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hidePivotFieldList="1"/>
  <xr:revisionPtr revIDLastSave="0" documentId="8_{7D19438A-DF50-4C66-8F62-7DFB72142C1C}" xr6:coauthVersionLast="47" xr6:coauthVersionMax="47" xr10:uidLastSave="{00000000-0000-0000-0000-000000000000}"/>
  <bookViews>
    <workbookView xWindow="-120" yWindow="-120" windowWidth="20730" windowHeight="11040" xr2:uid="{00000000-000D-0000-FFFF-FFFF00000000}"/>
  </bookViews>
  <sheets>
    <sheet name="Customer Names" sheetId="3" r:id="rId1"/>
    <sheet name="Medical Examinations" sheetId="2" r:id="rId2"/>
    <sheet name="Hospitalisation Details" sheetId="1" r:id="rId3"/>
    <sheet name="Healthcare" sheetId="6" r:id="rId4"/>
    <sheet name="Analysis using Column Bar Chart" sheetId="11" r:id="rId5"/>
    <sheet name="Analysis using Line Scatter" sheetId="15" r:id="rId6"/>
    <sheet name="Dashboard" sheetId="18" r:id="rId7"/>
  </sheets>
  <definedNames>
    <definedName name="_xlchart.v1.0" hidden="1">Healthcare!$B:$B</definedName>
    <definedName name="_xlchart.v1.1" hidden="1">Healthcare!$P:$P</definedName>
    <definedName name="_xlchart.v1.2" hidden="1">Healthcare!$B$1:$B$2336</definedName>
    <definedName name="_xlchart.v1.3" hidden="1">Healthcare!$P$1</definedName>
    <definedName name="_xlchart.v1.4" hidden="1">Healthcare!$P$1:$P$2336</definedName>
    <definedName name="_xlchart.v1.5" hidden="1">Healthcare!$B$1:$B$2336</definedName>
    <definedName name="_xlchart.v1.6" hidden="1">Healthcare!$P$1</definedName>
    <definedName name="_xlchart.v1.7" hidden="1">Healthcare!$P$1:$P$2336</definedName>
    <definedName name="Slicer_City_tier">#N/A</definedName>
    <definedName name="Slicer_Diabetes_Status">#N/A</definedName>
    <definedName name="Slicer_Hospital_tier">#N/A</definedName>
    <definedName name="Slicer_smoker">#N/A</definedName>
    <definedName name="Slicer_Weight_Status">#N/A</definedName>
  </definedNames>
  <calcPr calcId="191029"/>
  <pivotCaches>
    <pivotCache cacheId="27"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6" l="1"/>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P2" i="6"/>
  <c r="O2" i="6"/>
  <c r="N2" i="6"/>
  <c r="M2" i="6"/>
  <c r="L2"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J2" i="6"/>
  <c r="I2"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 i="1"/>
  <c r="K2" i="1" s="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C17" i="3"/>
  <c r="D17" i="3"/>
  <c r="E17" i="3"/>
  <c r="C18" i="3"/>
  <c r="D18" i="3"/>
  <c r="E18" i="3"/>
  <c r="C19" i="3"/>
  <c r="D19" i="3"/>
  <c r="E19" i="3"/>
  <c r="C20" i="3"/>
  <c r="D20" i="3"/>
  <c r="E20" i="3"/>
  <c r="C21" i="3"/>
  <c r="D21" i="3"/>
  <c r="E21" i="3"/>
  <c r="C22" i="3"/>
  <c r="D22" i="3"/>
  <c r="E22" i="3"/>
  <c r="C23" i="3"/>
  <c r="D23" i="3"/>
  <c r="E23" i="3"/>
  <c r="C24" i="3"/>
  <c r="D24" i="3"/>
  <c r="E24" i="3"/>
  <c r="C25" i="3"/>
  <c r="D25" i="3"/>
  <c r="E25" i="3"/>
  <c r="C26" i="3"/>
  <c r="D26" i="3"/>
  <c r="E26" i="3"/>
  <c r="C27" i="3"/>
  <c r="D27" i="3"/>
  <c r="E27" i="3"/>
  <c r="C28" i="3"/>
  <c r="D28" i="3"/>
  <c r="E28" i="3"/>
  <c r="C29" i="3"/>
  <c r="D29" i="3"/>
  <c r="E29" i="3"/>
  <c r="C30" i="3"/>
  <c r="D30" i="3"/>
  <c r="E30" i="3"/>
  <c r="C31" i="3"/>
  <c r="D31" i="3"/>
  <c r="E31" i="3"/>
  <c r="C32" i="3"/>
  <c r="D32" i="3"/>
  <c r="E32" i="3"/>
  <c r="C33" i="3"/>
  <c r="D33" i="3"/>
  <c r="E33" i="3"/>
  <c r="C34" i="3"/>
  <c r="D34" i="3"/>
  <c r="E34" i="3"/>
  <c r="C35" i="3"/>
  <c r="D35" i="3"/>
  <c r="E35" i="3"/>
  <c r="C36" i="3"/>
  <c r="D36" i="3"/>
  <c r="E36" i="3"/>
  <c r="C37" i="3"/>
  <c r="D37" i="3"/>
  <c r="E37" i="3"/>
  <c r="C38" i="3"/>
  <c r="D38" i="3"/>
  <c r="E38" i="3"/>
  <c r="C39" i="3"/>
  <c r="D39" i="3"/>
  <c r="E39" i="3"/>
  <c r="C40" i="3"/>
  <c r="D40" i="3"/>
  <c r="E40" i="3"/>
  <c r="C41" i="3"/>
  <c r="D41" i="3"/>
  <c r="E41" i="3"/>
  <c r="C42" i="3"/>
  <c r="D42" i="3"/>
  <c r="E42" i="3"/>
  <c r="C43" i="3"/>
  <c r="D43" i="3"/>
  <c r="E43" i="3"/>
  <c r="C44" i="3"/>
  <c r="D44" i="3"/>
  <c r="E44" i="3"/>
  <c r="C45" i="3"/>
  <c r="D45" i="3"/>
  <c r="E45" i="3"/>
  <c r="C46" i="3"/>
  <c r="D46" i="3"/>
  <c r="E46" i="3"/>
  <c r="C47" i="3"/>
  <c r="D47" i="3"/>
  <c r="E47" i="3"/>
  <c r="C48" i="3"/>
  <c r="D48" i="3"/>
  <c r="E48" i="3"/>
  <c r="C49" i="3"/>
  <c r="D49" i="3"/>
  <c r="E49" i="3"/>
  <c r="C50" i="3"/>
  <c r="D50" i="3"/>
  <c r="E50" i="3"/>
  <c r="C51" i="3"/>
  <c r="D51" i="3"/>
  <c r="E51" i="3"/>
  <c r="C52" i="3"/>
  <c r="D52" i="3"/>
  <c r="E52" i="3"/>
  <c r="C53" i="3"/>
  <c r="D53" i="3"/>
  <c r="E53" i="3"/>
  <c r="C54" i="3"/>
  <c r="D54" i="3"/>
  <c r="E54" i="3"/>
  <c r="C55" i="3"/>
  <c r="D55" i="3"/>
  <c r="E55" i="3"/>
  <c r="C56" i="3"/>
  <c r="D56" i="3"/>
  <c r="E56" i="3"/>
  <c r="C57" i="3"/>
  <c r="D57" i="3"/>
  <c r="E57" i="3"/>
  <c r="C58" i="3"/>
  <c r="D58" i="3"/>
  <c r="E58" i="3"/>
  <c r="C59" i="3"/>
  <c r="D59" i="3"/>
  <c r="E59" i="3"/>
  <c r="C60" i="3"/>
  <c r="D60" i="3"/>
  <c r="E60" i="3"/>
  <c r="C61" i="3"/>
  <c r="D61" i="3"/>
  <c r="E61" i="3"/>
  <c r="C62" i="3"/>
  <c r="D62" i="3"/>
  <c r="E62" i="3"/>
  <c r="C63" i="3"/>
  <c r="D63" i="3"/>
  <c r="E63" i="3"/>
  <c r="C64" i="3"/>
  <c r="D64" i="3"/>
  <c r="E64" i="3"/>
  <c r="C65" i="3"/>
  <c r="D65" i="3"/>
  <c r="E65" i="3"/>
  <c r="C66" i="3"/>
  <c r="D66" i="3"/>
  <c r="E66" i="3"/>
  <c r="C67" i="3"/>
  <c r="D67" i="3"/>
  <c r="E67" i="3"/>
  <c r="C68" i="3"/>
  <c r="D68" i="3"/>
  <c r="E68" i="3"/>
  <c r="C69" i="3"/>
  <c r="D69" i="3"/>
  <c r="E69" i="3"/>
  <c r="C70" i="3"/>
  <c r="D70" i="3"/>
  <c r="E70" i="3"/>
  <c r="C71" i="3"/>
  <c r="D71" i="3"/>
  <c r="E71" i="3"/>
  <c r="C72" i="3"/>
  <c r="D72" i="3"/>
  <c r="E72" i="3"/>
  <c r="C73" i="3"/>
  <c r="D73" i="3"/>
  <c r="E73" i="3"/>
  <c r="C74" i="3"/>
  <c r="D74" i="3"/>
  <c r="E74" i="3"/>
  <c r="C75" i="3"/>
  <c r="D75" i="3"/>
  <c r="E75" i="3"/>
  <c r="C76" i="3"/>
  <c r="D76" i="3"/>
  <c r="E76" i="3"/>
  <c r="C77" i="3"/>
  <c r="D77" i="3"/>
  <c r="E77" i="3"/>
  <c r="C78" i="3"/>
  <c r="D78" i="3"/>
  <c r="E78" i="3"/>
  <c r="C79" i="3"/>
  <c r="D79" i="3"/>
  <c r="E79" i="3"/>
  <c r="C80" i="3"/>
  <c r="D80" i="3"/>
  <c r="E80" i="3"/>
  <c r="C81" i="3"/>
  <c r="D81" i="3"/>
  <c r="E81" i="3"/>
  <c r="C82" i="3"/>
  <c r="D82" i="3"/>
  <c r="E82" i="3"/>
  <c r="C83" i="3"/>
  <c r="D83" i="3"/>
  <c r="E83" i="3"/>
  <c r="C84" i="3"/>
  <c r="D84" i="3"/>
  <c r="E84" i="3"/>
  <c r="C85" i="3"/>
  <c r="D85" i="3"/>
  <c r="E85" i="3"/>
  <c r="C86" i="3"/>
  <c r="D86" i="3"/>
  <c r="E86" i="3"/>
  <c r="C87" i="3"/>
  <c r="D87" i="3"/>
  <c r="E87" i="3"/>
  <c r="C88" i="3"/>
  <c r="D88" i="3"/>
  <c r="E88" i="3"/>
  <c r="C89" i="3"/>
  <c r="D89" i="3"/>
  <c r="E89" i="3"/>
  <c r="C90" i="3"/>
  <c r="D90" i="3"/>
  <c r="E90" i="3"/>
  <c r="C91" i="3"/>
  <c r="D91" i="3"/>
  <c r="E91" i="3"/>
  <c r="C92" i="3"/>
  <c r="D92" i="3"/>
  <c r="E92" i="3"/>
  <c r="C93" i="3"/>
  <c r="D93" i="3"/>
  <c r="E93" i="3"/>
  <c r="C94" i="3"/>
  <c r="D94" i="3"/>
  <c r="E94" i="3"/>
  <c r="C95" i="3"/>
  <c r="D95" i="3"/>
  <c r="E95" i="3"/>
  <c r="C96" i="3"/>
  <c r="D96" i="3"/>
  <c r="E96" i="3"/>
  <c r="C97" i="3"/>
  <c r="D97" i="3"/>
  <c r="E97" i="3"/>
  <c r="C98" i="3"/>
  <c r="D98" i="3"/>
  <c r="E98" i="3"/>
  <c r="C99" i="3"/>
  <c r="D99" i="3"/>
  <c r="E99" i="3"/>
  <c r="C100" i="3"/>
  <c r="D100" i="3"/>
  <c r="E100" i="3"/>
  <c r="C101" i="3"/>
  <c r="D101" i="3"/>
  <c r="E101" i="3"/>
  <c r="C102" i="3"/>
  <c r="D102" i="3"/>
  <c r="E102" i="3"/>
  <c r="C103" i="3"/>
  <c r="D103" i="3"/>
  <c r="E103" i="3"/>
  <c r="C104" i="3"/>
  <c r="D104" i="3"/>
  <c r="E104" i="3"/>
  <c r="C105" i="3"/>
  <c r="D105" i="3"/>
  <c r="E105" i="3"/>
  <c r="C106" i="3"/>
  <c r="D106" i="3"/>
  <c r="E106" i="3"/>
  <c r="C107" i="3"/>
  <c r="D107" i="3"/>
  <c r="E107" i="3"/>
  <c r="C108" i="3"/>
  <c r="D108" i="3"/>
  <c r="E108" i="3"/>
  <c r="C109" i="3"/>
  <c r="D109" i="3"/>
  <c r="E109" i="3"/>
  <c r="C110" i="3"/>
  <c r="D110" i="3"/>
  <c r="E110" i="3"/>
  <c r="C111" i="3"/>
  <c r="D111" i="3"/>
  <c r="E111" i="3"/>
  <c r="C112" i="3"/>
  <c r="D112" i="3"/>
  <c r="E112" i="3"/>
  <c r="C113" i="3"/>
  <c r="D113" i="3"/>
  <c r="E113" i="3"/>
  <c r="C114" i="3"/>
  <c r="D114" i="3"/>
  <c r="E114" i="3"/>
  <c r="C115" i="3"/>
  <c r="D115" i="3"/>
  <c r="E115" i="3"/>
  <c r="C116" i="3"/>
  <c r="D116" i="3"/>
  <c r="E116" i="3"/>
  <c r="C117" i="3"/>
  <c r="D117" i="3"/>
  <c r="E117" i="3"/>
  <c r="C118" i="3"/>
  <c r="D118" i="3"/>
  <c r="E118" i="3"/>
  <c r="C119" i="3"/>
  <c r="D119" i="3"/>
  <c r="E119" i="3"/>
  <c r="C120" i="3"/>
  <c r="D120" i="3"/>
  <c r="E120" i="3"/>
  <c r="C121" i="3"/>
  <c r="D121" i="3"/>
  <c r="E121" i="3"/>
  <c r="C122" i="3"/>
  <c r="D122" i="3"/>
  <c r="E122" i="3"/>
  <c r="C123" i="3"/>
  <c r="D123" i="3"/>
  <c r="E123" i="3"/>
  <c r="C124" i="3"/>
  <c r="D124" i="3"/>
  <c r="E124" i="3"/>
  <c r="C125" i="3"/>
  <c r="D125" i="3"/>
  <c r="E125" i="3"/>
  <c r="C126" i="3"/>
  <c r="D126" i="3"/>
  <c r="E126" i="3"/>
  <c r="C127" i="3"/>
  <c r="D127" i="3"/>
  <c r="E127" i="3"/>
  <c r="C128" i="3"/>
  <c r="D128" i="3"/>
  <c r="E128" i="3"/>
  <c r="C129" i="3"/>
  <c r="D129" i="3"/>
  <c r="E129" i="3"/>
  <c r="C130" i="3"/>
  <c r="D130" i="3"/>
  <c r="E130" i="3"/>
  <c r="C131" i="3"/>
  <c r="D131" i="3"/>
  <c r="E131" i="3"/>
  <c r="C132" i="3"/>
  <c r="D132" i="3"/>
  <c r="E132" i="3"/>
  <c r="C133" i="3"/>
  <c r="D133" i="3"/>
  <c r="E133" i="3"/>
  <c r="C134" i="3"/>
  <c r="D134" i="3"/>
  <c r="E134" i="3"/>
  <c r="C135" i="3"/>
  <c r="D135" i="3"/>
  <c r="E135" i="3"/>
  <c r="C136" i="3"/>
  <c r="D136" i="3"/>
  <c r="E136" i="3"/>
  <c r="C137" i="3"/>
  <c r="D137" i="3"/>
  <c r="E137" i="3"/>
  <c r="C138" i="3"/>
  <c r="D138" i="3"/>
  <c r="E138" i="3"/>
  <c r="C139" i="3"/>
  <c r="D139" i="3"/>
  <c r="E139" i="3"/>
  <c r="C140" i="3"/>
  <c r="D140" i="3"/>
  <c r="E140" i="3"/>
  <c r="C141" i="3"/>
  <c r="D141" i="3"/>
  <c r="E141" i="3"/>
  <c r="C142" i="3"/>
  <c r="D142" i="3"/>
  <c r="E142" i="3"/>
  <c r="C143" i="3"/>
  <c r="D143" i="3"/>
  <c r="E143" i="3"/>
  <c r="C144" i="3"/>
  <c r="D144" i="3"/>
  <c r="E144" i="3"/>
  <c r="C145" i="3"/>
  <c r="D145" i="3"/>
  <c r="E145" i="3"/>
  <c r="C146" i="3"/>
  <c r="D146" i="3"/>
  <c r="E146" i="3"/>
  <c r="C147" i="3"/>
  <c r="D147" i="3"/>
  <c r="E147" i="3"/>
  <c r="C148" i="3"/>
  <c r="D148" i="3"/>
  <c r="E148" i="3"/>
  <c r="C149" i="3"/>
  <c r="D149" i="3"/>
  <c r="E149" i="3"/>
  <c r="C150" i="3"/>
  <c r="D150" i="3"/>
  <c r="E150" i="3"/>
  <c r="C151" i="3"/>
  <c r="D151" i="3"/>
  <c r="E151" i="3"/>
  <c r="C152" i="3"/>
  <c r="D152" i="3"/>
  <c r="E152" i="3"/>
  <c r="C153" i="3"/>
  <c r="D153" i="3"/>
  <c r="E153" i="3"/>
  <c r="C154" i="3"/>
  <c r="D154" i="3"/>
  <c r="E154" i="3"/>
  <c r="C155" i="3"/>
  <c r="D155" i="3"/>
  <c r="E155" i="3"/>
  <c r="C156" i="3"/>
  <c r="D156" i="3"/>
  <c r="E156" i="3"/>
  <c r="C157" i="3"/>
  <c r="D157" i="3"/>
  <c r="E157" i="3"/>
  <c r="C158" i="3"/>
  <c r="D158" i="3"/>
  <c r="E158" i="3"/>
  <c r="C159" i="3"/>
  <c r="D159" i="3"/>
  <c r="E159" i="3"/>
  <c r="C160" i="3"/>
  <c r="D160" i="3"/>
  <c r="E160" i="3"/>
  <c r="C161" i="3"/>
  <c r="D161" i="3"/>
  <c r="E161" i="3"/>
  <c r="C162" i="3"/>
  <c r="D162" i="3"/>
  <c r="E162" i="3"/>
  <c r="C163" i="3"/>
  <c r="D163" i="3"/>
  <c r="E163" i="3"/>
  <c r="C164" i="3"/>
  <c r="D164" i="3"/>
  <c r="E164" i="3"/>
  <c r="C165" i="3"/>
  <c r="D165" i="3"/>
  <c r="E165" i="3"/>
  <c r="C166" i="3"/>
  <c r="D166" i="3"/>
  <c r="E166" i="3"/>
  <c r="C167" i="3"/>
  <c r="D167" i="3"/>
  <c r="E167" i="3"/>
  <c r="C168" i="3"/>
  <c r="D168" i="3"/>
  <c r="E168" i="3"/>
  <c r="C169" i="3"/>
  <c r="D169" i="3"/>
  <c r="E169" i="3"/>
  <c r="C170" i="3"/>
  <c r="D170" i="3"/>
  <c r="E170" i="3"/>
  <c r="C171" i="3"/>
  <c r="D171" i="3"/>
  <c r="E171" i="3"/>
  <c r="C172" i="3"/>
  <c r="D172" i="3"/>
  <c r="E172" i="3"/>
  <c r="C173" i="3"/>
  <c r="D173" i="3"/>
  <c r="E173" i="3"/>
  <c r="C174" i="3"/>
  <c r="D174" i="3"/>
  <c r="E174" i="3"/>
  <c r="C175" i="3"/>
  <c r="D175" i="3"/>
  <c r="E175" i="3"/>
  <c r="C176" i="3"/>
  <c r="D176" i="3"/>
  <c r="E176" i="3"/>
  <c r="C177" i="3"/>
  <c r="D177" i="3"/>
  <c r="E177" i="3"/>
  <c r="C178" i="3"/>
  <c r="D178" i="3"/>
  <c r="E178" i="3"/>
  <c r="C179" i="3"/>
  <c r="D179" i="3"/>
  <c r="E179" i="3"/>
  <c r="C180" i="3"/>
  <c r="D180" i="3"/>
  <c r="E180" i="3"/>
  <c r="C181" i="3"/>
  <c r="D181" i="3"/>
  <c r="E181" i="3"/>
  <c r="C182" i="3"/>
  <c r="D182" i="3"/>
  <c r="E182" i="3"/>
  <c r="C183" i="3"/>
  <c r="D183" i="3"/>
  <c r="E183" i="3"/>
  <c r="C184" i="3"/>
  <c r="D184" i="3"/>
  <c r="E184" i="3"/>
  <c r="C185" i="3"/>
  <c r="D185" i="3"/>
  <c r="E185" i="3"/>
  <c r="C186" i="3"/>
  <c r="D186" i="3"/>
  <c r="E186" i="3"/>
  <c r="C187" i="3"/>
  <c r="D187" i="3"/>
  <c r="E187" i="3"/>
  <c r="C188" i="3"/>
  <c r="D188" i="3"/>
  <c r="E188" i="3"/>
  <c r="C189" i="3"/>
  <c r="D189" i="3"/>
  <c r="E189" i="3"/>
  <c r="C190" i="3"/>
  <c r="D190" i="3"/>
  <c r="E190" i="3"/>
  <c r="C191" i="3"/>
  <c r="D191" i="3"/>
  <c r="E191" i="3"/>
  <c r="C192" i="3"/>
  <c r="D192" i="3"/>
  <c r="E192" i="3"/>
  <c r="C193" i="3"/>
  <c r="D193" i="3"/>
  <c r="E193" i="3"/>
  <c r="C194" i="3"/>
  <c r="D194" i="3"/>
  <c r="E194" i="3"/>
  <c r="C195" i="3"/>
  <c r="D195" i="3"/>
  <c r="E195" i="3"/>
  <c r="C196" i="3"/>
  <c r="D196" i="3"/>
  <c r="E196" i="3"/>
  <c r="C197" i="3"/>
  <c r="D197" i="3"/>
  <c r="E197" i="3"/>
  <c r="C198" i="3"/>
  <c r="D198" i="3"/>
  <c r="E198" i="3"/>
  <c r="C199" i="3"/>
  <c r="D199" i="3"/>
  <c r="E199" i="3"/>
  <c r="C200" i="3"/>
  <c r="D200" i="3"/>
  <c r="E200" i="3"/>
  <c r="C201" i="3"/>
  <c r="D201" i="3"/>
  <c r="E201" i="3"/>
  <c r="C202" i="3"/>
  <c r="D202" i="3"/>
  <c r="E202" i="3"/>
  <c r="C203" i="3"/>
  <c r="D203" i="3"/>
  <c r="E203" i="3"/>
  <c r="C204" i="3"/>
  <c r="D204" i="3"/>
  <c r="E204" i="3"/>
  <c r="C205" i="3"/>
  <c r="D205" i="3"/>
  <c r="E205" i="3"/>
  <c r="C206" i="3"/>
  <c r="D206" i="3"/>
  <c r="E206" i="3"/>
  <c r="C207" i="3"/>
  <c r="D207" i="3"/>
  <c r="E207" i="3"/>
  <c r="C208" i="3"/>
  <c r="D208" i="3"/>
  <c r="E208" i="3"/>
  <c r="C209" i="3"/>
  <c r="D209" i="3"/>
  <c r="E209" i="3"/>
  <c r="C210" i="3"/>
  <c r="D210" i="3"/>
  <c r="E210" i="3"/>
  <c r="C211" i="3"/>
  <c r="D211" i="3"/>
  <c r="E211" i="3"/>
  <c r="C212" i="3"/>
  <c r="D212" i="3"/>
  <c r="E212" i="3"/>
  <c r="C213" i="3"/>
  <c r="D213" i="3"/>
  <c r="E213" i="3"/>
  <c r="C214" i="3"/>
  <c r="D214" i="3"/>
  <c r="E214" i="3"/>
  <c r="C215" i="3"/>
  <c r="D215" i="3"/>
  <c r="E215" i="3"/>
  <c r="C216" i="3"/>
  <c r="D216" i="3"/>
  <c r="E216" i="3"/>
  <c r="C217" i="3"/>
  <c r="D217" i="3"/>
  <c r="E217" i="3"/>
  <c r="C218" i="3"/>
  <c r="D218" i="3"/>
  <c r="E218" i="3"/>
  <c r="C219" i="3"/>
  <c r="D219" i="3"/>
  <c r="E219" i="3"/>
  <c r="C220" i="3"/>
  <c r="D220" i="3"/>
  <c r="E220" i="3"/>
  <c r="C221" i="3"/>
  <c r="D221" i="3"/>
  <c r="E221" i="3"/>
  <c r="C222" i="3"/>
  <c r="D222" i="3"/>
  <c r="E222" i="3"/>
  <c r="C223" i="3"/>
  <c r="D223" i="3"/>
  <c r="E223" i="3"/>
  <c r="C224" i="3"/>
  <c r="D224" i="3"/>
  <c r="E224" i="3"/>
  <c r="C225" i="3"/>
  <c r="D225" i="3"/>
  <c r="E225" i="3"/>
  <c r="C226" i="3"/>
  <c r="D226" i="3"/>
  <c r="E226" i="3"/>
  <c r="C227" i="3"/>
  <c r="D227" i="3"/>
  <c r="E227" i="3"/>
  <c r="C228" i="3"/>
  <c r="D228" i="3"/>
  <c r="E228" i="3"/>
  <c r="C229" i="3"/>
  <c r="D229" i="3"/>
  <c r="E229" i="3"/>
  <c r="C230" i="3"/>
  <c r="D230" i="3"/>
  <c r="E230" i="3"/>
  <c r="C231" i="3"/>
  <c r="D231" i="3"/>
  <c r="E231" i="3"/>
  <c r="C232" i="3"/>
  <c r="D232" i="3"/>
  <c r="E232" i="3"/>
  <c r="C233" i="3"/>
  <c r="D233" i="3"/>
  <c r="E233" i="3"/>
  <c r="C234" i="3"/>
  <c r="D234" i="3"/>
  <c r="E234" i="3"/>
  <c r="C235" i="3"/>
  <c r="D235" i="3"/>
  <c r="E235" i="3"/>
  <c r="C236" i="3"/>
  <c r="D236" i="3"/>
  <c r="E236" i="3"/>
  <c r="C237" i="3"/>
  <c r="D237" i="3"/>
  <c r="E237" i="3"/>
  <c r="C238" i="3"/>
  <c r="D238" i="3"/>
  <c r="E238" i="3"/>
  <c r="C239" i="3"/>
  <c r="D239" i="3"/>
  <c r="E239" i="3"/>
  <c r="C240" i="3"/>
  <c r="D240" i="3"/>
  <c r="E240" i="3"/>
  <c r="C241" i="3"/>
  <c r="D241" i="3"/>
  <c r="E241" i="3"/>
  <c r="C242" i="3"/>
  <c r="D242" i="3"/>
  <c r="E242" i="3"/>
  <c r="C243" i="3"/>
  <c r="D243" i="3"/>
  <c r="E243" i="3"/>
  <c r="C244" i="3"/>
  <c r="D244" i="3"/>
  <c r="E244" i="3"/>
  <c r="C245" i="3"/>
  <c r="D245" i="3"/>
  <c r="E245" i="3"/>
  <c r="C246" i="3"/>
  <c r="D246" i="3"/>
  <c r="E246" i="3"/>
  <c r="C247" i="3"/>
  <c r="D247" i="3"/>
  <c r="E247" i="3"/>
  <c r="C248" i="3"/>
  <c r="D248" i="3"/>
  <c r="E248" i="3"/>
  <c r="C249" i="3"/>
  <c r="D249" i="3"/>
  <c r="E249" i="3"/>
  <c r="C250" i="3"/>
  <c r="D250" i="3"/>
  <c r="E250" i="3"/>
  <c r="C251" i="3"/>
  <c r="D251" i="3"/>
  <c r="E251" i="3"/>
  <c r="C252" i="3"/>
  <c r="D252" i="3"/>
  <c r="E252" i="3"/>
  <c r="C253" i="3"/>
  <c r="D253" i="3"/>
  <c r="E253" i="3"/>
  <c r="C254" i="3"/>
  <c r="D254" i="3"/>
  <c r="E254" i="3"/>
  <c r="C255" i="3"/>
  <c r="D255" i="3"/>
  <c r="E255" i="3"/>
  <c r="C256" i="3"/>
  <c r="D256" i="3"/>
  <c r="E256" i="3"/>
  <c r="C257" i="3"/>
  <c r="D257" i="3"/>
  <c r="E257" i="3"/>
  <c r="C258" i="3"/>
  <c r="D258" i="3"/>
  <c r="E258" i="3"/>
  <c r="C259" i="3"/>
  <c r="D259" i="3"/>
  <c r="E259" i="3"/>
  <c r="C260" i="3"/>
  <c r="D260" i="3"/>
  <c r="E260" i="3"/>
  <c r="C261" i="3"/>
  <c r="D261" i="3"/>
  <c r="E261" i="3"/>
  <c r="C262" i="3"/>
  <c r="D262" i="3"/>
  <c r="E262" i="3"/>
  <c r="C263" i="3"/>
  <c r="D263" i="3"/>
  <c r="E263" i="3"/>
  <c r="C264" i="3"/>
  <c r="D264" i="3"/>
  <c r="E264" i="3"/>
  <c r="C265" i="3"/>
  <c r="D265" i="3"/>
  <c r="E265" i="3"/>
  <c r="C266" i="3"/>
  <c r="D266" i="3"/>
  <c r="E266" i="3"/>
  <c r="C267" i="3"/>
  <c r="D267" i="3"/>
  <c r="E267" i="3"/>
  <c r="C268" i="3"/>
  <c r="D268" i="3"/>
  <c r="E268" i="3"/>
  <c r="C269" i="3"/>
  <c r="D269" i="3"/>
  <c r="E269" i="3"/>
  <c r="C270" i="3"/>
  <c r="D270" i="3"/>
  <c r="E270" i="3"/>
  <c r="C271" i="3"/>
  <c r="D271" i="3"/>
  <c r="E271" i="3"/>
  <c r="C272" i="3"/>
  <c r="D272" i="3"/>
  <c r="E272" i="3"/>
  <c r="C273" i="3"/>
  <c r="D273" i="3"/>
  <c r="E273" i="3"/>
  <c r="C274" i="3"/>
  <c r="D274" i="3"/>
  <c r="E274" i="3"/>
  <c r="C275" i="3"/>
  <c r="D275" i="3"/>
  <c r="E275" i="3"/>
  <c r="C276" i="3"/>
  <c r="D276" i="3"/>
  <c r="E276" i="3"/>
  <c r="C277" i="3"/>
  <c r="D277" i="3"/>
  <c r="E277" i="3"/>
  <c r="C278" i="3"/>
  <c r="D278" i="3"/>
  <c r="E278" i="3"/>
  <c r="C279" i="3"/>
  <c r="D279" i="3"/>
  <c r="E279" i="3"/>
  <c r="C280" i="3"/>
  <c r="D280" i="3"/>
  <c r="E280" i="3"/>
  <c r="C281" i="3"/>
  <c r="D281" i="3"/>
  <c r="E281" i="3"/>
  <c r="C282" i="3"/>
  <c r="D282" i="3"/>
  <c r="E282" i="3"/>
  <c r="C283" i="3"/>
  <c r="D283" i="3"/>
  <c r="E283" i="3"/>
  <c r="C284" i="3"/>
  <c r="D284" i="3"/>
  <c r="E284" i="3"/>
  <c r="C285" i="3"/>
  <c r="D285" i="3"/>
  <c r="E285" i="3"/>
  <c r="C286" i="3"/>
  <c r="D286" i="3"/>
  <c r="E286" i="3"/>
  <c r="C287" i="3"/>
  <c r="D287" i="3"/>
  <c r="E287" i="3"/>
  <c r="C288" i="3"/>
  <c r="D288" i="3"/>
  <c r="E288" i="3"/>
  <c r="C289" i="3"/>
  <c r="D289" i="3"/>
  <c r="E289" i="3"/>
  <c r="C290" i="3"/>
  <c r="D290" i="3"/>
  <c r="E290" i="3"/>
  <c r="C291" i="3"/>
  <c r="D291" i="3"/>
  <c r="E291" i="3"/>
  <c r="C292" i="3"/>
  <c r="D292" i="3"/>
  <c r="E292" i="3"/>
  <c r="C293" i="3"/>
  <c r="D293" i="3"/>
  <c r="E293" i="3"/>
  <c r="C294" i="3"/>
  <c r="D294" i="3"/>
  <c r="E294" i="3"/>
  <c r="C295" i="3"/>
  <c r="D295" i="3"/>
  <c r="E295" i="3"/>
  <c r="C296" i="3"/>
  <c r="D296" i="3"/>
  <c r="E296" i="3"/>
  <c r="C297" i="3"/>
  <c r="D297" i="3"/>
  <c r="E297" i="3"/>
  <c r="C298" i="3"/>
  <c r="D298" i="3"/>
  <c r="E298" i="3"/>
  <c r="C299" i="3"/>
  <c r="D299" i="3"/>
  <c r="E299" i="3"/>
  <c r="C300" i="3"/>
  <c r="D300" i="3"/>
  <c r="E300" i="3"/>
  <c r="C301" i="3"/>
  <c r="D301" i="3"/>
  <c r="E301" i="3"/>
  <c r="C302" i="3"/>
  <c r="D302" i="3"/>
  <c r="E302" i="3"/>
  <c r="C303" i="3"/>
  <c r="D303" i="3"/>
  <c r="E303" i="3"/>
  <c r="C304" i="3"/>
  <c r="D304" i="3"/>
  <c r="E304" i="3"/>
  <c r="C305" i="3"/>
  <c r="D305" i="3"/>
  <c r="E305" i="3"/>
  <c r="C306" i="3"/>
  <c r="D306" i="3"/>
  <c r="E306" i="3"/>
  <c r="C307" i="3"/>
  <c r="D307" i="3"/>
  <c r="E307" i="3"/>
  <c r="C308" i="3"/>
  <c r="D308" i="3"/>
  <c r="E308" i="3"/>
  <c r="C309" i="3"/>
  <c r="D309" i="3"/>
  <c r="E309" i="3"/>
  <c r="C310" i="3"/>
  <c r="D310" i="3"/>
  <c r="E310" i="3"/>
  <c r="C311" i="3"/>
  <c r="D311" i="3"/>
  <c r="E311" i="3"/>
  <c r="C312" i="3"/>
  <c r="D312" i="3"/>
  <c r="E312" i="3"/>
  <c r="C313" i="3"/>
  <c r="D313" i="3"/>
  <c r="E313" i="3"/>
  <c r="C314" i="3"/>
  <c r="D314" i="3"/>
  <c r="E314" i="3"/>
  <c r="C315" i="3"/>
  <c r="D315" i="3"/>
  <c r="E315" i="3"/>
  <c r="C316" i="3"/>
  <c r="D316" i="3"/>
  <c r="E316" i="3"/>
  <c r="C317" i="3"/>
  <c r="D317" i="3"/>
  <c r="E317" i="3"/>
  <c r="C318" i="3"/>
  <c r="D318" i="3"/>
  <c r="E318" i="3"/>
  <c r="C319" i="3"/>
  <c r="D319" i="3"/>
  <c r="E319" i="3"/>
  <c r="C320" i="3"/>
  <c r="D320" i="3"/>
  <c r="E320" i="3"/>
  <c r="C321" i="3"/>
  <c r="D321" i="3"/>
  <c r="E321" i="3"/>
  <c r="C322" i="3"/>
  <c r="D322" i="3"/>
  <c r="E322" i="3"/>
  <c r="C323" i="3"/>
  <c r="D323" i="3"/>
  <c r="E323" i="3"/>
  <c r="C324" i="3"/>
  <c r="D324" i="3"/>
  <c r="E324" i="3"/>
  <c r="C325" i="3"/>
  <c r="D325" i="3"/>
  <c r="E325" i="3"/>
  <c r="C326" i="3"/>
  <c r="D326" i="3"/>
  <c r="E326" i="3"/>
  <c r="C327" i="3"/>
  <c r="D327" i="3"/>
  <c r="E327" i="3"/>
  <c r="C328" i="3"/>
  <c r="D328" i="3"/>
  <c r="E328" i="3"/>
  <c r="C329" i="3"/>
  <c r="D329" i="3"/>
  <c r="E329" i="3"/>
  <c r="C330" i="3"/>
  <c r="D330" i="3"/>
  <c r="E330" i="3"/>
  <c r="C331" i="3"/>
  <c r="D331" i="3"/>
  <c r="E331" i="3"/>
  <c r="C332" i="3"/>
  <c r="D332" i="3"/>
  <c r="E332" i="3"/>
  <c r="C333" i="3"/>
  <c r="D333" i="3"/>
  <c r="E333" i="3"/>
  <c r="C334" i="3"/>
  <c r="D334" i="3"/>
  <c r="E334" i="3"/>
  <c r="C335" i="3"/>
  <c r="D335" i="3"/>
  <c r="E335" i="3"/>
  <c r="C336" i="3"/>
  <c r="D336" i="3"/>
  <c r="E336" i="3"/>
  <c r="C337" i="3"/>
  <c r="D337" i="3"/>
  <c r="E337" i="3"/>
  <c r="C338" i="3"/>
  <c r="D338" i="3"/>
  <c r="E338" i="3"/>
  <c r="C339" i="3"/>
  <c r="D339" i="3"/>
  <c r="E339" i="3"/>
  <c r="C340" i="3"/>
  <c r="D340" i="3"/>
  <c r="E340" i="3"/>
  <c r="C341" i="3"/>
  <c r="D341" i="3"/>
  <c r="E341" i="3"/>
  <c r="C342" i="3"/>
  <c r="D342" i="3"/>
  <c r="E342" i="3"/>
  <c r="C343" i="3"/>
  <c r="D343" i="3"/>
  <c r="E343" i="3"/>
  <c r="C344" i="3"/>
  <c r="D344" i="3"/>
  <c r="E344" i="3"/>
  <c r="C345" i="3"/>
  <c r="D345" i="3"/>
  <c r="E345" i="3"/>
  <c r="C346" i="3"/>
  <c r="D346" i="3"/>
  <c r="E346" i="3"/>
  <c r="C347" i="3"/>
  <c r="D347" i="3"/>
  <c r="E347" i="3"/>
  <c r="C348" i="3"/>
  <c r="D348" i="3"/>
  <c r="E348" i="3"/>
  <c r="C349" i="3"/>
  <c r="D349" i="3"/>
  <c r="E349" i="3"/>
  <c r="C350" i="3"/>
  <c r="D350" i="3"/>
  <c r="E350" i="3"/>
  <c r="C351" i="3"/>
  <c r="D351" i="3"/>
  <c r="E351" i="3"/>
  <c r="C352" i="3"/>
  <c r="D352" i="3"/>
  <c r="E352" i="3"/>
  <c r="C353" i="3"/>
  <c r="D353" i="3"/>
  <c r="E353" i="3"/>
  <c r="C354" i="3"/>
  <c r="D354" i="3"/>
  <c r="E354" i="3"/>
  <c r="C355" i="3"/>
  <c r="D355" i="3"/>
  <c r="E355" i="3"/>
  <c r="C356" i="3"/>
  <c r="D356" i="3"/>
  <c r="E356" i="3"/>
  <c r="C357" i="3"/>
  <c r="D357" i="3"/>
  <c r="E357" i="3"/>
  <c r="C358" i="3"/>
  <c r="D358" i="3"/>
  <c r="E358" i="3"/>
  <c r="C359" i="3"/>
  <c r="D359" i="3"/>
  <c r="E359" i="3"/>
  <c r="C360" i="3"/>
  <c r="D360" i="3"/>
  <c r="E360" i="3"/>
  <c r="C361" i="3"/>
  <c r="D361" i="3"/>
  <c r="E361" i="3"/>
  <c r="C362" i="3"/>
  <c r="D362" i="3"/>
  <c r="E362" i="3"/>
  <c r="C363" i="3"/>
  <c r="D363" i="3"/>
  <c r="E363" i="3"/>
  <c r="C364" i="3"/>
  <c r="D364" i="3"/>
  <c r="E364" i="3"/>
  <c r="C365" i="3"/>
  <c r="D365" i="3"/>
  <c r="E365" i="3"/>
  <c r="C366" i="3"/>
  <c r="D366" i="3"/>
  <c r="E366" i="3"/>
  <c r="C367" i="3"/>
  <c r="D367" i="3"/>
  <c r="E367" i="3"/>
  <c r="C368" i="3"/>
  <c r="D368" i="3"/>
  <c r="E368" i="3"/>
  <c r="C369" i="3"/>
  <c r="D369" i="3"/>
  <c r="E369" i="3"/>
  <c r="C370" i="3"/>
  <c r="D370" i="3"/>
  <c r="E370" i="3"/>
  <c r="C371" i="3"/>
  <c r="D371" i="3"/>
  <c r="E371" i="3"/>
  <c r="C372" i="3"/>
  <c r="D372" i="3"/>
  <c r="E372" i="3"/>
  <c r="C373" i="3"/>
  <c r="D373" i="3"/>
  <c r="E373" i="3"/>
  <c r="C374" i="3"/>
  <c r="D374" i="3"/>
  <c r="E374" i="3"/>
  <c r="C375" i="3"/>
  <c r="D375" i="3"/>
  <c r="E375" i="3"/>
  <c r="C376" i="3"/>
  <c r="D376" i="3"/>
  <c r="E376" i="3"/>
  <c r="C377" i="3"/>
  <c r="D377" i="3"/>
  <c r="E377" i="3"/>
  <c r="C378" i="3"/>
  <c r="D378" i="3"/>
  <c r="E378" i="3"/>
  <c r="C379" i="3"/>
  <c r="D379" i="3"/>
  <c r="E379" i="3"/>
  <c r="C380" i="3"/>
  <c r="D380" i="3"/>
  <c r="E380" i="3"/>
  <c r="C381" i="3"/>
  <c r="D381" i="3"/>
  <c r="E381" i="3"/>
  <c r="C382" i="3"/>
  <c r="D382" i="3"/>
  <c r="E382" i="3"/>
  <c r="C383" i="3"/>
  <c r="D383" i="3"/>
  <c r="E383" i="3"/>
  <c r="C384" i="3"/>
  <c r="D384" i="3"/>
  <c r="E384" i="3"/>
  <c r="C385" i="3"/>
  <c r="D385" i="3"/>
  <c r="E385" i="3"/>
  <c r="C386" i="3"/>
  <c r="D386" i="3"/>
  <c r="E386" i="3"/>
  <c r="C387" i="3"/>
  <c r="D387" i="3"/>
  <c r="E387" i="3"/>
  <c r="C388" i="3"/>
  <c r="D388" i="3"/>
  <c r="E388" i="3"/>
  <c r="C389" i="3"/>
  <c r="D389" i="3"/>
  <c r="E389" i="3"/>
  <c r="C390" i="3"/>
  <c r="D390" i="3"/>
  <c r="E390" i="3"/>
  <c r="C391" i="3"/>
  <c r="D391" i="3"/>
  <c r="E391" i="3"/>
  <c r="C392" i="3"/>
  <c r="D392" i="3"/>
  <c r="E392" i="3"/>
  <c r="C393" i="3"/>
  <c r="D393" i="3"/>
  <c r="E393" i="3"/>
  <c r="C394" i="3"/>
  <c r="D394" i="3"/>
  <c r="E394" i="3"/>
  <c r="C395" i="3"/>
  <c r="D395" i="3"/>
  <c r="E395" i="3"/>
  <c r="C396" i="3"/>
  <c r="D396" i="3"/>
  <c r="E396" i="3"/>
  <c r="C397" i="3"/>
  <c r="D397" i="3"/>
  <c r="E397" i="3"/>
  <c r="C398" i="3"/>
  <c r="D398" i="3"/>
  <c r="E398" i="3"/>
  <c r="C399" i="3"/>
  <c r="D399" i="3"/>
  <c r="E399" i="3"/>
  <c r="C400" i="3"/>
  <c r="D400" i="3"/>
  <c r="E400" i="3"/>
  <c r="C401" i="3"/>
  <c r="D401" i="3"/>
  <c r="E401" i="3"/>
  <c r="C402" i="3"/>
  <c r="D402" i="3"/>
  <c r="E402" i="3"/>
  <c r="C403" i="3"/>
  <c r="D403" i="3"/>
  <c r="E403" i="3"/>
  <c r="C404" i="3"/>
  <c r="D404" i="3"/>
  <c r="E404" i="3"/>
  <c r="C405" i="3"/>
  <c r="D405" i="3"/>
  <c r="E405" i="3"/>
  <c r="C406" i="3"/>
  <c r="D406" i="3"/>
  <c r="E406" i="3"/>
  <c r="C407" i="3"/>
  <c r="D407" i="3"/>
  <c r="E407" i="3"/>
  <c r="C408" i="3"/>
  <c r="D408" i="3"/>
  <c r="E408" i="3"/>
  <c r="C409" i="3"/>
  <c r="D409" i="3"/>
  <c r="E409" i="3"/>
  <c r="C410" i="3"/>
  <c r="D410" i="3"/>
  <c r="E410" i="3"/>
  <c r="C411" i="3"/>
  <c r="D411" i="3"/>
  <c r="E411" i="3"/>
  <c r="C412" i="3"/>
  <c r="D412" i="3"/>
  <c r="E412" i="3"/>
  <c r="C413" i="3"/>
  <c r="D413" i="3"/>
  <c r="E413" i="3"/>
  <c r="C414" i="3"/>
  <c r="D414" i="3"/>
  <c r="E414" i="3"/>
  <c r="C415" i="3"/>
  <c r="D415" i="3"/>
  <c r="E415" i="3"/>
  <c r="C416" i="3"/>
  <c r="D416" i="3"/>
  <c r="E416" i="3"/>
  <c r="C417" i="3"/>
  <c r="D417" i="3"/>
  <c r="E417" i="3"/>
  <c r="C418" i="3"/>
  <c r="D418" i="3"/>
  <c r="E418" i="3"/>
  <c r="C419" i="3"/>
  <c r="D419" i="3"/>
  <c r="E419" i="3"/>
  <c r="C420" i="3"/>
  <c r="D420" i="3"/>
  <c r="E420" i="3"/>
  <c r="C421" i="3"/>
  <c r="D421" i="3"/>
  <c r="E421" i="3"/>
  <c r="C422" i="3"/>
  <c r="D422" i="3"/>
  <c r="E422" i="3"/>
  <c r="C423" i="3"/>
  <c r="D423" i="3"/>
  <c r="E423" i="3"/>
  <c r="C424" i="3"/>
  <c r="D424" i="3"/>
  <c r="E424" i="3"/>
  <c r="C425" i="3"/>
  <c r="D425" i="3"/>
  <c r="E425" i="3"/>
  <c r="C426" i="3"/>
  <c r="D426" i="3"/>
  <c r="E426" i="3"/>
  <c r="C427" i="3"/>
  <c r="D427" i="3"/>
  <c r="E427" i="3"/>
  <c r="C428" i="3"/>
  <c r="D428" i="3"/>
  <c r="E428" i="3"/>
  <c r="C429" i="3"/>
  <c r="D429" i="3"/>
  <c r="E429" i="3"/>
  <c r="C430" i="3"/>
  <c r="D430" i="3"/>
  <c r="E430" i="3"/>
  <c r="C431" i="3"/>
  <c r="D431" i="3"/>
  <c r="E431" i="3"/>
  <c r="C432" i="3"/>
  <c r="D432" i="3"/>
  <c r="E432" i="3"/>
  <c r="C433" i="3"/>
  <c r="D433" i="3"/>
  <c r="E433" i="3"/>
  <c r="C434" i="3"/>
  <c r="D434" i="3"/>
  <c r="E434" i="3"/>
  <c r="C435" i="3"/>
  <c r="D435" i="3"/>
  <c r="E435" i="3"/>
  <c r="C436" i="3"/>
  <c r="D436" i="3"/>
  <c r="E436" i="3"/>
  <c r="C437" i="3"/>
  <c r="D437" i="3"/>
  <c r="E437" i="3"/>
  <c r="C438" i="3"/>
  <c r="D438" i="3"/>
  <c r="E438" i="3"/>
  <c r="C439" i="3"/>
  <c r="D439" i="3"/>
  <c r="E439" i="3"/>
  <c r="C440" i="3"/>
  <c r="D440" i="3"/>
  <c r="E440" i="3"/>
  <c r="C441" i="3"/>
  <c r="D441" i="3"/>
  <c r="E441" i="3"/>
  <c r="C442" i="3"/>
  <c r="D442" i="3"/>
  <c r="E442" i="3"/>
  <c r="C443" i="3"/>
  <c r="D443" i="3"/>
  <c r="E443" i="3"/>
  <c r="C444" i="3"/>
  <c r="D444" i="3"/>
  <c r="E444" i="3"/>
  <c r="C445" i="3"/>
  <c r="D445" i="3"/>
  <c r="E445" i="3"/>
  <c r="C446" i="3"/>
  <c r="D446" i="3"/>
  <c r="E446" i="3"/>
  <c r="C447" i="3"/>
  <c r="D447" i="3"/>
  <c r="E447" i="3"/>
  <c r="C448" i="3"/>
  <c r="D448" i="3"/>
  <c r="E448" i="3"/>
  <c r="C449" i="3"/>
  <c r="D449" i="3"/>
  <c r="E449" i="3"/>
  <c r="C450" i="3"/>
  <c r="D450" i="3"/>
  <c r="E450" i="3"/>
  <c r="C451" i="3"/>
  <c r="D451" i="3"/>
  <c r="E451" i="3"/>
  <c r="C452" i="3"/>
  <c r="D452" i="3"/>
  <c r="E452" i="3"/>
  <c r="C453" i="3"/>
  <c r="D453" i="3"/>
  <c r="E453" i="3"/>
  <c r="C454" i="3"/>
  <c r="D454" i="3"/>
  <c r="E454" i="3"/>
  <c r="C455" i="3"/>
  <c r="D455" i="3"/>
  <c r="E455" i="3"/>
  <c r="C456" i="3"/>
  <c r="D456" i="3"/>
  <c r="E456" i="3"/>
  <c r="C457" i="3"/>
  <c r="D457" i="3"/>
  <c r="E457" i="3"/>
  <c r="C458" i="3"/>
  <c r="D458" i="3"/>
  <c r="E458" i="3"/>
  <c r="C459" i="3"/>
  <c r="D459" i="3"/>
  <c r="E459" i="3"/>
  <c r="C460" i="3"/>
  <c r="D460" i="3"/>
  <c r="E460" i="3"/>
  <c r="C461" i="3"/>
  <c r="D461" i="3"/>
  <c r="E461" i="3"/>
  <c r="C462" i="3"/>
  <c r="D462" i="3"/>
  <c r="E462" i="3"/>
  <c r="C463" i="3"/>
  <c r="D463" i="3"/>
  <c r="E463" i="3"/>
  <c r="C464" i="3"/>
  <c r="D464" i="3"/>
  <c r="E464" i="3"/>
  <c r="C465" i="3"/>
  <c r="D465" i="3"/>
  <c r="E465" i="3"/>
  <c r="C466" i="3"/>
  <c r="D466" i="3"/>
  <c r="E466" i="3"/>
  <c r="C467" i="3"/>
  <c r="D467" i="3"/>
  <c r="E467" i="3"/>
  <c r="C468" i="3"/>
  <c r="D468" i="3"/>
  <c r="E468" i="3"/>
  <c r="C469" i="3"/>
  <c r="D469" i="3"/>
  <c r="E469" i="3"/>
  <c r="C470" i="3"/>
  <c r="D470" i="3"/>
  <c r="E470" i="3"/>
  <c r="C471" i="3"/>
  <c r="D471" i="3"/>
  <c r="E471" i="3"/>
  <c r="C472" i="3"/>
  <c r="D472" i="3"/>
  <c r="E472" i="3"/>
  <c r="C473" i="3"/>
  <c r="D473" i="3"/>
  <c r="E473" i="3"/>
  <c r="C474" i="3"/>
  <c r="D474" i="3"/>
  <c r="E474" i="3"/>
  <c r="C475" i="3"/>
  <c r="D475" i="3"/>
  <c r="E475" i="3"/>
  <c r="C476" i="3"/>
  <c r="D476" i="3"/>
  <c r="E476" i="3"/>
  <c r="C477" i="3"/>
  <c r="D477" i="3"/>
  <c r="E477" i="3"/>
  <c r="C478" i="3"/>
  <c r="D478" i="3"/>
  <c r="E478" i="3"/>
  <c r="C479" i="3"/>
  <c r="D479" i="3"/>
  <c r="E479" i="3"/>
  <c r="C480" i="3"/>
  <c r="D480" i="3"/>
  <c r="E480" i="3"/>
  <c r="C481" i="3"/>
  <c r="D481" i="3"/>
  <c r="E481" i="3"/>
  <c r="C482" i="3"/>
  <c r="D482" i="3"/>
  <c r="E482" i="3"/>
  <c r="C483" i="3"/>
  <c r="D483" i="3"/>
  <c r="E483" i="3"/>
  <c r="C484" i="3"/>
  <c r="D484" i="3"/>
  <c r="E484" i="3"/>
  <c r="C485" i="3"/>
  <c r="D485" i="3"/>
  <c r="E485" i="3"/>
  <c r="C486" i="3"/>
  <c r="D486" i="3"/>
  <c r="E486" i="3"/>
  <c r="C487" i="3"/>
  <c r="D487" i="3"/>
  <c r="E487" i="3"/>
  <c r="C488" i="3"/>
  <c r="D488" i="3"/>
  <c r="E488" i="3"/>
  <c r="C489" i="3"/>
  <c r="D489" i="3"/>
  <c r="E489" i="3"/>
  <c r="C490" i="3"/>
  <c r="D490" i="3"/>
  <c r="E490" i="3"/>
  <c r="C491" i="3"/>
  <c r="D491" i="3"/>
  <c r="E491" i="3"/>
  <c r="C492" i="3"/>
  <c r="D492" i="3"/>
  <c r="E492" i="3"/>
  <c r="C493" i="3"/>
  <c r="D493" i="3"/>
  <c r="E493" i="3"/>
  <c r="C494" i="3"/>
  <c r="D494" i="3"/>
  <c r="E494" i="3"/>
  <c r="C495" i="3"/>
  <c r="D495" i="3"/>
  <c r="E495" i="3"/>
  <c r="C496" i="3"/>
  <c r="D496" i="3"/>
  <c r="E496" i="3"/>
  <c r="C497" i="3"/>
  <c r="D497" i="3"/>
  <c r="E497" i="3"/>
  <c r="C498" i="3"/>
  <c r="D498" i="3"/>
  <c r="E498" i="3"/>
  <c r="C499" i="3"/>
  <c r="D499" i="3"/>
  <c r="E499" i="3"/>
  <c r="C500" i="3"/>
  <c r="D500" i="3"/>
  <c r="E500" i="3"/>
  <c r="C501" i="3"/>
  <c r="D501" i="3"/>
  <c r="E501" i="3"/>
  <c r="C502" i="3"/>
  <c r="D502" i="3"/>
  <c r="E502" i="3"/>
  <c r="C503" i="3"/>
  <c r="D503" i="3"/>
  <c r="E503" i="3"/>
  <c r="C504" i="3"/>
  <c r="D504" i="3"/>
  <c r="E504" i="3"/>
  <c r="C505" i="3"/>
  <c r="D505" i="3"/>
  <c r="E505" i="3"/>
  <c r="C506" i="3"/>
  <c r="D506" i="3"/>
  <c r="E506" i="3"/>
  <c r="C507" i="3"/>
  <c r="D507" i="3"/>
  <c r="E507" i="3"/>
  <c r="C508" i="3"/>
  <c r="D508" i="3"/>
  <c r="E508" i="3"/>
  <c r="C509" i="3"/>
  <c r="D509" i="3"/>
  <c r="E509" i="3"/>
  <c r="C510" i="3"/>
  <c r="D510" i="3"/>
  <c r="E510" i="3"/>
  <c r="C511" i="3"/>
  <c r="D511" i="3"/>
  <c r="E511" i="3"/>
  <c r="C512" i="3"/>
  <c r="D512" i="3"/>
  <c r="E512" i="3"/>
  <c r="C513" i="3"/>
  <c r="D513" i="3"/>
  <c r="E513" i="3"/>
  <c r="C514" i="3"/>
  <c r="D514" i="3"/>
  <c r="E514" i="3"/>
  <c r="C515" i="3"/>
  <c r="D515" i="3"/>
  <c r="E515" i="3"/>
  <c r="C516" i="3"/>
  <c r="D516" i="3"/>
  <c r="E516" i="3"/>
  <c r="C517" i="3"/>
  <c r="D517" i="3"/>
  <c r="E517" i="3"/>
  <c r="C518" i="3"/>
  <c r="D518" i="3"/>
  <c r="E518" i="3"/>
  <c r="C519" i="3"/>
  <c r="D519" i="3"/>
  <c r="E519" i="3"/>
  <c r="C520" i="3"/>
  <c r="D520" i="3"/>
  <c r="E520" i="3"/>
  <c r="C521" i="3"/>
  <c r="D521" i="3"/>
  <c r="E521" i="3"/>
  <c r="C522" i="3"/>
  <c r="D522" i="3"/>
  <c r="E522" i="3"/>
  <c r="C523" i="3"/>
  <c r="D523" i="3"/>
  <c r="E523" i="3"/>
  <c r="C524" i="3"/>
  <c r="D524" i="3"/>
  <c r="E524" i="3"/>
  <c r="C525" i="3"/>
  <c r="D525" i="3"/>
  <c r="E525" i="3"/>
  <c r="C526" i="3"/>
  <c r="D526" i="3"/>
  <c r="E526" i="3"/>
  <c r="C527" i="3"/>
  <c r="D527" i="3"/>
  <c r="E527" i="3"/>
  <c r="C528" i="3"/>
  <c r="D528" i="3"/>
  <c r="E528" i="3"/>
  <c r="C529" i="3"/>
  <c r="D529" i="3"/>
  <c r="E529" i="3"/>
  <c r="C530" i="3"/>
  <c r="D530" i="3"/>
  <c r="E530" i="3"/>
  <c r="C531" i="3"/>
  <c r="D531" i="3"/>
  <c r="E531" i="3"/>
  <c r="C532" i="3"/>
  <c r="D532" i="3"/>
  <c r="E532" i="3"/>
  <c r="C533" i="3"/>
  <c r="D533" i="3"/>
  <c r="E533" i="3"/>
  <c r="C534" i="3"/>
  <c r="D534" i="3"/>
  <c r="E534" i="3"/>
  <c r="C535" i="3"/>
  <c r="D535" i="3"/>
  <c r="E535" i="3"/>
  <c r="C536" i="3"/>
  <c r="D536" i="3"/>
  <c r="E536" i="3"/>
  <c r="C537" i="3"/>
  <c r="D537" i="3"/>
  <c r="E537" i="3"/>
  <c r="C538" i="3"/>
  <c r="D538" i="3"/>
  <c r="E538" i="3"/>
  <c r="C539" i="3"/>
  <c r="D539" i="3"/>
  <c r="E539" i="3"/>
  <c r="C540" i="3"/>
  <c r="D540" i="3"/>
  <c r="E540" i="3"/>
  <c r="C541" i="3"/>
  <c r="D541" i="3"/>
  <c r="E541" i="3"/>
  <c r="C542" i="3"/>
  <c r="D542" i="3"/>
  <c r="E542" i="3"/>
  <c r="C543" i="3"/>
  <c r="D543" i="3"/>
  <c r="E543" i="3"/>
  <c r="C544" i="3"/>
  <c r="D544" i="3"/>
  <c r="E544" i="3"/>
  <c r="C545" i="3"/>
  <c r="D545" i="3"/>
  <c r="E545" i="3"/>
  <c r="C546" i="3"/>
  <c r="D546" i="3"/>
  <c r="E546" i="3"/>
  <c r="C547" i="3"/>
  <c r="D547" i="3"/>
  <c r="E547" i="3"/>
  <c r="C548" i="3"/>
  <c r="D548" i="3"/>
  <c r="E548" i="3"/>
  <c r="C549" i="3"/>
  <c r="D549" i="3"/>
  <c r="E549" i="3"/>
  <c r="C550" i="3"/>
  <c r="D550" i="3"/>
  <c r="E550" i="3"/>
  <c r="C551" i="3"/>
  <c r="D551" i="3"/>
  <c r="E551" i="3"/>
  <c r="C552" i="3"/>
  <c r="D552" i="3"/>
  <c r="E552" i="3"/>
  <c r="C553" i="3"/>
  <c r="D553" i="3"/>
  <c r="E553" i="3"/>
  <c r="C554" i="3"/>
  <c r="D554" i="3"/>
  <c r="E554" i="3"/>
  <c r="C555" i="3"/>
  <c r="D555" i="3"/>
  <c r="E555" i="3"/>
  <c r="C556" i="3"/>
  <c r="D556" i="3"/>
  <c r="E556" i="3"/>
  <c r="C557" i="3"/>
  <c r="D557" i="3"/>
  <c r="E557" i="3"/>
  <c r="C558" i="3"/>
  <c r="D558" i="3"/>
  <c r="E558" i="3"/>
  <c r="C559" i="3"/>
  <c r="D559" i="3"/>
  <c r="E559" i="3"/>
  <c r="C560" i="3"/>
  <c r="D560" i="3"/>
  <c r="E560" i="3"/>
  <c r="C561" i="3"/>
  <c r="D561" i="3"/>
  <c r="E561" i="3"/>
  <c r="C562" i="3"/>
  <c r="D562" i="3"/>
  <c r="E562" i="3"/>
  <c r="C563" i="3"/>
  <c r="D563" i="3"/>
  <c r="E563" i="3"/>
  <c r="C564" i="3"/>
  <c r="D564" i="3"/>
  <c r="E564" i="3"/>
  <c r="C565" i="3"/>
  <c r="D565" i="3"/>
  <c r="E565" i="3"/>
  <c r="C566" i="3"/>
  <c r="D566" i="3"/>
  <c r="E566" i="3"/>
  <c r="C567" i="3"/>
  <c r="D567" i="3"/>
  <c r="E567" i="3"/>
  <c r="C568" i="3"/>
  <c r="D568" i="3"/>
  <c r="E568" i="3"/>
  <c r="C569" i="3"/>
  <c r="D569" i="3"/>
  <c r="E569" i="3"/>
  <c r="C570" i="3"/>
  <c r="D570" i="3"/>
  <c r="E570" i="3"/>
  <c r="C571" i="3"/>
  <c r="D571" i="3"/>
  <c r="E571" i="3"/>
  <c r="C572" i="3"/>
  <c r="D572" i="3"/>
  <c r="E572" i="3"/>
  <c r="C573" i="3"/>
  <c r="D573" i="3"/>
  <c r="E573" i="3"/>
  <c r="C574" i="3"/>
  <c r="D574" i="3"/>
  <c r="E574" i="3"/>
  <c r="C575" i="3"/>
  <c r="D575" i="3"/>
  <c r="E575" i="3"/>
  <c r="C576" i="3"/>
  <c r="D576" i="3"/>
  <c r="E576" i="3"/>
  <c r="C577" i="3"/>
  <c r="D577" i="3"/>
  <c r="E577" i="3"/>
  <c r="C578" i="3"/>
  <c r="D578" i="3"/>
  <c r="E578" i="3"/>
  <c r="C579" i="3"/>
  <c r="D579" i="3"/>
  <c r="E579" i="3"/>
  <c r="C580" i="3"/>
  <c r="D580" i="3"/>
  <c r="E580" i="3"/>
  <c r="C581" i="3"/>
  <c r="D581" i="3"/>
  <c r="E581" i="3"/>
  <c r="C582" i="3"/>
  <c r="D582" i="3"/>
  <c r="E582" i="3"/>
  <c r="C583" i="3"/>
  <c r="D583" i="3"/>
  <c r="E583" i="3"/>
  <c r="C584" i="3"/>
  <c r="D584" i="3"/>
  <c r="E584" i="3"/>
  <c r="C585" i="3"/>
  <c r="D585" i="3"/>
  <c r="E585" i="3"/>
  <c r="C586" i="3"/>
  <c r="D586" i="3"/>
  <c r="E586" i="3"/>
  <c r="C587" i="3"/>
  <c r="D587" i="3"/>
  <c r="E587" i="3"/>
  <c r="C588" i="3"/>
  <c r="D588" i="3"/>
  <c r="E588" i="3"/>
  <c r="C589" i="3"/>
  <c r="D589" i="3"/>
  <c r="E589" i="3"/>
  <c r="C590" i="3"/>
  <c r="D590" i="3"/>
  <c r="E590" i="3"/>
  <c r="C591" i="3"/>
  <c r="D591" i="3"/>
  <c r="E591" i="3"/>
  <c r="C592" i="3"/>
  <c r="D592" i="3"/>
  <c r="E592" i="3"/>
  <c r="C593" i="3"/>
  <c r="D593" i="3"/>
  <c r="E593" i="3"/>
  <c r="C594" i="3"/>
  <c r="D594" i="3"/>
  <c r="E594" i="3"/>
  <c r="C595" i="3"/>
  <c r="D595" i="3"/>
  <c r="E595" i="3"/>
  <c r="C596" i="3"/>
  <c r="D596" i="3"/>
  <c r="E596" i="3"/>
  <c r="C597" i="3"/>
  <c r="D597" i="3"/>
  <c r="E597" i="3"/>
  <c r="C598" i="3"/>
  <c r="D598" i="3"/>
  <c r="E598" i="3"/>
  <c r="C599" i="3"/>
  <c r="D599" i="3"/>
  <c r="E599" i="3"/>
  <c r="C600" i="3"/>
  <c r="D600" i="3"/>
  <c r="E600" i="3"/>
  <c r="C601" i="3"/>
  <c r="D601" i="3"/>
  <c r="E601" i="3"/>
  <c r="C602" i="3"/>
  <c r="D602" i="3"/>
  <c r="E602" i="3"/>
  <c r="C603" i="3"/>
  <c r="D603" i="3"/>
  <c r="E603" i="3"/>
  <c r="C604" i="3"/>
  <c r="D604" i="3"/>
  <c r="E604" i="3"/>
  <c r="C605" i="3"/>
  <c r="D605" i="3"/>
  <c r="E605" i="3"/>
  <c r="C606" i="3"/>
  <c r="D606" i="3"/>
  <c r="E606" i="3"/>
  <c r="C607" i="3"/>
  <c r="D607" i="3"/>
  <c r="E607" i="3"/>
  <c r="C608" i="3"/>
  <c r="D608" i="3"/>
  <c r="E608" i="3"/>
  <c r="C609" i="3"/>
  <c r="D609" i="3"/>
  <c r="E609" i="3"/>
  <c r="C610" i="3"/>
  <c r="D610" i="3"/>
  <c r="E610" i="3"/>
  <c r="C611" i="3"/>
  <c r="D611" i="3"/>
  <c r="E611" i="3"/>
  <c r="C612" i="3"/>
  <c r="D612" i="3"/>
  <c r="E612" i="3"/>
  <c r="C613" i="3"/>
  <c r="D613" i="3"/>
  <c r="E613" i="3"/>
  <c r="C614" i="3"/>
  <c r="D614" i="3"/>
  <c r="E614" i="3"/>
  <c r="C615" i="3"/>
  <c r="D615" i="3"/>
  <c r="E615" i="3"/>
  <c r="C616" i="3"/>
  <c r="D616" i="3"/>
  <c r="E616" i="3"/>
  <c r="C617" i="3"/>
  <c r="D617" i="3"/>
  <c r="E617" i="3"/>
  <c r="C618" i="3"/>
  <c r="D618" i="3"/>
  <c r="E618" i="3"/>
  <c r="C619" i="3"/>
  <c r="D619" i="3"/>
  <c r="E619" i="3"/>
  <c r="C620" i="3"/>
  <c r="D620" i="3"/>
  <c r="E620" i="3"/>
  <c r="C621" i="3"/>
  <c r="D621" i="3"/>
  <c r="E621" i="3"/>
  <c r="C622" i="3"/>
  <c r="D622" i="3"/>
  <c r="E622" i="3"/>
  <c r="C623" i="3"/>
  <c r="D623" i="3"/>
  <c r="E623" i="3"/>
  <c r="C624" i="3"/>
  <c r="D624" i="3"/>
  <c r="E624" i="3"/>
  <c r="C625" i="3"/>
  <c r="D625" i="3"/>
  <c r="E625" i="3"/>
  <c r="C626" i="3"/>
  <c r="D626" i="3"/>
  <c r="E626" i="3"/>
  <c r="C627" i="3"/>
  <c r="D627" i="3"/>
  <c r="E627" i="3"/>
  <c r="C628" i="3"/>
  <c r="D628" i="3"/>
  <c r="E628" i="3"/>
  <c r="C629" i="3"/>
  <c r="D629" i="3"/>
  <c r="E629" i="3"/>
  <c r="C630" i="3"/>
  <c r="D630" i="3"/>
  <c r="E630" i="3"/>
  <c r="C631" i="3"/>
  <c r="D631" i="3"/>
  <c r="E631" i="3"/>
  <c r="C632" i="3"/>
  <c r="D632" i="3"/>
  <c r="E632" i="3"/>
  <c r="C633" i="3"/>
  <c r="D633" i="3"/>
  <c r="E633" i="3"/>
  <c r="C634" i="3"/>
  <c r="D634" i="3"/>
  <c r="E634" i="3"/>
  <c r="C635" i="3"/>
  <c r="D635" i="3"/>
  <c r="E635" i="3"/>
  <c r="C636" i="3"/>
  <c r="D636" i="3"/>
  <c r="E636" i="3"/>
  <c r="C637" i="3"/>
  <c r="D637" i="3"/>
  <c r="E637" i="3"/>
  <c r="C638" i="3"/>
  <c r="D638" i="3"/>
  <c r="E638" i="3"/>
  <c r="C639" i="3"/>
  <c r="D639" i="3"/>
  <c r="E639" i="3"/>
  <c r="C640" i="3"/>
  <c r="D640" i="3"/>
  <c r="E640" i="3"/>
  <c r="C641" i="3"/>
  <c r="D641" i="3"/>
  <c r="E641" i="3"/>
  <c r="C642" i="3"/>
  <c r="D642" i="3"/>
  <c r="E642" i="3"/>
  <c r="C643" i="3"/>
  <c r="D643" i="3"/>
  <c r="E643" i="3"/>
  <c r="C644" i="3"/>
  <c r="D644" i="3"/>
  <c r="E644" i="3"/>
  <c r="C645" i="3"/>
  <c r="D645" i="3"/>
  <c r="E645" i="3"/>
  <c r="C646" i="3"/>
  <c r="D646" i="3"/>
  <c r="E646" i="3"/>
  <c r="C647" i="3"/>
  <c r="D647" i="3"/>
  <c r="E647" i="3"/>
  <c r="C648" i="3"/>
  <c r="D648" i="3"/>
  <c r="E648" i="3"/>
  <c r="C649" i="3"/>
  <c r="D649" i="3"/>
  <c r="E649" i="3"/>
  <c r="C650" i="3"/>
  <c r="D650" i="3"/>
  <c r="E650" i="3"/>
  <c r="C651" i="3"/>
  <c r="D651" i="3"/>
  <c r="E651" i="3"/>
  <c r="C652" i="3"/>
  <c r="D652" i="3"/>
  <c r="E652" i="3"/>
  <c r="C653" i="3"/>
  <c r="D653" i="3"/>
  <c r="E653" i="3"/>
  <c r="C654" i="3"/>
  <c r="D654" i="3"/>
  <c r="E654" i="3"/>
  <c r="C655" i="3"/>
  <c r="D655" i="3"/>
  <c r="E655" i="3"/>
  <c r="C656" i="3"/>
  <c r="D656" i="3"/>
  <c r="E656" i="3"/>
  <c r="C657" i="3"/>
  <c r="D657" i="3"/>
  <c r="E657" i="3"/>
  <c r="C658" i="3"/>
  <c r="D658" i="3"/>
  <c r="E658" i="3"/>
  <c r="C659" i="3"/>
  <c r="D659" i="3"/>
  <c r="E659" i="3"/>
  <c r="C660" i="3"/>
  <c r="D660" i="3"/>
  <c r="E660" i="3"/>
  <c r="C661" i="3"/>
  <c r="D661" i="3"/>
  <c r="E661" i="3"/>
  <c r="C662" i="3"/>
  <c r="D662" i="3"/>
  <c r="E662" i="3"/>
  <c r="C663" i="3"/>
  <c r="D663" i="3"/>
  <c r="E663" i="3"/>
  <c r="C664" i="3"/>
  <c r="D664" i="3"/>
  <c r="E664" i="3"/>
  <c r="C665" i="3"/>
  <c r="D665" i="3"/>
  <c r="E665" i="3"/>
  <c r="C666" i="3"/>
  <c r="D666" i="3"/>
  <c r="E666" i="3"/>
  <c r="C667" i="3"/>
  <c r="D667" i="3"/>
  <c r="E667" i="3"/>
  <c r="C668" i="3"/>
  <c r="D668" i="3"/>
  <c r="E668" i="3"/>
  <c r="C669" i="3"/>
  <c r="D669" i="3"/>
  <c r="E669" i="3"/>
  <c r="C670" i="3"/>
  <c r="D670" i="3"/>
  <c r="E670" i="3"/>
  <c r="C671" i="3"/>
  <c r="D671" i="3"/>
  <c r="E671" i="3"/>
  <c r="C672" i="3"/>
  <c r="D672" i="3"/>
  <c r="E672" i="3"/>
  <c r="C673" i="3"/>
  <c r="D673" i="3"/>
  <c r="E673" i="3"/>
  <c r="C674" i="3"/>
  <c r="D674" i="3"/>
  <c r="E674" i="3"/>
  <c r="C675" i="3"/>
  <c r="D675" i="3"/>
  <c r="E675" i="3"/>
  <c r="C676" i="3"/>
  <c r="D676" i="3"/>
  <c r="E676" i="3"/>
  <c r="C677" i="3"/>
  <c r="D677" i="3"/>
  <c r="E677" i="3"/>
  <c r="C678" i="3"/>
  <c r="D678" i="3"/>
  <c r="E678" i="3"/>
  <c r="C679" i="3"/>
  <c r="D679" i="3"/>
  <c r="E679" i="3"/>
  <c r="C680" i="3"/>
  <c r="D680" i="3"/>
  <c r="E680" i="3"/>
  <c r="C681" i="3"/>
  <c r="D681" i="3"/>
  <c r="E681" i="3"/>
  <c r="C682" i="3"/>
  <c r="D682" i="3"/>
  <c r="E682" i="3"/>
  <c r="C683" i="3"/>
  <c r="D683" i="3"/>
  <c r="E683" i="3"/>
  <c r="C684" i="3"/>
  <c r="D684" i="3"/>
  <c r="E684" i="3"/>
  <c r="C685" i="3"/>
  <c r="D685" i="3"/>
  <c r="E685" i="3"/>
  <c r="C686" i="3"/>
  <c r="D686" i="3"/>
  <c r="E686" i="3"/>
  <c r="C687" i="3"/>
  <c r="D687" i="3"/>
  <c r="E687" i="3"/>
  <c r="C688" i="3"/>
  <c r="D688" i="3"/>
  <c r="E688" i="3"/>
  <c r="C689" i="3"/>
  <c r="D689" i="3"/>
  <c r="E689" i="3"/>
  <c r="C690" i="3"/>
  <c r="D690" i="3"/>
  <c r="E690" i="3"/>
  <c r="C691" i="3"/>
  <c r="D691" i="3"/>
  <c r="E691" i="3"/>
  <c r="C692" i="3"/>
  <c r="D692" i="3"/>
  <c r="E692" i="3"/>
  <c r="C693" i="3"/>
  <c r="D693" i="3"/>
  <c r="E693" i="3"/>
  <c r="C694" i="3"/>
  <c r="D694" i="3"/>
  <c r="E694" i="3"/>
  <c r="C695" i="3"/>
  <c r="D695" i="3"/>
  <c r="E695" i="3"/>
  <c r="C696" i="3"/>
  <c r="D696" i="3"/>
  <c r="E696" i="3"/>
  <c r="C697" i="3"/>
  <c r="D697" i="3"/>
  <c r="E697" i="3"/>
  <c r="C698" i="3"/>
  <c r="D698" i="3"/>
  <c r="E698" i="3"/>
  <c r="C699" i="3"/>
  <c r="D699" i="3"/>
  <c r="E699" i="3"/>
  <c r="C700" i="3"/>
  <c r="D700" i="3"/>
  <c r="E700" i="3"/>
  <c r="C701" i="3"/>
  <c r="D701" i="3"/>
  <c r="E701" i="3"/>
  <c r="C702" i="3"/>
  <c r="D702" i="3"/>
  <c r="E702" i="3"/>
  <c r="C703" i="3"/>
  <c r="D703" i="3"/>
  <c r="E703" i="3"/>
  <c r="C704" i="3"/>
  <c r="D704" i="3"/>
  <c r="E704" i="3"/>
  <c r="C705" i="3"/>
  <c r="D705" i="3"/>
  <c r="E705" i="3"/>
  <c r="C706" i="3"/>
  <c r="D706" i="3"/>
  <c r="E706" i="3"/>
  <c r="C707" i="3"/>
  <c r="D707" i="3"/>
  <c r="E707" i="3"/>
  <c r="C708" i="3"/>
  <c r="D708" i="3"/>
  <c r="E708" i="3"/>
  <c r="C709" i="3"/>
  <c r="D709" i="3"/>
  <c r="E709" i="3"/>
  <c r="C710" i="3"/>
  <c r="D710" i="3"/>
  <c r="E710" i="3"/>
  <c r="C711" i="3"/>
  <c r="D711" i="3"/>
  <c r="E711" i="3"/>
  <c r="C712" i="3"/>
  <c r="D712" i="3"/>
  <c r="E712" i="3"/>
  <c r="C713" i="3"/>
  <c r="D713" i="3"/>
  <c r="E713" i="3"/>
  <c r="C714" i="3"/>
  <c r="D714" i="3"/>
  <c r="E714" i="3"/>
  <c r="C715" i="3"/>
  <c r="D715" i="3"/>
  <c r="E715" i="3"/>
  <c r="C716" i="3"/>
  <c r="D716" i="3"/>
  <c r="E716" i="3"/>
  <c r="C717" i="3"/>
  <c r="D717" i="3"/>
  <c r="E717" i="3"/>
  <c r="C718" i="3"/>
  <c r="D718" i="3"/>
  <c r="E718" i="3"/>
  <c r="C719" i="3"/>
  <c r="D719" i="3"/>
  <c r="E719" i="3"/>
  <c r="C720" i="3"/>
  <c r="D720" i="3"/>
  <c r="E720" i="3"/>
  <c r="C721" i="3"/>
  <c r="D721" i="3"/>
  <c r="E721" i="3"/>
  <c r="C722" i="3"/>
  <c r="D722" i="3"/>
  <c r="E722" i="3"/>
  <c r="C723" i="3"/>
  <c r="D723" i="3"/>
  <c r="E723" i="3"/>
  <c r="C724" i="3"/>
  <c r="D724" i="3"/>
  <c r="E724" i="3"/>
  <c r="C725" i="3"/>
  <c r="D725" i="3"/>
  <c r="E725" i="3"/>
  <c r="C726" i="3"/>
  <c r="D726" i="3"/>
  <c r="E726" i="3"/>
  <c r="C727" i="3"/>
  <c r="D727" i="3"/>
  <c r="E727" i="3"/>
  <c r="C728" i="3"/>
  <c r="D728" i="3"/>
  <c r="E728" i="3"/>
  <c r="C729" i="3"/>
  <c r="D729" i="3"/>
  <c r="E729" i="3"/>
  <c r="C730" i="3"/>
  <c r="D730" i="3"/>
  <c r="E730" i="3"/>
  <c r="C731" i="3"/>
  <c r="D731" i="3"/>
  <c r="E731" i="3"/>
  <c r="C732" i="3"/>
  <c r="D732" i="3"/>
  <c r="E732" i="3"/>
  <c r="C733" i="3"/>
  <c r="D733" i="3"/>
  <c r="E733" i="3"/>
  <c r="C734" i="3"/>
  <c r="D734" i="3"/>
  <c r="E734" i="3"/>
  <c r="C735" i="3"/>
  <c r="D735" i="3"/>
  <c r="E735" i="3"/>
  <c r="C736" i="3"/>
  <c r="D736" i="3"/>
  <c r="E736" i="3"/>
  <c r="C737" i="3"/>
  <c r="D737" i="3"/>
  <c r="E737" i="3"/>
  <c r="C738" i="3"/>
  <c r="D738" i="3"/>
  <c r="E738" i="3"/>
  <c r="C739" i="3"/>
  <c r="D739" i="3"/>
  <c r="E739" i="3"/>
  <c r="C740" i="3"/>
  <c r="D740" i="3"/>
  <c r="E740" i="3"/>
  <c r="C741" i="3"/>
  <c r="D741" i="3"/>
  <c r="E741" i="3"/>
  <c r="C742" i="3"/>
  <c r="D742" i="3"/>
  <c r="E742" i="3"/>
  <c r="C743" i="3"/>
  <c r="D743" i="3"/>
  <c r="E743" i="3"/>
  <c r="C744" i="3"/>
  <c r="D744" i="3"/>
  <c r="E744" i="3"/>
  <c r="C745" i="3"/>
  <c r="D745" i="3"/>
  <c r="E745" i="3"/>
  <c r="C746" i="3"/>
  <c r="D746" i="3"/>
  <c r="E746" i="3"/>
  <c r="C747" i="3"/>
  <c r="D747" i="3"/>
  <c r="E747" i="3"/>
  <c r="C748" i="3"/>
  <c r="D748" i="3"/>
  <c r="E748" i="3"/>
  <c r="C749" i="3"/>
  <c r="D749" i="3"/>
  <c r="E749" i="3"/>
  <c r="C750" i="3"/>
  <c r="D750" i="3"/>
  <c r="E750" i="3"/>
  <c r="C751" i="3"/>
  <c r="D751" i="3"/>
  <c r="E751" i="3"/>
  <c r="C752" i="3"/>
  <c r="D752" i="3"/>
  <c r="E752" i="3"/>
  <c r="C753" i="3"/>
  <c r="D753" i="3"/>
  <c r="E753" i="3"/>
  <c r="C754" i="3"/>
  <c r="D754" i="3"/>
  <c r="E754" i="3"/>
  <c r="C755" i="3"/>
  <c r="D755" i="3"/>
  <c r="E755" i="3"/>
  <c r="C756" i="3"/>
  <c r="D756" i="3"/>
  <c r="E756" i="3"/>
  <c r="C757" i="3"/>
  <c r="D757" i="3"/>
  <c r="E757" i="3"/>
  <c r="C758" i="3"/>
  <c r="D758" i="3"/>
  <c r="E758" i="3"/>
  <c r="C759" i="3"/>
  <c r="D759" i="3"/>
  <c r="E759" i="3"/>
  <c r="C760" i="3"/>
  <c r="D760" i="3"/>
  <c r="E760" i="3"/>
  <c r="C761" i="3"/>
  <c r="D761" i="3"/>
  <c r="E761" i="3"/>
  <c r="C762" i="3"/>
  <c r="D762" i="3"/>
  <c r="E762" i="3"/>
  <c r="C763" i="3"/>
  <c r="D763" i="3"/>
  <c r="E763" i="3"/>
  <c r="C764" i="3"/>
  <c r="D764" i="3"/>
  <c r="E764" i="3"/>
  <c r="C765" i="3"/>
  <c r="D765" i="3"/>
  <c r="E765" i="3"/>
  <c r="C766" i="3"/>
  <c r="D766" i="3"/>
  <c r="E766" i="3"/>
  <c r="C767" i="3"/>
  <c r="D767" i="3"/>
  <c r="E767" i="3"/>
  <c r="C768" i="3"/>
  <c r="D768" i="3"/>
  <c r="E768" i="3"/>
  <c r="C769" i="3"/>
  <c r="D769" i="3"/>
  <c r="E769" i="3"/>
  <c r="C770" i="3"/>
  <c r="D770" i="3"/>
  <c r="E770" i="3"/>
  <c r="C771" i="3"/>
  <c r="D771" i="3"/>
  <c r="E771" i="3"/>
  <c r="C772" i="3"/>
  <c r="D772" i="3"/>
  <c r="E772" i="3"/>
  <c r="C773" i="3"/>
  <c r="D773" i="3"/>
  <c r="E773" i="3"/>
  <c r="C774" i="3"/>
  <c r="D774" i="3"/>
  <c r="E774" i="3"/>
  <c r="C775" i="3"/>
  <c r="D775" i="3"/>
  <c r="E775" i="3"/>
  <c r="C776" i="3"/>
  <c r="D776" i="3"/>
  <c r="E776" i="3"/>
  <c r="C777" i="3"/>
  <c r="D777" i="3"/>
  <c r="E777" i="3"/>
  <c r="C778" i="3"/>
  <c r="D778" i="3"/>
  <c r="E778" i="3"/>
  <c r="C779" i="3"/>
  <c r="D779" i="3"/>
  <c r="E779" i="3"/>
  <c r="C780" i="3"/>
  <c r="D780" i="3"/>
  <c r="E780" i="3"/>
  <c r="C781" i="3"/>
  <c r="D781" i="3"/>
  <c r="E781" i="3"/>
  <c r="C782" i="3"/>
  <c r="D782" i="3"/>
  <c r="E782" i="3"/>
  <c r="C783" i="3"/>
  <c r="D783" i="3"/>
  <c r="E783" i="3"/>
  <c r="C784" i="3"/>
  <c r="D784" i="3"/>
  <c r="E784" i="3"/>
  <c r="C785" i="3"/>
  <c r="D785" i="3"/>
  <c r="E785" i="3"/>
  <c r="C786" i="3"/>
  <c r="D786" i="3"/>
  <c r="E786" i="3"/>
  <c r="C787" i="3"/>
  <c r="D787" i="3"/>
  <c r="E787" i="3"/>
  <c r="C788" i="3"/>
  <c r="D788" i="3"/>
  <c r="E788" i="3"/>
  <c r="C789" i="3"/>
  <c r="D789" i="3"/>
  <c r="E789" i="3"/>
  <c r="C790" i="3"/>
  <c r="D790" i="3"/>
  <c r="E790" i="3"/>
  <c r="C791" i="3"/>
  <c r="D791" i="3"/>
  <c r="E791" i="3"/>
  <c r="C792" i="3"/>
  <c r="D792" i="3"/>
  <c r="E792" i="3"/>
  <c r="C793" i="3"/>
  <c r="D793" i="3"/>
  <c r="E793" i="3"/>
  <c r="C794" i="3"/>
  <c r="D794" i="3"/>
  <c r="E794" i="3"/>
  <c r="C795" i="3"/>
  <c r="D795" i="3"/>
  <c r="E795" i="3"/>
  <c r="C796" i="3"/>
  <c r="D796" i="3"/>
  <c r="E796" i="3"/>
  <c r="C797" i="3"/>
  <c r="D797" i="3"/>
  <c r="E797" i="3"/>
  <c r="C798" i="3"/>
  <c r="D798" i="3"/>
  <c r="E798" i="3"/>
  <c r="C799" i="3"/>
  <c r="D799" i="3"/>
  <c r="E799" i="3"/>
  <c r="C800" i="3"/>
  <c r="D800" i="3"/>
  <c r="E800" i="3"/>
  <c r="C801" i="3"/>
  <c r="D801" i="3"/>
  <c r="E801" i="3"/>
  <c r="C802" i="3"/>
  <c r="D802" i="3"/>
  <c r="E802" i="3"/>
  <c r="C803" i="3"/>
  <c r="D803" i="3"/>
  <c r="E803" i="3"/>
  <c r="C804" i="3"/>
  <c r="D804" i="3"/>
  <c r="E804" i="3"/>
  <c r="C805" i="3"/>
  <c r="D805" i="3"/>
  <c r="E805" i="3"/>
  <c r="C806" i="3"/>
  <c r="D806" i="3"/>
  <c r="E806" i="3"/>
  <c r="C807" i="3"/>
  <c r="D807" i="3"/>
  <c r="E807" i="3"/>
  <c r="C808" i="3"/>
  <c r="D808" i="3"/>
  <c r="E808" i="3"/>
  <c r="C809" i="3"/>
  <c r="D809" i="3"/>
  <c r="E809" i="3"/>
  <c r="C810" i="3"/>
  <c r="D810" i="3"/>
  <c r="E810" i="3"/>
  <c r="C811" i="3"/>
  <c r="D811" i="3"/>
  <c r="E811" i="3"/>
  <c r="C812" i="3"/>
  <c r="D812" i="3"/>
  <c r="E812" i="3"/>
  <c r="C813" i="3"/>
  <c r="D813" i="3"/>
  <c r="E813" i="3"/>
  <c r="C814" i="3"/>
  <c r="D814" i="3"/>
  <c r="E814" i="3"/>
  <c r="C815" i="3"/>
  <c r="D815" i="3"/>
  <c r="E815" i="3"/>
  <c r="C816" i="3"/>
  <c r="D816" i="3"/>
  <c r="E816" i="3"/>
  <c r="C817" i="3"/>
  <c r="D817" i="3"/>
  <c r="E817" i="3"/>
  <c r="C818" i="3"/>
  <c r="D818" i="3"/>
  <c r="E818" i="3"/>
  <c r="C819" i="3"/>
  <c r="D819" i="3"/>
  <c r="E819" i="3"/>
  <c r="C820" i="3"/>
  <c r="D820" i="3"/>
  <c r="E820" i="3"/>
  <c r="C821" i="3"/>
  <c r="D821" i="3"/>
  <c r="E821" i="3"/>
  <c r="C822" i="3"/>
  <c r="D822" i="3"/>
  <c r="E822" i="3"/>
  <c r="C823" i="3"/>
  <c r="D823" i="3"/>
  <c r="E823" i="3"/>
  <c r="C824" i="3"/>
  <c r="D824" i="3"/>
  <c r="E824" i="3"/>
  <c r="C825" i="3"/>
  <c r="D825" i="3"/>
  <c r="E825" i="3"/>
  <c r="C826" i="3"/>
  <c r="D826" i="3"/>
  <c r="E826" i="3"/>
  <c r="C827" i="3"/>
  <c r="D827" i="3"/>
  <c r="E827" i="3"/>
  <c r="C828" i="3"/>
  <c r="D828" i="3"/>
  <c r="E828" i="3"/>
  <c r="C829" i="3"/>
  <c r="D829" i="3"/>
  <c r="E829" i="3"/>
  <c r="C830" i="3"/>
  <c r="D830" i="3"/>
  <c r="E830" i="3"/>
  <c r="C831" i="3"/>
  <c r="D831" i="3"/>
  <c r="E831" i="3"/>
  <c r="C832" i="3"/>
  <c r="D832" i="3"/>
  <c r="E832" i="3"/>
  <c r="C833" i="3"/>
  <c r="D833" i="3"/>
  <c r="E833" i="3"/>
  <c r="C834" i="3"/>
  <c r="D834" i="3"/>
  <c r="E834" i="3"/>
  <c r="C835" i="3"/>
  <c r="D835" i="3"/>
  <c r="E835" i="3"/>
  <c r="C836" i="3"/>
  <c r="D836" i="3"/>
  <c r="E836" i="3"/>
  <c r="C837" i="3"/>
  <c r="D837" i="3"/>
  <c r="E837" i="3"/>
  <c r="C838" i="3"/>
  <c r="D838" i="3"/>
  <c r="E838" i="3"/>
  <c r="C839" i="3"/>
  <c r="D839" i="3"/>
  <c r="E839" i="3"/>
  <c r="C840" i="3"/>
  <c r="D840" i="3"/>
  <c r="E840" i="3"/>
  <c r="C841" i="3"/>
  <c r="D841" i="3"/>
  <c r="E841" i="3"/>
  <c r="C842" i="3"/>
  <c r="D842" i="3"/>
  <c r="E842" i="3"/>
  <c r="C843" i="3"/>
  <c r="D843" i="3"/>
  <c r="E843" i="3"/>
  <c r="C844" i="3"/>
  <c r="D844" i="3"/>
  <c r="E844" i="3"/>
  <c r="C845" i="3"/>
  <c r="D845" i="3"/>
  <c r="E845" i="3"/>
  <c r="C846" i="3"/>
  <c r="D846" i="3"/>
  <c r="E846" i="3"/>
  <c r="C847" i="3"/>
  <c r="D847" i="3"/>
  <c r="E847" i="3"/>
  <c r="C848" i="3"/>
  <c r="D848" i="3"/>
  <c r="E848" i="3"/>
  <c r="C849" i="3"/>
  <c r="D849" i="3"/>
  <c r="E849" i="3"/>
  <c r="C850" i="3"/>
  <c r="D850" i="3"/>
  <c r="E850" i="3"/>
  <c r="C851" i="3"/>
  <c r="D851" i="3"/>
  <c r="E851" i="3"/>
  <c r="C852" i="3"/>
  <c r="D852" i="3"/>
  <c r="E852" i="3"/>
  <c r="C853" i="3"/>
  <c r="D853" i="3"/>
  <c r="E853" i="3"/>
  <c r="C854" i="3"/>
  <c r="D854" i="3"/>
  <c r="E854" i="3"/>
  <c r="C855" i="3"/>
  <c r="D855" i="3"/>
  <c r="E855" i="3"/>
  <c r="C856" i="3"/>
  <c r="D856" i="3"/>
  <c r="E856" i="3"/>
  <c r="C857" i="3"/>
  <c r="D857" i="3"/>
  <c r="E857" i="3"/>
  <c r="C858" i="3"/>
  <c r="D858" i="3"/>
  <c r="E858" i="3"/>
  <c r="C859" i="3"/>
  <c r="D859" i="3"/>
  <c r="E859" i="3"/>
  <c r="C860" i="3"/>
  <c r="D860" i="3"/>
  <c r="E860" i="3"/>
  <c r="C861" i="3"/>
  <c r="D861" i="3"/>
  <c r="E861" i="3"/>
  <c r="C862" i="3"/>
  <c r="D862" i="3"/>
  <c r="E862" i="3"/>
  <c r="C863" i="3"/>
  <c r="D863" i="3"/>
  <c r="E863" i="3"/>
  <c r="C864" i="3"/>
  <c r="D864" i="3"/>
  <c r="E864" i="3"/>
  <c r="C865" i="3"/>
  <c r="D865" i="3"/>
  <c r="E865" i="3"/>
  <c r="C866" i="3"/>
  <c r="D866" i="3"/>
  <c r="E866" i="3"/>
  <c r="C867" i="3"/>
  <c r="D867" i="3"/>
  <c r="E867" i="3"/>
  <c r="C868" i="3"/>
  <c r="D868" i="3"/>
  <c r="E868" i="3"/>
  <c r="C869" i="3"/>
  <c r="D869" i="3"/>
  <c r="E869" i="3"/>
  <c r="C870" i="3"/>
  <c r="D870" i="3"/>
  <c r="E870" i="3"/>
  <c r="C871" i="3"/>
  <c r="D871" i="3"/>
  <c r="E871" i="3"/>
  <c r="C872" i="3"/>
  <c r="D872" i="3"/>
  <c r="E872" i="3"/>
  <c r="C873" i="3"/>
  <c r="D873" i="3"/>
  <c r="E873" i="3"/>
  <c r="C874" i="3"/>
  <c r="D874" i="3"/>
  <c r="E874" i="3"/>
  <c r="C875" i="3"/>
  <c r="D875" i="3"/>
  <c r="E875" i="3"/>
  <c r="C876" i="3"/>
  <c r="D876" i="3"/>
  <c r="E876" i="3"/>
  <c r="C877" i="3"/>
  <c r="D877" i="3"/>
  <c r="E877" i="3"/>
  <c r="C878" i="3"/>
  <c r="D878" i="3"/>
  <c r="E878" i="3"/>
  <c r="C879" i="3"/>
  <c r="D879" i="3"/>
  <c r="E879" i="3"/>
  <c r="C880" i="3"/>
  <c r="D880" i="3"/>
  <c r="E880" i="3"/>
  <c r="C881" i="3"/>
  <c r="D881" i="3"/>
  <c r="E881" i="3"/>
  <c r="C882" i="3"/>
  <c r="D882" i="3"/>
  <c r="E882" i="3"/>
  <c r="C883" i="3"/>
  <c r="D883" i="3"/>
  <c r="E883" i="3"/>
  <c r="C884" i="3"/>
  <c r="D884" i="3"/>
  <c r="E884" i="3"/>
  <c r="C885" i="3"/>
  <c r="D885" i="3"/>
  <c r="E885" i="3"/>
  <c r="C886" i="3"/>
  <c r="D886" i="3"/>
  <c r="E886" i="3"/>
  <c r="C887" i="3"/>
  <c r="D887" i="3"/>
  <c r="E887" i="3"/>
  <c r="C888" i="3"/>
  <c r="D888" i="3"/>
  <c r="E888" i="3"/>
  <c r="C889" i="3"/>
  <c r="D889" i="3"/>
  <c r="E889" i="3"/>
  <c r="C890" i="3"/>
  <c r="D890" i="3"/>
  <c r="E890" i="3"/>
  <c r="C891" i="3"/>
  <c r="D891" i="3"/>
  <c r="E891" i="3"/>
  <c r="C892" i="3"/>
  <c r="D892" i="3"/>
  <c r="E892" i="3"/>
  <c r="C893" i="3"/>
  <c r="D893" i="3"/>
  <c r="E893" i="3"/>
  <c r="C894" i="3"/>
  <c r="D894" i="3"/>
  <c r="E894" i="3"/>
  <c r="C895" i="3"/>
  <c r="D895" i="3"/>
  <c r="E895" i="3"/>
  <c r="C896" i="3"/>
  <c r="D896" i="3"/>
  <c r="E896" i="3"/>
  <c r="C897" i="3"/>
  <c r="D897" i="3"/>
  <c r="E897" i="3"/>
  <c r="C898" i="3"/>
  <c r="D898" i="3"/>
  <c r="E898" i="3"/>
  <c r="C899" i="3"/>
  <c r="D899" i="3"/>
  <c r="E899" i="3"/>
  <c r="C900" i="3"/>
  <c r="D900" i="3"/>
  <c r="E900" i="3"/>
  <c r="C901" i="3"/>
  <c r="D901" i="3"/>
  <c r="E901" i="3"/>
  <c r="C902" i="3"/>
  <c r="D902" i="3"/>
  <c r="E902" i="3"/>
  <c r="C903" i="3"/>
  <c r="D903" i="3"/>
  <c r="E903" i="3"/>
  <c r="C904" i="3"/>
  <c r="D904" i="3"/>
  <c r="E904" i="3"/>
  <c r="C905" i="3"/>
  <c r="D905" i="3"/>
  <c r="E905" i="3"/>
  <c r="C906" i="3"/>
  <c r="D906" i="3"/>
  <c r="E906" i="3"/>
  <c r="C907" i="3"/>
  <c r="D907" i="3"/>
  <c r="E907" i="3"/>
  <c r="C908" i="3"/>
  <c r="D908" i="3"/>
  <c r="E908" i="3"/>
  <c r="C909" i="3"/>
  <c r="D909" i="3"/>
  <c r="E909" i="3"/>
  <c r="C910" i="3"/>
  <c r="D910" i="3"/>
  <c r="E910" i="3"/>
  <c r="C911" i="3"/>
  <c r="D911" i="3"/>
  <c r="E911" i="3"/>
  <c r="C912" i="3"/>
  <c r="D912" i="3"/>
  <c r="E912" i="3"/>
  <c r="C913" i="3"/>
  <c r="D913" i="3"/>
  <c r="E913" i="3"/>
  <c r="C914" i="3"/>
  <c r="D914" i="3"/>
  <c r="E914" i="3"/>
  <c r="C915" i="3"/>
  <c r="D915" i="3"/>
  <c r="E915" i="3"/>
  <c r="C916" i="3"/>
  <c r="D916" i="3"/>
  <c r="E916" i="3"/>
  <c r="C917" i="3"/>
  <c r="D917" i="3"/>
  <c r="E917" i="3"/>
  <c r="C918" i="3"/>
  <c r="D918" i="3"/>
  <c r="E918" i="3"/>
  <c r="C919" i="3"/>
  <c r="D919" i="3"/>
  <c r="E919" i="3"/>
  <c r="C920" i="3"/>
  <c r="D920" i="3"/>
  <c r="E920" i="3"/>
  <c r="C921" i="3"/>
  <c r="D921" i="3"/>
  <c r="E921" i="3"/>
  <c r="C922" i="3"/>
  <c r="D922" i="3"/>
  <c r="E922" i="3"/>
  <c r="C923" i="3"/>
  <c r="D923" i="3"/>
  <c r="E923" i="3"/>
  <c r="C924" i="3"/>
  <c r="D924" i="3"/>
  <c r="E924" i="3"/>
  <c r="C925" i="3"/>
  <c r="D925" i="3"/>
  <c r="E925" i="3"/>
  <c r="C926" i="3"/>
  <c r="D926" i="3"/>
  <c r="E926" i="3"/>
  <c r="C927" i="3"/>
  <c r="D927" i="3"/>
  <c r="E927" i="3"/>
  <c r="C928" i="3"/>
  <c r="D928" i="3"/>
  <c r="E928" i="3"/>
  <c r="C929" i="3"/>
  <c r="D929" i="3"/>
  <c r="E929" i="3"/>
  <c r="C930" i="3"/>
  <c r="D930" i="3"/>
  <c r="E930" i="3"/>
  <c r="C931" i="3"/>
  <c r="D931" i="3"/>
  <c r="E931" i="3"/>
  <c r="C932" i="3"/>
  <c r="D932" i="3"/>
  <c r="E932" i="3"/>
  <c r="C933" i="3"/>
  <c r="D933" i="3"/>
  <c r="E933" i="3"/>
  <c r="C934" i="3"/>
  <c r="D934" i="3"/>
  <c r="E934" i="3"/>
  <c r="C935" i="3"/>
  <c r="D935" i="3"/>
  <c r="E935" i="3"/>
  <c r="C936" i="3"/>
  <c r="D936" i="3"/>
  <c r="E936" i="3"/>
  <c r="C937" i="3"/>
  <c r="D937" i="3"/>
  <c r="E937" i="3"/>
  <c r="C938" i="3"/>
  <c r="D938" i="3"/>
  <c r="E938" i="3"/>
  <c r="C939" i="3"/>
  <c r="D939" i="3"/>
  <c r="E939" i="3"/>
  <c r="C940" i="3"/>
  <c r="D940" i="3"/>
  <c r="E940" i="3"/>
  <c r="C941" i="3"/>
  <c r="D941" i="3"/>
  <c r="E941" i="3"/>
  <c r="C942" i="3"/>
  <c r="D942" i="3"/>
  <c r="E942" i="3"/>
  <c r="C943" i="3"/>
  <c r="D943" i="3"/>
  <c r="E943" i="3"/>
  <c r="C944" i="3"/>
  <c r="D944" i="3"/>
  <c r="E944" i="3"/>
  <c r="C945" i="3"/>
  <c r="D945" i="3"/>
  <c r="E945" i="3"/>
  <c r="C946" i="3"/>
  <c r="D946" i="3"/>
  <c r="E946" i="3"/>
  <c r="C947" i="3"/>
  <c r="D947" i="3"/>
  <c r="E947" i="3"/>
  <c r="C948" i="3"/>
  <c r="D948" i="3"/>
  <c r="E948" i="3"/>
  <c r="C949" i="3"/>
  <c r="D949" i="3"/>
  <c r="E949" i="3"/>
  <c r="C950" i="3"/>
  <c r="D950" i="3"/>
  <c r="E950" i="3"/>
  <c r="C951" i="3"/>
  <c r="D951" i="3"/>
  <c r="E951" i="3"/>
  <c r="C952" i="3"/>
  <c r="D952" i="3"/>
  <c r="E952" i="3"/>
  <c r="C953" i="3"/>
  <c r="D953" i="3"/>
  <c r="E953" i="3"/>
  <c r="C954" i="3"/>
  <c r="D954" i="3"/>
  <c r="E954" i="3"/>
  <c r="C955" i="3"/>
  <c r="D955" i="3"/>
  <c r="E955" i="3"/>
  <c r="C956" i="3"/>
  <c r="D956" i="3"/>
  <c r="E956" i="3"/>
  <c r="C957" i="3"/>
  <c r="D957" i="3"/>
  <c r="E957" i="3"/>
  <c r="C958" i="3"/>
  <c r="D958" i="3"/>
  <c r="E958" i="3"/>
  <c r="C959" i="3"/>
  <c r="D959" i="3"/>
  <c r="E959" i="3"/>
  <c r="C960" i="3"/>
  <c r="D960" i="3"/>
  <c r="E960" i="3"/>
  <c r="C961" i="3"/>
  <c r="D961" i="3"/>
  <c r="E961" i="3"/>
  <c r="C962" i="3"/>
  <c r="D962" i="3"/>
  <c r="E962" i="3"/>
  <c r="C963" i="3"/>
  <c r="D963" i="3"/>
  <c r="E963" i="3"/>
  <c r="C964" i="3"/>
  <c r="D964" i="3"/>
  <c r="E964" i="3"/>
  <c r="C965" i="3"/>
  <c r="D965" i="3"/>
  <c r="E965" i="3"/>
  <c r="C966" i="3"/>
  <c r="D966" i="3"/>
  <c r="E966" i="3"/>
  <c r="C967" i="3"/>
  <c r="D967" i="3"/>
  <c r="E967" i="3"/>
  <c r="C968" i="3"/>
  <c r="D968" i="3"/>
  <c r="E968" i="3"/>
  <c r="C969" i="3"/>
  <c r="D969" i="3"/>
  <c r="E969" i="3"/>
  <c r="C970" i="3"/>
  <c r="D970" i="3"/>
  <c r="E970" i="3"/>
  <c r="C971" i="3"/>
  <c r="D971" i="3"/>
  <c r="E971" i="3"/>
  <c r="C972" i="3"/>
  <c r="D972" i="3"/>
  <c r="E972" i="3"/>
  <c r="C973" i="3"/>
  <c r="D973" i="3"/>
  <c r="E973" i="3"/>
  <c r="C974" i="3"/>
  <c r="D974" i="3"/>
  <c r="E974" i="3"/>
  <c r="C975" i="3"/>
  <c r="D975" i="3"/>
  <c r="E975" i="3"/>
  <c r="C976" i="3"/>
  <c r="D976" i="3"/>
  <c r="E976" i="3"/>
  <c r="C977" i="3"/>
  <c r="D977" i="3"/>
  <c r="E977" i="3"/>
  <c r="C978" i="3"/>
  <c r="D978" i="3"/>
  <c r="E978" i="3"/>
  <c r="C979" i="3"/>
  <c r="D979" i="3"/>
  <c r="E979" i="3"/>
  <c r="C980" i="3"/>
  <c r="D980" i="3"/>
  <c r="E980" i="3"/>
  <c r="C981" i="3"/>
  <c r="D981" i="3"/>
  <c r="E981" i="3"/>
  <c r="C982" i="3"/>
  <c r="D982" i="3"/>
  <c r="E982" i="3"/>
  <c r="C983" i="3"/>
  <c r="D983" i="3"/>
  <c r="E983" i="3"/>
  <c r="C984" i="3"/>
  <c r="D984" i="3"/>
  <c r="E984" i="3"/>
  <c r="C985" i="3"/>
  <c r="D985" i="3"/>
  <c r="E985" i="3"/>
  <c r="C986" i="3"/>
  <c r="D986" i="3"/>
  <c r="E986" i="3"/>
  <c r="C987" i="3"/>
  <c r="D987" i="3"/>
  <c r="E987" i="3"/>
  <c r="C988" i="3"/>
  <c r="D988" i="3"/>
  <c r="E988" i="3"/>
  <c r="C989" i="3"/>
  <c r="D989" i="3"/>
  <c r="E989" i="3"/>
  <c r="C990" i="3"/>
  <c r="D990" i="3"/>
  <c r="E990" i="3"/>
  <c r="C991" i="3"/>
  <c r="D991" i="3"/>
  <c r="E991" i="3"/>
  <c r="C992" i="3"/>
  <c r="D992" i="3"/>
  <c r="E992" i="3"/>
  <c r="C993" i="3"/>
  <c r="D993" i="3"/>
  <c r="E993" i="3"/>
  <c r="C994" i="3"/>
  <c r="D994" i="3"/>
  <c r="E994" i="3"/>
  <c r="C995" i="3"/>
  <c r="D995" i="3"/>
  <c r="E995" i="3"/>
  <c r="C996" i="3"/>
  <c r="D996" i="3"/>
  <c r="E996" i="3"/>
  <c r="C997" i="3"/>
  <c r="D997" i="3"/>
  <c r="E997" i="3"/>
  <c r="C998" i="3"/>
  <c r="D998" i="3"/>
  <c r="E998" i="3"/>
  <c r="C999" i="3"/>
  <c r="D999" i="3"/>
  <c r="E999" i="3"/>
  <c r="C1000" i="3"/>
  <c r="D1000" i="3"/>
  <c r="E1000" i="3"/>
  <c r="C1001" i="3"/>
  <c r="D1001" i="3"/>
  <c r="E1001" i="3"/>
  <c r="C1002" i="3"/>
  <c r="D1002" i="3"/>
  <c r="E1002" i="3"/>
  <c r="C1003" i="3"/>
  <c r="D1003" i="3"/>
  <c r="E1003" i="3"/>
  <c r="C1004" i="3"/>
  <c r="D1004" i="3"/>
  <c r="E1004" i="3"/>
  <c r="C1005" i="3"/>
  <c r="D1005" i="3"/>
  <c r="E1005" i="3"/>
  <c r="C1006" i="3"/>
  <c r="D1006" i="3"/>
  <c r="E1006" i="3"/>
  <c r="C1007" i="3"/>
  <c r="D1007" i="3"/>
  <c r="E1007" i="3"/>
  <c r="C1008" i="3"/>
  <c r="D1008" i="3"/>
  <c r="E1008" i="3"/>
  <c r="C1009" i="3"/>
  <c r="D1009" i="3"/>
  <c r="E1009" i="3"/>
  <c r="C1010" i="3"/>
  <c r="D1010" i="3"/>
  <c r="E1010" i="3"/>
  <c r="C1011" i="3"/>
  <c r="D1011" i="3"/>
  <c r="E1011" i="3"/>
  <c r="C1012" i="3"/>
  <c r="D1012" i="3"/>
  <c r="E1012" i="3"/>
  <c r="C1013" i="3"/>
  <c r="D1013" i="3"/>
  <c r="E1013" i="3"/>
  <c r="C1014" i="3"/>
  <c r="D1014" i="3"/>
  <c r="E1014" i="3"/>
  <c r="C1015" i="3"/>
  <c r="D1015" i="3"/>
  <c r="E1015" i="3"/>
  <c r="C1016" i="3"/>
  <c r="D1016" i="3"/>
  <c r="E1016" i="3"/>
  <c r="C1017" i="3"/>
  <c r="D1017" i="3"/>
  <c r="E1017" i="3"/>
  <c r="C1018" i="3"/>
  <c r="D1018" i="3"/>
  <c r="E1018" i="3"/>
  <c r="C1019" i="3"/>
  <c r="D1019" i="3"/>
  <c r="E1019" i="3"/>
  <c r="C1020" i="3"/>
  <c r="D1020" i="3"/>
  <c r="E1020" i="3"/>
  <c r="C1021" i="3"/>
  <c r="D1021" i="3"/>
  <c r="E1021" i="3"/>
  <c r="C1022" i="3"/>
  <c r="D1022" i="3"/>
  <c r="E1022" i="3"/>
  <c r="C1023" i="3"/>
  <c r="D1023" i="3"/>
  <c r="E1023" i="3"/>
  <c r="C1024" i="3"/>
  <c r="D1024" i="3"/>
  <c r="E1024" i="3"/>
  <c r="C1025" i="3"/>
  <c r="D1025" i="3"/>
  <c r="E1025" i="3"/>
  <c r="C1026" i="3"/>
  <c r="D1026" i="3"/>
  <c r="E1026" i="3"/>
  <c r="C1027" i="3"/>
  <c r="D1027" i="3"/>
  <c r="E1027" i="3"/>
  <c r="C1028" i="3"/>
  <c r="D1028" i="3"/>
  <c r="E1028" i="3"/>
  <c r="C1029" i="3"/>
  <c r="D1029" i="3"/>
  <c r="E1029" i="3"/>
  <c r="C1030" i="3"/>
  <c r="D1030" i="3"/>
  <c r="E1030" i="3"/>
  <c r="C1031" i="3"/>
  <c r="D1031" i="3"/>
  <c r="E1031" i="3"/>
  <c r="C1032" i="3"/>
  <c r="D1032" i="3"/>
  <c r="E1032" i="3"/>
  <c r="C1033" i="3"/>
  <c r="D1033" i="3"/>
  <c r="E1033" i="3"/>
  <c r="C1034" i="3"/>
  <c r="D1034" i="3"/>
  <c r="E1034" i="3"/>
  <c r="C1035" i="3"/>
  <c r="D1035" i="3"/>
  <c r="E1035" i="3"/>
  <c r="C1036" i="3"/>
  <c r="D1036" i="3"/>
  <c r="E1036" i="3"/>
  <c r="C1037" i="3"/>
  <c r="D1037" i="3"/>
  <c r="E1037" i="3"/>
  <c r="C1038" i="3"/>
  <c r="D1038" i="3"/>
  <c r="E1038" i="3"/>
  <c r="C1039" i="3"/>
  <c r="D1039" i="3"/>
  <c r="E1039" i="3"/>
  <c r="C1040" i="3"/>
  <c r="D1040" i="3"/>
  <c r="E1040" i="3"/>
  <c r="C1041" i="3"/>
  <c r="D1041" i="3"/>
  <c r="E1041" i="3"/>
  <c r="C1042" i="3"/>
  <c r="D1042" i="3"/>
  <c r="E1042" i="3"/>
  <c r="C1043" i="3"/>
  <c r="D1043" i="3"/>
  <c r="E1043" i="3"/>
  <c r="C1044" i="3"/>
  <c r="D1044" i="3"/>
  <c r="E1044" i="3"/>
  <c r="C1045" i="3"/>
  <c r="D1045" i="3"/>
  <c r="E1045" i="3"/>
  <c r="C1046" i="3"/>
  <c r="D1046" i="3"/>
  <c r="E1046" i="3"/>
  <c r="C1047" i="3"/>
  <c r="D1047" i="3"/>
  <c r="E1047" i="3"/>
  <c r="C1048" i="3"/>
  <c r="D1048" i="3"/>
  <c r="E1048" i="3"/>
  <c r="C1049" i="3"/>
  <c r="D1049" i="3"/>
  <c r="E1049" i="3"/>
  <c r="C1050" i="3"/>
  <c r="D1050" i="3"/>
  <c r="E1050" i="3"/>
  <c r="C1051" i="3"/>
  <c r="D1051" i="3"/>
  <c r="E1051" i="3"/>
  <c r="C1052" i="3"/>
  <c r="D1052" i="3"/>
  <c r="E1052" i="3"/>
  <c r="C1053" i="3"/>
  <c r="D1053" i="3"/>
  <c r="E1053" i="3"/>
  <c r="C1054" i="3"/>
  <c r="D1054" i="3"/>
  <c r="E1054" i="3"/>
  <c r="C1055" i="3"/>
  <c r="D1055" i="3"/>
  <c r="E1055" i="3"/>
  <c r="C1056" i="3"/>
  <c r="D1056" i="3"/>
  <c r="E1056" i="3"/>
  <c r="C1057" i="3"/>
  <c r="D1057" i="3"/>
  <c r="E1057" i="3"/>
  <c r="C1058" i="3"/>
  <c r="D1058" i="3"/>
  <c r="E1058" i="3"/>
  <c r="C1059" i="3"/>
  <c r="D1059" i="3"/>
  <c r="E1059" i="3"/>
  <c r="C1060" i="3"/>
  <c r="D1060" i="3"/>
  <c r="E1060" i="3"/>
  <c r="C1061" i="3"/>
  <c r="D1061" i="3"/>
  <c r="E1061" i="3"/>
  <c r="C1062" i="3"/>
  <c r="D1062" i="3"/>
  <c r="E1062" i="3"/>
  <c r="C1063" i="3"/>
  <c r="D1063" i="3"/>
  <c r="E1063" i="3"/>
  <c r="C1064" i="3"/>
  <c r="D1064" i="3"/>
  <c r="E1064" i="3"/>
  <c r="C1065" i="3"/>
  <c r="D1065" i="3"/>
  <c r="E1065" i="3"/>
  <c r="C1066" i="3"/>
  <c r="D1066" i="3"/>
  <c r="E1066" i="3"/>
  <c r="C1067" i="3"/>
  <c r="D1067" i="3"/>
  <c r="E1067" i="3"/>
  <c r="C1068" i="3"/>
  <c r="D1068" i="3"/>
  <c r="E1068" i="3"/>
  <c r="C1069" i="3"/>
  <c r="D1069" i="3"/>
  <c r="E1069" i="3"/>
  <c r="C1070" i="3"/>
  <c r="D1070" i="3"/>
  <c r="E1070" i="3"/>
  <c r="C1071" i="3"/>
  <c r="D1071" i="3"/>
  <c r="E1071" i="3"/>
  <c r="C1072" i="3"/>
  <c r="D1072" i="3"/>
  <c r="E1072" i="3"/>
  <c r="C1073" i="3"/>
  <c r="D1073" i="3"/>
  <c r="E1073" i="3"/>
  <c r="C1074" i="3"/>
  <c r="D1074" i="3"/>
  <c r="E1074" i="3"/>
  <c r="C1075" i="3"/>
  <c r="D1075" i="3"/>
  <c r="E1075" i="3"/>
  <c r="C1076" i="3"/>
  <c r="D1076" i="3"/>
  <c r="E1076" i="3"/>
  <c r="C1077" i="3"/>
  <c r="D1077" i="3"/>
  <c r="E1077" i="3"/>
  <c r="C1078" i="3"/>
  <c r="D1078" i="3"/>
  <c r="E1078" i="3"/>
  <c r="C1079" i="3"/>
  <c r="D1079" i="3"/>
  <c r="E1079" i="3"/>
  <c r="C1080" i="3"/>
  <c r="D1080" i="3"/>
  <c r="E1080" i="3"/>
  <c r="C1081" i="3"/>
  <c r="D1081" i="3"/>
  <c r="E1081" i="3"/>
  <c r="C1082" i="3"/>
  <c r="D1082" i="3"/>
  <c r="E1082" i="3"/>
  <c r="C1083" i="3"/>
  <c r="D1083" i="3"/>
  <c r="E1083" i="3"/>
  <c r="C1084" i="3"/>
  <c r="D1084" i="3"/>
  <c r="E1084" i="3"/>
  <c r="C1085" i="3"/>
  <c r="D1085" i="3"/>
  <c r="E1085" i="3"/>
  <c r="C1086" i="3"/>
  <c r="D1086" i="3"/>
  <c r="E1086" i="3"/>
  <c r="C1087" i="3"/>
  <c r="D1087" i="3"/>
  <c r="E1087" i="3"/>
  <c r="C1088" i="3"/>
  <c r="D1088" i="3"/>
  <c r="E1088" i="3"/>
  <c r="C1089" i="3"/>
  <c r="D1089" i="3"/>
  <c r="E1089" i="3"/>
  <c r="C1090" i="3"/>
  <c r="D1090" i="3"/>
  <c r="E1090" i="3"/>
  <c r="C1091" i="3"/>
  <c r="D1091" i="3"/>
  <c r="E1091" i="3"/>
  <c r="C1092" i="3"/>
  <c r="D1092" i="3"/>
  <c r="E1092" i="3"/>
  <c r="C1093" i="3"/>
  <c r="D1093" i="3"/>
  <c r="E1093" i="3"/>
  <c r="C1094" i="3"/>
  <c r="D1094" i="3"/>
  <c r="E1094" i="3"/>
  <c r="C1095" i="3"/>
  <c r="D1095" i="3"/>
  <c r="E1095" i="3"/>
  <c r="C1096" i="3"/>
  <c r="D1096" i="3"/>
  <c r="E1096" i="3"/>
  <c r="C1097" i="3"/>
  <c r="D1097" i="3"/>
  <c r="E1097" i="3"/>
  <c r="C1098" i="3"/>
  <c r="D1098" i="3"/>
  <c r="E1098" i="3"/>
  <c r="C1099" i="3"/>
  <c r="D1099" i="3"/>
  <c r="E1099" i="3"/>
  <c r="C1100" i="3"/>
  <c r="D1100" i="3"/>
  <c r="E1100" i="3"/>
  <c r="C1101" i="3"/>
  <c r="D1101" i="3"/>
  <c r="E1101" i="3"/>
  <c r="C1102" i="3"/>
  <c r="D1102" i="3"/>
  <c r="E1102" i="3"/>
  <c r="C1103" i="3"/>
  <c r="D1103" i="3"/>
  <c r="E1103" i="3"/>
  <c r="C1104" i="3"/>
  <c r="D1104" i="3"/>
  <c r="E1104" i="3"/>
  <c r="C1105" i="3"/>
  <c r="D1105" i="3"/>
  <c r="E1105" i="3"/>
  <c r="C1106" i="3"/>
  <c r="D1106" i="3"/>
  <c r="E1106" i="3"/>
  <c r="C1107" i="3"/>
  <c r="D1107" i="3"/>
  <c r="E1107" i="3"/>
  <c r="C1108" i="3"/>
  <c r="D1108" i="3"/>
  <c r="E1108" i="3"/>
  <c r="C1109" i="3"/>
  <c r="D1109" i="3"/>
  <c r="E1109" i="3"/>
  <c r="C1110" i="3"/>
  <c r="D1110" i="3"/>
  <c r="E1110" i="3"/>
  <c r="C1111" i="3"/>
  <c r="D1111" i="3"/>
  <c r="E1111" i="3"/>
  <c r="C1112" i="3"/>
  <c r="D1112" i="3"/>
  <c r="E1112" i="3"/>
  <c r="C1113" i="3"/>
  <c r="D1113" i="3"/>
  <c r="E1113" i="3"/>
  <c r="C1114" i="3"/>
  <c r="D1114" i="3"/>
  <c r="E1114" i="3"/>
  <c r="C1115" i="3"/>
  <c r="D1115" i="3"/>
  <c r="E1115" i="3"/>
  <c r="C1116" i="3"/>
  <c r="D1116" i="3"/>
  <c r="E1116" i="3"/>
  <c r="C1117" i="3"/>
  <c r="D1117" i="3"/>
  <c r="E1117" i="3"/>
  <c r="C1118" i="3"/>
  <c r="D1118" i="3"/>
  <c r="E1118" i="3"/>
  <c r="C1119" i="3"/>
  <c r="D1119" i="3"/>
  <c r="E1119" i="3"/>
  <c r="C1120" i="3"/>
  <c r="D1120" i="3"/>
  <c r="E1120" i="3"/>
  <c r="C1121" i="3"/>
  <c r="D1121" i="3"/>
  <c r="E1121" i="3"/>
  <c r="C1122" i="3"/>
  <c r="D1122" i="3"/>
  <c r="E1122" i="3"/>
  <c r="C1123" i="3"/>
  <c r="D1123" i="3"/>
  <c r="E1123" i="3"/>
  <c r="C1124" i="3"/>
  <c r="D1124" i="3"/>
  <c r="E1124" i="3"/>
  <c r="C1125" i="3"/>
  <c r="D1125" i="3"/>
  <c r="E1125" i="3"/>
  <c r="C1126" i="3"/>
  <c r="D1126" i="3"/>
  <c r="E1126" i="3"/>
  <c r="C1127" i="3"/>
  <c r="D1127" i="3"/>
  <c r="E1127" i="3"/>
  <c r="C1128" i="3"/>
  <c r="D1128" i="3"/>
  <c r="E1128" i="3"/>
  <c r="C1129" i="3"/>
  <c r="D1129" i="3"/>
  <c r="E1129" i="3"/>
  <c r="C1130" i="3"/>
  <c r="D1130" i="3"/>
  <c r="E1130" i="3"/>
  <c r="C1131" i="3"/>
  <c r="D1131" i="3"/>
  <c r="E1131" i="3"/>
  <c r="C1132" i="3"/>
  <c r="D1132" i="3"/>
  <c r="E1132" i="3"/>
  <c r="C1133" i="3"/>
  <c r="D1133" i="3"/>
  <c r="E1133" i="3"/>
  <c r="C1134" i="3"/>
  <c r="D1134" i="3"/>
  <c r="E1134" i="3"/>
  <c r="C1135" i="3"/>
  <c r="D1135" i="3"/>
  <c r="E1135" i="3"/>
  <c r="C1136" i="3"/>
  <c r="D1136" i="3"/>
  <c r="E1136" i="3"/>
  <c r="C1137" i="3"/>
  <c r="D1137" i="3"/>
  <c r="E1137" i="3"/>
  <c r="C1138" i="3"/>
  <c r="D1138" i="3"/>
  <c r="E1138" i="3"/>
  <c r="C1139" i="3"/>
  <c r="D1139" i="3"/>
  <c r="E1139" i="3"/>
  <c r="C1140" i="3"/>
  <c r="D1140" i="3"/>
  <c r="E1140" i="3"/>
  <c r="C1141" i="3"/>
  <c r="D1141" i="3"/>
  <c r="E1141" i="3"/>
  <c r="C1142" i="3"/>
  <c r="D1142" i="3"/>
  <c r="E1142" i="3"/>
  <c r="C1143" i="3"/>
  <c r="D1143" i="3"/>
  <c r="E1143" i="3"/>
  <c r="C1144" i="3"/>
  <c r="D1144" i="3"/>
  <c r="E1144" i="3"/>
  <c r="C1145" i="3"/>
  <c r="D1145" i="3"/>
  <c r="E1145" i="3"/>
  <c r="C1146" i="3"/>
  <c r="D1146" i="3"/>
  <c r="E1146" i="3"/>
  <c r="C1147" i="3"/>
  <c r="D1147" i="3"/>
  <c r="E1147" i="3"/>
  <c r="C1148" i="3"/>
  <c r="D1148" i="3"/>
  <c r="E1148" i="3"/>
  <c r="C1149" i="3"/>
  <c r="D1149" i="3"/>
  <c r="E1149" i="3"/>
  <c r="C1150" i="3"/>
  <c r="D1150" i="3"/>
  <c r="E1150" i="3"/>
  <c r="C1151" i="3"/>
  <c r="D1151" i="3"/>
  <c r="E1151" i="3"/>
  <c r="C1152" i="3"/>
  <c r="D1152" i="3"/>
  <c r="E1152" i="3"/>
  <c r="C1153" i="3"/>
  <c r="D1153" i="3"/>
  <c r="E1153" i="3"/>
  <c r="C1154" i="3"/>
  <c r="D1154" i="3"/>
  <c r="E1154" i="3"/>
  <c r="C1155" i="3"/>
  <c r="D1155" i="3"/>
  <c r="E1155" i="3"/>
  <c r="C1156" i="3"/>
  <c r="D1156" i="3"/>
  <c r="E1156" i="3"/>
  <c r="C1157" i="3"/>
  <c r="D1157" i="3"/>
  <c r="E1157" i="3"/>
  <c r="C1158" i="3"/>
  <c r="D1158" i="3"/>
  <c r="E1158" i="3"/>
  <c r="C1159" i="3"/>
  <c r="D1159" i="3"/>
  <c r="E1159" i="3"/>
  <c r="C1160" i="3"/>
  <c r="D1160" i="3"/>
  <c r="E1160" i="3"/>
  <c r="C1161" i="3"/>
  <c r="D1161" i="3"/>
  <c r="E1161" i="3"/>
  <c r="C1162" i="3"/>
  <c r="D1162" i="3"/>
  <c r="E1162" i="3"/>
  <c r="C1163" i="3"/>
  <c r="D1163" i="3"/>
  <c r="E1163" i="3"/>
  <c r="C1164" i="3"/>
  <c r="D1164" i="3"/>
  <c r="E1164" i="3"/>
  <c r="C1165" i="3"/>
  <c r="D1165" i="3"/>
  <c r="E1165" i="3"/>
  <c r="C1166" i="3"/>
  <c r="D1166" i="3"/>
  <c r="E1166" i="3"/>
  <c r="C1167" i="3"/>
  <c r="D1167" i="3"/>
  <c r="E1167" i="3"/>
  <c r="C1168" i="3"/>
  <c r="D1168" i="3"/>
  <c r="E1168" i="3"/>
  <c r="C1169" i="3"/>
  <c r="D1169" i="3"/>
  <c r="E1169" i="3"/>
  <c r="C1170" i="3"/>
  <c r="D1170" i="3"/>
  <c r="E1170" i="3"/>
  <c r="C1171" i="3"/>
  <c r="D1171" i="3"/>
  <c r="E1171" i="3"/>
  <c r="C1172" i="3"/>
  <c r="D1172" i="3"/>
  <c r="E1172" i="3"/>
  <c r="C1173" i="3"/>
  <c r="D1173" i="3"/>
  <c r="E1173" i="3"/>
  <c r="C1174" i="3"/>
  <c r="D1174" i="3"/>
  <c r="E1174" i="3"/>
  <c r="C1175" i="3"/>
  <c r="D1175" i="3"/>
  <c r="E1175" i="3"/>
  <c r="C1176" i="3"/>
  <c r="D1176" i="3"/>
  <c r="E1176" i="3"/>
  <c r="C1177" i="3"/>
  <c r="D1177" i="3"/>
  <c r="E1177" i="3"/>
  <c r="C1178" i="3"/>
  <c r="D1178" i="3"/>
  <c r="E1178" i="3"/>
  <c r="C1179" i="3"/>
  <c r="D1179" i="3"/>
  <c r="E1179" i="3"/>
  <c r="C1180" i="3"/>
  <c r="D1180" i="3"/>
  <c r="E1180" i="3"/>
  <c r="C1181" i="3"/>
  <c r="D1181" i="3"/>
  <c r="E1181" i="3"/>
  <c r="C1182" i="3"/>
  <c r="D1182" i="3"/>
  <c r="E1182" i="3"/>
  <c r="C1183" i="3"/>
  <c r="D1183" i="3"/>
  <c r="E1183" i="3"/>
  <c r="C1184" i="3"/>
  <c r="D1184" i="3"/>
  <c r="E1184" i="3"/>
  <c r="C1185" i="3"/>
  <c r="D1185" i="3"/>
  <c r="E1185" i="3"/>
  <c r="C1186" i="3"/>
  <c r="D1186" i="3"/>
  <c r="E1186" i="3"/>
  <c r="C1187" i="3"/>
  <c r="D1187" i="3"/>
  <c r="E1187" i="3"/>
  <c r="C1188" i="3"/>
  <c r="D1188" i="3"/>
  <c r="E1188" i="3"/>
  <c r="C1189" i="3"/>
  <c r="D1189" i="3"/>
  <c r="E1189" i="3"/>
  <c r="C1190" i="3"/>
  <c r="D1190" i="3"/>
  <c r="E1190" i="3"/>
  <c r="C1191" i="3"/>
  <c r="D1191" i="3"/>
  <c r="E1191" i="3"/>
  <c r="C1192" i="3"/>
  <c r="D1192" i="3"/>
  <c r="E1192" i="3"/>
  <c r="C1193" i="3"/>
  <c r="D1193" i="3"/>
  <c r="E1193" i="3"/>
  <c r="C1194" i="3"/>
  <c r="D1194" i="3"/>
  <c r="E1194" i="3"/>
  <c r="C1195" i="3"/>
  <c r="D1195" i="3"/>
  <c r="E1195" i="3"/>
  <c r="C1196" i="3"/>
  <c r="D1196" i="3"/>
  <c r="E1196" i="3"/>
  <c r="C1197" i="3"/>
  <c r="D1197" i="3"/>
  <c r="E1197" i="3"/>
  <c r="C1198" i="3"/>
  <c r="D1198" i="3"/>
  <c r="E1198" i="3"/>
  <c r="C1199" i="3"/>
  <c r="D1199" i="3"/>
  <c r="E1199" i="3"/>
  <c r="C1200" i="3"/>
  <c r="D1200" i="3"/>
  <c r="E1200" i="3"/>
  <c r="C1201" i="3"/>
  <c r="D1201" i="3"/>
  <c r="E1201" i="3"/>
  <c r="C1202" i="3"/>
  <c r="D1202" i="3"/>
  <c r="E1202" i="3"/>
  <c r="C1203" i="3"/>
  <c r="D1203" i="3"/>
  <c r="E1203" i="3"/>
  <c r="C1204" i="3"/>
  <c r="D1204" i="3"/>
  <c r="E1204" i="3"/>
  <c r="C1205" i="3"/>
  <c r="D1205" i="3"/>
  <c r="E1205" i="3"/>
  <c r="C1206" i="3"/>
  <c r="D1206" i="3"/>
  <c r="E1206" i="3"/>
  <c r="C1207" i="3"/>
  <c r="D1207" i="3"/>
  <c r="E1207" i="3"/>
  <c r="C1208" i="3"/>
  <c r="D1208" i="3"/>
  <c r="E1208" i="3"/>
  <c r="C1209" i="3"/>
  <c r="D1209" i="3"/>
  <c r="E1209" i="3"/>
  <c r="C1210" i="3"/>
  <c r="D1210" i="3"/>
  <c r="E1210" i="3"/>
  <c r="C1211" i="3"/>
  <c r="D1211" i="3"/>
  <c r="E1211" i="3"/>
  <c r="C1212" i="3"/>
  <c r="D1212" i="3"/>
  <c r="E1212" i="3"/>
  <c r="C1213" i="3"/>
  <c r="D1213" i="3"/>
  <c r="E1213" i="3"/>
  <c r="C1214" i="3"/>
  <c r="D1214" i="3"/>
  <c r="E1214" i="3"/>
  <c r="C1215" i="3"/>
  <c r="D1215" i="3"/>
  <c r="E1215" i="3"/>
  <c r="C1216" i="3"/>
  <c r="D1216" i="3"/>
  <c r="E1216" i="3"/>
  <c r="C1217" i="3"/>
  <c r="D1217" i="3"/>
  <c r="E1217" i="3"/>
  <c r="C1218" i="3"/>
  <c r="D1218" i="3"/>
  <c r="E1218" i="3"/>
  <c r="C1219" i="3"/>
  <c r="D1219" i="3"/>
  <c r="E1219" i="3"/>
  <c r="C1220" i="3"/>
  <c r="D1220" i="3"/>
  <c r="E1220" i="3"/>
  <c r="C1221" i="3"/>
  <c r="D1221" i="3"/>
  <c r="E1221" i="3"/>
  <c r="C1222" i="3"/>
  <c r="D1222" i="3"/>
  <c r="E1222" i="3"/>
  <c r="C1223" i="3"/>
  <c r="D1223" i="3"/>
  <c r="E1223" i="3"/>
  <c r="C1224" i="3"/>
  <c r="D1224" i="3"/>
  <c r="E1224" i="3"/>
  <c r="C1225" i="3"/>
  <c r="D1225" i="3"/>
  <c r="E1225" i="3"/>
  <c r="C1226" i="3"/>
  <c r="D1226" i="3"/>
  <c r="E1226" i="3"/>
  <c r="C1227" i="3"/>
  <c r="D1227" i="3"/>
  <c r="E1227" i="3"/>
  <c r="C1228" i="3"/>
  <c r="D1228" i="3"/>
  <c r="E1228" i="3"/>
  <c r="C1229" i="3"/>
  <c r="D1229" i="3"/>
  <c r="E1229" i="3"/>
  <c r="C1230" i="3"/>
  <c r="D1230" i="3"/>
  <c r="E1230" i="3"/>
  <c r="C1231" i="3"/>
  <c r="D1231" i="3"/>
  <c r="E1231" i="3"/>
  <c r="C1232" i="3"/>
  <c r="D1232" i="3"/>
  <c r="E1232" i="3"/>
  <c r="C1233" i="3"/>
  <c r="D1233" i="3"/>
  <c r="E1233" i="3"/>
  <c r="C1234" i="3"/>
  <c r="D1234" i="3"/>
  <c r="E1234" i="3"/>
  <c r="C1235" i="3"/>
  <c r="D1235" i="3"/>
  <c r="E1235" i="3"/>
  <c r="C1236" i="3"/>
  <c r="D1236" i="3"/>
  <c r="E1236" i="3"/>
  <c r="C1237" i="3"/>
  <c r="D1237" i="3"/>
  <c r="E1237" i="3"/>
  <c r="C1238" i="3"/>
  <c r="D1238" i="3"/>
  <c r="E1238" i="3"/>
  <c r="C1239" i="3"/>
  <c r="D1239" i="3"/>
  <c r="E1239" i="3"/>
  <c r="C1240" i="3"/>
  <c r="D1240" i="3"/>
  <c r="E1240" i="3"/>
  <c r="C1241" i="3"/>
  <c r="D1241" i="3"/>
  <c r="E1241" i="3"/>
  <c r="C1242" i="3"/>
  <c r="D1242" i="3"/>
  <c r="E1242" i="3"/>
  <c r="C1243" i="3"/>
  <c r="D1243" i="3"/>
  <c r="E1243" i="3"/>
  <c r="C1244" i="3"/>
  <c r="D1244" i="3"/>
  <c r="E1244" i="3"/>
  <c r="C1245" i="3"/>
  <c r="D1245" i="3"/>
  <c r="E1245" i="3"/>
  <c r="C1246" i="3"/>
  <c r="D1246" i="3"/>
  <c r="E1246" i="3"/>
  <c r="C1247" i="3"/>
  <c r="D1247" i="3"/>
  <c r="E1247" i="3"/>
  <c r="C1248" i="3"/>
  <c r="D1248" i="3"/>
  <c r="E1248" i="3"/>
  <c r="C1249" i="3"/>
  <c r="D1249" i="3"/>
  <c r="E1249" i="3"/>
  <c r="C1250" i="3"/>
  <c r="D1250" i="3"/>
  <c r="E1250" i="3"/>
  <c r="C1251" i="3"/>
  <c r="D1251" i="3"/>
  <c r="E1251" i="3"/>
  <c r="C1252" i="3"/>
  <c r="D1252" i="3"/>
  <c r="E1252" i="3"/>
  <c r="C1253" i="3"/>
  <c r="D1253" i="3"/>
  <c r="E1253" i="3"/>
  <c r="C1254" i="3"/>
  <c r="D1254" i="3"/>
  <c r="E1254" i="3"/>
  <c r="C1255" i="3"/>
  <c r="D1255" i="3"/>
  <c r="E1255" i="3"/>
  <c r="C1256" i="3"/>
  <c r="D1256" i="3"/>
  <c r="E1256" i="3"/>
  <c r="C1257" i="3"/>
  <c r="D1257" i="3"/>
  <c r="E1257" i="3"/>
  <c r="C1258" i="3"/>
  <c r="D1258" i="3"/>
  <c r="E1258" i="3"/>
  <c r="C1259" i="3"/>
  <c r="D1259" i="3"/>
  <c r="E1259" i="3"/>
  <c r="C1260" i="3"/>
  <c r="D1260" i="3"/>
  <c r="E1260" i="3"/>
  <c r="C1261" i="3"/>
  <c r="D1261" i="3"/>
  <c r="E1261" i="3"/>
  <c r="C1262" i="3"/>
  <c r="D1262" i="3"/>
  <c r="E1262" i="3"/>
  <c r="C1263" i="3"/>
  <c r="D1263" i="3"/>
  <c r="E1263" i="3"/>
  <c r="C1264" i="3"/>
  <c r="D1264" i="3"/>
  <c r="E1264" i="3"/>
  <c r="C1265" i="3"/>
  <c r="D1265" i="3"/>
  <c r="E1265" i="3"/>
  <c r="C1266" i="3"/>
  <c r="D1266" i="3"/>
  <c r="E1266" i="3"/>
  <c r="C1267" i="3"/>
  <c r="D1267" i="3"/>
  <c r="E1267" i="3"/>
  <c r="C1268" i="3"/>
  <c r="D1268" i="3"/>
  <c r="E1268" i="3"/>
  <c r="C1269" i="3"/>
  <c r="D1269" i="3"/>
  <c r="E1269" i="3"/>
  <c r="C1270" i="3"/>
  <c r="D1270" i="3"/>
  <c r="E1270" i="3"/>
  <c r="C1271" i="3"/>
  <c r="D1271" i="3"/>
  <c r="E1271" i="3"/>
  <c r="C1272" i="3"/>
  <c r="D1272" i="3"/>
  <c r="E1272" i="3"/>
  <c r="C1273" i="3"/>
  <c r="D1273" i="3"/>
  <c r="E1273" i="3"/>
  <c r="C1274" i="3"/>
  <c r="D1274" i="3"/>
  <c r="E1274" i="3"/>
  <c r="C1275" i="3"/>
  <c r="D1275" i="3"/>
  <c r="E1275" i="3"/>
  <c r="C1276" i="3"/>
  <c r="D1276" i="3"/>
  <c r="E1276" i="3"/>
  <c r="C1277" i="3"/>
  <c r="D1277" i="3"/>
  <c r="E1277" i="3"/>
  <c r="C1278" i="3"/>
  <c r="D1278" i="3"/>
  <c r="E1278" i="3"/>
  <c r="C1279" i="3"/>
  <c r="D1279" i="3"/>
  <c r="E1279" i="3"/>
  <c r="C1280" i="3"/>
  <c r="D1280" i="3"/>
  <c r="E1280" i="3"/>
  <c r="C1281" i="3"/>
  <c r="D1281" i="3"/>
  <c r="E1281" i="3"/>
  <c r="C1282" i="3"/>
  <c r="D1282" i="3"/>
  <c r="E1282" i="3"/>
  <c r="C1283" i="3"/>
  <c r="D1283" i="3"/>
  <c r="E1283" i="3"/>
  <c r="C1284" i="3"/>
  <c r="D1284" i="3"/>
  <c r="E1284" i="3"/>
  <c r="C1285" i="3"/>
  <c r="D1285" i="3"/>
  <c r="E1285" i="3"/>
  <c r="C1286" i="3"/>
  <c r="D1286" i="3"/>
  <c r="E1286" i="3"/>
  <c r="C1287" i="3"/>
  <c r="D1287" i="3"/>
  <c r="E1287" i="3"/>
  <c r="C1288" i="3"/>
  <c r="D1288" i="3"/>
  <c r="E1288" i="3"/>
  <c r="C1289" i="3"/>
  <c r="D1289" i="3"/>
  <c r="E1289" i="3"/>
  <c r="C1290" i="3"/>
  <c r="D1290" i="3"/>
  <c r="E1290" i="3"/>
  <c r="C1291" i="3"/>
  <c r="D1291" i="3"/>
  <c r="E1291" i="3"/>
  <c r="C1292" i="3"/>
  <c r="D1292" i="3"/>
  <c r="E1292" i="3"/>
  <c r="C1293" i="3"/>
  <c r="D1293" i="3"/>
  <c r="E1293" i="3"/>
  <c r="C1294" i="3"/>
  <c r="D1294" i="3"/>
  <c r="E1294" i="3"/>
  <c r="C1295" i="3"/>
  <c r="D1295" i="3"/>
  <c r="E1295" i="3"/>
  <c r="C1296" i="3"/>
  <c r="D1296" i="3"/>
  <c r="E1296" i="3"/>
  <c r="C1297" i="3"/>
  <c r="D1297" i="3"/>
  <c r="E1297" i="3"/>
  <c r="C1298" i="3"/>
  <c r="D1298" i="3"/>
  <c r="E1298" i="3"/>
  <c r="C1299" i="3"/>
  <c r="D1299" i="3"/>
  <c r="E1299" i="3"/>
  <c r="C1300" i="3"/>
  <c r="D1300" i="3"/>
  <c r="E1300" i="3"/>
  <c r="C1301" i="3"/>
  <c r="D1301" i="3"/>
  <c r="E1301" i="3"/>
  <c r="C1302" i="3"/>
  <c r="D1302" i="3"/>
  <c r="E1302" i="3"/>
  <c r="C1303" i="3"/>
  <c r="D1303" i="3"/>
  <c r="E1303" i="3"/>
  <c r="C1304" i="3"/>
  <c r="D1304" i="3"/>
  <c r="E1304" i="3"/>
  <c r="C1305" i="3"/>
  <c r="D1305" i="3"/>
  <c r="E1305" i="3"/>
  <c r="C1306" i="3"/>
  <c r="D1306" i="3"/>
  <c r="E1306" i="3"/>
  <c r="C1307" i="3"/>
  <c r="D1307" i="3"/>
  <c r="E1307" i="3"/>
  <c r="C1308" i="3"/>
  <c r="D1308" i="3"/>
  <c r="E1308" i="3"/>
  <c r="C1309" i="3"/>
  <c r="D1309" i="3"/>
  <c r="E1309" i="3"/>
  <c r="C1310" i="3"/>
  <c r="D1310" i="3"/>
  <c r="E1310" i="3"/>
  <c r="C1311" i="3"/>
  <c r="D1311" i="3"/>
  <c r="E1311" i="3"/>
  <c r="C1312" i="3"/>
  <c r="D1312" i="3"/>
  <c r="E1312" i="3"/>
  <c r="C1313" i="3"/>
  <c r="D1313" i="3"/>
  <c r="E1313" i="3"/>
  <c r="C1314" i="3"/>
  <c r="D1314" i="3"/>
  <c r="E1314" i="3"/>
  <c r="C1315" i="3"/>
  <c r="D1315" i="3"/>
  <c r="E1315" i="3"/>
  <c r="C1316" i="3"/>
  <c r="D1316" i="3"/>
  <c r="E1316" i="3"/>
  <c r="C1317" i="3"/>
  <c r="D1317" i="3"/>
  <c r="E1317" i="3"/>
  <c r="C1318" i="3"/>
  <c r="D1318" i="3"/>
  <c r="E1318" i="3"/>
  <c r="C1319" i="3"/>
  <c r="D1319" i="3"/>
  <c r="E1319" i="3"/>
  <c r="C1320" i="3"/>
  <c r="D1320" i="3"/>
  <c r="E1320" i="3"/>
  <c r="C1321" i="3"/>
  <c r="D1321" i="3"/>
  <c r="E1321" i="3"/>
  <c r="C1322" i="3"/>
  <c r="D1322" i="3"/>
  <c r="E1322" i="3"/>
  <c r="C1323" i="3"/>
  <c r="D1323" i="3"/>
  <c r="E1323" i="3"/>
  <c r="C1324" i="3"/>
  <c r="D1324" i="3"/>
  <c r="E1324" i="3"/>
  <c r="C1325" i="3"/>
  <c r="D1325" i="3"/>
  <c r="E1325" i="3"/>
  <c r="C1326" i="3"/>
  <c r="D1326" i="3"/>
  <c r="E1326" i="3"/>
  <c r="C1327" i="3"/>
  <c r="D1327" i="3"/>
  <c r="E1327" i="3"/>
  <c r="C1328" i="3"/>
  <c r="D1328" i="3"/>
  <c r="E1328" i="3"/>
  <c r="C1329" i="3"/>
  <c r="D1329" i="3"/>
  <c r="E1329" i="3"/>
  <c r="C1330" i="3"/>
  <c r="D1330" i="3"/>
  <c r="E1330" i="3"/>
  <c r="C1331" i="3"/>
  <c r="D1331" i="3"/>
  <c r="E1331" i="3"/>
  <c r="C1332" i="3"/>
  <c r="D1332" i="3"/>
  <c r="E1332" i="3"/>
  <c r="C1333" i="3"/>
  <c r="D1333" i="3"/>
  <c r="E1333" i="3"/>
  <c r="C1334" i="3"/>
  <c r="D1334" i="3"/>
  <c r="E1334" i="3"/>
  <c r="C1335" i="3"/>
  <c r="D1335" i="3"/>
  <c r="E1335" i="3"/>
  <c r="C1336" i="3"/>
  <c r="D1336" i="3"/>
  <c r="E1336" i="3"/>
  <c r="C1337" i="3"/>
  <c r="D1337" i="3"/>
  <c r="E1337" i="3"/>
  <c r="C1338" i="3"/>
  <c r="D1338" i="3"/>
  <c r="E1338" i="3"/>
  <c r="C1339" i="3"/>
  <c r="D1339" i="3"/>
  <c r="E1339" i="3"/>
  <c r="C1340" i="3"/>
  <c r="D1340" i="3"/>
  <c r="E1340" i="3"/>
  <c r="C1341" i="3"/>
  <c r="D1341" i="3"/>
  <c r="E1341" i="3"/>
  <c r="C1342" i="3"/>
  <c r="D1342" i="3"/>
  <c r="E1342" i="3"/>
  <c r="C1343" i="3"/>
  <c r="D1343" i="3"/>
  <c r="E1343" i="3"/>
  <c r="C1344" i="3"/>
  <c r="D1344" i="3"/>
  <c r="E1344" i="3"/>
  <c r="C1345" i="3"/>
  <c r="D1345" i="3"/>
  <c r="E1345" i="3"/>
  <c r="C1346" i="3"/>
  <c r="D1346" i="3"/>
  <c r="E1346" i="3"/>
  <c r="C1347" i="3"/>
  <c r="D1347" i="3"/>
  <c r="E1347" i="3"/>
  <c r="C1348" i="3"/>
  <c r="D1348" i="3"/>
  <c r="E1348" i="3"/>
  <c r="C1349" i="3"/>
  <c r="D1349" i="3"/>
  <c r="E1349" i="3"/>
  <c r="C1350" i="3"/>
  <c r="D1350" i="3"/>
  <c r="E1350" i="3"/>
  <c r="C1351" i="3"/>
  <c r="D1351" i="3"/>
  <c r="E1351" i="3"/>
  <c r="C1352" i="3"/>
  <c r="D1352" i="3"/>
  <c r="E1352" i="3"/>
  <c r="C1353" i="3"/>
  <c r="D1353" i="3"/>
  <c r="E1353" i="3"/>
  <c r="C1354" i="3"/>
  <c r="D1354" i="3"/>
  <c r="E1354" i="3"/>
  <c r="C1355" i="3"/>
  <c r="D1355" i="3"/>
  <c r="E1355" i="3"/>
  <c r="C1356" i="3"/>
  <c r="D1356" i="3"/>
  <c r="E1356" i="3"/>
  <c r="C1357" i="3"/>
  <c r="D1357" i="3"/>
  <c r="E1357" i="3"/>
  <c r="C1358" i="3"/>
  <c r="D1358" i="3"/>
  <c r="E1358" i="3"/>
  <c r="C1359" i="3"/>
  <c r="D1359" i="3"/>
  <c r="E1359" i="3"/>
  <c r="C1360" i="3"/>
  <c r="D1360" i="3"/>
  <c r="E1360" i="3"/>
  <c r="C1361" i="3"/>
  <c r="D1361" i="3"/>
  <c r="E1361" i="3"/>
  <c r="C1362" i="3"/>
  <c r="D1362" i="3"/>
  <c r="E1362" i="3"/>
  <c r="C1363" i="3"/>
  <c r="D1363" i="3"/>
  <c r="E1363" i="3"/>
  <c r="C1364" i="3"/>
  <c r="D1364" i="3"/>
  <c r="E1364" i="3"/>
  <c r="C1365" i="3"/>
  <c r="D1365" i="3"/>
  <c r="E1365" i="3"/>
  <c r="C1366" i="3"/>
  <c r="D1366" i="3"/>
  <c r="E1366" i="3"/>
  <c r="C1367" i="3"/>
  <c r="D1367" i="3"/>
  <c r="E1367" i="3"/>
  <c r="C1368" i="3"/>
  <c r="D1368" i="3"/>
  <c r="E1368" i="3"/>
  <c r="C1369" i="3"/>
  <c r="D1369" i="3"/>
  <c r="E1369" i="3"/>
  <c r="C1370" i="3"/>
  <c r="D1370" i="3"/>
  <c r="E1370" i="3"/>
  <c r="C1371" i="3"/>
  <c r="D1371" i="3"/>
  <c r="E1371" i="3"/>
  <c r="C1372" i="3"/>
  <c r="D1372" i="3"/>
  <c r="E1372" i="3"/>
  <c r="C1373" i="3"/>
  <c r="D1373" i="3"/>
  <c r="E1373" i="3"/>
  <c r="C1374" i="3"/>
  <c r="D1374" i="3"/>
  <c r="E1374" i="3"/>
  <c r="C1375" i="3"/>
  <c r="D1375" i="3"/>
  <c r="E1375" i="3"/>
  <c r="C1376" i="3"/>
  <c r="D1376" i="3"/>
  <c r="E1376" i="3"/>
  <c r="C1377" i="3"/>
  <c r="D1377" i="3"/>
  <c r="E1377" i="3"/>
  <c r="C1378" i="3"/>
  <c r="D1378" i="3"/>
  <c r="E1378" i="3"/>
  <c r="C1379" i="3"/>
  <c r="D1379" i="3"/>
  <c r="E1379" i="3"/>
  <c r="C1380" i="3"/>
  <c r="D1380" i="3"/>
  <c r="E1380" i="3"/>
  <c r="C1381" i="3"/>
  <c r="D1381" i="3"/>
  <c r="E1381" i="3"/>
  <c r="C1382" i="3"/>
  <c r="D1382" i="3"/>
  <c r="E1382" i="3"/>
  <c r="C1383" i="3"/>
  <c r="D1383" i="3"/>
  <c r="E1383" i="3"/>
  <c r="C1384" i="3"/>
  <c r="D1384" i="3"/>
  <c r="E1384" i="3"/>
  <c r="C1385" i="3"/>
  <c r="D1385" i="3"/>
  <c r="E1385" i="3"/>
  <c r="C1386" i="3"/>
  <c r="D1386" i="3"/>
  <c r="E1386" i="3"/>
  <c r="C1387" i="3"/>
  <c r="D1387" i="3"/>
  <c r="E1387" i="3"/>
  <c r="C1388" i="3"/>
  <c r="D1388" i="3"/>
  <c r="E1388" i="3"/>
  <c r="C1389" i="3"/>
  <c r="D1389" i="3"/>
  <c r="E1389" i="3"/>
  <c r="C1390" i="3"/>
  <c r="D1390" i="3"/>
  <c r="E1390" i="3"/>
  <c r="C1391" i="3"/>
  <c r="D1391" i="3"/>
  <c r="E1391" i="3"/>
  <c r="C1392" i="3"/>
  <c r="D1392" i="3"/>
  <c r="E1392" i="3"/>
  <c r="C1393" i="3"/>
  <c r="D1393" i="3"/>
  <c r="E1393" i="3"/>
  <c r="C1394" i="3"/>
  <c r="D1394" i="3"/>
  <c r="E1394" i="3"/>
  <c r="C1395" i="3"/>
  <c r="D1395" i="3"/>
  <c r="E1395" i="3"/>
  <c r="C1396" i="3"/>
  <c r="D1396" i="3"/>
  <c r="E1396" i="3"/>
  <c r="C1397" i="3"/>
  <c r="D1397" i="3"/>
  <c r="E1397" i="3"/>
  <c r="C1398" i="3"/>
  <c r="D1398" i="3"/>
  <c r="E1398" i="3"/>
  <c r="C1399" i="3"/>
  <c r="D1399" i="3"/>
  <c r="E1399" i="3"/>
  <c r="C1400" i="3"/>
  <c r="D1400" i="3"/>
  <c r="E1400" i="3"/>
  <c r="C1401" i="3"/>
  <c r="D1401" i="3"/>
  <c r="E1401" i="3"/>
  <c r="C1402" i="3"/>
  <c r="D1402" i="3"/>
  <c r="E1402" i="3"/>
  <c r="C1403" i="3"/>
  <c r="D1403" i="3"/>
  <c r="E1403" i="3"/>
  <c r="C1404" i="3"/>
  <c r="D1404" i="3"/>
  <c r="E1404" i="3"/>
  <c r="C1405" i="3"/>
  <c r="D1405" i="3"/>
  <c r="E1405" i="3"/>
  <c r="C1406" i="3"/>
  <c r="D1406" i="3"/>
  <c r="E1406" i="3"/>
  <c r="C1407" i="3"/>
  <c r="D1407" i="3"/>
  <c r="E1407" i="3"/>
  <c r="C1408" i="3"/>
  <c r="D1408" i="3"/>
  <c r="E1408" i="3"/>
  <c r="C1409" i="3"/>
  <c r="D1409" i="3"/>
  <c r="E1409" i="3"/>
  <c r="C1410" i="3"/>
  <c r="D1410" i="3"/>
  <c r="E1410" i="3"/>
  <c r="C1411" i="3"/>
  <c r="D1411" i="3"/>
  <c r="E1411" i="3"/>
  <c r="C1412" i="3"/>
  <c r="D1412" i="3"/>
  <c r="E1412" i="3"/>
  <c r="C1413" i="3"/>
  <c r="D1413" i="3"/>
  <c r="E1413" i="3"/>
  <c r="C1414" i="3"/>
  <c r="D1414" i="3"/>
  <c r="E1414" i="3"/>
  <c r="C1415" i="3"/>
  <c r="D1415" i="3"/>
  <c r="E1415" i="3"/>
  <c r="C1416" i="3"/>
  <c r="D1416" i="3"/>
  <c r="E1416" i="3"/>
  <c r="C1417" i="3"/>
  <c r="D1417" i="3"/>
  <c r="E1417" i="3"/>
  <c r="C1418" i="3"/>
  <c r="D1418" i="3"/>
  <c r="E1418" i="3"/>
  <c r="C1419" i="3"/>
  <c r="D1419" i="3"/>
  <c r="E1419" i="3"/>
  <c r="C1420" i="3"/>
  <c r="D1420" i="3"/>
  <c r="E1420" i="3"/>
  <c r="C1421" i="3"/>
  <c r="D1421" i="3"/>
  <c r="E1421" i="3"/>
  <c r="C1422" i="3"/>
  <c r="D1422" i="3"/>
  <c r="E1422" i="3"/>
  <c r="C1423" i="3"/>
  <c r="D1423" i="3"/>
  <c r="E1423" i="3"/>
  <c r="C1424" i="3"/>
  <c r="D1424" i="3"/>
  <c r="E1424" i="3"/>
  <c r="C1425" i="3"/>
  <c r="D1425" i="3"/>
  <c r="E1425" i="3"/>
  <c r="C1426" i="3"/>
  <c r="D1426" i="3"/>
  <c r="E1426" i="3"/>
  <c r="C1427" i="3"/>
  <c r="D1427" i="3"/>
  <c r="E1427" i="3"/>
  <c r="C1428" i="3"/>
  <c r="D1428" i="3"/>
  <c r="E1428" i="3"/>
  <c r="C1429" i="3"/>
  <c r="D1429" i="3"/>
  <c r="E1429" i="3"/>
  <c r="C1430" i="3"/>
  <c r="D1430" i="3"/>
  <c r="E1430" i="3"/>
  <c r="C1431" i="3"/>
  <c r="D1431" i="3"/>
  <c r="E1431" i="3"/>
  <c r="C1432" i="3"/>
  <c r="D1432" i="3"/>
  <c r="E1432" i="3"/>
  <c r="C1433" i="3"/>
  <c r="D1433" i="3"/>
  <c r="E1433" i="3"/>
  <c r="C1434" i="3"/>
  <c r="D1434" i="3"/>
  <c r="E1434" i="3"/>
  <c r="C1435" i="3"/>
  <c r="D1435" i="3"/>
  <c r="E1435" i="3"/>
  <c r="C1436" i="3"/>
  <c r="D1436" i="3"/>
  <c r="E1436" i="3"/>
  <c r="C1437" i="3"/>
  <c r="D1437" i="3"/>
  <c r="E1437" i="3"/>
  <c r="C1438" i="3"/>
  <c r="D1438" i="3"/>
  <c r="E1438" i="3"/>
  <c r="C1439" i="3"/>
  <c r="D1439" i="3"/>
  <c r="E1439" i="3"/>
  <c r="C1440" i="3"/>
  <c r="D1440" i="3"/>
  <c r="E1440" i="3"/>
  <c r="C1441" i="3"/>
  <c r="D1441" i="3"/>
  <c r="E1441" i="3"/>
  <c r="C1442" i="3"/>
  <c r="D1442" i="3"/>
  <c r="E1442" i="3"/>
  <c r="C1443" i="3"/>
  <c r="D1443" i="3"/>
  <c r="E1443" i="3"/>
  <c r="C1444" i="3"/>
  <c r="D1444" i="3"/>
  <c r="E1444" i="3"/>
  <c r="C1445" i="3"/>
  <c r="D1445" i="3"/>
  <c r="E1445" i="3"/>
  <c r="C1446" i="3"/>
  <c r="D1446" i="3"/>
  <c r="E1446" i="3"/>
  <c r="C1447" i="3"/>
  <c r="D1447" i="3"/>
  <c r="E1447" i="3"/>
  <c r="C1448" i="3"/>
  <c r="D1448" i="3"/>
  <c r="E1448" i="3"/>
  <c r="C1449" i="3"/>
  <c r="D1449" i="3"/>
  <c r="E1449" i="3"/>
  <c r="C1450" i="3"/>
  <c r="D1450" i="3"/>
  <c r="E1450" i="3"/>
  <c r="C1451" i="3"/>
  <c r="D1451" i="3"/>
  <c r="E1451" i="3"/>
  <c r="C1452" i="3"/>
  <c r="D1452" i="3"/>
  <c r="E1452" i="3"/>
  <c r="C1453" i="3"/>
  <c r="D1453" i="3"/>
  <c r="E1453" i="3"/>
  <c r="C1454" i="3"/>
  <c r="D1454" i="3"/>
  <c r="E1454" i="3"/>
  <c r="C1455" i="3"/>
  <c r="D1455" i="3"/>
  <c r="E1455" i="3"/>
  <c r="C1456" i="3"/>
  <c r="D1456" i="3"/>
  <c r="E1456" i="3"/>
  <c r="C1457" i="3"/>
  <c r="D1457" i="3"/>
  <c r="E1457" i="3"/>
  <c r="C1458" i="3"/>
  <c r="D1458" i="3"/>
  <c r="E1458" i="3"/>
  <c r="C1459" i="3"/>
  <c r="D1459" i="3"/>
  <c r="E1459" i="3"/>
  <c r="C1460" i="3"/>
  <c r="D1460" i="3"/>
  <c r="E1460" i="3"/>
  <c r="C1461" i="3"/>
  <c r="D1461" i="3"/>
  <c r="E1461" i="3"/>
  <c r="C1462" i="3"/>
  <c r="D1462" i="3"/>
  <c r="E1462" i="3"/>
  <c r="C1463" i="3"/>
  <c r="D1463" i="3"/>
  <c r="E1463" i="3"/>
  <c r="C1464" i="3"/>
  <c r="D1464" i="3"/>
  <c r="E1464" i="3"/>
  <c r="C1465" i="3"/>
  <c r="D1465" i="3"/>
  <c r="E1465" i="3"/>
  <c r="C1466" i="3"/>
  <c r="D1466" i="3"/>
  <c r="E1466" i="3"/>
  <c r="C1467" i="3"/>
  <c r="D1467" i="3"/>
  <c r="E1467" i="3"/>
  <c r="C1468" i="3"/>
  <c r="D1468" i="3"/>
  <c r="E1468" i="3"/>
  <c r="C1469" i="3"/>
  <c r="D1469" i="3"/>
  <c r="E1469" i="3"/>
  <c r="C1470" i="3"/>
  <c r="D1470" i="3"/>
  <c r="E1470" i="3"/>
  <c r="C1471" i="3"/>
  <c r="D1471" i="3"/>
  <c r="E1471" i="3"/>
  <c r="C1472" i="3"/>
  <c r="D1472" i="3"/>
  <c r="E1472" i="3"/>
  <c r="C1473" i="3"/>
  <c r="D1473" i="3"/>
  <c r="E1473" i="3"/>
  <c r="C1474" i="3"/>
  <c r="D1474" i="3"/>
  <c r="E1474" i="3"/>
  <c r="C1475" i="3"/>
  <c r="D1475" i="3"/>
  <c r="E1475" i="3"/>
  <c r="C1476" i="3"/>
  <c r="D1476" i="3"/>
  <c r="E1476" i="3"/>
  <c r="C1477" i="3"/>
  <c r="D1477" i="3"/>
  <c r="E1477" i="3"/>
  <c r="C1478" i="3"/>
  <c r="D1478" i="3"/>
  <c r="E1478" i="3"/>
  <c r="C1479" i="3"/>
  <c r="D1479" i="3"/>
  <c r="E1479" i="3"/>
  <c r="C1480" i="3"/>
  <c r="D1480" i="3"/>
  <c r="E1480" i="3"/>
  <c r="C1481" i="3"/>
  <c r="D1481" i="3"/>
  <c r="E1481" i="3"/>
  <c r="C1482" i="3"/>
  <c r="D1482" i="3"/>
  <c r="E1482" i="3"/>
  <c r="C1483" i="3"/>
  <c r="D1483" i="3"/>
  <c r="E1483" i="3"/>
  <c r="C1484" i="3"/>
  <c r="D1484" i="3"/>
  <c r="E1484" i="3"/>
  <c r="C1485" i="3"/>
  <c r="D1485" i="3"/>
  <c r="E1485" i="3"/>
  <c r="C1486" i="3"/>
  <c r="D1486" i="3"/>
  <c r="E1486" i="3"/>
  <c r="C1487" i="3"/>
  <c r="D1487" i="3"/>
  <c r="E1487" i="3"/>
  <c r="C1488" i="3"/>
  <c r="D1488" i="3"/>
  <c r="E1488" i="3"/>
  <c r="C1489" i="3"/>
  <c r="D1489" i="3"/>
  <c r="E1489" i="3"/>
  <c r="C1490" i="3"/>
  <c r="D1490" i="3"/>
  <c r="E1490" i="3"/>
  <c r="C1491" i="3"/>
  <c r="D1491" i="3"/>
  <c r="E1491" i="3"/>
  <c r="C1492" i="3"/>
  <c r="D1492" i="3"/>
  <c r="E1492" i="3"/>
  <c r="C1493" i="3"/>
  <c r="D1493" i="3"/>
  <c r="E1493" i="3"/>
  <c r="C1494" i="3"/>
  <c r="D1494" i="3"/>
  <c r="E1494" i="3"/>
  <c r="C1495" i="3"/>
  <c r="D1495" i="3"/>
  <c r="E1495" i="3"/>
  <c r="C1496" i="3"/>
  <c r="D1496" i="3"/>
  <c r="E1496" i="3"/>
  <c r="C1497" i="3"/>
  <c r="D1497" i="3"/>
  <c r="E1497" i="3"/>
  <c r="C1498" i="3"/>
  <c r="D1498" i="3"/>
  <c r="E1498" i="3"/>
  <c r="C1499" i="3"/>
  <c r="D1499" i="3"/>
  <c r="E1499" i="3"/>
  <c r="C1500" i="3"/>
  <c r="D1500" i="3"/>
  <c r="E1500" i="3"/>
  <c r="C1501" i="3"/>
  <c r="D1501" i="3"/>
  <c r="E1501" i="3"/>
  <c r="C1502" i="3"/>
  <c r="D1502" i="3"/>
  <c r="E1502" i="3"/>
  <c r="C1503" i="3"/>
  <c r="D1503" i="3"/>
  <c r="E1503" i="3"/>
  <c r="C1504" i="3"/>
  <c r="D1504" i="3"/>
  <c r="E1504" i="3"/>
  <c r="C1505" i="3"/>
  <c r="D1505" i="3"/>
  <c r="E1505" i="3"/>
  <c r="C1506" i="3"/>
  <c r="D1506" i="3"/>
  <c r="E1506" i="3"/>
  <c r="C1507" i="3"/>
  <c r="D1507" i="3"/>
  <c r="E1507" i="3"/>
  <c r="C1508" i="3"/>
  <c r="D1508" i="3"/>
  <c r="E1508" i="3"/>
  <c r="C1509" i="3"/>
  <c r="D1509" i="3"/>
  <c r="E1509" i="3"/>
  <c r="C1510" i="3"/>
  <c r="D1510" i="3"/>
  <c r="E1510" i="3"/>
  <c r="C1511" i="3"/>
  <c r="D1511" i="3"/>
  <c r="E1511" i="3"/>
  <c r="C1512" i="3"/>
  <c r="D1512" i="3"/>
  <c r="E1512" i="3"/>
  <c r="C1513" i="3"/>
  <c r="D1513" i="3"/>
  <c r="E1513" i="3"/>
  <c r="C1514" i="3"/>
  <c r="D1514" i="3"/>
  <c r="E1514" i="3"/>
  <c r="C1515" i="3"/>
  <c r="D1515" i="3"/>
  <c r="E1515" i="3"/>
  <c r="C1516" i="3"/>
  <c r="D1516" i="3"/>
  <c r="E1516" i="3"/>
  <c r="C1517" i="3"/>
  <c r="D1517" i="3"/>
  <c r="E1517" i="3"/>
  <c r="C1518" i="3"/>
  <c r="D1518" i="3"/>
  <c r="E1518" i="3"/>
  <c r="C1519" i="3"/>
  <c r="D1519" i="3"/>
  <c r="E1519" i="3"/>
  <c r="C1520" i="3"/>
  <c r="D1520" i="3"/>
  <c r="E1520" i="3"/>
  <c r="C1521" i="3"/>
  <c r="D1521" i="3"/>
  <c r="E1521" i="3"/>
  <c r="C1522" i="3"/>
  <c r="D1522" i="3"/>
  <c r="E1522" i="3"/>
  <c r="C1523" i="3"/>
  <c r="D1523" i="3"/>
  <c r="E1523" i="3"/>
  <c r="C1524" i="3"/>
  <c r="D1524" i="3"/>
  <c r="E1524" i="3"/>
  <c r="C1525" i="3"/>
  <c r="D1525" i="3"/>
  <c r="E1525" i="3"/>
  <c r="C1526" i="3"/>
  <c r="D1526" i="3"/>
  <c r="E1526" i="3"/>
  <c r="C1527" i="3"/>
  <c r="D1527" i="3"/>
  <c r="E1527" i="3"/>
  <c r="C1528" i="3"/>
  <c r="D1528" i="3"/>
  <c r="E1528" i="3"/>
  <c r="C1529" i="3"/>
  <c r="D1529" i="3"/>
  <c r="E1529" i="3"/>
  <c r="C1530" i="3"/>
  <c r="D1530" i="3"/>
  <c r="E1530" i="3"/>
  <c r="C1531" i="3"/>
  <c r="D1531" i="3"/>
  <c r="E1531" i="3"/>
  <c r="C1532" i="3"/>
  <c r="D1532" i="3"/>
  <c r="E1532" i="3"/>
  <c r="C1533" i="3"/>
  <c r="D1533" i="3"/>
  <c r="E1533" i="3"/>
  <c r="C1534" i="3"/>
  <c r="D1534" i="3"/>
  <c r="E1534" i="3"/>
  <c r="C1535" i="3"/>
  <c r="D1535" i="3"/>
  <c r="E1535" i="3"/>
  <c r="C1536" i="3"/>
  <c r="D1536" i="3"/>
  <c r="E1536" i="3"/>
  <c r="C1537" i="3"/>
  <c r="D1537" i="3"/>
  <c r="E1537" i="3"/>
  <c r="C1538" i="3"/>
  <c r="D1538" i="3"/>
  <c r="E1538" i="3"/>
  <c r="C1539" i="3"/>
  <c r="D1539" i="3"/>
  <c r="E1539" i="3"/>
  <c r="C1540" i="3"/>
  <c r="D1540" i="3"/>
  <c r="E1540" i="3"/>
  <c r="C1541" i="3"/>
  <c r="D1541" i="3"/>
  <c r="E1541" i="3"/>
  <c r="C1542" i="3"/>
  <c r="D1542" i="3"/>
  <c r="E1542" i="3"/>
  <c r="C1543" i="3"/>
  <c r="D1543" i="3"/>
  <c r="E1543" i="3"/>
  <c r="C1544" i="3"/>
  <c r="D1544" i="3"/>
  <c r="E1544" i="3"/>
  <c r="C1545" i="3"/>
  <c r="D1545" i="3"/>
  <c r="E1545" i="3"/>
  <c r="C1546" i="3"/>
  <c r="D1546" i="3"/>
  <c r="E1546" i="3"/>
  <c r="C1547" i="3"/>
  <c r="D1547" i="3"/>
  <c r="E1547" i="3"/>
  <c r="C1548" i="3"/>
  <c r="D1548" i="3"/>
  <c r="E1548" i="3"/>
  <c r="C1549" i="3"/>
  <c r="D1549" i="3"/>
  <c r="E1549" i="3"/>
  <c r="C1550" i="3"/>
  <c r="D1550" i="3"/>
  <c r="E1550" i="3"/>
  <c r="C1551" i="3"/>
  <c r="D1551" i="3"/>
  <c r="E1551" i="3"/>
  <c r="C1552" i="3"/>
  <c r="D1552" i="3"/>
  <c r="E1552" i="3"/>
  <c r="C1553" i="3"/>
  <c r="D1553" i="3"/>
  <c r="E1553" i="3"/>
  <c r="C1554" i="3"/>
  <c r="D1554" i="3"/>
  <c r="E1554" i="3"/>
  <c r="C1555" i="3"/>
  <c r="D1555" i="3"/>
  <c r="E1555" i="3"/>
  <c r="C1556" i="3"/>
  <c r="D1556" i="3"/>
  <c r="E1556" i="3"/>
  <c r="C1557" i="3"/>
  <c r="D1557" i="3"/>
  <c r="E1557" i="3"/>
  <c r="C1558" i="3"/>
  <c r="D1558" i="3"/>
  <c r="E1558" i="3"/>
  <c r="C1559" i="3"/>
  <c r="D1559" i="3"/>
  <c r="E1559" i="3"/>
  <c r="C1560" i="3"/>
  <c r="D1560" i="3"/>
  <c r="E1560" i="3"/>
  <c r="C1561" i="3"/>
  <c r="D1561" i="3"/>
  <c r="E1561" i="3"/>
  <c r="C1562" i="3"/>
  <c r="D1562" i="3"/>
  <c r="E1562" i="3"/>
  <c r="C1563" i="3"/>
  <c r="D1563" i="3"/>
  <c r="E1563" i="3"/>
  <c r="C1564" i="3"/>
  <c r="D1564" i="3"/>
  <c r="E1564" i="3"/>
  <c r="C1565" i="3"/>
  <c r="D1565" i="3"/>
  <c r="E1565" i="3"/>
  <c r="C1566" i="3"/>
  <c r="D1566" i="3"/>
  <c r="E1566" i="3"/>
  <c r="C1567" i="3"/>
  <c r="D1567" i="3"/>
  <c r="E1567" i="3"/>
  <c r="C1568" i="3"/>
  <c r="D1568" i="3"/>
  <c r="E1568" i="3"/>
  <c r="C1569" i="3"/>
  <c r="D1569" i="3"/>
  <c r="E1569" i="3"/>
  <c r="C1570" i="3"/>
  <c r="D1570" i="3"/>
  <c r="E1570" i="3"/>
  <c r="C1571" i="3"/>
  <c r="D1571" i="3"/>
  <c r="E1571" i="3"/>
  <c r="C1572" i="3"/>
  <c r="D1572" i="3"/>
  <c r="E1572" i="3"/>
  <c r="C1573" i="3"/>
  <c r="D1573" i="3"/>
  <c r="E1573" i="3"/>
  <c r="C1574" i="3"/>
  <c r="D1574" i="3"/>
  <c r="E1574" i="3"/>
  <c r="C1575" i="3"/>
  <c r="D1575" i="3"/>
  <c r="E1575" i="3"/>
  <c r="C1576" i="3"/>
  <c r="D1576" i="3"/>
  <c r="E1576" i="3"/>
  <c r="C1577" i="3"/>
  <c r="D1577" i="3"/>
  <c r="E1577" i="3"/>
  <c r="C1578" i="3"/>
  <c r="D1578" i="3"/>
  <c r="E1578" i="3"/>
  <c r="C1579" i="3"/>
  <c r="D1579" i="3"/>
  <c r="E1579" i="3"/>
  <c r="C1580" i="3"/>
  <c r="D1580" i="3"/>
  <c r="E1580" i="3"/>
  <c r="C1581" i="3"/>
  <c r="D1581" i="3"/>
  <c r="E1581" i="3"/>
  <c r="C1582" i="3"/>
  <c r="D1582" i="3"/>
  <c r="E1582" i="3"/>
  <c r="C1583" i="3"/>
  <c r="D1583" i="3"/>
  <c r="E1583" i="3"/>
  <c r="C1584" i="3"/>
  <c r="D1584" i="3"/>
  <c r="E1584" i="3"/>
  <c r="C1585" i="3"/>
  <c r="D1585" i="3"/>
  <c r="E1585" i="3"/>
  <c r="C1586" i="3"/>
  <c r="D1586" i="3"/>
  <c r="E1586" i="3"/>
  <c r="C1587" i="3"/>
  <c r="D1587" i="3"/>
  <c r="E1587" i="3"/>
  <c r="C1588" i="3"/>
  <c r="D1588" i="3"/>
  <c r="E1588" i="3"/>
  <c r="C1589" i="3"/>
  <c r="D1589" i="3"/>
  <c r="E1589" i="3"/>
  <c r="C1590" i="3"/>
  <c r="D1590" i="3"/>
  <c r="E1590" i="3"/>
  <c r="C1591" i="3"/>
  <c r="D1591" i="3"/>
  <c r="E1591" i="3"/>
  <c r="C1592" i="3"/>
  <c r="D1592" i="3"/>
  <c r="E1592" i="3"/>
  <c r="C1593" i="3"/>
  <c r="D1593" i="3"/>
  <c r="E1593" i="3"/>
  <c r="C1594" i="3"/>
  <c r="D1594" i="3"/>
  <c r="E1594" i="3"/>
  <c r="C1595" i="3"/>
  <c r="D1595" i="3"/>
  <c r="E1595" i="3"/>
  <c r="C1596" i="3"/>
  <c r="D1596" i="3"/>
  <c r="E1596" i="3"/>
  <c r="C1597" i="3"/>
  <c r="D1597" i="3"/>
  <c r="E1597" i="3"/>
  <c r="C1598" i="3"/>
  <c r="D1598" i="3"/>
  <c r="E1598" i="3"/>
  <c r="C1599" i="3"/>
  <c r="D1599" i="3"/>
  <c r="E1599" i="3"/>
  <c r="C1600" i="3"/>
  <c r="D1600" i="3"/>
  <c r="E1600" i="3"/>
  <c r="C1601" i="3"/>
  <c r="D1601" i="3"/>
  <c r="E1601" i="3"/>
  <c r="C1602" i="3"/>
  <c r="D1602" i="3"/>
  <c r="E1602" i="3"/>
  <c r="C1603" i="3"/>
  <c r="D1603" i="3"/>
  <c r="E1603" i="3"/>
  <c r="C1604" i="3"/>
  <c r="D1604" i="3"/>
  <c r="E1604" i="3"/>
  <c r="C1605" i="3"/>
  <c r="D1605" i="3"/>
  <c r="E1605" i="3"/>
  <c r="C1606" i="3"/>
  <c r="D1606" i="3"/>
  <c r="E1606" i="3"/>
  <c r="C1607" i="3"/>
  <c r="D1607" i="3"/>
  <c r="E1607" i="3"/>
  <c r="C1608" i="3"/>
  <c r="D1608" i="3"/>
  <c r="E1608" i="3"/>
  <c r="C1609" i="3"/>
  <c r="D1609" i="3"/>
  <c r="E1609" i="3"/>
  <c r="C1610" i="3"/>
  <c r="D1610" i="3"/>
  <c r="E1610" i="3"/>
  <c r="C1611" i="3"/>
  <c r="D1611" i="3"/>
  <c r="E1611" i="3"/>
  <c r="C1612" i="3"/>
  <c r="D1612" i="3"/>
  <c r="E1612" i="3"/>
  <c r="C1613" i="3"/>
  <c r="D1613" i="3"/>
  <c r="E1613" i="3"/>
  <c r="C1614" i="3"/>
  <c r="D1614" i="3"/>
  <c r="E1614" i="3"/>
  <c r="C1615" i="3"/>
  <c r="D1615" i="3"/>
  <c r="E1615" i="3"/>
  <c r="C1616" i="3"/>
  <c r="D1616" i="3"/>
  <c r="E1616" i="3"/>
  <c r="C1617" i="3"/>
  <c r="D1617" i="3"/>
  <c r="E1617" i="3"/>
  <c r="C1618" i="3"/>
  <c r="D1618" i="3"/>
  <c r="E1618" i="3"/>
  <c r="C1619" i="3"/>
  <c r="D1619" i="3"/>
  <c r="E1619" i="3"/>
  <c r="C1620" i="3"/>
  <c r="D1620" i="3"/>
  <c r="E1620" i="3"/>
  <c r="C1621" i="3"/>
  <c r="D1621" i="3"/>
  <c r="E1621" i="3"/>
  <c r="C1622" i="3"/>
  <c r="D1622" i="3"/>
  <c r="E1622" i="3"/>
  <c r="C1623" i="3"/>
  <c r="D1623" i="3"/>
  <c r="E1623" i="3"/>
  <c r="C1624" i="3"/>
  <c r="D1624" i="3"/>
  <c r="E1624" i="3"/>
  <c r="C1625" i="3"/>
  <c r="D1625" i="3"/>
  <c r="E1625" i="3"/>
  <c r="C1626" i="3"/>
  <c r="D1626" i="3"/>
  <c r="E1626" i="3"/>
  <c r="C1627" i="3"/>
  <c r="D1627" i="3"/>
  <c r="E1627" i="3"/>
  <c r="C1628" i="3"/>
  <c r="D1628" i="3"/>
  <c r="E1628" i="3"/>
  <c r="C1629" i="3"/>
  <c r="D1629" i="3"/>
  <c r="E1629" i="3"/>
  <c r="C1630" i="3"/>
  <c r="D1630" i="3"/>
  <c r="E1630" i="3"/>
  <c r="C1631" i="3"/>
  <c r="D1631" i="3"/>
  <c r="E1631" i="3"/>
  <c r="C1632" i="3"/>
  <c r="D1632" i="3"/>
  <c r="E1632" i="3"/>
  <c r="C1633" i="3"/>
  <c r="D1633" i="3"/>
  <c r="E1633" i="3"/>
  <c r="C1634" i="3"/>
  <c r="D1634" i="3"/>
  <c r="E1634" i="3"/>
  <c r="C1635" i="3"/>
  <c r="D1635" i="3"/>
  <c r="E1635" i="3"/>
  <c r="C1636" i="3"/>
  <c r="D1636" i="3"/>
  <c r="E1636" i="3"/>
  <c r="C1637" i="3"/>
  <c r="D1637" i="3"/>
  <c r="E1637" i="3"/>
  <c r="C1638" i="3"/>
  <c r="D1638" i="3"/>
  <c r="E1638" i="3"/>
  <c r="C1639" i="3"/>
  <c r="D1639" i="3"/>
  <c r="E1639" i="3"/>
  <c r="C1640" i="3"/>
  <c r="D1640" i="3"/>
  <c r="E1640" i="3"/>
  <c r="C1641" i="3"/>
  <c r="D1641" i="3"/>
  <c r="E1641" i="3"/>
  <c r="C1642" i="3"/>
  <c r="D1642" i="3"/>
  <c r="E1642" i="3"/>
  <c r="C1643" i="3"/>
  <c r="D1643" i="3"/>
  <c r="E1643" i="3"/>
  <c r="C1644" i="3"/>
  <c r="D1644" i="3"/>
  <c r="E1644" i="3"/>
  <c r="C1645" i="3"/>
  <c r="D1645" i="3"/>
  <c r="E1645" i="3"/>
  <c r="C1646" i="3"/>
  <c r="D1646" i="3"/>
  <c r="E1646" i="3"/>
  <c r="C1647" i="3"/>
  <c r="D1647" i="3"/>
  <c r="E1647" i="3"/>
  <c r="C1648" i="3"/>
  <c r="D1648" i="3"/>
  <c r="E1648" i="3"/>
  <c r="C1649" i="3"/>
  <c r="D1649" i="3"/>
  <c r="E1649" i="3"/>
  <c r="C1650" i="3"/>
  <c r="D1650" i="3"/>
  <c r="E1650" i="3"/>
  <c r="C1651" i="3"/>
  <c r="D1651" i="3"/>
  <c r="E1651" i="3"/>
  <c r="C1652" i="3"/>
  <c r="D1652" i="3"/>
  <c r="E1652" i="3"/>
  <c r="C1653" i="3"/>
  <c r="D1653" i="3"/>
  <c r="E1653" i="3"/>
  <c r="C1654" i="3"/>
  <c r="D1654" i="3"/>
  <c r="E1654" i="3"/>
  <c r="C1655" i="3"/>
  <c r="D1655" i="3"/>
  <c r="E1655" i="3"/>
  <c r="C1656" i="3"/>
  <c r="D1656" i="3"/>
  <c r="E1656" i="3"/>
  <c r="C1657" i="3"/>
  <c r="D1657" i="3"/>
  <c r="E1657" i="3"/>
  <c r="C1658" i="3"/>
  <c r="D1658" i="3"/>
  <c r="E1658" i="3"/>
  <c r="C1659" i="3"/>
  <c r="D1659" i="3"/>
  <c r="E1659" i="3"/>
  <c r="C1660" i="3"/>
  <c r="D1660" i="3"/>
  <c r="E1660" i="3"/>
  <c r="C1661" i="3"/>
  <c r="D1661" i="3"/>
  <c r="E1661" i="3"/>
  <c r="C1662" i="3"/>
  <c r="D1662" i="3"/>
  <c r="E1662" i="3"/>
  <c r="C1663" i="3"/>
  <c r="D1663" i="3"/>
  <c r="E1663" i="3"/>
  <c r="C1664" i="3"/>
  <c r="D1664" i="3"/>
  <c r="E1664" i="3"/>
  <c r="C1665" i="3"/>
  <c r="D1665" i="3"/>
  <c r="E1665" i="3"/>
  <c r="C1666" i="3"/>
  <c r="D1666" i="3"/>
  <c r="E1666" i="3"/>
  <c r="C1667" i="3"/>
  <c r="D1667" i="3"/>
  <c r="E1667" i="3"/>
  <c r="C1668" i="3"/>
  <c r="D1668" i="3"/>
  <c r="E1668" i="3"/>
  <c r="C1669" i="3"/>
  <c r="D1669" i="3"/>
  <c r="E1669" i="3"/>
  <c r="C1670" i="3"/>
  <c r="D1670" i="3"/>
  <c r="E1670" i="3"/>
  <c r="C1671" i="3"/>
  <c r="D1671" i="3"/>
  <c r="E1671" i="3"/>
  <c r="C1672" i="3"/>
  <c r="D1672" i="3"/>
  <c r="E1672" i="3"/>
  <c r="C1673" i="3"/>
  <c r="D1673" i="3"/>
  <c r="E1673" i="3"/>
  <c r="C1674" i="3"/>
  <c r="D1674" i="3"/>
  <c r="E1674" i="3"/>
  <c r="C1675" i="3"/>
  <c r="D1675" i="3"/>
  <c r="E1675" i="3"/>
  <c r="C1676" i="3"/>
  <c r="D1676" i="3"/>
  <c r="E1676" i="3"/>
  <c r="C1677" i="3"/>
  <c r="D1677" i="3"/>
  <c r="E1677" i="3"/>
  <c r="C1678" i="3"/>
  <c r="D1678" i="3"/>
  <c r="E1678" i="3"/>
  <c r="C1679" i="3"/>
  <c r="D1679" i="3"/>
  <c r="E1679" i="3"/>
  <c r="C1680" i="3"/>
  <c r="D1680" i="3"/>
  <c r="E1680" i="3"/>
  <c r="C1681" i="3"/>
  <c r="D1681" i="3"/>
  <c r="E1681" i="3"/>
  <c r="C1682" i="3"/>
  <c r="D1682" i="3"/>
  <c r="E1682" i="3"/>
  <c r="C1683" i="3"/>
  <c r="D1683" i="3"/>
  <c r="E1683" i="3"/>
  <c r="C1684" i="3"/>
  <c r="D1684" i="3"/>
  <c r="E1684" i="3"/>
  <c r="C1685" i="3"/>
  <c r="D1685" i="3"/>
  <c r="E1685" i="3"/>
  <c r="C1686" i="3"/>
  <c r="D1686" i="3"/>
  <c r="E1686" i="3"/>
  <c r="C1687" i="3"/>
  <c r="D1687" i="3"/>
  <c r="E1687" i="3"/>
  <c r="C1688" i="3"/>
  <c r="D1688" i="3"/>
  <c r="E1688" i="3"/>
  <c r="C1689" i="3"/>
  <c r="D1689" i="3"/>
  <c r="E1689" i="3"/>
  <c r="C1690" i="3"/>
  <c r="D1690" i="3"/>
  <c r="E1690" i="3"/>
  <c r="C1691" i="3"/>
  <c r="D1691" i="3"/>
  <c r="E1691" i="3"/>
  <c r="C1692" i="3"/>
  <c r="D1692" i="3"/>
  <c r="E1692" i="3"/>
  <c r="C1693" i="3"/>
  <c r="D1693" i="3"/>
  <c r="E1693" i="3"/>
  <c r="C1694" i="3"/>
  <c r="D1694" i="3"/>
  <c r="E1694" i="3"/>
  <c r="C1695" i="3"/>
  <c r="D1695" i="3"/>
  <c r="E1695" i="3"/>
  <c r="C1696" i="3"/>
  <c r="D1696" i="3"/>
  <c r="E1696" i="3"/>
  <c r="C1697" i="3"/>
  <c r="D1697" i="3"/>
  <c r="E1697" i="3"/>
  <c r="C1698" i="3"/>
  <c r="D1698" i="3"/>
  <c r="E1698" i="3"/>
  <c r="C1699" i="3"/>
  <c r="D1699" i="3"/>
  <c r="E1699" i="3"/>
  <c r="C1700" i="3"/>
  <c r="D1700" i="3"/>
  <c r="E1700" i="3"/>
  <c r="C1701" i="3"/>
  <c r="D1701" i="3"/>
  <c r="E1701" i="3"/>
  <c r="C1702" i="3"/>
  <c r="D1702" i="3"/>
  <c r="E1702" i="3"/>
  <c r="C1703" i="3"/>
  <c r="D1703" i="3"/>
  <c r="E1703" i="3"/>
  <c r="C1704" i="3"/>
  <c r="D1704" i="3"/>
  <c r="E1704" i="3"/>
  <c r="C1705" i="3"/>
  <c r="D1705" i="3"/>
  <c r="E1705" i="3"/>
  <c r="C1706" i="3"/>
  <c r="D1706" i="3"/>
  <c r="E1706" i="3"/>
  <c r="C1707" i="3"/>
  <c r="D1707" i="3"/>
  <c r="E1707" i="3"/>
  <c r="C1708" i="3"/>
  <c r="D1708" i="3"/>
  <c r="E1708" i="3"/>
  <c r="C1709" i="3"/>
  <c r="D1709" i="3"/>
  <c r="E1709" i="3"/>
  <c r="C1710" i="3"/>
  <c r="D1710" i="3"/>
  <c r="E1710" i="3"/>
  <c r="C1711" i="3"/>
  <c r="D1711" i="3"/>
  <c r="E1711" i="3"/>
  <c r="C1712" i="3"/>
  <c r="D1712" i="3"/>
  <c r="E1712" i="3"/>
  <c r="C1713" i="3"/>
  <c r="D1713" i="3"/>
  <c r="E1713" i="3"/>
  <c r="C1714" i="3"/>
  <c r="D1714" i="3"/>
  <c r="E1714" i="3"/>
  <c r="C1715" i="3"/>
  <c r="D1715" i="3"/>
  <c r="E1715" i="3"/>
  <c r="C1716" i="3"/>
  <c r="D1716" i="3"/>
  <c r="E1716" i="3"/>
  <c r="C1717" i="3"/>
  <c r="D1717" i="3"/>
  <c r="E1717" i="3"/>
  <c r="C1718" i="3"/>
  <c r="D1718" i="3"/>
  <c r="E1718" i="3"/>
  <c r="C1719" i="3"/>
  <c r="D1719" i="3"/>
  <c r="E1719" i="3"/>
  <c r="C1720" i="3"/>
  <c r="D1720" i="3"/>
  <c r="E1720" i="3"/>
  <c r="C1721" i="3"/>
  <c r="D1721" i="3"/>
  <c r="E1721" i="3"/>
  <c r="C1722" i="3"/>
  <c r="D1722" i="3"/>
  <c r="E1722" i="3"/>
  <c r="C1723" i="3"/>
  <c r="D1723" i="3"/>
  <c r="E1723" i="3"/>
  <c r="C1724" i="3"/>
  <c r="D1724" i="3"/>
  <c r="E1724" i="3"/>
  <c r="C1725" i="3"/>
  <c r="D1725" i="3"/>
  <c r="E1725" i="3"/>
  <c r="C1726" i="3"/>
  <c r="D1726" i="3"/>
  <c r="E1726" i="3"/>
  <c r="C1727" i="3"/>
  <c r="D1727" i="3"/>
  <c r="E1727" i="3"/>
  <c r="C1728" i="3"/>
  <c r="D1728" i="3"/>
  <c r="E1728" i="3"/>
  <c r="C1729" i="3"/>
  <c r="D1729" i="3"/>
  <c r="E1729" i="3"/>
  <c r="C1730" i="3"/>
  <c r="D1730" i="3"/>
  <c r="E1730" i="3"/>
  <c r="C1731" i="3"/>
  <c r="D1731" i="3"/>
  <c r="E1731" i="3"/>
  <c r="C1732" i="3"/>
  <c r="D1732" i="3"/>
  <c r="E1732" i="3"/>
  <c r="C1733" i="3"/>
  <c r="D1733" i="3"/>
  <c r="E1733" i="3"/>
  <c r="C1734" i="3"/>
  <c r="D1734" i="3"/>
  <c r="E1734" i="3"/>
  <c r="C1735" i="3"/>
  <c r="D1735" i="3"/>
  <c r="E1735" i="3"/>
  <c r="C1736" i="3"/>
  <c r="D1736" i="3"/>
  <c r="E1736" i="3"/>
  <c r="C1737" i="3"/>
  <c r="D1737" i="3"/>
  <c r="E1737" i="3"/>
  <c r="C1738" i="3"/>
  <c r="D1738" i="3"/>
  <c r="E1738" i="3"/>
  <c r="C1739" i="3"/>
  <c r="D1739" i="3"/>
  <c r="E1739" i="3"/>
  <c r="C1740" i="3"/>
  <c r="D1740" i="3"/>
  <c r="E1740" i="3"/>
  <c r="C1741" i="3"/>
  <c r="D1741" i="3"/>
  <c r="E1741" i="3"/>
  <c r="C1742" i="3"/>
  <c r="D1742" i="3"/>
  <c r="E1742" i="3"/>
  <c r="C1743" i="3"/>
  <c r="D1743" i="3"/>
  <c r="E1743" i="3"/>
  <c r="C1744" i="3"/>
  <c r="D1744" i="3"/>
  <c r="E1744" i="3"/>
  <c r="C1745" i="3"/>
  <c r="D1745" i="3"/>
  <c r="E1745" i="3"/>
  <c r="C1746" i="3"/>
  <c r="D1746" i="3"/>
  <c r="E1746" i="3"/>
  <c r="C1747" i="3"/>
  <c r="D1747" i="3"/>
  <c r="E1747" i="3"/>
  <c r="C1748" i="3"/>
  <c r="D1748" i="3"/>
  <c r="E1748" i="3"/>
  <c r="C1749" i="3"/>
  <c r="D1749" i="3"/>
  <c r="E1749" i="3"/>
  <c r="C1750" i="3"/>
  <c r="D1750" i="3"/>
  <c r="E1750" i="3"/>
  <c r="C1751" i="3"/>
  <c r="D1751" i="3"/>
  <c r="E1751" i="3"/>
  <c r="C1752" i="3"/>
  <c r="D1752" i="3"/>
  <c r="E1752" i="3"/>
  <c r="C1753" i="3"/>
  <c r="D1753" i="3"/>
  <c r="E1753" i="3"/>
  <c r="C1754" i="3"/>
  <c r="D1754" i="3"/>
  <c r="E1754" i="3"/>
  <c r="C1755" i="3"/>
  <c r="D1755" i="3"/>
  <c r="E1755" i="3"/>
  <c r="C1756" i="3"/>
  <c r="D1756" i="3"/>
  <c r="E1756" i="3"/>
  <c r="C1757" i="3"/>
  <c r="D1757" i="3"/>
  <c r="E1757" i="3"/>
  <c r="C1758" i="3"/>
  <c r="D1758" i="3"/>
  <c r="E1758" i="3"/>
  <c r="C1759" i="3"/>
  <c r="D1759" i="3"/>
  <c r="E1759" i="3"/>
  <c r="C1760" i="3"/>
  <c r="D1760" i="3"/>
  <c r="E1760" i="3"/>
  <c r="C1761" i="3"/>
  <c r="D1761" i="3"/>
  <c r="E1761" i="3"/>
  <c r="C1762" i="3"/>
  <c r="D1762" i="3"/>
  <c r="E1762" i="3"/>
  <c r="C1763" i="3"/>
  <c r="D1763" i="3"/>
  <c r="E1763" i="3"/>
  <c r="C1764" i="3"/>
  <c r="D1764" i="3"/>
  <c r="E1764" i="3"/>
  <c r="C1765" i="3"/>
  <c r="D1765" i="3"/>
  <c r="E1765" i="3"/>
  <c r="C1766" i="3"/>
  <c r="D1766" i="3"/>
  <c r="E1766" i="3"/>
  <c r="C1767" i="3"/>
  <c r="D1767" i="3"/>
  <c r="E1767" i="3"/>
  <c r="C1768" i="3"/>
  <c r="D1768" i="3"/>
  <c r="E1768" i="3"/>
  <c r="C1769" i="3"/>
  <c r="D1769" i="3"/>
  <c r="E1769" i="3"/>
  <c r="C1770" i="3"/>
  <c r="D1770" i="3"/>
  <c r="E1770" i="3"/>
  <c r="C1771" i="3"/>
  <c r="D1771" i="3"/>
  <c r="E1771" i="3"/>
  <c r="C1772" i="3"/>
  <c r="D1772" i="3"/>
  <c r="E1772" i="3"/>
  <c r="C1773" i="3"/>
  <c r="D1773" i="3"/>
  <c r="E1773" i="3"/>
  <c r="C1774" i="3"/>
  <c r="D1774" i="3"/>
  <c r="E1774" i="3"/>
  <c r="C1775" i="3"/>
  <c r="D1775" i="3"/>
  <c r="E1775" i="3"/>
  <c r="C1776" i="3"/>
  <c r="D1776" i="3"/>
  <c r="E1776" i="3"/>
  <c r="C1777" i="3"/>
  <c r="D1777" i="3"/>
  <c r="E1777" i="3"/>
  <c r="C1778" i="3"/>
  <c r="D1778" i="3"/>
  <c r="E1778" i="3"/>
  <c r="C1779" i="3"/>
  <c r="D1779" i="3"/>
  <c r="E1779" i="3"/>
  <c r="C1780" i="3"/>
  <c r="D1780" i="3"/>
  <c r="E1780" i="3"/>
  <c r="C1781" i="3"/>
  <c r="D1781" i="3"/>
  <c r="E1781" i="3"/>
  <c r="C1782" i="3"/>
  <c r="D1782" i="3"/>
  <c r="E1782" i="3"/>
  <c r="C1783" i="3"/>
  <c r="D1783" i="3"/>
  <c r="E1783" i="3"/>
  <c r="C1784" i="3"/>
  <c r="D1784" i="3"/>
  <c r="E1784" i="3"/>
  <c r="C1785" i="3"/>
  <c r="D1785" i="3"/>
  <c r="E1785" i="3"/>
  <c r="C1786" i="3"/>
  <c r="D1786" i="3"/>
  <c r="E1786" i="3"/>
  <c r="C1787" i="3"/>
  <c r="D1787" i="3"/>
  <c r="E1787" i="3"/>
  <c r="C1788" i="3"/>
  <c r="D1788" i="3"/>
  <c r="E1788" i="3"/>
  <c r="C1789" i="3"/>
  <c r="D1789" i="3"/>
  <c r="E1789" i="3"/>
  <c r="C1790" i="3"/>
  <c r="D1790" i="3"/>
  <c r="E1790" i="3"/>
  <c r="C1791" i="3"/>
  <c r="D1791" i="3"/>
  <c r="E1791" i="3"/>
  <c r="C1792" i="3"/>
  <c r="D1792" i="3"/>
  <c r="E1792" i="3"/>
  <c r="C1793" i="3"/>
  <c r="D1793" i="3"/>
  <c r="E1793" i="3"/>
  <c r="C1794" i="3"/>
  <c r="D1794" i="3"/>
  <c r="E1794" i="3"/>
  <c r="C1795" i="3"/>
  <c r="D1795" i="3"/>
  <c r="E1795" i="3"/>
  <c r="C1796" i="3"/>
  <c r="D1796" i="3"/>
  <c r="E1796" i="3"/>
  <c r="C1797" i="3"/>
  <c r="D1797" i="3"/>
  <c r="E1797" i="3"/>
  <c r="C1798" i="3"/>
  <c r="D1798" i="3"/>
  <c r="E1798" i="3"/>
  <c r="C1799" i="3"/>
  <c r="D1799" i="3"/>
  <c r="E1799" i="3"/>
  <c r="C1800" i="3"/>
  <c r="D1800" i="3"/>
  <c r="E1800" i="3"/>
  <c r="C1801" i="3"/>
  <c r="D1801" i="3"/>
  <c r="E1801" i="3"/>
  <c r="C1802" i="3"/>
  <c r="D1802" i="3"/>
  <c r="E1802" i="3"/>
  <c r="C1803" i="3"/>
  <c r="D1803" i="3"/>
  <c r="E1803" i="3"/>
  <c r="C1804" i="3"/>
  <c r="D1804" i="3"/>
  <c r="E1804" i="3"/>
  <c r="C1805" i="3"/>
  <c r="D1805" i="3"/>
  <c r="E1805" i="3"/>
  <c r="C1806" i="3"/>
  <c r="D1806" i="3"/>
  <c r="E1806" i="3"/>
  <c r="C1807" i="3"/>
  <c r="D1807" i="3"/>
  <c r="E1807" i="3"/>
  <c r="C1808" i="3"/>
  <c r="D1808" i="3"/>
  <c r="E1808" i="3"/>
  <c r="C1809" i="3"/>
  <c r="D1809" i="3"/>
  <c r="E1809" i="3"/>
  <c r="C1810" i="3"/>
  <c r="D1810" i="3"/>
  <c r="E1810" i="3"/>
  <c r="C1811" i="3"/>
  <c r="D1811" i="3"/>
  <c r="E1811" i="3"/>
  <c r="C1812" i="3"/>
  <c r="D1812" i="3"/>
  <c r="E1812" i="3"/>
  <c r="C1813" i="3"/>
  <c r="D1813" i="3"/>
  <c r="E1813" i="3"/>
  <c r="C1814" i="3"/>
  <c r="D1814" i="3"/>
  <c r="E1814" i="3"/>
  <c r="C1815" i="3"/>
  <c r="D1815" i="3"/>
  <c r="E1815" i="3"/>
  <c r="C1816" i="3"/>
  <c r="D1816" i="3"/>
  <c r="E1816" i="3"/>
  <c r="C1817" i="3"/>
  <c r="D1817" i="3"/>
  <c r="E1817" i="3"/>
  <c r="C1818" i="3"/>
  <c r="D1818" i="3"/>
  <c r="E1818" i="3"/>
  <c r="C1819" i="3"/>
  <c r="D1819" i="3"/>
  <c r="E1819" i="3"/>
  <c r="C1820" i="3"/>
  <c r="D1820" i="3"/>
  <c r="E1820" i="3"/>
  <c r="C1821" i="3"/>
  <c r="D1821" i="3"/>
  <c r="E1821" i="3"/>
  <c r="C1822" i="3"/>
  <c r="D1822" i="3"/>
  <c r="E1822" i="3"/>
  <c r="C1823" i="3"/>
  <c r="D1823" i="3"/>
  <c r="E1823" i="3"/>
  <c r="C1824" i="3"/>
  <c r="D1824" i="3"/>
  <c r="E1824" i="3"/>
  <c r="C1825" i="3"/>
  <c r="D1825" i="3"/>
  <c r="E1825" i="3"/>
  <c r="C1826" i="3"/>
  <c r="D1826" i="3"/>
  <c r="E1826" i="3"/>
  <c r="C1827" i="3"/>
  <c r="D1827" i="3"/>
  <c r="E1827" i="3"/>
  <c r="C1828" i="3"/>
  <c r="D1828" i="3"/>
  <c r="E1828" i="3"/>
  <c r="C1829" i="3"/>
  <c r="D1829" i="3"/>
  <c r="E1829" i="3"/>
  <c r="C1830" i="3"/>
  <c r="D1830" i="3"/>
  <c r="E1830" i="3"/>
  <c r="C1831" i="3"/>
  <c r="D1831" i="3"/>
  <c r="E1831" i="3"/>
  <c r="C1832" i="3"/>
  <c r="D1832" i="3"/>
  <c r="E1832" i="3"/>
  <c r="C1833" i="3"/>
  <c r="D1833" i="3"/>
  <c r="E1833" i="3"/>
  <c r="C1834" i="3"/>
  <c r="D1834" i="3"/>
  <c r="E1834" i="3"/>
  <c r="C1835" i="3"/>
  <c r="D1835" i="3"/>
  <c r="E1835" i="3"/>
  <c r="C1836" i="3"/>
  <c r="D1836" i="3"/>
  <c r="E1836" i="3"/>
  <c r="C1837" i="3"/>
  <c r="D1837" i="3"/>
  <c r="E1837" i="3"/>
  <c r="C1838" i="3"/>
  <c r="D1838" i="3"/>
  <c r="E1838" i="3"/>
  <c r="C1839" i="3"/>
  <c r="D1839" i="3"/>
  <c r="E1839" i="3"/>
  <c r="C1840" i="3"/>
  <c r="D1840" i="3"/>
  <c r="E1840" i="3"/>
  <c r="C1841" i="3"/>
  <c r="D1841" i="3"/>
  <c r="E1841" i="3"/>
  <c r="C1842" i="3"/>
  <c r="D1842" i="3"/>
  <c r="E1842" i="3"/>
  <c r="C1843" i="3"/>
  <c r="D1843" i="3"/>
  <c r="E1843" i="3"/>
  <c r="C1844" i="3"/>
  <c r="D1844" i="3"/>
  <c r="E1844" i="3"/>
  <c r="C1845" i="3"/>
  <c r="D1845" i="3"/>
  <c r="E1845" i="3"/>
  <c r="C1846" i="3"/>
  <c r="D1846" i="3"/>
  <c r="E1846" i="3"/>
  <c r="C1847" i="3"/>
  <c r="D1847" i="3"/>
  <c r="E1847" i="3"/>
  <c r="C1848" i="3"/>
  <c r="D1848" i="3"/>
  <c r="E1848" i="3"/>
  <c r="C1849" i="3"/>
  <c r="D1849" i="3"/>
  <c r="E1849" i="3"/>
  <c r="C1850" i="3"/>
  <c r="D1850" i="3"/>
  <c r="E1850" i="3"/>
  <c r="C1851" i="3"/>
  <c r="D1851" i="3"/>
  <c r="E1851" i="3"/>
  <c r="C1852" i="3"/>
  <c r="D1852" i="3"/>
  <c r="E1852" i="3"/>
  <c r="C1853" i="3"/>
  <c r="D1853" i="3"/>
  <c r="E1853" i="3"/>
  <c r="C1854" i="3"/>
  <c r="D1854" i="3"/>
  <c r="E1854" i="3"/>
  <c r="C1855" i="3"/>
  <c r="D1855" i="3"/>
  <c r="E1855" i="3"/>
  <c r="C1856" i="3"/>
  <c r="D1856" i="3"/>
  <c r="E1856" i="3"/>
  <c r="C1857" i="3"/>
  <c r="D1857" i="3"/>
  <c r="E1857" i="3"/>
  <c r="C1858" i="3"/>
  <c r="D1858" i="3"/>
  <c r="E1858" i="3"/>
  <c r="C1859" i="3"/>
  <c r="D1859" i="3"/>
  <c r="E1859" i="3"/>
  <c r="C1860" i="3"/>
  <c r="D1860" i="3"/>
  <c r="E1860" i="3"/>
  <c r="C1861" i="3"/>
  <c r="D1861" i="3"/>
  <c r="E1861" i="3"/>
  <c r="C1862" i="3"/>
  <c r="D1862" i="3"/>
  <c r="E1862" i="3"/>
  <c r="C1863" i="3"/>
  <c r="D1863" i="3"/>
  <c r="E1863" i="3"/>
  <c r="C1864" i="3"/>
  <c r="D1864" i="3"/>
  <c r="E1864" i="3"/>
  <c r="C1865" i="3"/>
  <c r="D1865" i="3"/>
  <c r="E1865" i="3"/>
  <c r="C1866" i="3"/>
  <c r="D1866" i="3"/>
  <c r="E1866" i="3"/>
  <c r="C1867" i="3"/>
  <c r="D1867" i="3"/>
  <c r="E1867" i="3"/>
  <c r="C1868" i="3"/>
  <c r="D1868" i="3"/>
  <c r="E1868" i="3"/>
  <c r="C1869" i="3"/>
  <c r="D1869" i="3"/>
  <c r="E1869" i="3"/>
  <c r="C1870" i="3"/>
  <c r="D1870" i="3"/>
  <c r="E1870" i="3"/>
  <c r="C1871" i="3"/>
  <c r="D1871" i="3"/>
  <c r="E1871" i="3"/>
  <c r="C1872" i="3"/>
  <c r="D1872" i="3"/>
  <c r="E1872" i="3"/>
  <c r="C1873" i="3"/>
  <c r="D1873" i="3"/>
  <c r="E1873" i="3"/>
  <c r="C1874" i="3"/>
  <c r="D1874" i="3"/>
  <c r="E1874" i="3"/>
  <c r="C1875" i="3"/>
  <c r="D1875" i="3"/>
  <c r="E1875" i="3"/>
  <c r="C1876" i="3"/>
  <c r="D1876" i="3"/>
  <c r="E1876" i="3"/>
  <c r="C1877" i="3"/>
  <c r="D1877" i="3"/>
  <c r="E1877" i="3"/>
  <c r="C1878" i="3"/>
  <c r="D1878" i="3"/>
  <c r="E1878" i="3"/>
  <c r="C1879" i="3"/>
  <c r="D1879" i="3"/>
  <c r="E1879" i="3"/>
  <c r="C1880" i="3"/>
  <c r="D1880" i="3"/>
  <c r="E1880" i="3"/>
  <c r="C1881" i="3"/>
  <c r="D1881" i="3"/>
  <c r="E1881" i="3"/>
  <c r="C1882" i="3"/>
  <c r="D1882" i="3"/>
  <c r="E1882" i="3"/>
  <c r="C1883" i="3"/>
  <c r="D1883" i="3"/>
  <c r="E1883" i="3"/>
  <c r="C1884" i="3"/>
  <c r="D1884" i="3"/>
  <c r="E1884" i="3"/>
  <c r="C1885" i="3"/>
  <c r="D1885" i="3"/>
  <c r="E1885" i="3"/>
  <c r="C1886" i="3"/>
  <c r="D1886" i="3"/>
  <c r="E1886" i="3"/>
  <c r="C1887" i="3"/>
  <c r="D1887" i="3"/>
  <c r="E1887" i="3"/>
  <c r="C1888" i="3"/>
  <c r="D1888" i="3"/>
  <c r="E1888" i="3"/>
  <c r="C1889" i="3"/>
  <c r="D1889" i="3"/>
  <c r="E1889" i="3"/>
  <c r="C1890" i="3"/>
  <c r="D1890" i="3"/>
  <c r="E1890" i="3"/>
  <c r="C1891" i="3"/>
  <c r="D1891" i="3"/>
  <c r="E1891" i="3"/>
  <c r="C1892" i="3"/>
  <c r="D1892" i="3"/>
  <c r="E1892" i="3"/>
  <c r="C1893" i="3"/>
  <c r="D1893" i="3"/>
  <c r="E1893" i="3"/>
  <c r="C1894" i="3"/>
  <c r="D1894" i="3"/>
  <c r="E1894" i="3"/>
  <c r="C1895" i="3"/>
  <c r="D1895" i="3"/>
  <c r="E1895" i="3"/>
  <c r="C1896" i="3"/>
  <c r="D1896" i="3"/>
  <c r="E1896" i="3"/>
  <c r="C1897" i="3"/>
  <c r="D1897" i="3"/>
  <c r="E1897" i="3"/>
  <c r="C1898" i="3"/>
  <c r="D1898" i="3"/>
  <c r="E1898" i="3"/>
  <c r="C1899" i="3"/>
  <c r="D1899" i="3"/>
  <c r="E1899" i="3"/>
  <c r="C1900" i="3"/>
  <c r="D1900" i="3"/>
  <c r="E1900" i="3"/>
  <c r="C1901" i="3"/>
  <c r="D1901" i="3"/>
  <c r="E1901" i="3"/>
  <c r="C1902" i="3"/>
  <c r="D1902" i="3"/>
  <c r="E1902" i="3"/>
  <c r="C1903" i="3"/>
  <c r="D1903" i="3"/>
  <c r="E1903" i="3"/>
  <c r="C1904" i="3"/>
  <c r="D1904" i="3"/>
  <c r="E1904" i="3"/>
  <c r="C1905" i="3"/>
  <c r="D1905" i="3"/>
  <c r="E1905" i="3"/>
  <c r="C1906" i="3"/>
  <c r="D1906" i="3"/>
  <c r="E1906" i="3"/>
  <c r="C1907" i="3"/>
  <c r="D1907" i="3"/>
  <c r="E1907" i="3"/>
  <c r="C1908" i="3"/>
  <c r="D1908" i="3"/>
  <c r="E1908" i="3"/>
  <c r="C1909" i="3"/>
  <c r="D1909" i="3"/>
  <c r="E1909" i="3"/>
  <c r="C1910" i="3"/>
  <c r="D1910" i="3"/>
  <c r="E1910" i="3"/>
  <c r="C1911" i="3"/>
  <c r="D1911" i="3"/>
  <c r="E1911" i="3"/>
  <c r="C1912" i="3"/>
  <c r="D1912" i="3"/>
  <c r="E1912" i="3"/>
  <c r="C1913" i="3"/>
  <c r="D1913" i="3"/>
  <c r="E1913" i="3"/>
  <c r="C1914" i="3"/>
  <c r="D1914" i="3"/>
  <c r="E1914" i="3"/>
  <c r="C1915" i="3"/>
  <c r="D1915" i="3"/>
  <c r="E1915" i="3"/>
  <c r="C1916" i="3"/>
  <c r="D1916" i="3"/>
  <c r="E1916" i="3"/>
  <c r="C1917" i="3"/>
  <c r="D1917" i="3"/>
  <c r="E1917" i="3"/>
  <c r="C1918" i="3"/>
  <c r="D1918" i="3"/>
  <c r="E1918" i="3"/>
  <c r="C1919" i="3"/>
  <c r="D1919" i="3"/>
  <c r="E1919" i="3"/>
  <c r="C1920" i="3"/>
  <c r="D1920" i="3"/>
  <c r="E1920" i="3"/>
  <c r="C1921" i="3"/>
  <c r="D1921" i="3"/>
  <c r="E1921" i="3"/>
  <c r="C1922" i="3"/>
  <c r="D1922" i="3"/>
  <c r="E1922" i="3"/>
  <c r="C1923" i="3"/>
  <c r="D1923" i="3"/>
  <c r="E1923" i="3"/>
  <c r="C1924" i="3"/>
  <c r="D1924" i="3"/>
  <c r="E1924" i="3"/>
  <c r="C1925" i="3"/>
  <c r="D1925" i="3"/>
  <c r="E1925" i="3"/>
  <c r="C1926" i="3"/>
  <c r="D1926" i="3"/>
  <c r="E1926" i="3"/>
  <c r="C1927" i="3"/>
  <c r="D1927" i="3"/>
  <c r="E1927" i="3"/>
  <c r="C1928" i="3"/>
  <c r="D1928" i="3"/>
  <c r="E1928" i="3"/>
  <c r="C1929" i="3"/>
  <c r="D1929" i="3"/>
  <c r="E1929" i="3"/>
  <c r="C1930" i="3"/>
  <c r="D1930" i="3"/>
  <c r="E1930" i="3"/>
  <c r="C1931" i="3"/>
  <c r="D1931" i="3"/>
  <c r="E1931" i="3"/>
  <c r="C1932" i="3"/>
  <c r="D1932" i="3"/>
  <c r="E1932" i="3"/>
  <c r="C1933" i="3"/>
  <c r="D1933" i="3"/>
  <c r="E1933" i="3"/>
  <c r="C1934" i="3"/>
  <c r="D1934" i="3"/>
  <c r="E1934" i="3"/>
  <c r="C1935" i="3"/>
  <c r="D1935" i="3"/>
  <c r="E1935" i="3"/>
  <c r="C1936" i="3"/>
  <c r="D1936" i="3"/>
  <c r="E1936" i="3"/>
  <c r="C1937" i="3"/>
  <c r="D1937" i="3"/>
  <c r="E1937" i="3"/>
  <c r="C1938" i="3"/>
  <c r="D1938" i="3"/>
  <c r="E1938" i="3"/>
  <c r="C1939" i="3"/>
  <c r="D1939" i="3"/>
  <c r="E1939" i="3"/>
  <c r="C1940" i="3"/>
  <c r="D1940" i="3"/>
  <c r="E1940" i="3"/>
  <c r="C1941" i="3"/>
  <c r="D1941" i="3"/>
  <c r="E1941" i="3"/>
  <c r="C1942" i="3"/>
  <c r="D1942" i="3"/>
  <c r="E1942" i="3"/>
  <c r="C1943" i="3"/>
  <c r="D1943" i="3"/>
  <c r="E1943" i="3"/>
  <c r="C1944" i="3"/>
  <c r="D1944" i="3"/>
  <c r="E1944" i="3"/>
  <c r="C1945" i="3"/>
  <c r="D1945" i="3"/>
  <c r="E1945" i="3"/>
  <c r="C1946" i="3"/>
  <c r="D1946" i="3"/>
  <c r="E1946" i="3"/>
  <c r="C1947" i="3"/>
  <c r="D1947" i="3"/>
  <c r="E1947" i="3"/>
  <c r="C1948" i="3"/>
  <c r="D1948" i="3"/>
  <c r="E1948" i="3"/>
  <c r="C1949" i="3"/>
  <c r="D1949" i="3"/>
  <c r="E1949" i="3"/>
  <c r="C1950" i="3"/>
  <c r="D1950" i="3"/>
  <c r="E1950" i="3"/>
  <c r="C1951" i="3"/>
  <c r="D1951" i="3"/>
  <c r="E1951" i="3"/>
  <c r="C1952" i="3"/>
  <c r="D1952" i="3"/>
  <c r="E1952" i="3"/>
  <c r="C1953" i="3"/>
  <c r="D1953" i="3"/>
  <c r="E1953" i="3"/>
  <c r="C1954" i="3"/>
  <c r="D1954" i="3"/>
  <c r="E1954" i="3"/>
  <c r="C1955" i="3"/>
  <c r="D1955" i="3"/>
  <c r="E1955" i="3"/>
  <c r="C1956" i="3"/>
  <c r="D1956" i="3"/>
  <c r="E1956" i="3"/>
  <c r="C1957" i="3"/>
  <c r="D1957" i="3"/>
  <c r="E1957" i="3"/>
  <c r="C1958" i="3"/>
  <c r="D1958" i="3"/>
  <c r="E1958" i="3"/>
  <c r="C1959" i="3"/>
  <c r="D1959" i="3"/>
  <c r="E1959" i="3"/>
  <c r="C1960" i="3"/>
  <c r="D1960" i="3"/>
  <c r="E1960" i="3"/>
  <c r="C1961" i="3"/>
  <c r="D1961" i="3"/>
  <c r="E1961" i="3"/>
  <c r="C1962" i="3"/>
  <c r="D1962" i="3"/>
  <c r="E1962" i="3"/>
  <c r="C1963" i="3"/>
  <c r="D1963" i="3"/>
  <c r="E1963" i="3"/>
  <c r="C1964" i="3"/>
  <c r="D1964" i="3"/>
  <c r="E1964" i="3"/>
  <c r="C1965" i="3"/>
  <c r="D1965" i="3"/>
  <c r="E1965" i="3"/>
  <c r="C1966" i="3"/>
  <c r="D1966" i="3"/>
  <c r="E1966" i="3"/>
  <c r="C1967" i="3"/>
  <c r="D1967" i="3"/>
  <c r="E1967" i="3"/>
  <c r="C1968" i="3"/>
  <c r="D1968" i="3"/>
  <c r="E1968" i="3"/>
  <c r="C1969" i="3"/>
  <c r="D1969" i="3"/>
  <c r="E1969" i="3"/>
  <c r="C1970" i="3"/>
  <c r="D1970" i="3"/>
  <c r="E1970" i="3"/>
  <c r="C1971" i="3"/>
  <c r="D1971" i="3"/>
  <c r="E1971" i="3"/>
  <c r="C1972" i="3"/>
  <c r="D1972" i="3"/>
  <c r="E1972" i="3"/>
  <c r="C1973" i="3"/>
  <c r="D1973" i="3"/>
  <c r="E1973" i="3"/>
  <c r="C1974" i="3"/>
  <c r="D1974" i="3"/>
  <c r="E1974" i="3"/>
  <c r="C1975" i="3"/>
  <c r="D1975" i="3"/>
  <c r="E1975" i="3"/>
  <c r="C1976" i="3"/>
  <c r="D1976" i="3"/>
  <c r="E1976" i="3"/>
  <c r="C1977" i="3"/>
  <c r="D1977" i="3"/>
  <c r="E1977" i="3"/>
  <c r="C1978" i="3"/>
  <c r="D1978" i="3"/>
  <c r="E1978" i="3"/>
  <c r="C1979" i="3"/>
  <c r="D1979" i="3"/>
  <c r="E1979" i="3"/>
  <c r="C1980" i="3"/>
  <c r="D1980" i="3"/>
  <c r="E1980" i="3"/>
  <c r="C1981" i="3"/>
  <c r="D1981" i="3"/>
  <c r="E1981" i="3"/>
  <c r="C1982" i="3"/>
  <c r="D1982" i="3"/>
  <c r="E1982" i="3"/>
  <c r="C1983" i="3"/>
  <c r="D1983" i="3"/>
  <c r="E1983" i="3"/>
  <c r="C1984" i="3"/>
  <c r="D1984" i="3"/>
  <c r="E1984" i="3"/>
  <c r="C1985" i="3"/>
  <c r="D1985" i="3"/>
  <c r="E1985" i="3"/>
  <c r="C1986" i="3"/>
  <c r="D1986" i="3"/>
  <c r="E1986" i="3"/>
  <c r="C1987" i="3"/>
  <c r="D1987" i="3"/>
  <c r="E1987" i="3"/>
  <c r="C1988" i="3"/>
  <c r="D1988" i="3"/>
  <c r="E1988" i="3"/>
  <c r="C1989" i="3"/>
  <c r="D1989" i="3"/>
  <c r="E1989" i="3"/>
  <c r="C1990" i="3"/>
  <c r="D1990" i="3"/>
  <c r="E1990" i="3"/>
  <c r="C1991" i="3"/>
  <c r="D1991" i="3"/>
  <c r="E1991" i="3"/>
  <c r="C1992" i="3"/>
  <c r="D1992" i="3"/>
  <c r="E1992" i="3"/>
  <c r="C1993" i="3"/>
  <c r="D1993" i="3"/>
  <c r="E1993" i="3"/>
  <c r="C1994" i="3"/>
  <c r="D1994" i="3"/>
  <c r="E1994" i="3"/>
  <c r="C1995" i="3"/>
  <c r="D1995" i="3"/>
  <c r="E1995" i="3"/>
  <c r="C1996" i="3"/>
  <c r="D1996" i="3"/>
  <c r="E1996" i="3"/>
  <c r="C1997" i="3"/>
  <c r="D1997" i="3"/>
  <c r="E1997" i="3"/>
  <c r="C1998" i="3"/>
  <c r="D1998" i="3"/>
  <c r="E1998" i="3"/>
  <c r="C1999" i="3"/>
  <c r="D1999" i="3"/>
  <c r="E1999" i="3"/>
  <c r="C2000" i="3"/>
  <c r="D2000" i="3"/>
  <c r="E2000" i="3"/>
  <c r="C2001" i="3"/>
  <c r="D2001" i="3"/>
  <c r="E2001" i="3"/>
  <c r="C2002" i="3"/>
  <c r="D2002" i="3"/>
  <c r="E2002" i="3"/>
  <c r="C2003" i="3"/>
  <c r="D2003" i="3"/>
  <c r="E2003" i="3"/>
  <c r="C2004" i="3"/>
  <c r="D2004" i="3"/>
  <c r="E2004" i="3"/>
  <c r="C2005" i="3"/>
  <c r="D2005" i="3"/>
  <c r="E2005" i="3"/>
  <c r="C2006" i="3"/>
  <c r="D2006" i="3"/>
  <c r="E2006" i="3"/>
  <c r="C2007" i="3"/>
  <c r="D2007" i="3"/>
  <c r="E2007" i="3"/>
  <c r="C2008" i="3"/>
  <c r="D2008" i="3"/>
  <c r="E2008" i="3"/>
  <c r="C2009" i="3"/>
  <c r="D2009" i="3"/>
  <c r="E2009" i="3"/>
  <c r="C2010" i="3"/>
  <c r="D2010" i="3"/>
  <c r="E2010" i="3"/>
  <c r="C2011" i="3"/>
  <c r="D2011" i="3"/>
  <c r="E2011" i="3"/>
  <c r="C2012" i="3"/>
  <c r="D2012" i="3"/>
  <c r="E2012" i="3"/>
  <c r="C2013" i="3"/>
  <c r="D2013" i="3"/>
  <c r="E2013" i="3"/>
  <c r="C2014" i="3"/>
  <c r="D2014" i="3"/>
  <c r="E2014" i="3"/>
  <c r="C2015" i="3"/>
  <c r="D2015" i="3"/>
  <c r="E2015" i="3"/>
  <c r="C2016" i="3"/>
  <c r="D2016" i="3"/>
  <c r="E2016" i="3"/>
  <c r="C2017" i="3"/>
  <c r="D2017" i="3"/>
  <c r="E2017" i="3"/>
  <c r="C2018" i="3"/>
  <c r="D2018" i="3"/>
  <c r="E2018" i="3"/>
  <c r="C2019" i="3"/>
  <c r="D2019" i="3"/>
  <c r="E2019" i="3"/>
  <c r="C2020" i="3"/>
  <c r="D2020" i="3"/>
  <c r="E2020" i="3"/>
  <c r="C2021" i="3"/>
  <c r="D2021" i="3"/>
  <c r="E2021" i="3"/>
  <c r="C2022" i="3"/>
  <c r="D2022" i="3"/>
  <c r="E2022" i="3"/>
  <c r="C2023" i="3"/>
  <c r="D2023" i="3"/>
  <c r="E2023" i="3"/>
  <c r="C2024" i="3"/>
  <c r="D2024" i="3"/>
  <c r="E2024" i="3"/>
  <c r="C2025" i="3"/>
  <c r="D2025" i="3"/>
  <c r="E2025" i="3"/>
  <c r="C2026" i="3"/>
  <c r="D2026" i="3"/>
  <c r="E2026" i="3"/>
  <c r="C2027" i="3"/>
  <c r="D2027" i="3"/>
  <c r="E2027" i="3"/>
  <c r="C2028" i="3"/>
  <c r="D2028" i="3"/>
  <c r="E2028" i="3"/>
  <c r="C2029" i="3"/>
  <c r="D2029" i="3"/>
  <c r="E2029" i="3"/>
  <c r="C2030" i="3"/>
  <c r="D2030" i="3"/>
  <c r="E2030" i="3"/>
  <c r="C2031" i="3"/>
  <c r="D2031" i="3"/>
  <c r="E2031" i="3"/>
  <c r="C2032" i="3"/>
  <c r="D2032" i="3"/>
  <c r="E2032" i="3"/>
  <c r="C2033" i="3"/>
  <c r="D2033" i="3"/>
  <c r="E2033" i="3"/>
  <c r="C2034" i="3"/>
  <c r="D2034" i="3"/>
  <c r="E2034" i="3"/>
  <c r="C2035" i="3"/>
  <c r="D2035" i="3"/>
  <c r="E2035" i="3"/>
  <c r="C2036" i="3"/>
  <c r="D2036" i="3"/>
  <c r="E2036" i="3"/>
  <c r="C2037" i="3"/>
  <c r="D2037" i="3"/>
  <c r="E2037" i="3"/>
  <c r="C2038" i="3"/>
  <c r="D2038" i="3"/>
  <c r="E2038" i="3"/>
  <c r="C2039" i="3"/>
  <c r="D2039" i="3"/>
  <c r="E2039" i="3"/>
  <c r="C2040" i="3"/>
  <c r="D2040" i="3"/>
  <c r="E2040" i="3"/>
  <c r="C2041" i="3"/>
  <c r="D2041" i="3"/>
  <c r="E2041" i="3"/>
  <c r="C2042" i="3"/>
  <c r="D2042" i="3"/>
  <c r="E2042" i="3"/>
  <c r="C2043" i="3"/>
  <c r="D2043" i="3"/>
  <c r="E2043" i="3"/>
  <c r="C2044" i="3"/>
  <c r="D2044" i="3"/>
  <c r="E2044" i="3"/>
  <c r="C2045" i="3"/>
  <c r="D2045" i="3"/>
  <c r="E2045" i="3"/>
  <c r="C2046" i="3"/>
  <c r="D2046" i="3"/>
  <c r="E2046" i="3"/>
  <c r="C2047" i="3"/>
  <c r="D2047" i="3"/>
  <c r="E2047" i="3"/>
  <c r="C2048" i="3"/>
  <c r="D2048" i="3"/>
  <c r="E2048" i="3"/>
  <c r="C2049" i="3"/>
  <c r="D2049" i="3"/>
  <c r="E2049" i="3"/>
  <c r="C2050" i="3"/>
  <c r="D2050" i="3"/>
  <c r="E2050" i="3"/>
  <c r="C2051" i="3"/>
  <c r="D2051" i="3"/>
  <c r="E2051" i="3"/>
  <c r="C2052" i="3"/>
  <c r="D2052" i="3"/>
  <c r="E2052" i="3"/>
  <c r="C2053" i="3"/>
  <c r="D2053" i="3"/>
  <c r="E2053" i="3"/>
  <c r="C2054" i="3"/>
  <c r="D2054" i="3"/>
  <c r="E2054" i="3"/>
  <c r="C2055" i="3"/>
  <c r="D2055" i="3"/>
  <c r="E2055" i="3"/>
  <c r="C2056" i="3"/>
  <c r="D2056" i="3"/>
  <c r="E2056" i="3"/>
  <c r="C2057" i="3"/>
  <c r="D2057" i="3"/>
  <c r="E2057" i="3"/>
  <c r="C2058" i="3"/>
  <c r="D2058" i="3"/>
  <c r="E2058" i="3"/>
  <c r="C2059" i="3"/>
  <c r="D2059" i="3"/>
  <c r="E2059" i="3"/>
  <c r="C2060" i="3"/>
  <c r="D2060" i="3"/>
  <c r="E2060" i="3"/>
  <c r="C2061" i="3"/>
  <c r="D2061" i="3"/>
  <c r="E2061" i="3"/>
  <c r="C2062" i="3"/>
  <c r="D2062" i="3"/>
  <c r="E2062" i="3"/>
  <c r="C2063" i="3"/>
  <c r="D2063" i="3"/>
  <c r="E2063" i="3"/>
  <c r="C2064" i="3"/>
  <c r="D2064" i="3"/>
  <c r="E2064" i="3"/>
  <c r="C2065" i="3"/>
  <c r="D2065" i="3"/>
  <c r="E2065" i="3"/>
  <c r="C2066" i="3"/>
  <c r="D2066" i="3"/>
  <c r="E2066" i="3"/>
  <c r="C2067" i="3"/>
  <c r="D2067" i="3"/>
  <c r="E2067" i="3"/>
  <c r="C2068" i="3"/>
  <c r="D2068" i="3"/>
  <c r="E2068" i="3"/>
  <c r="C2069" i="3"/>
  <c r="D2069" i="3"/>
  <c r="E2069" i="3"/>
  <c r="C2070" i="3"/>
  <c r="D2070" i="3"/>
  <c r="E2070" i="3"/>
  <c r="C2071" i="3"/>
  <c r="D2071" i="3"/>
  <c r="E2071" i="3"/>
  <c r="C2072" i="3"/>
  <c r="D2072" i="3"/>
  <c r="E2072" i="3"/>
  <c r="C2073" i="3"/>
  <c r="D2073" i="3"/>
  <c r="E2073" i="3"/>
  <c r="C2074" i="3"/>
  <c r="D2074" i="3"/>
  <c r="E2074" i="3"/>
  <c r="C2075" i="3"/>
  <c r="D2075" i="3"/>
  <c r="E2075" i="3"/>
  <c r="C2076" i="3"/>
  <c r="D2076" i="3"/>
  <c r="E2076" i="3"/>
  <c r="C2077" i="3"/>
  <c r="D2077" i="3"/>
  <c r="E2077" i="3"/>
  <c r="C2078" i="3"/>
  <c r="D2078" i="3"/>
  <c r="E2078" i="3"/>
  <c r="C2079" i="3"/>
  <c r="D2079" i="3"/>
  <c r="E2079" i="3"/>
  <c r="C2080" i="3"/>
  <c r="D2080" i="3"/>
  <c r="E2080" i="3"/>
  <c r="C2081" i="3"/>
  <c r="D2081" i="3"/>
  <c r="E2081" i="3"/>
  <c r="C2082" i="3"/>
  <c r="D2082" i="3"/>
  <c r="E2082" i="3"/>
  <c r="C2083" i="3"/>
  <c r="D2083" i="3"/>
  <c r="E2083" i="3"/>
  <c r="C2084" i="3"/>
  <c r="D2084" i="3"/>
  <c r="E2084" i="3"/>
  <c r="C2085" i="3"/>
  <c r="D2085" i="3"/>
  <c r="E2085" i="3"/>
  <c r="C2086" i="3"/>
  <c r="D2086" i="3"/>
  <c r="E2086" i="3"/>
  <c r="C2087" i="3"/>
  <c r="D2087" i="3"/>
  <c r="E2087" i="3"/>
  <c r="C2088" i="3"/>
  <c r="D2088" i="3"/>
  <c r="E2088" i="3"/>
  <c r="C2089" i="3"/>
  <c r="D2089" i="3"/>
  <c r="E2089" i="3"/>
  <c r="C2090" i="3"/>
  <c r="D2090" i="3"/>
  <c r="E2090" i="3"/>
  <c r="C2091" i="3"/>
  <c r="D2091" i="3"/>
  <c r="E2091" i="3"/>
  <c r="C2092" i="3"/>
  <c r="D2092" i="3"/>
  <c r="E2092" i="3"/>
  <c r="C2093" i="3"/>
  <c r="D2093" i="3"/>
  <c r="E2093" i="3"/>
  <c r="C2094" i="3"/>
  <c r="D2094" i="3"/>
  <c r="E2094" i="3"/>
  <c r="C2095" i="3"/>
  <c r="D2095" i="3"/>
  <c r="E2095" i="3"/>
  <c r="C2096" i="3"/>
  <c r="D2096" i="3"/>
  <c r="E2096" i="3"/>
  <c r="C2097" i="3"/>
  <c r="D2097" i="3"/>
  <c r="E2097" i="3"/>
  <c r="C2098" i="3"/>
  <c r="D2098" i="3"/>
  <c r="E2098" i="3"/>
  <c r="C2099" i="3"/>
  <c r="D2099" i="3"/>
  <c r="E2099" i="3"/>
  <c r="C2100" i="3"/>
  <c r="D2100" i="3"/>
  <c r="E2100" i="3"/>
  <c r="C2101" i="3"/>
  <c r="D2101" i="3"/>
  <c r="E2101" i="3"/>
  <c r="C2102" i="3"/>
  <c r="D2102" i="3"/>
  <c r="E2102" i="3"/>
  <c r="C2103" i="3"/>
  <c r="D2103" i="3"/>
  <c r="E2103" i="3"/>
  <c r="C2104" i="3"/>
  <c r="D2104" i="3"/>
  <c r="E2104" i="3"/>
  <c r="C2105" i="3"/>
  <c r="D2105" i="3"/>
  <c r="E2105" i="3"/>
  <c r="C2106" i="3"/>
  <c r="D2106" i="3"/>
  <c r="E2106" i="3"/>
  <c r="C2107" i="3"/>
  <c r="D2107" i="3"/>
  <c r="E2107" i="3"/>
  <c r="C2108" i="3"/>
  <c r="D2108" i="3"/>
  <c r="E2108" i="3"/>
  <c r="C2109" i="3"/>
  <c r="D2109" i="3"/>
  <c r="E2109" i="3"/>
  <c r="C2110" i="3"/>
  <c r="D2110" i="3"/>
  <c r="E2110" i="3"/>
  <c r="C2111" i="3"/>
  <c r="D2111" i="3"/>
  <c r="E2111" i="3"/>
  <c r="C2112" i="3"/>
  <c r="D2112" i="3"/>
  <c r="E2112" i="3"/>
  <c r="C2113" i="3"/>
  <c r="D2113" i="3"/>
  <c r="E2113" i="3"/>
  <c r="C2114" i="3"/>
  <c r="D2114" i="3"/>
  <c r="E2114" i="3"/>
  <c r="C2115" i="3"/>
  <c r="D2115" i="3"/>
  <c r="E2115" i="3"/>
  <c r="C2116" i="3"/>
  <c r="D2116" i="3"/>
  <c r="E2116" i="3"/>
  <c r="C2117" i="3"/>
  <c r="D2117" i="3"/>
  <c r="E2117" i="3"/>
  <c r="C2118" i="3"/>
  <c r="D2118" i="3"/>
  <c r="E2118" i="3"/>
  <c r="C2119" i="3"/>
  <c r="D2119" i="3"/>
  <c r="E2119" i="3"/>
  <c r="C2120" i="3"/>
  <c r="D2120" i="3"/>
  <c r="E2120" i="3"/>
  <c r="C2121" i="3"/>
  <c r="D2121" i="3"/>
  <c r="E2121" i="3"/>
  <c r="C2122" i="3"/>
  <c r="D2122" i="3"/>
  <c r="E2122" i="3"/>
  <c r="C2123" i="3"/>
  <c r="D2123" i="3"/>
  <c r="E2123" i="3"/>
  <c r="C2124" i="3"/>
  <c r="D2124" i="3"/>
  <c r="E2124" i="3"/>
  <c r="C2125" i="3"/>
  <c r="D2125" i="3"/>
  <c r="E2125" i="3"/>
  <c r="C2126" i="3"/>
  <c r="D2126" i="3"/>
  <c r="E2126" i="3"/>
  <c r="C2127" i="3"/>
  <c r="D2127" i="3"/>
  <c r="E2127" i="3"/>
  <c r="C2128" i="3"/>
  <c r="D2128" i="3"/>
  <c r="E2128" i="3"/>
  <c r="C2129" i="3"/>
  <c r="D2129" i="3"/>
  <c r="E2129" i="3"/>
  <c r="C2130" i="3"/>
  <c r="D2130" i="3"/>
  <c r="E2130" i="3"/>
  <c r="C2131" i="3"/>
  <c r="D2131" i="3"/>
  <c r="E2131" i="3"/>
  <c r="C2132" i="3"/>
  <c r="D2132" i="3"/>
  <c r="E2132" i="3"/>
  <c r="C2133" i="3"/>
  <c r="D2133" i="3"/>
  <c r="E2133" i="3"/>
  <c r="C2134" i="3"/>
  <c r="D2134" i="3"/>
  <c r="E2134" i="3"/>
  <c r="C2135" i="3"/>
  <c r="D2135" i="3"/>
  <c r="E2135" i="3"/>
  <c r="C2136" i="3"/>
  <c r="D2136" i="3"/>
  <c r="E2136" i="3"/>
  <c r="C2137" i="3"/>
  <c r="D2137" i="3"/>
  <c r="E2137" i="3"/>
  <c r="C2138" i="3"/>
  <c r="D2138" i="3"/>
  <c r="E2138" i="3"/>
  <c r="C2139" i="3"/>
  <c r="D2139" i="3"/>
  <c r="E2139" i="3"/>
  <c r="C2140" i="3"/>
  <c r="D2140" i="3"/>
  <c r="E2140" i="3"/>
  <c r="C2141" i="3"/>
  <c r="D2141" i="3"/>
  <c r="E2141" i="3"/>
  <c r="C2142" i="3"/>
  <c r="D2142" i="3"/>
  <c r="E2142" i="3"/>
  <c r="C2143" i="3"/>
  <c r="D2143" i="3"/>
  <c r="E2143" i="3"/>
  <c r="C2144" i="3"/>
  <c r="D2144" i="3"/>
  <c r="E2144" i="3"/>
  <c r="C2145" i="3"/>
  <c r="D2145" i="3"/>
  <c r="E2145" i="3"/>
  <c r="C2146" i="3"/>
  <c r="D2146" i="3"/>
  <c r="E2146" i="3"/>
  <c r="C2147" i="3"/>
  <c r="D2147" i="3"/>
  <c r="E2147" i="3"/>
  <c r="C2148" i="3"/>
  <c r="D2148" i="3"/>
  <c r="E2148" i="3"/>
  <c r="C2149" i="3"/>
  <c r="D2149" i="3"/>
  <c r="E2149" i="3"/>
  <c r="C2150" i="3"/>
  <c r="D2150" i="3"/>
  <c r="E2150" i="3"/>
  <c r="C2151" i="3"/>
  <c r="D2151" i="3"/>
  <c r="E2151" i="3"/>
  <c r="C2152" i="3"/>
  <c r="D2152" i="3"/>
  <c r="E2152" i="3"/>
  <c r="C2153" i="3"/>
  <c r="D2153" i="3"/>
  <c r="E2153" i="3"/>
  <c r="C2154" i="3"/>
  <c r="D2154" i="3"/>
  <c r="E2154" i="3"/>
  <c r="C2155" i="3"/>
  <c r="D2155" i="3"/>
  <c r="E2155" i="3"/>
  <c r="C2156" i="3"/>
  <c r="D2156" i="3"/>
  <c r="E2156" i="3"/>
  <c r="C2157" i="3"/>
  <c r="D2157" i="3"/>
  <c r="E2157" i="3"/>
  <c r="C2158" i="3"/>
  <c r="D2158" i="3"/>
  <c r="E2158" i="3"/>
  <c r="C2159" i="3"/>
  <c r="D2159" i="3"/>
  <c r="E2159" i="3"/>
  <c r="C2160" i="3"/>
  <c r="D2160" i="3"/>
  <c r="E2160" i="3"/>
  <c r="C2161" i="3"/>
  <c r="D2161" i="3"/>
  <c r="E2161" i="3"/>
  <c r="C2162" i="3"/>
  <c r="D2162" i="3"/>
  <c r="E2162" i="3"/>
  <c r="C2163" i="3"/>
  <c r="D2163" i="3"/>
  <c r="E2163" i="3"/>
  <c r="C2164" i="3"/>
  <c r="D2164" i="3"/>
  <c r="E2164" i="3"/>
  <c r="C2165" i="3"/>
  <c r="D2165" i="3"/>
  <c r="E2165" i="3"/>
  <c r="C2166" i="3"/>
  <c r="D2166" i="3"/>
  <c r="E2166" i="3"/>
  <c r="C2167" i="3"/>
  <c r="D2167" i="3"/>
  <c r="E2167" i="3"/>
  <c r="C2168" i="3"/>
  <c r="D2168" i="3"/>
  <c r="E2168" i="3"/>
  <c r="C2169" i="3"/>
  <c r="D2169" i="3"/>
  <c r="E2169" i="3"/>
  <c r="C2170" i="3"/>
  <c r="D2170" i="3"/>
  <c r="E2170" i="3"/>
  <c r="C2171" i="3"/>
  <c r="D2171" i="3"/>
  <c r="E2171" i="3"/>
  <c r="C2172" i="3"/>
  <c r="D2172" i="3"/>
  <c r="E2172" i="3"/>
  <c r="C2173" i="3"/>
  <c r="D2173" i="3"/>
  <c r="E2173" i="3"/>
  <c r="C2174" i="3"/>
  <c r="D2174" i="3"/>
  <c r="E2174" i="3"/>
  <c r="C2175" i="3"/>
  <c r="D2175" i="3"/>
  <c r="E2175" i="3"/>
  <c r="C2176" i="3"/>
  <c r="D2176" i="3"/>
  <c r="E2176" i="3"/>
  <c r="C2177" i="3"/>
  <c r="D2177" i="3"/>
  <c r="E2177" i="3"/>
  <c r="C2178" i="3"/>
  <c r="D2178" i="3"/>
  <c r="E2178" i="3"/>
  <c r="C2179" i="3"/>
  <c r="D2179" i="3"/>
  <c r="E2179" i="3"/>
  <c r="C2180" i="3"/>
  <c r="D2180" i="3"/>
  <c r="E2180" i="3"/>
  <c r="C2181" i="3"/>
  <c r="D2181" i="3"/>
  <c r="E2181" i="3"/>
  <c r="C2182" i="3"/>
  <c r="D2182" i="3"/>
  <c r="E2182" i="3"/>
  <c r="C2183" i="3"/>
  <c r="D2183" i="3"/>
  <c r="E2183" i="3"/>
  <c r="C2184" i="3"/>
  <c r="D2184" i="3"/>
  <c r="E2184" i="3"/>
  <c r="C2185" i="3"/>
  <c r="D2185" i="3"/>
  <c r="E2185" i="3"/>
  <c r="C2186" i="3"/>
  <c r="D2186" i="3"/>
  <c r="E2186" i="3"/>
  <c r="C2187" i="3"/>
  <c r="D2187" i="3"/>
  <c r="E2187" i="3"/>
  <c r="C2188" i="3"/>
  <c r="D2188" i="3"/>
  <c r="E2188" i="3"/>
  <c r="C2189" i="3"/>
  <c r="D2189" i="3"/>
  <c r="E2189" i="3"/>
  <c r="C2190" i="3"/>
  <c r="D2190" i="3"/>
  <c r="E2190" i="3"/>
  <c r="C2191" i="3"/>
  <c r="D2191" i="3"/>
  <c r="E2191" i="3"/>
  <c r="C2192" i="3"/>
  <c r="D2192" i="3"/>
  <c r="E2192" i="3"/>
  <c r="C2193" i="3"/>
  <c r="D2193" i="3"/>
  <c r="E2193" i="3"/>
  <c r="C2194" i="3"/>
  <c r="D2194" i="3"/>
  <c r="E2194" i="3"/>
  <c r="C2195" i="3"/>
  <c r="D2195" i="3"/>
  <c r="E2195" i="3"/>
  <c r="C2196" i="3"/>
  <c r="D2196" i="3"/>
  <c r="E2196" i="3"/>
  <c r="C2197" i="3"/>
  <c r="D2197" i="3"/>
  <c r="E2197" i="3"/>
  <c r="C2198" i="3"/>
  <c r="D2198" i="3"/>
  <c r="E2198" i="3"/>
  <c r="C2199" i="3"/>
  <c r="D2199" i="3"/>
  <c r="E2199" i="3"/>
  <c r="C2200" i="3"/>
  <c r="D2200" i="3"/>
  <c r="E2200" i="3"/>
  <c r="C2201" i="3"/>
  <c r="D2201" i="3"/>
  <c r="E2201" i="3"/>
  <c r="C2202" i="3"/>
  <c r="D2202" i="3"/>
  <c r="E2202" i="3"/>
  <c r="C2203" i="3"/>
  <c r="D2203" i="3"/>
  <c r="E2203" i="3"/>
  <c r="C2204" i="3"/>
  <c r="D2204" i="3"/>
  <c r="E2204" i="3"/>
  <c r="C2205" i="3"/>
  <c r="D2205" i="3"/>
  <c r="E2205" i="3"/>
  <c r="C2206" i="3"/>
  <c r="D2206" i="3"/>
  <c r="E2206" i="3"/>
  <c r="C2207" i="3"/>
  <c r="D2207" i="3"/>
  <c r="E2207" i="3"/>
  <c r="C2208" i="3"/>
  <c r="D2208" i="3"/>
  <c r="E2208" i="3"/>
  <c r="C2209" i="3"/>
  <c r="D2209" i="3"/>
  <c r="E2209" i="3"/>
  <c r="C2210" i="3"/>
  <c r="D2210" i="3"/>
  <c r="E2210" i="3"/>
  <c r="C2211" i="3"/>
  <c r="D2211" i="3"/>
  <c r="E2211" i="3"/>
  <c r="C2212" i="3"/>
  <c r="D2212" i="3"/>
  <c r="E2212" i="3"/>
  <c r="C2213" i="3"/>
  <c r="D2213" i="3"/>
  <c r="E2213" i="3"/>
  <c r="C2214" i="3"/>
  <c r="D2214" i="3"/>
  <c r="E2214" i="3"/>
  <c r="C2215" i="3"/>
  <c r="D2215" i="3"/>
  <c r="E2215" i="3"/>
  <c r="C2216" i="3"/>
  <c r="D2216" i="3"/>
  <c r="E2216" i="3"/>
  <c r="C2217" i="3"/>
  <c r="D2217" i="3"/>
  <c r="E2217" i="3"/>
  <c r="C2218" i="3"/>
  <c r="D2218" i="3"/>
  <c r="E2218" i="3"/>
  <c r="C2219" i="3"/>
  <c r="D2219" i="3"/>
  <c r="E2219" i="3"/>
  <c r="C2220" i="3"/>
  <c r="D2220" i="3"/>
  <c r="E2220" i="3"/>
  <c r="C2221" i="3"/>
  <c r="D2221" i="3"/>
  <c r="E2221" i="3"/>
  <c r="C2222" i="3"/>
  <c r="D2222" i="3"/>
  <c r="E2222" i="3"/>
  <c r="C2223" i="3"/>
  <c r="D2223" i="3"/>
  <c r="E2223" i="3"/>
  <c r="C2224" i="3"/>
  <c r="D2224" i="3"/>
  <c r="E2224" i="3"/>
  <c r="C2225" i="3"/>
  <c r="D2225" i="3"/>
  <c r="E2225" i="3"/>
  <c r="C2226" i="3"/>
  <c r="D2226" i="3"/>
  <c r="E2226" i="3"/>
  <c r="C2227" i="3"/>
  <c r="D2227" i="3"/>
  <c r="E2227" i="3"/>
  <c r="C2228" i="3"/>
  <c r="D2228" i="3"/>
  <c r="E2228" i="3"/>
  <c r="C2229" i="3"/>
  <c r="D2229" i="3"/>
  <c r="E2229" i="3"/>
  <c r="C2230" i="3"/>
  <c r="D2230" i="3"/>
  <c r="E2230" i="3"/>
  <c r="C2231" i="3"/>
  <c r="D2231" i="3"/>
  <c r="E2231" i="3"/>
  <c r="C2232" i="3"/>
  <c r="D2232" i="3"/>
  <c r="E2232" i="3"/>
  <c r="C2233" i="3"/>
  <c r="D2233" i="3"/>
  <c r="E2233" i="3"/>
  <c r="C2234" i="3"/>
  <c r="D2234" i="3"/>
  <c r="E2234" i="3"/>
  <c r="C2235" i="3"/>
  <c r="D2235" i="3"/>
  <c r="E2235" i="3"/>
  <c r="C2236" i="3"/>
  <c r="D2236" i="3"/>
  <c r="E2236" i="3"/>
  <c r="C2237" i="3"/>
  <c r="D2237" i="3"/>
  <c r="E2237" i="3"/>
  <c r="C2238" i="3"/>
  <c r="D2238" i="3"/>
  <c r="E2238" i="3"/>
  <c r="C2239" i="3"/>
  <c r="D2239" i="3"/>
  <c r="E2239" i="3"/>
  <c r="C2240" i="3"/>
  <c r="D2240" i="3"/>
  <c r="E2240" i="3"/>
  <c r="C2241" i="3"/>
  <c r="D2241" i="3"/>
  <c r="E2241" i="3"/>
  <c r="C2242" i="3"/>
  <c r="D2242" i="3"/>
  <c r="E2242" i="3"/>
  <c r="C2243" i="3"/>
  <c r="D2243" i="3"/>
  <c r="E2243" i="3"/>
  <c r="C2244" i="3"/>
  <c r="D2244" i="3"/>
  <c r="E2244" i="3"/>
  <c r="C2245" i="3"/>
  <c r="D2245" i="3"/>
  <c r="E2245" i="3"/>
  <c r="C2246" i="3"/>
  <c r="D2246" i="3"/>
  <c r="E2246" i="3"/>
  <c r="C2247" i="3"/>
  <c r="D2247" i="3"/>
  <c r="E2247" i="3"/>
  <c r="C2248" i="3"/>
  <c r="D2248" i="3"/>
  <c r="E2248" i="3"/>
  <c r="C2249" i="3"/>
  <c r="D2249" i="3"/>
  <c r="E2249" i="3"/>
  <c r="C2250" i="3"/>
  <c r="D2250" i="3"/>
  <c r="E2250" i="3"/>
  <c r="C2251" i="3"/>
  <c r="D2251" i="3"/>
  <c r="E2251" i="3"/>
  <c r="C2252" i="3"/>
  <c r="D2252" i="3"/>
  <c r="E2252" i="3"/>
  <c r="C2253" i="3"/>
  <c r="D2253" i="3"/>
  <c r="E2253" i="3"/>
  <c r="C2254" i="3"/>
  <c r="D2254" i="3"/>
  <c r="E2254" i="3"/>
  <c r="C2255" i="3"/>
  <c r="D2255" i="3"/>
  <c r="E2255" i="3"/>
  <c r="C2256" i="3"/>
  <c r="D2256" i="3"/>
  <c r="E2256" i="3"/>
  <c r="C2257" i="3"/>
  <c r="D2257" i="3"/>
  <c r="E2257" i="3"/>
  <c r="C2258" i="3"/>
  <c r="D2258" i="3"/>
  <c r="E2258" i="3"/>
  <c r="C2259" i="3"/>
  <c r="D2259" i="3"/>
  <c r="E2259" i="3"/>
  <c r="C2260" i="3"/>
  <c r="D2260" i="3"/>
  <c r="E2260" i="3"/>
  <c r="C2261" i="3"/>
  <c r="D2261" i="3"/>
  <c r="E2261" i="3"/>
  <c r="C2262" i="3"/>
  <c r="D2262" i="3"/>
  <c r="E2262" i="3"/>
  <c r="C2263" i="3"/>
  <c r="D2263" i="3"/>
  <c r="E2263" i="3"/>
  <c r="C2264" i="3"/>
  <c r="D2264" i="3"/>
  <c r="E2264" i="3"/>
  <c r="C2265" i="3"/>
  <c r="D2265" i="3"/>
  <c r="E2265" i="3"/>
  <c r="C2266" i="3"/>
  <c r="D2266" i="3"/>
  <c r="E2266" i="3"/>
  <c r="C2267" i="3"/>
  <c r="D2267" i="3"/>
  <c r="E2267" i="3"/>
  <c r="C2268" i="3"/>
  <c r="D2268" i="3"/>
  <c r="E2268" i="3"/>
  <c r="C2269" i="3"/>
  <c r="D2269" i="3"/>
  <c r="E2269" i="3"/>
  <c r="C2270" i="3"/>
  <c r="D2270" i="3"/>
  <c r="E2270" i="3"/>
  <c r="C2271" i="3"/>
  <c r="D2271" i="3"/>
  <c r="E2271" i="3"/>
  <c r="C2272" i="3"/>
  <c r="D2272" i="3"/>
  <c r="E2272" i="3"/>
  <c r="C2273" i="3"/>
  <c r="D2273" i="3"/>
  <c r="E2273" i="3"/>
  <c r="C2274" i="3"/>
  <c r="D2274" i="3"/>
  <c r="E2274" i="3"/>
  <c r="C2275" i="3"/>
  <c r="D2275" i="3"/>
  <c r="E2275" i="3"/>
  <c r="C2276" i="3"/>
  <c r="D2276" i="3"/>
  <c r="E2276" i="3"/>
  <c r="C2277" i="3"/>
  <c r="D2277" i="3"/>
  <c r="E2277" i="3"/>
  <c r="C2278" i="3"/>
  <c r="D2278" i="3"/>
  <c r="E2278" i="3"/>
  <c r="C2279" i="3"/>
  <c r="D2279" i="3"/>
  <c r="E2279" i="3"/>
  <c r="C2280" i="3"/>
  <c r="D2280" i="3"/>
  <c r="E2280" i="3"/>
  <c r="C2281" i="3"/>
  <c r="D2281" i="3"/>
  <c r="E2281" i="3"/>
  <c r="C2282" i="3"/>
  <c r="D2282" i="3"/>
  <c r="E2282" i="3"/>
  <c r="C2283" i="3"/>
  <c r="D2283" i="3"/>
  <c r="E2283" i="3"/>
  <c r="C2284" i="3"/>
  <c r="D2284" i="3"/>
  <c r="E2284" i="3"/>
  <c r="C2285" i="3"/>
  <c r="D2285" i="3"/>
  <c r="E2285" i="3"/>
  <c r="C2286" i="3"/>
  <c r="D2286" i="3"/>
  <c r="E2286" i="3"/>
  <c r="C2287" i="3"/>
  <c r="D2287" i="3"/>
  <c r="E2287" i="3"/>
  <c r="C2288" i="3"/>
  <c r="D2288" i="3"/>
  <c r="E2288" i="3"/>
  <c r="C2289" i="3"/>
  <c r="D2289" i="3"/>
  <c r="E2289" i="3"/>
  <c r="C2290" i="3"/>
  <c r="D2290" i="3"/>
  <c r="E2290" i="3"/>
  <c r="C2291" i="3"/>
  <c r="D2291" i="3"/>
  <c r="E2291" i="3"/>
  <c r="C2292" i="3"/>
  <c r="D2292" i="3"/>
  <c r="E2292" i="3"/>
  <c r="C2293" i="3"/>
  <c r="D2293" i="3"/>
  <c r="E2293" i="3"/>
  <c r="C2294" i="3"/>
  <c r="D2294" i="3"/>
  <c r="E2294" i="3"/>
  <c r="C2295" i="3"/>
  <c r="D2295" i="3"/>
  <c r="E2295" i="3"/>
  <c r="C2296" i="3"/>
  <c r="D2296" i="3"/>
  <c r="E2296" i="3"/>
  <c r="C2297" i="3"/>
  <c r="D2297" i="3"/>
  <c r="E2297" i="3"/>
  <c r="C2298" i="3"/>
  <c r="D2298" i="3"/>
  <c r="E2298" i="3"/>
  <c r="C2299" i="3"/>
  <c r="D2299" i="3"/>
  <c r="E2299" i="3"/>
  <c r="C2300" i="3"/>
  <c r="D2300" i="3"/>
  <c r="E2300" i="3"/>
  <c r="C2301" i="3"/>
  <c r="D2301" i="3"/>
  <c r="E2301" i="3"/>
  <c r="C2302" i="3"/>
  <c r="D2302" i="3"/>
  <c r="E2302" i="3"/>
  <c r="C2303" i="3"/>
  <c r="D2303" i="3"/>
  <c r="E2303" i="3"/>
  <c r="C2304" i="3"/>
  <c r="D2304" i="3"/>
  <c r="E2304" i="3"/>
  <c r="C2305" i="3"/>
  <c r="D2305" i="3"/>
  <c r="E2305" i="3"/>
  <c r="C2306" i="3"/>
  <c r="D2306" i="3"/>
  <c r="E2306" i="3"/>
  <c r="C2307" i="3"/>
  <c r="D2307" i="3"/>
  <c r="E2307" i="3"/>
  <c r="C2308" i="3"/>
  <c r="D2308" i="3"/>
  <c r="E2308" i="3"/>
  <c r="C2309" i="3"/>
  <c r="D2309" i="3"/>
  <c r="E2309" i="3"/>
  <c r="C2310" i="3"/>
  <c r="D2310" i="3"/>
  <c r="E2310" i="3"/>
  <c r="C2311" i="3"/>
  <c r="D2311" i="3"/>
  <c r="E2311" i="3"/>
  <c r="C2312" i="3"/>
  <c r="D2312" i="3"/>
  <c r="E2312" i="3"/>
  <c r="C2313" i="3"/>
  <c r="D2313" i="3"/>
  <c r="E2313" i="3"/>
  <c r="C2314" i="3"/>
  <c r="D2314" i="3"/>
  <c r="E2314" i="3"/>
  <c r="C2315" i="3"/>
  <c r="D2315" i="3"/>
  <c r="E2315" i="3"/>
  <c r="C2316" i="3"/>
  <c r="D2316" i="3"/>
  <c r="E2316" i="3"/>
  <c r="C2317" i="3"/>
  <c r="D2317" i="3"/>
  <c r="E2317" i="3"/>
  <c r="C2318" i="3"/>
  <c r="D2318" i="3"/>
  <c r="E2318" i="3"/>
  <c r="C2319" i="3"/>
  <c r="D2319" i="3"/>
  <c r="E2319" i="3"/>
  <c r="C2320" i="3"/>
  <c r="D2320" i="3"/>
  <c r="E2320" i="3"/>
  <c r="C2321" i="3"/>
  <c r="D2321" i="3"/>
  <c r="E2321" i="3"/>
  <c r="C2322" i="3"/>
  <c r="D2322" i="3"/>
  <c r="E2322" i="3"/>
  <c r="C2323" i="3"/>
  <c r="D2323" i="3"/>
  <c r="E2323" i="3"/>
  <c r="C2324" i="3"/>
  <c r="D2324" i="3"/>
  <c r="E2324" i="3"/>
  <c r="C2325" i="3"/>
  <c r="D2325" i="3"/>
  <c r="E2325" i="3"/>
  <c r="C2326" i="3"/>
  <c r="D2326" i="3"/>
  <c r="E2326" i="3"/>
  <c r="C2327" i="3"/>
  <c r="D2327" i="3"/>
  <c r="E2327" i="3"/>
  <c r="C2328" i="3"/>
  <c r="D2328" i="3"/>
  <c r="E2328" i="3"/>
  <c r="C2329" i="3"/>
  <c r="D2329" i="3"/>
  <c r="E2329" i="3"/>
  <c r="C2330" i="3"/>
  <c r="D2330" i="3"/>
  <c r="E2330" i="3"/>
  <c r="C2331" i="3"/>
  <c r="D2331" i="3"/>
  <c r="E2331" i="3"/>
  <c r="C2332" i="3"/>
  <c r="D2332" i="3"/>
  <c r="E2332" i="3"/>
  <c r="C2333" i="3"/>
  <c r="D2333" i="3"/>
  <c r="E2333" i="3"/>
  <c r="C2334" i="3"/>
  <c r="D2334" i="3"/>
  <c r="E2334" i="3"/>
  <c r="C2335" i="3"/>
  <c r="D2335" i="3"/>
  <c r="E2335" i="3"/>
  <c r="C2336" i="3"/>
  <c r="D2336" i="3"/>
  <c r="E2336" i="3"/>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C3" i="3"/>
  <c r="D3" i="3"/>
  <c r="E3" i="3"/>
  <c r="C4" i="3"/>
  <c r="D4" i="3"/>
  <c r="E4" i="3"/>
  <c r="D2" i="3"/>
  <c r="E2" i="3"/>
  <c r="C2" i="3"/>
  <c r="N15" i="2"/>
  <c r="N14" i="2"/>
  <c r="P24" i="1"/>
  <c r="P23" i="1"/>
  <c r="P22" i="1"/>
  <c r="P19" i="1"/>
  <c r="P18" i="1"/>
  <c r="P17" i="1"/>
  <c r="P5" i="1"/>
  <c r="P14" i="1"/>
  <c r="N11" i="2"/>
  <c r="N10" i="2"/>
  <c r="N9" i="2"/>
  <c r="N8" i="2"/>
  <c r="N7" i="2"/>
  <c r="N6" i="2"/>
  <c r="N5" i="2"/>
  <c r="N4" i="2"/>
  <c r="P12" i="1"/>
  <c r="P11" i="1"/>
  <c r="P10" i="1"/>
  <c r="P9" i="1"/>
  <c r="P8" i="1"/>
  <c r="P7" i="1"/>
  <c r="P6" i="1"/>
  <c r="P4" i="1"/>
</calcChain>
</file>

<file path=xl/sharedStrings.xml><?xml version="1.0" encoding="utf-8"?>
<sst xmlns="http://schemas.openxmlformats.org/spreadsheetml/2006/main" count="30538" uniqueCount="4767">
  <si>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</si>
  <si>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</si>
  <si>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</si>
  <si>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</si>
  <si>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</si>
  <si>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</si>
  <si>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</si>
  <si>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</si>
  <si>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</si>
  <si>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</si>
  <si>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</si>
  <si>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</si>
  <si>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</si>
  <si>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</si>
  <si>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</si>
  <si>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</si>
  <si>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</si>
  <si>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</si>
  <si>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</si>
  <si>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</si>
  <si>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</si>
  <si>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</si>
  <si>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</si>
  <si>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</si>
  <si>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</si>
  <si>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</si>
  <si>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</si>
  <si>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</si>
  <si>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</si>
  <si>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</si>
  <si>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</si>
  <si>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</si>
  <si>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</si>
  <si>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</si>
  <si>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</si>
  <si>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</si>
  <si>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</si>
  <si>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</si>
  <si>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</si>
  <si>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</si>
  <si>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</si>
  <si>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</si>
  <si>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</si>
  <si>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</si>
  <si>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</si>
  <si>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</si>
  <si>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</si>
  <si>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</si>
  <si>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</si>
  <si>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</si>
  <si>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</si>
  <si>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</si>
  <si>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</si>
  <si>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</si>
  <si>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</si>
  <si>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</si>
  <si>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</si>
  <si>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</si>
  <si>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</si>
  <si>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</si>
  <si>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</si>
  <si>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</si>
  <si>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</si>
  <si>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</si>
  <si>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</si>
  <si>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</si>
  <si>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</si>
  <si>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</si>
  <si>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</si>
  <si>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</si>
  <si>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</si>
  <si>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</si>
  <si>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</si>
  <si>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</si>
  <si>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</si>
  <si>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</si>
  <si>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</si>
  <si>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</si>
  <si>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</si>
  <si>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</si>
  <si>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</si>
  <si>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</si>
  <si>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</si>
  <si>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</si>
  <si>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</si>
  <si>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</si>
  <si>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</si>
  <si>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</si>
  <si>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</si>
  <si>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</si>
  <si>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</si>
  <si>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</si>
  <si>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</si>
  <si>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</si>
  <si>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</si>
  <si>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</si>
  <si>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</si>
  <si>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</si>
  <si>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</si>
  <si>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</si>
  <si>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</si>
  <si>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</si>
  <si>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</si>
  <si>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</si>
  <si>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</si>
  <si>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</si>
  <si>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</si>
  <si>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</si>
  <si>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</si>
  <si>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</si>
  <si>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</si>
  <si>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</si>
  <si>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</si>
  <si>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</si>
  <si>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</si>
  <si>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</si>
  <si>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</si>
  <si>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</si>
  <si>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</si>
  <si>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</si>
  <si>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</si>
  <si>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</si>
  <si>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</si>
  <si>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</si>
  <si>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</si>
  <si>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</si>
  <si>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</si>
  <si>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</si>
  <si>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</si>
  <si>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</si>
  <si>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</si>
  <si>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</si>
  <si>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</si>
  <si>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</si>
  <si>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</si>
  <si>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</si>
  <si>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</si>
  <si>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</si>
  <si>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</si>
  <si>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</si>
  <si>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</si>
  <si>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</si>
  <si>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</si>
  <si>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</si>
  <si>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</si>
  <si>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</si>
  <si>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</si>
  <si>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</si>
  <si>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</si>
  <si>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</si>
  <si>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</si>
  <si>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</si>
  <si>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</si>
  <si>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</si>
  <si>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</si>
  <si>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</si>
  <si>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</si>
  <si>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</si>
  <si>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</si>
  <si>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</si>
  <si>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</si>
  <si>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</si>
  <si>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</si>
  <si>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</si>
  <si>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</si>
  <si>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</si>
  <si>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</si>
  <si>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</si>
  <si>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</si>
  <si>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</si>
  <si>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</si>
  <si>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</si>
  <si>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</si>
  <si>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</si>
  <si>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</si>
  <si>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</si>
  <si>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</si>
  <si>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</si>
  <si>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</si>
  <si>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</si>
  <si>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</si>
  <si>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</si>
  <si>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</si>
  <si>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</si>
  <si>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</si>
  <si>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</si>
  <si>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</si>
  <si>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</si>
  <si>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</si>
  <si>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</si>
  <si>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</si>
  <si>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</si>
  <si>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</si>
  <si>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</si>
  <si>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</si>
  <si>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</si>
  <si>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</si>
  <si>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</si>
  <si>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</si>
  <si>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</si>
  <si>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</si>
  <si>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</si>
  <si>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</si>
  <si>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</si>
  <si>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</si>
  <si>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</si>
  <si>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</si>
  <si>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</si>
  <si>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</si>
  <si>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</si>
  <si>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</si>
  <si>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</si>
  <si>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</si>
  <si>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</si>
  <si>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</si>
  <si>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</si>
  <si>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</si>
  <si>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</si>
  <si>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</si>
  <si>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</si>
  <si>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</si>
  <si>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</si>
  <si>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</si>
  <si>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</si>
  <si>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</si>
  <si>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</si>
  <si>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</si>
  <si>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</si>
  <si>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</si>
  <si>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</si>
  <si>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</si>
  <si>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</si>
  <si>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</si>
  <si>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</si>
  <si>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</si>
  <si>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</si>
  <si>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</si>
  <si>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</si>
  <si>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</si>
  <si>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</si>
  <si>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</si>
  <si>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</si>
  <si>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</si>
  <si>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</si>
  <si>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</si>
  <si>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</si>
  <si>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</si>
  <si>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</si>
  <si>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</si>
  <si>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</si>
  <si>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</si>
  <si>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</si>
  <si>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</si>
  <si>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</si>
  <si>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</si>
  <si>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</si>
  <si>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</si>
  <si>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</si>
  <si>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</si>
  <si>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</si>
  <si>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</si>
  <si>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</si>
  <si>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</si>
  <si>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</si>
  <si>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</si>
  <si>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</si>
  <si>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</si>
  <si>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</si>
  <si>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</si>
  <si>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</si>
  <si>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</si>
  <si>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</si>
  <si>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</si>
  <si>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</si>
  <si>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</si>
  <si>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</si>
  <si>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</si>
  <si>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</si>
  <si>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</si>
  <si>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</si>
  <si>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</si>
  <si>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</si>
  <si>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</si>
  <si>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</si>
  <si>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</si>
  <si>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</si>
  <si>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</si>
  <si>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</si>
  <si>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</si>
  <si>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</si>
  <si>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</si>
  <si>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</si>
  <si>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</si>
  <si>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</si>
  <si>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</si>
  <si>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</si>
  <si>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</si>
  <si>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</si>
  <si>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</si>
  <si>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</si>
  <si>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</si>
  <si>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</si>
  <si>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</si>
  <si>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</si>
  <si>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</si>
  <si>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</si>
  <si>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</si>
  <si>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</si>
  <si>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</si>
  <si>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</si>
  <si>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</si>
  <si>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</si>
  <si>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</si>
  <si>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</si>
  <si>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</si>
  <si>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</si>
  <si>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</si>
  <si>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</si>
  <si>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</si>
  <si>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</si>
  <si>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</si>
  <si>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</si>
  <si>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</si>
  <si>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</si>
  <si>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</si>
  <si>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</si>
  <si>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</si>
  <si>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</si>
  <si>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</si>
  <si>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</si>
  <si>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</si>
  <si>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</si>
  <si>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</si>
  <si>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</si>
  <si>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</si>
  <si>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</si>
  <si>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</si>
  <si>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</si>
  <si>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</si>
  <si>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</si>
  <si>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</si>
  <si>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</si>
  <si>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</si>
  <si>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</si>
  <si>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</si>
  <si>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</si>
  <si>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</si>
  <si>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</si>
  <si>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</si>
  <si>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</si>
  <si>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</si>
  <si>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</si>
  <si>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</si>
  <si>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</si>
  <si>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</si>
  <si>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</si>
  <si>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</si>
  <si>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</si>
  <si>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</si>
  <si>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</si>
  <si>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</si>
  <si>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</si>
  <si>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</si>
  <si>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</si>
  <si>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</si>
  <si>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</si>
  <si>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</si>
  <si>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</si>
  <si>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</si>
  <si>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</si>
  <si>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</si>
  <si>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</si>
  <si>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</si>
  <si>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</si>
  <si>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</si>
  <si>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</si>
  <si>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</si>
  <si>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</si>
  <si>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</si>
  <si>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</si>
  <si>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</si>
  <si>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</si>
  <si>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</si>
  <si>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</si>
  <si>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</si>
  <si>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</si>
  <si>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</si>
  <si>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</si>
  <si>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</si>
  <si>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</si>
  <si>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</si>
  <si>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</si>
  <si>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</si>
  <si>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</si>
  <si>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</si>
  <si>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</si>
  <si>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</si>
  <si>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</si>
  <si>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</si>
  <si>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</si>
  <si>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</si>
  <si>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</si>
  <si>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</si>
  <si>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</si>
  <si>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</si>
  <si>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</si>
  <si>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</si>
  <si>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</si>
  <si>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</si>
  <si>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</si>
  <si>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</si>
  <si>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</si>
  <si>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</si>
  <si>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</si>
  <si>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</si>
  <si>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</si>
  <si>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</si>
  <si>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</si>
  <si>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</si>
  <si>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</si>
  <si>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</si>
  <si>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</si>
  <si>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</si>
  <si>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</si>
  <si>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</si>
  <si>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</si>
  <si>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</si>
  <si>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</si>
  <si>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</si>
  <si>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</si>
  <si>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</si>
  <si>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</si>
  <si>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</si>
  <si>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</si>
  <si>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</si>
  <si>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</si>
  <si>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</si>
  <si>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</si>
  <si>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</si>
  <si>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</si>
  <si>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</si>
  <si>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</si>
  <si>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</si>
  <si>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</si>
  <si>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</si>
  <si>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</si>
  <si>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</si>
  <si>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</si>
  <si>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</si>
  <si>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</si>
  <si>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</si>
  <si>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</si>
  <si>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</si>
  <si>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</si>
  <si>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</si>
  <si>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</si>
  <si>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</si>
  <si>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</si>
  <si>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</si>
  <si>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</si>
  <si>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</si>
  <si>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</si>
  <si>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</si>
  <si>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</si>
  <si>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</si>
  <si>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</si>
  <si>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</si>
  <si>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</si>
  <si>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</si>
  <si>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</si>
  <si>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</si>
  <si>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</si>
  <si>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</si>
  <si>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</si>
  <si>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</si>
  <si>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</si>
  <si>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</si>
  <si>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</si>
  <si>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</si>
  <si>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</si>
  <si>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</si>
  <si>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</si>
  <si>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</si>
  <si>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</si>
  <si>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</si>
  <si>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</si>
  <si>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</si>
  <si>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</si>
  <si>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</si>
  <si>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</si>
  <si>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</si>
  <si>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</si>
  <si>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</si>
  <si>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</si>
  <si>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</si>
  <si>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</si>
  <si>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</si>
  <si>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</si>
  <si>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</si>
  <si>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</si>
  <si>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</si>
  <si>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</si>
  <si>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</si>
  <si>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</si>
  <si>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</si>
  <si>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</si>
  <si>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</si>
  <si>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</si>
  <si>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</si>
  <si>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</si>
  <si>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</si>
  <si>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</si>
  <si>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</si>
  <si>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</si>
  <si>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</si>
  <si>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</si>
  <si>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</si>
  <si>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</si>
  <si>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</si>
  <si>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</si>
  <si>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</si>
  <si>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</si>
  <si>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</si>
  <si>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</si>
  <si>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</si>
  <si>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</si>
  <si>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</si>
  <si>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</si>
  <si>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</si>
  <si>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</si>
  <si>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</si>
  <si>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</si>
  <si>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</si>
  <si>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</si>
  <si>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</si>
  <si>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</si>
  <si>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</si>
  <si>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</si>
  <si>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</si>
  <si>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</si>
  <si>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</si>
  <si>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</si>
  <si>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</si>
  <si>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</si>
  <si>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</si>
  <si>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</si>
  <si>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</si>
  <si>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</si>
  <si>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</si>
  <si>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</si>
  <si>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</si>
  <si>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</si>
  <si>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</si>
  <si>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</si>
  <si>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</si>
  <si>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</si>
  <si>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</si>
  <si>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</si>
  <si>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</si>
  <si>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</si>
  <si>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</si>
  <si>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</si>
  <si>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</si>
  <si>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</si>
  <si>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</si>
  <si>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</si>
  <si>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</si>
  <si>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</si>
  <si>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</si>
  <si>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</si>
  <si>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</si>
  <si>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</si>
  <si>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</si>
  <si>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</si>
  <si>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</si>
  <si>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</si>
  <si>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</si>
  <si>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</si>
  <si>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</si>
  <si>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</si>
  <si>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</si>
  <si>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</si>
  <si>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</si>
  <si>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</si>
  <si>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</si>
  <si>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</si>
  <si>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</si>
  <si>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</si>
  <si>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</si>
  <si>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</si>
  <si>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</si>
  <si>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</si>
  <si>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</si>
  <si>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</si>
  <si>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</si>
  <si>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</si>
  <si>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</si>
  <si>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</si>
  <si>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</si>
  <si>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</si>
  <si>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</si>
  <si>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</si>
  <si>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</si>
  <si>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</si>
  <si>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</si>
  <si>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</si>
  <si>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</si>
  <si>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</si>
  <si>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</si>
  <si>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</si>
  <si>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</si>
  <si>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</si>
  <si>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</si>
  <si>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</si>
  <si>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</si>
  <si>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</si>
  <si>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</si>
  <si>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</si>
  <si>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</si>
  <si>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</si>
  <si>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</si>
  <si>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</si>
  <si>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</si>
  <si>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</si>
  <si>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</si>
  <si>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</si>
  <si>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</si>
  <si>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</si>
  <si>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</si>
  <si>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</si>
  <si>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</si>
  <si>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</si>
  <si>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</si>
  <si>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</si>
  <si>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</si>
  <si>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</si>
  <si>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</si>
  <si>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</si>
  <si>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</si>
  <si>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</si>
  <si>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</si>
  <si>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</si>
  <si>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</si>
  <si>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</si>
  <si>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</si>
  <si>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</si>
  <si>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</si>
  <si>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</si>
  <si>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</si>
  <si>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</si>
  <si>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</si>
  <si>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</si>
  <si>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</si>
  <si>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</si>
  <si>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</si>
  <si>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</si>
  <si>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</si>
  <si>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</si>
  <si>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</si>
  <si>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</si>
  <si>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</si>
  <si>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</si>
  <si>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</si>
  <si>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</si>
  <si>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</si>
  <si>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</si>
  <si>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</si>
  <si>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</si>
  <si>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</si>
  <si>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</si>
  <si>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</si>
  <si>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</si>
  <si>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</si>
  <si>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</si>
  <si>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</si>
  <si>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</si>
  <si>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</si>
  <si>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</si>
  <si>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</si>
  <si>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</si>
  <si>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</si>
  <si>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</si>
  <si>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</si>
  <si>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</si>
  <si>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</si>
  <si>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</si>
  <si>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</si>
  <si>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</si>
  <si>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</si>
  <si>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</si>
  <si>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</si>
  <si>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</si>
  <si>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</si>
  <si>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</si>
  <si>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</si>
  <si>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</si>
  <si>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</si>
  <si>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</si>
  <si>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</si>
  <si>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</si>
  <si>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</si>
  <si>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</si>
  <si>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</si>
  <si>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</si>
  <si>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</si>
  <si>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</si>
  <si>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</si>
  <si>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</si>
  <si>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</si>
  <si>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</si>
  <si>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</si>
  <si>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</si>
  <si>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</si>
  <si>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</si>
  <si>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</si>
  <si>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</si>
  <si>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</si>
  <si>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</si>
  <si>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</si>
  <si>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</si>
  <si>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</si>
  <si>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</si>
  <si>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</si>
  <si>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</si>
  <si>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</si>
  <si>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</si>
  <si>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</si>
  <si>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</si>
  <si>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</si>
  <si>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</si>
  <si>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</si>
  <si>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</si>
  <si>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</si>
  <si>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</si>
  <si>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</si>
  <si>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</si>
  <si>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</si>
  <si>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</si>
  <si>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</si>
  <si>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</si>
  <si>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</si>
  <si>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</si>
  <si>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</si>
  <si>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</si>
  <si>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</si>
  <si>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</si>
  <si>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</si>
  <si>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</si>
  <si>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</si>
  <si>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</si>
  <si>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</si>
  <si>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</si>
  <si>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</si>
  <si>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</si>
  <si>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</si>
  <si>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</si>
  <si>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</si>
  <si>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</si>
  <si>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</si>
  <si>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</si>
  <si>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</si>
  <si>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</si>
  <si>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</si>
  <si>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</si>
  <si>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</si>
  <si>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</si>
  <si>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</si>
  <si>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</si>
  <si>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</si>
  <si>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</si>
  <si>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</si>
  <si>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</si>
  <si>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</si>
  <si>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</si>
  <si>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</si>
  <si>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</si>
  <si>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</si>
  <si>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</si>
  <si>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</si>
  <si>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</si>
  <si>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</si>
  <si>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</si>
  <si>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</si>
  <si>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</si>
  <si>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</si>
  <si>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</si>
  <si>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</si>
  <si>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</si>
  <si>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</si>
  <si>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</si>
  <si>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</si>
  <si>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</si>
  <si>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</si>
  <si>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</si>
  <si>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</si>
  <si>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</si>
  <si>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</si>
  <si>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</si>
  <si>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</si>
  <si>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</si>
  <si>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</si>
  <si>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</si>
  <si>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</si>
  <si>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</si>
  <si>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</si>
  <si>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</si>
  <si>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</si>
  <si>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</si>
  <si>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</si>
  <si>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</si>
  <si>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</si>
  <si>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</si>
  <si>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</si>
  <si>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</si>
  <si>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</si>
  <si>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</si>
  <si>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</si>
  <si>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</si>
  <si>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</si>
  <si>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</si>
  <si>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</si>
  <si>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</si>
  <si>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</si>
  <si>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</si>
  <si>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</si>
  <si>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</si>
  <si>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</si>
  <si>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</si>
  <si>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</si>
  <si>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</si>
  <si>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</si>
  <si>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</si>
  <si>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</si>
  <si>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</si>
  <si>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</si>
  <si>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</si>
  <si>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</si>
  <si>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</si>
  <si>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</si>
  <si>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</si>
  <si>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</si>
  <si>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</si>
  <si>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</si>
  <si>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</si>
  <si>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</si>
  <si>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</si>
  <si>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</si>
  <si>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</si>
  <si>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</si>
  <si>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</si>
  <si>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</si>
  <si>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</si>
  <si>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</si>
  <si>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</si>
  <si>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</si>
  <si>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</si>
  <si>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</si>
  <si>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</si>
  <si>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</si>
  <si>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</si>
  <si>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</si>
  <si>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</si>
  <si>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</si>
  <si>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</si>
  <si>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</si>
  <si>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</si>
  <si>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</si>
  <si>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</si>
  <si>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</si>
  <si>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</si>
  <si>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</si>
  <si>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</si>
  <si>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</si>
  <si>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</si>
  <si>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</si>
  <si>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</si>
  <si>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</si>
  <si>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</si>
  <si>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</si>
  <si>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</si>
  <si>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</si>
  <si>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</si>
  <si>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</si>
  <si>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</si>
  <si>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</si>
  <si>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</si>
  <si>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</si>
  <si>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</si>
  <si>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</si>
  <si>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</si>
  <si>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</si>
  <si>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</si>
  <si>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</si>
  <si>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</si>
  <si>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</si>
  <si>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</si>
  <si>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</si>
  <si>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</si>
  <si>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</si>
  <si>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</si>
  <si>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</si>
  <si>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</si>
  <si>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</si>
  <si>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</si>
  <si>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</si>
  <si>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</si>
  <si>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</si>
  <si>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</si>
  <si>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</si>
  <si>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</si>
  <si>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</si>
  <si>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</si>
  <si>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</si>
  <si>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</si>
  <si>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</si>
  <si>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</si>
  <si>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</si>
  <si>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</si>
  <si>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</si>
  <si>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</si>
  <si>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</si>
  <si>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</si>
  <si>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</si>
  <si>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</si>
  <si>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</si>
  <si>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</si>
  <si>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</si>
  <si>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</si>
  <si>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</si>
  <si>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</si>
  <si>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</si>
  <si>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</si>
  <si>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</si>
  <si>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</si>
  <si>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</si>
  <si>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</si>
  <si>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</si>
  <si>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</si>
  <si>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</si>
  <si>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</si>
  <si>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</si>
  <si>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</si>
  <si>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</si>
  <si>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</si>
  <si>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</si>
  <si>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</si>
  <si>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</si>
  <si>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</si>
  <si>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</si>
  <si>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</si>
  <si>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</si>
  <si>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</si>
  <si>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</si>
  <si>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</si>
  <si>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</si>
  <si>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</si>
  <si>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</si>
  <si>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</si>
  <si>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</si>
  <si>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</si>
  <si>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</si>
  <si>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</si>
  <si>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</si>
  <si>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</si>
  <si>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</si>
  <si>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</si>
  <si>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</si>
  <si>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</si>
  <si>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</si>
  <si>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</si>
  <si>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</si>
  <si>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</si>
  <si>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</si>
  <si>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</si>
  <si>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</si>
  <si>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</si>
  <si>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</si>
  <si>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</si>
  <si>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</si>
  <si>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</si>
  <si>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</si>
  <si>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</si>
  <si>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</si>
  <si>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</si>
  <si>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</si>
  <si>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</si>
  <si>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</si>
  <si>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</si>
  <si>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</si>
  <si>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</si>
  <si>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</si>
  <si>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</si>
  <si>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</si>
  <si>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</si>
  <si>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</si>
  <si>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</si>
  <si>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</si>
  <si>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</si>
  <si>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</si>
  <si>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</si>
  <si>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</si>
  <si>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</si>
  <si>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</si>
  <si>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</si>
  <si>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</si>
  <si>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</si>
  <si>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</si>
  <si>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</si>
  <si>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</si>
  <si>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</si>
  <si>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</si>
  <si>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</si>
  <si>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</si>
  <si>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</si>
  <si>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</si>
  <si>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</si>
  <si>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</si>
  <si>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</si>
  <si>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</si>
  <si>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</si>
  <si>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</si>
  <si>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</si>
  <si>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</si>
  <si>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</si>
  <si>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</si>
  <si>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</si>
  <si>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</si>
  <si>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</si>
  <si>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</si>
  <si>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</si>
  <si>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</si>
  <si>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</si>
  <si>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</si>
  <si>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</si>
  <si>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</si>
  <si>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</si>
  <si>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</si>
  <si>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</si>
  <si>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</si>
  <si>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</si>
  <si>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</si>
  <si>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</si>
  <si>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</si>
  <si>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</si>
  <si>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</si>
  <si>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</si>
  <si>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</si>
  <si>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</si>
  <si>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</si>
  <si>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</si>
  <si>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</si>
  <si>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</si>
  <si>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</si>
  <si>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</si>
  <si>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</si>
  <si>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</si>
  <si>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</si>
  <si>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</si>
  <si>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</si>
  <si>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</si>
  <si>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</si>
  <si>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</si>
  <si>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</si>
  <si>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</si>
  <si>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</si>
  <si>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</si>
  <si>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</si>
  <si>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</si>
  <si>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</si>
  <si>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</si>
  <si>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</si>
  <si>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</si>
  <si>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</si>
  <si>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</si>
  <si>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</si>
  <si>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</si>
  <si>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</si>
  <si>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</si>
  <si>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</si>
  <si>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</si>
  <si>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</si>
  <si>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</si>
  <si>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</si>
  <si>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</si>
  <si>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</si>
  <si>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</si>
  <si>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</si>
  <si>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</si>
  <si>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</si>
  <si>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</si>
  <si>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</si>
  <si>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</si>
  <si>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</si>
  <si>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</si>
  <si>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</si>
  <si>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</si>
  <si>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</si>
  <si>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</si>
  <si>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</si>
  <si>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</si>
  <si>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</si>
  <si>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</si>
  <si>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</si>
  <si>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</si>
  <si>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</si>
  <si>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</si>
  <si>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</si>
  <si>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</si>
  <si>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</si>
  <si>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</si>
  <si>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</si>
  <si>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</si>
  <si>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</si>
  <si>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</si>
  <si>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</si>
  <si>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</si>
  <si>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</si>
  <si>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</si>
  <si>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</si>
  <si>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</si>
  <si>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</si>
  <si>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</si>
  <si>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</si>
  <si>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</si>
  <si>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</si>
  <si>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</si>
  <si>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</si>
  <si>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</si>
  <si>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</si>
  <si>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</si>
  <si>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</si>
  <si>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</si>
  <si>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</si>
  <si>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</si>
  <si>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</si>
  <si>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</si>
  <si>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</si>
  <si>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</si>
  <si>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</si>
  <si>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</si>
  <si>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</si>
  <si>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</si>
  <si>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</si>
  <si>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</si>
  <si>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</si>
  <si>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</si>
  <si>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</si>
  <si>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</si>
  <si>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</si>
  <si>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</si>
  <si>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</si>
  <si>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</si>
  <si>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</si>
  <si>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</si>
  <si>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</si>
  <si>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</si>
  <si>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</si>
  <si>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</si>
  <si>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</si>
  <si>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</si>
  <si>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</si>
  <si>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</si>
  <si>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</si>
  <si>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</si>
  <si>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</si>
  <si>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</si>
  <si>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</si>
  <si>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</si>
  <si>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</si>
  <si>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</si>
  <si>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</si>
  <si>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</si>
  <si>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</si>
  <si>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</si>
  <si>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</si>
  <si>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</si>
  <si>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</si>
  <si>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</si>
  <si>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</si>
  <si>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</si>
  <si>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</si>
  <si>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</si>
  <si>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</si>
  <si>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</si>
  <si>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</si>
  <si>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</si>
  <si>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</si>
  <si>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</si>
  <si>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</si>
  <si>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</si>
  <si>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</si>
  <si>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</si>
  <si>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</si>
  <si>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</si>
  <si>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</si>
  <si>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</si>
  <si>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</si>
  <si>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</si>
  <si>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</si>
  <si>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</si>
  <si>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</si>
  <si>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</si>
  <si>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</si>
  <si>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</si>
  <si>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</si>
  <si>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</si>
  <si>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</si>
  <si>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</si>
  <si>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</si>
  <si>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</si>
  <si>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</si>
  <si>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</si>
  <si>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</si>
  <si>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</si>
  <si>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</si>
  <si>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</si>
  <si>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</si>
  <si>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</si>
  <si>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</si>
  <si>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</si>
  <si>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</si>
  <si>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</si>
  <si>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</si>
  <si>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</si>
  <si>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</si>
  <si>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</si>
  <si>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</si>
  <si>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</si>
  <si>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</si>
  <si>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</si>
  <si>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</si>
  <si>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</si>
  <si>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</si>
  <si>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</si>
  <si>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</si>
  <si>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</si>
  <si>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</si>
  <si>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</si>
  <si>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</si>
  <si>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</si>
  <si>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</si>
  <si>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</si>
  <si>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</si>
  <si>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</si>
  <si>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</si>
  <si>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</si>
  <si>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</si>
  <si>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</si>
  <si>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</si>
  <si>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</si>
  <si>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</si>
  <si>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</si>
  <si>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</si>
  <si>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</si>
  <si>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</si>
  <si>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</si>
  <si>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</si>
  <si>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</si>
  <si>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</si>
  <si>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</si>
  <si>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</si>
  <si>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</si>
  <si>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</si>
  <si>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</si>
  <si>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</si>
  <si>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</si>
  <si>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</si>
  <si>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</si>
  <si>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</si>
  <si>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</si>
  <si>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</si>
  <si>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</si>
  <si>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</si>
  <si>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</si>
  <si>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</si>
  <si>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</si>
  <si>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</si>
  <si>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</si>
  <si>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</si>
  <si>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</si>
  <si>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</si>
  <si>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</si>
  <si>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</si>
  <si>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</si>
  <si>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</si>
  <si>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</si>
  <si>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</si>
  <si>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</si>
  <si>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</si>
  <si>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</si>
  <si>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</si>
  <si>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</si>
  <si>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</si>
  <si>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</si>
  <si>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</si>
  <si>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</si>
  <si>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</si>
  <si>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</si>
  <si>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</si>
  <si>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</si>
  <si>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</si>
  <si>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</si>
  <si>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</si>
  <si>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</si>
  <si>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</si>
  <si>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</si>
  <si>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</si>
  <si>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</si>
  <si>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</si>
  <si>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</si>
  <si>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</si>
  <si>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</si>
  <si>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</si>
  <si>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</si>
  <si>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</si>
  <si>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</si>
  <si>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</si>
  <si>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</si>
  <si>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</si>
  <si>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</si>
  <si>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</si>
  <si>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</si>
  <si>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</si>
  <si>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</si>
  <si>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</si>
  <si>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</si>
  <si>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</si>
  <si>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</si>
  <si>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</si>
  <si>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</si>
  <si>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</si>
  <si>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</si>
  <si>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</si>
  <si>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</si>
  <si>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</si>
  <si>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</si>
  <si>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</si>
  <si>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</si>
  <si>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</si>
  <si>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</si>
  <si>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</si>
  <si>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</si>
  <si>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</si>
  <si>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</si>
  <si>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</si>
  <si>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</si>
  <si>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</si>
  <si>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</si>
  <si>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</si>
  <si>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</si>
  <si>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</si>
  <si>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</si>
  <si>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</si>
  <si>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</si>
  <si>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</si>
  <si>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</si>
  <si>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</si>
  <si>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</si>
  <si>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</si>
  <si>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</si>
  <si>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</si>
  <si>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</si>
  <si>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</si>
  <si>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</si>
  <si>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</si>
  <si>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</si>
  <si>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</si>
  <si>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</si>
  <si>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</si>
  <si>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</si>
  <si>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</si>
  <si>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</si>
  <si>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</si>
  <si>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</si>
  <si>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</si>
  <si>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</si>
  <si>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</si>
  <si>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</si>
  <si>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</si>
  <si>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</si>
  <si>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</si>
  <si>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</si>
  <si>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</si>
  <si>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</si>
  <si>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</si>
  <si>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</si>
  <si>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</si>
  <si>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</si>
  <si>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</si>
  <si>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</si>
  <si>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</si>
  <si>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</si>
  <si>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</si>
  <si>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</si>
  <si>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</si>
  <si>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</si>
  <si>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</si>
  <si>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</si>
  <si>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</si>
  <si>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</si>
  <si>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</si>
  <si>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</si>
  <si>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</si>
  <si>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</si>
  <si>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</si>
  <si>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</si>
  <si>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</si>
  <si>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</si>
  <si>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</si>
  <si>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</si>
  <si>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</si>
  <si>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</si>
  <si>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</si>
  <si>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</si>
  <si>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</si>
  <si>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</si>
  <si>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</si>
  <si>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</si>
  <si>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</si>
  <si>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</si>
  <si>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</si>
  <si>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</si>
  <si>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</si>
  <si>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</si>
  <si>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</si>
  <si>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</si>
  <si>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</si>
  <si>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</si>
  <si>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</si>
  <si>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</si>
  <si>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</si>
  <si>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</si>
  <si>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</si>
  <si>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</si>
  <si>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</si>
  <si>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</si>
  <si>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</si>
  <si>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</si>
  <si>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</si>
  <si>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</si>
  <si>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</si>
  <si>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</si>
  <si>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</si>
  <si>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</si>
  <si>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</si>
  <si>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</si>
  <si>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</si>
  <si>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</si>
  <si>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</si>
  <si>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</si>
  <si>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</si>
  <si>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</si>
  <si>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</si>
  <si>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</si>
  <si>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</si>
  <si>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</si>
  <si>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</si>
  <si>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</si>
  <si>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</si>
  <si>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</si>
  <si>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</si>
  <si>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</si>
  <si>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</si>
  <si>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</si>
  <si>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</si>
  <si>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</si>
  <si>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</si>
  <si>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</si>
  <si>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</si>
  <si>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</si>
  <si>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</si>
  <si>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</si>
  <si>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</si>
  <si>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</si>
  <si>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</si>
  <si>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</si>
  <si>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</si>
  <si>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</si>
  <si>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</si>
  <si>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</si>
  <si>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</si>
  <si>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</si>
  <si>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</si>
  <si>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</si>
  <si>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</si>
  <si>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</si>
  <si>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</si>
  <si>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</si>
  <si>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</si>
  <si>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</si>
  <si>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</si>
  <si>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</si>
  <si>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</si>
  <si>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</si>
  <si>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</si>
  <si>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</si>
  <si>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</si>
  <si>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</si>
  <si>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</si>
  <si>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</si>
  <si>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</si>
  <si>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</si>
  <si>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</si>
  <si>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</si>
  <si>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</si>
  <si>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</si>
  <si>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</si>
  <si>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</si>
  <si>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</si>
  <si>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</si>
  <si>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</si>
  <si>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</si>
  <si>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</si>
  <si>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</si>
  <si>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</si>
  <si>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</si>
  <si>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</si>
  <si>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</si>
  <si>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</si>
  <si>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</si>
  <si>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</si>
  <si>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</si>
  <si>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</si>
  <si>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</si>
  <si>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</si>
  <si>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</si>
  <si>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</si>
  <si>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</si>
  <si>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</si>
  <si>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</si>
  <si>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</si>
  <si>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</si>
  <si>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</si>
  <si>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</si>
  <si>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</si>
  <si>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</si>
  <si>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</si>
  <si>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</si>
  <si>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</si>
  <si>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</si>
  <si>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</si>
  <si>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</si>
  <si>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</si>
  <si>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</si>
  <si>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</si>
  <si>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</si>
  <si>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</si>
  <si>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</si>
  <si>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</si>
  <si>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</si>
  <si>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</si>
  <si>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</si>
  <si>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</si>
  <si>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</si>
  <si>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</si>
  <si>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</si>
  <si>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</si>
  <si>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</si>
  <si>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</si>
  <si>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</si>
  <si>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</si>
  <si>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</si>
  <si>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</si>
  <si>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</si>
  <si>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</si>
  <si>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</si>
  <si>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</si>
  <si>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</si>
  <si>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</si>
  <si>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</si>
  <si>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</si>
  <si>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</si>
  <si>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</si>
  <si>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</si>
  <si>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</si>
  <si>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</si>
  <si>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</si>
  <si>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</si>
  <si>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</si>
  <si>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</si>
  <si>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</si>
  <si>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</si>
  <si>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</si>
  <si>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</si>
  <si>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</si>
  <si>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</si>
  <si>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</si>
  <si>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</si>
  <si>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</si>
  <si>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</si>
  <si>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</si>
  <si>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</si>
  <si>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</si>
  <si>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</si>
  <si>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</si>
  <si>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</si>
  <si>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</si>
  <si>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</si>
  <si>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</si>
  <si>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</si>
  <si>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</si>
  <si>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</si>
  <si>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</si>
  <si>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</si>
  <si>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</si>
  <si>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</si>
  <si>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</si>
  <si>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</si>
  <si>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</si>
  <si>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</si>
  <si>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</si>
  <si>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</si>
  <si>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</si>
  <si>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</si>
  <si>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</si>
  <si>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</si>
  <si>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</si>
  <si>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</si>
  <si>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</si>
  <si>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</si>
  <si>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</si>
  <si>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</si>
  <si>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</si>
  <si>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</si>
  <si>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</si>
  <si>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</si>
  <si>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</si>
  <si>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</si>
  <si>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</si>
  <si>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</si>
  <si>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</si>
  <si>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</si>
  <si>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</si>
  <si>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</si>
  <si>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</si>
  <si>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</si>
  <si>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</si>
  <si>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</si>
  <si>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</si>
  <si>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</si>
  <si>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</si>
  <si>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</si>
  <si>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</si>
  <si>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</si>
  <si>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</si>
  <si>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</si>
  <si>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</si>
  <si>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</si>
  <si>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</si>
  <si>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</si>
  <si>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</si>
  <si>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</si>
  <si>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</si>
  <si>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</si>
  <si>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</si>
  <si>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</si>
  <si>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</si>
  <si>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</si>
  <si>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</si>
  <si>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</si>
  <si>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</si>
  <si>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</si>
  <si>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</si>
  <si>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</si>
  <si>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</si>
  <si>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</si>
  <si>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</si>
  <si>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</si>
  <si>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</si>
  <si>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</si>
  <si>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</si>
  <si>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</si>
  <si>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</si>
  <si>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</si>
  <si>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</si>
  <si>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</si>
  <si>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</si>
  <si>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</si>
  <si>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</si>
  <si>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</si>
  <si>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</si>
  <si>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</si>
  <si>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</si>
  <si>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</si>
  <si>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</si>
  <si>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</si>
  <si>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</si>
  <si>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</si>
  <si>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</si>
  <si>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</si>
  <si>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</si>
  <si>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</si>
  <si>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</si>
  <si>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</si>
  <si>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</si>
  <si>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</si>
  <si>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</si>
  <si>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</si>
  <si>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</si>
  <si>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</si>
  <si>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</si>
  <si>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</si>
  <si>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</si>
  <si>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</si>
  <si>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</si>
  <si>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</si>
  <si>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</si>
  <si>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</si>
  <si>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</si>
  <si>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</si>
  <si>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</si>
  <si>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</si>
  <si>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</si>
  <si>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</si>
  <si>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</si>
  <si>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</si>
  <si>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</si>
  <si>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</si>
  <si>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</si>
  <si>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</si>
  <si>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</si>
  <si>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</si>
  <si>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</si>
  <si>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</si>
  <si>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</si>
  <si>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</si>
  <si>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</si>
  <si>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</si>
  <si>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</si>
  <si>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</si>
  <si>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</si>
  <si>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</si>
  <si>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</si>
  <si>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</si>
  <si>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</si>
  <si>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</si>
  <si>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</si>
  <si>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</si>
  <si>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</si>
  <si>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</si>
  <si>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</si>
  <si>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</si>
  <si>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</si>
  <si>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</si>
  <si>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</si>
  <si>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</si>
  <si>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</si>
  <si>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</si>
  <si>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</si>
  <si>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</si>
  <si>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</si>
  <si>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</si>
  <si>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</si>
  <si>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</si>
  <si>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</si>
  <si>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</si>
  <si>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</si>
  <si>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</si>
  <si>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</si>
  <si>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</si>
  <si>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</si>
  <si>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</si>
  <si>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</si>
  <si>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</si>
  <si>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</si>
  <si>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</si>
  <si>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</si>
  <si>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</si>
  <si>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</si>
  <si>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</si>
  <si>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</si>
  <si>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</si>
  <si>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</si>
  <si>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</si>
  <si>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</si>
  <si>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</si>
  <si>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</si>
  <si>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</si>
  <si>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</si>
  <si>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</si>
  <si>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</si>
  <si>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</si>
  <si>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</si>
  <si>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</si>
  <si>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</si>
  <si>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</si>
  <si>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</si>
  <si>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</si>
  <si>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</si>
  <si>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</si>
  <si>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</si>
  <si>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</si>
  <si>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</si>
  <si>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</si>
  <si>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</si>
  <si>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</si>
  <si>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</si>
  <si>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</si>
  <si>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</si>
  <si>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</si>
  <si>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</si>
  <si>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</si>
  <si>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</si>
  <si>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</si>
  <si>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</si>
  <si>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</si>
  <si>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</si>
  <si>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</si>
  <si>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</si>
  <si>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</si>
  <si>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</si>
  <si>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</si>
  <si>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</si>
  <si>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</si>
  <si>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</si>
  <si>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</si>
  <si>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</si>
  <si>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</si>
  <si>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</si>
  <si>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</si>
  <si>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</si>
  <si>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</si>
  <si>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</si>
  <si>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</si>
  <si>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</si>
  <si>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</si>
  <si>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</si>
  <si>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</si>
  <si>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</si>
  <si>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</si>
  <si>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</si>
  <si>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</si>
  <si>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</si>
  <si>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</si>
  <si>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</si>
  <si>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</si>
  <si>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</si>
  <si>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</si>
  <si>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</si>
  <si>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</si>
  <si>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</si>
  <si>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</si>
  <si>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</si>
  <si>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</si>
  <si>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</si>
  <si>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</si>
  <si>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</si>
  <si>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</si>
  <si>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</si>
  <si>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</si>
  <si>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</si>
  <si>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</si>
  <si>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</si>
  <si>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</si>
  <si>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</si>
  <si>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</si>
  <si>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</si>
  <si>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</si>
  <si>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</si>
  <si>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</si>
  <si>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</si>
  <si>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</si>
  <si>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</si>
  <si>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</si>
  <si>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</si>
  <si>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</si>
  <si>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</si>
  <si>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</si>
  <si>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</si>
  <si>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</si>
  <si>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</si>
  <si>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</si>
  <si>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</si>
  <si>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</si>
  <si>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</si>
  <si>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</si>
  <si>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</si>
  <si>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</si>
  <si>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</si>
  <si>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</si>
  <si>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</si>
  <si>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</si>
  <si>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</si>
  <si>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</si>
  <si>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</si>
  <si>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</si>
  <si>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</si>
  <si>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</si>
  <si>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</si>
  <si>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</si>
  <si>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</si>
  <si>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</si>
  <si>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</si>
  <si>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</si>
  <si>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</si>
  <si>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</si>
  <si>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</si>
  <si>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</si>
  <si>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</si>
  <si>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</si>
  <si>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</si>
  <si>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</si>
  <si>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</si>
  <si>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</si>
  <si>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</si>
  <si>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</si>
  <si>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</si>
  <si>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</si>
  <si>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</si>
  <si>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</si>
  <si>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</si>
  <si>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</si>
  <si>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</si>
  <si>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</si>
  <si>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</si>
  <si>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</si>
  <si>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</si>
  <si>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</si>
  <si>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</si>
  <si>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</si>
  <si>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</si>
  <si>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</si>
  <si>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</si>
  <si>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</si>
  <si>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</si>
  <si>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</si>
  <si>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</si>
  <si>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</si>
  <si>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</si>
  <si>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</si>
  <si>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</si>
  <si>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</si>
  <si>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</si>
  <si>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</si>
  <si>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</si>
  <si>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</si>
  <si>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</si>
  <si>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</si>
  <si>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</si>
  <si>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</si>
  <si>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</si>
  <si>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</si>
  <si>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</si>
  <si>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</si>
  <si>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</si>
  <si>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</si>
  <si>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</si>
  <si>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</si>
  <si>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</si>
  <si>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</si>
  <si>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</si>
  <si>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</si>
  <si>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</si>
  <si>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</si>
  <si>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</si>
  <si>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</si>
  <si>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</si>
  <si>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</si>
  <si>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</si>
  <si>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</si>
  <si>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</si>
  <si>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</si>
  <si>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</si>
  <si>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</si>
  <si>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</si>
  <si>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</si>
  <si>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</si>
  <si>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</si>
  <si>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</si>
  <si>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</si>
  <si>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</si>
  <si>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</si>
  <si>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</si>
  <si>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</si>
  <si>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</si>
  <si>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</si>
  <si>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</si>
  <si>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</si>
  <si>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</si>
  <si>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</si>
  <si>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</si>
  <si>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</si>
  <si>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</si>
  <si>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</si>
  <si>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</si>
  <si>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</si>
  <si>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</si>
  <si>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</si>
  <si>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</si>
  <si>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</si>
  <si>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</si>
  <si>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</si>
  <si>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</si>
  <si>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</si>
  <si>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</si>
  <si>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</si>
  <si>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</si>
  <si>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</si>
  <si>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</si>
  <si>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</si>
  <si>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</si>
  <si>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</si>
  <si>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</si>
  <si>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</si>
  <si>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</si>
  <si>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</si>
  <si>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</si>
  <si>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</si>
  <si>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</si>
  <si>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</si>
  <si>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</si>
  <si>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</si>
  <si>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</si>
  <si>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</si>
  <si>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</si>
  <si>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</si>
  <si>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</si>
  <si>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</si>
  <si>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</si>
  <si>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</si>
  <si>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</si>
  <si>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</si>
  <si>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</si>
  <si>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</si>
  <si>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</si>
  <si>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</si>
  <si>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</si>
  <si>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</si>
  <si>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</si>
  <si>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</si>
  <si>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</si>
  <si>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</si>
  <si>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</si>
  <si>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</si>
  <si>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</si>
  <si>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</si>
  <si>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</si>
  <si>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</si>
  <si>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</si>
  <si>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</si>
  <si>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</si>
  <si>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</si>
  <si>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</si>
  <si>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</si>
  <si>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</si>
  <si>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</si>
  <si>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</si>
  <si>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</si>
  <si>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</si>
  <si>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</si>
  <si>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</si>
  <si>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</si>
  <si>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</si>
  <si>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</si>
  <si>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</si>
  <si>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</si>
  <si>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</si>
  <si>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</si>
  <si>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</si>
  <si>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</si>
  <si>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</si>
  <si>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</si>
  <si>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</si>
  <si>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</si>
  <si>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</si>
  <si>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</si>
  <si>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</si>
  <si>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</si>
  <si>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</si>
  <si>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</si>
  <si>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</si>
  <si>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</si>
  <si>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</si>
  <si>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</si>
  <si>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</si>
  <si>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</si>
  <si>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</si>
  <si>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</si>
  <si>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</si>
  <si>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</si>
  <si>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</si>
  <si>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</si>
  <si>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</si>
  <si>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</si>
  <si>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</si>
  <si>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</si>
  <si>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</si>
  <si>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</si>
  <si>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</si>
  <si>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</si>
  <si>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</si>
  <si>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</si>
  <si>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</si>
  <si>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</si>
  <si>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</si>
  <si>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</si>
  <si>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</si>
  <si>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</si>
  <si>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</si>
  <si>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</si>
  <si>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</si>
  <si>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</si>
  <si>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</si>
  <si>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</si>
  <si>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</si>
  <si>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</si>
  <si>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</si>
  <si>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</si>
  <si>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</si>
  <si>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</si>
  <si>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</si>
  <si>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</si>
  <si>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</si>
  <si>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</si>
  <si>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</si>
  <si>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</si>
  <si>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</si>
  <si>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</si>
  <si>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</si>
  <si>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</si>
  <si>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</si>
  <si>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</si>
  <si>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</si>
  <si>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</si>
  <si>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</si>
  <si>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</si>
  <si>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</si>
  <si>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</si>
  <si>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</si>
  <si>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</si>
  <si>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</si>
  <si>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</si>
  <si>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</si>
  <si>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</si>
  <si>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</si>
  <si>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</si>
  <si>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</si>
  <si>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</si>
  <si>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</si>
  <si>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</si>
  <si>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</si>
  <si>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</si>
  <si>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</si>
  <si>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</si>
  <si>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</si>
  <si>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</si>
  <si>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</si>
  <si>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</si>
  <si>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</si>
  <si>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</si>
  <si>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</si>
  <si>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</si>
  <si>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</si>
  <si>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</si>
  <si>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</si>
  <si>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</si>
  <si>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</si>
  <si>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</si>
  <si>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</si>
  <si>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</si>
  <si>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</si>
  <si>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</si>
  <si>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</si>
  <si>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</si>
  <si>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</si>
  <si>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</si>
  <si>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</si>
  <si>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</si>
  <si>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</si>
  <si>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</si>
  <si>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</si>
  <si>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</si>
  <si>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</si>
  <si>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</si>
  <si>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</si>
  <si>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</si>
  <si>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</si>
  <si>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</si>
  <si>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</si>
  <si>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</si>
  <si>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</si>
  <si>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</si>
  <si>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</si>
  <si>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</si>
  <si>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</si>
  <si>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</si>
  <si>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</si>
  <si>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</si>
  <si>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</si>
  <si>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</si>
  <si>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</si>
  <si>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</si>
  <si>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</si>
  <si>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</si>
  <si>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</si>
  <si>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</si>
  <si>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</si>
  <si>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</si>
  <si>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</si>
  <si>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</si>
  <si>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</si>
  <si>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</si>
  <si>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</si>
  <si>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</si>
  <si>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</si>
  <si>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</si>
  <si>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</si>
  <si>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</si>
  <si>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</si>
  <si>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</si>
  <si>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</si>
  <si>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</si>
  <si>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</si>
  <si>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</si>
  <si>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</si>
  <si>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</si>
  <si>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</si>
  <si>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</si>
  <si>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</si>
  <si>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</si>
  <si>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</si>
  <si>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</si>
  <si>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</si>
  <si>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</si>
  <si>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</si>
  <si>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</si>
  <si>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</si>
  <si>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</si>
  <si>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</si>
  <si>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</si>
  <si>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</si>
  <si>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</si>
  <si>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</si>
  <si>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</si>
  <si>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</si>
  <si>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</si>
  <si>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</si>
  <si>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</si>
  <si>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</si>
  <si>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</si>
  <si>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</si>
  <si>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</si>
  <si>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</si>
  <si>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</si>
  <si>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</si>
  <si>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</si>
  <si>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</si>
  <si>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</si>
  <si>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</si>
  <si>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</si>
  <si>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</si>
  <si>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</si>
  <si>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</si>
  <si>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</si>
  <si>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</si>
  <si>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</si>
  <si>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</si>
  <si>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</si>
  <si>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</si>
  <si>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</si>
  <si>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</si>
  <si>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</si>
  <si>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</si>
  <si>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</si>
  <si>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</si>
  <si>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</si>
  <si>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</si>
  <si>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</si>
  <si>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</si>
  <si>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</si>
  <si>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</si>
  <si>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</si>
  <si>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</si>
  <si>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</si>
  <si>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</si>
  <si>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</si>
  <si>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</si>
  <si>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</si>
  <si>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</si>
  <si>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</si>
  <si>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</si>
  <si>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</si>
  <si>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</si>
  <si>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</si>
  <si>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</si>
  <si>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</si>
  <si>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</si>
  <si>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</si>
  <si>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</si>
  <si>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</si>
  <si>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</si>
  <si>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</si>
  <si>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</si>
  <si>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</si>
  <si>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</si>
  <si>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</si>
  <si>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</si>
  <si>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</si>
  <si>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</si>
  <si>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</si>
  <si>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</si>
  <si>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</si>
  <si>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</si>
  <si>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</si>
  <si>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</si>
  <si>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</si>
  <si>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</si>
  <si>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</si>
  <si>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</si>
  <si>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</si>
  <si>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</si>
  <si>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</si>
  <si>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</si>
  <si>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</si>
  <si>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</si>
  <si>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</si>
  <si>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</si>
  <si>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</si>
  <si>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</si>
  <si>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</si>
  <si>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</si>
  <si>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</si>
  <si>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</si>
  <si>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</si>
  <si>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</si>
  <si>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</si>
  <si>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</si>
  <si>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</si>
  <si>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</si>
  <si>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</si>
  <si>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</si>
  <si>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</si>
  <si>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</si>
  <si>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</si>
  <si>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</si>
  <si>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</si>
  <si>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</si>
  <si>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</si>
  <si>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</si>
  <si>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</si>
  <si>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</si>
  <si>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</si>
  <si>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</si>
  <si>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</si>
  <si>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</si>
  <si>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</si>
  <si>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</si>
  <si>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</si>
  <si>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</si>
  <si>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</si>
  <si>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</si>
  <si>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</si>
  <si>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</si>
  <si>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</si>
  <si>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</si>
  <si>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</si>
  <si>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</si>
  <si>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</si>
  <si>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</si>
  <si>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</si>
  <si>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</si>
  <si>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</si>
  <si>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</si>
  <si>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</si>
  <si>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</si>
  <si>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</si>
  <si>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</si>
  <si>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</si>
  <si>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</si>
  <si>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</si>
  <si>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</si>
  <si>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</si>
  <si>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</si>
  <si>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</si>
  <si>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</si>
  <si>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</si>
  <si>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</si>
  <si>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</si>
  <si>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</si>
  <si>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</si>
  <si>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</si>
  <si>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</si>
  <si>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</si>
  <si>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</si>
  <si>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</si>
  <si>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</si>
  <si>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</si>
  <si>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</si>
  <si>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</si>
  <si>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</si>
  <si>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</si>
  <si>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</si>
  <si>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</si>
  <si>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</si>
  <si>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</si>
  <si>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</si>
  <si>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</si>
  <si>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</si>
  <si>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</si>
  <si>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</si>
  <si>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</si>
  <si>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</si>
  <si>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</si>
  <si>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</si>
  <si>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</si>
  <si>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</si>
  <si>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</si>
  <si>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</si>
  <si>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</si>
  <si>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</si>
  <si>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</si>
  <si>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</si>
  <si>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</si>
  <si>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</si>
  <si>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</si>
  <si>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</si>
  <si>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</si>
  <si>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</si>
  <si>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</si>
  <si>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</si>
  <si>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</si>
  <si>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</si>
  <si>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</si>
  <si>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</si>
  <si>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</si>
  <si>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</si>
  <si>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</si>
  <si>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</si>
  <si>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</si>
  <si>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</si>
  <si>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</si>
  <si>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</si>
  <si>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</si>
  <si>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</si>
  <si>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</si>
  <si>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</si>
  <si>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</si>
  <si>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</si>
  <si>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</si>
  <si>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</si>
  <si>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</si>
  <si>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</si>
  <si>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</si>
  <si>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</si>
  <si>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</si>
  <si>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</si>
  <si>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</si>
  <si>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</si>
  <si>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</si>
  <si>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</si>
  <si>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</si>
  <si>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</si>
  <si>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</si>
  <si>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</si>
  <si>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</si>
  <si>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</si>
  <si>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</si>
  <si>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</si>
  <si>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</si>
  <si>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</si>
  <si>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</si>
  <si>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</si>
  <si>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</si>
  <si>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</si>
  <si>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</si>
  <si>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</si>
  <si>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</si>
  <si>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</si>
  <si>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</si>
  <si>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</si>
  <si>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</si>
  <si>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</si>
  <si>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</si>
  <si>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</si>
  <si>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</si>
  <si>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</si>
  <si>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</si>
  <si>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</si>
  <si>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</si>
  <si>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</si>
  <si>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</si>
  <si>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</si>
  <si>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</si>
  <si>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</si>
  <si>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</si>
  <si>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</si>
  <si>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</si>
  <si>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</si>
  <si>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</si>
  <si>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</si>
  <si>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</si>
  <si>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</si>
  <si>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</si>
  <si>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</si>
  <si>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</si>
  <si>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</si>
  <si>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</si>
  <si>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</si>
  <si>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</si>
  <si>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</si>
  <si>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</si>
  <si>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</si>
  <si>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</si>
  <si>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</si>
  <si>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</si>
  <si>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</si>
  <si>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</si>
  <si>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</si>
  <si>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</si>
  <si>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</si>
  <si>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</si>
  <si>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</si>
  <si>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</si>
  <si>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</si>
  <si>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</si>
  <si>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</si>
  <si>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</si>
  <si>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</si>
  <si>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</si>
  <si>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</si>
  <si>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</si>
  <si>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</si>
  <si>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</si>
  <si>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</si>
  <si>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</si>
  <si>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</si>
  <si>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</si>
  <si>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</si>
  <si>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</si>
  <si>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</si>
  <si>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</si>
  <si>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</si>
  <si>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</si>
  <si>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</si>
  <si>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</si>
  <si>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</si>
  <si>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</si>
  <si>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</si>
  <si>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</si>
  <si>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</si>
  <si>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</si>
  <si>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</si>
  <si>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</si>
  <si>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</si>
  <si>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</si>
  <si>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</si>
  <si>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</si>
  <si>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</si>
  <si>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</si>
  <si>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</si>
  <si>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</si>
  <si>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</si>
  <si>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</si>
  <si>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</si>
  <si>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</si>
  <si>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</si>
  <si>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</si>
  <si>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</si>
  <si>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</si>
  <si>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</si>
  <si>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</si>
  <si>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</si>
  <si>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</si>
  <si>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</si>
  <si>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</si>
  <si>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</si>
  <si>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</si>
  <si>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</si>
  <si>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</si>
  <si>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</si>
  <si>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</si>
  <si>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</si>
  <si>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</si>
  <si>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</si>
  <si>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</si>
  <si>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</si>
  <si>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</si>
  <si>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</si>
  <si>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</si>
  <si>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</si>
  <si>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</si>
  <si>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</si>
  <si>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</si>
  <si>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</si>
  <si>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</si>
  <si>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</si>
  <si>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</si>
  <si>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</si>
  <si>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</si>
  <si>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</si>
  <si>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</si>
  <si>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</si>
  <si>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</si>
  <si>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</si>
  <si>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</si>
  <si>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</si>
  <si>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</si>
  <si>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</si>
  <si>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</si>
  <si>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</si>
  <si>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</si>
  <si>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</si>
  <si>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</si>
  <si>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</si>
  <si>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</si>
  <si>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</si>
  <si>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</si>
  <si>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</si>
  <si>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</si>
  <si>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</si>
  <si>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</si>
  <si>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</si>
  <si>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</si>
  <si>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</si>
  <si>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</si>
  <si>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</si>
  <si>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</si>
  <si>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</si>
  <si>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</si>
  <si>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</si>
  <si>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</si>
  <si>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</si>
  <si>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</si>
  <si>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</si>
  <si>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</si>
  <si>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</si>
  <si>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</si>
  <si>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</si>
  <si>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</si>
  <si>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</si>
  <si>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</si>
  <si>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</si>
  <si>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</si>
  <si>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</si>
  <si>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</si>
  <si>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</si>
  <si>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</si>
  <si>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</si>
  <si>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</si>
  <si>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</si>
  <si>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</si>
  <si>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</si>
  <si>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</si>
  <si>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</si>
  <si>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</si>
  <si>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</si>
  <si>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</si>
  <si>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</si>
  <si>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</si>
  <si>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</si>
  <si>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</si>
  <si>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</si>
  <si>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</si>
  <si>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</si>
  <si>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</si>
  <si>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</si>
  <si>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</si>
  <si>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</si>
  <si>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</si>
  <si>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</si>
  <si>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</si>
  <si>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</si>
  <si>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</si>
  <si>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</si>
  <si>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</si>
  <si>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</si>
  <si>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</si>
  <si>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</si>
  <si>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</si>
  <si>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</si>
  <si>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</si>
  <si>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</si>
  <si>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</si>
  <si>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</si>
  <si>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</si>
  <si>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</si>
  <si>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</si>
  <si>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</si>
  <si>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</si>
  <si>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</si>
  <si>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</si>
  <si>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</si>
  <si>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</si>
  <si>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</si>
  <si>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</si>
  <si>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</si>
  <si>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</si>
  <si>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</si>
  <si>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</si>
  <si>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</si>
  <si>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</si>
  <si>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</si>
  <si>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</si>
  <si>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</si>
  <si>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</si>
  <si>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</si>
  <si>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</si>
  <si>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</si>
  <si>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</si>
  <si>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</si>
  <si>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</si>
  <si>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</si>
  <si>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</si>
  <si>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</si>
  <si>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</si>
  <si>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</si>
  <si>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</si>
  <si>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</si>
  <si>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</si>
  <si>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</si>
  <si>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</si>
  <si>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</si>
  <si>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</si>
  <si>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</si>
  <si>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</si>
  <si>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</si>
  <si>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</si>
  <si>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</si>
  <si>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</si>
  <si>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</si>
  <si>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</si>
  <si>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</si>
  <si>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</si>
  <si>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</si>
  <si>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</si>
  <si>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</si>
  <si>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</si>
  <si>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</si>
  <si>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</si>
  <si>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</si>
  <si>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</si>
  <si>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</si>
  <si>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</si>
  <si>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</si>
  <si>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</si>
  <si>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</si>
  <si>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</si>
  <si>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</si>
  <si>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</si>
  <si>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</si>
  <si>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</si>
  <si>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</si>
  <si>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</si>
  <si>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</si>
  <si>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</si>
  <si>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</si>
  <si>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</si>
  <si>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</si>
  <si>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</si>
  <si>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</si>
  <si>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</si>
  <si>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</si>
  <si>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</si>
  <si>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</si>
  <si>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</si>
  <si>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</si>
  <si>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</si>
  <si>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</si>
  <si>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</si>
  <si>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</si>
  <si>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</si>
  <si>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</si>
  <si>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</si>
  <si>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</si>
  <si>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</si>
  <si>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</si>
  <si>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</si>
  <si>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</si>
  <si>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</si>
  <si>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</si>
  <si>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</si>
  <si>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</si>
  <si>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</si>
  <si>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</si>
  <si>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</si>
  <si>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</si>
  <si>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</si>
  <si>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</si>
  <si>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</si>
  <si>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</si>
  <si>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</si>
  <si>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</si>
  <si>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</si>
  <si>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</si>
  <si>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</si>
  <si>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</si>
  <si>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</si>
  <si>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</si>
  <si>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</si>
  <si>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</si>
  <si>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</si>
  <si>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</si>
  <si>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</si>
  <si>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</si>
  <si>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</si>
  <si>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</si>
  <si>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</si>
  <si>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</si>
  <si>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</si>
  <si>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</si>
  <si>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</si>
  <si>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</si>
  <si>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</si>
  <si>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</si>
  <si>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</si>
  <si>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</si>
  <si>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</si>
  <si>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</si>
  <si>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</si>
  <si>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</si>
  <si>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</si>
  <si>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</si>
  <si>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</si>
  <si>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</si>
  <si>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</si>
  <si>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</si>
  <si>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</si>
  <si>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</si>
  <si>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</si>
  <si>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</si>
  <si>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</si>
  <si>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</si>
  <si>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</si>
  <si>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</si>
  <si>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</si>
  <si>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</si>
  <si>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</si>
  <si>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</si>
  <si>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</si>
  <si>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</si>
  <si>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</si>
  <si>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</si>
  <si>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</si>
  <si>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</si>
  <si>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</si>
  <si>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</si>
  <si>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</si>
  <si>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</si>
  <si>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</si>
  <si>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</si>
  <si>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</si>
  <si>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</si>
  <si>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</si>
  <si>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</si>
  <si>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</si>
  <si>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</si>
  <si>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</si>
  <si>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</si>
  <si>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</si>
  <si>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</si>
  <si>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</si>
  <si>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</si>
  <si>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</si>
  <si>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</si>
  <si>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</si>
  <si>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</si>
  <si>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</si>
  <si>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</si>
  <si>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</si>
  <si>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</si>
  <si>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</si>
  <si>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</si>
  <si>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</si>
  <si>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</si>
  <si>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</si>
  <si>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</si>
  <si>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</si>
  <si>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</si>
  <si>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</si>
  <si>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</si>
  <si>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</si>
  <si>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</si>
  <si>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</si>
  <si>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</si>
  <si>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</si>
  <si>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</si>
  <si>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</si>
  <si>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</si>
  <si>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</si>
  <si>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</si>
  <si>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</si>
  <si>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</si>
  <si>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</si>
  <si>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</si>
  <si>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</si>
  <si>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</si>
  <si>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</si>
  <si>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</si>
  <si>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</si>
  <si>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</si>
  <si>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</si>
  <si>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</si>
  <si>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</si>
  <si>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</si>
  <si>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</si>
  <si>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</si>
  <si>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</si>
  <si>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</si>
  <si>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</si>
  <si>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</si>
  <si>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</si>
  <si>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</si>
  <si>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</si>
  <si>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</si>
  <si>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</si>
  <si>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</si>
  <si>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</si>
  <si>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</si>
  <si>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</si>
  <si>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</si>
  <si>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</si>
  <si>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</si>
  <si>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</si>
  <si>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</si>
  <si>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</si>
  <si>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</si>
  <si>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</si>
  <si>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</si>
  <si>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</si>
  <si>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</si>
  <si>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</si>
  <si>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</si>
  <si>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</si>
  <si>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</si>
  <si>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</si>
  <si>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</si>
  <si>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</si>
  <si>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</si>
  <si>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</si>
  <si>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</si>
  <si>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</si>
  <si>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</si>
  <si>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</si>
  <si>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</si>
  <si>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</si>
  <si>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</si>
  <si>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</si>
  <si>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</si>
  <si>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</si>
  <si>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</si>
  <si>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</si>
  <si>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</si>
  <si>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</si>
  <si>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</si>
  <si>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</si>
  <si>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</si>
  <si>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</si>
  <si>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</si>
  <si>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</si>
  <si>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</si>
  <si>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</si>
  <si>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</si>
  <si>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</si>
  <si>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</si>
  <si>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</si>
  <si>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</si>
  <si>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</si>
  <si>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</si>
  <si>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</si>
  <si>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</si>
  <si>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</si>
  <si>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</si>
  <si>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</si>
  <si>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</si>
  <si>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</si>
  <si>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</si>
  <si>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</si>
  <si>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</si>
  <si>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</si>
  <si>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</si>
  <si>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</si>
  <si>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</si>
  <si>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</si>
  <si>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</si>
  <si>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</si>
  <si>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</si>
  <si>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</si>
  <si>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</si>
  <si>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</si>
  <si>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</si>
  <si>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</si>
  <si>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</si>
  <si>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</si>
  <si>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</si>
  <si>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</si>
  <si>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</si>
  <si>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</si>
  <si>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</si>
  <si>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</si>
  <si>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</si>
  <si>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</si>
  <si>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</si>
  <si>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</si>
  <si>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</si>
  <si>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</si>
  <si>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</si>
  <si>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</si>
  <si>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</si>
  <si>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</si>
  <si>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</si>
  <si>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</si>
  <si>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</si>
  <si>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</si>
  <si>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</si>
  <si>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</si>
  <si>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</si>
  <si>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</si>
  <si>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</si>
  <si>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</si>
  <si>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</si>
  <si>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</si>
  <si>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</si>
  <si>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</si>
  <si>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</si>
  <si>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</si>
  <si>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</si>
  <si>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</si>
  <si>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</si>
  <si>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</si>
  <si>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</si>
  <si>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</si>
  <si>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</si>
  <si>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</si>
  <si>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</si>
  <si>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</si>
  <si>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</si>
  <si>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</si>
  <si>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</si>
  <si>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</si>
  <si>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</si>
  <si>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</si>
  <si>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</si>
  <si>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</si>
  <si>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</si>
  <si>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</si>
  <si>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</si>
  <si>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</si>
  <si>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</si>
  <si>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</si>
  <si>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</si>
  <si>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</si>
  <si>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</si>
  <si>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</si>
  <si>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</si>
  <si>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</si>
  <si>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</si>
  <si>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</si>
  <si>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</si>
  <si>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</si>
  <si>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</si>
  <si>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</si>
  <si>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</si>
  <si>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</si>
  <si>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</si>
  <si>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</si>
  <si>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</si>
  <si>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</si>
  <si>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</si>
  <si>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</si>
  <si>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</si>
  <si>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</si>
  <si>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</si>
  <si>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</si>
  <si>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</si>
  <si>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</si>
  <si>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</si>
  <si>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</si>
  <si>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</si>
  <si>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</si>
  <si>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</si>
  <si>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</si>
  <si>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</si>
  <si>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</si>
  <si>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</si>
  <si>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</si>
  <si>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</si>
  <si>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</si>
  <si>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</si>
  <si>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</si>
  <si>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</si>
  <si>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</si>
  <si>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</si>
  <si>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</si>
  <si>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</si>
  <si>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</si>
  <si>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</si>
  <si>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</si>
  <si>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</si>
  <si>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</si>
  <si>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</si>
  <si>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</si>
  <si>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</si>
  <si>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</si>
  <si>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</si>
  <si>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</si>
  <si>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</si>
  <si>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</si>
  <si>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</si>
  <si>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</si>
  <si>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</si>
  <si>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</si>
  <si>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</si>
  <si>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</si>
  <si>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</si>
  <si>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</si>
  <si>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</si>
  <si>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</si>
  <si>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</si>
  <si>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</si>
  <si>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</si>
  <si>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</si>
  <si>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</si>
  <si>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</si>
  <si>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</si>
  <si>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</si>
  <si>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</si>
  <si>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</si>
  <si>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</si>
  <si>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</si>
  <si>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</si>
  <si>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</si>
  <si>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</si>
  <si>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</si>
  <si>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</si>
  <si>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</si>
  <si>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</si>
  <si>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</si>
  <si>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</si>
  <si>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</si>
  <si>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</si>
  <si>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</si>
  <si>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</si>
  <si>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</si>
  <si>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</si>
  <si>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</si>
  <si>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</si>
  <si>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</si>
  <si>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</si>
  <si>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</si>
  <si>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</si>
  <si>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</si>
  <si>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</si>
  <si>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</si>
  <si>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</si>
  <si>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</si>
  <si>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</si>
  <si>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</si>
  <si>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</si>
  <si>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</si>
  <si>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</si>
  <si>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</si>
  <si>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</si>
  <si>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</si>
  <si>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</si>
  <si>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</si>
  <si>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</si>
  <si>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</si>
  <si>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</si>
  <si>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</si>
  <si>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</si>
  <si>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</si>
  <si>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</si>
  <si>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</si>
  <si>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</si>
  <si>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</si>
  <si>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</si>
  <si>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</si>
  <si>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</si>
  <si>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</si>
  <si>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</si>
  <si>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</si>
  <si>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</si>
  <si>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</si>
  <si>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</si>
  <si>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</si>
  <si>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</si>
  <si>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</si>
  <si>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</si>
  <si>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</si>
  <si>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</si>
  <si>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</si>
  <si>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</si>
  <si>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</si>
  <si>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</si>
  <si>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</si>
  <si>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</si>
  <si>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</si>
  <si>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</si>
  <si>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</si>
  <si>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</si>
  <si>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</si>
  <si>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</si>
  <si>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</si>
  <si>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</si>
  <si>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</si>
  <si>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</si>
  <si>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</si>
  <si>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</si>
  <si>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</si>
  <si>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</si>
  <si>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</si>
  <si>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</si>
  <si>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</si>
  <si>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</si>
  <si>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</si>
  <si>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</si>
  <si>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</si>
  <si>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</si>
  <si>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</si>
  <si>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</si>
  <si>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</si>
  <si>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</si>
  <si>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</si>
  <si>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</si>
  <si>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</si>
  <si>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</si>
  <si>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</si>
  <si>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</si>
  <si>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</si>
  <si>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</si>
  <si>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</si>
  <si>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</si>
  <si>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</si>
  <si>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</si>
  <si>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</si>
  <si>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</si>
  <si>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</si>
  <si>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</si>
  <si>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</si>
  <si>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</si>
  <si>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</si>
  <si>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</si>
  <si>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</si>
  <si>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</si>
  <si>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</si>
  <si>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</si>
  <si>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</si>
  <si>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</si>
  <si>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</si>
  <si>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</si>
  <si>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</si>
  <si>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</si>
  <si>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</si>
  <si>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</si>
  <si>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</si>
  <si>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</si>
  <si>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</si>
  <si>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</si>
  <si>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</si>
  <si>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</si>
  <si>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</si>
  <si>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</si>
  <si>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</si>
  <si>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</si>
  <si>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</si>
  <si>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</si>
  <si>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</si>
  <si>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</si>
  <si>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</si>
  <si>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</si>
  <si>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</si>
  <si>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</si>
  <si>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</si>
  <si>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</si>
  <si>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</si>
  <si>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</si>
  <si>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</si>
  <si>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</si>
  <si>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</si>
  <si>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</si>
  <si>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</si>
  <si>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</si>
  <si>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</si>
  <si>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</si>
  <si>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</si>
  <si>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</si>
  <si>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</si>
  <si>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</si>
  <si>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</si>
  <si>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</si>
  <si>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</si>
  <si>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</si>
  <si>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</si>
  <si>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</si>
  <si>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</si>
  <si>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</si>
  <si>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</si>
  <si>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</si>
  <si>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</si>
  <si>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</si>
  <si>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</si>
  <si>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</si>
  <si>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</si>
  <si>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</si>
  <si>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</si>
  <si>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</si>
  <si>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</si>
  <si>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</si>
  <si>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</si>
  <si>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</si>
  <si>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</si>
  <si>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</si>
  <si>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</si>
  <si>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</si>
  <si>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</si>
  <si>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</si>
  <si>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</si>
  <si>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</si>
  <si>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</si>
  <si>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</si>
  <si>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</si>
  <si>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</si>
  <si>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</si>
  <si>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</si>
  <si>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</si>
  <si>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</si>
  <si>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</si>
  <si>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</si>
  <si>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</si>
  <si>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</si>
  <si>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</si>
  <si>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</si>
  <si>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</si>
  <si>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</si>
  <si>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</si>
  <si>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</si>
  <si>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</si>
  <si>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</si>
  <si>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</si>
  <si>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</si>
  <si>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</si>
  <si>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</si>
  <si>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</si>
  <si>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</si>
  <si>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</si>
  <si>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</si>
  <si>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</si>
  <si>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</si>
  <si>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</si>
  <si>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</si>
  <si>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</si>
  <si>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</si>
  <si>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</si>
  <si>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</si>
  <si>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</si>
  <si>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</si>
  <si>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</si>
  <si>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</si>
  <si>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</si>
  <si>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</si>
  <si>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</si>
  <si>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</si>
  <si>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</si>
  <si>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</si>
  <si>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</si>
  <si>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</si>
  <si>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</si>
  <si>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</si>
  <si>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</si>
  <si>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</si>
  <si>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</si>
  <si>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</si>
  <si>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</si>
  <si>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</si>
  <si>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</si>
  <si>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</si>
  <si>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</si>
  <si>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</si>
  <si>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</si>
  <si>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</si>
  <si>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</si>
  <si>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</si>
  <si>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</si>
  <si>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</si>
  <si>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</si>
  <si>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</si>
  <si>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</si>
  <si>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</si>
  <si>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</si>
  <si>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</si>
  <si>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</si>
  <si>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</si>
  <si>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</si>
  <si>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</si>
  <si>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</si>
  <si>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</si>
  <si>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</si>
  <si>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</si>
  <si>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</si>
  <si>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</si>
  <si>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</si>
  <si>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</si>
  <si>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</si>
  <si>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</si>
  <si>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</si>
  <si>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</si>
  <si>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</si>
  <si>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</si>
  <si>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</si>
  <si>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</si>
  <si>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</si>
  <si>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</si>
  <si>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</si>
  <si>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</si>
  <si>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</si>
  <si>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</si>
  <si>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</si>
  <si>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</si>
  <si>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</si>
  <si>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</si>
  <si>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</si>
  <si>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</si>
  <si>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</si>
  <si>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</si>
  <si>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</si>
  <si>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</si>
  <si>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</si>
  <si>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</si>
  <si>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</si>
  <si>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</si>
  <si>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</si>
  <si>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</si>
  <si>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</si>
  <si>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</si>
  <si>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</si>
  <si>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</si>
  <si>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</si>
  <si>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</si>
  <si>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</si>
  <si>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</si>
  <si>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</si>
  <si>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</si>
  <si>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</si>
  <si>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</si>
  <si>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</si>
  <si>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</si>
  <si>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</si>
  <si>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</si>
  <si>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</si>
  <si>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</si>
  <si>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</si>
  <si>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</si>
  <si>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</si>
  <si>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</si>
  <si>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</si>
  <si>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</si>
  <si>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</si>
  <si>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</si>
  <si>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</si>
  <si>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</si>
  <si>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</si>
  <si>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</si>
  <si>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</si>
  <si>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</si>
  <si>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</si>
  <si>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</si>
  <si>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</si>
  <si>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</si>
  <si>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</si>
  <si>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</si>
  <si>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</si>
  <si>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</si>
  <si>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</si>
  <si>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</si>
  <si>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</si>
  <si>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</si>
  <si>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</si>
  <si>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</si>
  <si>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</si>
  <si>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</si>
  <si>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</si>
  <si>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</si>
  <si>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</si>
  <si>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</si>
  <si>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</si>
  <si>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</si>
  <si>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</si>
  <si>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</si>
  <si>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</si>
  <si>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</si>
  <si>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</si>
  <si>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</si>
  <si>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</si>
  <si>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</si>
  <si>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</si>
  <si>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</si>
  <si>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</si>
  <si>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</si>
  <si>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</si>
  <si>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</si>
  <si>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</si>
  <si>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</si>
  <si>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</si>
  <si>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</si>
  <si>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</si>
  <si>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</si>
  <si>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</si>
  <si>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</si>
  <si>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</si>
  <si>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</si>
  <si>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</si>
  <si>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</si>
  <si>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</si>
  <si>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</si>
  <si>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</si>
  <si>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</si>
  <si>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</si>
  <si>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</si>
  <si>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</si>
  <si>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</si>
  <si>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</si>
  <si>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</si>
  <si>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</si>
  <si>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</si>
  <si>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</si>
  <si>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</si>
  <si>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</si>
  <si>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</si>
  <si>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</si>
  <si>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</si>
  <si>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</si>
  <si>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</si>
  <si>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</si>
  <si>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</si>
  <si>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</si>
  <si>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</si>
  <si>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</si>
  <si>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</si>
  <si>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</si>
  <si>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</si>
  <si>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</si>
  <si>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</si>
  <si>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</si>
  <si>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</si>
  <si>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</si>
  <si>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</si>
  <si>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</si>
  <si>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</si>
  <si>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</si>
  <si>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</si>
  <si>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</si>
  <si>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</si>
  <si>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</si>
  <si>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</si>
  <si>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</si>
  <si>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</si>
  <si>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</si>
  <si>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</si>
  <si>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</si>
  <si>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</si>
  <si>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</si>
  <si>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</si>
  <si>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</si>
  <si>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</si>
  <si>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</si>
  <si>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</si>
  <si>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</si>
  <si>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</si>
  <si>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</si>
  <si>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</si>
  <si>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</si>
  <si>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</si>
  <si>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</si>
  <si>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</si>
  <si>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</si>
  <si>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</si>
  <si>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</si>
  <si>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</si>
  <si>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</si>
  <si>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</si>
  <si>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</si>
  <si>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</si>
  <si>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</si>
  <si>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</si>
  <si>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</si>
  <si>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</si>
  <si>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</si>
  <si>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</si>
  <si>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</si>
  <si>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</si>
  <si>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</si>
  <si>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</si>
  <si>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</si>
  <si>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</si>
  <si>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</si>
  <si>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</si>
  <si>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</si>
  <si>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</si>
  <si>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</si>
  <si>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</si>
  <si>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</si>
  <si>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</si>
  <si>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</si>
  <si>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</si>
  <si>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</si>
  <si>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</si>
  <si>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</si>
  <si>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</si>
  <si>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</si>
  <si>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</si>
  <si>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</si>
  <si>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</si>
  <si>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</si>
  <si>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</si>
  <si>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</si>
  <si>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</si>
  <si>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</si>
  <si>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</si>
  <si>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</si>
  <si>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</si>
  <si>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</si>
  <si>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</si>
  <si>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</si>
  <si>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</si>
  <si>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</si>
  <si>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</si>
  <si>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</si>
  <si>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</si>
  <si>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</si>
  <si>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</si>
  <si>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</si>
  <si>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</si>
  <si>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</si>
  <si>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</si>
  <si>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</si>
  <si>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</si>
  <si>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</si>
  <si>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</si>
  <si>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</si>
  <si>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</si>
  <si>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</si>
  <si>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</si>
  <si>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</si>
  <si>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</si>
  <si>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</si>
  <si>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</si>
  <si>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</si>
  <si>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</si>
  <si>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</si>
  <si>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</si>
  <si>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</si>
  <si>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</si>
  <si>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</si>
  <si>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</si>
  <si>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</si>
  <si>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</si>
  <si>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</si>
  <si>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</si>
  <si>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</si>
  <si>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</si>
  <si>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</si>
  <si>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</si>
  <si>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</si>
  <si>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</si>
  <si>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</si>
  <si>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</si>
  <si>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</si>
  <si>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</si>
  <si>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</si>
  <si>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</si>
  <si>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</si>
  <si>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</si>
  <si>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</si>
  <si>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</si>
  <si>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</si>
  <si>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</si>
  <si>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</si>
  <si>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</si>
  <si>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</si>
  <si>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</si>
  <si>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</si>
  <si>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</si>
  <si>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</si>
  <si>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</si>
  <si>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</si>
  <si>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</si>
  <si>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</si>
  <si>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</si>
  <si>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</si>
  <si>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</si>
  <si>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</si>
  <si>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</si>
  <si>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</si>
  <si>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</si>
  <si>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</si>
  <si>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</si>
  <si>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</si>
  <si>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</si>
  <si>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</si>
  <si>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</si>
  <si>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</si>
  <si>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</si>
  <si>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</si>
  <si>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</si>
  <si>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</si>
  <si>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</si>
  <si>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</si>
  <si>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</si>
  <si>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</si>
  <si>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</si>
  <si>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</si>
  <si>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</si>
  <si>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</si>
  <si>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</si>
  <si>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</si>
  <si>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</si>
  <si>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</si>
  <si>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</si>
  <si>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</si>
  <si>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</si>
  <si>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</si>
  <si>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</si>
  <si>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</si>
  <si>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</si>
  <si>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</si>
  <si>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</si>
  <si>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</si>
  <si>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</si>
  <si>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</si>
  <si>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</si>
  <si>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</si>
  <si>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</si>
  <si>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</si>
  <si>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</si>
  <si>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</si>
  <si>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</si>
  <si>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</si>
  <si>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</si>
  <si>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</si>
  <si>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</si>
  <si>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</si>
  <si>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</si>
  <si>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</si>
  <si>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</si>
  <si>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</si>
  <si>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</si>
  <si>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</si>
  <si>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</si>
  <si>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</si>
  <si>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</si>
  <si>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</si>
  <si>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</si>
  <si>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</si>
  <si>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</si>
  <si>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</si>
  <si>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</si>
  <si>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</si>
  <si>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</si>
  <si>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</si>
  <si>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</si>
  <si>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</si>
  <si>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</si>
  <si>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</si>
  <si>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</si>
  <si>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</si>
  <si>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</si>
  <si>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</si>
  <si>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</si>
  <si>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</si>
  <si>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</si>
  <si>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</si>
  <si>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</si>
  <si>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</si>
  <si>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</si>
  <si>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</si>
  <si>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</si>
  <si>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</si>
  <si>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</si>
  <si>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</si>
  <si>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</si>
  <si>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</si>
  <si>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</si>
  <si>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</si>
  <si>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</si>
  <si>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</si>
  <si>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</si>
  <si>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</si>
  <si>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</si>
  <si>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</si>
  <si>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</si>
  <si>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</si>
  <si>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</si>
  <si>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</si>
  <si>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</si>
  <si>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</si>
  <si>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</si>
  <si>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</si>
  <si>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</si>
  <si>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</si>
  <si>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</si>
  <si>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</si>
  <si>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</si>
  <si>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</si>
  <si>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</si>
  <si>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</si>
  <si>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</si>
  <si>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</si>
  <si>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</si>
  <si>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</si>
  <si>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</si>
  <si>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</si>
  <si>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</si>
  <si>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</si>
  <si>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</si>
  <si>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</si>
  <si>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</si>
  <si>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</si>
  <si>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</si>
  <si>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</si>
  <si>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</si>
  <si>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</si>
  <si>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</si>
  <si>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</si>
  <si>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</si>
  <si>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</si>
  <si>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</si>
  <si>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</si>
  <si>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</si>
  <si>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</si>
  <si>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</si>
  <si>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</si>
  <si>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</si>
  <si>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</si>
  <si>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</si>
  <si>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</si>
  <si>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</si>
  <si>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</si>
  <si>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</si>
  <si>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</si>
  <si>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</si>
  <si>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</si>
  <si>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</si>
  <si>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</si>
  <si>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</si>
  <si>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</si>
  <si>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</si>
  <si>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</si>
  <si>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</si>
  <si>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</si>
  <si>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</si>
  <si>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</si>
  <si>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</si>
  <si>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</si>
  <si>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</si>
  <si>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</si>
  <si>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</si>
  <si>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</si>
  <si>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</si>
  <si>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</si>
  <si>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</si>
  <si>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</si>
  <si>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</si>
  <si>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</si>
  <si>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</si>
  <si>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</si>
  <si>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</si>
  <si>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</si>
  <si>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</si>
  <si>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</si>
  <si>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</si>
  <si>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</si>
  <si>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</si>
  <si>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</si>
  <si>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</si>
  <si>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</si>
  <si>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</si>
  <si>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</si>
  <si>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</si>
  <si>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</si>
  <si>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</si>
  <si>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</si>
  <si>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</si>
  <si>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</si>
  <si>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</si>
  <si>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</si>
  <si>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</si>
  <si>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</si>
  <si>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</si>
  <si>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</si>
  <si>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</si>
  <si>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</si>
  <si>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</si>
  <si>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</si>
  <si>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</si>
  <si>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</si>
  <si>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</si>
  <si>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</si>
  <si>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</si>
  <si>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</si>
  <si>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</si>
  <si>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</si>
  <si>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</si>
  <si>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</si>
  <si>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</si>
  <si>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</si>
  <si>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</si>
  <si>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</si>
  <si>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</si>
  <si>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</si>
  <si>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</si>
  <si>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</si>
  <si>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</si>
  <si>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</si>
  <si>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</si>
  <si>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</si>
  <si>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</si>
  <si>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</si>
  <si>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</si>
  <si>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</si>
  <si>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</si>
  <si>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</si>
  <si>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</si>
  <si>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</si>
  <si>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</si>
  <si>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</si>
  <si>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</si>
  <si>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</si>
  <si>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</si>
  <si>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</si>
  <si>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</si>
  <si>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</si>
  <si>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</si>
  <si>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</si>
  <si>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</si>
  <si>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</si>
  <si>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</si>
  <si>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</si>
  <si>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</si>
  <si>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</si>
  <si>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</si>
  <si>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</si>
  <si>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</si>
  <si>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</si>
  <si>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</si>
  <si>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</si>
  <si>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</si>
  <si>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</si>
  <si>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</si>
  <si>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</si>
  <si>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</si>
  <si>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</si>
  <si>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</si>
  <si>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</si>
  <si>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</si>
  <si>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</si>
  <si>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</si>
  <si>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</si>
  <si>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</si>
  <si>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</si>
  <si>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</si>
  <si>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</si>
  <si>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</si>
  <si>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</si>
  <si>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</si>
  <si>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</si>
  <si>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</si>
  <si>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</si>
  <si>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</si>
  <si>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</si>
  <si>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</si>
  <si>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</si>
  <si>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</si>
  <si>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</si>
  <si>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</si>
  <si>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</si>
  <si>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</si>
  <si>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</si>
  <si>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</si>
  <si>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</si>
  <si>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</si>
  <si>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</si>
  <si>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</si>
  <si>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</si>
  <si>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</si>
  <si>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</si>
  <si>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</si>
  <si>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</si>
  <si>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</si>
  <si>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</si>
  <si>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</si>
  <si>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</si>
  <si>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</si>
  <si>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</si>
  <si>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</si>
  <si>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</si>
  <si>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</si>
  <si>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</si>
  <si>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</si>
  <si>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</si>
  <si>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</si>
  <si>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</si>
  <si>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</si>
  <si>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</si>
  <si>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</si>
  <si>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</si>
  <si>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</si>
  <si>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</si>
  <si>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</si>
  <si>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</si>
  <si>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</si>
  <si>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</si>
  <si>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</si>
  <si>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</si>
  <si>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</si>
  <si>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</si>
  <si>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</si>
  <si>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</si>
  <si>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</si>
  <si>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</si>
  <si>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</si>
  <si>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</si>
  <si>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</si>
  <si>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</si>
  <si>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</si>
  <si>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</si>
  <si>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</si>
  <si>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</si>
  <si>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</si>
  <si>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</si>
  <si>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</si>
  <si>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</si>
  <si>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</si>
  <si>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</si>
  <si>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</si>
  <si>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</si>
  <si>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</si>
  <si>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</si>
  <si>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</si>
  <si>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</si>
  <si>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</si>
  <si>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</si>
  <si>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</si>
  <si>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</si>
  <si>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</si>
  <si>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</si>
  <si>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</si>
  <si>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</si>
  <si>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</si>
  <si>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</si>
  <si>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</si>
  <si>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</si>
  <si>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</si>
  <si>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</si>
  <si>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</si>
  <si>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</si>
  <si>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</si>
  <si>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</si>
  <si>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</si>
  <si>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</si>
  <si>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</si>
  <si>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</si>
  <si>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</si>
  <si>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</si>
  <si>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</si>
  <si>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</si>
  <si>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</si>
  <si>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</si>
  <si>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</si>
  <si>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</si>
  <si>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</si>
  <si>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</si>
  <si>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</si>
  <si>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</si>
  <si>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</si>
  <si>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</si>
  <si>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</si>
  <si>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</si>
  <si>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</si>
  <si>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</si>
  <si>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</si>
  <si>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</si>
  <si>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</si>
  <si>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</si>
  <si>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</si>
  <si>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</si>
  <si>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</si>
  <si>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</si>
  <si>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</si>
  <si>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</si>
  <si>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</si>
  <si>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</si>
  <si>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</si>
  <si>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</si>
  <si>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</si>
  <si>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</si>
  <si>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</si>
  <si>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</si>
  <si>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</si>
  <si>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</si>
  <si>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</si>
  <si>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</si>
  <si>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</si>
  <si>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</si>
  <si>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</si>
  <si>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</si>
  <si>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</si>
  <si>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</si>
  <si>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</si>
  <si>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</si>
  <si>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</si>
  <si>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</si>
  <si>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</si>
  <si>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</si>
  <si>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</si>
  <si>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</si>
  <si>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</si>
  <si>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</si>
  <si>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</si>
  <si>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</si>
  <si>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</si>
  <si>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</si>
  <si>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</si>
  <si>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</si>
  <si>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</si>
  <si>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</si>
  <si>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</si>
  <si>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</si>
  <si>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</si>
  <si>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</si>
  <si>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</si>
  <si>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</si>
  <si>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</si>
  <si>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</si>
  <si>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</si>
  <si>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</si>
  <si>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</si>
  <si>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</si>
  <si>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</si>
  <si>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</si>
  <si>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</si>
  <si>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</si>
  <si>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</si>
  <si>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</si>
  <si>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</si>
  <si>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</si>
  <si>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</si>
  <si>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</si>
  <si>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</si>
  <si>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</si>
  <si>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</si>
  <si>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</si>
  <si>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</si>
  <si>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</si>
  <si>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</si>
  <si>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</si>
  <si>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</si>
  <si>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</si>
  <si>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</si>
  <si>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</si>
  <si>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</si>
  <si>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</si>
  <si>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</si>
  <si>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</si>
  <si>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</si>
  <si>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</si>
  <si>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</si>
  <si>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</si>
  <si>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</si>
  <si>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</si>
  <si>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</si>
  <si>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</si>
  <si>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</si>
  <si>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</si>
  <si>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</si>
  <si>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</si>
  <si>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</si>
  <si>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</si>
  <si>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</si>
  <si>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</si>
  <si>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</si>
  <si>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</si>
  <si>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</si>
  <si>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</si>
  <si>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</si>
  <si>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</si>
  <si>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</si>
  <si>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</si>
  <si>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</si>
  <si>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</si>
  <si>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</si>
  <si>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</si>
  <si>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</si>
  <si>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</si>
  <si>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</si>
  <si>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</si>
  <si>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</si>
  <si>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</si>
  <si>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</si>
  <si>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</si>
  <si>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</si>
  <si>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</si>
  <si>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</si>
  <si>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</si>
  <si>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</si>
  <si>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</si>
  <si>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</si>
  <si>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</si>
  <si>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</si>
  <si>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</si>
  <si>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</si>
  <si>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</si>
  <si>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</si>
  <si>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</si>
  <si>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</si>
  <si>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</si>
  <si>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</si>
  <si>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</si>
  <si>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</si>
  <si>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</si>
  <si>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</si>
  <si>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</si>
  <si>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</si>
  <si>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</si>
  <si>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</si>
  <si>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</si>
  <si>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</si>
  <si>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</si>
  <si>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</si>
  <si>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</si>
  <si>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</si>
  <si>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</si>
  <si>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</si>
  <si>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</si>
  <si>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</si>
  <si>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</si>
  <si>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</si>
  <si>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</si>
  <si>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</si>
  <si>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</si>
  <si>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</si>
  <si>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</si>
  <si>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</si>
  <si>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</si>
  <si>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</si>
  <si>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</si>
  <si>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</si>
  <si>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</si>
  <si>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</si>
  <si>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</si>
  <si>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</si>
  <si>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</si>
  <si>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</si>
  <si>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</si>
  <si>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</si>
  <si>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</si>
  <si>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</si>
  <si>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</si>
  <si>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</si>
  <si>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</si>
  <si>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</si>
  <si>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</si>
  <si>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</si>
  <si>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</si>
  <si>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</si>
  <si>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</si>
  <si>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</si>
  <si>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</si>
  <si>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</si>
  <si>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</si>
  <si>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</si>
  <si>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</si>
  <si>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</si>
  <si>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</si>
  <si>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</si>
  <si>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</si>
  <si>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</si>
  <si>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</si>
  <si>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</si>
  <si>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</si>
  <si>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</si>
  <si>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</si>
  <si>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</si>
  <si>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</si>
  <si>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</si>
  <si>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</si>
  <si>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</si>
  <si>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</si>
  <si>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</si>
  <si>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</si>
  <si>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</si>
  <si>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</si>
  <si>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</si>
  <si>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</si>
  <si>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</si>
  <si>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</si>
  <si>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</si>
  <si>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</si>
  <si>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</si>
  <si>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</si>
  <si>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</si>
  <si>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</si>
  <si>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</si>
  <si>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</si>
  <si>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</si>
  <si>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</si>
  <si>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</si>
  <si>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</si>
  <si>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</si>
  <si>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</si>
  <si>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</si>
  <si>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</si>
  <si>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</si>
  <si>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</si>
  <si>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</si>
  <si>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</si>
  <si>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</si>
  <si>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</si>
  <si>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</si>
  <si>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</si>
  <si>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</si>
  <si>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</si>
  <si>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</si>
  <si>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</si>
  <si>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</si>
  <si>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</si>
  <si>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</si>
  <si>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</si>
  <si>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</si>
  <si>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</si>
  <si>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</si>
  <si>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</si>
  <si>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</si>
  <si>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</si>
  <si>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</si>
  <si>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</si>
  <si>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</si>
  <si>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</si>
  <si>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</si>
  <si>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</si>
  <si>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</si>
  <si>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</si>
  <si>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</si>
  <si>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</si>
  <si>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</si>
  <si>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</si>
  <si>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</si>
  <si>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</si>
  <si>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</si>
  <si>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</si>
  <si>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</si>
  <si>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</si>
  <si>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</si>
  <si>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</si>
  <si>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</si>
  <si>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</si>
  <si>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</si>
  <si>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</si>
  <si>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</si>
  <si>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</si>
  <si>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</si>
  <si>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</si>
  <si>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</si>
  <si>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</si>
  <si>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</si>
  <si>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</si>
  <si>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</si>
  <si>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</si>
  <si>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</si>
  <si>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</si>
  <si>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</si>
  <si>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</si>
  <si>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</si>
  <si>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</si>
  <si>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</si>
  <si>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</si>
  <si>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</si>
  <si>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</si>
  <si>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</si>
  <si>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</si>
  <si>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</si>
  <si>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</si>
  <si>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</si>
  <si>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</si>
  <si>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</si>
  <si>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</si>
  <si>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</si>
  <si>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</si>
  <si>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</si>
  <si>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</si>
  <si>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</si>
  <si>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</si>
  <si>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</si>
  <si>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</si>
  <si>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</si>
  <si>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</si>
  <si>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</si>
  <si>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</si>
  <si>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</si>
  <si>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</si>
  <si>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</si>
  <si>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</si>
  <si>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</si>
  <si>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</si>
  <si>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</si>
  <si>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</si>
  <si>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</si>
  <si>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</si>
  <si>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</si>
  <si>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</si>
  <si>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</si>
  <si>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</si>
  <si>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</si>
  <si>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</si>
  <si>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</si>
  <si>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</si>
  <si>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</si>
  <si>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</si>
  <si>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</si>
  <si>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</si>
  <si>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</si>
  <si>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</si>
  <si>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</si>
  <si>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</si>
  <si>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</si>
  <si>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</si>
  <si>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</si>
  <si>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</si>
  <si>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</si>
  <si>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</si>
  <si>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</si>
  <si>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</si>
  <si>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</si>
  <si>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</si>
  <si>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</si>
  <si>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</si>
  <si>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</si>
  <si>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</si>
  <si>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</si>
  <si>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</si>
  <si>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</si>
  <si>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</si>
  <si>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</si>
  <si>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</si>
  <si>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</si>
  <si>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</si>
  <si>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</si>
  <si>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</si>
  <si>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</si>
  <si>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</si>
  <si>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</si>
  <si>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</si>
  <si>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</si>
  <si>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</si>
  <si>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</si>
  <si>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</si>
  <si>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</si>
  <si>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</si>
  <si>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</si>
  <si>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</si>
  <si>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</si>
  <si>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</si>
  <si>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</si>
  <si>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</si>
  <si>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</si>
  <si>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</si>
  <si>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</si>
  <si>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</si>
  <si>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</si>
  <si>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</si>
  <si>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</si>
  <si>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</si>
  <si>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</si>
  <si>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</si>
  <si>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</si>
  <si>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</si>
  <si>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</si>
  <si>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</si>
  <si>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</si>
  <si>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</si>
  <si>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</si>
  <si>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</si>
  <si>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</si>
  <si>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</si>
  <si>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</si>
  <si>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</si>
  <si>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</si>
  <si>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</si>
  <si>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</si>
  <si>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</si>
  <si>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</si>
  <si>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</si>
  <si>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</si>
  <si>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</si>
  <si>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</si>
  <si>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</si>
  <si>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</si>
  <si>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</si>
  <si>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</si>
  <si>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</si>
  <si>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</si>
  <si>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</si>
  <si>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</si>
  <si>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</si>
  <si>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</si>
  <si>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</si>
  <si>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</si>
  <si>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</si>
  <si>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</si>
  <si>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</si>
  <si>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</si>
  <si>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</si>
  <si>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</si>
  <si>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</si>
  <si>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</si>
  <si>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</si>
  <si>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</si>
  <si>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</si>
  <si>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</si>
  <si>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</si>
  <si>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</si>
  <si>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</si>
  <si>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</si>
  <si>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</si>
  <si>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</si>
  <si>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</si>
  <si>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</si>
  <si>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</si>
  <si>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</si>
  <si>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</si>
  <si>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</si>
  <si>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</si>
  <si>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</si>
  <si>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</si>
  <si>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</si>
  <si>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</si>
  <si>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</si>
  <si>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</si>
  <si>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</si>
  <si>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</si>
  <si>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</si>
  <si>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</si>
  <si>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</si>
  <si>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</si>
  <si>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</si>
  <si>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</si>
  <si>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</si>
  <si>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</si>
  <si>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</si>
  <si>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</si>
  <si>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</si>
  <si>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</si>
  <si>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</si>
  <si>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</si>
  <si>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</si>
  <si>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</si>
  <si>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</si>
  <si>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</si>
  <si>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</si>
  <si>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</si>
  <si>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</si>
  <si>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</si>
  <si>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</si>
  <si>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</si>
  <si>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</si>
  <si>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</si>
  <si>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</si>
  <si>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</si>
  <si>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</si>
  <si>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</si>
  <si>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</si>
  <si>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</si>
  <si>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</si>
  <si>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</si>
  <si>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</si>
  <si>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</si>
  <si>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</si>
  <si>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</si>
  <si>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</si>
  <si>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</si>
  <si>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</si>
  <si>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</si>
  <si>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</si>
  <si>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</si>
  <si>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</si>
  <si>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</si>
  <si>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</si>
  <si>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</si>
  <si>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</si>
  <si>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</si>
  <si>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</si>
  <si>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</si>
  <si>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</si>
  <si>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</si>
  <si>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</si>
  <si>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</si>
  <si>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</si>
  <si>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</si>
  <si>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</si>
  <si>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</si>
  <si>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</si>
  <si>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</si>
  <si>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</si>
  <si>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</si>
  <si>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</si>
  <si>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</si>
  <si>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</si>
  <si>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</si>
  <si>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</si>
  <si>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</si>
  <si>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</si>
  <si>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</si>
  <si>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</si>
  <si>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</si>
  <si>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</si>
  <si>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</si>
  <si>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</si>
  <si>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</si>
  <si>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</si>
  <si>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</si>
  <si>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</si>
  <si>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</si>
  <si>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</si>
  <si>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</si>
  <si>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</si>
  <si>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</si>
  <si>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</si>
  <si>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</si>
  <si>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</si>
  <si>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</si>
  <si>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</si>
  <si>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</si>
  <si>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</si>
  <si>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</si>
  <si>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</si>
  <si>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</si>
  <si>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</si>
  <si>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</si>
  <si>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</si>
  <si>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</si>
  <si>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</si>
  <si>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</si>
  <si>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</si>
  <si>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</si>
  <si>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</si>
  <si>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</si>
  <si>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</si>
  <si>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</si>
  <si>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</si>
  <si>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</si>
  <si>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</si>
  <si>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</si>
  <si>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</si>
  <si>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</si>
  <si>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</si>
  <si>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</si>
  <si>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</si>
  <si>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</si>
  <si>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</si>
  <si>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</si>
  <si>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</si>
  <si>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</si>
  <si>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</si>
  <si>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</si>
  <si>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</si>
  <si>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</si>
  <si>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</si>
  <si>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</si>
  <si>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</si>
  <si>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</si>
  <si>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</si>
  <si>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</si>
  <si>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</si>
  <si>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</si>
  <si>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</si>
  <si>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</si>
  <si>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</si>
  <si>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</si>
  <si>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</si>
  <si>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</si>
  <si>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</si>
  <si>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</si>
  <si>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</si>
  <si>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</si>
  <si>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</si>
  <si>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</si>
  <si>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</si>
  <si>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</si>
  <si>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</si>
  <si>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</si>
  <si>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</si>
  <si>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</si>
  <si>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</si>
  <si>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</si>
  <si>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</si>
  <si>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</si>
  <si>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</si>
  <si>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</si>
  <si>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</si>
  <si>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</si>
  <si>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</si>
  <si>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</si>
  <si>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</si>
  <si>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</si>
  <si>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</si>
  <si>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</si>
  <si>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</si>
  <si>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</si>
  <si>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</si>
  <si>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</si>
  <si>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</si>
  <si>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</si>
  <si>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</si>
  <si>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</si>
  <si>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</si>
  <si>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</si>
  <si>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</si>
  <si>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</si>
  <si>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</si>
  <si>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</si>
  <si>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</si>
  <si>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</si>
  <si>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</si>
  <si>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</si>
  <si>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</si>
  <si>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</si>
  <si>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</si>
  <si>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</si>
  <si>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</si>
  <si>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</si>
  <si>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 of Missing Values</t>
  </si>
  <si>
    <t xml:space="preserve">Hospitalisation Details </t>
  </si>
  <si>
    <t>Column</t>
  </si>
  <si>
    <t>Medical Examinations</t>
  </si>
  <si>
    <t>Number Of Major Surgeries</t>
  </si>
  <si>
    <t>month(3)</t>
  </si>
  <si>
    <t>AVERAGE OF YEAR:</t>
  </si>
  <si>
    <t>year(2)</t>
  </si>
  <si>
    <t>Most frequent  value</t>
  </si>
  <si>
    <t>Hospital tier-1</t>
  </si>
  <si>
    <t>Hospital tier-2</t>
  </si>
  <si>
    <t>Hospital tier-3</t>
  </si>
  <si>
    <t>City tier-1</t>
  </si>
  <si>
    <t>City tier-2</t>
  </si>
  <si>
    <t>City tier-3</t>
  </si>
  <si>
    <t>Smoker (No)</t>
  </si>
  <si>
    <t>Smoker (Yes)</t>
  </si>
  <si>
    <t>Unknown</t>
  </si>
  <si>
    <t>Title</t>
  </si>
  <si>
    <t>First Name</t>
  </si>
  <si>
    <t>Last Name</t>
  </si>
  <si>
    <t>Weight Status</t>
  </si>
  <si>
    <t>Diabetes Status</t>
  </si>
  <si>
    <t>Date of Birth</t>
  </si>
  <si>
    <t>Age</t>
  </si>
  <si>
    <t>Row Labels</t>
  </si>
  <si>
    <t>Grand Total</t>
  </si>
  <si>
    <t>Column Labels</t>
  </si>
  <si>
    <t>Count of Customer ID</t>
  </si>
  <si>
    <t>Sum of NumberOfMajorSurgeries</t>
  </si>
  <si>
    <t>Any Transplant</t>
  </si>
  <si>
    <t>Average of HBA1C</t>
  </si>
  <si>
    <t>distribution of cancer history</t>
  </si>
  <si>
    <t>Normal Weight</t>
  </si>
  <si>
    <t>Obesity</t>
  </si>
  <si>
    <t>Overweight</t>
  </si>
  <si>
    <t>Underweight</t>
  </si>
  <si>
    <t>Diabetes</t>
  </si>
  <si>
    <t>Normal</t>
  </si>
  <si>
    <t>Prediabetes</t>
  </si>
  <si>
    <t>Average of charges</t>
  </si>
  <si>
    <t>Average Healthcare Charges by Weight and Diabetes Status</t>
  </si>
  <si>
    <t>Hospital Tier Analysis</t>
  </si>
  <si>
    <t>Age vs BMI</t>
  </si>
  <si>
    <t>Age vs HbA1C</t>
  </si>
  <si>
    <t>Age vs Healthcare Charges</t>
  </si>
  <si>
    <t>HEALTHCARE ANALYSIS DASHBOARD</t>
  </si>
  <si>
    <t>Transplant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</si>
</sst>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71" formatCode="[$$-2809]#,##0.00"/>
  </numFmts>
  <fonts count="14"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6"/>
      <color theme="1"/>
      <name val="Calibri"/>
      <family val="2"/>
      <scheme val="minor"/>
    </font>
    <font>
      <b/>
      <u/>
      <sz val="14"/>
      <color theme="1"/>
      <name val="Calibri"/>
      <family val="2"/>
      <scheme val="minor"/>
    </font>
    <font>
      <b/>
      <u/>
      <sz val="16"/>
      <color theme="1"/>
      <name val="Calibri"/>
      <family val="2"/>
      <scheme val="minor"/>
    </font>
    <font>
      <b/>
      <u/>
      <sz val="11"/>
      <color theme="1"/>
      <name val="Calibri"/>
      <family val="2"/>
      <scheme val="minor"/>
    </font>
    <font>
      <b/>
      <u/>
      <sz val="20"/>
      <color theme="1"/>
      <name val="Calibri"/>
      <family val="2"/>
      <scheme val="minor"/>
    </font>
    <font>
      <b/>
      <u/>
      <sz val="12"/>
      <color theme="1"/>
      <name val="Segoe UI"/>
      <family val="2"/>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7"/>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indexed="64"/>
      </top>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theme="4" tint="0.39997558519241921"/>
      </top>
      <bottom/>
      <diagonal/>
    </border>
    <border>
      <left style="thin">
        <color indexed="64"/>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indexed="64"/>
      </right>
      <top/>
      <bottom/>
      <diagonal/>
    </border>
    <border>
      <left style="thin">
        <color indexed="64"/>
      </left>
      <right style="thin">
        <color theme="4" tint="0.39997558519241921"/>
      </right>
      <top style="thin">
        <color theme="4" tint="0.39997558519241921"/>
      </top>
      <bottom/>
      <diagonal/>
    </border>
  </borders>
  <cellStyleXfs count="2">
    <xf numFmtId="0" fontId="0" fillId="0" borderId="0"/>
    <xf numFmtId="0" fontId="1" fillId="0" borderId="0"/>
  </cellStyleXfs>
  <cellXfs count="78">
    <xf numFmtId="0" fontId="0" fillId="0" borderId="0" xfId="0"/>
    <xf numFmtId="0" fontId="1" fillId="0" borderId="0" xfId="1"/>
    <xf numFmtId="0" fontId="0" fillId="0" borderId="0" xfId="0"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6" fillId="0" borderId="1" xfId="0" applyFont="1" applyBorder="1" applyAlignment="1">
      <alignment horizontal="right" vertical="center" wrapText="1"/>
    </xf>
    <xf numFmtId="0" fontId="0" fillId="0" borderId="1" xfId="0" applyBorder="1" applyAlignment="1">
      <alignment horizontal="right" vertical="center" wrapText="1"/>
    </xf>
    <xf numFmtId="0" fontId="6" fillId="0" borderId="1" xfId="0" applyFont="1" applyBorder="1" applyAlignment="1">
      <alignment horizontal="center"/>
    </xf>
    <xf numFmtId="0" fontId="0" fillId="0" borderId="1" xfId="0" applyBorder="1"/>
    <xf numFmtId="0" fontId="0" fillId="0" borderId="1" xfId="0" applyFill="1" applyBorder="1" applyAlignment="1">
      <alignment vertical="center" wrapText="1"/>
    </xf>
    <xf numFmtId="0" fontId="0" fillId="6" borderId="2" xfId="0" applyFont="1" applyFill="1" applyBorder="1"/>
    <xf numFmtId="0" fontId="0" fillId="6" borderId="4" xfId="0" applyFont="1" applyFill="1" applyBorder="1"/>
    <xf numFmtId="0" fontId="2" fillId="3" borderId="5" xfId="0" applyFont="1" applyFill="1" applyBorder="1" applyAlignment="1">
      <alignment horizontal="center" vertical="center"/>
    </xf>
    <xf numFmtId="0" fontId="0" fillId="6" borderId="7" xfId="0" applyFont="1" applyFill="1" applyBorder="1"/>
    <xf numFmtId="0" fontId="0" fillId="6" borderId="3" xfId="0" applyFont="1" applyFill="1" applyBorder="1"/>
    <xf numFmtId="0" fontId="0" fillId="6" borderId="8" xfId="0" applyFont="1" applyFill="1" applyBorder="1"/>
    <xf numFmtId="0" fontId="0" fillId="0" borderId="9" xfId="0" applyFont="1" applyBorder="1"/>
    <xf numFmtId="0" fontId="0" fillId="0" borderId="10" xfId="0" applyFont="1" applyBorder="1"/>
    <xf numFmtId="0" fontId="0" fillId="0" borderId="11" xfId="0" applyFont="1" applyBorder="1"/>
    <xf numFmtId="0" fontId="0" fillId="6" borderId="9" xfId="0" applyFont="1" applyFill="1" applyBorder="1"/>
    <xf numFmtId="0" fontId="0" fillId="6" borderId="10" xfId="0" applyFont="1" applyFill="1" applyBorder="1"/>
    <xf numFmtId="0" fontId="0" fillId="6" borderId="11" xfId="0" applyFont="1" applyFill="1" applyBorder="1"/>
    <xf numFmtId="0" fontId="6" fillId="7" borderId="1" xfId="0" applyFont="1" applyFill="1" applyBorder="1"/>
    <xf numFmtId="0" fontId="0" fillId="0" borderId="0" xfId="0" applyBorder="1"/>
    <xf numFmtId="0" fontId="0" fillId="0" borderId="6" xfId="0" applyBorder="1"/>
    <xf numFmtId="0" fontId="3" fillId="2" borderId="12" xfId="0" applyFont="1" applyFill="1" applyBorder="1" applyAlignment="1">
      <alignment horizontal="center" vertical="center"/>
    </xf>
    <xf numFmtId="0" fontId="0" fillId="0" borderId="15" xfId="0" applyFont="1" applyBorder="1"/>
    <xf numFmtId="0" fontId="0" fillId="6" borderId="15" xfId="0" applyFont="1" applyFill="1" applyBorder="1"/>
    <xf numFmtId="0" fontId="0" fillId="6" borderId="14" xfId="0" applyFont="1" applyFill="1" applyBorder="1"/>
    <xf numFmtId="0" fontId="4" fillId="4" borderId="0" xfId="0" applyFont="1" applyFill="1" applyAlignment="1">
      <alignment horizontal="center" vertical="center"/>
    </xf>
    <xf numFmtId="0" fontId="3" fillId="2" borderId="13" xfId="0" applyFont="1" applyFill="1" applyBorder="1" applyAlignment="1">
      <alignment horizontal="center" vertical="center"/>
    </xf>
    <xf numFmtId="0" fontId="3" fillId="2" borderId="16" xfId="0" applyFont="1" applyFill="1" applyBorder="1" applyAlignment="1">
      <alignment horizontal="center" vertical="center"/>
    </xf>
    <xf numFmtId="0" fontId="0" fillId="6" borderId="0" xfId="0" applyFont="1" applyFill="1" applyBorder="1"/>
    <xf numFmtId="0" fontId="3" fillId="3" borderId="16" xfId="0" applyFont="1" applyFill="1" applyBorder="1" applyAlignment="1">
      <alignment horizontal="center" vertical="center"/>
    </xf>
    <xf numFmtId="14" fontId="2" fillId="8" borderId="6" xfId="0" applyNumberFormat="1" applyFont="1" applyFill="1" applyBorder="1"/>
    <xf numFmtId="0" fontId="2" fillId="8" borderId="15" xfId="0" applyFont="1" applyFill="1" applyBorder="1" applyAlignment="1">
      <alignment horizontal="center"/>
    </xf>
    <xf numFmtId="171" fontId="2" fillId="3" borderId="5" xfId="0" applyNumberFormat="1" applyFont="1" applyFill="1" applyBorder="1" applyAlignment="1">
      <alignment horizontal="center" vertical="center"/>
    </xf>
    <xf numFmtId="171" fontId="0" fillId="6" borderId="3" xfId="0" applyNumberFormat="1" applyFont="1" applyFill="1" applyBorder="1"/>
    <xf numFmtId="171" fontId="0" fillId="0" borderId="10" xfId="0" applyNumberFormat="1" applyFont="1" applyBorder="1"/>
    <xf numFmtId="171" fontId="0" fillId="6" borderId="10" xfId="0" applyNumberFormat="1" applyFont="1" applyFill="1" applyBorder="1"/>
    <xf numFmtId="171" fontId="0" fillId="6" borderId="4" xfId="0" applyNumberFormat="1" applyFont="1" applyFill="1" applyBorder="1"/>
    <xf numFmtId="0" fontId="0" fillId="6" borderId="10" xfId="0" applyFont="1" applyFill="1" applyBorder="1" applyAlignment="1">
      <alignment horizontal="center"/>
    </xf>
    <xf numFmtId="0" fontId="0" fillId="0" borderId="10" xfId="0" applyFont="1" applyBorder="1" applyAlignment="1">
      <alignment horizontal="center"/>
    </xf>
    <xf numFmtId="14" fontId="2" fillId="8" borderId="5" xfId="0" applyNumberFormat="1" applyFont="1" applyFill="1" applyBorder="1"/>
    <xf numFmtId="0" fontId="2" fillId="8" borderId="17" xfId="0" applyFont="1" applyFill="1" applyBorder="1" applyAlignment="1">
      <alignment horizontal="center"/>
    </xf>
    <xf numFmtId="14" fontId="0" fillId="6" borderId="7" xfId="0" applyNumberFormat="1" applyFont="1" applyFill="1" applyBorder="1"/>
    <xf numFmtId="14" fontId="0" fillId="0" borderId="9" xfId="0" applyNumberFormat="1" applyFont="1" applyBorder="1"/>
    <xf numFmtId="14" fontId="0" fillId="6" borderId="9" xfId="0" applyNumberFormat="1" applyFont="1" applyFill="1" applyBorder="1"/>
    <xf numFmtId="14" fontId="0" fillId="6" borderId="2" xfId="0" applyNumberFormat="1" applyFont="1" applyFill="1" applyBorder="1"/>
    <xf numFmtId="0" fontId="2" fillId="8" borderId="5" xfId="0" applyFont="1" applyFill="1" applyBorder="1" applyAlignment="1">
      <alignment horizontal="center" vertical="center"/>
    </xf>
    <xf numFmtId="171" fontId="2" fillId="8" borderId="5" xfId="0" applyNumberFormat="1" applyFont="1" applyFill="1" applyBorder="1" applyAlignment="1">
      <alignment horizontal="center" vertical="center"/>
    </xf>
    <xf numFmtId="0" fontId="2" fillId="8" borderId="6" xfId="0" applyFont="1" applyFill="1" applyBorder="1" applyAlignment="1">
      <alignment horizontal="center" vertical="center"/>
    </xf>
    <xf numFmtId="0" fontId="5" fillId="5" borderId="0" xfId="0" applyFont="1" applyFill="1" applyBorder="1" applyAlignment="1">
      <alignment horizontal="center"/>
    </xf>
    <xf numFmtId="0" fontId="5" fillId="5" borderId="0" xfId="0" applyFont="1" applyFill="1" applyBorder="1" applyAlignment="1"/>
    <xf numFmtId="0" fontId="5" fillId="5" borderId="0" xfId="0" applyFont="1" applyFill="1" applyBorder="1"/>
    <xf numFmtId="0" fontId="0" fillId="0" borderId="0" xfId="0" pivotButton="1"/>
    <xf numFmtId="0" fontId="0" fillId="0" borderId="0" xfId="0" applyAlignment="1">
      <alignment horizontal="left"/>
    </xf>
    <xf numFmtId="0" fontId="0" fillId="0" borderId="0" xfId="0" applyNumberFormat="1"/>
    <xf numFmtId="0" fontId="8" fillId="0" borderId="0" xfId="0" applyFont="1"/>
    <xf numFmtId="0" fontId="9" fillId="0" borderId="0" xfId="0" applyFont="1" applyAlignment="1">
      <alignment horizontal="center"/>
    </xf>
    <xf numFmtId="0" fontId="10" fillId="0" borderId="0" xfId="0" applyFont="1"/>
    <xf numFmtId="0" fontId="11" fillId="0" borderId="0" xfId="0" applyFont="1"/>
    <xf numFmtId="0" fontId="0" fillId="9" borderId="0" xfId="0" applyFill="1"/>
    <xf numFmtId="0" fontId="12" fillId="9" borderId="0" xfId="0" applyFont="1" applyFill="1" applyAlignment="1"/>
    <xf numFmtId="0" fontId="9" fillId="9" borderId="0" xfId="0" applyFont="1" applyFill="1" applyAlignment="1">
      <alignment horizontal="center"/>
    </xf>
    <xf numFmtId="0" fontId="9" fillId="9" borderId="0" xfId="0" applyFont="1" applyFill="1" applyAlignment="1"/>
    <xf numFmtId="0" fontId="0" fillId="9" borderId="0" xfId="0" applyFill="1" applyAlignment="1"/>
    <xf numFmtId="0" fontId="13" fillId="9" borderId="0" xfId="0" applyFont="1" applyFill="1" applyAlignment="1">
      <alignment horizontal="center"/>
    </xf>
    <xf numFmtId="0" fontId="0" fillId="9" borderId="0" xfId="0" applyFill="1" applyAlignment="1">
      <alignment horizontal="left"/>
    </xf>
    <xf numFmtId="0" fontId="0" fillId="9" borderId="0" xfId="0" applyNumberFormat="1" applyFill="1"/>
    <xf numFmtId="0" fontId="11" fillId="9" borderId="0" xfId="0" applyFont="1" applyFill="1"/>
    <xf numFmtId="0" fontId="11" fillId="9" borderId="0" xfId="0" applyFont="1" applyFill="1" applyAlignment="1">
      <alignment horizontal="center"/>
    </xf>
  </cellXfs>
  <cellStyles count="2">
    <cellStyle name="Normal" xfId="0" builtinId="0"/>
    <cellStyle name="Normal 2" xfId="1" xr:uid="{00000000-0005-0000-0000-000001000000}"/>
  </cellStyles>
  <dxfs count="105">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0" formatCode="Genera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i val="0"/>
        <strike val="0"/>
        <condense val="0"/>
        <extend val="0"/>
        <outline val="0"/>
        <shadow val="0"/>
        <u val="none"/>
        <vertAlign val="baseline"/>
        <sz val="12"/>
        <color rgb="FF002060"/>
        <name val="Calibri"/>
        <family val="2"/>
        <scheme val="minor"/>
      </font>
      <fill>
        <patternFill patternType="solid">
          <fgColor indexed="64"/>
          <bgColor theme="7"/>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top style="thin">
          <color theme="4" tint="0.39997558519241921"/>
        </top>
        <bottom style="thin">
          <color theme="4" tint="0.39997558519241921"/>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1.xlsx]Analysis using Column Bar Chart!PivotTable5</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Healthcare Charges by Weight and Diabetes Status</a:t>
            </a:r>
          </a:p>
        </c:rich>
      </c:tx>
      <c:layout>
        <c:manualLayout>
          <c:xMode val="edge"/>
          <c:yMode val="edge"/>
          <c:x val="0.14890820959549825"/>
          <c:y val="9.976455035922748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Column Bar Chart'!$B$5:$B$6</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Chart'!$B$7:$B$11</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E631-4EAD-AE14-80056500760B}"/>
            </c:ext>
          </c:extLst>
        </c:ser>
        <c:ser>
          <c:idx val="1"/>
          <c:order val="1"/>
          <c:tx>
            <c:strRef>
              <c:f>'Analysis using Column Bar Chart'!$C$5:$C$6</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Chart'!$C$7:$C$11</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E631-4EAD-AE14-80056500760B}"/>
            </c:ext>
          </c:extLst>
        </c:ser>
        <c:ser>
          <c:idx val="2"/>
          <c:order val="2"/>
          <c:tx>
            <c:strRef>
              <c:f>'Analysis using Column Bar Chart'!$D$5:$D$6</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Chart'!$D$7:$D$11</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E631-4EAD-AE14-80056500760B}"/>
            </c:ext>
          </c:extLst>
        </c:ser>
        <c:dLbls>
          <c:showLegendKey val="0"/>
          <c:showVal val="0"/>
          <c:showCatName val="0"/>
          <c:showSerName val="0"/>
          <c:showPercent val="0"/>
          <c:showBubbleSize val="0"/>
        </c:dLbls>
        <c:gapWidth val="315"/>
        <c:overlap val="-40"/>
        <c:axId val="115321200"/>
        <c:axId val="117487792"/>
      </c:barChart>
      <c:catAx>
        <c:axId val="1153212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487792"/>
        <c:crosses val="autoZero"/>
        <c:auto val="1"/>
        <c:lblAlgn val="ctr"/>
        <c:lblOffset val="100"/>
        <c:noMultiLvlLbl val="0"/>
      </c:catAx>
      <c:valAx>
        <c:axId val="1174877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3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1.xlsx]Analysis using Column Bar Chart!PivotTable6</c:name>
    <c:fmtId val="2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Column Bar Chart'!$J$5:$J$6</c:f>
              <c:strCache>
                <c:ptCount val="1"/>
                <c:pt idx="0">
                  <c:v>tier - 1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using Column Bar Chart'!$I$7:$I$24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Chart'!$J$7:$J$24</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208-4DBA-A8A7-27DC992D8E6E}"/>
            </c:ext>
          </c:extLst>
        </c:ser>
        <c:ser>
          <c:idx val="1"/>
          <c:order val="1"/>
          <c:tx>
            <c:strRef>
              <c:f>'Analysis using Column Bar Chart'!$K$5:$K$6</c:f>
              <c:strCache>
                <c:ptCount val="1"/>
                <c:pt idx="0">
                  <c:v>tier - 2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'Analysis using Column Bar Chart'!$I$7:$I$24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Chart'!$K$7:$K$24</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208-4DBA-A8A7-27DC992D8E6E}"/>
            </c:ext>
          </c:extLst>
        </c:ser>
        <c:ser>
          <c:idx val="2"/>
          <c:order val="2"/>
          <c:tx>
            <c:strRef>
              <c:f>'Analysis using Column Bar Chart'!$L$5:$L$6</c:f>
              <c:strCache>
                <c:ptCount val="1"/>
                <c:pt idx="0">
                  <c:v>tier - 3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'Analysis using Column Bar Chart'!$I$7:$I$24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Chart'!$L$7:$L$24</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5208-4DBA-A8A7-27DC992D8E6E}"/>
            </c:ext>
          </c:extLst>
        </c:ser>
        <c:dLbls>
          <c:showLegendKey val="0"/>
          <c:showVal val="0"/>
          <c:showCatName val="0"/>
          <c:showSerName val="0"/>
          <c:showPercent val="0"/>
          <c:showBubbleSize val="0"/>
        </c:dLbls>
        <c:gapWidth val="315"/>
        <c:overlap val="-40"/>
        <c:axId val="1501094080"/>
        <c:axId val="117512272"/>
      </c:barChart>
      <c:catAx>
        <c:axId val="1501094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512272"/>
        <c:crosses val="autoZero"/>
        <c:auto val="1"/>
        <c:lblAlgn val="ctr"/>
        <c:lblOffset val="100"/>
        <c:noMultiLvlLbl val="0"/>
      </c:catAx>
      <c:valAx>
        <c:axId val="1175122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109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BMI</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Healthcare!$P:$P</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Healthcare!$B:$B</c:f>
              <c:numCache>
                <c:formatCode>General</c:formatCode>
                <c:ptCount val="1048576"/>
                <c:pt idx="0">
                  <c:v>0</c:v>
                </c:pt>
                <c:pt idx="1">
                  <c:v>47.41</c:v>
                </c:pt>
                <c:pt idx="2">
                  <c:v>30.36</c:v>
                </c:pt>
                <c:pt idx="3">
                  <c:v>34.484999999999999</c:v>
                </c:pt>
                <c:pt idx="4">
                  <c:v>38.094999999999999</c:v>
                </c:pt>
                <c:pt idx="5">
                  <c:v>35.53</c:v>
                </c:pt>
                <c:pt idx="6">
                  <c:v>32.799999999999997</c:v>
                </c:pt>
                <c:pt idx="7">
                  <c:v>36.4</c:v>
                </c:pt>
                <c:pt idx="8">
                  <c:v>36.96</c:v>
                </c:pt>
                <c:pt idx="9">
                  <c:v>41.14</c:v>
                </c:pt>
                <c:pt idx="10">
                  <c:v>38.06</c:v>
                </c:pt>
                <c:pt idx="11">
                  <c:v>37.700000000000003</c:v>
                </c:pt>
                <c:pt idx="12">
                  <c:v>42.13</c:v>
                </c:pt>
                <c:pt idx="13">
                  <c:v>40.92</c:v>
                </c:pt>
                <c:pt idx="14">
                  <c:v>40.564999999999998</c:v>
                </c:pt>
                <c:pt idx="15">
                  <c:v>36.384999999999998</c:v>
                </c:pt>
                <c:pt idx="16">
                  <c:v>39.9</c:v>
                </c:pt>
                <c:pt idx="17">
                  <c:v>33.799999999999997</c:v>
                </c:pt>
                <c:pt idx="18">
                  <c:v>36.765000000000001</c:v>
                </c:pt>
                <c:pt idx="19">
                  <c:v>36.954999999999998</c:v>
                </c:pt>
                <c:pt idx="20">
                  <c:v>42.9</c:v>
                </c:pt>
                <c:pt idx="21">
                  <c:v>36.299999999999997</c:v>
                </c:pt>
                <c:pt idx="22">
                  <c:v>32.200000000000003</c:v>
                </c:pt>
                <c:pt idx="23">
                  <c:v>31.3</c:v>
                </c:pt>
                <c:pt idx="24">
                  <c:v>41.8</c:v>
                </c:pt>
                <c:pt idx="25">
                  <c:v>35.090000000000003</c:v>
                </c:pt>
                <c:pt idx="26">
                  <c:v>33.880000000000003</c:v>
                </c:pt>
                <c:pt idx="27">
                  <c:v>30.875</c:v>
                </c:pt>
                <c:pt idx="28">
                  <c:v>36.86</c:v>
                </c:pt>
                <c:pt idx="29">
                  <c:v>35.86</c:v>
                </c:pt>
                <c:pt idx="30">
                  <c:v>37.049999999999997</c:v>
                </c:pt>
                <c:pt idx="31">
                  <c:v>43.89</c:v>
                </c:pt>
                <c:pt idx="32">
                  <c:v>42.35</c:v>
                </c:pt>
                <c:pt idx="33">
                  <c:v>31.35</c:v>
                </c:pt>
                <c:pt idx="34">
                  <c:v>47.6</c:v>
                </c:pt>
                <c:pt idx="35">
                  <c:v>46.2</c:v>
                </c:pt>
                <c:pt idx="36">
                  <c:v>32.015000000000001</c:v>
                </c:pt>
                <c:pt idx="37">
                  <c:v>40.564999999999998</c:v>
                </c:pt>
                <c:pt idx="38">
                  <c:v>32.450000000000003</c:v>
                </c:pt>
                <c:pt idx="39">
                  <c:v>34.96</c:v>
                </c:pt>
                <c:pt idx="40">
                  <c:v>35.5</c:v>
                </c:pt>
                <c:pt idx="41">
                  <c:v>52.58</c:v>
                </c:pt>
                <c:pt idx="42">
                  <c:v>35.200000000000003</c:v>
                </c:pt>
                <c:pt idx="43">
                  <c:v>38.06</c:v>
                </c:pt>
                <c:pt idx="44">
                  <c:v>34.21</c:v>
                </c:pt>
                <c:pt idx="45">
                  <c:v>38.94</c:v>
                </c:pt>
                <c:pt idx="46">
                  <c:v>30.21</c:v>
                </c:pt>
                <c:pt idx="47">
                  <c:v>33.630000000000003</c:v>
                </c:pt>
                <c:pt idx="48">
                  <c:v>40.369999999999997</c:v>
                </c:pt>
                <c:pt idx="49">
                  <c:v>53.09</c:v>
                </c:pt>
                <c:pt idx="50">
                  <c:v>31.79</c:v>
                </c:pt>
                <c:pt idx="51">
                  <c:v>41.895000000000003</c:v>
                </c:pt>
                <c:pt idx="52">
                  <c:v>31.16</c:v>
                </c:pt>
                <c:pt idx="53">
                  <c:v>34.104999999999997</c:v>
                </c:pt>
                <c:pt idx="54">
                  <c:v>51.93</c:v>
                </c:pt>
                <c:pt idx="55">
                  <c:v>38.950000000000003</c:v>
                </c:pt>
                <c:pt idx="56">
                  <c:v>36.630000000000003</c:v>
                </c:pt>
                <c:pt idx="57">
                  <c:v>34.200000000000003</c:v>
                </c:pt>
                <c:pt idx="58">
                  <c:v>50.63</c:v>
                </c:pt>
                <c:pt idx="59">
                  <c:v>36.479999999999997</c:v>
                </c:pt>
                <c:pt idx="60">
                  <c:v>54.82</c:v>
                </c:pt>
                <c:pt idx="61">
                  <c:v>38.06</c:v>
                </c:pt>
                <c:pt idx="62">
                  <c:v>51.48</c:v>
                </c:pt>
                <c:pt idx="63">
                  <c:v>52.06</c:v>
                </c:pt>
                <c:pt idx="64">
                  <c:v>30.684999999999999</c:v>
                </c:pt>
                <c:pt idx="65">
                  <c:v>36.08</c:v>
                </c:pt>
                <c:pt idx="66">
                  <c:v>54.99</c:v>
                </c:pt>
                <c:pt idx="67">
                  <c:v>35.97</c:v>
                </c:pt>
                <c:pt idx="68">
                  <c:v>45.54</c:v>
                </c:pt>
                <c:pt idx="69">
                  <c:v>35.53</c:v>
                </c:pt>
                <c:pt idx="70">
                  <c:v>30.8</c:v>
                </c:pt>
                <c:pt idx="71">
                  <c:v>38.39</c:v>
                </c:pt>
                <c:pt idx="72">
                  <c:v>32.299999999999997</c:v>
                </c:pt>
                <c:pt idx="73">
                  <c:v>48.8</c:v>
                </c:pt>
                <c:pt idx="74">
                  <c:v>45.5</c:v>
                </c:pt>
                <c:pt idx="75">
                  <c:v>53.61</c:v>
                </c:pt>
                <c:pt idx="76">
                  <c:v>36.19</c:v>
                </c:pt>
                <c:pt idx="77">
                  <c:v>34.6</c:v>
                </c:pt>
                <c:pt idx="78">
                  <c:v>54.12</c:v>
                </c:pt>
                <c:pt idx="79">
                  <c:v>48.82</c:v>
                </c:pt>
                <c:pt idx="80">
                  <c:v>51.01</c:v>
                </c:pt>
                <c:pt idx="81">
                  <c:v>45.65</c:v>
                </c:pt>
                <c:pt idx="82">
                  <c:v>52.9</c:v>
                </c:pt>
                <c:pt idx="83">
                  <c:v>45.41</c:v>
                </c:pt>
                <c:pt idx="84">
                  <c:v>49.41</c:v>
                </c:pt>
                <c:pt idx="85">
                  <c:v>31.824999999999999</c:v>
                </c:pt>
                <c:pt idx="86">
                  <c:v>51.28</c:v>
                </c:pt>
                <c:pt idx="87">
                  <c:v>34.96</c:v>
                </c:pt>
                <c:pt idx="88">
                  <c:v>33.11</c:v>
                </c:pt>
                <c:pt idx="89">
                  <c:v>54.74</c:v>
                </c:pt>
                <c:pt idx="90">
                  <c:v>32.56</c:v>
                </c:pt>
                <c:pt idx="91">
                  <c:v>39.049999999999997</c:v>
                </c:pt>
                <c:pt idx="92">
                  <c:v>42.75</c:v>
                </c:pt>
                <c:pt idx="93">
                  <c:v>50.58</c:v>
                </c:pt>
                <c:pt idx="94">
                  <c:v>30.495000000000001</c:v>
                </c:pt>
                <c:pt idx="95">
                  <c:v>48.31</c:v>
                </c:pt>
                <c:pt idx="96">
                  <c:v>48.99</c:v>
                </c:pt>
                <c:pt idx="97">
                  <c:v>38.39</c:v>
                </c:pt>
                <c:pt idx="98">
                  <c:v>44.34</c:v>
                </c:pt>
                <c:pt idx="99">
                  <c:v>41.51</c:v>
                </c:pt>
                <c:pt idx="100">
                  <c:v>48.2</c:v>
                </c:pt>
                <c:pt idx="101">
                  <c:v>35.75</c:v>
                </c:pt>
                <c:pt idx="102">
                  <c:v>53.81</c:v>
                </c:pt>
                <c:pt idx="103">
                  <c:v>49.48</c:v>
                </c:pt>
                <c:pt idx="104">
                  <c:v>34.1</c:v>
                </c:pt>
                <c:pt idx="105">
                  <c:v>35.299999999999997</c:v>
                </c:pt>
                <c:pt idx="106">
                  <c:v>43.83</c:v>
                </c:pt>
                <c:pt idx="107">
                  <c:v>50.07</c:v>
                </c:pt>
                <c:pt idx="108">
                  <c:v>32.774999999999999</c:v>
                </c:pt>
                <c:pt idx="109">
                  <c:v>34.104999999999997</c:v>
                </c:pt>
                <c:pt idx="110">
                  <c:v>48.93</c:v>
                </c:pt>
                <c:pt idx="111">
                  <c:v>37.07</c:v>
                </c:pt>
                <c:pt idx="112">
                  <c:v>51.51</c:v>
                </c:pt>
                <c:pt idx="113">
                  <c:v>34.799999999999997</c:v>
                </c:pt>
                <c:pt idx="114">
                  <c:v>36.67</c:v>
                </c:pt>
                <c:pt idx="115">
                  <c:v>30.9</c:v>
                </c:pt>
                <c:pt idx="116">
                  <c:v>30.495000000000001</c:v>
                </c:pt>
                <c:pt idx="117">
                  <c:v>44.88</c:v>
                </c:pt>
                <c:pt idx="118">
                  <c:v>44.32</c:v>
                </c:pt>
                <c:pt idx="119">
                  <c:v>46.39</c:v>
                </c:pt>
                <c:pt idx="120">
                  <c:v>42.13</c:v>
                </c:pt>
                <c:pt idx="121">
                  <c:v>30.78</c:v>
                </c:pt>
                <c:pt idx="122">
                  <c:v>31.35</c:v>
                </c:pt>
                <c:pt idx="123">
                  <c:v>41.46</c:v>
                </c:pt>
                <c:pt idx="124">
                  <c:v>48</c:v>
                </c:pt>
                <c:pt idx="125">
                  <c:v>49.13</c:v>
                </c:pt>
                <c:pt idx="126">
                  <c:v>37.799999999999997</c:v>
                </c:pt>
                <c:pt idx="127">
                  <c:v>38.299999999999997</c:v>
                </c:pt>
                <c:pt idx="128">
                  <c:v>32.774999999999999</c:v>
                </c:pt>
                <c:pt idx="129">
                  <c:v>34.200000000000003</c:v>
                </c:pt>
                <c:pt idx="130">
                  <c:v>30.2</c:v>
                </c:pt>
                <c:pt idx="131">
                  <c:v>48.32</c:v>
                </c:pt>
                <c:pt idx="132">
                  <c:v>44.86</c:v>
                </c:pt>
                <c:pt idx="133">
                  <c:v>52.15</c:v>
                </c:pt>
                <c:pt idx="134">
                  <c:v>41.12</c:v>
                </c:pt>
                <c:pt idx="135">
                  <c:v>38.39</c:v>
                </c:pt>
                <c:pt idx="136">
                  <c:v>46.85</c:v>
                </c:pt>
                <c:pt idx="137">
                  <c:v>42.24</c:v>
                </c:pt>
                <c:pt idx="138">
                  <c:v>34.39</c:v>
                </c:pt>
                <c:pt idx="139">
                  <c:v>42.89</c:v>
                </c:pt>
                <c:pt idx="140">
                  <c:v>36.299999999999997</c:v>
                </c:pt>
                <c:pt idx="141">
                  <c:v>35.200000000000003</c:v>
                </c:pt>
                <c:pt idx="142">
                  <c:v>53.62</c:v>
                </c:pt>
                <c:pt idx="143">
                  <c:v>36.67</c:v>
                </c:pt>
                <c:pt idx="144">
                  <c:v>33.4</c:v>
                </c:pt>
                <c:pt idx="145">
                  <c:v>42.71</c:v>
                </c:pt>
                <c:pt idx="146">
                  <c:v>41.52</c:v>
                </c:pt>
                <c:pt idx="147">
                  <c:v>39.4</c:v>
                </c:pt>
                <c:pt idx="148">
                  <c:v>46.45</c:v>
                </c:pt>
                <c:pt idx="149">
                  <c:v>35.75</c:v>
                </c:pt>
                <c:pt idx="150">
                  <c:v>26.07</c:v>
                </c:pt>
                <c:pt idx="151">
                  <c:v>36.54</c:v>
                </c:pt>
                <c:pt idx="152">
                  <c:v>51.64</c:v>
                </c:pt>
                <c:pt idx="153">
                  <c:v>42.83</c:v>
                </c:pt>
                <c:pt idx="154">
                  <c:v>40.15</c:v>
                </c:pt>
                <c:pt idx="155">
                  <c:v>27.8</c:v>
                </c:pt>
                <c:pt idx="156">
                  <c:v>45.81</c:v>
                </c:pt>
                <c:pt idx="157">
                  <c:v>34.43</c:v>
                </c:pt>
                <c:pt idx="158">
                  <c:v>41.33</c:v>
                </c:pt>
                <c:pt idx="159">
                  <c:v>31.92</c:v>
                </c:pt>
                <c:pt idx="160">
                  <c:v>39.799999999999997</c:v>
                </c:pt>
                <c:pt idx="161">
                  <c:v>42.82</c:v>
                </c:pt>
                <c:pt idx="162">
                  <c:v>33.630000000000003</c:v>
                </c:pt>
                <c:pt idx="163">
                  <c:v>37.07</c:v>
                </c:pt>
                <c:pt idx="164">
                  <c:v>35.625</c:v>
                </c:pt>
                <c:pt idx="165">
                  <c:v>42.69</c:v>
                </c:pt>
                <c:pt idx="166">
                  <c:v>37.869999999999997</c:v>
                </c:pt>
                <c:pt idx="167">
                  <c:v>40.61</c:v>
                </c:pt>
                <c:pt idx="168">
                  <c:v>30.78</c:v>
                </c:pt>
                <c:pt idx="169">
                  <c:v>49.49</c:v>
                </c:pt>
                <c:pt idx="170">
                  <c:v>37.619999999999997</c:v>
                </c:pt>
                <c:pt idx="171">
                  <c:v>36.08</c:v>
                </c:pt>
                <c:pt idx="172">
                  <c:v>33.5</c:v>
                </c:pt>
                <c:pt idx="173">
                  <c:v>47.46</c:v>
                </c:pt>
                <c:pt idx="174">
                  <c:v>49.24</c:v>
                </c:pt>
                <c:pt idx="175">
                  <c:v>54.4</c:v>
                </c:pt>
                <c:pt idx="176">
                  <c:v>35.53</c:v>
                </c:pt>
                <c:pt idx="177">
                  <c:v>39.729999999999997</c:v>
                </c:pt>
                <c:pt idx="178">
                  <c:v>35.68</c:v>
                </c:pt>
                <c:pt idx="179">
                  <c:v>48.86</c:v>
                </c:pt>
                <c:pt idx="180">
                  <c:v>34.799999999999997</c:v>
                </c:pt>
                <c:pt idx="181">
                  <c:v>32.49</c:v>
                </c:pt>
                <c:pt idx="182">
                  <c:v>39</c:v>
                </c:pt>
                <c:pt idx="183">
                  <c:v>35.299999999999997</c:v>
                </c:pt>
                <c:pt idx="184">
                  <c:v>33.42</c:v>
                </c:pt>
                <c:pt idx="185">
                  <c:v>37.18</c:v>
                </c:pt>
                <c:pt idx="186">
                  <c:v>33.33</c:v>
                </c:pt>
                <c:pt idx="187">
                  <c:v>53.21</c:v>
                </c:pt>
                <c:pt idx="188">
                  <c:v>38.729999999999997</c:v>
                </c:pt>
                <c:pt idx="189">
                  <c:v>29.73</c:v>
                </c:pt>
                <c:pt idx="190">
                  <c:v>34.700000000000003</c:v>
                </c:pt>
                <c:pt idx="191">
                  <c:v>38.28</c:v>
                </c:pt>
                <c:pt idx="192">
                  <c:v>33.57</c:v>
                </c:pt>
                <c:pt idx="193">
                  <c:v>52.06</c:v>
                </c:pt>
                <c:pt idx="194">
                  <c:v>38.17</c:v>
                </c:pt>
                <c:pt idx="195">
                  <c:v>36.954999999999998</c:v>
                </c:pt>
                <c:pt idx="196">
                  <c:v>34.4</c:v>
                </c:pt>
                <c:pt idx="197">
                  <c:v>31.73</c:v>
                </c:pt>
                <c:pt idx="198">
                  <c:v>36.64</c:v>
                </c:pt>
                <c:pt idx="199">
                  <c:v>36.85</c:v>
                </c:pt>
                <c:pt idx="200">
                  <c:v>33.33</c:v>
                </c:pt>
                <c:pt idx="201">
                  <c:v>39.14</c:v>
                </c:pt>
                <c:pt idx="202">
                  <c:v>32.9</c:v>
                </c:pt>
                <c:pt idx="203">
                  <c:v>29.78</c:v>
                </c:pt>
                <c:pt idx="204">
                  <c:v>32.78</c:v>
                </c:pt>
                <c:pt idx="205">
                  <c:v>41.65</c:v>
                </c:pt>
                <c:pt idx="206">
                  <c:v>50.79</c:v>
                </c:pt>
                <c:pt idx="207">
                  <c:v>35.43</c:v>
                </c:pt>
                <c:pt idx="208">
                  <c:v>35.25</c:v>
                </c:pt>
                <c:pt idx="209">
                  <c:v>36.85</c:v>
                </c:pt>
                <c:pt idx="210">
                  <c:v>31.02</c:v>
                </c:pt>
                <c:pt idx="211">
                  <c:v>35.6</c:v>
                </c:pt>
                <c:pt idx="212">
                  <c:v>34.39</c:v>
                </c:pt>
                <c:pt idx="213">
                  <c:v>29.06</c:v>
                </c:pt>
                <c:pt idx="214">
                  <c:v>35.799999999999997</c:v>
                </c:pt>
                <c:pt idx="215">
                  <c:v>49.8</c:v>
                </c:pt>
                <c:pt idx="216">
                  <c:v>35.71</c:v>
                </c:pt>
                <c:pt idx="217">
                  <c:v>30.8</c:v>
                </c:pt>
                <c:pt idx="218">
                  <c:v>33.69</c:v>
                </c:pt>
                <c:pt idx="219">
                  <c:v>42.27</c:v>
                </c:pt>
                <c:pt idx="220">
                  <c:v>53.25</c:v>
                </c:pt>
                <c:pt idx="221">
                  <c:v>26.8</c:v>
                </c:pt>
                <c:pt idx="222">
                  <c:v>28.5</c:v>
                </c:pt>
                <c:pt idx="223">
                  <c:v>22.895</c:v>
                </c:pt>
                <c:pt idx="224">
                  <c:v>34.06</c:v>
                </c:pt>
                <c:pt idx="225">
                  <c:v>36.409999999999997</c:v>
                </c:pt>
                <c:pt idx="226">
                  <c:v>52.3</c:v>
                </c:pt>
                <c:pt idx="227">
                  <c:v>52.66</c:v>
                </c:pt>
                <c:pt idx="228">
                  <c:v>29.57</c:v>
                </c:pt>
                <c:pt idx="229">
                  <c:v>36.99</c:v>
                </c:pt>
                <c:pt idx="230">
                  <c:v>31.4</c:v>
                </c:pt>
                <c:pt idx="231">
                  <c:v>34.9</c:v>
                </c:pt>
                <c:pt idx="232">
                  <c:v>31.13</c:v>
                </c:pt>
                <c:pt idx="233">
                  <c:v>34.799999999999997</c:v>
                </c:pt>
                <c:pt idx="234">
                  <c:v>31.68</c:v>
                </c:pt>
                <c:pt idx="235">
                  <c:v>33.534999999999997</c:v>
                </c:pt>
                <c:pt idx="236">
                  <c:v>31.92</c:v>
                </c:pt>
                <c:pt idx="237">
                  <c:v>32.700000000000003</c:v>
                </c:pt>
                <c:pt idx="238">
                  <c:v>41.25</c:v>
                </c:pt>
                <c:pt idx="239">
                  <c:v>33.11</c:v>
                </c:pt>
                <c:pt idx="240">
                  <c:v>36.159999999999997</c:v>
                </c:pt>
                <c:pt idx="241">
                  <c:v>33.72</c:v>
                </c:pt>
                <c:pt idx="242">
                  <c:v>37.74</c:v>
                </c:pt>
                <c:pt idx="243">
                  <c:v>48.75</c:v>
                </c:pt>
                <c:pt idx="244">
                  <c:v>31.065000000000001</c:v>
                </c:pt>
                <c:pt idx="245">
                  <c:v>23.55</c:v>
                </c:pt>
                <c:pt idx="246">
                  <c:v>30.18</c:v>
                </c:pt>
                <c:pt idx="247">
                  <c:v>29.94</c:v>
                </c:pt>
                <c:pt idx="248">
                  <c:v>31.4</c:v>
                </c:pt>
                <c:pt idx="249">
                  <c:v>53.06</c:v>
                </c:pt>
                <c:pt idx="250">
                  <c:v>30.25</c:v>
                </c:pt>
                <c:pt idx="251">
                  <c:v>46.68</c:v>
                </c:pt>
                <c:pt idx="252">
                  <c:v>30.4</c:v>
                </c:pt>
                <c:pt idx="253">
                  <c:v>30.2</c:v>
                </c:pt>
                <c:pt idx="254">
                  <c:v>51.18</c:v>
                </c:pt>
                <c:pt idx="255">
                  <c:v>22.18</c:v>
                </c:pt>
                <c:pt idx="256">
                  <c:v>31.92</c:v>
                </c:pt>
                <c:pt idx="257">
                  <c:v>31.73</c:v>
                </c:pt>
                <c:pt idx="258">
                  <c:v>45.52</c:v>
                </c:pt>
                <c:pt idx="259">
                  <c:v>52.81</c:v>
                </c:pt>
                <c:pt idx="260">
                  <c:v>33.58</c:v>
                </c:pt>
                <c:pt idx="261">
                  <c:v>30.684999999999999</c:v>
                </c:pt>
                <c:pt idx="262">
                  <c:v>37.524999999999999</c:v>
                </c:pt>
                <c:pt idx="263">
                  <c:v>34.5</c:v>
                </c:pt>
                <c:pt idx="264">
                  <c:v>28.16</c:v>
                </c:pt>
                <c:pt idx="265">
                  <c:v>30.02</c:v>
                </c:pt>
                <c:pt idx="266">
                  <c:v>37.82</c:v>
                </c:pt>
                <c:pt idx="267">
                  <c:v>33.14</c:v>
                </c:pt>
                <c:pt idx="268">
                  <c:v>25.14</c:v>
                </c:pt>
                <c:pt idx="269">
                  <c:v>20.18</c:v>
                </c:pt>
                <c:pt idx="270">
                  <c:v>44.36</c:v>
                </c:pt>
                <c:pt idx="271">
                  <c:v>23.82</c:v>
                </c:pt>
                <c:pt idx="272">
                  <c:v>45</c:v>
                </c:pt>
                <c:pt idx="273">
                  <c:v>26.62</c:v>
                </c:pt>
                <c:pt idx="274">
                  <c:v>32.67</c:v>
                </c:pt>
                <c:pt idx="275">
                  <c:v>44.44</c:v>
                </c:pt>
                <c:pt idx="276">
                  <c:v>28.31</c:v>
                </c:pt>
                <c:pt idx="277">
                  <c:v>25.05</c:v>
                </c:pt>
                <c:pt idx="278">
                  <c:v>28.34</c:v>
                </c:pt>
                <c:pt idx="279">
                  <c:v>17.765000000000001</c:v>
                </c:pt>
                <c:pt idx="280">
                  <c:v>36.119999999999997</c:v>
                </c:pt>
                <c:pt idx="281">
                  <c:v>23.19</c:v>
                </c:pt>
                <c:pt idx="282">
                  <c:v>35.99</c:v>
                </c:pt>
                <c:pt idx="283">
                  <c:v>30.25</c:v>
                </c:pt>
                <c:pt idx="284">
                  <c:v>26.24</c:v>
                </c:pt>
                <c:pt idx="285">
                  <c:v>31.36</c:v>
                </c:pt>
                <c:pt idx="286">
                  <c:v>25.69</c:v>
                </c:pt>
                <c:pt idx="287">
                  <c:v>25.46</c:v>
                </c:pt>
                <c:pt idx="288">
                  <c:v>31.83</c:v>
                </c:pt>
                <c:pt idx="289">
                  <c:v>24.43</c:v>
                </c:pt>
                <c:pt idx="290">
                  <c:v>41.9</c:v>
                </c:pt>
                <c:pt idx="291">
                  <c:v>22.88</c:v>
                </c:pt>
                <c:pt idx="292">
                  <c:v>29.734999999999999</c:v>
                </c:pt>
                <c:pt idx="293">
                  <c:v>40.74</c:v>
                </c:pt>
                <c:pt idx="294">
                  <c:v>24.14</c:v>
                </c:pt>
                <c:pt idx="295">
                  <c:v>25.15</c:v>
                </c:pt>
                <c:pt idx="296">
                  <c:v>28.71</c:v>
                </c:pt>
                <c:pt idx="297">
                  <c:v>23</c:v>
                </c:pt>
                <c:pt idx="298">
                  <c:v>36.86</c:v>
                </c:pt>
                <c:pt idx="299">
                  <c:v>24.25</c:v>
                </c:pt>
                <c:pt idx="300">
                  <c:v>23.85</c:v>
                </c:pt>
                <c:pt idx="301">
                  <c:v>40.020000000000003</c:v>
                </c:pt>
                <c:pt idx="302">
                  <c:v>19.170000000000002</c:v>
                </c:pt>
                <c:pt idx="303">
                  <c:v>43.53</c:v>
                </c:pt>
                <c:pt idx="304">
                  <c:v>46.06</c:v>
                </c:pt>
                <c:pt idx="305">
                  <c:v>29.92</c:v>
                </c:pt>
                <c:pt idx="306">
                  <c:v>28.46</c:v>
                </c:pt>
                <c:pt idx="307">
                  <c:v>24.56</c:v>
                </c:pt>
                <c:pt idx="308">
                  <c:v>41.19</c:v>
                </c:pt>
                <c:pt idx="309">
                  <c:v>18.63</c:v>
                </c:pt>
                <c:pt idx="310">
                  <c:v>26.26</c:v>
                </c:pt>
                <c:pt idx="311">
                  <c:v>22.37</c:v>
                </c:pt>
                <c:pt idx="312">
                  <c:v>39.619999999999997</c:v>
                </c:pt>
                <c:pt idx="313">
                  <c:v>18.329999999999998</c:v>
                </c:pt>
                <c:pt idx="314">
                  <c:v>17.11</c:v>
                </c:pt>
                <c:pt idx="315">
                  <c:v>43.5</c:v>
                </c:pt>
                <c:pt idx="316">
                  <c:v>25.364999999999998</c:v>
                </c:pt>
                <c:pt idx="317">
                  <c:v>28.594999999999999</c:v>
                </c:pt>
                <c:pt idx="318">
                  <c:v>29.83</c:v>
                </c:pt>
                <c:pt idx="319">
                  <c:v>24.7</c:v>
                </c:pt>
                <c:pt idx="320">
                  <c:v>17.940000000000001</c:v>
                </c:pt>
                <c:pt idx="321">
                  <c:v>21.08</c:v>
                </c:pt>
                <c:pt idx="322">
                  <c:v>37.715000000000003</c:v>
                </c:pt>
                <c:pt idx="323">
                  <c:v>22.39</c:v>
                </c:pt>
                <c:pt idx="324">
                  <c:v>28.78</c:v>
                </c:pt>
                <c:pt idx="325">
                  <c:v>18.329999999999998</c:v>
                </c:pt>
                <c:pt idx="326">
                  <c:v>26.39</c:v>
                </c:pt>
                <c:pt idx="327">
                  <c:v>19.260000000000002</c:v>
                </c:pt>
                <c:pt idx="328">
                  <c:v>26.92</c:v>
                </c:pt>
                <c:pt idx="329">
                  <c:v>19.73</c:v>
                </c:pt>
                <c:pt idx="330">
                  <c:v>23.56</c:v>
                </c:pt>
                <c:pt idx="331">
                  <c:v>37.67</c:v>
                </c:pt>
                <c:pt idx="332">
                  <c:v>18.73</c:v>
                </c:pt>
                <c:pt idx="333">
                  <c:v>33.090000000000003</c:v>
                </c:pt>
                <c:pt idx="334">
                  <c:v>18.329999999999998</c:v>
                </c:pt>
                <c:pt idx="335">
                  <c:v>27.74</c:v>
                </c:pt>
                <c:pt idx="336">
                  <c:v>24.2</c:v>
                </c:pt>
                <c:pt idx="337">
                  <c:v>22.03</c:v>
                </c:pt>
                <c:pt idx="338">
                  <c:v>26.885000000000002</c:v>
                </c:pt>
                <c:pt idx="339">
                  <c:v>16.36</c:v>
                </c:pt>
                <c:pt idx="340">
                  <c:v>32.299999999999997</c:v>
                </c:pt>
                <c:pt idx="341">
                  <c:v>16.05</c:v>
                </c:pt>
                <c:pt idx="342">
                  <c:v>29.07</c:v>
                </c:pt>
                <c:pt idx="343">
                  <c:v>17.43</c:v>
                </c:pt>
                <c:pt idx="344">
                  <c:v>19.329999999999998</c:v>
                </c:pt>
                <c:pt idx="345">
                  <c:v>30.52</c:v>
                </c:pt>
                <c:pt idx="346">
                  <c:v>39.21</c:v>
                </c:pt>
                <c:pt idx="347">
                  <c:v>26.98</c:v>
                </c:pt>
                <c:pt idx="348">
                  <c:v>25.84</c:v>
                </c:pt>
                <c:pt idx="349">
                  <c:v>28.31</c:v>
                </c:pt>
                <c:pt idx="350">
                  <c:v>23.94</c:v>
                </c:pt>
                <c:pt idx="351">
                  <c:v>20.03</c:v>
                </c:pt>
                <c:pt idx="352">
                  <c:v>41.42</c:v>
                </c:pt>
                <c:pt idx="353">
                  <c:v>36.67</c:v>
                </c:pt>
                <c:pt idx="354">
                  <c:v>27.645</c:v>
                </c:pt>
                <c:pt idx="355">
                  <c:v>22.72</c:v>
                </c:pt>
                <c:pt idx="356">
                  <c:v>36.520000000000003</c:v>
                </c:pt>
                <c:pt idx="357">
                  <c:v>33.96</c:v>
                </c:pt>
                <c:pt idx="358">
                  <c:v>26.695</c:v>
                </c:pt>
                <c:pt idx="359">
                  <c:v>18.45</c:v>
                </c:pt>
                <c:pt idx="360">
                  <c:v>33.18</c:v>
                </c:pt>
                <c:pt idx="361">
                  <c:v>36.1</c:v>
                </c:pt>
                <c:pt idx="362">
                  <c:v>22.77</c:v>
                </c:pt>
                <c:pt idx="363">
                  <c:v>21.24</c:v>
                </c:pt>
                <c:pt idx="364">
                  <c:v>17.600000000000001</c:v>
                </c:pt>
                <c:pt idx="365">
                  <c:v>26.29</c:v>
                </c:pt>
                <c:pt idx="366">
                  <c:v>35.31</c:v>
                </c:pt>
                <c:pt idx="367">
                  <c:v>27.04</c:v>
                </c:pt>
                <c:pt idx="368">
                  <c:v>30.23</c:v>
                </c:pt>
                <c:pt idx="369">
                  <c:v>30.6</c:v>
                </c:pt>
                <c:pt idx="370">
                  <c:v>26.8</c:v>
                </c:pt>
                <c:pt idx="371">
                  <c:v>16.86</c:v>
                </c:pt>
                <c:pt idx="372">
                  <c:v>16.3</c:v>
                </c:pt>
                <c:pt idx="373">
                  <c:v>29.81</c:v>
                </c:pt>
                <c:pt idx="374">
                  <c:v>16.329999999999998</c:v>
                </c:pt>
                <c:pt idx="375">
                  <c:v>16.37</c:v>
                </c:pt>
                <c:pt idx="376">
                  <c:v>22.42</c:v>
                </c:pt>
                <c:pt idx="377">
                  <c:v>31.35</c:v>
                </c:pt>
                <c:pt idx="378">
                  <c:v>31.9</c:v>
                </c:pt>
                <c:pt idx="379">
                  <c:v>30.6</c:v>
                </c:pt>
                <c:pt idx="380">
                  <c:v>28.975000000000001</c:v>
                </c:pt>
                <c:pt idx="381">
                  <c:v>24.86</c:v>
                </c:pt>
                <c:pt idx="382">
                  <c:v>19.54</c:v>
                </c:pt>
                <c:pt idx="383">
                  <c:v>26.74</c:v>
                </c:pt>
                <c:pt idx="384">
                  <c:v>22.99</c:v>
                </c:pt>
                <c:pt idx="385">
                  <c:v>31.46</c:v>
                </c:pt>
                <c:pt idx="386">
                  <c:v>30.86</c:v>
                </c:pt>
                <c:pt idx="387">
                  <c:v>31.96</c:v>
                </c:pt>
                <c:pt idx="388">
                  <c:v>23.76</c:v>
                </c:pt>
                <c:pt idx="389">
                  <c:v>19.38</c:v>
                </c:pt>
                <c:pt idx="390">
                  <c:v>16.21</c:v>
                </c:pt>
                <c:pt idx="391">
                  <c:v>32.54</c:v>
                </c:pt>
                <c:pt idx="392">
                  <c:v>36.765000000000001</c:v>
                </c:pt>
                <c:pt idx="393">
                  <c:v>35.909999999999997</c:v>
                </c:pt>
                <c:pt idx="394">
                  <c:v>32.06</c:v>
                </c:pt>
                <c:pt idx="395">
                  <c:v>24.1</c:v>
                </c:pt>
                <c:pt idx="396">
                  <c:v>27.1</c:v>
                </c:pt>
                <c:pt idx="397">
                  <c:v>24.42</c:v>
                </c:pt>
                <c:pt idx="398">
                  <c:v>26.695</c:v>
                </c:pt>
                <c:pt idx="399">
                  <c:v>27.79</c:v>
                </c:pt>
                <c:pt idx="400">
                  <c:v>32.68</c:v>
                </c:pt>
                <c:pt idx="401">
                  <c:v>26.4</c:v>
                </c:pt>
                <c:pt idx="402">
                  <c:v>23.655000000000001</c:v>
                </c:pt>
                <c:pt idx="403">
                  <c:v>27.36</c:v>
                </c:pt>
                <c:pt idx="404">
                  <c:v>27.82</c:v>
                </c:pt>
                <c:pt idx="405">
                  <c:v>25.46</c:v>
                </c:pt>
                <c:pt idx="406">
                  <c:v>25.1</c:v>
                </c:pt>
                <c:pt idx="407">
                  <c:v>32.11</c:v>
                </c:pt>
                <c:pt idx="408">
                  <c:v>29.8</c:v>
                </c:pt>
                <c:pt idx="409">
                  <c:v>24.01</c:v>
                </c:pt>
                <c:pt idx="410">
                  <c:v>23.21</c:v>
                </c:pt>
                <c:pt idx="411">
                  <c:v>21.2</c:v>
                </c:pt>
                <c:pt idx="412">
                  <c:v>28.215</c:v>
                </c:pt>
                <c:pt idx="413">
                  <c:v>38.094999999999999</c:v>
                </c:pt>
                <c:pt idx="414">
                  <c:v>22.61</c:v>
                </c:pt>
                <c:pt idx="415">
                  <c:v>24.32</c:v>
                </c:pt>
                <c:pt idx="416">
                  <c:v>20.96</c:v>
                </c:pt>
                <c:pt idx="417">
                  <c:v>19.68</c:v>
                </c:pt>
                <c:pt idx="418">
                  <c:v>18.100000000000001</c:v>
                </c:pt>
                <c:pt idx="419">
                  <c:v>29.64</c:v>
                </c:pt>
                <c:pt idx="420">
                  <c:v>25.3</c:v>
                </c:pt>
                <c:pt idx="421">
                  <c:v>27.6</c:v>
                </c:pt>
                <c:pt idx="422">
                  <c:v>27.645</c:v>
                </c:pt>
                <c:pt idx="423">
                  <c:v>27.6</c:v>
                </c:pt>
                <c:pt idx="424">
                  <c:v>25.08</c:v>
                </c:pt>
                <c:pt idx="425">
                  <c:v>30.02</c:v>
                </c:pt>
                <c:pt idx="426">
                  <c:v>27.36</c:v>
                </c:pt>
                <c:pt idx="427">
                  <c:v>22.2</c:v>
                </c:pt>
                <c:pt idx="428">
                  <c:v>25.71</c:v>
                </c:pt>
                <c:pt idx="429">
                  <c:v>41.91</c:v>
                </c:pt>
                <c:pt idx="430">
                  <c:v>25.85</c:v>
                </c:pt>
                <c:pt idx="431">
                  <c:v>23.844999999999999</c:v>
                </c:pt>
                <c:pt idx="432">
                  <c:v>30.59</c:v>
                </c:pt>
                <c:pt idx="433">
                  <c:v>24.795000000000002</c:v>
                </c:pt>
                <c:pt idx="434">
                  <c:v>24.13</c:v>
                </c:pt>
                <c:pt idx="435">
                  <c:v>25.84</c:v>
                </c:pt>
                <c:pt idx="436">
                  <c:v>28</c:v>
                </c:pt>
                <c:pt idx="437">
                  <c:v>34.1</c:v>
                </c:pt>
                <c:pt idx="438">
                  <c:v>26.125</c:v>
                </c:pt>
                <c:pt idx="439">
                  <c:v>25.6</c:v>
                </c:pt>
                <c:pt idx="440">
                  <c:v>24.32</c:v>
                </c:pt>
                <c:pt idx="441">
                  <c:v>22.88</c:v>
                </c:pt>
                <c:pt idx="442">
                  <c:v>24.984999999999999</c:v>
                </c:pt>
                <c:pt idx="443">
                  <c:v>33.1</c:v>
                </c:pt>
                <c:pt idx="444">
                  <c:v>27.83</c:v>
                </c:pt>
                <c:pt idx="445">
                  <c:v>30.875</c:v>
                </c:pt>
                <c:pt idx="446">
                  <c:v>27.265000000000001</c:v>
                </c:pt>
                <c:pt idx="447">
                  <c:v>26.7</c:v>
                </c:pt>
                <c:pt idx="448">
                  <c:v>29.925000000000001</c:v>
                </c:pt>
                <c:pt idx="449">
                  <c:v>19.95</c:v>
                </c:pt>
                <c:pt idx="450">
                  <c:v>24.225000000000001</c:v>
                </c:pt>
                <c:pt idx="451">
                  <c:v>28.12</c:v>
                </c:pt>
                <c:pt idx="452">
                  <c:v>23.21</c:v>
                </c:pt>
                <c:pt idx="453">
                  <c:v>23.98</c:v>
                </c:pt>
                <c:pt idx="454">
                  <c:v>30</c:v>
                </c:pt>
                <c:pt idx="455">
                  <c:v>17.350000000000001</c:v>
                </c:pt>
                <c:pt idx="456">
                  <c:v>22.704999999999998</c:v>
                </c:pt>
                <c:pt idx="457">
                  <c:v>25.41</c:v>
                </c:pt>
                <c:pt idx="458">
                  <c:v>18.23</c:v>
                </c:pt>
                <c:pt idx="459">
                  <c:v>24.7</c:v>
                </c:pt>
                <c:pt idx="460">
                  <c:v>37.4</c:v>
                </c:pt>
                <c:pt idx="461">
                  <c:v>26.885000000000002</c:v>
                </c:pt>
                <c:pt idx="462">
                  <c:v>25.27</c:v>
                </c:pt>
                <c:pt idx="463">
                  <c:v>23.655000000000001</c:v>
                </c:pt>
                <c:pt idx="464">
                  <c:v>55.05</c:v>
                </c:pt>
                <c:pt idx="465">
                  <c:v>24.89</c:v>
                </c:pt>
                <c:pt idx="466">
                  <c:v>18.715</c:v>
                </c:pt>
                <c:pt idx="467">
                  <c:v>28.12</c:v>
                </c:pt>
                <c:pt idx="468">
                  <c:v>26.6</c:v>
                </c:pt>
                <c:pt idx="469">
                  <c:v>30.114999999999998</c:v>
                </c:pt>
                <c:pt idx="470">
                  <c:v>24.605</c:v>
                </c:pt>
                <c:pt idx="471">
                  <c:v>29.6</c:v>
                </c:pt>
                <c:pt idx="472">
                  <c:v>24.42</c:v>
                </c:pt>
                <c:pt idx="473">
                  <c:v>20.9</c:v>
                </c:pt>
                <c:pt idx="474">
                  <c:v>22.895</c:v>
                </c:pt>
                <c:pt idx="475">
                  <c:v>28.3</c:v>
                </c:pt>
                <c:pt idx="476">
                  <c:v>54.3</c:v>
                </c:pt>
                <c:pt idx="477">
                  <c:v>33.344999999999999</c:v>
                </c:pt>
                <c:pt idx="478">
                  <c:v>33</c:v>
                </c:pt>
                <c:pt idx="479">
                  <c:v>28.024999999999999</c:v>
                </c:pt>
                <c:pt idx="480">
                  <c:v>28.69</c:v>
                </c:pt>
                <c:pt idx="481">
                  <c:v>40.28</c:v>
                </c:pt>
                <c:pt idx="482">
                  <c:v>37.299999999999997</c:v>
                </c:pt>
                <c:pt idx="483">
                  <c:v>54.47</c:v>
                </c:pt>
                <c:pt idx="484">
                  <c:v>38.06</c:v>
                </c:pt>
                <c:pt idx="485">
                  <c:v>51.47</c:v>
                </c:pt>
                <c:pt idx="486">
                  <c:v>29.8</c:v>
                </c:pt>
                <c:pt idx="487">
                  <c:v>49.77</c:v>
                </c:pt>
                <c:pt idx="488">
                  <c:v>25.555</c:v>
                </c:pt>
                <c:pt idx="489">
                  <c:v>29.64</c:v>
                </c:pt>
                <c:pt idx="490">
                  <c:v>53.93</c:v>
                </c:pt>
                <c:pt idx="491">
                  <c:v>28.024999999999999</c:v>
                </c:pt>
                <c:pt idx="492">
                  <c:v>27.5</c:v>
                </c:pt>
                <c:pt idx="493">
                  <c:v>21.8</c:v>
                </c:pt>
                <c:pt idx="494">
                  <c:v>26.41</c:v>
                </c:pt>
                <c:pt idx="495">
                  <c:v>27.835000000000001</c:v>
                </c:pt>
                <c:pt idx="496">
                  <c:v>51.74</c:v>
                </c:pt>
                <c:pt idx="497">
                  <c:v>23.37</c:v>
                </c:pt>
                <c:pt idx="498">
                  <c:v>29.7</c:v>
                </c:pt>
                <c:pt idx="499">
                  <c:v>20.045000000000002</c:v>
                </c:pt>
                <c:pt idx="500">
                  <c:v>27.83</c:v>
                </c:pt>
                <c:pt idx="501">
                  <c:v>28.93</c:v>
                </c:pt>
                <c:pt idx="502">
                  <c:v>33.82</c:v>
                </c:pt>
                <c:pt idx="503">
                  <c:v>20.234999999999999</c:v>
                </c:pt>
                <c:pt idx="504">
                  <c:v>49.2</c:v>
                </c:pt>
                <c:pt idx="505">
                  <c:v>26.4</c:v>
                </c:pt>
                <c:pt idx="506">
                  <c:v>28.38</c:v>
                </c:pt>
                <c:pt idx="507">
                  <c:v>24.64</c:v>
                </c:pt>
                <c:pt idx="508">
                  <c:v>39.71</c:v>
                </c:pt>
                <c:pt idx="509">
                  <c:v>22.22</c:v>
                </c:pt>
                <c:pt idx="510">
                  <c:v>33.344999999999999</c:v>
                </c:pt>
                <c:pt idx="511">
                  <c:v>24.42</c:v>
                </c:pt>
                <c:pt idx="512">
                  <c:v>29.81</c:v>
                </c:pt>
                <c:pt idx="513">
                  <c:v>51.18</c:v>
                </c:pt>
                <c:pt idx="514">
                  <c:v>51.37</c:v>
                </c:pt>
                <c:pt idx="515">
                  <c:v>36.19</c:v>
                </c:pt>
                <c:pt idx="516">
                  <c:v>25.9</c:v>
                </c:pt>
                <c:pt idx="517">
                  <c:v>35.72</c:v>
                </c:pt>
                <c:pt idx="518">
                  <c:v>27.94</c:v>
                </c:pt>
                <c:pt idx="519">
                  <c:v>27.1</c:v>
                </c:pt>
                <c:pt idx="520">
                  <c:v>18.3</c:v>
                </c:pt>
                <c:pt idx="521">
                  <c:v>25.3</c:v>
                </c:pt>
                <c:pt idx="522">
                  <c:v>38.83</c:v>
                </c:pt>
                <c:pt idx="523">
                  <c:v>27.6</c:v>
                </c:pt>
                <c:pt idx="524">
                  <c:v>46.4</c:v>
                </c:pt>
                <c:pt idx="525">
                  <c:v>51.92</c:v>
                </c:pt>
                <c:pt idx="526">
                  <c:v>32.395000000000003</c:v>
                </c:pt>
                <c:pt idx="527">
                  <c:v>46.19</c:v>
                </c:pt>
                <c:pt idx="528">
                  <c:v>27.93</c:v>
                </c:pt>
                <c:pt idx="529">
                  <c:v>45.62</c:v>
                </c:pt>
                <c:pt idx="530">
                  <c:v>35.31</c:v>
                </c:pt>
                <c:pt idx="531">
                  <c:v>30.4</c:v>
                </c:pt>
                <c:pt idx="532">
                  <c:v>20.13</c:v>
                </c:pt>
                <c:pt idx="533">
                  <c:v>23.655000000000001</c:v>
                </c:pt>
                <c:pt idx="534">
                  <c:v>49.05</c:v>
                </c:pt>
                <c:pt idx="535">
                  <c:v>51.94</c:v>
                </c:pt>
                <c:pt idx="536">
                  <c:v>29.83</c:v>
                </c:pt>
                <c:pt idx="537">
                  <c:v>22.6</c:v>
                </c:pt>
                <c:pt idx="538">
                  <c:v>46.69</c:v>
                </c:pt>
                <c:pt idx="539">
                  <c:v>28.49</c:v>
                </c:pt>
                <c:pt idx="540">
                  <c:v>28.5</c:v>
                </c:pt>
                <c:pt idx="541">
                  <c:v>24.4</c:v>
                </c:pt>
                <c:pt idx="542">
                  <c:v>29.15</c:v>
                </c:pt>
                <c:pt idx="543">
                  <c:v>27.28</c:v>
                </c:pt>
                <c:pt idx="544">
                  <c:v>32.229999999999997</c:v>
                </c:pt>
                <c:pt idx="545">
                  <c:v>44.2</c:v>
                </c:pt>
                <c:pt idx="546">
                  <c:v>29.734999999999999</c:v>
                </c:pt>
                <c:pt idx="547">
                  <c:v>28.31</c:v>
                </c:pt>
                <c:pt idx="548">
                  <c:v>46.62</c:v>
                </c:pt>
                <c:pt idx="549">
                  <c:v>51.75</c:v>
                </c:pt>
                <c:pt idx="550">
                  <c:v>25.7</c:v>
                </c:pt>
                <c:pt idx="551">
                  <c:v>31.79</c:v>
                </c:pt>
                <c:pt idx="552">
                  <c:v>24.795000000000002</c:v>
                </c:pt>
                <c:pt idx="553">
                  <c:v>53.98</c:v>
                </c:pt>
                <c:pt idx="554">
                  <c:v>41.325000000000003</c:v>
                </c:pt>
                <c:pt idx="555">
                  <c:v>51.65</c:v>
                </c:pt>
                <c:pt idx="556">
                  <c:v>44.52</c:v>
                </c:pt>
                <c:pt idx="557">
                  <c:v>53.29</c:v>
                </c:pt>
                <c:pt idx="558">
                  <c:v>46.63</c:v>
                </c:pt>
                <c:pt idx="559">
                  <c:v>28.88</c:v>
                </c:pt>
                <c:pt idx="560">
                  <c:v>23.98</c:v>
                </c:pt>
                <c:pt idx="561">
                  <c:v>23.65</c:v>
                </c:pt>
                <c:pt idx="562">
                  <c:v>49.09</c:v>
                </c:pt>
                <c:pt idx="563">
                  <c:v>28.024999999999999</c:v>
                </c:pt>
                <c:pt idx="564">
                  <c:v>43.32</c:v>
                </c:pt>
                <c:pt idx="565">
                  <c:v>45.92</c:v>
                </c:pt>
                <c:pt idx="566">
                  <c:v>44.03</c:v>
                </c:pt>
                <c:pt idx="567">
                  <c:v>24.6</c:v>
                </c:pt>
                <c:pt idx="568">
                  <c:v>49.15</c:v>
                </c:pt>
                <c:pt idx="569">
                  <c:v>28.31</c:v>
                </c:pt>
                <c:pt idx="570">
                  <c:v>22.99</c:v>
                </c:pt>
                <c:pt idx="571">
                  <c:v>29.07</c:v>
                </c:pt>
                <c:pt idx="572">
                  <c:v>42.02</c:v>
                </c:pt>
                <c:pt idx="573">
                  <c:v>49.07</c:v>
                </c:pt>
                <c:pt idx="574">
                  <c:v>19.8</c:v>
                </c:pt>
                <c:pt idx="575">
                  <c:v>27.36</c:v>
                </c:pt>
                <c:pt idx="576">
                  <c:v>42.95</c:v>
                </c:pt>
                <c:pt idx="577">
                  <c:v>42.66</c:v>
                </c:pt>
                <c:pt idx="578">
                  <c:v>33.630000000000003</c:v>
                </c:pt>
                <c:pt idx="579">
                  <c:v>26.84</c:v>
                </c:pt>
                <c:pt idx="580">
                  <c:v>28.3</c:v>
                </c:pt>
                <c:pt idx="581">
                  <c:v>27.06</c:v>
                </c:pt>
                <c:pt idx="582">
                  <c:v>47.13</c:v>
                </c:pt>
                <c:pt idx="583">
                  <c:v>51.72</c:v>
                </c:pt>
                <c:pt idx="584">
                  <c:v>48.59</c:v>
                </c:pt>
                <c:pt idx="585">
                  <c:v>45.18</c:v>
                </c:pt>
                <c:pt idx="586">
                  <c:v>27.9</c:v>
                </c:pt>
                <c:pt idx="587">
                  <c:v>51.33</c:v>
                </c:pt>
                <c:pt idx="588">
                  <c:v>30.59</c:v>
                </c:pt>
                <c:pt idx="589">
                  <c:v>39.229999999999997</c:v>
                </c:pt>
                <c:pt idx="590">
                  <c:v>19.094999999999999</c:v>
                </c:pt>
                <c:pt idx="591">
                  <c:v>49.72</c:v>
                </c:pt>
                <c:pt idx="592">
                  <c:v>21.754999999999999</c:v>
                </c:pt>
                <c:pt idx="593">
                  <c:v>48.39</c:v>
                </c:pt>
                <c:pt idx="594">
                  <c:v>47.15</c:v>
                </c:pt>
                <c:pt idx="595">
                  <c:v>47.59</c:v>
                </c:pt>
                <c:pt idx="596">
                  <c:v>39.81</c:v>
                </c:pt>
                <c:pt idx="597">
                  <c:v>31.02</c:v>
                </c:pt>
                <c:pt idx="598">
                  <c:v>24.75</c:v>
                </c:pt>
                <c:pt idx="599">
                  <c:v>30.114999999999998</c:v>
                </c:pt>
                <c:pt idx="600">
                  <c:v>26.03</c:v>
                </c:pt>
                <c:pt idx="601">
                  <c:v>20.045000000000002</c:v>
                </c:pt>
                <c:pt idx="602">
                  <c:v>40.24</c:v>
                </c:pt>
                <c:pt idx="603">
                  <c:v>43.15</c:v>
                </c:pt>
                <c:pt idx="604">
                  <c:v>27.7</c:v>
                </c:pt>
                <c:pt idx="605">
                  <c:v>45.68</c:v>
                </c:pt>
                <c:pt idx="606">
                  <c:v>27.3</c:v>
                </c:pt>
                <c:pt idx="607">
                  <c:v>54.45</c:v>
                </c:pt>
                <c:pt idx="608">
                  <c:v>54.43</c:v>
                </c:pt>
                <c:pt idx="609">
                  <c:v>48.01</c:v>
                </c:pt>
                <c:pt idx="610">
                  <c:v>48.32</c:v>
                </c:pt>
                <c:pt idx="611">
                  <c:v>22.895</c:v>
                </c:pt>
                <c:pt idx="612">
                  <c:v>54.85</c:v>
                </c:pt>
                <c:pt idx="613">
                  <c:v>21.85</c:v>
                </c:pt>
                <c:pt idx="614">
                  <c:v>51.86</c:v>
                </c:pt>
                <c:pt idx="615">
                  <c:v>39.049999999999997</c:v>
                </c:pt>
                <c:pt idx="616">
                  <c:v>31.824999999999999</c:v>
                </c:pt>
                <c:pt idx="617">
                  <c:v>46.43</c:v>
                </c:pt>
                <c:pt idx="618">
                  <c:v>53.63</c:v>
                </c:pt>
                <c:pt idx="619">
                  <c:v>48.7</c:v>
                </c:pt>
                <c:pt idx="620">
                  <c:v>48.81</c:v>
                </c:pt>
                <c:pt idx="621">
                  <c:v>47.53</c:v>
                </c:pt>
                <c:pt idx="622">
                  <c:v>36.85</c:v>
                </c:pt>
                <c:pt idx="623">
                  <c:v>29.3</c:v>
                </c:pt>
                <c:pt idx="624">
                  <c:v>19.3</c:v>
                </c:pt>
                <c:pt idx="625">
                  <c:v>24.13</c:v>
                </c:pt>
                <c:pt idx="626">
                  <c:v>46.7</c:v>
                </c:pt>
                <c:pt idx="627">
                  <c:v>45.27</c:v>
                </c:pt>
                <c:pt idx="628">
                  <c:v>44.29</c:v>
                </c:pt>
                <c:pt idx="629">
                  <c:v>54.59</c:v>
                </c:pt>
                <c:pt idx="630">
                  <c:v>32.965000000000003</c:v>
                </c:pt>
                <c:pt idx="631">
                  <c:v>38.049999999999997</c:v>
                </c:pt>
                <c:pt idx="632">
                  <c:v>46.14</c:v>
                </c:pt>
                <c:pt idx="633">
                  <c:v>41.325000000000003</c:v>
                </c:pt>
                <c:pt idx="634">
                  <c:v>44.64</c:v>
                </c:pt>
                <c:pt idx="635">
                  <c:v>25.175000000000001</c:v>
                </c:pt>
                <c:pt idx="636">
                  <c:v>43.11</c:v>
                </c:pt>
                <c:pt idx="637">
                  <c:v>53.32</c:v>
                </c:pt>
                <c:pt idx="638">
                  <c:v>38.04</c:v>
                </c:pt>
                <c:pt idx="639">
                  <c:v>37.9</c:v>
                </c:pt>
                <c:pt idx="640">
                  <c:v>39.6</c:v>
                </c:pt>
                <c:pt idx="641">
                  <c:v>50.92</c:v>
                </c:pt>
                <c:pt idx="642">
                  <c:v>21.85</c:v>
                </c:pt>
                <c:pt idx="643">
                  <c:v>36.08</c:v>
                </c:pt>
                <c:pt idx="644">
                  <c:v>40.44</c:v>
                </c:pt>
                <c:pt idx="645">
                  <c:v>38.094999999999999</c:v>
                </c:pt>
                <c:pt idx="646">
                  <c:v>44.95</c:v>
                </c:pt>
                <c:pt idx="647">
                  <c:v>35.54</c:v>
                </c:pt>
                <c:pt idx="648">
                  <c:v>39.799999999999997</c:v>
                </c:pt>
                <c:pt idx="649">
                  <c:v>33.659999999999997</c:v>
                </c:pt>
                <c:pt idx="650">
                  <c:v>35.5</c:v>
                </c:pt>
                <c:pt idx="651">
                  <c:v>41.63</c:v>
                </c:pt>
                <c:pt idx="652">
                  <c:v>46.49</c:v>
                </c:pt>
                <c:pt idx="653">
                  <c:v>43.29</c:v>
                </c:pt>
                <c:pt idx="654">
                  <c:v>43.08</c:v>
                </c:pt>
                <c:pt idx="655">
                  <c:v>39.07</c:v>
                </c:pt>
                <c:pt idx="656">
                  <c:v>41.3</c:v>
                </c:pt>
                <c:pt idx="657">
                  <c:v>42.95</c:v>
                </c:pt>
                <c:pt idx="658">
                  <c:v>46.96</c:v>
                </c:pt>
                <c:pt idx="659">
                  <c:v>30.495000000000001</c:v>
                </c:pt>
                <c:pt idx="660">
                  <c:v>17.954999999999998</c:v>
                </c:pt>
                <c:pt idx="661">
                  <c:v>25.6</c:v>
                </c:pt>
                <c:pt idx="662">
                  <c:v>34.21</c:v>
                </c:pt>
                <c:pt idx="663">
                  <c:v>39.74</c:v>
                </c:pt>
                <c:pt idx="664">
                  <c:v>49.53</c:v>
                </c:pt>
                <c:pt idx="665">
                  <c:v>39.33</c:v>
                </c:pt>
                <c:pt idx="666">
                  <c:v>39.979999999999997</c:v>
                </c:pt>
                <c:pt idx="667">
                  <c:v>46.51</c:v>
                </c:pt>
                <c:pt idx="668">
                  <c:v>43.58</c:v>
                </c:pt>
                <c:pt idx="669">
                  <c:v>42.28</c:v>
                </c:pt>
                <c:pt idx="670">
                  <c:v>35.520000000000003</c:v>
                </c:pt>
                <c:pt idx="671">
                  <c:v>33.6</c:v>
                </c:pt>
                <c:pt idx="672">
                  <c:v>22.42</c:v>
                </c:pt>
                <c:pt idx="673">
                  <c:v>46.86</c:v>
                </c:pt>
                <c:pt idx="674">
                  <c:v>32.965000000000003</c:v>
                </c:pt>
                <c:pt idx="675">
                  <c:v>39.340000000000003</c:v>
                </c:pt>
                <c:pt idx="676">
                  <c:v>47</c:v>
                </c:pt>
                <c:pt idx="677">
                  <c:v>36.71</c:v>
                </c:pt>
                <c:pt idx="678">
                  <c:v>53.48</c:v>
                </c:pt>
                <c:pt idx="679">
                  <c:v>35.5</c:v>
                </c:pt>
                <c:pt idx="680">
                  <c:v>36.979999999999997</c:v>
                </c:pt>
                <c:pt idx="681">
                  <c:v>32.395000000000003</c:v>
                </c:pt>
                <c:pt idx="682">
                  <c:v>32.729999999999997</c:v>
                </c:pt>
                <c:pt idx="683">
                  <c:v>20.52</c:v>
                </c:pt>
                <c:pt idx="684">
                  <c:v>51.72</c:v>
                </c:pt>
                <c:pt idx="685">
                  <c:v>50.2</c:v>
                </c:pt>
                <c:pt idx="686">
                  <c:v>25.52</c:v>
                </c:pt>
                <c:pt idx="687">
                  <c:v>35.200000000000003</c:v>
                </c:pt>
                <c:pt idx="688">
                  <c:v>41.26</c:v>
                </c:pt>
                <c:pt idx="689">
                  <c:v>17.195</c:v>
                </c:pt>
                <c:pt idx="690">
                  <c:v>23.085000000000001</c:v>
                </c:pt>
                <c:pt idx="691">
                  <c:v>21.66</c:v>
                </c:pt>
                <c:pt idx="692">
                  <c:v>36.47</c:v>
                </c:pt>
                <c:pt idx="693">
                  <c:v>36.08</c:v>
                </c:pt>
                <c:pt idx="694">
                  <c:v>23.18</c:v>
                </c:pt>
                <c:pt idx="695">
                  <c:v>39.159999999999997</c:v>
                </c:pt>
                <c:pt idx="696">
                  <c:v>38.19</c:v>
                </c:pt>
                <c:pt idx="697">
                  <c:v>26.41</c:v>
                </c:pt>
                <c:pt idx="698">
                  <c:v>28.785</c:v>
                </c:pt>
                <c:pt idx="699">
                  <c:v>26.695</c:v>
                </c:pt>
                <c:pt idx="700">
                  <c:v>32.799999999999997</c:v>
                </c:pt>
                <c:pt idx="701">
                  <c:v>35.869999999999997</c:v>
                </c:pt>
                <c:pt idx="702">
                  <c:v>21.66</c:v>
                </c:pt>
                <c:pt idx="703">
                  <c:v>37.72</c:v>
                </c:pt>
                <c:pt idx="704">
                  <c:v>39.700000000000003</c:v>
                </c:pt>
                <c:pt idx="705">
                  <c:v>35.97</c:v>
                </c:pt>
                <c:pt idx="706">
                  <c:v>37.85</c:v>
                </c:pt>
                <c:pt idx="707">
                  <c:v>21.66</c:v>
                </c:pt>
                <c:pt idx="708">
                  <c:v>39.369999999999997</c:v>
                </c:pt>
                <c:pt idx="709">
                  <c:v>40.880000000000003</c:v>
                </c:pt>
                <c:pt idx="710">
                  <c:v>26.22</c:v>
                </c:pt>
                <c:pt idx="711">
                  <c:v>25.08</c:v>
                </c:pt>
                <c:pt idx="712">
                  <c:v>39.1</c:v>
                </c:pt>
                <c:pt idx="713">
                  <c:v>37.905000000000001</c:v>
                </c:pt>
                <c:pt idx="714">
                  <c:v>43.35</c:v>
                </c:pt>
                <c:pt idx="715">
                  <c:v>36.15</c:v>
                </c:pt>
                <c:pt idx="716">
                  <c:v>44.98</c:v>
                </c:pt>
                <c:pt idx="717">
                  <c:v>38.28</c:v>
                </c:pt>
                <c:pt idx="718">
                  <c:v>32.299999999999997</c:v>
                </c:pt>
                <c:pt idx="719">
                  <c:v>39.51</c:v>
                </c:pt>
                <c:pt idx="720">
                  <c:v>50.46</c:v>
                </c:pt>
                <c:pt idx="721">
                  <c:v>31.73</c:v>
                </c:pt>
                <c:pt idx="722">
                  <c:v>32.1</c:v>
                </c:pt>
                <c:pt idx="723">
                  <c:v>27.83</c:v>
                </c:pt>
                <c:pt idx="724">
                  <c:v>27.72</c:v>
                </c:pt>
                <c:pt idx="725">
                  <c:v>36.765000000000001</c:v>
                </c:pt>
                <c:pt idx="726">
                  <c:v>48.36</c:v>
                </c:pt>
                <c:pt idx="727">
                  <c:v>31.445</c:v>
                </c:pt>
                <c:pt idx="728">
                  <c:v>27.55</c:v>
                </c:pt>
                <c:pt idx="729">
                  <c:v>33.11</c:v>
                </c:pt>
                <c:pt idx="730">
                  <c:v>36.85</c:v>
                </c:pt>
                <c:pt idx="731">
                  <c:v>36.299999999999997</c:v>
                </c:pt>
                <c:pt idx="732">
                  <c:v>45.34</c:v>
                </c:pt>
                <c:pt idx="733">
                  <c:v>31.8</c:v>
                </c:pt>
                <c:pt idx="734">
                  <c:v>41.02</c:v>
                </c:pt>
                <c:pt idx="735">
                  <c:v>32.68</c:v>
                </c:pt>
                <c:pt idx="736">
                  <c:v>21.7</c:v>
                </c:pt>
                <c:pt idx="737">
                  <c:v>40.479999999999997</c:v>
                </c:pt>
                <c:pt idx="738">
                  <c:v>34.5</c:v>
                </c:pt>
                <c:pt idx="739">
                  <c:v>45.9</c:v>
                </c:pt>
                <c:pt idx="740">
                  <c:v>33.479999999999997</c:v>
                </c:pt>
                <c:pt idx="741">
                  <c:v>28.31</c:v>
                </c:pt>
                <c:pt idx="742">
                  <c:v>21.565000000000001</c:v>
                </c:pt>
                <c:pt idx="743">
                  <c:v>35.590000000000003</c:v>
                </c:pt>
                <c:pt idx="744">
                  <c:v>43.44</c:v>
                </c:pt>
                <c:pt idx="745">
                  <c:v>21.754999999999999</c:v>
                </c:pt>
                <c:pt idx="746">
                  <c:v>44.55</c:v>
                </c:pt>
                <c:pt idx="747">
                  <c:v>43.32</c:v>
                </c:pt>
                <c:pt idx="748">
                  <c:v>31.23</c:v>
                </c:pt>
                <c:pt idx="749">
                  <c:v>42.81</c:v>
                </c:pt>
                <c:pt idx="750">
                  <c:v>35.909999999999997</c:v>
                </c:pt>
                <c:pt idx="751">
                  <c:v>36.65</c:v>
                </c:pt>
                <c:pt idx="752">
                  <c:v>22.04</c:v>
                </c:pt>
                <c:pt idx="753">
                  <c:v>31.824999999999999</c:v>
                </c:pt>
                <c:pt idx="754">
                  <c:v>53.58</c:v>
                </c:pt>
                <c:pt idx="755">
                  <c:v>34.299999999999997</c:v>
                </c:pt>
                <c:pt idx="756">
                  <c:v>32.11</c:v>
                </c:pt>
                <c:pt idx="757">
                  <c:v>31.78</c:v>
                </c:pt>
                <c:pt idx="758">
                  <c:v>46.89</c:v>
                </c:pt>
                <c:pt idx="759">
                  <c:v>39.35</c:v>
                </c:pt>
                <c:pt idx="760">
                  <c:v>39.200000000000003</c:v>
                </c:pt>
                <c:pt idx="761">
                  <c:v>39.159999999999997</c:v>
                </c:pt>
                <c:pt idx="762">
                  <c:v>44.1</c:v>
                </c:pt>
                <c:pt idx="763">
                  <c:v>33.200000000000003</c:v>
                </c:pt>
                <c:pt idx="764">
                  <c:v>29.92</c:v>
                </c:pt>
                <c:pt idx="765">
                  <c:v>25</c:v>
                </c:pt>
                <c:pt idx="766">
                  <c:v>38.869999999999997</c:v>
                </c:pt>
                <c:pt idx="767">
                  <c:v>32.299999999999997</c:v>
                </c:pt>
                <c:pt idx="768">
                  <c:v>31.16</c:v>
                </c:pt>
                <c:pt idx="769">
                  <c:v>54.59</c:v>
                </c:pt>
                <c:pt idx="770">
                  <c:v>21.09</c:v>
                </c:pt>
                <c:pt idx="771">
                  <c:v>52.41</c:v>
                </c:pt>
                <c:pt idx="772">
                  <c:v>41.47</c:v>
                </c:pt>
                <c:pt idx="773">
                  <c:v>33.1</c:v>
                </c:pt>
                <c:pt idx="774">
                  <c:v>30.8</c:v>
                </c:pt>
                <c:pt idx="775">
                  <c:v>42.06</c:v>
                </c:pt>
                <c:pt idx="776">
                  <c:v>39.270000000000003</c:v>
                </c:pt>
                <c:pt idx="777">
                  <c:v>30.71</c:v>
                </c:pt>
                <c:pt idx="778">
                  <c:v>47.19</c:v>
                </c:pt>
                <c:pt idx="779">
                  <c:v>30.02</c:v>
                </c:pt>
                <c:pt idx="780">
                  <c:v>37.909999999999997</c:v>
                </c:pt>
                <c:pt idx="781">
                  <c:v>54.61</c:v>
                </c:pt>
                <c:pt idx="782">
                  <c:v>36.005000000000003</c:v>
                </c:pt>
                <c:pt idx="783">
                  <c:v>28.7</c:v>
                </c:pt>
                <c:pt idx="784">
                  <c:v>34.295000000000002</c:v>
                </c:pt>
                <c:pt idx="785">
                  <c:v>27.55</c:v>
                </c:pt>
                <c:pt idx="786">
                  <c:v>40.700000000000003</c:v>
                </c:pt>
                <c:pt idx="787">
                  <c:v>18.335000000000001</c:v>
                </c:pt>
                <c:pt idx="788">
                  <c:v>33.914999999999999</c:v>
                </c:pt>
                <c:pt idx="789">
                  <c:v>33.534999999999997</c:v>
                </c:pt>
                <c:pt idx="790">
                  <c:v>23.655000000000001</c:v>
                </c:pt>
                <c:pt idx="791">
                  <c:v>28</c:v>
                </c:pt>
                <c:pt idx="792">
                  <c:v>30.23</c:v>
                </c:pt>
                <c:pt idx="793">
                  <c:v>51.14</c:v>
                </c:pt>
                <c:pt idx="794">
                  <c:v>24.32</c:v>
                </c:pt>
                <c:pt idx="795">
                  <c:v>38.06</c:v>
                </c:pt>
                <c:pt idx="796">
                  <c:v>37.700000000000003</c:v>
                </c:pt>
                <c:pt idx="797">
                  <c:v>44</c:v>
                </c:pt>
                <c:pt idx="798">
                  <c:v>41.45</c:v>
                </c:pt>
                <c:pt idx="799">
                  <c:v>25.364999999999998</c:v>
                </c:pt>
                <c:pt idx="800">
                  <c:v>34.56</c:v>
                </c:pt>
                <c:pt idx="801">
                  <c:v>28.2</c:v>
                </c:pt>
                <c:pt idx="802">
                  <c:v>30.43</c:v>
                </c:pt>
                <c:pt idx="803">
                  <c:v>32.395000000000003</c:v>
                </c:pt>
                <c:pt idx="804">
                  <c:v>24.035</c:v>
                </c:pt>
                <c:pt idx="805">
                  <c:v>37.119999999999997</c:v>
                </c:pt>
                <c:pt idx="806">
                  <c:v>34.840000000000003</c:v>
                </c:pt>
                <c:pt idx="807">
                  <c:v>29.53</c:v>
                </c:pt>
                <c:pt idx="808">
                  <c:v>42.51</c:v>
                </c:pt>
                <c:pt idx="809">
                  <c:v>38.14</c:v>
                </c:pt>
                <c:pt idx="810">
                  <c:v>39.93</c:v>
                </c:pt>
                <c:pt idx="811">
                  <c:v>38.83</c:v>
                </c:pt>
                <c:pt idx="812">
                  <c:v>37.4</c:v>
                </c:pt>
                <c:pt idx="813">
                  <c:v>21.4</c:v>
                </c:pt>
                <c:pt idx="814">
                  <c:v>38.380000000000003</c:v>
                </c:pt>
                <c:pt idx="815">
                  <c:v>33.659999999999997</c:v>
                </c:pt>
                <c:pt idx="816">
                  <c:v>31.79</c:v>
                </c:pt>
                <c:pt idx="817">
                  <c:v>29.7</c:v>
                </c:pt>
                <c:pt idx="818">
                  <c:v>25.46</c:v>
                </c:pt>
                <c:pt idx="819">
                  <c:v>39.14</c:v>
                </c:pt>
                <c:pt idx="820">
                  <c:v>41.2</c:v>
                </c:pt>
                <c:pt idx="821">
                  <c:v>28.81</c:v>
                </c:pt>
                <c:pt idx="822">
                  <c:v>37.409999999999997</c:v>
                </c:pt>
                <c:pt idx="823">
                  <c:v>52.54</c:v>
                </c:pt>
                <c:pt idx="824">
                  <c:v>17.29</c:v>
                </c:pt>
                <c:pt idx="825">
                  <c:v>31.74</c:v>
                </c:pt>
                <c:pt idx="826">
                  <c:v>26.504999999999999</c:v>
                </c:pt>
                <c:pt idx="827">
                  <c:v>36.479999999999997</c:v>
                </c:pt>
                <c:pt idx="828">
                  <c:v>39.159999999999997</c:v>
                </c:pt>
                <c:pt idx="829">
                  <c:v>28.22</c:v>
                </c:pt>
                <c:pt idx="830">
                  <c:v>35</c:v>
                </c:pt>
                <c:pt idx="831">
                  <c:v>36.24</c:v>
                </c:pt>
                <c:pt idx="832">
                  <c:v>36.954999999999998</c:v>
                </c:pt>
                <c:pt idx="833">
                  <c:v>29.64</c:v>
                </c:pt>
                <c:pt idx="834">
                  <c:v>42.74</c:v>
                </c:pt>
                <c:pt idx="835">
                  <c:v>36.130000000000003</c:v>
                </c:pt>
                <c:pt idx="836">
                  <c:v>31.55</c:v>
                </c:pt>
                <c:pt idx="837">
                  <c:v>52.75</c:v>
                </c:pt>
                <c:pt idx="838">
                  <c:v>36.67</c:v>
                </c:pt>
                <c:pt idx="839">
                  <c:v>38.06</c:v>
                </c:pt>
                <c:pt idx="840">
                  <c:v>38</c:v>
                </c:pt>
                <c:pt idx="841">
                  <c:v>35.1</c:v>
                </c:pt>
                <c:pt idx="842">
                  <c:v>33.82</c:v>
                </c:pt>
                <c:pt idx="843">
                  <c:v>37.43</c:v>
                </c:pt>
                <c:pt idx="844">
                  <c:v>30.5</c:v>
                </c:pt>
                <c:pt idx="845">
                  <c:v>24.53</c:v>
                </c:pt>
                <c:pt idx="846">
                  <c:v>25.74</c:v>
                </c:pt>
                <c:pt idx="847">
                  <c:v>34.08</c:v>
                </c:pt>
                <c:pt idx="848">
                  <c:v>31.35</c:v>
                </c:pt>
                <c:pt idx="849">
                  <c:v>26.79</c:v>
                </c:pt>
                <c:pt idx="850">
                  <c:v>42.78</c:v>
                </c:pt>
                <c:pt idx="851">
                  <c:v>46.75</c:v>
                </c:pt>
                <c:pt idx="852">
                  <c:v>32.15</c:v>
                </c:pt>
                <c:pt idx="853">
                  <c:v>43.4</c:v>
                </c:pt>
                <c:pt idx="854">
                  <c:v>31.57</c:v>
                </c:pt>
                <c:pt idx="855">
                  <c:v>24.32</c:v>
                </c:pt>
                <c:pt idx="856">
                  <c:v>31.07</c:v>
                </c:pt>
                <c:pt idx="857">
                  <c:v>35.814999999999998</c:v>
                </c:pt>
                <c:pt idx="858">
                  <c:v>40.81</c:v>
                </c:pt>
                <c:pt idx="859">
                  <c:v>24.605</c:v>
                </c:pt>
                <c:pt idx="860">
                  <c:v>21.47</c:v>
                </c:pt>
                <c:pt idx="861">
                  <c:v>52.89</c:v>
                </c:pt>
                <c:pt idx="862">
                  <c:v>32.965000000000003</c:v>
                </c:pt>
                <c:pt idx="863">
                  <c:v>36.799999999999997</c:v>
                </c:pt>
                <c:pt idx="864">
                  <c:v>34.299999999999997</c:v>
                </c:pt>
                <c:pt idx="865">
                  <c:v>35.244999999999997</c:v>
                </c:pt>
                <c:pt idx="866">
                  <c:v>26.23</c:v>
                </c:pt>
                <c:pt idx="867">
                  <c:v>36.1</c:v>
                </c:pt>
                <c:pt idx="868">
                  <c:v>37.1</c:v>
                </c:pt>
                <c:pt idx="869">
                  <c:v>27.5</c:v>
                </c:pt>
                <c:pt idx="870">
                  <c:v>24.7</c:v>
                </c:pt>
                <c:pt idx="871">
                  <c:v>26.78</c:v>
                </c:pt>
                <c:pt idx="872">
                  <c:v>45.8</c:v>
                </c:pt>
                <c:pt idx="873">
                  <c:v>29</c:v>
                </c:pt>
                <c:pt idx="874">
                  <c:v>33.534999999999997</c:v>
                </c:pt>
                <c:pt idx="875">
                  <c:v>32.774999999999999</c:v>
                </c:pt>
                <c:pt idx="876">
                  <c:v>37.51</c:v>
                </c:pt>
                <c:pt idx="877">
                  <c:v>39.86</c:v>
                </c:pt>
                <c:pt idx="878">
                  <c:v>42.13</c:v>
                </c:pt>
                <c:pt idx="879">
                  <c:v>35.99</c:v>
                </c:pt>
                <c:pt idx="880">
                  <c:v>35.200000000000003</c:v>
                </c:pt>
                <c:pt idx="881">
                  <c:v>29.91</c:v>
                </c:pt>
                <c:pt idx="882">
                  <c:v>36.479999999999997</c:v>
                </c:pt>
                <c:pt idx="883">
                  <c:v>27.5</c:v>
                </c:pt>
                <c:pt idx="884">
                  <c:v>33.44</c:v>
                </c:pt>
                <c:pt idx="885">
                  <c:v>28.215</c:v>
                </c:pt>
                <c:pt idx="886">
                  <c:v>27.17</c:v>
                </c:pt>
                <c:pt idx="887">
                  <c:v>35.380000000000003</c:v>
                </c:pt>
                <c:pt idx="888">
                  <c:v>43.48</c:v>
                </c:pt>
                <c:pt idx="889">
                  <c:v>41.73</c:v>
                </c:pt>
                <c:pt idx="890">
                  <c:v>28.9</c:v>
                </c:pt>
                <c:pt idx="891">
                  <c:v>25.74</c:v>
                </c:pt>
                <c:pt idx="892">
                  <c:v>36.06</c:v>
                </c:pt>
                <c:pt idx="893">
                  <c:v>43.28</c:v>
                </c:pt>
                <c:pt idx="894">
                  <c:v>28.785</c:v>
                </c:pt>
                <c:pt idx="895">
                  <c:v>25.46</c:v>
                </c:pt>
                <c:pt idx="896">
                  <c:v>30.8</c:v>
                </c:pt>
                <c:pt idx="897">
                  <c:v>28.88</c:v>
                </c:pt>
                <c:pt idx="898">
                  <c:v>23</c:v>
                </c:pt>
                <c:pt idx="899">
                  <c:v>38.25</c:v>
                </c:pt>
                <c:pt idx="900">
                  <c:v>39.25</c:v>
                </c:pt>
                <c:pt idx="901">
                  <c:v>26.6</c:v>
                </c:pt>
                <c:pt idx="902">
                  <c:v>35.700000000000003</c:v>
                </c:pt>
                <c:pt idx="903">
                  <c:v>20.100000000000001</c:v>
                </c:pt>
                <c:pt idx="904">
                  <c:v>22.23</c:v>
                </c:pt>
                <c:pt idx="905">
                  <c:v>36.47</c:v>
                </c:pt>
                <c:pt idx="906">
                  <c:v>49.64</c:v>
                </c:pt>
                <c:pt idx="907">
                  <c:v>36.799999999999997</c:v>
                </c:pt>
                <c:pt idx="908">
                  <c:v>33.880000000000003</c:v>
                </c:pt>
                <c:pt idx="909">
                  <c:v>32.01</c:v>
                </c:pt>
                <c:pt idx="910">
                  <c:v>33.630000000000003</c:v>
                </c:pt>
                <c:pt idx="911">
                  <c:v>34.865000000000002</c:v>
                </c:pt>
                <c:pt idx="912">
                  <c:v>43.11</c:v>
                </c:pt>
                <c:pt idx="913">
                  <c:v>30.305</c:v>
                </c:pt>
                <c:pt idx="914">
                  <c:v>25.175000000000001</c:v>
                </c:pt>
                <c:pt idx="915">
                  <c:v>26.8</c:v>
                </c:pt>
                <c:pt idx="916">
                  <c:v>21.78</c:v>
                </c:pt>
                <c:pt idx="917">
                  <c:v>30.14</c:v>
                </c:pt>
                <c:pt idx="918">
                  <c:v>29.7</c:v>
                </c:pt>
                <c:pt idx="919">
                  <c:v>32.395000000000003</c:v>
                </c:pt>
                <c:pt idx="920">
                  <c:v>36.64</c:v>
                </c:pt>
                <c:pt idx="921">
                  <c:v>39.049999999999997</c:v>
                </c:pt>
                <c:pt idx="922">
                  <c:v>33.1</c:v>
                </c:pt>
                <c:pt idx="923">
                  <c:v>31.824999999999999</c:v>
                </c:pt>
                <c:pt idx="924">
                  <c:v>29</c:v>
                </c:pt>
                <c:pt idx="925">
                  <c:v>30.495000000000001</c:v>
                </c:pt>
                <c:pt idx="926">
                  <c:v>25.2</c:v>
                </c:pt>
                <c:pt idx="927">
                  <c:v>22.77</c:v>
                </c:pt>
                <c:pt idx="928">
                  <c:v>23.18</c:v>
                </c:pt>
                <c:pt idx="929">
                  <c:v>35.409999999999997</c:v>
                </c:pt>
                <c:pt idx="930">
                  <c:v>32.11</c:v>
                </c:pt>
                <c:pt idx="931">
                  <c:v>34.479999999999997</c:v>
                </c:pt>
                <c:pt idx="932">
                  <c:v>34.39</c:v>
                </c:pt>
                <c:pt idx="933">
                  <c:v>26.4</c:v>
                </c:pt>
                <c:pt idx="934">
                  <c:v>28.1</c:v>
                </c:pt>
                <c:pt idx="935">
                  <c:v>27</c:v>
                </c:pt>
                <c:pt idx="936">
                  <c:v>28.594999999999999</c:v>
                </c:pt>
                <c:pt idx="937">
                  <c:v>36.799999999999997</c:v>
                </c:pt>
                <c:pt idx="938">
                  <c:v>23.75</c:v>
                </c:pt>
                <c:pt idx="939">
                  <c:v>35.619999999999997</c:v>
                </c:pt>
                <c:pt idx="940">
                  <c:v>30.69</c:v>
                </c:pt>
                <c:pt idx="941">
                  <c:v>35.799999999999997</c:v>
                </c:pt>
                <c:pt idx="942">
                  <c:v>28.785</c:v>
                </c:pt>
                <c:pt idx="943">
                  <c:v>28.594999999999999</c:v>
                </c:pt>
                <c:pt idx="944">
                  <c:v>48.75</c:v>
                </c:pt>
                <c:pt idx="945">
                  <c:v>28.31</c:v>
                </c:pt>
                <c:pt idx="946">
                  <c:v>38.39</c:v>
                </c:pt>
                <c:pt idx="947">
                  <c:v>25.87</c:v>
                </c:pt>
                <c:pt idx="948">
                  <c:v>43.7</c:v>
                </c:pt>
                <c:pt idx="949">
                  <c:v>40.945</c:v>
                </c:pt>
                <c:pt idx="950">
                  <c:v>27.94</c:v>
                </c:pt>
                <c:pt idx="951">
                  <c:v>31.9</c:v>
                </c:pt>
                <c:pt idx="952">
                  <c:v>31.64</c:v>
                </c:pt>
                <c:pt idx="953">
                  <c:v>46.7</c:v>
                </c:pt>
                <c:pt idx="954">
                  <c:v>18.335000000000001</c:v>
                </c:pt>
                <c:pt idx="955">
                  <c:v>31.24</c:v>
                </c:pt>
                <c:pt idx="956">
                  <c:v>39.22</c:v>
                </c:pt>
                <c:pt idx="957">
                  <c:v>24.414999999999999</c:v>
                </c:pt>
                <c:pt idx="958">
                  <c:v>32.299999999999997</c:v>
                </c:pt>
                <c:pt idx="959">
                  <c:v>39.94</c:v>
                </c:pt>
                <c:pt idx="960">
                  <c:v>30</c:v>
                </c:pt>
                <c:pt idx="961">
                  <c:v>35.340000000000003</c:v>
                </c:pt>
                <c:pt idx="962">
                  <c:v>32.204999999999998</c:v>
                </c:pt>
                <c:pt idx="963">
                  <c:v>33.880000000000003</c:v>
                </c:pt>
                <c:pt idx="964">
                  <c:v>26.63</c:v>
                </c:pt>
                <c:pt idx="965">
                  <c:v>28.7</c:v>
                </c:pt>
                <c:pt idx="966">
                  <c:v>25.65</c:v>
                </c:pt>
                <c:pt idx="967">
                  <c:v>36.384999999999998</c:v>
                </c:pt>
                <c:pt idx="968">
                  <c:v>34.69</c:v>
                </c:pt>
                <c:pt idx="969">
                  <c:v>37.68</c:v>
                </c:pt>
                <c:pt idx="970">
                  <c:v>35.49</c:v>
                </c:pt>
                <c:pt idx="971">
                  <c:v>44.7</c:v>
                </c:pt>
                <c:pt idx="972">
                  <c:v>38.380000000000003</c:v>
                </c:pt>
                <c:pt idx="973">
                  <c:v>35.244999999999997</c:v>
                </c:pt>
                <c:pt idx="974">
                  <c:v>49.84</c:v>
                </c:pt>
                <c:pt idx="975">
                  <c:v>49.06</c:v>
                </c:pt>
                <c:pt idx="976">
                  <c:v>30.88</c:v>
                </c:pt>
                <c:pt idx="977">
                  <c:v>33.35</c:v>
                </c:pt>
                <c:pt idx="978">
                  <c:v>38</c:v>
                </c:pt>
                <c:pt idx="979">
                  <c:v>36.08</c:v>
                </c:pt>
                <c:pt idx="980">
                  <c:v>35.700000000000003</c:v>
                </c:pt>
                <c:pt idx="981">
                  <c:v>34.01</c:v>
                </c:pt>
                <c:pt idx="982">
                  <c:v>31.54</c:v>
                </c:pt>
                <c:pt idx="983">
                  <c:v>23.3</c:v>
                </c:pt>
                <c:pt idx="984">
                  <c:v>27.75</c:v>
                </c:pt>
                <c:pt idx="985">
                  <c:v>42.46</c:v>
                </c:pt>
                <c:pt idx="986">
                  <c:v>54.47</c:v>
                </c:pt>
                <c:pt idx="987">
                  <c:v>24.93</c:v>
                </c:pt>
                <c:pt idx="988">
                  <c:v>48.12</c:v>
                </c:pt>
                <c:pt idx="989">
                  <c:v>24.91</c:v>
                </c:pt>
                <c:pt idx="990">
                  <c:v>27.645</c:v>
                </c:pt>
                <c:pt idx="991">
                  <c:v>33.700000000000003</c:v>
                </c:pt>
                <c:pt idx="992">
                  <c:v>38.93</c:v>
                </c:pt>
                <c:pt idx="993">
                  <c:v>32.774999999999999</c:v>
                </c:pt>
                <c:pt idx="994">
                  <c:v>29.83</c:v>
                </c:pt>
                <c:pt idx="995">
                  <c:v>28.31</c:v>
                </c:pt>
                <c:pt idx="996">
                  <c:v>29.79</c:v>
                </c:pt>
                <c:pt idx="997">
                  <c:v>36.6</c:v>
                </c:pt>
                <c:pt idx="998">
                  <c:v>35.93</c:v>
                </c:pt>
                <c:pt idx="999">
                  <c:v>28.6</c:v>
                </c:pt>
                <c:pt idx="1000">
                  <c:v>39.17</c:v>
                </c:pt>
                <c:pt idx="1001">
                  <c:v>26.41</c:v>
                </c:pt>
                <c:pt idx="1002">
                  <c:v>30.63</c:v>
                </c:pt>
                <c:pt idx="1003">
                  <c:v>31.73</c:v>
                </c:pt>
                <c:pt idx="1004">
                  <c:v>30.7</c:v>
                </c:pt>
                <c:pt idx="1005">
                  <c:v>25.934999999999999</c:v>
                </c:pt>
                <c:pt idx="1006">
                  <c:v>35.9</c:v>
                </c:pt>
                <c:pt idx="1007">
                  <c:v>26.7</c:v>
                </c:pt>
                <c:pt idx="1008">
                  <c:v>33.71</c:v>
                </c:pt>
                <c:pt idx="1009">
                  <c:v>41.91</c:v>
                </c:pt>
                <c:pt idx="1010">
                  <c:v>39.82</c:v>
                </c:pt>
                <c:pt idx="1011">
                  <c:v>28.12</c:v>
                </c:pt>
                <c:pt idx="1012">
                  <c:v>26.98</c:v>
                </c:pt>
                <c:pt idx="1013">
                  <c:v>27.2</c:v>
                </c:pt>
                <c:pt idx="1014">
                  <c:v>25.3</c:v>
                </c:pt>
                <c:pt idx="1015">
                  <c:v>30.25</c:v>
                </c:pt>
                <c:pt idx="1016">
                  <c:v>54</c:v>
                </c:pt>
                <c:pt idx="1017">
                  <c:v>51.86</c:v>
                </c:pt>
                <c:pt idx="1018">
                  <c:v>31.39</c:v>
                </c:pt>
                <c:pt idx="1019">
                  <c:v>39.97</c:v>
                </c:pt>
                <c:pt idx="1020">
                  <c:v>41.23</c:v>
                </c:pt>
                <c:pt idx="1021">
                  <c:v>49.45</c:v>
                </c:pt>
                <c:pt idx="1022">
                  <c:v>41.04</c:v>
                </c:pt>
                <c:pt idx="1023">
                  <c:v>27.93</c:v>
                </c:pt>
                <c:pt idx="1024">
                  <c:v>21.01</c:v>
                </c:pt>
                <c:pt idx="1025">
                  <c:v>52.37</c:v>
                </c:pt>
                <c:pt idx="1026">
                  <c:v>40.369999999999997</c:v>
                </c:pt>
                <c:pt idx="1027">
                  <c:v>41.47</c:v>
                </c:pt>
                <c:pt idx="1028">
                  <c:v>33.725000000000001</c:v>
                </c:pt>
                <c:pt idx="1029">
                  <c:v>28.1</c:v>
                </c:pt>
                <c:pt idx="1030">
                  <c:v>37.43</c:v>
                </c:pt>
                <c:pt idx="1031">
                  <c:v>23.7</c:v>
                </c:pt>
                <c:pt idx="1032">
                  <c:v>24.795000000000002</c:v>
                </c:pt>
                <c:pt idx="1033">
                  <c:v>31.9</c:v>
                </c:pt>
                <c:pt idx="1034">
                  <c:v>32.68</c:v>
                </c:pt>
                <c:pt idx="1035">
                  <c:v>47.13</c:v>
                </c:pt>
                <c:pt idx="1036">
                  <c:v>36.67</c:v>
                </c:pt>
                <c:pt idx="1037">
                  <c:v>33.630000000000003</c:v>
                </c:pt>
                <c:pt idx="1038">
                  <c:v>32.67</c:v>
                </c:pt>
                <c:pt idx="1039">
                  <c:v>33.299999999999997</c:v>
                </c:pt>
                <c:pt idx="1040">
                  <c:v>30.78</c:v>
                </c:pt>
                <c:pt idx="1041">
                  <c:v>28.975000000000001</c:v>
                </c:pt>
                <c:pt idx="1042">
                  <c:v>33.4</c:v>
                </c:pt>
                <c:pt idx="1043">
                  <c:v>21.5</c:v>
                </c:pt>
                <c:pt idx="1044">
                  <c:v>38.14</c:v>
                </c:pt>
                <c:pt idx="1045">
                  <c:v>35.42</c:v>
                </c:pt>
                <c:pt idx="1046">
                  <c:v>35.625</c:v>
                </c:pt>
                <c:pt idx="1047">
                  <c:v>45.51</c:v>
                </c:pt>
                <c:pt idx="1048">
                  <c:v>37.1</c:v>
                </c:pt>
                <c:pt idx="1049">
                  <c:v>30.5</c:v>
                </c:pt>
                <c:pt idx="1050">
                  <c:v>28.16</c:v>
                </c:pt>
                <c:pt idx="1051">
                  <c:v>29.1</c:v>
                </c:pt>
                <c:pt idx="1052">
                  <c:v>30.22</c:v>
                </c:pt>
                <c:pt idx="1053">
                  <c:v>24.29</c:v>
                </c:pt>
                <c:pt idx="1054">
                  <c:v>29.39</c:v>
                </c:pt>
                <c:pt idx="1055">
                  <c:v>25.66</c:v>
                </c:pt>
                <c:pt idx="1056">
                  <c:v>39.11</c:v>
                </c:pt>
                <c:pt idx="1057">
                  <c:v>43.78</c:v>
                </c:pt>
                <c:pt idx="1058">
                  <c:v>24.35</c:v>
                </c:pt>
                <c:pt idx="1059">
                  <c:v>40.299999999999997</c:v>
                </c:pt>
                <c:pt idx="1060">
                  <c:v>32.774999999999999</c:v>
                </c:pt>
                <c:pt idx="1061">
                  <c:v>39.6</c:v>
                </c:pt>
                <c:pt idx="1062">
                  <c:v>30.97</c:v>
                </c:pt>
                <c:pt idx="1063">
                  <c:v>27.645</c:v>
                </c:pt>
                <c:pt idx="1064">
                  <c:v>34.43</c:v>
                </c:pt>
                <c:pt idx="1065">
                  <c:v>39.6</c:v>
                </c:pt>
                <c:pt idx="1066">
                  <c:v>22.1</c:v>
                </c:pt>
                <c:pt idx="1067">
                  <c:v>33.25</c:v>
                </c:pt>
                <c:pt idx="1068">
                  <c:v>33.33</c:v>
                </c:pt>
                <c:pt idx="1069">
                  <c:v>30.5</c:v>
                </c:pt>
                <c:pt idx="1070">
                  <c:v>30.3</c:v>
                </c:pt>
                <c:pt idx="1071">
                  <c:v>26.22</c:v>
                </c:pt>
                <c:pt idx="1072">
                  <c:v>29.99</c:v>
                </c:pt>
                <c:pt idx="1073">
                  <c:v>36.380000000000003</c:v>
                </c:pt>
                <c:pt idx="1074">
                  <c:v>31.16</c:v>
                </c:pt>
                <c:pt idx="1075">
                  <c:v>25.55</c:v>
                </c:pt>
                <c:pt idx="1076">
                  <c:v>28.77</c:v>
                </c:pt>
                <c:pt idx="1077">
                  <c:v>23.14</c:v>
                </c:pt>
                <c:pt idx="1078">
                  <c:v>39.6</c:v>
                </c:pt>
                <c:pt idx="1079">
                  <c:v>29.2</c:v>
                </c:pt>
                <c:pt idx="1080">
                  <c:v>32.774999999999999</c:v>
                </c:pt>
                <c:pt idx="1081">
                  <c:v>24.035</c:v>
                </c:pt>
                <c:pt idx="1082">
                  <c:v>30.55</c:v>
                </c:pt>
                <c:pt idx="1083">
                  <c:v>28.81</c:v>
                </c:pt>
                <c:pt idx="1084">
                  <c:v>31.66</c:v>
                </c:pt>
                <c:pt idx="1085">
                  <c:v>28.215</c:v>
                </c:pt>
                <c:pt idx="1086">
                  <c:v>26.12</c:v>
                </c:pt>
                <c:pt idx="1087">
                  <c:v>36.630000000000003</c:v>
                </c:pt>
                <c:pt idx="1088">
                  <c:v>33.344999999999999</c:v>
                </c:pt>
                <c:pt idx="1089">
                  <c:v>27.11</c:v>
                </c:pt>
                <c:pt idx="1090">
                  <c:v>26.6</c:v>
                </c:pt>
                <c:pt idx="1091">
                  <c:v>30.41</c:v>
                </c:pt>
                <c:pt idx="1092">
                  <c:v>28.98</c:v>
                </c:pt>
                <c:pt idx="1093">
                  <c:v>31.24</c:v>
                </c:pt>
                <c:pt idx="1094">
                  <c:v>31.54</c:v>
                </c:pt>
                <c:pt idx="1095">
                  <c:v>38.6</c:v>
                </c:pt>
                <c:pt idx="1096">
                  <c:v>37.950000000000003</c:v>
                </c:pt>
                <c:pt idx="1097">
                  <c:v>38.97</c:v>
                </c:pt>
                <c:pt idx="1098">
                  <c:v>21.2</c:v>
                </c:pt>
                <c:pt idx="1099">
                  <c:v>23.96</c:v>
                </c:pt>
                <c:pt idx="1100">
                  <c:v>35.93</c:v>
                </c:pt>
                <c:pt idx="1101">
                  <c:v>26.11</c:v>
                </c:pt>
                <c:pt idx="1102">
                  <c:v>32.299999999999997</c:v>
                </c:pt>
                <c:pt idx="1103">
                  <c:v>28.69</c:v>
                </c:pt>
                <c:pt idx="1104">
                  <c:v>31.28</c:v>
                </c:pt>
                <c:pt idx="1105">
                  <c:v>30.21</c:v>
                </c:pt>
                <c:pt idx="1106">
                  <c:v>38.28</c:v>
                </c:pt>
                <c:pt idx="1107">
                  <c:v>29.9</c:v>
                </c:pt>
                <c:pt idx="1108">
                  <c:v>23.18</c:v>
                </c:pt>
                <c:pt idx="1109">
                  <c:v>33.020000000000003</c:v>
                </c:pt>
                <c:pt idx="1110">
                  <c:v>27.29</c:v>
                </c:pt>
                <c:pt idx="1111">
                  <c:v>23.18</c:v>
                </c:pt>
                <c:pt idx="1112">
                  <c:v>32.659999999999997</c:v>
                </c:pt>
                <c:pt idx="1113">
                  <c:v>30.78</c:v>
                </c:pt>
                <c:pt idx="1114">
                  <c:v>47.2</c:v>
                </c:pt>
                <c:pt idx="1115">
                  <c:v>31.6</c:v>
                </c:pt>
                <c:pt idx="1116">
                  <c:v>33.914999999999999</c:v>
                </c:pt>
                <c:pt idx="1117">
                  <c:v>23.54</c:v>
                </c:pt>
                <c:pt idx="1118">
                  <c:v>27.074999999999999</c:v>
                </c:pt>
                <c:pt idx="1119">
                  <c:v>25.8</c:v>
                </c:pt>
                <c:pt idx="1120">
                  <c:v>36.1</c:v>
                </c:pt>
                <c:pt idx="1121">
                  <c:v>30.495000000000001</c:v>
                </c:pt>
                <c:pt idx="1122">
                  <c:v>21.4</c:v>
                </c:pt>
                <c:pt idx="1123">
                  <c:v>32.299999999999997</c:v>
                </c:pt>
                <c:pt idx="1124">
                  <c:v>29.78</c:v>
                </c:pt>
                <c:pt idx="1125">
                  <c:v>34.76</c:v>
                </c:pt>
                <c:pt idx="1126">
                  <c:v>18.335000000000001</c:v>
                </c:pt>
                <c:pt idx="1127">
                  <c:v>32.299999999999997</c:v>
                </c:pt>
                <c:pt idx="1128">
                  <c:v>27.74</c:v>
                </c:pt>
                <c:pt idx="1129">
                  <c:v>24</c:v>
                </c:pt>
                <c:pt idx="1130">
                  <c:v>31.78</c:v>
                </c:pt>
                <c:pt idx="1131">
                  <c:v>32.25</c:v>
                </c:pt>
                <c:pt idx="1132">
                  <c:v>30.114999999999998</c:v>
                </c:pt>
                <c:pt idx="1133">
                  <c:v>22.41</c:v>
                </c:pt>
                <c:pt idx="1134">
                  <c:v>45.72</c:v>
                </c:pt>
                <c:pt idx="1135">
                  <c:v>25</c:v>
                </c:pt>
                <c:pt idx="1136">
                  <c:v>39.5</c:v>
                </c:pt>
                <c:pt idx="1137">
                  <c:v>37.729999999999997</c:v>
                </c:pt>
                <c:pt idx="1138">
                  <c:v>40.659999999999997</c:v>
                </c:pt>
                <c:pt idx="1139">
                  <c:v>34.200000000000003</c:v>
                </c:pt>
                <c:pt idx="1140">
                  <c:v>46.51</c:v>
                </c:pt>
                <c:pt idx="1141">
                  <c:v>28.88</c:v>
                </c:pt>
                <c:pt idx="1142">
                  <c:v>33.914999999999999</c:v>
                </c:pt>
                <c:pt idx="1143">
                  <c:v>24.32</c:v>
                </c:pt>
                <c:pt idx="1144">
                  <c:v>25.8</c:v>
                </c:pt>
                <c:pt idx="1145">
                  <c:v>21.56</c:v>
                </c:pt>
                <c:pt idx="1146">
                  <c:v>31.6</c:v>
                </c:pt>
                <c:pt idx="1147">
                  <c:v>42.93</c:v>
                </c:pt>
                <c:pt idx="1148">
                  <c:v>26.72</c:v>
                </c:pt>
                <c:pt idx="1149">
                  <c:v>26.67</c:v>
                </c:pt>
                <c:pt idx="1150">
                  <c:v>42.68</c:v>
                </c:pt>
                <c:pt idx="1151">
                  <c:v>24.31</c:v>
                </c:pt>
                <c:pt idx="1152">
                  <c:v>44.75</c:v>
                </c:pt>
                <c:pt idx="1153">
                  <c:v>30.78</c:v>
                </c:pt>
                <c:pt idx="1154">
                  <c:v>21.86</c:v>
                </c:pt>
                <c:pt idx="1155">
                  <c:v>49.09</c:v>
                </c:pt>
                <c:pt idx="1156">
                  <c:v>47.74</c:v>
                </c:pt>
                <c:pt idx="1157">
                  <c:v>30.2</c:v>
                </c:pt>
                <c:pt idx="1158">
                  <c:v>33.25</c:v>
                </c:pt>
                <c:pt idx="1159">
                  <c:v>26.6</c:v>
                </c:pt>
                <c:pt idx="1160">
                  <c:v>26.35</c:v>
                </c:pt>
                <c:pt idx="1161">
                  <c:v>39.994999999999997</c:v>
                </c:pt>
                <c:pt idx="1162">
                  <c:v>22.92</c:v>
                </c:pt>
                <c:pt idx="1163">
                  <c:v>24.78</c:v>
                </c:pt>
                <c:pt idx="1164">
                  <c:v>34.07</c:v>
                </c:pt>
                <c:pt idx="1165">
                  <c:v>30.14</c:v>
                </c:pt>
                <c:pt idx="1166">
                  <c:v>18.05</c:v>
                </c:pt>
                <c:pt idx="1167">
                  <c:v>37.4</c:v>
                </c:pt>
                <c:pt idx="1168">
                  <c:v>25.75</c:v>
                </c:pt>
                <c:pt idx="1169">
                  <c:v>32.299999999999997</c:v>
                </c:pt>
                <c:pt idx="1170">
                  <c:v>28.61</c:v>
                </c:pt>
                <c:pt idx="1171">
                  <c:v>45.41</c:v>
                </c:pt>
                <c:pt idx="1172">
                  <c:v>31.2</c:v>
                </c:pt>
                <c:pt idx="1173">
                  <c:v>29.83</c:v>
                </c:pt>
                <c:pt idx="1174">
                  <c:v>29.06</c:v>
                </c:pt>
                <c:pt idx="1175">
                  <c:v>27.454999999999998</c:v>
                </c:pt>
                <c:pt idx="1176">
                  <c:v>23.01</c:v>
                </c:pt>
                <c:pt idx="1177">
                  <c:v>31.39</c:v>
                </c:pt>
                <c:pt idx="1178">
                  <c:v>34.770000000000003</c:v>
                </c:pt>
                <c:pt idx="1179">
                  <c:v>24.48</c:v>
                </c:pt>
                <c:pt idx="1180">
                  <c:v>22.61</c:v>
                </c:pt>
                <c:pt idx="1181">
                  <c:v>34.299999999999997</c:v>
                </c:pt>
                <c:pt idx="1182">
                  <c:v>46.09</c:v>
                </c:pt>
                <c:pt idx="1183">
                  <c:v>44.744999999999997</c:v>
                </c:pt>
                <c:pt idx="1184">
                  <c:v>26.33</c:v>
                </c:pt>
                <c:pt idx="1185">
                  <c:v>26.6</c:v>
                </c:pt>
                <c:pt idx="1186">
                  <c:v>27.5</c:v>
                </c:pt>
                <c:pt idx="1187">
                  <c:v>41.55</c:v>
                </c:pt>
                <c:pt idx="1188">
                  <c:v>41.47</c:v>
                </c:pt>
                <c:pt idx="1189">
                  <c:v>24.795000000000002</c:v>
                </c:pt>
                <c:pt idx="1190">
                  <c:v>29.48</c:v>
                </c:pt>
                <c:pt idx="1191">
                  <c:v>28.09</c:v>
                </c:pt>
                <c:pt idx="1192">
                  <c:v>32.729999999999997</c:v>
                </c:pt>
                <c:pt idx="1193">
                  <c:v>27.36</c:v>
                </c:pt>
                <c:pt idx="1194">
                  <c:v>27.265000000000001</c:v>
                </c:pt>
                <c:pt idx="1195">
                  <c:v>48.07</c:v>
                </c:pt>
                <c:pt idx="1196">
                  <c:v>30.8</c:v>
                </c:pt>
                <c:pt idx="1197">
                  <c:v>32.299999999999997</c:v>
                </c:pt>
                <c:pt idx="1198">
                  <c:v>39.700000000000003</c:v>
                </c:pt>
                <c:pt idx="1199">
                  <c:v>35.97</c:v>
                </c:pt>
                <c:pt idx="1200">
                  <c:v>25.86</c:v>
                </c:pt>
                <c:pt idx="1201">
                  <c:v>30.03</c:v>
                </c:pt>
                <c:pt idx="1202">
                  <c:v>25.76</c:v>
                </c:pt>
                <c:pt idx="1203">
                  <c:v>22.42</c:v>
                </c:pt>
                <c:pt idx="1204">
                  <c:v>33.18</c:v>
                </c:pt>
                <c:pt idx="1205">
                  <c:v>43.04</c:v>
                </c:pt>
                <c:pt idx="1206">
                  <c:v>34.15</c:v>
                </c:pt>
                <c:pt idx="1207">
                  <c:v>25.78</c:v>
                </c:pt>
                <c:pt idx="1208">
                  <c:v>21.02</c:v>
                </c:pt>
                <c:pt idx="1209">
                  <c:v>37.51</c:v>
                </c:pt>
                <c:pt idx="1210">
                  <c:v>25.745000000000001</c:v>
                </c:pt>
                <c:pt idx="1211">
                  <c:v>31.35</c:v>
                </c:pt>
                <c:pt idx="1212">
                  <c:v>29.83</c:v>
                </c:pt>
                <c:pt idx="1213">
                  <c:v>25.49</c:v>
                </c:pt>
                <c:pt idx="1214">
                  <c:v>34.1</c:v>
                </c:pt>
                <c:pt idx="1215">
                  <c:v>25.84</c:v>
                </c:pt>
                <c:pt idx="1216">
                  <c:v>20.6</c:v>
                </c:pt>
                <c:pt idx="1217">
                  <c:v>28.88</c:v>
                </c:pt>
                <c:pt idx="1218">
                  <c:v>28.24</c:v>
                </c:pt>
                <c:pt idx="1219">
                  <c:v>25.46</c:v>
                </c:pt>
                <c:pt idx="1220">
                  <c:v>29.64</c:v>
                </c:pt>
                <c:pt idx="1221">
                  <c:v>31.27</c:v>
                </c:pt>
                <c:pt idx="1222">
                  <c:v>19.95</c:v>
                </c:pt>
                <c:pt idx="1223">
                  <c:v>21.3</c:v>
                </c:pt>
                <c:pt idx="1224">
                  <c:v>31.635000000000002</c:v>
                </c:pt>
                <c:pt idx="1225">
                  <c:v>23.9</c:v>
                </c:pt>
                <c:pt idx="1226">
                  <c:v>34.15</c:v>
                </c:pt>
                <c:pt idx="1227">
                  <c:v>28.71</c:v>
                </c:pt>
                <c:pt idx="1228">
                  <c:v>36.700000000000003</c:v>
                </c:pt>
                <c:pt idx="1229">
                  <c:v>34.1</c:v>
                </c:pt>
                <c:pt idx="1230">
                  <c:v>25.7</c:v>
                </c:pt>
                <c:pt idx="1231">
                  <c:v>21.68</c:v>
                </c:pt>
                <c:pt idx="1232">
                  <c:v>25.175000000000001</c:v>
                </c:pt>
                <c:pt idx="1233">
                  <c:v>44.77</c:v>
                </c:pt>
                <c:pt idx="1234">
                  <c:v>37.07</c:v>
                </c:pt>
                <c:pt idx="1235">
                  <c:v>39.799999999999997</c:v>
                </c:pt>
                <c:pt idx="1236">
                  <c:v>26.36</c:v>
                </c:pt>
                <c:pt idx="1237">
                  <c:v>29.925000000000001</c:v>
                </c:pt>
                <c:pt idx="1238">
                  <c:v>37.29</c:v>
                </c:pt>
                <c:pt idx="1239">
                  <c:v>30.2</c:v>
                </c:pt>
                <c:pt idx="1240">
                  <c:v>24.225000000000001</c:v>
                </c:pt>
                <c:pt idx="1241">
                  <c:v>31.445</c:v>
                </c:pt>
                <c:pt idx="1242">
                  <c:v>38.880000000000003</c:v>
                </c:pt>
                <c:pt idx="1243">
                  <c:v>43.89</c:v>
                </c:pt>
                <c:pt idx="1244">
                  <c:v>25.6</c:v>
                </c:pt>
                <c:pt idx="1245">
                  <c:v>29.545000000000002</c:v>
                </c:pt>
                <c:pt idx="1246">
                  <c:v>23.25</c:v>
                </c:pt>
                <c:pt idx="1247">
                  <c:v>43.95</c:v>
                </c:pt>
                <c:pt idx="1248">
                  <c:v>21.85</c:v>
                </c:pt>
                <c:pt idx="1249">
                  <c:v>25.73</c:v>
                </c:pt>
                <c:pt idx="1250">
                  <c:v>32.229999999999997</c:v>
                </c:pt>
                <c:pt idx="1251">
                  <c:v>32.204999999999998</c:v>
                </c:pt>
                <c:pt idx="1252">
                  <c:v>26.41</c:v>
                </c:pt>
                <c:pt idx="1253">
                  <c:v>30.2</c:v>
                </c:pt>
                <c:pt idx="1254">
                  <c:v>31.26</c:v>
                </c:pt>
                <c:pt idx="1255">
                  <c:v>33.725000000000001</c:v>
                </c:pt>
                <c:pt idx="1256">
                  <c:v>28.9</c:v>
                </c:pt>
                <c:pt idx="1257">
                  <c:v>45.69</c:v>
                </c:pt>
                <c:pt idx="1258">
                  <c:v>21.03</c:v>
                </c:pt>
                <c:pt idx="1259">
                  <c:v>37</c:v>
                </c:pt>
                <c:pt idx="1260">
                  <c:v>25.4</c:v>
                </c:pt>
                <c:pt idx="1261">
                  <c:v>32.299999999999997</c:v>
                </c:pt>
                <c:pt idx="1262">
                  <c:v>23.94</c:v>
                </c:pt>
                <c:pt idx="1263">
                  <c:v>46.4</c:v>
                </c:pt>
                <c:pt idx="1264">
                  <c:v>40.375</c:v>
                </c:pt>
                <c:pt idx="1265">
                  <c:v>28.7</c:v>
                </c:pt>
                <c:pt idx="1266">
                  <c:v>26.63</c:v>
                </c:pt>
                <c:pt idx="1267">
                  <c:v>22.515000000000001</c:v>
                </c:pt>
                <c:pt idx="1268">
                  <c:v>36.575000000000003</c:v>
                </c:pt>
                <c:pt idx="1269">
                  <c:v>23.66</c:v>
                </c:pt>
                <c:pt idx="1270">
                  <c:v>18.62</c:v>
                </c:pt>
                <c:pt idx="1271">
                  <c:v>19.190000000000001</c:v>
                </c:pt>
                <c:pt idx="1272">
                  <c:v>27.5</c:v>
                </c:pt>
                <c:pt idx="1273">
                  <c:v>27.36</c:v>
                </c:pt>
                <c:pt idx="1274">
                  <c:v>20.350000000000001</c:v>
                </c:pt>
                <c:pt idx="1275">
                  <c:v>24.035</c:v>
                </c:pt>
                <c:pt idx="1276">
                  <c:v>23.56</c:v>
                </c:pt>
                <c:pt idx="1277">
                  <c:v>27.17</c:v>
                </c:pt>
                <c:pt idx="1278">
                  <c:v>34.32</c:v>
                </c:pt>
                <c:pt idx="1279">
                  <c:v>23.87</c:v>
                </c:pt>
                <c:pt idx="1280">
                  <c:v>30.15</c:v>
                </c:pt>
                <c:pt idx="1281">
                  <c:v>26.36</c:v>
                </c:pt>
                <c:pt idx="1282">
                  <c:v>45.32</c:v>
                </c:pt>
                <c:pt idx="1283">
                  <c:v>31.93</c:v>
                </c:pt>
                <c:pt idx="1284">
                  <c:v>36</c:v>
                </c:pt>
                <c:pt idx="1285">
                  <c:v>32</c:v>
                </c:pt>
                <c:pt idx="1286">
                  <c:v>29.37</c:v>
                </c:pt>
                <c:pt idx="1287">
                  <c:v>23.6</c:v>
                </c:pt>
                <c:pt idx="1288">
                  <c:v>33.155000000000001</c:v>
                </c:pt>
                <c:pt idx="1289">
                  <c:v>24.32</c:v>
                </c:pt>
                <c:pt idx="1290">
                  <c:v>36.299999999999997</c:v>
                </c:pt>
                <c:pt idx="1291">
                  <c:v>34.4</c:v>
                </c:pt>
                <c:pt idx="1292">
                  <c:v>30.9</c:v>
                </c:pt>
                <c:pt idx="1293">
                  <c:v>28.6</c:v>
                </c:pt>
                <c:pt idx="1294">
                  <c:v>27.83</c:v>
                </c:pt>
                <c:pt idx="1295">
                  <c:v>39.64</c:v>
                </c:pt>
                <c:pt idx="1296">
                  <c:v>38.479999999999997</c:v>
                </c:pt>
                <c:pt idx="1297">
                  <c:v>36.200000000000003</c:v>
                </c:pt>
                <c:pt idx="1298">
                  <c:v>27.13</c:v>
                </c:pt>
                <c:pt idx="1299">
                  <c:v>20.75</c:v>
                </c:pt>
                <c:pt idx="1300">
                  <c:v>26.6</c:v>
                </c:pt>
                <c:pt idx="1301">
                  <c:v>25.3</c:v>
                </c:pt>
                <c:pt idx="1302">
                  <c:v>18.84</c:v>
                </c:pt>
                <c:pt idx="1303">
                  <c:v>19.57</c:v>
                </c:pt>
                <c:pt idx="1304">
                  <c:v>30.495000000000001</c:v>
                </c:pt>
                <c:pt idx="1305">
                  <c:v>30.114999999999998</c:v>
                </c:pt>
                <c:pt idx="1306">
                  <c:v>24.78</c:v>
                </c:pt>
                <c:pt idx="1307">
                  <c:v>24.77</c:v>
                </c:pt>
                <c:pt idx="1308">
                  <c:v>16.579999999999998</c:v>
                </c:pt>
                <c:pt idx="1309">
                  <c:v>38.17</c:v>
                </c:pt>
                <c:pt idx="1310">
                  <c:v>39.424999999999997</c:v>
                </c:pt>
                <c:pt idx="1311">
                  <c:v>33.44</c:v>
                </c:pt>
                <c:pt idx="1312">
                  <c:v>33.344999999999999</c:v>
                </c:pt>
                <c:pt idx="1313">
                  <c:v>38.79</c:v>
                </c:pt>
                <c:pt idx="1314">
                  <c:v>30.684999999999999</c:v>
                </c:pt>
                <c:pt idx="1315">
                  <c:v>22.135000000000002</c:v>
                </c:pt>
                <c:pt idx="1316">
                  <c:v>33.33</c:v>
                </c:pt>
                <c:pt idx="1317">
                  <c:v>31.13</c:v>
                </c:pt>
                <c:pt idx="1318">
                  <c:v>28.9</c:v>
                </c:pt>
                <c:pt idx="1319">
                  <c:v>43.31</c:v>
                </c:pt>
                <c:pt idx="1320">
                  <c:v>22.8</c:v>
                </c:pt>
                <c:pt idx="1321">
                  <c:v>19.09</c:v>
                </c:pt>
                <c:pt idx="1322">
                  <c:v>23.37</c:v>
                </c:pt>
                <c:pt idx="1323">
                  <c:v>33.44</c:v>
                </c:pt>
                <c:pt idx="1324">
                  <c:v>28.05</c:v>
                </c:pt>
                <c:pt idx="1325">
                  <c:v>27.72</c:v>
                </c:pt>
                <c:pt idx="1326">
                  <c:v>29.81</c:v>
                </c:pt>
                <c:pt idx="1327">
                  <c:v>23.98</c:v>
                </c:pt>
                <c:pt idx="1328">
                  <c:v>17.34</c:v>
                </c:pt>
                <c:pt idx="1329">
                  <c:v>40.39</c:v>
                </c:pt>
                <c:pt idx="1330">
                  <c:v>25.96</c:v>
                </c:pt>
                <c:pt idx="1331">
                  <c:v>17.68</c:v>
                </c:pt>
                <c:pt idx="1332">
                  <c:v>30.875</c:v>
                </c:pt>
                <c:pt idx="1333">
                  <c:v>30.81</c:v>
                </c:pt>
                <c:pt idx="1334">
                  <c:v>36.85</c:v>
                </c:pt>
                <c:pt idx="1335">
                  <c:v>35.86</c:v>
                </c:pt>
                <c:pt idx="1336">
                  <c:v>30.3</c:v>
                </c:pt>
                <c:pt idx="1337">
                  <c:v>32.015000000000001</c:v>
                </c:pt>
                <c:pt idx="1338">
                  <c:v>25.06</c:v>
                </c:pt>
                <c:pt idx="1339">
                  <c:v>18.829999999999998</c:v>
                </c:pt>
                <c:pt idx="1340">
                  <c:v>47.52</c:v>
                </c:pt>
                <c:pt idx="1341">
                  <c:v>37.82</c:v>
                </c:pt>
                <c:pt idx="1342">
                  <c:v>44.16</c:v>
                </c:pt>
                <c:pt idx="1343">
                  <c:v>37.049999999999997</c:v>
                </c:pt>
                <c:pt idx="1344">
                  <c:v>18.66</c:v>
                </c:pt>
                <c:pt idx="1345">
                  <c:v>36.200000000000003</c:v>
                </c:pt>
                <c:pt idx="1346">
                  <c:v>18.87</c:v>
                </c:pt>
                <c:pt idx="1347">
                  <c:v>32.299999999999997</c:v>
                </c:pt>
                <c:pt idx="1348">
                  <c:v>22.64</c:v>
                </c:pt>
                <c:pt idx="1349">
                  <c:v>28.69</c:v>
                </c:pt>
                <c:pt idx="1350">
                  <c:v>28.16</c:v>
                </c:pt>
                <c:pt idx="1351">
                  <c:v>45.54</c:v>
                </c:pt>
                <c:pt idx="1352">
                  <c:v>28.7</c:v>
                </c:pt>
                <c:pt idx="1353">
                  <c:v>27.74</c:v>
                </c:pt>
                <c:pt idx="1354">
                  <c:v>36.954999999999998</c:v>
                </c:pt>
                <c:pt idx="1355">
                  <c:v>30.69</c:v>
                </c:pt>
                <c:pt idx="1356">
                  <c:v>24.984999999999999</c:v>
                </c:pt>
                <c:pt idx="1357">
                  <c:v>39.42</c:v>
                </c:pt>
                <c:pt idx="1358">
                  <c:v>16.8</c:v>
                </c:pt>
                <c:pt idx="1359">
                  <c:v>23.274999999999999</c:v>
                </c:pt>
                <c:pt idx="1360">
                  <c:v>22.8</c:v>
                </c:pt>
                <c:pt idx="1361">
                  <c:v>24.3</c:v>
                </c:pt>
                <c:pt idx="1362">
                  <c:v>25.13</c:v>
                </c:pt>
                <c:pt idx="1363">
                  <c:v>22.72</c:v>
                </c:pt>
                <c:pt idx="1364">
                  <c:v>32.6</c:v>
                </c:pt>
                <c:pt idx="1365">
                  <c:v>17.28</c:v>
                </c:pt>
                <c:pt idx="1366">
                  <c:v>27.92</c:v>
                </c:pt>
                <c:pt idx="1367">
                  <c:v>38.284999999999997</c:v>
                </c:pt>
                <c:pt idx="1368">
                  <c:v>16.48</c:v>
                </c:pt>
                <c:pt idx="1369">
                  <c:v>38.57</c:v>
                </c:pt>
                <c:pt idx="1370">
                  <c:v>43.85</c:v>
                </c:pt>
                <c:pt idx="1371">
                  <c:v>30.11</c:v>
                </c:pt>
                <c:pt idx="1372">
                  <c:v>31.59</c:v>
                </c:pt>
                <c:pt idx="1373">
                  <c:v>40.15</c:v>
                </c:pt>
                <c:pt idx="1374">
                  <c:v>40.700000000000003</c:v>
                </c:pt>
                <c:pt idx="1375">
                  <c:v>40.76</c:v>
                </c:pt>
                <c:pt idx="1376">
                  <c:v>29.7</c:v>
                </c:pt>
                <c:pt idx="1377">
                  <c:v>40.58</c:v>
                </c:pt>
                <c:pt idx="1378">
                  <c:v>33.06</c:v>
                </c:pt>
                <c:pt idx="1379">
                  <c:v>26.62</c:v>
                </c:pt>
                <c:pt idx="1380">
                  <c:v>37.1</c:v>
                </c:pt>
                <c:pt idx="1381">
                  <c:v>18.28</c:v>
                </c:pt>
                <c:pt idx="1382">
                  <c:v>35.814999999999998</c:v>
                </c:pt>
                <c:pt idx="1383">
                  <c:v>30.69</c:v>
                </c:pt>
                <c:pt idx="1384">
                  <c:v>26.125</c:v>
                </c:pt>
                <c:pt idx="1385">
                  <c:v>34.58</c:v>
                </c:pt>
                <c:pt idx="1386">
                  <c:v>27.4</c:v>
                </c:pt>
                <c:pt idx="1387">
                  <c:v>27.53</c:v>
                </c:pt>
                <c:pt idx="1388">
                  <c:v>33</c:v>
                </c:pt>
                <c:pt idx="1389">
                  <c:v>25.78</c:v>
                </c:pt>
                <c:pt idx="1390">
                  <c:v>22.66</c:v>
                </c:pt>
                <c:pt idx="1391">
                  <c:v>38.81</c:v>
                </c:pt>
                <c:pt idx="1392">
                  <c:v>38.51</c:v>
                </c:pt>
                <c:pt idx="1393">
                  <c:v>22.98</c:v>
                </c:pt>
                <c:pt idx="1394">
                  <c:v>15.65</c:v>
                </c:pt>
                <c:pt idx="1395">
                  <c:v>39.97</c:v>
                </c:pt>
                <c:pt idx="1396">
                  <c:v>37.22</c:v>
                </c:pt>
                <c:pt idx="1397">
                  <c:v>41.325000000000003</c:v>
                </c:pt>
                <c:pt idx="1398">
                  <c:v>40.31</c:v>
                </c:pt>
                <c:pt idx="1399">
                  <c:v>29.48</c:v>
                </c:pt>
                <c:pt idx="1400">
                  <c:v>33.155000000000001</c:v>
                </c:pt>
                <c:pt idx="1401">
                  <c:v>42.85</c:v>
                </c:pt>
                <c:pt idx="1402">
                  <c:v>32.340000000000003</c:v>
                </c:pt>
                <c:pt idx="1403">
                  <c:v>27.5</c:v>
                </c:pt>
                <c:pt idx="1404">
                  <c:v>25.8</c:v>
                </c:pt>
                <c:pt idx="1405">
                  <c:v>25</c:v>
                </c:pt>
                <c:pt idx="1406">
                  <c:v>41.2</c:v>
                </c:pt>
                <c:pt idx="1407">
                  <c:v>17.78</c:v>
                </c:pt>
                <c:pt idx="1408">
                  <c:v>40.119999999999997</c:v>
                </c:pt>
                <c:pt idx="1409">
                  <c:v>19.350000000000001</c:v>
                </c:pt>
                <c:pt idx="1410">
                  <c:v>36.69</c:v>
                </c:pt>
                <c:pt idx="1411">
                  <c:v>28.51</c:v>
                </c:pt>
                <c:pt idx="1412">
                  <c:v>30.21</c:v>
                </c:pt>
                <c:pt idx="1413">
                  <c:v>24.33</c:v>
                </c:pt>
                <c:pt idx="1414">
                  <c:v>19.855</c:v>
                </c:pt>
                <c:pt idx="1415">
                  <c:v>25.364999999999998</c:v>
                </c:pt>
                <c:pt idx="1416">
                  <c:v>29.6</c:v>
                </c:pt>
                <c:pt idx="1417">
                  <c:v>39.43</c:v>
                </c:pt>
                <c:pt idx="1418">
                  <c:v>27.34</c:v>
                </c:pt>
                <c:pt idx="1419">
                  <c:v>39.01</c:v>
                </c:pt>
                <c:pt idx="1420">
                  <c:v>18.989999999999998</c:v>
                </c:pt>
                <c:pt idx="1421">
                  <c:v>42.3</c:v>
                </c:pt>
                <c:pt idx="1422">
                  <c:v>39.805</c:v>
                </c:pt>
                <c:pt idx="1423">
                  <c:v>33.700000000000003</c:v>
                </c:pt>
                <c:pt idx="1424">
                  <c:v>36.195</c:v>
                </c:pt>
                <c:pt idx="1425">
                  <c:v>32.6</c:v>
                </c:pt>
                <c:pt idx="1426">
                  <c:v>30.2</c:v>
                </c:pt>
                <c:pt idx="1427">
                  <c:v>27.645</c:v>
                </c:pt>
                <c:pt idx="1428">
                  <c:v>26.41</c:v>
                </c:pt>
                <c:pt idx="1429">
                  <c:v>34.1</c:v>
                </c:pt>
                <c:pt idx="1430">
                  <c:v>17.3</c:v>
                </c:pt>
                <c:pt idx="1431">
                  <c:v>35.020000000000003</c:v>
                </c:pt>
                <c:pt idx="1432">
                  <c:v>37.1</c:v>
                </c:pt>
                <c:pt idx="1433">
                  <c:v>16.79</c:v>
                </c:pt>
                <c:pt idx="1434">
                  <c:v>31.635000000000002</c:v>
                </c:pt>
                <c:pt idx="1435">
                  <c:v>24.19</c:v>
                </c:pt>
                <c:pt idx="1436">
                  <c:v>35.29</c:v>
                </c:pt>
                <c:pt idx="1437">
                  <c:v>35.299999999999997</c:v>
                </c:pt>
                <c:pt idx="1438">
                  <c:v>35.64</c:v>
                </c:pt>
                <c:pt idx="1439">
                  <c:v>33.1</c:v>
                </c:pt>
                <c:pt idx="1440">
                  <c:v>26.41</c:v>
                </c:pt>
                <c:pt idx="1441">
                  <c:v>29.9</c:v>
                </c:pt>
                <c:pt idx="1442">
                  <c:v>25.24</c:v>
                </c:pt>
                <c:pt idx="1443">
                  <c:v>25.08</c:v>
                </c:pt>
                <c:pt idx="1444">
                  <c:v>29.164999999999999</c:v>
                </c:pt>
                <c:pt idx="1445">
                  <c:v>15.05</c:v>
                </c:pt>
                <c:pt idx="1446">
                  <c:v>19.95</c:v>
                </c:pt>
                <c:pt idx="1447">
                  <c:v>16.66</c:v>
                </c:pt>
                <c:pt idx="1448">
                  <c:v>16.62</c:v>
                </c:pt>
                <c:pt idx="1449">
                  <c:v>15.36</c:v>
                </c:pt>
                <c:pt idx="1450">
                  <c:v>27.74</c:v>
                </c:pt>
                <c:pt idx="1451">
                  <c:v>22.44</c:v>
                </c:pt>
                <c:pt idx="1452">
                  <c:v>37.049999999999997</c:v>
                </c:pt>
                <c:pt idx="1453">
                  <c:v>22.95</c:v>
                </c:pt>
                <c:pt idx="1454">
                  <c:v>34.200000000000003</c:v>
                </c:pt>
                <c:pt idx="1455">
                  <c:v>30.59</c:v>
                </c:pt>
                <c:pt idx="1456">
                  <c:v>25.51</c:v>
                </c:pt>
                <c:pt idx="1457">
                  <c:v>29.04</c:v>
                </c:pt>
                <c:pt idx="1458">
                  <c:v>22.135000000000002</c:v>
                </c:pt>
                <c:pt idx="1459">
                  <c:v>21.375</c:v>
                </c:pt>
                <c:pt idx="1460">
                  <c:v>29.19</c:v>
                </c:pt>
                <c:pt idx="1461">
                  <c:v>31.92</c:v>
                </c:pt>
                <c:pt idx="1462">
                  <c:v>26.315000000000001</c:v>
                </c:pt>
                <c:pt idx="1463">
                  <c:v>35.299999999999997</c:v>
                </c:pt>
                <c:pt idx="1464">
                  <c:v>18.91</c:v>
                </c:pt>
                <c:pt idx="1465">
                  <c:v>22.41</c:v>
                </c:pt>
                <c:pt idx="1466">
                  <c:v>22.704999999999998</c:v>
                </c:pt>
                <c:pt idx="1467">
                  <c:v>37.18</c:v>
                </c:pt>
                <c:pt idx="1468">
                  <c:v>35.97</c:v>
                </c:pt>
                <c:pt idx="1469">
                  <c:v>35.799999999999997</c:v>
                </c:pt>
                <c:pt idx="1470">
                  <c:v>28.31</c:v>
                </c:pt>
                <c:pt idx="1471">
                  <c:v>38.06</c:v>
                </c:pt>
                <c:pt idx="1472">
                  <c:v>28</c:v>
                </c:pt>
                <c:pt idx="1473">
                  <c:v>34.32</c:v>
                </c:pt>
                <c:pt idx="1474">
                  <c:v>22.3</c:v>
                </c:pt>
                <c:pt idx="1475">
                  <c:v>27.835000000000001</c:v>
                </c:pt>
                <c:pt idx="1476">
                  <c:v>39.229999999999997</c:v>
                </c:pt>
                <c:pt idx="1477">
                  <c:v>19.95</c:v>
                </c:pt>
                <c:pt idx="1478">
                  <c:v>34.64</c:v>
                </c:pt>
                <c:pt idx="1479">
                  <c:v>18.75</c:v>
                </c:pt>
                <c:pt idx="1480">
                  <c:v>26.48</c:v>
                </c:pt>
                <c:pt idx="1481">
                  <c:v>34.83</c:v>
                </c:pt>
                <c:pt idx="1482">
                  <c:v>25.46</c:v>
                </c:pt>
                <c:pt idx="1483">
                  <c:v>23.31</c:v>
                </c:pt>
                <c:pt idx="1484">
                  <c:v>29</c:v>
                </c:pt>
                <c:pt idx="1485">
                  <c:v>32.869999999999997</c:v>
                </c:pt>
                <c:pt idx="1486">
                  <c:v>26.18</c:v>
                </c:pt>
                <c:pt idx="1487">
                  <c:v>25.3</c:v>
                </c:pt>
                <c:pt idx="1488">
                  <c:v>36.94</c:v>
                </c:pt>
                <c:pt idx="1489">
                  <c:v>22.86</c:v>
                </c:pt>
                <c:pt idx="1490">
                  <c:v>18.760000000000002</c:v>
                </c:pt>
                <c:pt idx="1491">
                  <c:v>24.36</c:v>
                </c:pt>
                <c:pt idx="1492">
                  <c:v>32.299999999999997</c:v>
                </c:pt>
                <c:pt idx="1493">
                  <c:v>22.704999999999998</c:v>
                </c:pt>
                <c:pt idx="1494">
                  <c:v>21.79</c:v>
                </c:pt>
                <c:pt idx="1495">
                  <c:v>24.52</c:v>
                </c:pt>
                <c:pt idx="1496">
                  <c:v>39.520000000000003</c:v>
                </c:pt>
                <c:pt idx="1497">
                  <c:v>24.49</c:v>
                </c:pt>
                <c:pt idx="1498">
                  <c:v>26.315000000000001</c:v>
                </c:pt>
                <c:pt idx="1499">
                  <c:v>22.58</c:v>
                </c:pt>
                <c:pt idx="1500">
                  <c:v>19.475000000000001</c:v>
                </c:pt>
                <c:pt idx="1501">
                  <c:v>26.33</c:v>
                </c:pt>
                <c:pt idx="1502">
                  <c:v>17.29</c:v>
                </c:pt>
                <c:pt idx="1503">
                  <c:v>42.88</c:v>
                </c:pt>
                <c:pt idx="1504">
                  <c:v>32.200000000000003</c:v>
                </c:pt>
                <c:pt idx="1505">
                  <c:v>18.75</c:v>
                </c:pt>
                <c:pt idx="1506">
                  <c:v>22.36</c:v>
                </c:pt>
                <c:pt idx="1507">
                  <c:v>23.94</c:v>
                </c:pt>
                <c:pt idx="1508">
                  <c:v>30.1</c:v>
                </c:pt>
                <c:pt idx="1509">
                  <c:v>21.93</c:v>
                </c:pt>
                <c:pt idx="1510">
                  <c:v>39.75</c:v>
                </c:pt>
                <c:pt idx="1511">
                  <c:v>26.03</c:v>
                </c:pt>
                <c:pt idx="1512">
                  <c:v>34.51</c:v>
                </c:pt>
                <c:pt idx="1513">
                  <c:v>19.32</c:v>
                </c:pt>
                <c:pt idx="1514">
                  <c:v>28.5</c:v>
                </c:pt>
                <c:pt idx="1515">
                  <c:v>30.875</c:v>
                </c:pt>
                <c:pt idx="1516">
                  <c:v>24.02</c:v>
                </c:pt>
                <c:pt idx="1517">
                  <c:v>36.08</c:v>
                </c:pt>
                <c:pt idx="1518">
                  <c:v>32.200000000000003</c:v>
                </c:pt>
                <c:pt idx="1519">
                  <c:v>28.05</c:v>
                </c:pt>
                <c:pt idx="1520">
                  <c:v>19</c:v>
                </c:pt>
                <c:pt idx="1521">
                  <c:v>16.13</c:v>
                </c:pt>
                <c:pt idx="1522">
                  <c:v>18.77</c:v>
                </c:pt>
                <c:pt idx="1523">
                  <c:v>28.88</c:v>
                </c:pt>
                <c:pt idx="1524">
                  <c:v>27.55</c:v>
                </c:pt>
                <c:pt idx="1525">
                  <c:v>15.6</c:v>
                </c:pt>
                <c:pt idx="1526">
                  <c:v>21.99</c:v>
                </c:pt>
                <c:pt idx="1527">
                  <c:v>34.85</c:v>
                </c:pt>
                <c:pt idx="1528">
                  <c:v>24.51</c:v>
                </c:pt>
                <c:pt idx="1529">
                  <c:v>19.399999999999999</c:v>
                </c:pt>
                <c:pt idx="1530">
                  <c:v>15.1</c:v>
                </c:pt>
                <c:pt idx="1531">
                  <c:v>23.37</c:v>
                </c:pt>
                <c:pt idx="1532">
                  <c:v>42.4</c:v>
                </c:pt>
                <c:pt idx="1533">
                  <c:v>28.405000000000001</c:v>
                </c:pt>
                <c:pt idx="1534">
                  <c:v>23.4</c:v>
                </c:pt>
                <c:pt idx="1535">
                  <c:v>33.44</c:v>
                </c:pt>
                <c:pt idx="1536">
                  <c:v>21.12</c:v>
                </c:pt>
                <c:pt idx="1537">
                  <c:v>18.48</c:v>
                </c:pt>
                <c:pt idx="1538">
                  <c:v>16.815000000000001</c:v>
                </c:pt>
                <c:pt idx="1539">
                  <c:v>26.72</c:v>
                </c:pt>
                <c:pt idx="1540">
                  <c:v>41.42</c:v>
                </c:pt>
                <c:pt idx="1541">
                  <c:v>20.69</c:v>
                </c:pt>
                <c:pt idx="1542">
                  <c:v>41.23</c:v>
                </c:pt>
                <c:pt idx="1543">
                  <c:v>29.9</c:v>
                </c:pt>
                <c:pt idx="1544">
                  <c:v>34.104999999999997</c:v>
                </c:pt>
                <c:pt idx="1545">
                  <c:v>24.97</c:v>
                </c:pt>
                <c:pt idx="1546">
                  <c:v>34.799999999999997</c:v>
                </c:pt>
                <c:pt idx="1547">
                  <c:v>32.965000000000003</c:v>
                </c:pt>
                <c:pt idx="1548">
                  <c:v>27.265000000000001</c:v>
                </c:pt>
                <c:pt idx="1549">
                  <c:v>17.059999999999999</c:v>
                </c:pt>
                <c:pt idx="1550">
                  <c:v>36.29</c:v>
                </c:pt>
                <c:pt idx="1551">
                  <c:v>28.594999999999999</c:v>
                </c:pt>
                <c:pt idx="1552">
                  <c:v>17.8</c:v>
                </c:pt>
                <c:pt idx="1553">
                  <c:v>21.4</c:v>
                </c:pt>
                <c:pt idx="1554">
                  <c:v>23.01</c:v>
                </c:pt>
                <c:pt idx="1555">
                  <c:v>19.86</c:v>
                </c:pt>
                <c:pt idx="1556">
                  <c:v>33.58</c:v>
                </c:pt>
                <c:pt idx="1557">
                  <c:v>29.81</c:v>
                </c:pt>
                <c:pt idx="1558">
                  <c:v>27.4</c:v>
                </c:pt>
                <c:pt idx="1559">
                  <c:v>17.98</c:v>
                </c:pt>
                <c:pt idx="1560">
                  <c:v>37.9</c:v>
                </c:pt>
                <c:pt idx="1561">
                  <c:v>25.27</c:v>
                </c:pt>
                <c:pt idx="1562">
                  <c:v>29.26</c:v>
                </c:pt>
                <c:pt idx="1563">
                  <c:v>27.835000000000001</c:v>
                </c:pt>
                <c:pt idx="1564">
                  <c:v>46.53</c:v>
                </c:pt>
                <c:pt idx="1565">
                  <c:v>20.58</c:v>
                </c:pt>
                <c:pt idx="1566">
                  <c:v>19.53</c:v>
                </c:pt>
                <c:pt idx="1567">
                  <c:v>27.7</c:v>
                </c:pt>
                <c:pt idx="1568">
                  <c:v>18.920000000000002</c:v>
                </c:pt>
                <c:pt idx="1569">
                  <c:v>17.760000000000002</c:v>
                </c:pt>
                <c:pt idx="1570">
                  <c:v>29.83</c:v>
                </c:pt>
                <c:pt idx="1571">
                  <c:v>23.465</c:v>
                </c:pt>
                <c:pt idx="1572">
                  <c:v>29.355</c:v>
                </c:pt>
                <c:pt idx="1573">
                  <c:v>35.49</c:v>
                </c:pt>
                <c:pt idx="1574">
                  <c:v>26.315000000000001</c:v>
                </c:pt>
                <c:pt idx="1575">
                  <c:v>19.79</c:v>
                </c:pt>
                <c:pt idx="1576">
                  <c:v>40.564999999999998</c:v>
                </c:pt>
                <c:pt idx="1577">
                  <c:v>18.03</c:v>
                </c:pt>
                <c:pt idx="1578">
                  <c:v>34.65</c:v>
                </c:pt>
                <c:pt idx="1579">
                  <c:v>42.94</c:v>
                </c:pt>
                <c:pt idx="1580">
                  <c:v>31.254999999999999</c:v>
                </c:pt>
                <c:pt idx="1581">
                  <c:v>45.43</c:v>
                </c:pt>
                <c:pt idx="1582">
                  <c:v>32.340000000000003</c:v>
                </c:pt>
                <c:pt idx="1583">
                  <c:v>25.46</c:v>
                </c:pt>
                <c:pt idx="1584">
                  <c:v>37.145000000000003</c:v>
                </c:pt>
                <c:pt idx="1585">
                  <c:v>30.8</c:v>
                </c:pt>
                <c:pt idx="1586">
                  <c:v>29.5</c:v>
                </c:pt>
                <c:pt idx="1587">
                  <c:v>43.39</c:v>
                </c:pt>
                <c:pt idx="1588">
                  <c:v>15.08</c:v>
                </c:pt>
                <c:pt idx="1589">
                  <c:v>20.48</c:v>
                </c:pt>
                <c:pt idx="1590">
                  <c:v>34.450000000000003</c:v>
                </c:pt>
                <c:pt idx="1591">
                  <c:v>34.21</c:v>
                </c:pt>
                <c:pt idx="1592">
                  <c:v>28.8</c:v>
                </c:pt>
                <c:pt idx="1593">
                  <c:v>31.74</c:v>
                </c:pt>
                <c:pt idx="1594">
                  <c:v>21.78</c:v>
                </c:pt>
                <c:pt idx="1595">
                  <c:v>23.75</c:v>
                </c:pt>
                <c:pt idx="1596">
                  <c:v>33.21</c:v>
                </c:pt>
                <c:pt idx="1597">
                  <c:v>17.7</c:v>
                </c:pt>
                <c:pt idx="1598">
                  <c:v>17.2</c:v>
                </c:pt>
                <c:pt idx="1599">
                  <c:v>19.21</c:v>
                </c:pt>
                <c:pt idx="1600">
                  <c:v>23.2</c:v>
                </c:pt>
                <c:pt idx="1601">
                  <c:v>32.5</c:v>
                </c:pt>
                <c:pt idx="1602">
                  <c:v>20.9</c:v>
                </c:pt>
                <c:pt idx="1603">
                  <c:v>19.11</c:v>
                </c:pt>
                <c:pt idx="1604">
                  <c:v>31.17</c:v>
                </c:pt>
                <c:pt idx="1605">
                  <c:v>36.08</c:v>
                </c:pt>
                <c:pt idx="1606">
                  <c:v>28.024999999999999</c:v>
                </c:pt>
                <c:pt idx="1607">
                  <c:v>24.32</c:v>
                </c:pt>
                <c:pt idx="1608">
                  <c:v>38</c:v>
                </c:pt>
                <c:pt idx="1609">
                  <c:v>31.6</c:v>
                </c:pt>
                <c:pt idx="1610">
                  <c:v>31.02</c:v>
                </c:pt>
                <c:pt idx="1611">
                  <c:v>29.26</c:v>
                </c:pt>
                <c:pt idx="1612">
                  <c:v>15.09</c:v>
                </c:pt>
                <c:pt idx="1613">
                  <c:v>22.63</c:v>
                </c:pt>
                <c:pt idx="1614">
                  <c:v>23.46</c:v>
                </c:pt>
                <c:pt idx="1615">
                  <c:v>22.56</c:v>
                </c:pt>
                <c:pt idx="1616">
                  <c:v>19.28</c:v>
                </c:pt>
                <c:pt idx="1617">
                  <c:v>15.37</c:v>
                </c:pt>
                <c:pt idx="1618">
                  <c:v>18.71</c:v>
                </c:pt>
                <c:pt idx="1619">
                  <c:v>20.61</c:v>
                </c:pt>
                <c:pt idx="1620">
                  <c:v>15.99</c:v>
                </c:pt>
                <c:pt idx="1621">
                  <c:v>33.155000000000001</c:v>
                </c:pt>
                <c:pt idx="1622">
                  <c:v>26.22</c:v>
                </c:pt>
                <c:pt idx="1623">
                  <c:v>21.85</c:v>
                </c:pt>
                <c:pt idx="1624">
                  <c:v>30.495000000000001</c:v>
                </c:pt>
                <c:pt idx="1625">
                  <c:v>34.104999999999997</c:v>
                </c:pt>
                <c:pt idx="1626">
                  <c:v>32.770000000000003</c:v>
                </c:pt>
                <c:pt idx="1627">
                  <c:v>16.850000000000001</c:v>
                </c:pt>
                <c:pt idx="1628">
                  <c:v>34.700000000000003</c:v>
                </c:pt>
                <c:pt idx="1629">
                  <c:v>37.049999999999997</c:v>
                </c:pt>
                <c:pt idx="1630">
                  <c:v>18.78</c:v>
                </c:pt>
                <c:pt idx="1631">
                  <c:v>28.024999999999999</c:v>
                </c:pt>
                <c:pt idx="1632">
                  <c:v>35.090000000000003</c:v>
                </c:pt>
                <c:pt idx="1633">
                  <c:v>34.42</c:v>
                </c:pt>
                <c:pt idx="1634">
                  <c:v>29.4</c:v>
                </c:pt>
                <c:pt idx="1635">
                  <c:v>21.31</c:v>
                </c:pt>
                <c:pt idx="1636">
                  <c:v>19.559999999999999</c:v>
                </c:pt>
                <c:pt idx="1637">
                  <c:v>37.335000000000001</c:v>
                </c:pt>
                <c:pt idx="1638">
                  <c:v>19.53</c:v>
                </c:pt>
                <c:pt idx="1639">
                  <c:v>34.1</c:v>
                </c:pt>
                <c:pt idx="1640">
                  <c:v>16.5</c:v>
                </c:pt>
                <c:pt idx="1641">
                  <c:v>30.69</c:v>
                </c:pt>
                <c:pt idx="1642">
                  <c:v>28.93</c:v>
                </c:pt>
                <c:pt idx="1643">
                  <c:v>38.9</c:v>
                </c:pt>
                <c:pt idx="1644">
                  <c:v>26.9</c:v>
                </c:pt>
                <c:pt idx="1645">
                  <c:v>24.86</c:v>
                </c:pt>
                <c:pt idx="1646">
                  <c:v>39.14</c:v>
                </c:pt>
                <c:pt idx="1647">
                  <c:v>39.799999999999997</c:v>
                </c:pt>
                <c:pt idx="1648">
                  <c:v>34.32</c:v>
                </c:pt>
                <c:pt idx="1649">
                  <c:v>32.51</c:v>
                </c:pt>
                <c:pt idx="1650">
                  <c:v>30.71</c:v>
                </c:pt>
                <c:pt idx="1651">
                  <c:v>28.9</c:v>
                </c:pt>
                <c:pt idx="1652">
                  <c:v>36.19</c:v>
                </c:pt>
                <c:pt idx="1653">
                  <c:v>29.6</c:v>
                </c:pt>
                <c:pt idx="1654">
                  <c:v>30.95</c:v>
                </c:pt>
                <c:pt idx="1655">
                  <c:v>19.95</c:v>
                </c:pt>
                <c:pt idx="1656">
                  <c:v>23.65</c:v>
                </c:pt>
                <c:pt idx="1657">
                  <c:v>43.34</c:v>
                </c:pt>
                <c:pt idx="1658">
                  <c:v>31.98</c:v>
                </c:pt>
                <c:pt idx="1659">
                  <c:v>35.86</c:v>
                </c:pt>
                <c:pt idx="1660">
                  <c:v>15.2</c:v>
                </c:pt>
                <c:pt idx="1661">
                  <c:v>37.200000000000003</c:v>
                </c:pt>
                <c:pt idx="1662">
                  <c:v>17.91</c:v>
                </c:pt>
                <c:pt idx="1663">
                  <c:v>20.76</c:v>
                </c:pt>
                <c:pt idx="1664">
                  <c:v>38.99</c:v>
                </c:pt>
                <c:pt idx="1665">
                  <c:v>42.655000000000001</c:v>
                </c:pt>
                <c:pt idx="1666">
                  <c:v>30.57</c:v>
                </c:pt>
                <c:pt idx="1667">
                  <c:v>17.7</c:v>
                </c:pt>
                <c:pt idx="1668">
                  <c:v>34.770000000000003</c:v>
                </c:pt>
                <c:pt idx="1669">
                  <c:v>16.88</c:v>
                </c:pt>
                <c:pt idx="1670">
                  <c:v>40.26</c:v>
                </c:pt>
                <c:pt idx="1671">
                  <c:v>25.6</c:v>
                </c:pt>
                <c:pt idx="1672">
                  <c:v>33.549999999999997</c:v>
                </c:pt>
                <c:pt idx="1673">
                  <c:v>16.690000000000001</c:v>
                </c:pt>
                <c:pt idx="1674">
                  <c:v>19.95</c:v>
                </c:pt>
                <c:pt idx="1675">
                  <c:v>17.55</c:v>
                </c:pt>
                <c:pt idx="1676">
                  <c:v>22.01</c:v>
                </c:pt>
                <c:pt idx="1677">
                  <c:v>41.8</c:v>
                </c:pt>
                <c:pt idx="1678">
                  <c:v>19.170000000000002</c:v>
                </c:pt>
                <c:pt idx="1679">
                  <c:v>32.799999999999997</c:v>
                </c:pt>
                <c:pt idx="1680">
                  <c:v>35.814999999999998</c:v>
                </c:pt>
                <c:pt idx="1681">
                  <c:v>24.3</c:v>
                </c:pt>
                <c:pt idx="1682">
                  <c:v>19.059999999999999</c:v>
                </c:pt>
                <c:pt idx="1683">
                  <c:v>33.25</c:v>
                </c:pt>
                <c:pt idx="1684">
                  <c:v>21.37</c:v>
                </c:pt>
                <c:pt idx="1685">
                  <c:v>34.43</c:v>
                </c:pt>
                <c:pt idx="1686">
                  <c:v>20.86</c:v>
                </c:pt>
                <c:pt idx="1687">
                  <c:v>18.34</c:v>
                </c:pt>
                <c:pt idx="1688">
                  <c:v>34.15</c:v>
                </c:pt>
                <c:pt idx="1689">
                  <c:v>18.350000000000001</c:v>
                </c:pt>
                <c:pt idx="1690">
                  <c:v>22.13</c:v>
                </c:pt>
                <c:pt idx="1691">
                  <c:v>22.51</c:v>
                </c:pt>
                <c:pt idx="1692">
                  <c:v>31</c:v>
                </c:pt>
                <c:pt idx="1693">
                  <c:v>28.27</c:v>
                </c:pt>
                <c:pt idx="1694">
                  <c:v>29.92</c:v>
                </c:pt>
                <c:pt idx="1695">
                  <c:v>25.9</c:v>
                </c:pt>
                <c:pt idx="1696">
                  <c:v>27.74</c:v>
                </c:pt>
                <c:pt idx="1697">
                  <c:v>17.260000000000002</c:v>
                </c:pt>
                <c:pt idx="1698">
                  <c:v>19.855</c:v>
                </c:pt>
                <c:pt idx="1699">
                  <c:v>41.69</c:v>
                </c:pt>
                <c:pt idx="1700">
                  <c:v>16.12</c:v>
                </c:pt>
                <c:pt idx="1701">
                  <c:v>37.43</c:v>
                </c:pt>
                <c:pt idx="1702">
                  <c:v>31.065000000000001</c:v>
                </c:pt>
                <c:pt idx="1703">
                  <c:v>25.08</c:v>
                </c:pt>
                <c:pt idx="1704">
                  <c:v>15.2</c:v>
                </c:pt>
                <c:pt idx="1705">
                  <c:v>22.34</c:v>
                </c:pt>
                <c:pt idx="1706">
                  <c:v>40.15</c:v>
                </c:pt>
                <c:pt idx="1707">
                  <c:v>37.729999999999997</c:v>
                </c:pt>
                <c:pt idx="1708">
                  <c:v>25.35</c:v>
                </c:pt>
                <c:pt idx="1709">
                  <c:v>26.41</c:v>
                </c:pt>
                <c:pt idx="1710">
                  <c:v>27.6</c:v>
                </c:pt>
                <c:pt idx="1711">
                  <c:v>33.82</c:v>
                </c:pt>
                <c:pt idx="1712">
                  <c:v>32.9</c:v>
                </c:pt>
                <c:pt idx="1713">
                  <c:v>30.875</c:v>
                </c:pt>
                <c:pt idx="1714">
                  <c:v>32.64</c:v>
                </c:pt>
                <c:pt idx="1715">
                  <c:v>22.135000000000002</c:v>
                </c:pt>
                <c:pt idx="1716">
                  <c:v>16.53</c:v>
                </c:pt>
                <c:pt idx="1717">
                  <c:v>32.774999999999999</c:v>
                </c:pt>
                <c:pt idx="1718">
                  <c:v>30.9</c:v>
                </c:pt>
                <c:pt idx="1719">
                  <c:v>15.58</c:v>
                </c:pt>
                <c:pt idx="1720">
                  <c:v>26.315000000000001</c:v>
                </c:pt>
                <c:pt idx="1721">
                  <c:v>35.61</c:v>
                </c:pt>
                <c:pt idx="1722">
                  <c:v>37.56</c:v>
                </c:pt>
                <c:pt idx="1723">
                  <c:v>15.49</c:v>
                </c:pt>
                <c:pt idx="1724">
                  <c:v>23.48</c:v>
                </c:pt>
                <c:pt idx="1725">
                  <c:v>30.02</c:v>
                </c:pt>
                <c:pt idx="1726">
                  <c:v>26.885000000000002</c:v>
                </c:pt>
                <c:pt idx="1727">
                  <c:v>25.84</c:v>
                </c:pt>
                <c:pt idx="1728">
                  <c:v>27.454999999999998</c:v>
                </c:pt>
                <c:pt idx="1729">
                  <c:v>24.605</c:v>
                </c:pt>
                <c:pt idx="1730">
                  <c:v>30.8</c:v>
                </c:pt>
                <c:pt idx="1731">
                  <c:v>34.799999999999997</c:v>
                </c:pt>
                <c:pt idx="1732">
                  <c:v>34.21</c:v>
                </c:pt>
                <c:pt idx="1733">
                  <c:v>31</c:v>
                </c:pt>
                <c:pt idx="1734">
                  <c:v>26.125</c:v>
                </c:pt>
                <c:pt idx="1735">
                  <c:v>30.13</c:v>
                </c:pt>
                <c:pt idx="1736">
                  <c:v>34.19</c:v>
                </c:pt>
                <c:pt idx="1737">
                  <c:v>22.515000000000001</c:v>
                </c:pt>
                <c:pt idx="1738">
                  <c:v>18.239999999999998</c:v>
                </c:pt>
                <c:pt idx="1739">
                  <c:v>37.28</c:v>
                </c:pt>
                <c:pt idx="1740">
                  <c:v>18.2</c:v>
                </c:pt>
                <c:pt idx="1741">
                  <c:v>20.53</c:v>
                </c:pt>
                <c:pt idx="1742">
                  <c:v>23.79</c:v>
                </c:pt>
                <c:pt idx="1743">
                  <c:v>29.8</c:v>
                </c:pt>
                <c:pt idx="1744">
                  <c:v>31.54</c:v>
                </c:pt>
                <c:pt idx="1745">
                  <c:v>20.82</c:v>
                </c:pt>
                <c:pt idx="1746">
                  <c:v>38.83</c:v>
                </c:pt>
                <c:pt idx="1747">
                  <c:v>23.44</c:v>
                </c:pt>
                <c:pt idx="1748">
                  <c:v>24.13</c:v>
                </c:pt>
                <c:pt idx="1749">
                  <c:v>42.13</c:v>
                </c:pt>
                <c:pt idx="1750">
                  <c:v>17.86</c:v>
                </c:pt>
                <c:pt idx="1751">
                  <c:v>32.78</c:v>
                </c:pt>
                <c:pt idx="1752">
                  <c:v>23.9</c:v>
                </c:pt>
                <c:pt idx="1753">
                  <c:v>15.47</c:v>
                </c:pt>
                <c:pt idx="1754">
                  <c:v>28.54</c:v>
                </c:pt>
                <c:pt idx="1755">
                  <c:v>18.54</c:v>
                </c:pt>
                <c:pt idx="1756">
                  <c:v>32.18</c:v>
                </c:pt>
                <c:pt idx="1757">
                  <c:v>37.380000000000003</c:v>
                </c:pt>
                <c:pt idx="1758">
                  <c:v>31.12</c:v>
                </c:pt>
                <c:pt idx="1759">
                  <c:v>22.01</c:v>
                </c:pt>
                <c:pt idx="1760">
                  <c:v>27.645</c:v>
                </c:pt>
                <c:pt idx="1761">
                  <c:v>29.64</c:v>
                </c:pt>
                <c:pt idx="1762">
                  <c:v>33.700000000000003</c:v>
                </c:pt>
                <c:pt idx="1763">
                  <c:v>27.5</c:v>
                </c:pt>
                <c:pt idx="1764">
                  <c:v>16.12</c:v>
                </c:pt>
                <c:pt idx="1765">
                  <c:v>26.73</c:v>
                </c:pt>
                <c:pt idx="1766">
                  <c:v>37.25</c:v>
                </c:pt>
                <c:pt idx="1767">
                  <c:v>23.56</c:v>
                </c:pt>
                <c:pt idx="1768">
                  <c:v>15.84</c:v>
                </c:pt>
                <c:pt idx="1769">
                  <c:v>36.630000000000003</c:v>
                </c:pt>
                <c:pt idx="1770">
                  <c:v>16.47</c:v>
                </c:pt>
                <c:pt idx="1771">
                  <c:v>25.8</c:v>
                </c:pt>
                <c:pt idx="1772">
                  <c:v>23.6</c:v>
                </c:pt>
                <c:pt idx="1773">
                  <c:v>32.11</c:v>
                </c:pt>
                <c:pt idx="1774">
                  <c:v>30.114999999999998</c:v>
                </c:pt>
                <c:pt idx="1775">
                  <c:v>20.28</c:v>
                </c:pt>
                <c:pt idx="1776">
                  <c:v>20.234999999999999</c:v>
                </c:pt>
                <c:pt idx="1777">
                  <c:v>25.27</c:v>
                </c:pt>
                <c:pt idx="1778">
                  <c:v>24.24</c:v>
                </c:pt>
                <c:pt idx="1779">
                  <c:v>35.75</c:v>
                </c:pt>
                <c:pt idx="1780">
                  <c:v>29.92</c:v>
                </c:pt>
                <c:pt idx="1781">
                  <c:v>26.2</c:v>
                </c:pt>
                <c:pt idx="1782">
                  <c:v>26.695</c:v>
                </c:pt>
                <c:pt idx="1783">
                  <c:v>23.16</c:v>
                </c:pt>
                <c:pt idx="1784">
                  <c:v>32.585000000000001</c:v>
                </c:pt>
                <c:pt idx="1785">
                  <c:v>33.97</c:v>
                </c:pt>
                <c:pt idx="1786">
                  <c:v>16.57</c:v>
                </c:pt>
                <c:pt idx="1787">
                  <c:v>17.55</c:v>
                </c:pt>
                <c:pt idx="1788">
                  <c:v>29.41</c:v>
                </c:pt>
                <c:pt idx="1789">
                  <c:v>17.91</c:v>
                </c:pt>
                <c:pt idx="1790">
                  <c:v>31.57</c:v>
                </c:pt>
                <c:pt idx="1791">
                  <c:v>33.18</c:v>
                </c:pt>
                <c:pt idx="1792">
                  <c:v>37</c:v>
                </c:pt>
                <c:pt idx="1793">
                  <c:v>18.905000000000001</c:v>
                </c:pt>
                <c:pt idx="1794">
                  <c:v>20.03</c:v>
                </c:pt>
                <c:pt idx="1795">
                  <c:v>16.7</c:v>
                </c:pt>
                <c:pt idx="1796">
                  <c:v>39.82</c:v>
                </c:pt>
                <c:pt idx="1797">
                  <c:v>22.04</c:v>
                </c:pt>
                <c:pt idx="1798">
                  <c:v>28.27</c:v>
                </c:pt>
                <c:pt idx="1799">
                  <c:v>18.5</c:v>
                </c:pt>
                <c:pt idx="1800">
                  <c:v>38.6</c:v>
                </c:pt>
                <c:pt idx="1801">
                  <c:v>43.12</c:v>
                </c:pt>
                <c:pt idx="1802">
                  <c:v>30.5</c:v>
                </c:pt>
                <c:pt idx="1803">
                  <c:v>27.61</c:v>
                </c:pt>
                <c:pt idx="1804">
                  <c:v>27.1</c:v>
                </c:pt>
                <c:pt idx="1805">
                  <c:v>35.93</c:v>
                </c:pt>
                <c:pt idx="1806">
                  <c:v>32.68</c:v>
                </c:pt>
                <c:pt idx="1807">
                  <c:v>20.74</c:v>
                </c:pt>
                <c:pt idx="1808">
                  <c:v>15.57</c:v>
                </c:pt>
                <c:pt idx="1809">
                  <c:v>23.844999999999999</c:v>
                </c:pt>
                <c:pt idx="1810">
                  <c:v>22.895</c:v>
                </c:pt>
                <c:pt idx="1811">
                  <c:v>21.945</c:v>
                </c:pt>
                <c:pt idx="1812">
                  <c:v>19.47</c:v>
                </c:pt>
                <c:pt idx="1813">
                  <c:v>15.61</c:v>
                </c:pt>
                <c:pt idx="1814">
                  <c:v>28.6</c:v>
                </c:pt>
                <c:pt idx="1815">
                  <c:v>46.53</c:v>
                </c:pt>
                <c:pt idx="1816">
                  <c:v>34.99</c:v>
                </c:pt>
                <c:pt idx="1817">
                  <c:v>17.05</c:v>
                </c:pt>
                <c:pt idx="1818">
                  <c:v>37.18</c:v>
                </c:pt>
                <c:pt idx="1819">
                  <c:v>35.200000000000003</c:v>
                </c:pt>
                <c:pt idx="1820">
                  <c:v>37.335000000000001</c:v>
                </c:pt>
                <c:pt idx="1821">
                  <c:v>27.265000000000001</c:v>
                </c:pt>
                <c:pt idx="1822">
                  <c:v>30.8</c:v>
                </c:pt>
                <c:pt idx="1823">
                  <c:v>30.21</c:v>
                </c:pt>
                <c:pt idx="1824">
                  <c:v>35.340000000000003</c:v>
                </c:pt>
                <c:pt idx="1825">
                  <c:v>26.695</c:v>
                </c:pt>
                <c:pt idx="1826">
                  <c:v>29.355</c:v>
                </c:pt>
                <c:pt idx="1827">
                  <c:v>29.59</c:v>
                </c:pt>
                <c:pt idx="1828">
                  <c:v>31.35</c:v>
                </c:pt>
                <c:pt idx="1829">
                  <c:v>20.52</c:v>
                </c:pt>
                <c:pt idx="1830">
                  <c:v>42.9</c:v>
                </c:pt>
                <c:pt idx="1831">
                  <c:v>24.6</c:v>
                </c:pt>
                <c:pt idx="1832">
                  <c:v>28.405000000000001</c:v>
                </c:pt>
                <c:pt idx="1833">
                  <c:v>34.674999999999997</c:v>
                </c:pt>
                <c:pt idx="1834">
                  <c:v>18.850000000000001</c:v>
                </c:pt>
                <c:pt idx="1835">
                  <c:v>34.130000000000003</c:v>
                </c:pt>
                <c:pt idx="1836">
                  <c:v>17.34</c:v>
                </c:pt>
                <c:pt idx="1837">
                  <c:v>17.440000000000001</c:v>
                </c:pt>
                <c:pt idx="1838">
                  <c:v>33.659999999999997</c:v>
                </c:pt>
                <c:pt idx="1839">
                  <c:v>21.375</c:v>
                </c:pt>
                <c:pt idx="1840">
                  <c:v>27.14</c:v>
                </c:pt>
                <c:pt idx="1841">
                  <c:v>35.78</c:v>
                </c:pt>
                <c:pt idx="1842">
                  <c:v>34.96</c:v>
                </c:pt>
                <c:pt idx="1843">
                  <c:v>38.39</c:v>
                </c:pt>
                <c:pt idx="1844">
                  <c:v>33.82</c:v>
                </c:pt>
                <c:pt idx="1845">
                  <c:v>27.835000000000001</c:v>
                </c:pt>
                <c:pt idx="1846">
                  <c:v>33</c:v>
                </c:pt>
                <c:pt idx="1847">
                  <c:v>26.885000000000002</c:v>
                </c:pt>
                <c:pt idx="1848">
                  <c:v>29.26</c:v>
                </c:pt>
                <c:pt idx="1849">
                  <c:v>26.98</c:v>
                </c:pt>
                <c:pt idx="1850">
                  <c:v>32.11</c:v>
                </c:pt>
                <c:pt idx="1851">
                  <c:v>31.73</c:v>
                </c:pt>
                <c:pt idx="1852">
                  <c:v>22.515000000000001</c:v>
                </c:pt>
                <c:pt idx="1853">
                  <c:v>25.9</c:v>
                </c:pt>
                <c:pt idx="1854">
                  <c:v>27.72</c:v>
                </c:pt>
                <c:pt idx="1855">
                  <c:v>31.5</c:v>
                </c:pt>
                <c:pt idx="1856">
                  <c:v>29.7</c:v>
                </c:pt>
                <c:pt idx="1857">
                  <c:v>21.26</c:v>
                </c:pt>
                <c:pt idx="1858">
                  <c:v>17.09</c:v>
                </c:pt>
                <c:pt idx="1859">
                  <c:v>24.3</c:v>
                </c:pt>
                <c:pt idx="1860">
                  <c:v>29.734999999999999</c:v>
                </c:pt>
                <c:pt idx="1861">
                  <c:v>29.26</c:v>
                </c:pt>
                <c:pt idx="1862">
                  <c:v>33</c:v>
                </c:pt>
                <c:pt idx="1863">
                  <c:v>31.065000000000001</c:v>
                </c:pt>
                <c:pt idx="1864">
                  <c:v>26.51</c:v>
                </c:pt>
                <c:pt idx="1865">
                  <c:v>28.88</c:v>
                </c:pt>
                <c:pt idx="1866">
                  <c:v>35.814999999999998</c:v>
                </c:pt>
                <c:pt idx="1867">
                  <c:v>21.28</c:v>
                </c:pt>
                <c:pt idx="1868">
                  <c:v>33.81</c:v>
                </c:pt>
                <c:pt idx="1869">
                  <c:v>44.22</c:v>
                </c:pt>
                <c:pt idx="1870">
                  <c:v>15.46</c:v>
                </c:pt>
                <c:pt idx="1871">
                  <c:v>30.3</c:v>
                </c:pt>
                <c:pt idx="1872">
                  <c:v>16.670000000000002</c:v>
                </c:pt>
                <c:pt idx="1873">
                  <c:v>28.594999999999999</c:v>
                </c:pt>
                <c:pt idx="1874">
                  <c:v>25.934999999999999</c:v>
                </c:pt>
                <c:pt idx="1875">
                  <c:v>27.645</c:v>
                </c:pt>
                <c:pt idx="1876">
                  <c:v>30.1</c:v>
                </c:pt>
                <c:pt idx="1877">
                  <c:v>26.79</c:v>
                </c:pt>
                <c:pt idx="1878">
                  <c:v>27.1</c:v>
                </c:pt>
                <c:pt idx="1879">
                  <c:v>24.31</c:v>
                </c:pt>
                <c:pt idx="1880">
                  <c:v>15.53</c:v>
                </c:pt>
                <c:pt idx="1881">
                  <c:v>30.7</c:v>
                </c:pt>
                <c:pt idx="1882">
                  <c:v>33.33</c:v>
                </c:pt>
                <c:pt idx="1883">
                  <c:v>32.4</c:v>
                </c:pt>
                <c:pt idx="1884">
                  <c:v>27.93</c:v>
                </c:pt>
                <c:pt idx="1885">
                  <c:v>21.754999999999999</c:v>
                </c:pt>
                <c:pt idx="1886">
                  <c:v>25.934999999999999</c:v>
                </c:pt>
                <c:pt idx="1887">
                  <c:v>31.5</c:v>
                </c:pt>
                <c:pt idx="1888">
                  <c:v>30.03</c:v>
                </c:pt>
                <c:pt idx="1889">
                  <c:v>33.479999999999997</c:v>
                </c:pt>
                <c:pt idx="1890">
                  <c:v>16.510000000000002</c:v>
                </c:pt>
                <c:pt idx="1891">
                  <c:v>33.155000000000001</c:v>
                </c:pt>
                <c:pt idx="1892">
                  <c:v>37.29</c:v>
                </c:pt>
                <c:pt idx="1893">
                  <c:v>20.23</c:v>
                </c:pt>
                <c:pt idx="1894">
                  <c:v>28.975000000000001</c:v>
                </c:pt>
                <c:pt idx="1895">
                  <c:v>16.420000000000002</c:v>
                </c:pt>
                <c:pt idx="1896">
                  <c:v>17.559999999999999</c:v>
                </c:pt>
                <c:pt idx="1897">
                  <c:v>24.13</c:v>
                </c:pt>
                <c:pt idx="1898">
                  <c:v>19.95</c:v>
                </c:pt>
                <c:pt idx="1899">
                  <c:v>21.24</c:v>
                </c:pt>
                <c:pt idx="1900">
                  <c:v>44.22</c:v>
                </c:pt>
                <c:pt idx="1901">
                  <c:v>41.1</c:v>
                </c:pt>
                <c:pt idx="1902">
                  <c:v>34.200000000000003</c:v>
                </c:pt>
                <c:pt idx="1903">
                  <c:v>29.92</c:v>
                </c:pt>
                <c:pt idx="1904">
                  <c:v>28.93</c:v>
                </c:pt>
                <c:pt idx="1905">
                  <c:v>31.254999999999999</c:v>
                </c:pt>
                <c:pt idx="1906">
                  <c:v>29.83</c:v>
                </c:pt>
                <c:pt idx="1907">
                  <c:v>29.59</c:v>
                </c:pt>
                <c:pt idx="1908">
                  <c:v>31.16</c:v>
                </c:pt>
                <c:pt idx="1909">
                  <c:v>34.21</c:v>
                </c:pt>
                <c:pt idx="1910">
                  <c:v>34.86</c:v>
                </c:pt>
                <c:pt idx="1911">
                  <c:v>34.58</c:v>
                </c:pt>
                <c:pt idx="1912">
                  <c:v>17.940000000000001</c:v>
                </c:pt>
                <c:pt idx="1913">
                  <c:v>26.8</c:v>
                </c:pt>
                <c:pt idx="1914">
                  <c:v>17.690000000000001</c:v>
                </c:pt>
                <c:pt idx="1915">
                  <c:v>25.77</c:v>
                </c:pt>
                <c:pt idx="1916">
                  <c:v>34.46</c:v>
                </c:pt>
                <c:pt idx="1917">
                  <c:v>30.875</c:v>
                </c:pt>
                <c:pt idx="1918">
                  <c:v>39.49</c:v>
                </c:pt>
                <c:pt idx="1919">
                  <c:v>28.88</c:v>
                </c:pt>
                <c:pt idx="1920">
                  <c:v>20.234999999999999</c:v>
                </c:pt>
                <c:pt idx="1921">
                  <c:v>30.67</c:v>
                </c:pt>
                <c:pt idx="1922">
                  <c:v>30.875</c:v>
                </c:pt>
                <c:pt idx="1923">
                  <c:v>23.8</c:v>
                </c:pt>
                <c:pt idx="1924">
                  <c:v>15.37</c:v>
                </c:pt>
                <c:pt idx="1925">
                  <c:v>30.4</c:v>
                </c:pt>
                <c:pt idx="1926">
                  <c:v>19.48</c:v>
                </c:pt>
                <c:pt idx="1927">
                  <c:v>16.96</c:v>
                </c:pt>
                <c:pt idx="1928">
                  <c:v>19.05</c:v>
                </c:pt>
                <c:pt idx="1929">
                  <c:v>37.619999999999997</c:v>
                </c:pt>
                <c:pt idx="1930">
                  <c:v>29.1</c:v>
                </c:pt>
                <c:pt idx="1931">
                  <c:v>26.62</c:v>
                </c:pt>
                <c:pt idx="1932">
                  <c:v>25.74</c:v>
                </c:pt>
                <c:pt idx="1933">
                  <c:v>18.22</c:v>
                </c:pt>
                <c:pt idx="1934">
                  <c:v>26.03</c:v>
                </c:pt>
                <c:pt idx="1935">
                  <c:v>17.29</c:v>
                </c:pt>
                <c:pt idx="1936">
                  <c:v>18.170000000000002</c:v>
                </c:pt>
                <c:pt idx="1937">
                  <c:v>32.54</c:v>
                </c:pt>
                <c:pt idx="1938">
                  <c:v>30.25</c:v>
                </c:pt>
                <c:pt idx="1939">
                  <c:v>19.59</c:v>
                </c:pt>
                <c:pt idx="1940">
                  <c:v>45.9</c:v>
                </c:pt>
                <c:pt idx="1941">
                  <c:v>17.059999999999999</c:v>
                </c:pt>
                <c:pt idx="1942">
                  <c:v>32.07</c:v>
                </c:pt>
                <c:pt idx="1943">
                  <c:v>16.5</c:v>
                </c:pt>
                <c:pt idx="1944">
                  <c:v>31.4</c:v>
                </c:pt>
                <c:pt idx="1945">
                  <c:v>20.36</c:v>
                </c:pt>
                <c:pt idx="1946">
                  <c:v>25.46</c:v>
                </c:pt>
                <c:pt idx="1947">
                  <c:v>17.09</c:v>
                </c:pt>
                <c:pt idx="1948">
                  <c:v>20.83</c:v>
                </c:pt>
                <c:pt idx="1949">
                  <c:v>18.920000000000002</c:v>
                </c:pt>
                <c:pt idx="1950">
                  <c:v>37.1</c:v>
                </c:pt>
                <c:pt idx="1951">
                  <c:v>22.515000000000001</c:v>
                </c:pt>
                <c:pt idx="1952">
                  <c:v>32.700000000000003</c:v>
                </c:pt>
                <c:pt idx="1953">
                  <c:v>17.75</c:v>
                </c:pt>
                <c:pt idx="1954">
                  <c:v>33.630000000000003</c:v>
                </c:pt>
                <c:pt idx="1955">
                  <c:v>34.799999999999997</c:v>
                </c:pt>
                <c:pt idx="1956">
                  <c:v>16.809999999999999</c:v>
                </c:pt>
                <c:pt idx="1957">
                  <c:v>16.690000000000001</c:v>
                </c:pt>
                <c:pt idx="1958">
                  <c:v>23.21</c:v>
                </c:pt>
                <c:pt idx="1959">
                  <c:v>25.175000000000001</c:v>
                </c:pt>
                <c:pt idx="1960">
                  <c:v>34.770000000000003</c:v>
                </c:pt>
                <c:pt idx="1961">
                  <c:v>27.7</c:v>
                </c:pt>
                <c:pt idx="1962">
                  <c:v>19.12</c:v>
                </c:pt>
                <c:pt idx="1963">
                  <c:v>32.67</c:v>
                </c:pt>
                <c:pt idx="1964">
                  <c:v>28.5</c:v>
                </c:pt>
                <c:pt idx="1965">
                  <c:v>39.270000000000003</c:v>
                </c:pt>
                <c:pt idx="1966">
                  <c:v>32.49</c:v>
                </c:pt>
                <c:pt idx="1967">
                  <c:v>23.7</c:v>
                </c:pt>
                <c:pt idx="1968">
                  <c:v>30.4</c:v>
                </c:pt>
                <c:pt idx="1969">
                  <c:v>38.94</c:v>
                </c:pt>
                <c:pt idx="1970">
                  <c:v>31.02</c:v>
                </c:pt>
                <c:pt idx="1971">
                  <c:v>17.5</c:v>
                </c:pt>
                <c:pt idx="1972">
                  <c:v>34.799999999999997</c:v>
                </c:pt>
                <c:pt idx="1973">
                  <c:v>17.3</c:v>
                </c:pt>
                <c:pt idx="1974">
                  <c:v>32.25</c:v>
                </c:pt>
                <c:pt idx="1975">
                  <c:v>42.4</c:v>
                </c:pt>
                <c:pt idx="1976">
                  <c:v>38.664999999999999</c:v>
                </c:pt>
                <c:pt idx="1977">
                  <c:v>29.92</c:v>
                </c:pt>
                <c:pt idx="1978">
                  <c:v>29.48</c:v>
                </c:pt>
                <c:pt idx="1979">
                  <c:v>28.785</c:v>
                </c:pt>
                <c:pt idx="1980">
                  <c:v>19.8</c:v>
                </c:pt>
                <c:pt idx="1981">
                  <c:v>35.53</c:v>
                </c:pt>
                <c:pt idx="1982">
                  <c:v>21.47</c:v>
                </c:pt>
                <c:pt idx="1983">
                  <c:v>25.9</c:v>
                </c:pt>
                <c:pt idx="1984">
                  <c:v>20.81</c:v>
                </c:pt>
                <c:pt idx="1985">
                  <c:v>25.84</c:v>
                </c:pt>
                <c:pt idx="1986">
                  <c:v>30.95</c:v>
                </c:pt>
                <c:pt idx="1987">
                  <c:v>30.54</c:v>
                </c:pt>
                <c:pt idx="1988">
                  <c:v>33.914999999999999</c:v>
                </c:pt>
                <c:pt idx="1989">
                  <c:v>33.31</c:v>
                </c:pt>
                <c:pt idx="1990">
                  <c:v>25.745000000000001</c:v>
                </c:pt>
                <c:pt idx="1991">
                  <c:v>37.1</c:v>
                </c:pt>
                <c:pt idx="1992">
                  <c:v>35.435000000000002</c:v>
                </c:pt>
                <c:pt idx="1993">
                  <c:v>20.399999999999999</c:v>
                </c:pt>
                <c:pt idx="1994">
                  <c:v>42.13</c:v>
                </c:pt>
                <c:pt idx="1995">
                  <c:v>33.99</c:v>
                </c:pt>
                <c:pt idx="1996">
                  <c:v>28.594999999999999</c:v>
                </c:pt>
                <c:pt idx="1997">
                  <c:v>20.8</c:v>
                </c:pt>
                <c:pt idx="1998">
                  <c:v>23.465</c:v>
                </c:pt>
                <c:pt idx="1999">
                  <c:v>40.185000000000002</c:v>
                </c:pt>
                <c:pt idx="2000">
                  <c:v>21.89</c:v>
                </c:pt>
                <c:pt idx="2001">
                  <c:v>29.34</c:v>
                </c:pt>
                <c:pt idx="2002">
                  <c:v>22.61</c:v>
                </c:pt>
                <c:pt idx="2003">
                  <c:v>22.23</c:v>
                </c:pt>
                <c:pt idx="2004">
                  <c:v>33.4</c:v>
                </c:pt>
                <c:pt idx="2005">
                  <c:v>33.11</c:v>
                </c:pt>
                <c:pt idx="2006">
                  <c:v>16.815000000000001</c:v>
                </c:pt>
                <c:pt idx="2007">
                  <c:v>25.61</c:v>
                </c:pt>
                <c:pt idx="2008">
                  <c:v>25.8</c:v>
                </c:pt>
                <c:pt idx="2009">
                  <c:v>27.39</c:v>
                </c:pt>
                <c:pt idx="2010">
                  <c:v>17.03</c:v>
                </c:pt>
                <c:pt idx="2011">
                  <c:v>23.75</c:v>
                </c:pt>
                <c:pt idx="2012">
                  <c:v>26.03</c:v>
                </c:pt>
                <c:pt idx="2013">
                  <c:v>16.079999999999998</c:v>
                </c:pt>
                <c:pt idx="2014">
                  <c:v>30.875</c:v>
                </c:pt>
                <c:pt idx="2015">
                  <c:v>31.79</c:v>
                </c:pt>
                <c:pt idx="2016">
                  <c:v>28.48</c:v>
                </c:pt>
                <c:pt idx="2017">
                  <c:v>26.6</c:v>
                </c:pt>
                <c:pt idx="2018">
                  <c:v>25.27</c:v>
                </c:pt>
                <c:pt idx="2019">
                  <c:v>34.484999999999999</c:v>
                </c:pt>
                <c:pt idx="2020">
                  <c:v>15.57</c:v>
                </c:pt>
                <c:pt idx="2021">
                  <c:v>30.36</c:v>
                </c:pt>
                <c:pt idx="2022">
                  <c:v>19.37</c:v>
                </c:pt>
                <c:pt idx="2023">
                  <c:v>16.71</c:v>
                </c:pt>
                <c:pt idx="2024">
                  <c:v>24.1</c:v>
                </c:pt>
                <c:pt idx="2025">
                  <c:v>29.77</c:v>
                </c:pt>
                <c:pt idx="2026">
                  <c:v>46.53</c:v>
                </c:pt>
                <c:pt idx="2027">
                  <c:v>23.4</c:v>
                </c:pt>
                <c:pt idx="2028">
                  <c:v>30</c:v>
                </c:pt>
                <c:pt idx="2029">
                  <c:v>29.15</c:v>
                </c:pt>
                <c:pt idx="2030">
                  <c:v>34.865000000000002</c:v>
                </c:pt>
                <c:pt idx="2031">
                  <c:v>28.12</c:v>
                </c:pt>
                <c:pt idx="2032">
                  <c:v>29.45</c:v>
                </c:pt>
                <c:pt idx="2033">
                  <c:v>27.94</c:v>
                </c:pt>
                <c:pt idx="2034">
                  <c:v>27.2</c:v>
                </c:pt>
                <c:pt idx="2035">
                  <c:v>33.344999999999999</c:v>
                </c:pt>
                <c:pt idx="2036">
                  <c:v>29.925000000000001</c:v>
                </c:pt>
                <c:pt idx="2037">
                  <c:v>24.225000000000001</c:v>
                </c:pt>
                <c:pt idx="2038">
                  <c:v>29.68</c:v>
                </c:pt>
                <c:pt idx="2039">
                  <c:v>20.614999999999998</c:v>
                </c:pt>
                <c:pt idx="2040">
                  <c:v>32.119999999999997</c:v>
                </c:pt>
                <c:pt idx="2041">
                  <c:v>27.36</c:v>
                </c:pt>
                <c:pt idx="2042">
                  <c:v>17.385000000000002</c:v>
                </c:pt>
                <c:pt idx="2043">
                  <c:v>30.13</c:v>
                </c:pt>
                <c:pt idx="2044">
                  <c:v>25.44</c:v>
                </c:pt>
                <c:pt idx="2045">
                  <c:v>39.805</c:v>
                </c:pt>
                <c:pt idx="2046">
                  <c:v>30.4</c:v>
                </c:pt>
                <c:pt idx="2047">
                  <c:v>23.18</c:v>
                </c:pt>
                <c:pt idx="2048">
                  <c:v>39.615000000000002</c:v>
                </c:pt>
                <c:pt idx="2049">
                  <c:v>30.59</c:v>
                </c:pt>
                <c:pt idx="2050">
                  <c:v>16.72</c:v>
                </c:pt>
                <c:pt idx="2051">
                  <c:v>26.22</c:v>
                </c:pt>
                <c:pt idx="2052">
                  <c:v>31.824999999999999</c:v>
                </c:pt>
                <c:pt idx="2053">
                  <c:v>25.745000000000001</c:v>
                </c:pt>
                <c:pt idx="2054">
                  <c:v>24.605</c:v>
                </c:pt>
                <c:pt idx="2055">
                  <c:v>24.51</c:v>
                </c:pt>
                <c:pt idx="2056">
                  <c:v>31.065000000000001</c:v>
                </c:pt>
                <c:pt idx="2057">
                  <c:v>28.12</c:v>
                </c:pt>
                <c:pt idx="2058">
                  <c:v>38.06</c:v>
                </c:pt>
                <c:pt idx="2059">
                  <c:v>24.96</c:v>
                </c:pt>
                <c:pt idx="2060">
                  <c:v>17.670000000000002</c:v>
                </c:pt>
                <c:pt idx="2061">
                  <c:v>31.35</c:v>
                </c:pt>
                <c:pt idx="2062">
                  <c:v>28.31</c:v>
                </c:pt>
                <c:pt idx="2063">
                  <c:v>30.3</c:v>
                </c:pt>
                <c:pt idx="2064">
                  <c:v>26.4</c:v>
                </c:pt>
                <c:pt idx="2065">
                  <c:v>22.135000000000002</c:v>
                </c:pt>
                <c:pt idx="2066">
                  <c:v>17.399999999999999</c:v>
                </c:pt>
                <c:pt idx="2067">
                  <c:v>28.06</c:v>
                </c:pt>
                <c:pt idx="2068">
                  <c:v>31.13</c:v>
                </c:pt>
                <c:pt idx="2069">
                  <c:v>18.46</c:v>
                </c:pt>
                <c:pt idx="2070">
                  <c:v>17.3</c:v>
                </c:pt>
                <c:pt idx="2071">
                  <c:v>35.625</c:v>
                </c:pt>
                <c:pt idx="2072">
                  <c:v>20.234999999999999</c:v>
                </c:pt>
                <c:pt idx="2073">
                  <c:v>27.55</c:v>
                </c:pt>
                <c:pt idx="2074">
                  <c:v>17.97</c:v>
                </c:pt>
                <c:pt idx="2075">
                  <c:v>29.98</c:v>
                </c:pt>
                <c:pt idx="2076">
                  <c:v>33.659999999999997</c:v>
                </c:pt>
                <c:pt idx="2077">
                  <c:v>32.67</c:v>
                </c:pt>
                <c:pt idx="2078">
                  <c:v>30.5</c:v>
                </c:pt>
                <c:pt idx="2079">
                  <c:v>23.1</c:v>
                </c:pt>
                <c:pt idx="2080">
                  <c:v>39.49</c:v>
                </c:pt>
                <c:pt idx="2081">
                  <c:v>33.99</c:v>
                </c:pt>
                <c:pt idx="2082">
                  <c:v>27.72</c:v>
                </c:pt>
                <c:pt idx="2083">
                  <c:v>30.59</c:v>
                </c:pt>
                <c:pt idx="2084">
                  <c:v>22.6</c:v>
                </c:pt>
                <c:pt idx="2085">
                  <c:v>28.785</c:v>
                </c:pt>
                <c:pt idx="2086">
                  <c:v>50.38</c:v>
                </c:pt>
                <c:pt idx="2087">
                  <c:v>35.200000000000003</c:v>
                </c:pt>
                <c:pt idx="2088">
                  <c:v>35.72</c:v>
                </c:pt>
                <c:pt idx="2089">
                  <c:v>24.51</c:v>
                </c:pt>
                <c:pt idx="2090">
                  <c:v>23.844999999999999</c:v>
                </c:pt>
                <c:pt idx="2091">
                  <c:v>15.68</c:v>
                </c:pt>
                <c:pt idx="2092">
                  <c:v>32.395000000000003</c:v>
                </c:pt>
                <c:pt idx="2093">
                  <c:v>23.655000000000001</c:v>
                </c:pt>
                <c:pt idx="2094">
                  <c:v>28.4</c:v>
                </c:pt>
                <c:pt idx="2095">
                  <c:v>35.42</c:v>
                </c:pt>
                <c:pt idx="2096">
                  <c:v>26.18</c:v>
                </c:pt>
                <c:pt idx="2097">
                  <c:v>20.8</c:v>
                </c:pt>
                <c:pt idx="2098">
                  <c:v>15.82</c:v>
                </c:pt>
                <c:pt idx="2099">
                  <c:v>17.670000000000002</c:v>
                </c:pt>
                <c:pt idx="2100">
                  <c:v>31.92</c:v>
                </c:pt>
                <c:pt idx="2101">
                  <c:v>28.975000000000001</c:v>
                </c:pt>
                <c:pt idx="2102">
                  <c:v>31.73</c:v>
                </c:pt>
                <c:pt idx="2103">
                  <c:v>28.88</c:v>
                </c:pt>
                <c:pt idx="2104">
                  <c:v>25.555</c:v>
                </c:pt>
                <c:pt idx="2105">
                  <c:v>37.29</c:v>
                </c:pt>
                <c:pt idx="2106">
                  <c:v>40.28</c:v>
                </c:pt>
                <c:pt idx="2107">
                  <c:v>40.185000000000002</c:v>
                </c:pt>
                <c:pt idx="2108">
                  <c:v>23.57</c:v>
                </c:pt>
                <c:pt idx="2109">
                  <c:v>35.625</c:v>
                </c:pt>
                <c:pt idx="2110">
                  <c:v>33.155000000000001</c:v>
                </c:pt>
                <c:pt idx="2111">
                  <c:v>31.92</c:v>
                </c:pt>
                <c:pt idx="2112">
                  <c:v>30.305</c:v>
                </c:pt>
                <c:pt idx="2113">
                  <c:v>30.114999999999998</c:v>
                </c:pt>
                <c:pt idx="2114">
                  <c:v>24.09</c:v>
                </c:pt>
                <c:pt idx="2115">
                  <c:v>28.215</c:v>
                </c:pt>
                <c:pt idx="2116">
                  <c:v>26.315000000000001</c:v>
                </c:pt>
                <c:pt idx="2117">
                  <c:v>25.08</c:v>
                </c:pt>
                <c:pt idx="2118">
                  <c:v>15.41</c:v>
                </c:pt>
                <c:pt idx="2119">
                  <c:v>23.83</c:v>
                </c:pt>
                <c:pt idx="2120">
                  <c:v>36</c:v>
                </c:pt>
                <c:pt idx="2121">
                  <c:v>28.82</c:v>
                </c:pt>
                <c:pt idx="2122">
                  <c:v>28.05</c:v>
                </c:pt>
                <c:pt idx="2123">
                  <c:v>27.1</c:v>
                </c:pt>
                <c:pt idx="2124">
                  <c:v>24.3</c:v>
                </c:pt>
                <c:pt idx="2125">
                  <c:v>30.72</c:v>
                </c:pt>
                <c:pt idx="2126">
                  <c:v>37.43</c:v>
                </c:pt>
                <c:pt idx="2127">
                  <c:v>25.74</c:v>
                </c:pt>
                <c:pt idx="2128">
                  <c:v>36.575000000000003</c:v>
                </c:pt>
                <c:pt idx="2129">
                  <c:v>35.15</c:v>
                </c:pt>
                <c:pt idx="2130">
                  <c:v>32.11</c:v>
                </c:pt>
                <c:pt idx="2131">
                  <c:v>30.495000000000001</c:v>
                </c:pt>
                <c:pt idx="2132">
                  <c:v>29.24</c:v>
                </c:pt>
                <c:pt idx="2133">
                  <c:v>22.515000000000001</c:v>
                </c:pt>
                <c:pt idx="2134">
                  <c:v>15.65</c:v>
                </c:pt>
                <c:pt idx="2135">
                  <c:v>27.36</c:v>
                </c:pt>
                <c:pt idx="2136">
                  <c:v>22.3</c:v>
                </c:pt>
                <c:pt idx="2137">
                  <c:v>26.03</c:v>
                </c:pt>
                <c:pt idx="2138">
                  <c:v>27.74</c:v>
                </c:pt>
                <c:pt idx="2139">
                  <c:v>32.11</c:v>
                </c:pt>
                <c:pt idx="2140">
                  <c:v>25.175000000000001</c:v>
                </c:pt>
                <c:pt idx="2141">
                  <c:v>39.49</c:v>
                </c:pt>
                <c:pt idx="2142">
                  <c:v>34.869999999999997</c:v>
                </c:pt>
                <c:pt idx="2143">
                  <c:v>34.6</c:v>
                </c:pt>
                <c:pt idx="2144">
                  <c:v>25.8</c:v>
                </c:pt>
                <c:pt idx="2145">
                  <c:v>35.86</c:v>
                </c:pt>
                <c:pt idx="2146">
                  <c:v>40.47</c:v>
                </c:pt>
                <c:pt idx="2147">
                  <c:v>32.01</c:v>
                </c:pt>
                <c:pt idx="2148">
                  <c:v>33</c:v>
                </c:pt>
                <c:pt idx="2149">
                  <c:v>29.3</c:v>
                </c:pt>
                <c:pt idx="2150">
                  <c:v>25.8</c:v>
                </c:pt>
                <c:pt idx="2151">
                  <c:v>23.4</c:v>
                </c:pt>
                <c:pt idx="2152">
                  <c:v>27.93</c:v>
                </c:pt>
                <c:pt idx="2153">
                  <c:v>22</c:v>
                </c:pt>
                <c:pt idx="2154">
                  <c:v>36.86</c:v>
                </c:pt>
                <c:pt idx="2155">
                  <c:v>31.254999999999999</c:v>
                </c:pt>
                <c:pt idx="2156">
                  <c:v>23.06</c:v>
                </c:pt>
                <c:pt idx="2157">
                  <c:v>28.975000000000001</c:v>
                </c:pt>
                <c:pt idx="2158">
                  <c:v>33.299999999999997</c:v>
                </c:pt>
                <c:pt idx="2159">
                  <c:v>33</c:v>
                </c:pt>
                <c:pt idx="2160">
                  <c:v>31.46</c:v>
                </c:pt>
                <c:pt idx="2161">
                  <c:v>29.6</c:v>
                </c:pt>
                <c:pt idx="2162">
                  <c:v>22.05</c:v>
                </c:pt>
                <c:pt idx="2163">
                  <c:v>27.06</c:v>
                </c:pt>
                <c:pt idx="2164">
                  <c:v>20.49</c:v>
                </c:pt>
                <c:pt idx="2165">
                  <c:v>28.4</c:v>
                </c:pt>
                <c:pt idx="2166">
                  <c:v>41.91</c:v>
                </c:pt>
                <c:pt idx="2167">
                  <c:v>24.6</c:v>
                </c:pt>
                <c:pt idx="2168">
                  <c:v>20.9</c:v>
                </c:pt>
                <c:pt idx="2169">
                  <c:v>34.4</c:v>
                </c:pt>
                <c:pt idx="2170">
                  <c:v>32.56</c:v>
                </c:pt>
                <c:pt idx="2171">
                  <c:v>27.98</c:v>
                </c:pt>
                <c:pt idx="2172">
                  <c:v>26.51</c:v>
                </c:pt>
                <c:pt idx="2173">
                  <c:v>29.734999999999999</c:v>
                </c:pt>
                <c:pt idx="2174">
                  <c:v>40.5</c:v>
                </c:pt>
                <c:pt idx="2175">
                  <c:v>25.64</c:v>
                </c:pt>
                <c:pt idx="2176">
                  <c:v>32.9</c:v>
                </c:pt>
                <c:pt idx="2177">
                  <c:v>29.8</c:v>
                </c:pt>
                <c:pt idx="2178">
                  <c:v>28.9</c:v>
                </c:pt>
                <c:pt idx="2179">
                  <c:v>24.7</c:v>
                </c:pt>
                <c:pt idx="2180">
                  <c:v>20.6</c:v>
                </c:pt>
                <c:pt idx="2181">
                  <c:v>18.600000000000001</c:v>
                </c:pt>
                <c:pt idx="2182">
                  <c:v>17.8</c:v>
                </c:pt>
                <c:pt idx="2183">
                  <c:v>35.200000000000003</c:v>
                </c:pt>
                <c:pt idx="2184">
                  <c:v>33.770000000000003</c:v>
                </c:pt>
                <c:pt idx="2185">
                  <c:v>30.03</c:v>
                </c:pt>
                <c:pt idx="2186">
                  <c:v>29.37</c:v>
                </c:pt>
                <c:pt idx="2187">
                  <c:v>28.5</c:v>
                </c:pt>
                <c:pt idx="2188">
                  <c:v>23.32</c:v>
                </c:pt>
                <c:pt idx="2189">
                  <c:v>26.125</c:v>
                </c:pt>
                <c:pt idx="2190">
                  <c:v>25.46</c:v>
                </c:pt>
                <c:pt idx="2191">
                  <c:v>23.75</c:v>
                </c:pt>
                <c:pt idx="2192">
                  <c:v>23.085000000000001</c:v>
                </c:pt>
                <c:pt idx="2193">
                  <c:v>22.99</c:v>
                </c:pt>
                <c:pt idx="2194">
                  <c:v>21.47</c:v>
                </c:pt>
                <c:pt idx="2195">
                  <c:v>15.96</c:v>
                </c:pt>
                <c:pt idx="2196">
                  <c:v>39.5</c:v>
                </c:pt>
                <c:pt idx="2197">
                  <c:v>33.770000000000003</c:v>
                </c:pt>
                <c:pt idx="2198">
                  <c:v>26.84</c:v>
                </c:pt>
                <c:pt idx="2199">
                  <c:v>35.53</c:v>
                </c:pt>
                <c:pt idx="2200">
                  <c:v>30.59</c:v>
                </c:pt>
                <c:pt idx="2201">
                  <c:v>30.59</c:v>
                </c:pt>
                <c:pt idx="2202">
                  <c:v>27.835000000000001</c:v>
                </c:pt>
                <c:pt idx="2203">
                  <c:v>40.26</c:v>
                </c:pt>
                <c:pt idx="2204">
                  <c:v>39.82</c:v>
                </c:pt>
                <c:pt idx="2205">
                  <c:v>39.159999999999997</c:v>
                </c:pt>
                <c:pt idx="2206">
                  <c:v>25.555</c:v>
                </c:pt>
                <c:pt idx="2207">
                  <c:v>25.175000000000001</c:v>
                </c:pt>
                <c:pt idx="2208">
                  <c:v>38.28</c:v>
                </c:pt>
                <c:pt idx="2209">
                  <c:v>38.17</c:v>
                </c:pt>
                <c:pt idx="2210">
                  <c:v>36.85</c:v>
                </c:pt>
                <c:pt idx="2211">
                  <c:v>22.61</c:v>
                </c:pt>
                <c:pt idx="2212">
                  <c:v>21.754999999999999</c:v>
                </c:pt>
                <c:pt idx="2213">
                  <c:v>20.425000000000001</c:v>
                </c:pt>
                <c:pt idx="2214">
                  <c:v>31.35</c:v>
                </c:pt>
                <c:pt idx="2215">
                  <c:v>31.13</c:v>
                </c:pt>
                <c:pt idx="2216">
                  <c:v>17.48</c:v>
                </c:pt>
                <c:pt idx="2217">
                  <c:v>22.57</c:v>
                </c:pt>
                <c:pt idx="2218">
                  <c:v>26.73</c:v>
                </c:pt>
                <c:pt idx="2219">
                  <c:v>20.79</c:v>
                </c:pt>
                <c:pt idx="2220">
                  <c:v>20.149999999999999</c:v>
                </c:pt>
                <c:pt idx="2221">
                  <c:v>36.85</c:v>
                </c:pt>
                <c:pt idx="2222">
                  <c:v>35.53</c:v>
                </c:pt>
                <c:pt idx="2223">
                  <c:v>31.1</c:v>
                </c:pt>
                <c:pt idx="2224">
                  <c:v>23.21</c:v>
                </c:pt>
                <c:pt idx="2225">
                  <c:v>18.36</c:v>
                </c:pt>
                <c:pt idx="2226">
                  <c:v>15.92</c:v>
                </c:pt>
                <c:pt idx="2227">
                  <c:v>15.17</c:v>
                </c:pt>
                <c:pt idx="2228">
                  <c:v>16.63</c:v>
                </c:pt>
                <c:pt idx="2229">
                  <c:v>19.39</c:v>
                </c:pt>
                <c:pt idx="2230">
                  <c:v>17.34</c:v>
                </c:pt>
                <c:pt idx="2231">
                  <c:v>17.940000000000001</c:v>
                </c:pt>
                <c:pt idx="2232">
                  <c:v>16.670000000000002</c:v>
                </c:pt>
                <c:pt idx="2233">
                  <c:v>20.58</c:v>
                </c:pt>
                <c:pt idx="2234">
                  <c:v>16.5</c:v>
                </c:pt>
                <c:pt idx="2235">
                  <c:v>15.41</c:v>
                </c:pt>
                <c:pt idx="2236">
                  <c:v>24.59</c:v>
                </c:pt>
                <c:pt idx="2237">
                  <c:v>33.33</c:v>
                </c:pt>
                <c:pt idx="2238">
                  <c:v>18.5</c:v>
                </c:pt>
                <c:pt idx="2239">
                  <c:v>18.579999999999998</c:v>
                </c:pt>
                <c:pt idx="2240">
                  <c:v>16.64</c:v>
                </c:pt>
                <c:pt idx="2241">
                  <c:v>19.329999999999998</c:v>
                </c:pt>
                <c:pt idx="2242">
                  <c:v>21.26</c:v>
                </c:pt>
                <c:pt idx="2243">
                  <c:v>15.6</c:v>
                </c:pt>
                <c:pt idx="2244">
                  <c:v>24.39</c:v>
                </c:pt>
                <c:pt idx="2245">
                  <c:v>24.75</c:v>
                </c:pt>
                <c:pt idx="2246">
                  <c:v>20.88</c:v>
                </c:pt>
                <c:pt idx="2247">
                  <c:v>20.43</c:v>
                </c:pt>
                <c:pt idx="2248">
                  <c:v>15.18</c:v>
                </c:pt>
                <c:pt idx="2249">
                  <c:v>15.12</c:v>
                </c:pt>
                <c:pt idx="2250">
                  <c:v>23.88</c:v>
                </c:pt>
                <c:pt idx="2251">
                  <c:v>16.13</c:v>
                </c:pt>
                <c:pt idx="2252">
                  <c:v>24.09</c:v>
                </c:pt>
                <c:pt idx="2253">
                  <c:v>19.43</c:v>
                </c:pt>
                <c:pt idx="2254">
                  <c:v>15.22</c:v>
                </c:pt>
                <c:pt idx="2255">
                  <c:v>20.72</c:v>
                </c:pt>
                <c:pt idx="2256">
                  <c:v>35.4</c:v>
                </c:pt>
                <c:pt idx="2257">
                  <c:v>34.4</c:v>
                </c:pt>
                <c:pt idx="2258">
                  <c:v>34.1</c:v>
                </c:pt>
                <c:pt idx="2259">
                  <c:v>30.4</c:v>
                </c:pt>
                <c:pt idx="2260">
                  <c:v>28.7</c:v>
                </c:pt>
                <c:pt idx="2261">
                  <c:v>17.440000000000001</c:v>
                </c:pt>
                <c:pt idx="2262">
                  <c:v>27.6</c:v>
                </c:pt>
                <c:pt idx="2263">
                  <c:v>20.7</c:v>
                </c:pt>
                <c:pt idx="2264">
                  <c:v>20.3</c:v>
                </c:pt>
                <c:pt idx="2265">
                  <c:v>19.8</c:v>
                </c:pt>
                <c:pt idx="2266">
                  <c:v>21.87</c:v>
                </c:pt>
                <c:pt idx="2267">
                  <c:v>16.600000000000001</c:v>
                </c:pt>
                <c:pt idx="2268">
                  <c:v>21.98</c:v>
                </c:pt>
                <c:pt idx="2269">
                  <c:v>19.7</c:v>
                </c:pt>
                <c:pt idx="2270">
                  <c:v>19.21</c:v>
                </c:pt>
                <c:pt idx="2271">
                  <c:v>19.3</c:v>
                </c:pt>
                <c:pt idx="2272">
                  <c:v>16.22</c:v>
                </c:pt>
                <c:pt idx="2273">
                  <c:v>17.12</c:v>
                </c:pt>
                <c:pt idx="2274">
                  <c:v>19.07</c:v>
                </c:pt>
                <c:pt idx="2275">
                  <c:v>15.56</c:v>
                </c:pt>
                <c:pt idx="2276">
                  <c:v>22.76</c:v>
                </c:pt>
                <c:pt idx="2277">
                  <c:v>22.79</c:v>
                </c:pt>
                <c:pt idx="2278">
                  <c:v>17.41</c:v>
                </c:pt>
                <c:pt idx="2279">
                  <c:v>19.32</c:v>
                </c:pt>
                <c:pt idx="2280">
                  <c:v>18.25</c:v>
                </c:pt>
                <c:pt idx="2281">
                  <c:v>53.13</c:v>
                </c:pt>
                <c:pt idx="2282">
                  <c:v>20.46</c:v>
                </c:pt>
                <c:pt idx="2283">
                  <c:v>43.01</c:v>
                </c:pt>
                <c:pt idx="2284">
                  <c:v>15.01</c:v>
                </c:pt>
                <c:pt idx="2285">
                  <c:v>41.14</c:v>
                </c:pt>
                <c:pt idx="2286">
                  <c:v>16.55</c:v>
                </c:pt>
                <c:pt idx="2287">
                  <c:v>37.29</c:v>
                </c:pt>
                <c:pt idx="2288">
                  <c:v>16.739999999999998</c:v>
                </c:pt>
                <c:pt idx="2289">
                  <c:v>34.43</c:v>
                </c:pt>
                <c:pt idx="2290">
                  <c:v>34.1</c:v>
                </c:pt>
                <c:pt idx="2291">
                  <c:v>19.3</c:v>
                </c:pt>
                <c:pt idx="2292">
                  <c:v>33.659999999999997</c:v>
                </c:pt>
                <c:pt idx="2293">
                  <c:v>33.33</c:v>
                </c:pt>
                <c:pt idx="2294">
                  <c:v>21.84</c:v>
                </c:pt>
                <c:pt idx="2295">
                  <c:v>16.87</c:v>
                </c:pt>
                <c:pt idx="2296">
                  <c:v>30.14</c:v>
                </c:pt>
                <c:pt idx="2297">
                  <c:v>23.21</c:v>
                </c:pt>
                <c:pt idx="2298">
                  <c:v>17.170000000000002</c:v>
                </c:pt>
                <c:pt idx="2299">
                  <c:v>15.61</c:v>
                </c:pt>
                <c:pt idx="2300">
                  <c:v>17.98</c:v>
                </c:pt>
                <c:pt idx="2301">
                  <c:v>21.64</c:v>
                </c:pt>
                <c:pt idx="2302">
                  <c:v>16.399999999999999</c:v>
                </c:pt>
                <c:pt idx="2303">
                  <c:v>15.77</c:v>
                </c:pt>
                <c:pt idx="2304">
                  <c:v>18.27</c:v>
                </c:pt>
                <c:pt idx="2305">
                  <c:v>16.489999999999998</c:v>
                </c:pt>
                <c:pt idx="2306">
                  <c:v>16.14</c:v>
                </c:pt>
                <c:pt idx="2307">
                  <c:v>20.85</c:v>
                </c:pt>
                <c:pt idx="2308">
                  <c:v>15.88</c:v>
                </c:pt>
                <c:pt idx="2309">
                  <c:v>20.66</c:v>
                </c:pt>
                <c:pt idx="2310">
                  <c:v>20.399999999999999</c:v>
                </c:pt>
                <c:pt idx="2311">
                  <c:v>25.19</c:v>
                </c:pt>
                <c:pt idx="2312">
                  <c:v>20.54</c:v>
                </c:pt>
                <c:pt idx="2313">
                  <c:v>20.13</c:v>
                </c:pt>
                <c:pt idx="2314">
                  <c:v>18.93</c:v>
                </c:pt>
                <c:pt idx="2315">
                  <c:v>24.14</c:v>
                </c:pt>
                <c:pt idx="2316">
                  <c:v>25.03</c:v>
                </c:pt>
                <c:pt idx="2317">
                  <c:v>20.47</c:v>
                </c:pt>
                <c:pt idx="2318">
                  <c:v>18.82</c:v>
                </c:pt>
                <c:pt idx="2319">
                  <c:v>17.079999999999998</c:v>
                </c:pt>
                <c:pt idx="2320">
                  <c:v>19.21</c:v>
                </c:pt>
                <c:pt idx="2321">
                  <c:v>17.86</c:v>
                </c:pt>
                <c:pt idx="2322">
                  <c:v>21.38</c:v>
                </c:pt>
                <c:pt idx="2323">
                  <c:v>23.35</c:v>
                </c:pt>
                <c:pt idx="2324">
                  <c:v>22.24</c:v>
                </c:pt>
                <c:pt idx="2325">
                  <c:v>24.76</c:v>
                </c:pt>
                <c:pt idx="2326">
                  <c:v>20.100000000000001</c:v>
                </c:pt>
                <c:pt idx="2327">
                  <c:v>21.77</c:v>
                </c:pt>
                <c:pt idx="2328">
                  <c:v>17.82</c:v>
                </c:pt>
                <c:pt idx="2329">
                  <c:v>17.07</c:v>
                </c:pt>
                <c:pt idx="2330">
                  <c:v>22.24</c:v>
                </c:pt>
                <c:pt idx="2331">
                  <c:v>22.34</c:v>
                </c:pt>
                <c:pt idx="2332">
                  <c:v>17.7</c:v>
                </c:pt>
                <c:pt idx="2333">
                  <c:v>16.47</c:v>
                </c:pt>
                <c:pt idx="2334">
                  <c:v>17.600000000000001</c:v>
                </c:pt>
                <c:pt idx="2335">
                  <c:v>17.579999999999998</c:v>
                </c:pt>
              </c:numCache>
            </c:numRef>
          </c:yVal>
          <c:smooth val="0"/>
          <c:extLst>
            <c:ext xmlns:c16="http://schemas.microsoft.com/office/drawing/2014/chart" uri="{C3380CC4-5D6E-409C-BE32-E72D297353CC}">
              <c16:uniqueId val="{00000003-375F-4AEB-8C53-5B073270BC4F}"/>
            </c:ext>
          </c:extLst>
        </c:ser>
        <c:dLbls>
          <c:dLblPos val="t"/>
          <c:showLegendKey val="0"/>
          <c:showVal val="0"/>
          <c:showCatName val="0"/>
          <c:showSerName val="0"/>
          <c:showPercent val="0"/>
          <c:showBubbleSize val="0"/>
        </c:dLbls>
        <c:axId val="894102703"/>
        <c:axId val="2094513040"/>
      </c:scatterChart>
      <c:valAx>
        <c:axId val="894102703"/>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4513040"/>
        <c:crosses val="autoZero"/>
        <c:crossBetween val="midCat"/>
      </c:valAx>
      <c:valAx>
        <c:axId val="2094513040"/>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410270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HbA1C</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strRef>
              <c:f>Healthcare!$P:$P</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Healthcare!$C:$C</c:f>
              <c:numCache>
                <c:formatCode>General</c:formatCode>
                <c:ptCount val="1048576"/>
                <c:pt idx="0">
                  <c:v>0</c:v>
                </c:pt>
                <c:pt idx="1">
                  <c:v>7.47</c:v>
                </c:pt>
                <c:pt idx="2">
                  <c:v>5.77</c:v>
                </c:pt>
                <c:pt idx="3">
                  <c:v>11.87</c:v>
                </c:pt>
                <c:pt idx="4">
                  <c:v>6.05</c:v>
                </c:pt>
                <c:pt idx="5">
                  <c:v>5.45</c:v>
                </c:pt>
                <c:pt idx="6">
                  <c:v>6.59</c:v>
                </c:pt>
                <c:pt idx="7">
                  <c:v>6.07</c:v>
                </c:pt>
                <c:pt idx="8">
                  <c:v>7.93</c:v>
                </c:pt>
                <c:pt idx="9">
                  <c:v>9.58</c:v>
                </c:pt>
                <c:pt idx="10">
                  <c:v>10.79</c:v>
                </c:pt>
                <c:pt idx="11">
                  <c:v>5.96</c:v>
                </c:pt>
                <c:pt idx="12">
                  <c:v>11.9</c:v>
                </c:pt>
                <c:pt idx="13">
                  <c:v>8.41</c:v>
                </c:pt>
                <c:pt idx="14">
                  <c:v>7.02</c:v>
                </c:pt>
                <c:pt idx="15">
                  <c:v>7.59</c:v>
                </c:pt>
                <c:pt idx="16">
                  <c:v>11.32</c:v>
                </c:pt>
                <c:pt idx="17">
                  <c:v>7.67</c:v>
                </c:pt>
                <c:pt idx="18">
                  <c:v>7.29</c:v>
                </c:pt>
                <c:pt idx="19">
                  <c:v>4.72</c:v>
                </c:pt>
                <c:pt idx="20">
                  <c:v>11.41</c:v>
                </c:pt>
                <c:pt idx="21">
                  <c:v>11.5</c:v>
                </c:pt>
                <c:pt idx="22">
                  <c:v>6.22</c:v>
                </c:pt>
                <c:pt idx="23">
                  <c:v>11.38</c:v>
                </c:pt>
                <c:pt idx="24">
                  <c:v>7.89</c:v>
                </c:pt>
                <c:pt idx="25">
                  <c:v>4.38</c:v>
                </c:pt>
                <c:pt idx="26">
                  <c:v>7.01</c:v>
                </c:pt>
                <c:pt idx="27">
                  <c:v>11.88</c:v>
                </c:pt>
                <c:pt idx="28">
                  <c:v>5.19</c:v>
                </c:pt>
                <c:pt idx="29">
                  <c:v>6.74</c:v>
                </c:pt>
                <c:pt idx="30">
                  <c:v>8.44</c:v>
                </c:pt>
                <c:pt idx="31">
                  <c:v>8.7100000000000009</c:v>
                </c:pt>
                <c:pt idx="32">
                  <c:v>5.08</c:v>
                </c:pt>
                <c:pt idx="33">
                  <c:v>6.86</c:v>
                </c:pt>
                <c:pt idx="34">
                  <c:v>5.95</c:v>
                </c:pt>
                <c:pt idx="35">
                  <c:v>6.09</c:v>
                </c:pt>
                <c:pt idx="36">
                  <c:v>11.75</c:v>
                </c:pt>
                <c:pt idx="37">
                  <c:v>7.37</c:v>
                </c:pt>
                <c:pt idx="38">
                  <c:v>11.91</c:v>
                </c:pt>
                <c:pt idx="39">
                  <c:v>6.52</c:v>
                </c:pt>
                <c:pt idx="40">
                  <c:v>5.14</c:v>
                </c:pt>
                <c:pt idx="41">
                  <c:v>4.1900000000000004</c:v>
                </c:pt>
                <c:pt idx="42">
                  <c:v>11.68</c:v>
                </c:pt>
                <c:pt idx="43">
                  <c:v>6.98</c:v>
                </c:pt>
                <c:pt idx="44">
                  <c:v>8.34</c:v>
                </c:pt>
                <c:pt idx="45">
                  <c:v>8.49</c:v>
                </c:pt>
                <c:pt idx="46">
                  <c:v>5.34</c:v>
                </c:pt>
                <c:pt idx="47">
                  <c:v>4.43</c:v>
                </c:pt>
                <c:pt idx="48">
                  <c:v>4.47</c:v>
                </c:pt>
                <c:pt idx="49">
                  <c:v>4.82</c:v>
                </c:pt>
                <c:pt idx="50">
                  <c:v>5.51</c:v>
                </c:pt>
                <c:pt idx="51">
                  <c:v>10.87</c:v>
                </c:pt>
                <c:pt idx="52">
                  <c:v>9.34</c:v>
                </c:pt>
                <c:pt idx="53">
                  <c:v>5.03</c:v>
                </c:pt>
                <c:pt idx="54">
                  <c:v>11.05</c:v>
                </c:pt>
                <c:pt idx="55">
                  <c:v>11.95</c:v>
                </c:pt>
                <c:pt idx="56">
                  <c:v>7.72</c:v>
                </c:pt>
                <c:pt idx="57">
                  <c:v>5.75</c:v>
                </c:pt>
                <c:pt idx="58">
                  <c:v>11.89</c:v>
                </c:pt>
                <c:pt idx="59">
                  <c:v>6.2</c:v>
                </c:pt>
                <c:pt idx="60">
                  <c:v>10.61</c:v>
                </c:pt>
                <c:pt idx="61">
                  <c:v>6.04</c:v>
                </c:pt>
                <c:pt idx="62">
                  <c:v>9.33</c:v>
                </c:pt>
                <c:pt idx="63">
                  <c:v>11.47</c:v>
                </c:pt>
                <c:pt idx="64">
                  <c:v>7.02</c:v>
                </c:pt>
                <c:pt idx="65">
                  <c:v>8.8000000000000007</c:v>
                </c:pt>
                <c:pt idx="66">
                  <c:v>8.68</c:v>
                </c:pt>
                <c:pt idx="67">
                  <c:v>6.12</c:v>
                </c:pt>
                <c:pt idx="68">
                  <c:v>5.4</c:v>
                </c:pt>
                <c:pt idx="69">
                  <c:v>4.3600000000000003</c:v>
                </c:pt>
                <c:pt idx="70">
                  <c:v>9.77</c:v>
                </c:pt>
                <c:pt idx="71">
                  <c:v>4.25</c:v>
                </c:pt>
                <c:pt idx="72">
                  <c:v>4.76</c:v>
                </c:pt>
                <c:pt idx="73">
                  <c:v>6.22</c:v>
                </c:pt>
                <c:pt idx="74">
                  <c:v>7.96</c:v>
                </c:pt>
                <c:pt idx="75">
                  <c:v>10.92</c:v>
                </c:pt>
                <c:pt idx="76">
                  <c:v>11.51</c:v>
                </c:pt>
                <c:pt idx="77">
                  <c:v>5.99</c:v>
                </c:pt>
                <c:pt idx="78">
                  <c:v>11.57</c:v>
                </c:pt>
                <c:pt idx="79">
                  <c:v>6.67</c:v>
                </c:pt>
                <c:pt idx="80">
                  <c:v>9.1999999999999993</c:v>
                </c:pt>
                <c:pt idx="81">
                  <c:v>5.1100000000000003</c:v>
                </c:pt>
                <c:pt idx="82">
                  <c:v>5.34</c:v>
                </c:pt>
                <c:pt idx="83">
                  <c:v>4.03</c:v>
                </c:pt>
                <c:pt idx="84">
                  <c:v>4.2300000000000004</c:v>
                </c:pt>
                <c:pt idx="85">
                  <c:v>4.0599999999999996</c:v>
                </c:pt>
                <c:pt idx="86">
                  <c:v>4.68</c:v>
                </c:pt>
                <c:pt idx="87">
                  <c:v>4.34</c:v>
                </c:pt>
                <c:pt idx="88">
                  <c:v>10.51</c:v>
                </c:pt>
                <c:pt idx="89">
                  <c:v>5.84</c:v>
                </c:pt>
                <c:pt idx="90">
                  <c:v>5.41</c:v>
                </c:pt>
                <c:pt idx="91">
                  <c:v>6.06</c:v>
                </c:pt>
                <c:pt idx="92">
                  <c:v>4.22</c:v>
                </c:pt>
                <c:pt idx="93">
                  <c:v>5.12</c:v>
                </c:pt>
                <c:pt idx="94">
                  <c:v>4.57</c:v>
                </c:pt>
                <c:pt idx="95">
                  <c:v>9.58</c:v>
                </c:pt>
                <c:pt idx="96">
                  <c:v>9.7799999999999994</c:v>
                </c:pt>
                <c:pt idx="97">
                  <c:v>4.1100000000000003</c:v>
                </c:pt>
                <c:pt idx="98">
                  <c:v>4.0199999999999996</c:v>
                </c:pt>
                <c:pt idx="99">
                  <c:v>6.92</c:v>
                </c:pt>
                <c:pt idx="100">
                  <c:v>4.84</c:v>
                </c:pt>
                <c:pt idx="101">
                  <c:v>8</c:v>
                </c:pt>
                <c:pt idx="102">
                  <c:v>8.77</c:v>
                </c:pt>
                <c:pt idx="103">
                  <c:v>4.96</c:v>
                </c:pt>
                <c:pt idx="104">
                  <c:v>4.43</c:v>
                </c:pt>
                <c:pt idx="105">
                  <c:v>5.82</c:v>
                </c:pt>
                <c:pt idx="106">
                  <c:v>6.03</c:v>
                </c:pt>
                <c:pt idx="107">
                  <c:v>9.27</c:v>
                </c:pt>
                <c:pt idx="108">
                  <c:v>5.53</c:v>
                </c:pt>
                <c:pt idx="109">
                  <c:v>5.07</c:v>
                </c:pt>
                <c:pt idx="110">
                  <c:v>11.17</c:v>
                </c:pt>
                <c:pt idx="111">
                  <c:v>6.14</c:v>
                </c:pt>
                <c:pt idx="112">
                  <c:v>6.26</c:v>
                </c:pt>
                <c:pt idx="113">
                  <c:v>4.72</c:v>
                </c:pt>
                <c:pt idx="114">
                  <c:v>5.18</c:v>
                </c:pt>
                <c:pt idx="115">
                  <c:v>9.4</c:v>
                </c:pt>
                <c:pt idx="116">
                  <c:v>6.29</c:v>
                </c:pt>
                <c:pt idx="117">
                  <c:v>6.04</c:v>
                </c:pt>
                <c:pt idx="118">
                  <c:v>10.55</c:v>
                </c:pt>
                <c:pt idx="119">
                  <c:v>5.09</c:v>
                </c:pt>
                <c:pt idx="120">
                  <c:v>5.2</c:v>
                </c:pt>
                <c:pt idx="121">
                  <c:v>8.4499999999999993</c:v>
                </c:pt>
                <c:pt idx="122">
                  <c:v>9.5399999999999991</c:v>
                </c:pt>
                <c:pt idx="123">
                  <c:v>4.99</c:v>
                </c:pt>
                <c:pt idx="124">
                  <c:v>10.54</c:v>
                </c:pt>
                <c:pt idx="125">
                  <c:v>4.54</c:v>
                </c:pt>
                <c:pt idx="126">
                  <c:v>6.29</c:v>
                </c:pt>
                <c:pt idx="127">
                  <c:v>9.51</c:v>
                </c:pt>
                <c:pt idx="128">
                  <c:v>4.72</c:v>
                </c:pt>
                <c:pt idx="129">
                  <c:v>5.91</c:v>
                </c:pt>
                <c:pt idx="130">
                  <c:v>9.58</c:v>
                </c:pt>
                <c:pt idx="131">
                  <c:v>5.77</c:v>
                </c:pt>
                <c:pt idx="132">
                  <c:v>4.38</c:v>
                </c:pt>
                <c:pt idx="133">
                  <c:v>5.65</c:v>
                </c:pt>
                <c:pt idx="134">
                  <c:v>7.54</c:v>
                </c:pt>
                <c:pt idx="135">
                  <c:v>5.1100000000000003</c:v>
                </c:pt>
                <c:pt idx="136">
                  <c:v>4.25</c:v>
                </c:pt>
                <c:pt idx="137">
                  <c:v>5.55</c:v>
                </c:pt>
                <c:pt idx="138">
                  <c:v>5.78</c:v>
                </c:pt>
                <c:pt idx="139">
                  <c:v>5.28</c:v>
                </c:pt>
                <c:pt idx="140">
                  <c:v>5.39</c:v>
                </c:pt>
                <c:pt idx="141">
                  <c:v>8.01</c:v>
                </c:pt>
                <c:pt idx="142">
                  <c:v>5.21</c:v>
                </c:pt>
                <c:pt idx="143">
                  <c:v>6.27</c:v>
                </c:pt>
                <c:pt idx="144">
                  <c:v>10.73</c:v>
                </c:pt>
                <c:pt idx="145">
                  <c:v>10.52</c:v>
                </c:pt>
                <c:pt idx="146">
                  <c:v>11.82</c:v>
                </c:pt>
                <c:pt idx="147">
                  <c:v>6.76</c:v>
                </c:pt>
                <c:pt idx="148">
                  <c:v>5.62</c:v>
                </c:pt>
                <c:pt idx="149">
                  <c:v>4.1900000000000004</c:v>
                </c:pt>
                <c:pt idx="150">
                  <c:v>5.32</c:v>
                </c:pt>
                <c:pt idx="151">
                  <c:v>4.46</c:v>
                </c:pt>
                <c:pt idx="152">
                  <c:v>5.65</c:v>
                </c:pt>
                <c:pt idx="153">
                  <c:v>6.04</c:v>
                </c:pt>
                <c:pt idx="154">
                  <c:v>5.76</c:v>
                </c:pt>
                <c:pt idx="155">
                  <c:v>4.3600000000000003</c:v>
                </c:pt>
                <c:pt idx="156">
                  <c:v>4.76</c:v>
                </c:pt>
                <c:pt idx="157">
                  <c:v>10.82</c:v>
                </c:pt>
                <c:pt idx="158">
                  <c:v>4.01</c:v>
                </c:pt>
                <c:pt idx="159">
                  <c:v>5.12</c:v>
                </c:pt>
                <c:pt idx="160">
                  <c:v>10.54</c:v>
                </c:pt>
                <c:pt idx="161">
                  <c:v>4.21</c:v>
                </c:pt>
                <c:pt idx="162">
                  <c:v>5.42</c:v>
                </c:pt>
                <c:pt idx="163">
                  <c:v>4.28</c:v>
                </c:pt>
                <c:pt idx="164">
                  <c:v>8.9</c:v>
                </c:pt>
                <c:pt idx="165">
                  <c:v>4.8899999999999997</c:v>
                </c:pt>
                <c:pt idx="166">
                  <c:v>4.29</c:v>
                </c:pt>
                <c:pt idx="167">
                  <c:v>8</c:v>
                </c:pt>
                <c:pt idx="168">
                  <c:v>4.67</c:v>
                </c:pt>
                <c:pt idx="169">
                  <c:v>4.5</c:v>
                </c:pt>
                <c:pt idx="170">
                  <c:v>6.32</c:v>
                </c:pt>
                <c:pt idx="171">
                  <c:v>6.1</c:v>
                </c:pt>
                <c:pt idx="172">
                  <c:v>5.4</c:v>
                </c:pt>
                <c:pt idx="173">
                  <c:v>6.24</c:v>
                </c:pt>
                <c:pt idx="174">
                  <c:v>4.45</c:v>
                </c:pt>
                <c:pt idx="175">
                  <c:v>5.22</c:v>
                </c:pt>
                <c:pt idx="176">
                  <c:v>4.6100000000000003</c:v>
                </c:pt>
                <c:pt idx="177">
                  <c:v>6.24</c:v>
                </c:pt>
                <c:pt idx="178">
                  <c:v>10.039999999999999</c:v>
                </c:pt>
                <c:pt idx="179">
                  <c:v>6.09</c:v>
                </c:pt>
                <c:pt idx="180">
                  <c:v>11.4</c:v>
                </c:pt>
                <c:pt idx="181">
                  <c:v>4.29</c:v>
                </c:pt>
                <c:pt idx="182">
                  <c:v>5.7</c:v>
                </c:pt>
                <c:pt idx="183">
                  <c:v>6.09</c:v>
                </c:pt>
                <c:pt idx="184">
                  <c:v>10.67</c:v>
                </c:pt>
                <c:pt idx="185">
                  <c:v>6.75</c:v>
                </c:pt>
                <c:pt idx="186">
                  <c:v>9.26</c:v>
                </c:pt>
                <c:pt idx="187">
                  <c:v>4.2699999999999996</c:v>
                </c:pt>
                <c:pt idx="188">
                  <c:v>11.51</c:v>
                </c:pt>
                <c:pt idx="189">
                  <c:v>7.22</c:v>
                </c:pt>
                <c:pt idx="190">
                  <c:v>4.37</c:v>
                </c:pt>
                <c:pt idx="191">
                  <c:v>11.56</c:v>
                </c:pt>
                <c:pt idx="192">
                  <c:v>8.82</c:v>
                </c:pt>
                <c:pt idx="193">
                  <c:v>4.6900000000000004</c:v>
                </c:pt>
                <c:pt idx="194">
                  <c:v>4.53</c:v>
                </c:pt>
                <c:pt idx="195">
                  <c:v>5.84</c:v>
                </c:pt>
                <c:pt idx="196">
                  <c:v>4.9000000000000004</c:v>
                </c:pt>
                <c:pt idx="197">
                  <c:v>4.3</c:v>
                </c:pt>
                <c:pt idx="198">
                  <c:v>11.34</c:v>
                </c:pt>
                <c:pt idx="199">
                  <c:v>5.88</c:v>
                </c:pt>
                <c:pt idx="200">
                  <c:v>5.01</c:v>
                </c:pt>
                <c:pt idx="201">
                  <c:v>4.4000000000000004</c:v>
                </c:pt>
                <c:pt idx="202">
                  <c:v>6.26</c:v>
                </c:pt>
                <c:pt idx="203">
                  <c:v>10.27</c:v>
                </c:pt>
                <c:pt idx="204">
                  <c:v>5.27</c:v>
                </c:pt>
                <c:pt idx="205">
                  <c:v>10.73</c:v>
                </c:pt>
                <c:pt idx="206">
                  <c:v>4.45</c:v>
                </c:pt>
                <c:pt idx="207">
                  <c:v>5.25</c:v>
                </c:pt>
                <c:pt idx="208">
                  <c:v>9.51</c:v>
                </c:pt>
                <c:pt idx="209">
                  <c:v>11.12</c:v>
                </c:pt>
                <c:pt idx="210">
                  <c:v>4.5599999999999996</c:v>
                </c:pt>
                <c:pt idx="211">
                  <c:v>4.0199999999999996</c:v>
                </c:pt>
                <c:pt idx="212">
                  <c:v>8.7200000000000006</c:v>
                </c:pt>
                <c:pt idx="213">
                  <c:v>6.25</c:v>
                </c:pt>
                <c:pt idx="214">
                  <c:v>7.32</c:v>
                </c:pt>
                <c:pt idx="215">
                  <c:v>4.24</c:v>
                </c:pt>
                <c:pt idx="216">
                  <c:v>6.84</c:v>
                </c:pt>
                <c:pt idx="217">
                  <c:v>5.23</c:v>
                </c:pt>
                <c:pt idx="218">
                  <c:v>9.68</c:v>
                </c:pt>
                <c:pt idx="219">
                  <c:v>6.05</c:v>
                </c:pt>
                <c:pt idx="220">
                  <c:v>6.11</c:v>
                </c:pt>
                <c:pt idx="221">
                  <c:v>10.93</c:v>
                </c:pt>
                <c:pt idx="222">
                  <c:v>5.12</c:v>
                </c:pt>
                <c:pt idx="223">
                  <c:v>5.72</c:v>
                </c:pt>
                <c:pt idx="224">
                  <c:v>11.83</c:v>
                </c:pt>
                <c:pt idx="225">
                  <c:v>4.55</c:v>
                </c:pt>
                <c:pt idx="226">
                  <c:v>4.87</c:v>
                </c:pt>
                <c:pt idx="227">
                  <c:v>4.45</c:v>
                </c:pt>
                <c:pt idx="228">
                  <c:v>9.42</c:v>
                </c:pt>
                <c:pt idx="229">
                  <c:v>5.37</c:v>
                </c:pt>
                <c:pt idx="230">
                  <c:v>4.5999999999999996</c:v>
                </c:pt>
                <c:pt idx="231">
                  <c:v>6.22</c:v>
                </c:pt>
                <c:pt idx="232">
                  <c:v>4.5199999999999996</c:v>
                </c:pt>
                <c:pt idx="233">
                  <c:v>6.18</c:v>
                </c:pt>
                <c:pt idx="234">
                  <c:v>4.4000000000000004</c:v>
                </c:pt>
                <c:pt idx="235">
                  <c:v>6.23</c:v>
                </c:pt>
                <c:pt idx="236">
                  <c:v>5.33</c:v>
                </c:pt>
                <c:pt idx="237">
                  <c:v>4.09</c:v>
                </c:pt>
                <c:pt idx="238">
                  <c:v>5.19</c:v>
                </c:pt>
                <c:pt idx="239">
                  <c:v>4.12</c:v>
                </c:pt>
                <c:pt idx="240">
                  <c:v>5.0999999999999996</c:v>
                </c:pt>
                <c:pt idx="241">
                  <c:v>6.21</c:v>
                </c:pt>
                <c:pt idx="242">
                  <c:v>9.5299999999999994</c:v>
                </c:pt>
                <c:pt idx="243">
                  <c:v>4.6399999999999997</c:v>
                </c:pt>
                <c:pt idx="244">
                  <c:v>5.05</c:v>
                </c:pt>
                <c:pt idx="245">
                  <c:v>10.38</c:v>
                </c:pt>
                <c:pt idx="246">
                  <c:v>8.31</c:v>
                </c:pt>
                <c:pt idx="247">
                  <c:v>7.59</c:v>
                </c:pt>
                <c:pt idx="248">
                  <c:v>5.49</c:v>
                </c:pt>
                <c:pt idx="249">
                  <c:v>11.68</c:v>
                </c:pt>
                <c:pt idx="250">
                  <c:v>4.1900000000000004</c:v>
                </c:pt>
                <c:pt idx="251">
                  <c:v>4.01</c:v>
                </c:pt>
                <c:pt idx="252">
                  <c:v>5.91</c:v>
                </c:pt>
                <c:pt idx="253">
                  <c:v>4.47</c:v>
                </c:pt>
                <c:pt idx="254">
                  <c:v>4.5599999999999996</c:v>
                </c:pt>
                <c:pt idx="255">
                  <c:v>9.9</c:v>
                </c:pt>
                <c:pt idx="256">
                  <c:v>5.1100000000000003</c:v>
                </c:pt>
                <c:pt idx="257">
                  <c:v>5.73</c:v>
                </c:pt>
                <c:pt idx="258">
                  <c:v>6.04</c:v>
                </c:pt>
                <c:pt idx="259">
                  <c:v>5.19</c:v>
                </c:pt>
                <c:pt idx="260">
                  <c:v>5.56</c:v>
                </c:pt>
                <c:pt idx="261">
                  <c:v>8.23</c:v>
                </c:pt>
                <c:pt idx="262">
                  <c:v>9.0299999999999994</c:v>
                </c:pt>
                <c:pt idx="263">
                  <c:v>4.07</c:v>
                </c:pt>
                <c:pt idx="264">
                  <c:v>5.77</c:v>
                </c:pt>
                <c:pt idx="265">
                  <c:v>5.98</c:v>
                </c:pt>
                <c:pt idx="266">
                  <c:v>6.01</c:v>
                </c:pt>
                <c:pt idx="267">
                  <c:v>5.67</c:v>
                </c:pt>
                <c:pt idx="268">
                  <c:v>6.02</c:v>
                </c:pt>
                <c:pt idx="269">
                  <c:v>11.19</c:v>
                </c:pt>
                <c:pt idx="270">
                  <c:v>5.1100000000000003</c:v>
                </c:pt>
                <c:pt idx="271">
                  <c:v>10.85</c:v>
                </c:pt>
                <c:pt idx="272">
                  <c:v>5.24</c:v>
                </c:pt>
                <c:pt idx="273">
                  <c:v>10.08</c:v>
                </c:pt>
                <c:pt idx="274">
                  <c:v>10.97</c:v>
                </c:pt>
                <c:pt idx="275">
                  <c:v>4.9000000000000004</c:v>
                </c:pt>
                <c:pt idx="276">
                  <c:v>5.33</c:v>
                </c:pt>
                <c:pt idx="277">
                  <c:v>4.6100000000000003</c:v>
                </c:pt>
                <c:pt idx="278">
                  <c:v>8.18</c:v>
                </c:pt>
                <c:pt idx="279">
                  <c:v>5.62</c:v>
                </c:pt>
                <c:pt idx="280">
                  <c:v>5.82</c:v>
                </c:pt>
                <c:pt idx="281">
                  <c:v>7.66</c:v>
                </c:pt>
                <c:pt idx="282">
                  <c:v>4.2300000000000004</c:v>
                </c:pt>
                <c:pt idx="283">
                  <c:v>5.58</c:v>
                </c:pt>
                <c:pt idx="284">
                  <c:v>6.26</c:v>
                </c:pt>
                <c:pt idx="285">
                  <c:v>10.6</c:v>
                </c:pt>
                <c:pt idx="286">
                  <c:v>4.78</c:v>
                </c:pt>
                <c:pt idx="287">
                  <c:v>6.03</c:v>
                </c:pt>
                <c:pt idx="288">
                  <c:v>11.55</c:v>
                </c:pt>
                <c:pt idx="289">
                  <c:v>7.59</c:v>
                </c:pt>
                <c:pt idx="290">
                  <c:v>4.26</c:v>
                </c:pt>
                <c:pt idx="291">
                  <c:v>5.9</c:v>
                </c:pt>
                <c:pt idx="292">
                  <c:v>7.79</c:v>
                </c:pt>
                <c:pt idx="293">
                  <c:v>5.28</c:v>
                </c:pt>
                <c:pt idx="294">
                  <c:v>5.87</c:v>
                </c:pt>
                <c:pt idx="295">
                  <c:v>9.08</c:v>
                </c:pt>
                <c:pt idx="296">
                  <c:v>5.2</c:v>
                </c:pt>
                <c:pt idx="297">
                  <c:v>5.48</c:v>
                </c:pt>
                <c:pt idx="298">
                  <c:v>11.95</c:v>
                </c:pt>
                <c:pt idx="299">
                  <c:v>8.6999999999999993</c:v>
                </c:pt>
                <c:pt idx="300">
                  <c:v>7.84</c:v>
                </c:pt>
                <c:pt idx="301">
                  <c:v>5.19</c:v>
                </c:pt>
                <c:pt idx="302">
                  <c:v>8.41</c:v>
                </c:pt>
                <c:pt idx="303">
                  <c:v>5.86</c:v>
                </c:pt>
                <c:pt idx="304">
                  <c:v>4.18</c:v>
                </c:pt>
                <c:pt idx="305">
                  <c:v>11.99</c:v>
                </c:pt>
                <c:pt idx="306">
                  <c:v>4.8499999999999996</c:v>
                </c:pt>
                <c:pt idx="307">
                  <c:v>6.18</c:v>
                </c:pt>
                <c:pt idx="308">
                  <c:v>6.37</c:v>
                </c:pt>
                <c:pt idx="309">
                  <c:v>9.81</c:v>
                </c:pt>
                <c:pt idx="310">
                  <c:v>11.8</c:v>
                </c:pt>
                <c:pt idx="311">
                  <c:v>5.86</c:v>
                </c:pt>
                <c:pt idx="312">
                  <c:v>4.28</c:v>
                </c:pt>
                <c:pt idx="313">
                  <c:v>4.16</c:v>
                </c:pt>
                <c:pt idx="314">
                  <c:v>4.9800000000000004</c:v>
                </c:pt>
                <c:pt idx="315">
                  <c:v>6.38</c:v>
                </c:pt>
                <c:pt idx="316">
                  <c:v>5.19</c:v>
                </c:pt>
                <c:pt idx="317">
                  <c:v>10.210000000000001</c:v>
                </c:pt>
                <c:pt idx="318">
                  <c:v>9.6999999999999993</c:v>
                </c:pt>
                <c:pt idx="319">
                  <c:v>10.25</c:v>
                </c:pt>
                <c:pt idx="320">
                  <c:v>9.77</c:v>
                </c:pt>
                <c:pt idx="321">
                  <c:v>4.83</c:v>
                </c:pt>
                <c:pt idx="322">
                  <c:v>10.86</c:v>
                </c:pt>
                <c:pt idx="323">
                  <c:v>9.5299999999999994</c:v>
                </c:pt>
                <c:pt idx="324">
                  <c:v>5.68</c:v>
                </c:pt>
                <c:pt idx="325">
                  <c:v>5.57</c:v>
                </c:pt>
                <c:pt idx="326">
                  <c:v>4.58</c:v>
                </c:pt>
                <c:pt idx="327">
                  <c:v>8.9600000000000009</c:v>
                </c:pt>
                <c:pt idx="328">
                  <c:v>6.09</c:v>
                </c:pt>
                <c:pt idx="329">
                  <c:v>4.3600000000000003</c:v>
                </c:pt>
                <c:pt idx="330">
                  <c:v>11.74</c:v>
                </c:pt>
                <c:pt idx="331">
                  <c:v>5.89</c:v>
                </c:pt>
                <c:pt idx="332">
                  <c:v>10.64</c:v>
                </c:pt>
                <c:pt idx="333">
                  <c:v>6.06</c:v>
                </c:pt>
                <c:pt idx="334">
                  <c:v>7.46</c:v>
                </c:pt>
                <c:pt idx="335">
                  <c:v>4.68</c:v>
                </c:pt>
                <c:pt idx="336">
                  <c:v>6.15</c:v>
                </c:pt>
                <c:pt idx="337">
                  <c:v>4.28</c:v>
                </c:pt>
                <c:pt idx="338">
                  <c:v>9.86</c:v>
                </c:pt>
                <c:pt idx="339">
                  <c:v>11.19</c:v>
                </c:pt>
                <c:pt idx="340">
                  <c:v>4.8899999999999997</c:v>
                </c:pt>
                <c:pt idx="341">
                  <c:v>4.3499999999999996</c:v>
                </c:pt>
                <c:pt idx="342">
                  <c:v>8.66</c:v>
                </c:pt>
                <c:pt idx="343">
                  <c:v>8.64</c:v>
                </c:pt>
                <c:pt idx="344">
                  <c:v>4.2699999999999996</c:v>
                </c:pt>
                <c:pt idx="345">
                  <c:v>4.21</c:v>
                </c:pt>
                <c:pt idx="346">
                  <c:v>5.04</c:v>
                </c:pt>
                <c:pt idx="347">
                  <c:v>5.21</c:v>
                </c:pt>
                <c:pt idx="348">
                  <c:v>8.83</c:v>
                </c:pt>
                <c:pt idx="349">
                  <c:v>8.4700000000000006</c:v>
                </c:pt>
                <c:pt idx="350">
                  <c:v>4.2</c:v>
                </c:pt>
                <c:pt idx="351">
                  <c:v>6.14</c:v>
                </c:pt>
                <c:pt idx="352">
                  <c:v>6.07</c:v>
                </c:pt>
                <c:pt idx="353">
                  <c:v>10.210000000000001</c:v>
                </c:pt>
                <c:pt idx="354">
                  <c:v>4.6900000000000004</c:v>
                </c:pt>
                <c:pt idx="355">
                  <c:v>5.71</c:v>
                </c:pt>
                <c:pt idx="356">
                  <c:v>9.07</c:v>
                </c:pt>
                <c:pt idx="357">
                  <c:v>4.99</c:v>
                </c:pt>
                <c:pt idx="358">
                  <c:v>8.31</c:v>
                </c:pt>
                <c:pt idx="359">
                  <c:v>5.07</c:v>
                </c:pt>
                <c:pt idx="360">
                  <c:v>4.79</c:v>
                </c:pt>
                <c:pt idx="361">
                  <c:v>11.39</c:v>
                </c:pt>
                <c:pt idx="362">
                  <c:v>6</c:v>
                </c:pt>
                <c:pt idx="363">
                  <c:v>5.13</c:v>
                </c:pt>
                <c:pt idx="364">
                  <c:v>5.26</c:v>
                </c:pt>
                <c:pt idx="365">
                  <c:v>6.84</c:v>
                </c:pt>
                <c:pt idx="366">
                  <c:v>9.0399999999999991</c:v>
                </c:pt>
                <c:pt idx="367">
                  <c:v>4.0999999999999996</c:v>
                </c:pt>
                <c:pt idx="368">
                  <c:v>4.2300000000000004</c:v>
                </c:pt>
                <c:pt idx="369">
                  <c:v>6.48</c:v>
                </c:pt>
                <c:pt idx="370">
                  <c:v>5.53</c:v>
                </c:pt>
                <c:pt idx="371">
                  <c:v>4.07</c:v>
                </c:pt>
                <c:pt idx="372">
                  <c:v>5.51</c:v>
                </c:pt>
                <c:pt idx="373">
                  <c:v>11.66</c:v>
                </c:pt>
                <c:pt idx="374">
                  <c:v>7.26</c:v>
                </c:pt>
                <c:pt idx="375">
                  <c:v>4.79</c:v>
                </c:pt>
                <c:pt idx="376">
                  <c:v>4.68</c:v>
                </c:pt>
                <c:pt idx="377">
                  <c:v>4.33</c:v>
                </c:pt>
                <c:pt idx="378">
                  <c:v>11.89</c:v>
                </c:pt>
                <c:pt idx="379">
                  <c:v>5.24</c:v>
                </c:pt>
                <c:pt idx="380">
                  <c:v>7.63</c:v>
                </c:pt>
                <c:pt idx="381">
                  <c:v>8.92</c:v>
                </c:pt>
                <c:pt idx="382">
                  <c:v>5.37</c:v>
                </c:pt>
                <c:pt idx="383">
                  <c:v>4.3099999999999996</c:v>
                </c:pt>
                <c:pt idx="384">
                  <c:v>10.46</c:v>
                </c:pt>
                <c:pt idx="385">
                  <c:v>7.39</c:v>
                </c:pt>
                <c:pt idx="386">
                  <c:v>6.18</c:v>
                </c:pt>
                <c:pt idx="387">
                  <c:v>8.86</c:v>
                </c:pt>
                <c:pt idx="388">
                  <c:v>10.96</c:v>
                </c:pt>
                <c:pt idx="389">
                  <c:v>6.28</c:v>
                </c:pt>
                <c:pt idx="390">
                  <c:v>6.29</c:v>
                </c:pt>
                <c:pt idx="391">
                  <c:v>4.0199999999999996</c:v>
                </c:pt>
                <c:pt idx="392">
                  <c:v>11.95</c:v>
                </c:pt>
                <c:pt idx="393">
                  <c:v>8.7100000000000009</c:v>
                </c:pt>
                <c:pt idx="394">
                  <c:v>4.67</c:v>
                </c:pt>
                <c:pt idx="395">
                  <c:v>11.14</c:v>
                </c:pt>
                <c:pt idx="396">
                  <c:v>9.0500000000000007</c:v>
                </c:pt>
                <c:pt idx="397">
                  <c:v>11.31</c:v>
                </c:pt>
                <c:pt idx="398">
                  <c:v>4.68</c:v>
                </c:pt>
                <c:pt idx="399">
                  <c:v>6.05</c:v>
                </c:pt>
                <c:pt idx="400">
                  <c:v>4.68</c:v>
                </c:pt>
                <c:pt idx="401">
                  <c:v>9.5</c:v>
                </c:pt>
                <c:pt idx="402">
                  <c:v>10.84</c:v>
                </c:pt>
                <c:pt idx="403">
                  <c:v>5.88</c:v>
                </c:pt>
                <c:pt idx="404">
                  <c:v>5.24</c:v>
                </c:pt>
                <c:pt idx="405">
                  <c:v>11.75</c:v>
                </c:pt>
                <c:pt idx="406">
                  <c:v>6.97</c:v>
                </c:pt>
                <c:pt idx="407">
                  <c:v>4.76</c:v>
                </c:pt>
                <c:pt idx="408">
                  <c:v>8.24</c:v>
                </c:pt>
                <c:pt idx="409">
                  <c:v>4.76</c:v>
                </c:pt>
                <c:pt idx="410">
                  <c:v>6.03</c:v>
                </c:pt>
                <c:pt idx="411">
                  <c:v>4.07</c:v>
                </c:pt>
                <c:pt idx="412">
                  <c:v>8.26</c:v>
                </c:pt>
                <c:pt idx="413">
                  <c:v>4.76</c:v>
                </c:pt>
                <c:pt idx="414">
                  <c:v>6.13</c:v>
                </c:pt>
                <c:pt idx="415">
                  <c:v>10.47</c:v>
                </c:pt>
                <c:pt idx="416">
                  <c:v>4.04</c:v>
                </c:pt>
                <c:pt idx="417">
                  <c:v>5.74</c:v>
                </c:pt>
                <c:pt idx="418">
                  <c:v>6.33</c:v>
                </c:pt>
                <c:pt idx="419">
                  <c:v>4.28</c:v>
                </c:pt>
                <c:pt idx="420">
                  <c:v>9.4700000000000006</c:v>
                </c:pt>
                <c:pt idx="421">
                  <c:v>4.8499999999999996</c:v>
                </c:pt>
                <c:pt idx="422">
                  <c:v>11.03</c:v>
                </c:pt>
                <c:pt idx="423">
                  <c:v>5.22</c:v>
                </c:pt>
                <c:pt idx="424">
                  <c:v>9.52</c:v>
                </c:pt>
                <c:pt idx="425">
                  <c:v>11.09</c:v>
                </c:pt>
                <c:pt idx="426">
                  <c:v>9.4499999999999993</c:v>
                </c:pt>
                <c:pt idx="427">
                  <c:v>5.51</c:v>
                </c:pt>
                <c:pt idx="428">
                  <c:v>4.18</c:v>
                </c:pt>
                <c:pt idx="429">
                  <c:v>5.98</c:v>
                </c:pt>
                <c:pt idx="430">
                  <c:v>10.16</c:v>
                </c:pt>
                <c:pt idx="431">
                  <c:v>11.71</c:v>
                </c:pt>
                <c:pt idx="432">
                  <c:v>5.23</c:v>
                </c:pt>
                <c:pt idx="433">
                  <c:v>6.85</c:v>
                </c:pt>
                <c:pt idx="434">
                  <c:v>7.05</c:v>
                </c:pt>
                <c:pt idx="435">
                  <c:v>11.64</c:v>
                </c:pt>
                <c:pt idx="436">
                  <c:v>10.52</c:v>
                </c:pt>
                <c:pt idx="437">
                  <c:v>4.01</c:v>
                </c:pt>
                <c:pt idx="438">
                  <c:v>8.56</c:v>
                </c:pt>
                <c:pt idx="439">
                  <c:v>10.5</c:v>
                </c:pt>
                <c:pt idx="440">
                  <c:v>6.39</c:v>
                </c:pt>
                <c:pt idx="441">
                  <c:v>5.71</c:v>
                </c:pt>
                <c:pt idx="442">
                  <c:v>4.43</c:v>
                </c:pt>
                <c:pt idx="443">
                  <c:v>5.52</c:v>
                </c:pt>
                <c:pt idx="444">
                  <c:v>9.1999999999999993</c:v>
                </c:pt>
                <c:pt idx="445">
                  <c:v>10.97</c:v>
                </c:pt>
                <c:pt idx="446">
                  <c:v>4.25</c:v>
                </c:pt>
                <c:pt idx="447">
                  <c:v>5.23</c:v>
                </c:pt>
                <c:pt idx="448">
                  <c:v>5.96</c:v>
                </c:pt>
                <c:pt idx="449">
                  <c:v>4.29</c:v>
                </c:pt>
                <c:pt idx="450">
                  <c:v>4.09</c:v>
                </c:pt>
                <c:pt idx="451">
                  <c:v>4.88</c:v>
                </c:pt>
                <c:pt idx="452">
                  <c:v>6.76</c:v>
                </c:pt>
                <c:pt idx="453">
                  <c:v>10.67</c:v>
                </c:pt>
                <c:pt idx="454">
                  <c:v>6.21</c:v>
                </c:pt>
                <c:pt idx="455">
                  <c:v>5.03</c:v>
                </c:pt>
                <c:pt idx="456">
                  <c:v>5.27</c:v>
                </c:pt>
                <c:pt idx="457">
                  <c:v>10.53</c:v>
                </c:pt>
                <c:pt idx="458">
                  <c:v>5.78</c:v>
                </c:pt>
                <c:pt idx="459">
                  <c:v>4.3600000000000003</c:v>
                </c:pt>
                <c:pt idx="460">
                  <c:v>9.7200000000000006</c:v>
                </c:pt>
                <c:pt idx="461">
                  <c:v>5.18</c:v>
                </c:pt>
                <c:pt idx="462">
                  <c:v>5.29</c:v>
                </c:pt>
                <c:pt idx="463">
                  <c:v>4.8600000000000003</c:v>
                </c:pt>
                <c:pt idx="464">
                  <c:v>7.66</c:v>
                </c:pt>
                <c:pt idx="465">
                  <c:v>6.1</c:v>
                </c:pt>
                <c:pt idx="466">
                  <c:v>4.4400000000000004</c:v>
                </c:pt>
                <c:pt idx="467">
                  <c:v>6.15</c:v>
                </c:pt>
                <c:pt idx="468">
                  <c:v>4.53</c:v>
                </c:pt>
                <c:pt idx="469">
                  <c:v>5.48</c:v>
                </c:pt>
                <c:pt idx="470">
                  <c:v>5.48</c:v>
                </c:pt>
                <c:pt idx="471">
                  <c:v>8.1</c:v>
                </c:pt>
                <c:pt idx="472">
                  <c:v>7.16</c:v>
                </c:pt>
                <c:pt idx="473">
                  <c:v>4.55</c:v>
                </c:pt>
                <c:pt idx="474">
                  <c:v>6.03</c:v>
                </c:pt>
                <c:pt idx="475">
                  <c:v>5.47</c:v>
                </c:pt>
                <c:pt idx="476">
                  <c:v>4.1500000000000004</c:v>
                </c:pt>
                <c:pt idx="477">
                  <c:v>11.32</c:v>
                </c:pt>
                <c:pt idx="478">
                  <c:v>9.51</c:v>
                </c:pt>
                <c:pt idx="479">
                  <c:v>7.67</c:v>
                </c:pt>
                <c:pt idx="480">
                  <c:v>6.23</c:v>
                </c:pt>
                <c:pt idx="481">
                  <c:v>8.9</c:v>
                </c:pt>
                <c:pt idx="482">
                  <c:v>7.79</c:v>
                </c:pt>
                <c:pt idx="483">
                  <c:v>4.49</c:v>
                </c:pt>
                <c:pt idx="484">
                  <c:v>5.24</c:v>
                </c:pt>
                <c:pt idx="485">
                  <c:v>9.6</c:v>
                </c:pt>
                <c:pt idx="486">
                  <c:v>5.78</c:v>
                </c:pt>
                <c:pt idx="487">
                  <c:v>7.02</c:v>
                </c:pt>
                <c:pt idx="488">
                  <c:v>4.09</c:v>
                </c:pt>
                <c:pt idx="489">
                  <c:v>4.93</c:v>
                </c:pt>
                <c:pt idx="490">
                  <c:v>5.34</c:v>
                </c:pt>
                <c:pt idx="491">
                  <c:v>5.65</c:v>
                </c:pt>
                <c:pt idx="492">
                  <c:v>4.49</c:v>
                </c:pt>
                <c:pt idx="493">
                  <c:v>10.55</c:v>
                </c:pt>
                <c:pt idx="494">
                  <c:v>4.92</c:v>
                </c:pt>
                <c:pt idx="495">
                  <c:v>5.9</c:v>
                </c:pt>
                <c:pt idx="496">
                  <c:v>4.9800000000000004</c:v>
                </c:pt>
                <c:pt idx="497">
                  <c:v>5.8</c:v>
                </c:pt>
                <c:pt idx="498">
                  <c:v>6.21</c:v>
                </c:pt>
                <c:pt idx="499">
                  <c:v>6.17</c:v>
                </c:pt>
                <c:pt idx="500">
                  <c:v>5.36</c:v>
                </c:pt>
                <c:pt idx="501">
                  <c:v>5.2</c:v>
                </c:pt>
                <c:pt idx="502">
                  <c:v>5.42</c:v>
                </c:pt>
                <c:pt idx="503">
                  <c:v>6.84</c:v>
                </c:pt>
                <c:pt idx="504">
                  <c:v>10.9</c:v>
                </c:pt>
                <c:pt idx="505">
                  <c:v>4.87</c:v>
                </c:pt>
                <c:pt idx="506">
                  <c:v>6.07</c:v>
                </c:pt>
                <c:pt idx="507">
                  <c:v>4.33</c:v>
                </c:pt>
                <c:pt idx="508">
                  <c:v>5.83</c:v>
                </c:pt>
                <c:pt idx="509">
                  <c:v>5.5</c:v>
                </c:pt>
                <c:pt idx="510">
                  <c:v>4.79</c:v>
                </c:pt>
                <c:pt idx="511">
                  <c:v>5.81</c:v>
                </c:pt>
                <c:pt idx="512">
                  <c:v>5.58</c:v>
                </c:pt>
                <c:pt idx="513">
                  <c:v>4.4000000000000004</c:v>
                </c:pt>
                <c:pt idx="514">
                  <c:v>8.18</c:v>
                </c:pt>
                <c:pt idx="515">
                  <c:v>5.52</c:v>
                </c:pt>
                <c:pt idx="516">
                  <c:v>4.84</c:v>
                </c:pt>
                <c:pt idx="517">
                  <c:v>4.08</c:v>
                </c:pt>
                <c:pt idx="518">
                  <c:v>4.4800000000000004</c:v>
                </c:pt>
                <c:pt idx="519">
                  <c:v>5.73</c:v>
                </c:pt>
                <c:pt idx="520">
                  <c:v>5.46</c:v>
                </c:pt>
                <c:pt idx="521">
                  <c:v>5.0199999999999996</c:v>
                </c:pt>
                <c:pt idx="522">
                  <c:v>6.36</c:v>
                </c:pt>
                <c:pt idx="523">
                  <c:v>5.36</c:v>
                </c:pt>
                <c:pt idx="524">
                  <c:v>8.3699999999999992</c:v>
                </c:pt>
                <c:pt idx="525">
                  <c:v>5.18</c:v>
                </c:pt>
                <c:pt idx="526">
                  <c:v>5.68</c:v>
                </c:pt>
                <c:pt idx="527">
                  <c:v>7.31</c:v>
                </c:pt>
                <c:pt idx="528">
                  <c:v>4.67</c:v>
                </c:pt>
                <c:pt idx="529">
                  <c:v>6.87</c:v>
                </c:pt>
                <c:pt idx="530">
                  <c:v>5.87</c:v>
                </c:pt>
                <c:pt idx="531">
                  <c:v>4.07</c:v>
                </c:pt>
                <c:pt idx="532">
                  <c:v>6.47</c:v>
                </c:pt>
                <c:pt idx="533">
                  <c:v>5.14</c:v>
                </c:pt>
                <c:pt idx="534">
                  <c:v>9.77</c:v>
                </c:pt>
                <c:pt idx="535">
                  <c:v>8.8000000000000007</c:v>
                </c:pt>
                <c:pt idx="536">
                  <c:v>5.84</c:v>
                </c:pt>
                <c:pt idx="537">
                  <c:v>10.43</c:v>
                </c:pt>
                <c:pt idx="538">
                  <c:v>4.25</c:v>
                </c:pt>
                <c:pt idx="539">
                  <c:v>4.8899999999999997</c:v>
                </c:pt>
                <c:pt idx="540">
                  <c:v>5.55</c:v>
                </c:pt>
                <c:pt idx="541">
                  <c:v>4.5199999999999996</c:v>
                </c:pt>
                <c:pt idx="542">
                  <c:v>4.45</c:v>
                </c:pt>
                <c:pt idx="543">
                  <c:v>4.72</c:v>
                </c:pt>
                <c:pt idx="544">
                  <c:v>4.6500000000000004</c:v>
                </c:pt>
                <c:pt idx="545">
                  <c:v>11.34</c:v>
                </c:pt>
                <c:pt idx="546">
                  <c:v>4.53</c:v>
                </c:pt>
                <c:pt idx="547">
                  <c:v>6.35</c:v>
                </c:pt>
                <c:pt idx="548">
                  <c:v>8.51</c:v>
                </c:pt>
                <c:pt idx="549">
                  <c:v>8.59</c:v>
                </c:pt>
                <c:pt idx="550">
                  <c:v>4.13</c:v>
                </c:pt>
                <c:pt idx="551">
                  <c:v>4.55</c:v>
                </c:pt>
                <c:pt idx="552">
                  <c:v>4.5199999999999996</c:v>
                </c:pt>
                <c:pt idx="553">
                  <c:v>5.07</c:v>
                </c:pt>
                <c:pt idx="554">
                  <c:v>4.04</c:v>
                </c:pt>
                <c:pt idx="555">
                  <c:v>5.3</c:v>
                </c:pt>
                <c:pt idx="556">
                  <c:v>8.64</c:v>
                </c:pt>
                <c:pt idx="557">
                  <c:v>4.03</c:v>
                </c:pt>
                <c:pt idx="558">
                  <c:v>4.26</c:v>
                </c:pt>
                <c:pt idx="559">
                  <c:v>5.35</c:v>
                </c:pt>
                <c:pt idx="560">
                  <c:v>4.9000000000000004</c:v>
                </c:pt>
                <c:pt idx="561">
                  <c:v>4.5</c:v>
                </c:pt>
                <c:pt idx="562">
                  <c:v>8.3800000000000008</c:v>
                </c:pt>
                <c:pt idx="563">
                  <c:v>7.03</c:v>
                </c:pt>
                <c:pt idx="564">
                  <c:v>8.75</c:v>
                </c:pt>
                <c:pt idx="565">
                  <c:v>9.51</c:v>
                </c:pt>
                <c:pt idx="566">
                  <c:v>9.36</c:v>
                </c:pt>
                <c:pt idx="567">
                  <c:v>4.8099999999999996</c:v>
                </c:pt>
                <c:pt idx="568">
                  <c:v>8.08</c:v>
                </c:pt>
                <c:pt idx="569">
                  <c:v>6.29</c:v>
                </c:pt>
                <c:pt idx="570">
                  <c:v>6.29</c:v>
                </c:pt>
                <c:pt idx="571">
                  <c:v>5.12</c:v>
                </c:pt>
                <c:pt idx="572">
                  <c:v>9.9499999999999993</c:v>
                </c:pt>
                <c:pt idx="573">
                  <c:v>9.08</c:v>
                </c:pt>
                <c:pt idx="574">
                  <c:v>4.82</c:v>
                </c:pt>
                <c:pt idx="575">
                  <c:v>4.6500000000000004</c:v>
                </c:pt>
                <c:pt idx="576">
                  <c:v>5.16</c:v>
                </c:pt>
                <c:pt idx="577">
                  <c:v>10.44</c:v>
                </c:pt>
                <c:pt idx="578">
                  <c:v>5.69</c:v>
                </c:pt>
                <c:pt idx="579">
                  <c:v>6.5</c:v>
                </c:pt>
                <c:pt idx="580">
                  <c:v>5.73</c:v>
                </c:pt>
                <c:pt idx="581">
                  <c:v>5.74</c:v>
                </c:pt>
                <c:pt idx="582">
                  <c:v>8.6999999999999993</c:v>
                </c:pt>
                <c:pt idx="583">
                  <c:v>5.09</c:v>
                </c:pt>
                <c:pt idx="584">
                  <c:v>5.57</c:v>
                </c:pt>
                <c:pt idx="585">
                  <c:v>10.87</c:v>
                </c:pt>
                <c:pt idx="586">
                  <c:v>6.02</c:v>
                </c:pt>
                <c:pt idx="587">
                  <c:v>7</c:v>
                </c:pt>
                <c:pt idx="588">
                  <c:v>5.56</c:v>
                </c:pt>
                <c:pt idx="589">
                  <c:v>8.4499999999999993</c:v>
                </c:pt>
                <c:pt idx="590">
                  <c:v>6.19</c:v>
                </c:pt>
                <c:pt idx="591">
                  <c:v>7.71</c:v>
                </c:pt>
                <c:pt idx="592">
                  <c:v>4.63</c:v>
                </c:pt>
                <c:pt idx="593">
                  <c:v>4.6100000000000003</c:v>
                </c:pt>
                <c:pt idx="594">
                  <c:v>9.5299999999999994</c:v>
                </c:pt>
                <c:pt idx="595">
                  <c:v>11.43</c:v>
                </c:pt>
                <c:pt idx="596">
                  <c:v>7.65</c:v>
                </c:pt>
                <c:pt idx="597">
                  <c:v>5.87</c:v>
                </c:pt>
                <c:pt idx="598">
                  <c:v>4.3600000000000003</c:v>
                </c:pt>
                <c:pt idx="599">
                  <c:v>10.119999999999999</c:v>
                </c:pt>
                <c:pt idx="600">
                  <c:v>4.01</c:v>
                </c:pt>
                <c:pt idx="601">
                  <c:v>4.7699999999999996</c:v>
                </c:pt>
                <c:pt idx="602">
                  <c:v>6.83</c:v>
                </c:pt>
                <c:pt idx="603">
                  <c:v>6.14</c:v>
                </c:pt>
                <c:pt idx="604">
                  <c:v>5.6</c:v>
                </c:pt>
                <c:pt idx="605">
                  <c:v>4.8</c:v>
                </c:pt>
                <c:pt idx="606">
                  <c:v>11.89</c:v>
                </c:pt>
                <c:pt idx="607">
                  <c:v>4.7300000000000004</c:v>
                </c:pt>
                <c:pt idx="608">
                  <c:v>4.6100000000000003</c:v>
                </c:pt>
                <c:pt idx="609">
                  <c:v>7.3</c:v>
                </c:pt>
                <c:pt idx="610">
                  <c:v>5.88</c:v>
                </c:pt>
                <c:pt idx="611">
                  <c:v>4.0599999999999996</c:v>
                </c:pt>
                <c:pt idx="612">
                  <c:v>4.9000000000000004</c:v>
                </c:pt>
                <c:pt idx="613">
                  <c:v>5.52</c:v>
                </c:pt>
                <c:pt idx="614">
                  <c:v>5.2</c:v>
                </c:pt>
                <c:pt idx="615">
                  <c:v>7.59</c:v>
                </c:pt>
                <c:pt idx="616">
                  <c:v>8.2799999999999994</c:v>
                </c:pt>
                <c:pt idx="617">
                  <c:v>6.72</c:v>
                </c:pt>
                <c:pt idx="618">
                  <c:v>5.47</c:v>
                </c:pt>
                <c:pt idx="619">
                  <c:v>4.71</c:v>
                </c:pt>
                <c:pt idx="620">
                  <c:v>5.49</c:v>
                </c:pt>
                <c:pt idx="621">
                  <c:v>4.72</c:v>
                </c:pt>
                <c:pt idx="622">
                  <c:v>6.7</c:v>
                </c:pt>
                <c:pt idx="623">
                  <c:v>5.5</c:v>
                </c:pt>
                <c:pt idx="624">
                  <c:v>4.46</c:v>
                </c:pt>
                <c:pt idx="625">
                  <c:v>5.29</c:v>
                </c:pt>
                <c:pt idx="626">
                  <c:v>10.99</c:v>
                </c:pt>
                <c:pt idx="627">
                  <c:v>5.2</c:v>
                </c:pt>
                <c:pt idx="628">
                  <c:v>9.66</c:v>
                </c:pt>
                <c:pt idx="629">
                  <c:v>4.22</c:v>
                </c:pt>
                <c:pt idx="630">
                  <c:v>11.78</c:v>
                </c:pt>
                <c:pt idx="631">
                  <c:v>9.6199999999999992</c:v>
                </c:pt>
                <c:pt idx="632">
                  <c:v>10.78</c:v>
                </c:pt>
                <c:pt idx="633">
                  <c:v>5.1100000000000003</c:v>
                </c:pt>
                <c:pt idx="634">
                  <c:v>7.18</c:v>
                </c:pt>
                <c:pt idx="635">
                  <c:v>4.96</c:v>
                </c:pt>
                <c:pt idx="636">
                  <c:v>4.67</c:v>
                </c:pt>
                <c:pt idx="637">
                  <c:v>5.0599999999999996</c:v>
                </c:pt>
                <c:pt idx="638">
                  <c:v>5.0199999999999996</c:v>
                </c:pt>
                <c:pt idx="639">
                  <c:v>7.76</c:v>
                </c:pt>
                <c:pt idx="640">
                  <c:v>9.32</c:v>
                </c:pt>
                <c:pt idx="641">
                  <c:v>5.31</c:v>
                </c:pt>
                <c:pt idx="642">
                  <c:v>5.56</c:v>
                </c:pt>
                <c:pt idx="643">
                  <c:v>7.11</c:v>
                </c:pt>
                <c:pt idx="644">
                  <c:v>5.13</c:v>
                </c:pt>
                <c:pt idx="645">
                  <c:v>10.199999999999999</c:v>
                </c:pt>
                <c:pt idx="646">
                  <c:v>10.4</c:v>
                </c:pt>
                <c:pt idx="647">
                  <c:v>10.67</c:v>
                </c:pt>
                <c:pt idx="648">
                  <c:v>4.6500000000000004</c:v>
                </c:pt>
                <c:pt idx="649">
                  <c:v>5.65</c:v>
                </c:pt>
                <c:pt idx="650">
                  <c:v>11.97</c:v>
                </c:pt>
                <c:pt idx="651">
                  <c:v>6.71</c:v>
                </c:pt>
                <c:pt idx="652">
                  <c:v>11.92</c:v>
                </c:pt>
                <c:pt idx="653">
                  <c:v>5.35</c:v>
                </c:pt>
                <c:pt idx="654">
                  <c:v>8.9600000000000009</c:v>
                </c:pt>
                <c:pt idx="655">
                  <c:v>11.93</c:v>
                </c:pt>
                <c:pt idx="656">
                  <c:v>9.59</c:v>
                </c:pt>
                <c:pt idx="657">
                  <c:v>11.88</c:v>
                </c:pt>
                <c:pt idx="658">
                  <c:v>4.6399999999999997</c:v>
                </c:pt>
                <c:pt idx="659">
                  <c:v>9.5299999999999994</c:v>
                </c:pt>
                <c:pt idx="660">
                  <c:v>5.29</c:v>
                </c:pt>
                <c:pt idx="661">
                  <c:v>10.95</c:v>
                </c:pt>
                <c:pt idx="662">
                  <c:v>9.17</c:v>
                </c:pt>
                <c:pt idx="663">
                  <c:v>7.39</c:v>
                </c:pt>
                <c:pt idx="664">
                  <c:v>9.1300000000000008</c:v>
                </c:pt>
                <c:pt idx="665">
                  <c:v>10.4</c:v>
                </c:pt>
                <c:pt idx="666">
                  <c:v>9.4600000000000009</c:v>
                </c:pt>
                <c:pt idx="667">
                  <c:v>8.69</c:v>
                </c:pt>
                <c:pt idx="668">
                  <c:v>4.2300000000000004</c:v>
                </c:pt>
                <c:pt idx="669">
                  <c:v>9.16</c:v>
                </c:pt>
                <c:pt idx="670">
                  <c:v>8.26</c:v>
                </c:pt>
                <c:pt idx="671">
                  <c:v>11.25</c:v>
                </c:pt>
                <c:pt idx="672">
                  <c:v>6.74</c:v>
                </c:pt>
                <c:pt idx="673">
                  <c:v>4.87</c:v>
                </c:pt>
                <c:pt idx="674">
                  <c:v>6.68</c:v>
                </c:pt>
                <c:pt idx="675">
                  <c:v>5.0199999999999996</c:v>
                </c:pt>
                <c:pt idx="676">
                  <c:v>10.64</c:v>
                </c:pt>
                <c:pt idx="677">
                  <c:v>8.74</c:v>
                </c:pt>
                <c:pt idx="678">
                  <c:v>5.64</c:v>
                </c:pt>
                <c:pt idx="679">
                  <c:v>10.37</c:v>
                </c:pt>
                <c:pt idx="680">
                  <c:v>9.56</c:v>
                </c:pt>
                <c:pt idx="681">
                  <c:v>8.23</c:v>
                </c:pt>
                <c:pt idx="682">
                  <c:v>7.03</c:v>
                </c:pt>
                <c:pt idx="683">
                  <c:v>5.45</c:v>
                </c:pt>
                <c:pt idx="684">
                  <c:v>5.76</c:v>
                </c:pt>
                <c:pt idx="685">
                  <c:v>5.4</c:v>
                </c:pt>
                <c:pt idx="686">
                  <c:v>6.35</c:v>
                </c:pt>
                <c:pt idx="687">
                  <c:v>6.26</c:v>
                </c:pt>
                <c:pt idx="688">
                  <c:v>5.97</c:v>
                </c:pt>
                <c:pt idx="689">
                  <c:v>5.29</c:v>
                </c:pt>
                <c:pt idx="690">
                  <c:v>4.2699999999999996</c:v>
                </c:pt>
                <c:pt idx="691">
                  <c:v>5.2</c:v>
                </c:pt>
                <c:pt idx="692">
                  <c:v>8.23</c:v>
                </c:pt>
                <c:pt idx="693">
                  <c:v>10.33</c:v>
                </c:pt>
                <c:pt idx="694">
                  <c:v>6.13</c:v>
                </c:pt>
                <c:pt idx="695">
                  <c:v>8.08</c:v>
                </c:pt>
                <c:pt idx="696">
                  <c:v>10.49</c:v>
                </c:pt>
                <c:pt idx="697">
                  <c:v>8.11</c:v>
                </c:pt>
                <c:pt idx="698">
                  <c:v>6.6</c:v>
                </c:pt>
                <c:pt idx="699">
                  <c:v>10.14</c:v>
                </c:pt>
                <c:pt idx="700">
                  <c:v>6.06</c:v>
                </c:pt>
                <c:pt idx="701">
                  <c:v>9.91</c:v>
                </c:pt>
                <c:pt idx="702">
                  <c:v>4.1399999999999997</c:v>
                </c:pt>
                <c:pt idx="703">
                  <c:v>4.38</c:v>
                </c:pt>
                <c:pt idx="704">
                  <c:v>9.83</c:v>
                </c:pt>
                <c:pt idx="705">
                  <c:v>11.08</c:v>
                </c:pt>
                <c:pt idx="706">
                  <c:v>11.01</c:v>
                </c:pt>
                <c:pt idx="707">
                  <c:v>4.37</c:v>
                </c:pt>
                <c:pt idx="708">
                  <c:v>5.91</c:v>
                </c:pt>
                <c:pt idx="709">
                  <c:v>7.65</c:v>
                </c:pt>
                <c:pt idx="710">
                  <c:v>5.37</c:v>
                </c:pt>
                <c:pt idx="711">
                  <c:v>5.75</c:v>
                </c:pt>
                <c:pt idx="712">
                  <c:v>6.79</c:v>
                </c:pt>
                <c:pt idx="713">
                  <c:v>7.03</c:v>
                </c:pt>
                <c:pt idx="714">
                  <c:v>5.41</c:v>
                </c:pt>
                <c:pt idx="715">
                  <c:v>8.0500000000000007</c:v>
                </c:pt>
                <c:pt idx="716">
                  <c:v>5.94</c:v>
                </c:pt>
                <c:pt idx="717">
                  <c:v>5.51</c:v>
                </c:pt>
                <c:pt idx="718">
                  <c:v>6.55</c:v>
                </c:pt>
                <c:pt idx="719">
                  <c:v>5.79</c:v>
                </c:pt>
                <c:pt idx="720">
                  <c:v>4.5599999999999996</c:v>
                </c:pt>
                <c:pt idx="721">
                  <c:v>7</c:v>
                </c:pt>
                <c:pt idx="722">
                  <c:v>6.57</c:v>
                </c:pt>
                <c:pt idx="723">
                  <c:v>11.61</c:v>
                </c:pt>
                <c:pt idx="724">
                  <c:v>8.16</c:v>
                </c:pt>
                <c:pt idx="725">
                  <c:v>4.4800000000000004</c:v>
                </c:pt>
                <c:pt idx="726">
                  <c:v>4.08</c:v>
                </c:pt>
                <c:pt idx="727">
                  <c:v>4.4000000000000004</c:v>
                </c:pt>
                <c:pt idx="728">
                  <c:v>9.02</c:v>
                </c:pt>
                <c:pt idx="729">
                  <c:v>8.06</c:v>
                </c:pt>
                <c:pt idx="730">
                  <c:v>6.21</c:v>
                </c:pt>
                <c:pt idx="731">
                  <c:v>5.79</c:v>
                </c:pt>
                <c:pt idx="732">
                  <c:v>5.69</c:v>
                </c:pt>
                <c:pt idx="733">
                  <c:v>5.36</c:v>
                </c:pt>
                <c:pt idx="734">
                  <c:v>11.37</c:v>
                </c:pt>
                <c:pt idx="735">
                  <c:v>11.87</c:v>
                </c:pt>
                <c:pt idx="736">
                  <c:v>4.9000000000000004</c:v>
                </c:pt>
                <c:pt idx="737">
                  <c:v>6.7</c:v>
                </c:pt>
                <c:pt idx="738">
                  <c:v>10.3</c:v>
                </c:pt>
                <c:pt idx="739">
                  <c:v>11.14</c:v>
                </c:pt>
                <c:pt idx="740">
                  <c:v>4.74</c:v>
                </c:pt>
                <c:pt idx="741">
                  <c:v>5.96</c:v>
                </c:pt>
                <c:pt idx="742">
                  <c:v>4.95</c:v>
                </c:pt>
                <c:pt idx="743">
                  <c:v>5.21</c:v>
                </c:pt>
                <c:pt idx="744">
                  <c:v>4.8600000000000003</c:v>
                </c:pt>
                <c:pt idx="745">
                  <c:v>7.79</c:v>
                </c:pt>
                <c:pt idx="746">
                  <c:v>7.12</c:v>
                </c:pt>
                <c:pt idx="747">
                  <c:v>4.67</c:v>
                </c:pt>
                <c:pt idx="748">
                  <c:v>9.1199999999999992</c:v>
                </c:pt>
                <c:pt idx="749">
                  <c:v>4.1500000000000004</c:v>
                </c:pt>
                <c:pt idx="750">
                  <c:v>6.72</c:v>
                </c:pt>
                <c:pt idx="751">
                  <c:v>5.01</c:v>
                </c:pt>
                <c:pt idx="752">
                  <c:v>10.9</c:v>
                </c:pt>
                <c:pt idx="753">
                  <c:v>5.52</c:v>
                </c:pt>
                <c:pt idx="754">
                  <c:v>4.55</c:v>
                </c:pt>
                <c:pt idx="755">
                  <c:v>11.76</c:v>
                </c:pt>
                <c:pt idx="756">
                  <c:v>7.06</c:v>
                </c:pt>
                <c:pt idx="757">
                  <c:v>11.35</c:v>
                </c:pt>
                <c:pt idx="758">
                  <c:v>5.52</c:v>
                </c:pt>
                <c:pt idx="759">
                  <c:v>7.86</c:v>
                </c:pt>
                <c:pt idx="760">
                  <c:v>11.38</c:v>
                </c:pt>
                <c:pt idx="761">
                  <c:v>10.48</c:v>
                </c:pt>
                <c:pt idx="762">
                  <c:v>5.04</c:v>
                </c:pt>
                <c:pt idx="763">
                  <c:v>9.06</c:v>
                </c:pt>
                <c:pt idx="764">
                  <c:v>11.07</c:v>
                </c:pt>
                <c:pt idx="765">
                  <c:v>10.45</c:v>
                </c:pt>
                <c:pt idx="766">
                  <c:v>8.6300000000000008</c:v>
                </c:pt>
                <c:pt idx="767">
                  <c:v>5.28</c:v>
                </c:pt>
                <c:pt idx="768">
                  <c:v>7.49</c:v>
                </c:pt>
                <c:pt idx="769">
                  <c:v>4.2699999999999996</c:v>
                </c:pt>
                <c:pt idx="770">
                  <c:v>9.2200000000000006</c:v>
                </c:pt>
                <c:pt idx="771">
                  <c:v>5.99</c:v>
                </c:pt>
                <c:pt idx="772">
                  <c:v>5.86</c:v>
                </c:pt>
                <c:pt idx="773">
                  <c:v>5.19</c:v>
                </c:pt>
                <c:pt idx="774">
                  <c:v>4.37</c:v>
                </c:pt>
                <c:pt idx="775">
                  <c:v>5.32</c:v>
                </c:pt>
                <c:pt idx="776">
                  <c:v>5.64</c:v>
                </c:pt>
                <c:pt idx="777">
                  <c:v>5.59</c:v>
                </c:pt>
                <c:pt idx="778">
                  <c:v>5.29</c:v>
                </c:pt>
                <c:pt idx="779">
                  <c:v>6.65</c:v>
                </c:pt>
                <c:pt idx="780">
                  <c:v>5.68</c:v>
                </c:pt>
                <c:pt idx="781">
                  <c:v>4.49</c:v>
                </c:pt>
                <c:pt idx="782">
                  <c:v>6.9</c:v>
                </c:pt>
                <c:pt idx="783">
                  <c:v>11.52</c:v>
                </c:pt>
                <c:pt idx="784">
                  <c:v>11.24</c:v>
                </c:pt>
                <c:pt idx="785">
                  <c:v>10.98</c:v>
                </c:pt>
                <c:pt idx="786">
                  <c:v>5.42</c:v>
                </c:pt>
                <c:pt idx="787">
                  <c:v>10.97</c:v>
                </c:pt>
                <c:pt idx="788">
                  <c:v>9.56</c:v>
                </c:pt>
                <c:pt idx="789">
                  <c:v>9.4</c:v>
                </c:pt>
                <c:pt idx="790">
                  <c:v>8.48</c:v>
                </c:pt>
                <c:pt idx="791">
                  <c:v>5.57</c:v>
                </c:pt>
                <c:pt idx="792">
                  <c:v>6.94</c:v>
                </c:pt>
                <c:pt idx="793">
                  <c:v>4.05</c:v>
                </c:pt>
                <c:pt idx="794">
                  <c:v>10.220000000000001</c:v>
                </c:pt>
                <c:pt idx="795">
                  <c:v>9.24</c:v>
                </c:pt>
                <c:pt idx="796">
                  <c:v>8.6</c:v>
                </c:pt>
                <c:pt idx="797">
                  <c:v>9.32</c:v>
                </c:pt>
                <c:pt idx="798">
                  <c:v>6.12</c:v>
                </c:pt>
                <c:pt idx="799">
                  <c:v>9.19</c:v>
                </c:pt>
                <c:pt idx="800">
                  <c:v>5.84</c:v>
                </c:pt>
                <c:pt idx="801">
                  <c:v>7.19</c:v>
                </c:pt>
                <c:pt idx="802">
                  <c:v>9.39</c:v>
                </c:pt>
                <c:pt idx="803">
                  <c:v>4.2699999999999996</c:v>
                </c:pt>
                <c:pt idx="804">
                  <c:v>11.71</c:v>
                </c:pt>
                <c:pt idx="805">
                  <c:v>5.29</c:v>
                </c:pt>
                <c:pt idx="806">
                  <c:v>6</c:v>
                </c:pt>
                <c:pt idx="807">
                  <c:v>10.64</c:v>
                </c:pt>
                <c:pt idx="808">
                  <c:v>8.2100000000000009</c:v>
                </c:pt>
                <c:pt idx="809">
                  <c:v>5.58</c:v>
                </c:pt>
                <c:pt idx="810">
                  <c:v>8.75</c:v>
                </c:pt>
                <c:pt idx="811">
                  <c:v>11.86</c:v>
                </c:pt>
                <c:pt idx="812">
                  <c:v>11.46</c:v>
                </c:pt>
                <c:pt idx="813">
                  <c:v>9.0299999999999994</c:v>
                </c:pt>
                <c:pt idx="814">
                  <c:v>8.26</c:v>
                </c:pt>
                <c:pt idx="815">
                  <c:v>5.42</c:v>
                </c:pt>
                <c:pt idx="816">
                  <c:v>11.33</c:v>
                </c:pt>
                <c:pt idx="817">
                  <c:v>7.69</c:v>
                </c:pt>
                <c:pt idx="818">
                  <c:v>8.77</c:v>
                </c:pt>
                <c:pt idx="819">
                  <c:v>4.91</c:v>
                </c:pt>
                <c:pt idx="820">
                  <c:v>4.95</c:v>
                </c:pt>
                <c:pt idx="821">
                  <c:v>10.8</c:v>
                </c:pt>
                <c:pt idx="822">
                  <c:v>7.21</c:v>
                </c:pt>
                <c:pt idx="823">
                  <c:v>5.12</c:v>
                </c:pt>
                <c:pt idx="824">
                  <c:v>4.62</c:v>
                </c:pt>
                <c:pt idx="825">
                  <c:v>7.68</c:v>
                </c:pt>
                <c:pt idx="826">
                  <c:v>6.79</c:v>
                </c:pt>
                <c:pt idx="827">
                  <c:v>11.09</c:v>
                </c:pt>
                <c:pt idx="828">
                  <c:v>5.24</c:v>
                </c:pt>
                <c:pt idx="829">
                  <c:v>7.51</c:v>
                </c:pt>
                <c:pt idx="830">
                  <c:v>4.13</c:v>
                </c:pt>
                <c:pt idx="831">
                  <c:v>8.3800000000000008</c:v>
                </c:pt>
                <c:pt idx="832">
                  <c:v>8.07</c:v>
                </c:pt>
                <c:pt idx="833">
                  <c:v>8.9499999999999993</c:v>
                </c:pt>
                <c:pt idx="834">
                  <c:v>6.31</c:v>
                </c:pt>
                <c:pt idx="835">
                  <c:v>7.19</c:v>
                </c:pt>
                <c:pt idx="836">
                  <c:v>6.11</c:v>
                </c:pt>
                <c:pt idx="837">
                  <c:v>6.02</c:v>
                </c:pt>
                <c:pt idx="838">
                  <c:v>11.86</c:v>
                </c:pt>
                <c:pt idx="839">
                  <c:v>8.25</c:v>
                </c:pt>
                <c:pt idx="840">
                  <c:v>8.1300000000000008</c:v>
                </c:pt>
                <c:pt idx="841">
                  <c:v>10.1</c:v>
                </c:pt>
                <c:pt idx="842">
                  <c:v>5.89</c:v>
                </c:pt>
                <c:pt idx="843">
                  <c:v>4.97</c:v>
                </c:pt>
                <c:pt idx="844">
                  <c:v>9.9</c:v>
                </c:pt>
                <c:pt idx="845">
                  <c:v>9.0500000000000007</c:v>
                </c:pt>
                <c:pt idx="846">
                  <c:v>10.93</c:v>
                </c:pt>
                <c:pt idx="847">
                  <c:v>7.58</c:v>
                </c:pt>
                <c:pt idx="848">
                  <c:v>11</c:v>
                </c:pt>
                <c:pt idx="849">
                  <c:v>5.0599999999999996</c:v>
                </c:pt>
                <c:pt idx="850">
                  <c:v>6.11</c:v>
                </c:pt>
                <c:pt idx="851">
                  <c:v>6.66</c:v>
                </c:pt>
                <c:pt idx="852">
                  <c:v>4.0199999999999996</c:v>
                </c:pt>
                <c:pt idx="853">
                  <c:v>8.81</c:v>
                </c:pt>
                <c:pt idx="854">
                  <c:v>7.92</c:v>
                </c:pt>
                <c:pt idx="855">
                  <c:v>7.48</c:v>
                </c:pt>
                <c:pt idx="856">
                  <c:v>4.62</c:v>
                </c:pt>
                <c:pt idx="857">
                  <c:v>8.4700000000000006</c:v>
                </c:pt>
                <c:pt idx="858">
                  <c:v>10.58</c:v>
                </c:pt>
                <c:pt idx="859">
                  <c:v>7.48</c:v>
                </c:pt>
                <c:pt idx="860">
                  <c:v>7.82</c:v>
                </c:pt>
                <c:pt idx="861">
                  <c:v>4.96</c:v>
                </c:pt>
                <c:pt idx="862">
                  <c:v>6.15</c:v>
                </c:pt>
                <c:pt idx="863">
                  <c:v>4.62</c:v>
                </c:pt>
                <c:pt idx="864">
                  <c:v>4.87</c:v>
                </c:pt>
                <c:pt idx="865">
                  <c:v>4.63</c:v>
                </c:pt>
                <c:pt idx="866">
                  <c:v>11.93</c:v>
                </c:pt>
                <c:pt idx="867">
                  <c:v>5.65</c:v>
                </c:pt>
                <c:pt idx="868">
                  <c:v>11.21</c:v>
                </c:pt>
                <c:pt idx="869">
                  <c:v>10.62</c:v>
                </c:pt>
                <c:pt idx="870">
                  <c:v>10.7</c:v>
                </c:pt>
                <c:pt idx="871">
                  <c:v>10.02</c:v>
                </c:pt>
                <c:pt idx="872">
                  <c:v>4.8499999999999996</c:v>
                </c:pt>
                <c:pt idx="873">
                  <c:v>4.3899999999999997</c:v>
                </c:pt>
                <c:pt idx="874">
                  <c:v>8.24</c:v>
                </c:pt>
                <c:pt idx="875">
                  <c:v>9.77</c:v>
                </c:pt>
                <c:pt idx="876">
                  <c:v>5.5</c:v>
                </c:pt>
                <c:pt idx="877">
                  <c:v>11.84</c:v>
                </c:pt>
                <c:pt idx="878">
                  <c:v>4.66</c:v>
                </c:pt>
                <c:pt idx="879">
                  <c:v>11.11</c:v>
                </c:pt>
                <c:pt idx="880">
                  <c:v>7.72</c:v>
                </c:pt>
                <c:pt idx="881">
                  <c:v>5.55</c:v>
                </c:pt>
                <c:pt idx="882">
                  <c:v>5.05</c:v>
                </c:pt>
                <c:pt idx="883">
                  <c:v>8.69</c:v>
                </c:pt>
                <c:pt idx="884">
                  <c:v>5.9</c:v>
                </c:pt>
                <c:pt idx="885">
                  <c:v>6.29</c:v>
                </c:pt>
                <c:pt idx="886">
                  <c:v>5.84</c:v>
                </c:pt>
                <c:pt idx="887">
                  <c:v>6.12</c:v>
                </c:pt>
                <c:pt idx="888">
                  <c:v>6.24</c:v>
                </c:pt>
                <c:pt idx="889">
                  <c:v>6.25</c:v>
                </c:pt>
                <c:pt idx="890">
                  <c:v>11.96</c:v>
                </c:pt>
                <c:pt idx="891">
                  <c:v>7.69</c:v>
                </c:pt>
                <c:pt idx="892">
                  <c:v>8.83</c:v>
                </c:pt>
                <c:pt idx="893">
                  <c:v>4.41</c:v>
                </c:pt>
                <c:pt idx="894">
                  <c:v>9.1</c:v>
                </c:pt>
                <c:pt idx="895">
                  <c:v>11.52</c:v>
                </c:pt>
                <c:pt idx="896">
                  <c:v>10.95</c:v>
                </c:pt>
                <c:pt idx="897">
                  <c:v>11.5</c:v>
                </c:pt>
                <c:pt idx="898">
                  <c:v>9.8800000000000008</c:v>
                </c:pt>
                <c:pt idx="899">
                  <c:v>6.2</c:v>
                </c:pt>
                <c:pt idx="900">
                  <c:v>8.41</c:v>
                </c:pt>
                <c:pt idx="901">
                  <c:v>5.07</c:v>
                </c:pt>
                <c:pt idx="902">
                  <c:v>4.0599999999999996</c:v>
                </c:pt>
                <c:pt idx="903">
                  <c:v>10.52</c:v>
                </c:pt>
                <c:pt idx="904">
                  <c:v>9.65</c:v>
                </c:pt>
                <c:pt idx="905">
                  <c:v>6.21</c:v>
                </c:pt>
                <c:pt idx="906">
                  <c:v>4.76</c:v>
                </c:pt>
                <c:pt idx="907">
                  <c:v>5.73</c:v>
                </c:pt>
                <c:pt idx="908">
                  <c:v>10.78</c:v>
                </c:pt>
                <c:pt idx="909">
                  <c:v>5.08</c:v>
                </c:pt>
                <c:pt idx="910">
                  <c:v>11.39</c:v>
                </c:pt>
                <c:pt idx="911">
                  <c:v>5.35</c:v>
                </c:pt>
                <c:pt idx="912">
                  <c:v>5.6</c:v>
                </c:pt>
                <c:pt idx="913">
                  <c:v>4.2699999999999996</c:v>
                </c:pt>
                <c:pt idx="914">
                  <c:v>5.57</c:v>
                </c:pt>
                <c:pt idx="915">
                  <c:v>5.68</c:v>
                </c:pt>
                <c:pt idx="916">
                  <c:v>5.3</c:v>
                </c:pt>
                <c:pt idx="917">
                  <c:v>9.4499999999999993</c:v>
                </c:pt>
                <c:pt idx="918">
                  <c:v>6.79</c:v>
                </c:pt>
                <c:pt idx="919">
                  <c:v>11.1</c:v>
                </c:pt>
                <c:pt idx="920">
                  <c:v>7.26</c:v>
                </c:pt>
                <c:pt idx="921">
                  <c:v>5.27</c:v>
                </c:pt>
                <c:pt idx="922">
                  <c:v>5.46</c:v>
                </c:pt>
                <c:pt idx="923">
                  <c:v>8.1300000000000008</c:v>
                </c:pt>
                <c:pt idx="924">
                  <c:v>4.25</c:v>
                </c:pt>
                <c:pt idx="925">
                  <c:v>8.68</c:v>
                </c:pt>
                <c:pt idx="926">
                  <c:v>6.25</c:v>
                </c:pt>
                <c:pt idx="927">
                  <c:v>4.47</c:v>
                </c:pt>
                <c:pt idx="928">
                  <c:v>8.31</c:v>
                </c:pt>
                <c:pt idx="929">
                  <c:v>5.68</c:v>
                </c:pt>
                <c:pt idx="930">
                  <c:v>4.75</c:v>
                </c:pt>
                <c:pt idx="931">
                  <c:v>6.31</c:v>
                </c:pt>
                <c:pt idx="932">
                  <c:v>6.28</c:v>
                </c:pt>
                <c:pt idx="933">
                  <c:v>9.2899999999999991</c:v>
                </c:pt>
                <c:pt idx="934">
                  <c:v>5.79</c:v>
                </c:pt>
                <c:pt idx="935">
                  <c:v>4.54</c:v>
                </c:pt>
                <c:pt idx="936">
                  <c:v>4.68</c:v>
                </c:pt>
                <c:pt idx="937">
                  <c:v>5.88</c:v>
                </c:pt>
                <c:pt idx="938">
                  <c:v>5.42</c:v>
                </c:pt>
                <c:pt idx="939">
                  <c:v>4.16</c:v>
                </c:pt>
                <c:pt idx="940">
                  <c:v>7.05</c:v>
                </c:pt>
                <c:pt idx="941">
                  <c:v>5.63</c:v>
                </c:pt>
                <c:pt idx="942">
                  <c:v>4.24</c:v>
                </c:pt>
                <c:pt idx="943">
                  <c:v>4.96</c:v>
                </c:pt>
                <c:pt idx="944">
                  <c:v>4.34</c:v>
                </c:pt>
                <c:pt idx="945">
                  <c:v>5.43</c:v>
                </c:pt>
                <c:pt idx="946">
                  <c:v>8.33</c:v>
                </c:pt>
                <c:pt idx="947">
                  <c:v>5.63</c:v>
                </c:pt>
                <c:pt idx="948">
                  <c:v>7.23</c:v>
                </c:pt>
                <c:pt idx="949">
                  <c:v>10.57</c:v>
                </c:pt>
                <c:pt idx="950">
                  <c:v>7.92</c:v>
                </c:pt>
                <c:pt idx="951">
                  <c:v>10.119999999999999</c:v>
                </c:pt>
                <c:pt idx="952">
                  <c:v>7.91</c:v>
                </c:pt>
                <c:pt idx="953">
                  <c:v>10.9</c:v>
                </c:pt>
                <c:pt idx="954">
                  <c:v>11.83</c:v>
                </c:pt>
                <c:pt idx="955">
                  <c:v>7.42</c:v>
                </c:pt>
                <c:pt idx="956">
                  <c:v>5.62</c:v>
                </c:pt>
                <c:pt idx="957">
                  <c:v>7.16</c:v>
                </c:pt>
                <c:pt idx="958">
                  <c:v>9.89</c:v>
                </c:pt>
                <c:pt idx="959">
                  <c:v>5.14</c:v>
                </c:pt>
                <c:pt idx="960">
                  <c:v>5.61</c:v>
                </c:pt>
                <c:pt idx="961">
                  <c:v>5.51</c:v>
                </c:pt>
                <c:pt idx="962">
                  <c:v>8.3800000000000008</c:v>
                </c:pt>
                <c:pt idx="963">
                  <c:v>4.68</c:v>
                </c:pt>
                <c:pt idx="964">
                  <c:v>4.3600000000000003</c:v>
                </c:pt>
                <c:pt idx="965">
                  <c:v>7.74</c:v>
                </c:pt>
                <c:pt idx="966">
                  <c:v>4.05</c:v>
                </c:pt>
                <c:pt idx="967">
                  <c:v>11.49</c:v>
                </c:pt>
                <c:pt idx="968">
                  <c:v>5.65</c:v>
                </c:pt>
                <c:pt idx="969">
                  <c:v>4.29</c:v>
                </c:pt>
                <c:pt idx="970">
                  <c:v>4.74</c:v>
                </c:pt>
                <c:pt idx="971">
                  <c:v>7.6</c:v>
                </c:pt>
                <c:pt idx="972">
                  <c:v>8.5</c:v>
                </c:pt>
                <c:pt idx="973">
                  <c:v>11.22</c:v>
                </c:pt>
                <c:pt idx="974">
                  <c:v>5.0999999999999996</c:v>
                </c:pt>
                <c:pt idx="975">
                  <c:v>5.43</c:v>
                </c:pt>
                <c:pt idx="976">
                  <c:v>5.82</c:v>
                </c:pt>
                <c:pt idx="977">
                  <c:v>6.05</c:v>
                </c:pt>
                <c:pt idx="978">
                  <c:v>6.38</c:v>
                </c:pt>
                <c:pt idx="979">
                  <c:v>5.73</c:v>
                </c:pt>
                <c:pt idx="980">
                  <c:v>5.47</c:v>
                </c:pt>
                <c:pt idx="981">
                  <c:v>11.3</c:v>
                </c:pt>
                <c:pt idx="982">
                  <c:v>6.72</c:v>
                </c:pt>
                <c:pt idx="983">
                  <c:v>5.36</c:v>
                </c:pt>
                <c:pt idx="984">
                  <c:v>9.8800000000000008</c:v>
                </c:pt>
                <c:pt idx="985">
                  <c:v>4.1100000000000003</c:v>
                </c:pt>
                <c:pt idx="986">
                  <c:v>7.48</c:v>
                </c:pt>
                <c:pt idx="987">
                  <c:v>9.18</c:v>
                </c:pt>
                <c:pt idx="988">
                  <c:v>4.51</c:v>
                </c:pt>
                <c:pt idx="989">
                  <c:v>7.33</c:v>
                </c:pt>
                <c:pt idx="990">
                  <c:v>10.56</c:v>
                </c:pt>
                <c:pt idx="991">
                  <c:v>4.01</c:v>
                </c:pt>
                <c:pt idx="992">
                  <c:v>5.64</c:v>
                </c:pt>
                <c:pt idx="993">
                  <c:v>8.02</c:v>
                </c:pt>
                <c:pt idx="994">
                  <c:v>7.2</c:v>
                </c:pt>
                <c:pt idx="995">
                  <c:v>4.55</c:v>
                </c:pt>
                <c:pt idx="996">
                  <c:v>9.0299999999999994</c:v>
                </c:pt>
                <c:pt idx="997">
                  <c:v>5.2</c:v>
                </c:pt>
                <c:pt idx="998">
                  <c:v>8.3000000000000007</c:v>
                </c:pt>
                <c:pt idx="999">
                  <c:v>5.56</c:v>
                </c:pt>
                <c:pt idx="1000">
                  <c:v>4.1500000000000004</c:v>
                </c:pt>
                <c:pt idx="1001">
                  <c:v>5.99</c:v>
                </c:pt>
                <c:pt idx="1002">
                  <c:v>5.8</c:v>
                </c:pt>
                <c:pt idx="1003">
                  <c:v>7.32</c:v>
                </c:pt>
                <c:pt idx="1004">
                  <c:v>5.16</c:v>
                </c:pt>
                <c:pt idx="1005">
                  <c:v>5.96</c:v>
                </c:pt>
                <c:pt idx="1006">
                  <c:v>4.8499999999999996</c:v>
                </c:pt>
                <c:pt idx="1007">
                  <c:v>5.09</c:v>
                </c:pt>
                <c:pt idx="1008">
                  <c:v>4.9400000000000004</c:v>
                </c:pt>
                <c:pt idx="1009">
                  <c:v>4.92</c:v>
                </c:pt>
                <c:pt idx="1010">
                  <c:v>6.05</c:v>
                </c:pt>
                <c:pt idx="1011">
                  <c:v>4.67</c:v>
                </c:pt>
                <c:pt idx="1012">
                  <c:v>9.81</c:v>
                </c:pt>
                <c:pt idx="1013">
                  <c:v>6.06</c:v>
                </c:pt>
                <c:pt idx="1014">
                  <c:v>5.19</c:v>
                </c:pt>
                <c:pt idx="1015">
                  <c:v>10.16</c:v>
                </c:pt>
                <c:pt idx="1016">
                  <c:v>4.68</c:v>
                </c:pt>
                <c:pt idx="1017">
                  <c:v>5.32</c:v>
                </c:pt>
                <c:pt idx="1018">
                  <c:v>6.99</c:v>
                </c:pt>
                <c:pt idx="1019">
                  <c:v>5.55</c:v>
                </c:pt>
                <c:pt idx="1020">
                  <c:v>6.94</c:v>
                </c:pt>
                <c:pt idx="1021">
                  <c:v>4.2</c:v>
                </c:pt>
                <c:pt idx="1022">
                  <c:v>5.59</c:v>
                </c:pt>
                <c:pt idx="1023">
                  <c:v>9.9600000000000009</c:v>
                </c:pt>
                <c:pt idx="1024">
                  <c:v>7.37</c:v>
                </c:pt>
                <c:pt idx="1025">
                  <c:v>5.0599999999999996</c:v>
                </c:pt>
                <c:pt idx="1026">
                  <c:v>8.2100000000000009</c:v>
                </c:pt>
                <c:pt idx="1027">
                  <c:v>10.34</c:v>
                </c:pt>
                <c:pt idx="1028">
                  <c:v>5.51</c:v>
                </c:pt>
                <c:pt idx="1029">
                  <c:v>11.2</c:v>
                </c:pt>
                <c:pt idx="1030">
                  <c:v>4.3499999999999996</c:v>
                </c:pt>
                <c:pt idx="1031">
                  <c:v>10.45</c:v>
                </c:pt>
                <c:pt idx="1032">
                  <c:v>4.07</c:v>
                </c:pt>
                <c:pt idx="1033">
                  <c:v>8.34</c:v>
                </c:pt>
                <c:pt idx="1034">
                  <c:v>7.41</c:v>
                </c:pt>
                <c:pt idx="1035">
                  <c:v>4.3099999999999996</c:v>
                </c:pt>
                <c:pt idx="1036">
                  <c:v>10.83</c:v>
                </c:pt>
                <c:pt idx="1037">
                  <c:v>11.31</c:v>
                </c:pt>
                <c:pt idx="1038">
                  <c:v>11.81</c:v>
                </c:pt>
                <c:pt idx="1039">
                  <c:v>8.26</c:v>
                </c:pt>
                <c:pt idx="1040">
                  <c:v>10.74</c:v>
                </c:pt>
                <c:pt idx="1041">
                  <c:v>7.69</c:v>
                </c:pt>
                <c:pt idx="1042">
                  <c:v>4.84</c:v>
                </c:pt>
                <c:pt idx="1043">
                  <c:v>9.77</c:v>
                </c:pt>
                <c:pt idx="1044">
                  <c:v>5.84</c:v>
                </c:pt>
                <c:pt idx="1045">
                  <c:v>8.6999999999999993</c:v>
                </c:pt>
                <c:pt idx="1046">
                  <c:v>10.79</c:v>
                </c:pt>
                <c:pt idx="1047">
                  <c:v>4.32</c:v>
                </c:pt>
                <c:pt idx="1048">
                  <c:v>7.19</c:v>
                </c:pt>
                <c:pt idx="1049">
                  <c:v>11.94</c:v>
                </c:pt>
                <c:pt idx="1050">
                  <c:v>5.56</c:v>
                </c:pt>
                <c:pt idx="1051">
                  <c:v>5.64</c:v>
                </c:pt>
                <c:pt idx="1052">
                  <c:v>4.6500000000000004</c:v>
                </c:pt>
                <c:pt idx="1053">
                  <c:v>9.0500000000000007</c:v>
                </c:pt>
                <c:pt idx="1054">
                  <c:v>4.5199999999999996</c:v>
                </c:pt>
                <c:pt idx="1055">
                  <c:v>4.62</c:v>
                </c:pt>
                <c:pt idx="1056">
                  <c:v>5.87</c:v>
                </c:pt>
                <c:pt idx="1057">
                  <c:v>5.71</c:v>
                </c:pt>
                <c:pt idx="1058">
                  <c:v>9.08</c:v>
                </c:pt>
                <c:pt idx="1059">
                  <c:v>5.3</c:v>
                </c:pt>
                <c:pt idx="1060">
                  <c:v>11.76</c:v>
                </c:pt>
                <c:pt idx="1061">
                  <c:v>5.1100000000000003</c:v>
                </c:pt>
                <c:pt idx="1062">
                  <c:v>5.54</c:v>
                </c:pt>
                <c:pt idx="1063">
                  <c:v>8.8699999999999992</c:v>
                </c:pt>
                <c:pt idx="1064">
                  <c:v>5.96</c:v>
                </c:pt>
                <c:pt idx="1065">
                  <c:v>4.4400000000000004</c:v>
                </c:pt>
                <c:pt idx="1066">
                  <c:v>4.6500000000000004</c:v>
                </c:pt>
                <c:pt idx="1067">
                  <c:v>5.64</c:v>
                </c:pt>
                <c:pt idx="1068">
                  <c:v>10.19</c:v>
                </c:pt>
                <c:pt idx="1069">
                  <c:v>10.79</c:v>
                </c:pt>
                <c:pt idx="1070">
                  <c:v>4.24</c:v>
                </c:pt>
                <c:pt idx="1071">
                  <c:v>5.83</c:v>
                </c:pt>
                <c:pt idx="1072">
                  <c:v>11.85</c:v>
                </c:pt>
                <c:pt idx="1073">
                  <c:v>5.98</c:v>
                </c:pt>
                <c:pt idx="1074">
                  <c:v>4.26</c:v>
                </c:pt>
                <c:pt idx="1075">
                  <c:v>4.96</c:v>
                </c:pt>
                <c:pt idx="1076">
                  <c:v>4</c:v>
                </c:pt>
                <c:pt idx="1077">
                  <c:v>4.1500000000000004</c:v>
                </c:pt>
                <c:pt idx="1078">
                  <c:v>11.36</c:v>
                </c:pt>
                <c:pt idx="1079">
                  <c:v>7.53</c:v>
                </c:pt>
                <c:pt idx="1080">
                  <c:v>7.95</c:v>
                </c:pt>
                <c:pt idx="1081">
                  <c:v>8.5</c:v>
                </c:pt>
                <c:pt idx="1082">
                  <c:v>5.89</c:v>
                </c:pt>
                <c:pt idx="1083">
                  <c:v>8.76</c:v>
                </c:pt>
                <c:pt idx="1084">
                  <c:v>4.1100000000000003</c:v>
                </c:pt>
                <c:pt idx="1085">
                  <c:v>7.56</c:v>
                </c:pt>
                <c:pt idx="1086">
                  <c:v>4.17</c:v>
                </c:pt>
                <c:pt idx="1087">
                  <c:v>11.42</c:v>
                </c:pt>
                <c:pt idx="1088">
                  <c:v>7.33</c:v>
                </c:pt>
                <c:pt idx="1089">
                  <c:v>6.7</c:v>
                </c:pt>
                <c:pt idx="1090">
                  <c:v>5.27</c:v>
                </c:pt>
                <c:pt idx="1091">
                  <c:v>7.72</c:v>
                </c:pt>
                <c:pt idx="1092">
                  <c:v>8.68</c:v>
                </c:pt>
                <c:pt idx="1093">
                  <c:v>9.8000000000000007</c:v>
                </c:pt>
                <c:pt idx="1094">
                  <c:v>4.4400000000000004</c:v>
                </c:pt>
                <c:pt idx="1095">
                  <c:v>7.19</c:v>
                </c:pt>
                <c:pt idx="1096">
                  <c:v>6.06</c:v>
                </c:pt>
                <c:pt idx="1097">
                  <c:v>5.12</c:v>
                </c:pt>
                <c:pt idx="1098">
                  <c:v>10.72</c:v>
                </c:pt>
                <c:pt idx="1099">
                  <c:v>9.58</c:v>
                </c:pt>
                <c:pt idx="1100">
                  <c:v>6.4</c:v>
                </c:pt>
                <c:pt idx="1101">
                  <c:v>6.8</c:v>
                </c:pt>
                <c:pt idx="1102">
                  <c:v>9.48</c:v>
                </c:pt>
                <c:pt idx="1103">
                  <c:v>7.45</c:v>
                </c:pt>
                <c:pt idx="1104">
                  <c:v>6.94</c:v>
                </c:pt>
                <c:pt idx="1105">
                  <c:v>7.83</c:v>
                </c:pt>
                <c:pt idx="1106">
                  <c:v>10.17</c:v>
                </c:pt>
                <c:pt idx="1107">
                  <c:v>8.9600000000000009</c:v>
                </c:pt>
                <c:pt idx="1108">
                  <c:v>6.96</c:v>
                </c:pt>
                <c:pt idx="1109">
                  <c:v>5.07</c:v>
                </c:pt>
                <c:pt idx="1110">
                  <c:v>5.85</c:v>
                </c:pt>
                <c:pt idx="1111">
                  <c:v>10.56</c:v>
                </c:pt>
                <c:pt idx="1112">
                  <c:v>8.92</c:v>
                </c:pt>
                <c:pt idx="1113">
                  <c:v>8.6300000000000008</c:v>
                </c:pt>
                <c:pt idx="1114">
                  <c:v>6.29</c:v>
                </c:pt>
                <c:pt idx="1115">
                  <c:v>5.75</c:v>
                </c:pt>
                <c:pt idx="1116">
                  <c:v>6.66</c:v>
                </c:pt>
                <c:pt idx="1117">
                  <c:v>5.0999999999999996</c:v>
                </c:pt>
                <c:pt idx="1118">
                  <c:v>4.41</c:v>
                </c:pt>
                <c:pt idx="1119">
                  <c:v>5.52</c:v>
                </c:pt>
                <c:pt idx="1120">
                  <c:v>4.62</c:v>
                </c:pt>
                <c:pt idx="1121">
                  <c:v>5.74</c:v>
                </c:pt>
                <c:pt idx="1122">
                  <c:v>6.3</c:v>
                </c:pt>
                <c:pt idx="1123">
                  <c:v>10.27</c:v>
                </c:pt>
                <c:pt idx="1124">
                  <c:v>5.85</c:v>
                </c:pt>
                <c:pt idx="1125">
                  <c:v>5.92</c:v>
                </c:pt>
                <c:pt idx="1126">
                  <c:v>10.01</c:v>
                </c:pt>
                <c:pt idx="1127">
                  <c:v>9.59</c:v>
                </c:pt>
                <c:pt idx="1128">
                  <c:v>10.37</c:v>
                </c:pt>
                <c:pt idx="1129">
                  <c:v>4.01</c:v>
                </c:pt>
                <c:pt idx="1130">
                  <c:v>4.24</c:v>
                </c:pt>
                <c:pt idx="1131">
                  <c:v>5.36</c:v>
                </c:pt>
                <c:pt idx="1132">
                  <c:v>4.99</c:v>
                </c:pt>
                <c:pt idx="1133">
                  <c:v>8.68</c:v>
                </c:pt>
                <c:pt idx="1134">
                  <c:v>4.2300000000000004</c:v>
                </c:pt>
                <c:pt idx="1135">
                  <c:v>5.32</c:v>
                </c:pt>
                <c:pt idx="1136">
                  <c:v>6.66</c:v>
                </c:pt>
                <c:pt idx="1137">
                  <c:v>7.4</c:v>
                </c:pt>
                <c:pt idx="1138">
                  <c:v>10.08</c:v>
                </c:pt>
                <c:pt idx="1139">
                  <c:v>8.58</c:v>
                </c:pt>
                <c:pt idx="1140">
                  <c:v>5.84</c:v>
                </c:pt>
                <c:pt idx="1141">
                  <c:v>4.8600000000000003</c:v>
                </c:pt>
                <c:pt idx="1142">
                  <c:v>11.52</c:v>
                </c:pt>
                <c:pt idx="1143">
                  <c:v>6.15</c:v>
                </c:pt>
                <c:pt idx="1144">
                  <c:v>9.94</c:v>
                </c:pt>
                <c:pt idx="1145">
                  <c:v>10.56</c:v>
                </c:pt>
                <c:pt idx="1146">
                  <c:v>6.79</c:v>
                </c:pt>
                <c:pt idx="1147">
                  <c:v>4.8</c:v>
                </c:pt>
                <c:pt idx="1148">
                  <c:v>5.75</c:v>
                </c:pt>
                <c:pt idx="1149">
                  <c:v>5.81</c:v>
                </c:pt>
                <c:pt idx="1150">
                  <c:v>9.2799999999999994</c:v>
                </c:pt>
                <c:pt idx="1151">
                  <c:v>6.37</c:v>
                </c:pt>
                <c:pt idx="1152">
                  <c:v>5.09</c:v>
                </c:pt>
                <c:pt idx="1153">
                  <c:v>7.94</c:v>
                </c:pt>
                <c:pt idx="1154">
                  <c:v>10.95</c:v>
                </c:pt>
                <c:pt idx="1155">
                  <c:v>6.3</c:v>
                </c:pt>
                <c:pt idx="1156">
                  <c:v>8.0500000000000007</c:v>
                </c:pt>
                <c:pt idx="1157">
                  <c:v>9.8800000000000008</c:v>
                </c:pt>
                <c:pt idx="1158">
                  <c:v>7.42</c:v>
                </c:pt>
                <c:pt idx="1159">
                  <c:v>8.4499999999999993</c:v>
                </c:pt>
                <c:pt idx="1160">
                  <c:v>6.21</c:v>
                </c:pt>
                <c:pt idx="1161">
                  <c:v>4.6500000000000004</c:v>
                </c:pt>
                <c:pt idx="1162">
                  <c:v>5.87</c:v>
                </c:pt>
                <c:pt idx="1163">
                  <c:v>4.24</c:v>
                </c:pt>
                <c:pt idx="1164">
                  <c:v>7.81</c:v>
                </c:pt>
                <c:pt idx="1165">
                  <c:v>9.85</c:v>
                </c:pt>
                <c:pt idx="1166">
                  <c:v>6.94</c:v>
                </c:pt>
                <c:pt idx="1167">
                  <c:v>11.3</c:v>
                </c:pt>
                <c:pt idx="1168">
                  <c:v>9.23</c:v>
                </c:pt>
                <c:pt idx="1169">
                  <c:v>4.37</c:v>
                </c:pt>
                <c:pt idx="1170">
                  <c:v>5.76</c:v>
                </c:pt>
                <c:pt idx="1171">
                  <c:v>4.96</c:v>
                </c:pt>
                <c:pt idx="1172">
                  <c:v>11.04</c:v>
                </c:pt>
                <c:pt idx="1173">
                  <c:v>7.81</c:v>
                </c:pt>
                <c:pt idx="1174">
                  <c:v>4.55</c:v>
                </c:pt>
                <c:pt idx="1175">
                  <c:v>6.13</c:v>
                </c:pt>
                <c:pt idx="1176">
                  <c:v>6.04</c:v>
                </c:pt>
                <c:pt idx="1177">
                  <c:v>8.85</c:v>
                </c:pt>
                <c:pt idx="1178">
                  <c:v>10.54</c:v>
                </c:pt>
                <c:pt idx="1179">
                  <c:v>4.37</c:v>
                </c:pt>
                <c:pt idx="1180">
                  <c:v>9.6300000000000008</c:v>
                </c:pt>
                <c:pt idx="1181">
                  <c:v>10.37</c:v>
                </c:pt>
                <c:pt idx="1182">
                  <c:v>5.44</c:v>
                </c:pt>
                <c:pt idx="1183">
                  <c:v>5.19</c:v>
                </c:pt>
                <c:pt idx="1184">
                  <c:v>11.8</c:v>
                </c:pt>
                <c:pt idx="1185">
                  <c:v>8.3800000000000008</c:v>
                </c:pt>
                <c:pt idx="1186">
                  <c:v>7.58</c:v>
                </c:pt>
                <c:pt idx="1187">
                  <c:v>4.6100000000000003</c:v>
                </c:pt>
                <c:pt idx="1188">
                  <c:v>4.7</c:v>
                </c:pt>
                <c:pt idx="1189">
                  <c:v>6.05</c:v>
                </c:pt>
                <c:pt idx="1190">
                  <c:v>5.63</c:v>
                </c:pt>
                <c:pt idx="1191">
                  <c:v>6.06</c:v>
                </c:pt>
                <c:pt idx="1192">
                  <c:v>5.19</c:v>
                </c:pt>
                <c:pt idx="1193">
                  <c:v>8.9600000000000009</c:v>
                </c:pt>
                <c:pt idx="1194">
                  <c:v>11.39</c:v>
                </c:pt>
                <c:pt idx="1195">
                  <c:v>4.0599999999999996</c:v>
                </c:pt>
                <c:pt idx="1196">
                  <c:v>5.23</c:v>
                </c:pt>
                <c:pt idx="1197">
                  <c:v>5.05</c:v>
                </c:pt>
                <c:pt idx="1198">
                  <c:v>7.34</c:v>
                </c:pt>
                <c:pt idx="1199">
                  <c:v>8.1300000000000008</c:v>
                </c:pt>
                <c:pt idx="1200">
                  <c:v>6.68</c:v>
                </c:pt>
                <c:pt idx="1201">
                  <c:v>11.51</c:v>
                </c:pt>
                <c:pt idx="1202">
                  <c:v>6.02</c:v>
                </c:pt>
                <c:pt idx="1203">
                  <c:v>7.96</c:v>
                </c:pt>
                <c:pt idx="1204">
                  <c:v>6.01</c:v>
                </c:pt>
                <c:pt idx="1205">
                  <c:v>5.9</c:v>
                </c:pt>
                <c:pt idx="1206">
                  <c:v>4.49</c:v>
                </c:pt>
                <c:pt idx="1207">
                  <c:v>6.25</c:v>
                </c:pt>
                <c:pt idx="1208">
                  <c:v>9.6199999999999992</c:v>
                </c:pt>
                <c:pt idx="1209">
                  <c:v>11.06</c:v>
                </c:pt>
                <c:pt idx="1210">
                  <c:v>6.11</c:v>
                </c:pt>
                <c:pt idx="1211">
                  <c:v>11.49</c:v>
                </c:pt>
                <c:pt idx="1212">
                  <c:v>8.68</c:v>
                </c:pt>
                <c:pt idx="1213">
                  <c:v>5.68</c:v>
                </c:pt>
                <c:pt idx="1214">
                  <c:v>8.4499999999999993</c:v>
                </c:pt>
                <c:pt idx="1215">
                  <c:v>8.51</c:v>
                </c:pt>
                <c:pt idx="1216">
                  <c:v>7.62</c:v>
                </c:pt>
                <c:pt idx="1217">
                  <c:v>10.18</c:v>
                </c:pt>
                <c:pt idx="1218">
                  <c:v>5.36</c:v>
                </c:pt>
                <c:pt idx="1219">
                  <c:v>11.78</c:v>
                </c:pt>
                <c:pt idx="1220">
                  <c:v>10.82</c:v>
                </c:pt>
                <c:pt idx="1221">
                  <c:v>7.73</c:v>
                </c:pt>
                <c:pt idx="1222">
                  <c:v>6.24</c:v>
                </c:pt>
                <c:pt idx="1223">
                  <c:v>10.42</c:v>
                </c:pt>
                <c:pt idx="1224">
                  <c:v>11.11</c:v>
                </c:pt>
                <c:pt idx="1225">
                  <c:v>7.67</c:v>
                </c:pt>
                <c:pt idx="1226">
                  <c:v>6.15</c:v>
                </c:pt>
                <c:pt idx="1227">
                  <c:v>5.71</c:v>
                </c:pt>
                <c:pt idx="1228">
                  <c:v>8.6999999999999993</c:v>
                </c:pt>
                <c:pt idx="1229">
                  <c:v>9.0399999999999991</c:v>
                </c:pt>
                <c:pt idx="1230">
                  <c:v>5.61</c:v>
                </c:pt>
                <c:pt idx="1231">
                  <c:v>8.1199999999999992</c:v>
                </c:pt>
                <c:pt idx="1232">
                  <c:v>4.74</c:v>
                </c:pt>
                <c:pt idx="1233">
                  <c:v>4.0599999999999996</c:v>
                </c:pt>
                <c:pt idx="1234">
                  <c:v>5.69</c:v>
                </c:pt>
                <c:pt idx="1235">
                  <c:v>5.66</c:v>
                </c:pt>
                <c:pt idx="1236">
                  <c:v>4.32</c:v>
                </c:pt>
                <c:pt idx="1237">
                  <c:v>8.2899999999999991</c:v>
                </c:pt>
                <c:pt idx="1238">
                  <c:v>10.46</c:v>
                </c:pt>
                <c:pt idx="1239">
                  <c:v>11.96</c:v>
                </c:pt>
                <c:pt idx="1240">
                  <c:v>4.25</c:v>
                </c:pt>
                <c:pt idx="1241">
                  <c:v>8.33</c:v>
                </c:pt>
                <c:pt idx="1242">
                  <c:v>4.29</c:v>
                </c:pt>
                <c:pt idx="1243">
                  <c:v>6.32</c:v>
                </c:pt>
                <c:pt idx="1244">
                  <c:v>5.65</c:v>
                </c:pt>
                <c:pt idx="1245">
                  <c:v>8.41</c:v>
                </c:pt>
                <c:pt idx="1246">
                  <c:v>11.96</c:v>
                </c:pt>
                <c:pt idx="1247">
                  <c:v>5.17</c:v>
                </c:pt>
                <c:pt idx="1248">
                  <c:v>8.76</c:v>
                </c:pt>
                <c:pt idx="1249">
                  <c:v>7.99</c:v>
                </c:pt>
                <c:pt idx="1250">
                  <c:v>8.59</c:v>
                </c:pt>
                <c:pt idx="1251">
                  <c:v>6.14</c:v>
                </c:pt>
                <c:pt idx="1252">
                  <c:v>4.08</c:v>
                </c:pt>
                <c:pt idx="1253">
                  <c:v>6.25</c:v>
                </c:pt>
                <c:pt idx="1254">
                  <c:v>5.94</c:v>
                </c:pt>
                <c:pt idx="1255">
                  <c:v>6.45</c:v>
                </c:pt>
                <c:pt idx="1256">
                  <c:v>5.74</c:v>
                </c:pt>
                <c:pt idx="1257">
                  <c:v>4.43</c:v>
                </c:pt>
                <c:pt idx="1258">
                  <c:v>6.5</c:v>
                </c:pt>
                <c:pt idx="1259">
                  <c:v>8.75</c:v>
                </c:pt>
                <c:pt idx="1260">
                  <c:v>11.96</c:v>
                </c:pt>
                <c:pt idx="1261">
                  <c:v>10.54</c:v>
                </c:pt>
                <c:pt idx="1262">
                  <c:v>4.54</c:v>
                </c:pt>
                <c:pt idx="1263">
                  <c:v>5.71</c:v>
                </c:pt>
                <c:pt idx="1264">
                  <c:v>6.25</c:v>
                </c:pt>
                <c:pt idx="1265">
                  <c:v>9.4700000000000006</c:v>
                </c:pt>
                <c:pt idx="1266">
                  <c:v>5.7</c:v>
                </c:pt>
                <c:pt idx="1267">
                  <c:v>11.18</c:v>
                </c:pt>
                <c:pt idx="1268">
                  <c:v>10.98</c:v>
                </c:pt>
                <c:pt idx="1269">
                  <c:v>5.1100000000000003</c:v>
                </c:pt>
                <c:pt idx="1270">
                  <c:v>10.24</c:v>
                </c:pt>
                <c:pt idx="1271">
                  <c:v>7.71</c:v>
                </c:pt>
                <c:pt idx="1272">
                  <c:v>6.03</c:v>
                </c:pt>
                <c:pt idx="1273">
                  <c:v>5.96</c:v>
                </c:pt>
                <c:pt idx="1274">
                  <c:v>4.16</c:v>
                </c:pt>
                <c:pt idx="1275">
                  <c:v>6.11</c:v>
                </c:pt>
                <c:pt idx="1276">
                  <c:v>5.97</c:v>
                </c:pt>
                <c:pt idx="1277">
                  <c:v>10.81</c:v>
                </c:pt>
                <c:pt idx="1278">
                  <c:v>5.7</c:v>
                </c:pt>
                <c:pt idx="1279">
                  <c:v>4.7699999999999996</c:v>
                </c:pt>
                <c:pt idx="1280">
                  <c:v>4.25</c:v>
                </c:pt>
                <c:pt idx="1281">
                  <c:v>5.52</c:v>
                </c:pt>
                <c:pt idx="1282">
                  <c:v>6.53</c:v>
                </c:pt>
                <c:pt idx="1283">
                  <c:v>4.82</c:v>
                </c:pt>
                <c:pt idx="1284">
                  <c:v>11.94</c:v>
                </c:pt>
                <c:pt idx="1285">
                  <c:v>7.85</c:v>
                </c:pt>
                <c:pt idx="1286">
                  <c:v>8.01</c:v>
                </c:pt>
                <c:pt idx="1287">
                  <c:v>7.4</c:v>
                </c:pt>
                <c:pt idx="1288">
                  <c:v>8.3800000000000008</c:v>
                </c:pt>
                <c:pt idx="1289">
                  <c:v>11.56</c:v>
                </c:pt>
                <c:pt idx="1290">
                  <c:v>4.6100000000000003</c:v>
                </c:pt>
                <c:pt idx="1291">
                  <c:v>4.95</c:v>
                </c:pt>
                <c:pt idx="1292">
                  <c:v>5.04</c:v>
                </c:pt>
                <c:pt idx="1293">
                  <c:v>5.42</c:v>
                </c:pt>
                <c:pt idx="1294">
                  <c:v>5.39</c:v>
                </c:pt>
                <c:pt idx="1295">
                  <c:v>6</c:v>
                </c:pt>
                <c:pt idx="1296">
                  <c:v>6.02</c:v>
                </c:pt>
                <c:pt idx="1297">
                  <c:v>4.62</c:v>
                </c:pt>
                <c:pt idx="1298">
                  <c:v>5.59</c:v>
                </c:pt>
                <c:pt idx="1299">
                  <c:v>5.18</c:v>
                </c:pt>
                <c:pt idx="1300">
                  <c:v>6.29</c:v>
                </c:pt>
                <c:pt idx="1301">
                  <c:v>4.49</c:v>
                </c:pt>
                <c:pt idx="1302">
                  <c:v>11.82</c:v>
                </c:pt>
                <c:pt idx="1303">
                  <c:v>7.41</c:v>
                </c:pt>
                <c:pt idx="1304">
                  <c:v>5.97</c:v>
                </c:pt>
                <c:pt idx="1305">
                  <c:v>5.74</c:v>
                </c:pt>
                <c:pt idx="1306">
                  <c:v>9.85</c:v>
                </c:pt>
                <c:pt idx="1307">
                  <c:v>7.59</c:v>
                </c:pt>
                <c:pt idx="1308">
                  <c:v>6.98</c:v>
                </c:pt>
                <c:pt idx="1309">
                  <c:v>4.7300000000000004</c:v>
                </c:pt>
                <c:pt idx="1310">
                  <c:v>4.76</c:v>
                </c:pt>
                <c:pt idx="1311">
                  <c:v>6.24</c:v>
                </c:pt>
                <c:pt idx="1312">
                  <c:v>5.44</c:v>
                </c:pt>
                <c:pt idx="1313">
                  <c:v>5.08</c:v>
                </c:pt>
                <c:pt idx="1314">
                  <c:v>4.87</c:v>
                </c:pt>
                <c:pt idx="1315">
                  <c:v>8.17</c:v>
                </c:pt>
                <c:pt idx="1316">
                  <c:v>7.61</c:v>
                </c:pt>
                <c:pt idx="1317">
                  <c:v>10.1</c:v>
                </c:pt>
                <c:pt idx="1318">
                  <c:v>11.24</c:v>
                </c:pt>
                <c:pt idx="1319">
                  <c:v>6.1</c:v>
                </c:pt>
                <c:pt idx="1320">
                  <c:v>6.98</c:v>
                </c:pt>
                <c:pt idx="1321">
                  <c:v>4</c:v>
                </c:pt>
                <c:pt idx="1322">
                  <c:v>4.2300000000000004</c:v>
                </c:pt>
                <c:pt idx="1323">
                  <c:v>4.72</c:v>
                </c:pt>
                <c:pt idx="1324">
                  <c:v>5.63</c:v>
                </c:pt>
                <c:pt idx="1325">
                  <c:v>5.83</c:v>
                </c:pt>
                <c:pt idx="1326">
                  <c:v>9.23</c:v>
                </c:pt>
                <c:pt idx="1327">
                  <c:v>9.89</c:v>
                </c:pt>
                <c:pt idx="1328">
                  <c:v>12</c:v>
                </c:pt>
                <c:pt idx="1329">
                  <c:v>4.24</c:v>
                </c:pt>
                <c:pt idx="1330">
                  <c:v>4.68</c:v>
                </c:pt>
                <c:pt idx="1331">
                  <c:v>8.57</c:v>
                </c:pt>
                <c:pt idx="1332">
                  <c:v>4.0999999999999996</c:v>
                </c:pt>
                <c:pt idx="1333">
                  <c:v>4.49</c:v>
                </c:pt>
                <c:pt idx="1334">
                  <c:v>8.8000000000000007</c:v>
                </c:pt>
                <c:pt idx="1335">
                  <c:v>7.93</c:v>
                </c:pt>
                <c:pt idx="1336">
                  <c:v>9.4499999999999993</c:v>
                </c:pt>
                <c:pt idx="1337">
                  <c:v>7.67</c:v>
                </c:pt>
                <c:pt idx="1338">
                  <c:v>10.53</c:v>
                </c:pt>
                <c:pt idx="1339">
                  <c:v>10.08</c:v>
                </c:pt>
                <c:pt idx="1340">
                  <c:v>11.39</c:v>
                </c:pt>
                <c:pt idx="1341">
                  <c:v>6.36</c:v>
                </c:pt>
                <c:pt idx="1342">
                  <c:v>5.31</c:v>
                </c:pt>
                <c:pt idx="1343">
                  <c:v>4.74</c:v>
                </c:pt>
                <c:pt idx="1344">
                  <c:v>11.35</c:v>
                </c:pt>
                <c:pt idx="1345">
                  <c:v>6.81</c:v>
                </c:pt>
                <c:pt idx="1346">
                  <c:v>8.06</c:v>
                </c:pt>
                <c:pt idx="1347">
                  <c:v>6.74</c:v>
                </c:pt>
                <c:pt idx="1348">
                  <c:v>6.54</c:v>
                </c:pt>
                <c:pt idx="1349">
                  <c:v>5.4</c:v>
                </c:pt>
                <c:pt idx="1350">
                  <c:v>5.58</c:v>
                </c:pt>
                <c:pt idx="1351">
                  <c:v>5.84</c:v>
                </c:pt>
                <c:pt idx="1352">
                  <c:v>4.2</c:v>
                </c:pt>
                <c:pt idx="1353">
                  <c:v>6.06</c:v>
                </c:pt>
                <c:pt idx="1354">
                  <c:v>7.57</c:v>
                </c:pt>
                <c:pt idx="1355">
                  <c:v>6.15</c:v>
                </c:pt>
                <c:pt idx="1356">
                  <c:v>4.5599999999999996</c:v>
                </c:pt>
                <c:pt idx="1357">
                  <c:v>4.72</c:v>
                </c:pt>
                <c:pt idx="1358">
                  <c:v>7.98</c:v>
                </c:pt>
                <c:pt idx="1359">
                  <c:v>6.26</c:v>
                </c:pt>
                <c:pt idx="1360">
                  <c:v>4.29</c:v>
                </c:pt>
                <c:pt idx="1361">
                  <c:v>5.43</c:v>
                </c:pt>
                <c:pt idx="1362">
                  <c:v>8</c:v>
                </c:pt>
                <c:pt idx="1363">
                  <c:v>9.9600000000000009</c:v>
                </c:pt>
                <c:pt idx="1364">
                  <c:v>6.8</c:v>
                </c:pt>
                <c:pt idx="1365">
                  <c:v>6.22</c:v>
                </c:pt>
                <c:pt idx="1366">
                  <c:v>5.79</c:v>
                </c:pt>
                <c:pt idx="1367">
                  <c:v>5.41</c:v>
                </c:pt>
                <c:pt idx="1368">
                  <c:v>11.05</c:v>
                </c:pt>
                <c:pt idx="1369">
                  <c:v>6.27</c:v>
                </c:pt>
                <c:pt idx="1370">
                  <c:v>4.7699999999999996</c:v>
                </c:pt>
                <c:pt idx="1371">
                  <c:v>4.08</c:v>
                </c:pt>
                <c:pt idx="1372">
                  <c:v>6.01</c:v>
                </c:pt>
                <c:pt idx="1373">
                  <c:v>11.84</c:v>
                </c:pt>
                <c:pt idx="1374">
                  <c:v>6.27</c:v>
                </c:pt>
                <c:pt idx="1375">
                  <c:v>5.28</c:v>
                </c:pt>
                <c:pt idx="1376">
                  <c:v>7.03</c:v>
                </c:pt>
                <c:pt idx="1377">
                  <c:v>5.32</c:v>
                </c:pt>
                <c:pt idx="1378">
                  <c:v>9.59</c:v>
                </c:pt>
                <c:pt idx="1379">
                  <c:v>6.15</c:v>
                </c:pt>
                <c:pt idx="1380">
                  <c:v>11.08</c:v>
                </c:pt>
                <c:pt idx="1381">
                  <c:v>7.95</c:v>
                </c:pt>
                <c:pt idx="1382">
                  <c:v>6.23</c:v>
                </c:pt>
                <c:pt idx="1383">
                  <c:v>6.5</c:v>
                </c:pt>
                <c:pt idx="1384">
                  <c:v>5.22</c:v>
                </c:pt>
                <c:pt idx="1385">
                  <c:v>6.3</c:v>
                </c:pt>
                <c:pt idx="1386">
                  <c:v>8.84</c:v>
                </c:pt>
                <c:pt idx="1387">
                  <c:v>4.1100000000000003</c:v>
                </c:pt>
                <c:pt idx="1388">
                  <c:v>4.57</c:v>
                </c:pt>
                <c:pt idx="1389">
                  <c:v>11.06</c:v>
                </c:pt>
                <c:pt idx="1390">
                  <c:v>10.68</c:v>
                </c:pt>
                <c:pt idx="1391">
                  <c:v>6.14</c:v>
                </c:pt>
                <c:pt idx="1392">
                  <c:v>5.45</c:v>
                </c:pt>
                <c:pt idx="1393">
                  <c:v>6.14</c:v>
                </c:pt>
                <c:pt idx="1394">
                  <c:v>7.85</c:v>
                </c:pt>
                <c:pt idx="1395">
                  <c:v>4.09</c:v>
                </c:pt>
                <c:pt idx="1396">
                  <c:v>4.62</c:v>
                </c:pt>
                <c:pt idx="1397">
                  <c:v>5.77</c:v>
                </c:pt>
                <c:pt idx="1398">
                  <c:v>5.84</c:v>
                </c:pt>
                <c:pt idx="1399">
                  <c:v>4.91</c:v>
                </c:pt>
                <c:pt idx="1400">
                  <c:v>5.07</c:v>
                </c:pt>
                <c:pt idx="1401">
                  <c:v>5.81</c:v>
                </c:pt>
                <c:pt idx="1402">
                  <c:v>11.2</c:v>
                </c:pt>
                <c:pt idx="1403">
                  <c:v>10.75</c:v>
                </c:pt>
                <c:pt idx="1404">
                  <c:v>7.8</c:v>
                </c:pt>
                <c:pt idx="1405">
                  <c:v>7.04</c:v>
                </c:pt>
                <c:pt idx="1406">
                  <c:v>4.18</c:v>
                </c:pt>
                <c:pt idx="1407">
                  <c:v>8.19</c:v>
                </c:pt>
                <c:pt idx="1408">
                  <c:v>6.22</c:v>
                </c:pt>
                <c:pt idx="1409">
                  <c:v>8.2200000000000006</c:v>
                </c:pt>
                <c:pt idx="1410">
                  <c:v>6.15</c:v>
                </c:pt>
                <c:pt idx="1411">
                  <c:v>5.65</c:v>
                </c:pt>
                <c:pt idx="1412">
                  <c:v>5.5</c:v>
                </c:pt>
                <c:pt idx="1413">
                  <c:v>8</c:v>
                </c:pt>
                <c:pt idx="1414">
                  <c:v>5.71</c:v>
                </c:pt>
                <c:pt idx="1415">
                  <c:v>11.71</c:v>
                </c:pt>
                <c:pt idx="1416">
                  <c:v>6.17</c:v>
                </c:pt>
                <c:pt idx="1417">
                  <c:v>6.1</c:v>
                </c:pt>
                <c:pt idx="1418">
                  <c:v>5.19</c:v>
                </c:pt>
                <c:pt idx="1419">
                  <c:v>5.37</c:v>
                </c:pt>
                <c:pt idx="1420">
                  <c:v>10.82</c:v>
                </c:pt>
                <c:pt idx="1421">
                  <c:v>6.06</c:v>
                </c:pt>
                <c:pt idx="1422">
                  <c:v>5.91</c:v>
                </c:pt>
                <c:pt idx="1423">
                  <c:v>5.87</c:v>
                </c:pt>
                <c:pt idx="1424">
                  <c:v>6.22</c:v>
                </c:pt>
                <c:pt idx="1425">
                  <c:v>5.73</c:v>
                </c:pt>
                <c:pt idx="1426">
                  <c:v>5.7</c:v>
                </c:pt>
                <c:pt idx="1427">
                  <c:v>9.91</c:v>
                </c:pt>
                <c:pt idx="1428">
                  <c:v>11.4</c:v>
                </c:pt>
                <c:pt idx="1429">
                  <c:v>6.29</c:v>
                </c:pt>
                <c:pt idx="1430">
                  <c:v>9.2799999999999994</c:v>
                </c:pt>
                <c:pt idx="1431">
                  <c:v>4.78</c:v>
                </c:pt>
                <c:pt idx="1432">
                  <c:v>8.8699999999999992</c:v>
                </c:pt>
                <c:pt idx="1433">
                  <c:v>11.4</c:v>
                </c:pt>
                <c:pt idx="1434">
                  <c:v>9.1300000000000008</c:v>
                </c:pt>
                <c:pt idx="1435">
                  <c:v>6.22</c:v>
                </c:pt>
                <c:pt idx="1436">
                  <c:v>5.9</c:v>
                </c:pt>
                <c:pt idx="1437">
                  <c:v>4.45</c:v>
                </c:pt>
                <c:pt idx="1438">
                  <c:v>6.17</c:v>
                </c:pt>
                <c:pt idx="1439">
                  <c:v>4.93</c:v>
                </c:pt>
                <c:pt idx="1440">
                  <c:v>7.32</c:v>
                </c:pt>
                <c:pt idx="1441">
                  <c:v>5.27</c:v>
                </c:pt>
                <c:pt idx="1442">
                  <c:v>5.82</c:v>
                </c:pt>
                <c:pt idx="1443">
                  <c:v>5.8</c:v>
                </c:pt>
                <c:pt idx="1444">
                  <c:v>4.87</c:v>
                </c:pt>
                <c:pt idx="1445">
                  <c:v>8.1199999999999992</c:v>
                </c:pt>
                <c:pt idx="1446">
                  <c:v>4.3600000000000003</c:v>
                </c:pt>
                <c:pt idx="1447">
                  <c:v>9.16</c:v>
                </c:pt>
                <c:pt idx="1448">
                  <c:v>9.14</c:v>
                </c:pt>
                <c:pt idx="1449">
                  <c:v>5.49</c:v>
                </c:pt>
                <c:pt idx="1450">
                  <c:v>5.96</c:v>
                </c:pt>
                <c:pt idx="1451">
                  <c:v>4.62</c:v>
                </c:pt>
                <c:pt idx="1452">
                  <c:v>9.9600000000000009</c:v>
                </c:pt>
                <c:pt idx="1453">
                  <c:v>10.53</c:v>
                </c:pt>
                <c:pt idx="1454">
                  <c:v>6.69</c:v>
                </c:pt>
                <c:pt idx="1455">
                  <c:v>9.5500000000000007</c:v>
                </c:pt>
                <c:pt idx="1456">
                  <c:v>6.05</c:v>
                </c:pt>
                <c:pt idx="1457">
                  <c:v>10.56</c:v>
                </c:pt>
                <c:pt idx="1458">
                  <c:v>10.81</c:v>
                </c:pt>
                <c:pt idx="1459">
                  <c:v>4.32</c:v>
                </c:pt>
                <c:pt idx="1460">
                  <c:v>4.37</c:v>
                </c:pt>
                <c:pt idx="1461">
                  <c:v>4.8099999999999996</c:v>
                </c:pt>
                <c:pt idx="1462">
                  <c:v>4.5599999999999996</c:v>
                </c:pt>
                <c:pt idx="1463">
                  <c:v>4.3899999999999997</c:v>
                </c:pt>
                <c:pt idx="1464">
                  <c:v>11.44</c:v>
                </c:pt>
                <c:pt idx="1465">
                  <c:v>11.37</c:v>
                </c:pt>
                <c:pt idx="1466">
                  <c:v>6.14</c:v>
                </c:pt>
                <c:pt idx="1467">
                  <c:v>4.8899999999999997</c:v>
                </c:pt>
                <c:pt idx="1468">
                  <c:v>4.5999999999999996</c:v>
                </c:pt>
                <c:pt idx="1469">
                  <c:v>4.42</c:v>
                </c:pt>
                <c:pt idx="1470">
                  <c:v>7.48</c:v>
                </c:pt>
                <c:pt idx="1471">
                  <c:v>10.74</c:v>
                </c:pt>
                <c:pt idx="1472">
                  <c:v>5.19</c:v>
                </c:pt>
                <c:pt idx="1473">
                  <c:v>9.17</c:v>
                </c:pt>
                <c:pt idx="1474">
                  <c:v>4.95</c:v>
                </c:pt>
                <c:pt idx="1475">
                  <c:v>6.03</c:v>
                </c:pt>
                <c:pt idx="1476">
                  <c:v>5.36</c:v>
                </c:pt>
                <c:pt idx="1477">
                  <c:v>6.11</c:v>
                </c:pt>
                <c:pt idx="1478">
                  <c:v>4.88</c:v>
                </c:pt>
                <c:pt idx="1479">
                  <c:v>6.72</c:v>
                </c:pt>
                <c:pt idx="1480">
                  <c:v>4.2</c:v>
                </c:pt>
                <c:pt idx="1481">
                  <c:v>5.79</c:v>
                </c:pt>
                <c:pt idx="1482">
                  <c:v>4.29</c:v>
                </c:pt>
                <c:pt idx="1483">
                  <c:v>8.27</c:v>
                </c:pt>
                <c:pt idx="1484">
                  <c:v>4.5599999999999996</c:v>
                </c:pt>
                <c:pt idx="1485">
                  <c:v>5.33</c:v>
                </c:pt>
                <c:pt idx="1486">
                  <c:v>5.63</c:v>
                </c:pt>
                <c:pt idx="1487">
                  <c:v>5.12</c:v>
                </c:pt>
                <c:pt idx="1488">
                  <c:v>5.15</c:v>
                </c:pt>
                <c:pt idx="1489">
                  <c:v>7.5</c:v>
                </c:pt>
                <c:pt idx="1490">
                  <c:v>4.88</c:v>
                </c:pt>
                <c:pt idx="1491">
                  <c:v>5.57</c:v>
                </c:pt>
                <c:pt idx="1492">
                  <c:v>5.31</c:v>
                </c:pt>
                <c:pt idx="1493">
                  <c:v>4.57</c:v>
                </c:pt>
                <c:pt idx="1494">
                  <c:v>8.6999999999999993</c:v>
                </c:pt>
                <c:pt idx="1495">
                  <c:v>4.76</c:v>
                </c:pt>
                <c:pt idx="1496">
                  <c:v>11.81</c:v>
                </c:pt>
                <c:pt idx="1497">
                  <c:v>4.67</c:v>
                </c:pt>
                <c:pt idx="1498">
                  <c:v>6.02</c:v>
                </c:pt>
                <c:pt idx="1499">
                  <c:v>7.46</c:v>
                </c:pt>
                <c:pt idx="1500">
                  <c:v>4.74</c:v>
                </c:pt>
                <c:pt idx="1501">
                  <c:v>4.79</c:v>
                </c:pt>
                <c:pt idx="1502">
                  <c:v>5.35</c:v>
                </c:pt>
                <c:pt idx="1503">
                  <c:v>4.87</c:v>
                </c:pt>
                <c:pt idx="1504">
                  <c:v>10.09</c:v>
                </c:pt>
                <c:pt idx="1505">
                  <c:v>5.47</c:v>
                </c:pt>
                <c:pt idx="1506">
                  <c:v>8.6</c:v>
                </c:pt>
                <c:pt idx="1507">
                  <c:v>10.74</c:v>
                </c:pt>
                <c:pt idx="1508">
                  <c:v>4.3899999999999997</c:v>
                </c:pt>
                <c:pt idx="1509">
                  <c:v>6.3</c:v>
                </c:pt>
                <c:pt idx="1510">
                  <c:v>5.41</c:v>
                </c:pt>
                <c:pt idx="1511">
                  <c:v>4.47</c:v>
                </c:pt>
                <c:pt idx="1512">
                  <c:v>6.26</c:v>
                </c:pt>
                <c:pt idx="1513">
                  <c:v>11.58</c:v>
                </c:pt>
                <c:pt idx="1514">
                  <c:v>4.3600000000000003</c:v>
                </c:pt>
                <c:pt idx="1515">
                  <c:v>4.1399999999999997</c:v>
                </c:pt>
                <c:pt idx="1516">
                  <c:v>4.38</c:v>
                </c:pt>
                <c:pt idx="1517">
                  <c:v>11.61</c:v>
                </c:pt>
                <c:pt idx="1518">
                  <c:v>10.59</c:v>
                </c:pt>
                <c:pt idx="1519">
                  <c:v>11.85</c:v>
                </c:pt>
                <c:pt idx="1520">
                  <c:v>5.46</c:v>
                </c:pt>
                <c:pt idx="1521">
                  <c:v>4.54</c:v>
                </c:pt>
                <c:pt idx="1522">
                  <c:v>11.98</c:v>
                </c:pt>
                <c:pt idx="1523">
                  <c:v>6.59</c:v>
                </c:pt>
                <c:pt idx="1524">
                  <c:v>10.83</c:v>
                </c:pt>
                <c:pt idx="1525">
                  <c:v>8.6</c:v>
                </c:pt>
                <c:pt idx="1526">
                  <c:v>11.17</c:v>
                </c:pt>
                <c:pt idx="1527">
                  <c:v>5.75</c:v>
                </c:pt>
                <c:pt idx="1528">
                  <c:v>4.83</c:v>
                </c:pt>
                <c:pt idx="1529">
                  <c:v>11.93</c:v>
                </c:pt>
                <c:pt idx="1530">
                  <c:v>8.41</c:v>
                </c:pt>
                <c:pt idx="1531">
                  <c:v>5.59</c:v>
                </c:pt>
                <c:pt idx="1532">
                  <c:v>4.0599999999999996</c:v>
                </c:pt>
                <c:pt idx="1533">
                  <c:v>7.02</c:v>
                </c:pt>
                <c:pt idx="1534">
                  <c:v>4.47</c:v>
                </c:pt>
                <c:pt idx="1535">
                  <c:v>4.54</c:v>
                </c:pt>
                <c:pt idx="1536">
                  <c:v>4.99</c:v>
                </c:pt>
                <c:pt idx="1537">
                  <c:v>10.84</c:v>
                </c:pt>
                <c:pt idx="1538">
                  <c:v>5.63</c:v>
                </c:pt>
                <c:pt idx="1539">
                  <c:v>4.1399999999999997</c:v>
                </c:pt>
                <c:pt idx="1540">
                  <c:v>5.17</c:v>
                </c:pt>
                <c:pt idx="1541">
                  <c:v>6.93</c:v>
                </c:pt>
                <c:pt idx="1542">
                  <c:v>4.24</c:v>
                </c:pt>
                <c:pt idx="1543">
                  <c:v>5.91</c:v>
                </c:pt>
                <c:pt idx="1544">
                  <c:v>5.93</c:v>
                </c:pt>
                <c:pt idx="1545">
                  <c:v>5.66</c:v>
                </c:pt>
                <c:pt idx="1546">
                  <c:v>4.1900000000000004</c:v>
                </c:pt>
                <c:pt idx="1547">
                  <c:v>9.2100000000000009</c:v>
                </c:pt>
                <c:pt idx="1548">
                  <c:v>5.51</c:v>
                </c:pt>
                <c:pt idx="1549">
                  <c:v>8.5</c:v>
                </c:pt>
                <c:pt idx="1550">
                  <c:v>6.23</c:v>
                </c:pt>
                <c:pt idx="1551">
                  <c:v>8.5299999999999994</c:v>
                </c:pt>
                <c:pt idx="1552">
                  <c:v>5.75</c:v>
                </c:pt>
                <c:pt idx="1553">
                  <c:v>5.6</c:v>
                </c:pt>
                <c:pt idx="1554">
                  <c:v>4.68</c:v>
                </c:pt>
                <c:pt idx="1555">
                  <c:v>5.62</c:v>
                </c:pt>
                <c:pt idx="1556">
                  <c:v>5.08</c:v>
                </c:pt>
                <c:pt idx="1557">
                  <c:v>5.28</c:v>
                </c:pt>
                <c:pt idx="1558">
                  <c:v>4.6100000000000003</c:v>
                </c:pt>
                <c:pt idx="1559">
                  <c:v>6.57</c:v>
                </c:pt>
                <c:pt idx="1560">
                  <c:v>5.83</c:v>
                </c:pt>
                <c:pt idx="1561">
                  <c:v>6.98</c:v>
                </c:pt>
                <c:pt idx="1562">
                  <c:v>4.03</c:v>
                </c:pt>
                <c:pt idx="1563">
                  <c:v>4.5599999999999996</c:v>
                </c:pt>
                <c:pt idx="1564">
                  <c:v>5.38</c:v>
                </c:pt>
                <c:pt idx="1565">
                  <c:v>11.04</c:v>
                </c:pt>
                <c:pt idx="1566">
                  <c:v>6.09</c:v>
                </c:pt>
                <c:pt idx="1567">
                  <c:v>4.71</c:v>
                </c:pt>
                <c:pt idx="1568">
                  <c:v>8.18</c:v>
                </c:pt>
                <c:pt idx="1569">
                  <c:v>11.18</c:v>
                </c:pt>
                <c:pt idx="1570">
                  <c:v>5.03</c:v>
                </c:pt>
                <c:pt idx="1571">
                  <c:v>5.56</c:v>
                </c:pt>
                <c:pt idx="1572">
                  <c:v>4.33</c:v>
                </c:pt>
                <c:pt idx="1573">
                  <c:v>5.21</c:v>
                </c:pt>
                <c:pt idx="1574">
                  <c:v>5.89</c:v>
                </c:pt>
                <c:pt idx="1575">
                  <c:v>4.8099999999999996</c:v>
                </c:pt>
                <c:pt idx="1576">
                  <c:v>5.66</c:v>
                </c:pt>
                <c:pt idx="1577">
                  <c:v>10.66</c:v>
                </c:pt>
                <c:pt idx="1578">
                  <c:v>5.98</c:v>
                </c:pt>
                <c:pt idx="1579">
                  <c:v>4.34</c:v>
                </c:pt>
                <c:pt idx="1580">
                  <c:v>5.17</c:v>
                </c:pt>
                <c:pt idx="1581">
                  <c:v>4.2300000000000004</c:v>
                </c:pt>
                <c:pt idx="1582">
                  <c:v>4.88</c:v>
                </c:pt>
                <c:pt idx="1583">
                  <c:v>9.7100000000000009</c:v>
                </c:pt>
                <c:pt idx="1584">
                  <c:v>5.32</c:v>
                </c:pt>
                <c:pt idx="1585">
                  <c:v>5.83</c:v>
                </c:pt>
                <c:pt idx="1586">
                  <c:v>5.54</c:v>
                </c:pt>
                <c:pt idx="1587">
                  <c:v>5.85</c:v>
                </c:pt>
                <c:pt idx="1588">
                  <c:v>4.8499999999999996</c:v>
                </c:pt>
                <c:pt idx="1589">
                  <c:v>11.09</c:v>
                </c:pt>
                <c:pt idx="1590">
                  <c:v>5.58</c:v>
                </c:pt>
                <c:pt idx="1591">
                  <c:v>9.7200000000000006</c:v>
                </c:pt>
                <c:pt idx="1592">
                  <c:v>11.41</c:v>
                </c:pt>
                <c:pt idx="1593">
                  <c:v>4.46</c:v>
                </c:pt>
                <c:pt idx="1594">
                  <c:v>9.31</c:v>
                </c:pt>
                <c:pt idx="1595">
                  <c:v>5.03</c:v>
                </c:pt>
                <c:pt idx="1596">
                  <c:v>5.07</c:v>
                </c:pt>
                <c:pt idx="1597">
                  <c:v>10.42</c:v>
                </c:pt>
                <c:pt idx="1598">
                  <c:v>6.45</c:v>
                </c:pt>
                <c:pt idx="1599">
                  <c:v>5.52</c:v>
                </c:pt>
                <c:pt idx="1600">
                  <c:v>4.41</c:v>
                </c:pt>
                <c:pt idx="1601">
                  <c:v>4.6900000000000004</c:v>
                </c:pt>
                <c:pt idx="1602">
                  <c:v>6.94</c:v>
                </c:pt>
                <c:pt idx="1603">
                  <c:v>4.3499999999999996</c:v>
                </c:pt>
                <c:pt idx="1604">
                  <c:v>5.28</c:v>
                </c:pt>
                <c:pt idx="1605">
                  <c:v>4.29</c:v>
                </c:pt>
                <c:pt idx="1606">
                  <c:v>5.69</c:v>
                </c:pt>
                <c:pt idx="1607">
                  <c:v>5.56</c:v>
                </c:pt>
                <c:pt idx="1608">
                  <c:v>5.41</c:v>
                </c:pt>
                <c:pt idx="1609">
                  <c:v>10.85</c:v>
                </c:pt>
                <c:pt idx="1610">
                  <c:v>11.63</c:v>
                </c:pt>
                <c:pt idx="1611">
                  <c:v>5.68</c:v>
                </c:pt>
                <c:pt idx="1612">
                  <c:v>7.59</c:v>
                </c:pt>
                <c:pt idx="1613">
                  <c:v>5.09</c:v>
                </c:pt>
                <c:pt idx="1614">
                  <c:v>4.21</c:v>
                </c:pt>
                <c:pt idx="1615">
                  <c:v>4.34</c:v>
                </c:pt>
                <c:pt idx="1616">
                  <c:v>11.85</c:v>
                </c:pt>
                <c:pt idx="1617">
                  <c:v>9.61</c:v>
                </c:pt>
                <c:pt idx="1618">
                  <c:v>5.29</c:v>
                </c:pt>
                <c:pt idx="1619">
                  <c:v>6.89</c:v>
                </c:pt>
                <c:pt idx="1620">
                  <c:v>4.57</c:v>
                </c:pt>
                <c:pt idx="1621">
                  <c:v>4.32</c:v>
                </c:pt>
                <c:pt idx="1622">
                  <c:v>5.57</c:v>
                </c:pt>
                <c:pt idx="1623">
                  <c:v>5.26</c:v>
                </c:pt>
                <c:pt idx="1624">
                  <c:v>6.25</c:v>
                </c:pt>
                <c:pt idx="1625">
                  <c:v>5.67</c:v>
                </c:pt>
                <c:pt idx="1626">
                  <c:v>4.42</c:v>
                </c:pt>
                <c:pt idx="1627">
                  <c:v>11.75</c:v>
                </c:pt>
                <c:pt idx="1628">
                  <c:v>6.06</c:v>
                </c:pt>
                <c:pt idx="1629">
                  <c:v>5.48</c:v>
                </c:pt>
                <c:pt idx="1630">
                  <c:v>4.45</c:v>
                </c:pt>
                <c:pt idx="1631">
                  <c:v>5</c:v>
                </c:pt>
                <c:pt idx="1632">
                  <c:v>5.84</c:v>
                </c:pt>
                <c:pt idx="1633">
                  <c:v>5.21</c:v>
                </c:pt>
                <c:pt idx="1634">
                  <c:v>4.26</c:v>
                </c:pt>
                <c:pt idx="1635">
                  <c:v>4.17</c:v>
                </c:pt>
                <c:pt idx="1636">
                  <c:v>11.96</c:v>
                </c:pt>
                <c:pt idx="1637">
                  <c:v>6.26</c:v>
                </c:pt>
                <c:pt idx="1638">
                  <c:v>11.68</c:v>
                </c:pt>
                <c:pt idx="1639">
                  <c:v>5.16</c:v>
                </c:pt>
                <c:pt idx="1640">
                  <c:v>6.9</c:v>
                </c:pt>
                <c:pt idx="1641">
                  <c:v>4.83</c:v>
                </c:pt>
                <c:pt idx="1642">
                  <c:v>4.87</c:v>
                </c:pt>
                <c:pt idx="1643">
                  <c:v>4.28</c:v>
                </c:pt>
                <c:pt idx="1644">
                  <c:v>4.07</c:v>
                </c:pt>
                <c:pt idx="1645">
                  <c:v>6.23</c:v>
                </c:pt>
                <c:pt idx="1646">
                  <c:v>6.24</c:v>
                </c:pt>
                <c:pt idx="1647">
                  <c:v>6.17</c:v>
                </c:pt>
                <c:pt idx="1648">
                  <c:v>5.16</c:v>
                </c:pt>
                <c:pt idx="1649">
                  <c:v>4.3</c:v>
                </c:pt>
                <c:pt idx="1650">
                  <c:v>6.14</c:v>
                </c:pt>
                <c:pt idx="1651">
                  <c:v>5.36</c:v>
                </c:pt>
                <c:pt idx="1652">
                  <c:v>4.3</c:v>
                </c:pt>
                <c:pt idx="1653">
                  <c:v>4.09</c:v>
                </c:pt>
                <c:pt idx="1654">
                  <c:v>6.27</c:v>
                </c:pt>
                <c:pt idx="1655">
                  <c:v>5.39</c:v>
                </c:pt>
                <c:pt idx="1656">
                  <c:v>5.75</c:v>
                </c:pt>
                <c:pt idx="1657">
                  <c:v>4.91</c:v>
                </c:pt>
                <c:pt idx="1658">
                  <c:v>4.46</c:v>
                </c:pt>
                <c:pt idx="1659">
                  <c:v>6.22</c:v>
                </c:pt>
                <c:pt idx="1660">
                  <c:v>8.82</c:v>
                </c:pt>
                <c:pt idx="1661">
                  <c:v>10.14</c:v>
                </c:pt>
                <c:pt idx="1662">
                  <c:v>4.66</c:v>
                </c:pt>
                <c:pt idx="1663">
                  <c:v>6.26</c:v>
                </c:pt>
                <c:pt idx="1664">
                  <c:v>5.21</c:v>
                </c:pt>
                <c:pt idx="1665">
                  <c:v>5.94</c:v>
                </c:pt>
                <c:pt idx="1666">
                  <c:v>5.34</c:v>
                </c:pt>
                <c:pt idx="1667">
                  <c:v>6.38</c:v>
                </c:pt>
                <c:pt idx="1668">
                  <c:v>4.47</c:v>
                </c:pt>
                <c:pt idx="1669">
                  <c:v>9.9600000000000009</c:v>
                </c:pt>
                <c:pt idx="1670">
                  <c:v>9.92</c:v>
                </c:pt>
                <c:pt idx="1671">
                  <c:v>6.03</c:v>
                </c:pt>
                <c:pt idx="1672">
                  <c:v>10.9</c:v>
                </c:pt>
                <c:pt idx="1673">
                  <c:v>10.66</c:v>
                </c:pt>
                <c:pt idx="1674">
                  <c:v>4.05</c:v>
                </c:pt>
                <c:pt idx="1675">
                  <c:v>4.2300000000000004</c:v>
                </c:pt>
                <c:pt idx="1676">
                  <c:v>5.01</c:v>
                </c:pt>
                <c:pt idx="1677">
                  <c:v>5.82</c:v>
                </c:pt>
                <c:pt idx="1678">
                  <c:v>7.94</c:v>
                </c:pt>
                <c:pt idx="1679">
                  <c:v>6.16</c:v>
                </c:pt>
                <c:pt idx="1680">
                  <c:v>4.1500000000000004</c:v>
                </c:pt>
                <c:pt idx="1681">
                  <c:v>6.23</c:v>
                </c:pt>
                <c:pt idx="1682">
                  <c:v>7.41</c:v>
                </c:pt>
                <c:pt idx="1683">
                  <c:v>5.62</c:v>
                </c:pt>
                <c:pt idx="1684">
                  <c:v>4.54</c:v>
                </c:pt>
                <c:pt idx="1685">
                  <c:v>8.6199999999999992</c:v>
                </c:pt>
                <c:pt idx="1686">
                  <c:v>4.3600000000000003</c:v>
                </c:pt>
                <c:pt idx="1687">
                  <c:v>10.01</c:v>
                </c:pt>
                <c:pt idx="1688">
                  <c:v>5.42</c:v>
                </c:pt>
                <c:pt idx="1689">
                  <c:v>5.12</c:v>
                </c:pt>
                <c:pt idx="1690">
                  <c:v>9.1999999999999993</c:v>
                </c:pt>
                <c:pt idx="1691">
                  <c:v>6.08</c:v>
                </c:pt>
                <c:pt idx="1692">
                  <c:v>4.7699999999999996</c:v>
                </c:pt>
                <c:pt idx="1693">
                  <c:v>4.62</c:v>
                </c:pt>
                <c:pt idx="1694">
                  <c:v>9.07</c:v>
                </c:pt>
                <c:pt idx="1695">
                  <c:v>9.1199999999999992</c:v>
                </c:pt>
                <c:pt idx="1696">
                  <c:v>7.32</c:v>
                </c:pt>
                <c:pt idx="1697">
                  <c:v>11.73</c:v>
                </c:pt>
                <c:pt idx="1698">
                  <c:v>6.64</c:v>
                </c:pt>
                <c:pt idx="1699">
                  <c:v>5.78</c:v>
                </c:pt>
                <c:pt idx="1700">
                  <c:v>10.45</c:v>
                </c:pt>
                <c:pt idx="1701">
                  <c:v>4.5199999999999996</c:v>
                </c:pt>
                <c:pt idx="1702">
                  <c:v>5.71</c:v>
                </c:pt>
                <c:pt idx="1703">
                  <c:v>4.7699999999999996</c:v>
                </c:pt>
                <c:pt idx="1704">
                  <c:v>7.81</c:v>
                </c:pt>
                <c:pt idx="1705">
                  <c:v>5.19</c:v>
                </c:pt>
                <c:pt idx="1706">
                  <c:v>5.93</c:v>
                </c:pt>
                <c:pt idx="1707">
                  <c:v>6.29</c:v>
                </c:pt>
                <c:pt idx="1708">
                  <c:v>4.9000000000000004</c:v>
                </c:pt>
                <c:pt idx="1709">
                  <c:v>5.07</c:v>
                </c:pt>
                <c:pt idx="1710">
                  <c:v>5.33</c:v>
                </c:pt>
                <c:pt idx="1711">
                  <c:v>8.93</c:v>
                </c:pt>
                <c:pt idx="1712">
                  <c:v>4.3499999999999996</c:v>
                </c:pt>
                <c:pt idx="1713">
                  <c:v>9.5399999999999991</c:v>
                </c:pt>
                <c:pt idx="1714">
                  <c:v>5.91</c:v>
                </c:pt>
                <c:pt idx="1715">
                  <c:v>5.0999999999999996</c:v>
                </c:pt>
                <c:pt idx="1716">
                  <c:v>5.08</c:v>
                </c:pt>
                <c:pt idx="1717">
                  <c:v>4.75</c:v>
                </c:pt>
                <c:pt idx="1718">
                  <c:v>6.05</c:v>
                </c:pt>
                <c:pt idx="1719">
                  <c:v>11.56</c:v>
                </c:pt>
                <c:pt idx="1720">
                  <c:v>5.76</c:v>
                </c:pt>
                <c:pt idx="1721">
                  <c:v>5.65</c:v>
                </c:pt>
                <c:pt idx="1722">
                  <c:v>5.88</c:v>
                </c:pt>
                <c:pt idx="1723">
                  <c:v>9.6</c:v>
                </c:pt>
                <c:pt idx="1724">
                  <c:v>6.24</c:v>
                </c:pt>
                <c:pt idx="1725">
                  <c:v>7.63</c:v>
                </c:pt>
                <c:pt idx="1726">
                  <c:v>8.66</c:v>
                </c:pt>
                <c:pt idx="1727">
                  <c:v>8.5500000000000007</c:v>
                </c:pt>
                <c:pt idx="1728">
                  <c:v>4.54</c:v>
                </c:pt>
                <c:pt idx="1729">
                  <c:v>5.7</c:v>
                </c:pt>
                <c:pt idx="1730">
                  <c:v>5.07</c:v>
                </c:pt>
                <c:pt idx="1731">
                  <c:v>4.38</c:v>
                </c:pt>
                <c:pt idx="1732">
                  <c:v>4.54</c:v>
                </c:pt>
                <c:pt idx="1733">
                  <c:v>5.38</c:v>
                </c:pt>
                <c:pt idx="1734">
                  <c:v>5.55</c:v>
                </c:pt>
                <c:pt idx="1735">
                  <c:v>4.03</c:v>
                </c:pt>
                <c:pt idx="1736">
                  <c:v>4.1900000000000004</c:v>
                </c:pt>
                <c:pt idx="1737">
                  <c:v>4.37</c:v>
                </c:pt>
                <c:pt idx="1738">
                  <c:v>5.31</c:v>
                </c:pt>
                <c:pt idx="1739">
                  <c:v>4.66</c:v>
                </c:pt>
                <c:pt idx="1740">
                  <c:v>6.19</c:v>
                </c:pt>
                <c:pt idx="1741">
                  <c:v>4.8600000000000003</c:v>
                </c:pt>
                <c:pt idx="1742">
                  <c:v>4.74</c:v>
                </c:pt>
                <c:pt idx="1743">
                  <c:v>6.03</c:v>
                </c:pt>
                <c:pt idx="1744">
                  <c:v>4.71</c:v>
                </c:pt>
                <c:pt idx="1745">
                  <c:v>5.55</c:v>
                </c:pt>
                <c:pt idx="1746">
                  <c:v>4.78</c:v>
                </c:pt>
                <c:pt idx="1747">
                  <c:v>4.6500000000000004</c:v>
                </c:pt>
                <c:pt idx="1748">
                  <c:v>5.2</c:v>
                </c:pt>
                <c:pt idx="1749">
                  <c:v>4.54</c:v>
                </c:pt>
                <c:pt idx="1750">
                  <c:v>4.1100000000000003</c:v>
                </c:pt>
                <c:pt idx="1751">
                  <c:v>4.63</c:v>
                </c:pt>
                <c:pt idx="1752">
                  <c:v>6.06</c:v>
                </c:pt>
                <c:pt idx="1753">
                  <c:v>8.43</c:v>
                </c:pt>
                <c:pt idx="1754">
                  <c:v>5.51</c:v>
                </c:pt>
                <c:pt idx="1755">
                  <c:v>4.95</c:v>
                </c:pt>
                <c:pt idx="1756">
                  <c:v>6.44</c:v>
                </c:pt>
                <c:pt idx="1757">
                  <c:v>6.05</c:v>
                </c:pt>
                <c:pt idx="1758">
                  <c:v>4.76</c:v>
                </c:pt>
                <c:pt idx="1759">
                  <c:v>6.72</c:v>
                </c:pt>
                <c:pt idx="1760">
                  <c:v>5.7</c:v>
                </c:pt>
                <c:pt idx="1761">
                  <c:v>5.31</c:v>
                </c:pt>
                <c:pt idx="1762">
                  <c:v>4.32</c:v>
                </c:pt>
                <c:pt idx="1763">
                  <c:v>4.2300000000000004</c:v>
                </c:pt>
                <c:pt idx="1764">
                  <c:v>6.09</c:v>
                </c:pt>
                <c:pt idx="1765">
                  <c:v>4.74</c:v>
                </c:pt>
                <c:pt idx="1766">
                  <c:v>6.23</c:v>
                </c:pt>
                <c:pt idx="1767">
                  <c:v>5.45</c:v>
                </c:pt>
                <c:pt idx="1768">
                  <c:v>10.34</c:v>
                </c:pt>
                <c:pt idx="1769">
                  <c:v>5.15</c:v>
                </c:pt>
                <c:pt idx="1770">
                  <c:v>11.72</c:v>
                </c:pt>
                <c:pt idx="1771">
                  <c:v>5.29</c:v>
                </c:pt>
                <c:pt idx="1772">
                  <c:v>4.33</c:v>
                </c:pt>
                <c:pt idx="1773">
                  <c:v>6.24</c:v>
                </c:pt>
                <c:pt idx="1774">
                  <c:v>11.61</c:v>
                </c:pt>
                <c:pt idx="1775">
                  <c:v>11.07</c:v>
                </c:pt>
                <c:pt idx="1776">
                  <c:v>5.19</c:v>
                </c:pt>
                <c:pt idx="1777">
                  <c:v>5.7</c:v>
                </c:pt>
                <c:pt idx="1778">
                  <c:v>6.15</c:v>
                </c:pt>
                <c:pt idx="1779">
                  <c:v>5.07</c:v>
                </c:pt>
                <c:pt idx="1780">
                  <c:v>10.97</c:v>
                </c:pt>
                <c:pt idx="1781">
                  <c:v>10.93</c:v>
                </c:pt>
                <c:pt idx="1782">
                  <c:v>4.21</c:v>
                </c:pt>
                <c:pt idx="1783">
                  <c:v>5.5</c:v>
                </c:pt>
                <c:pt idx="1784">
                  <c:v>4.93</c:v>
                </c:pt>
                <c:pt idx="1785">
                  <c:v>5.6</c:v>
                </c:pt>
                <c:pt idx="1786">
                  <c:v>9.99</c:v>
                </c:pt>
                <c:pt idx="1787">
                  <c:v>5.93</c:v>
                </c:pt>
                <c:pt idx="1788">
                  <c:v>6.29</c:v>
                </c:pt>
                <c:pt idx="1789">
                  <c:v>5.65</c:v>
                </c:pt>
                <c:pt idx="1790">
                  <c:v>6.15</c:v>
                </c:pt>
                <c:pt idx="1791">
                  <c:v>5.22</c:v>
                </c:pt>
                <c:pt idx="1792">
                  <c:v>11.66</c:v>
                </c:pt>
                <c:pt idx="1793">
                  <c:v>4.91</c:v>
                </c:pt>
                <c:pt idx="1794">
                  <c:v>9.25</c:v>
                </c:pt>
                <c:pt idx="1795">
                  <c:v>11.48</c:v>
                </c:pt>
                <c:pt idx="1796">
                  <c:v>6.06</c:v>
                </c:pt>
                <c:pt idx="1797">
                  <c:v>5.86</c:v>
                </c:pt>
                <c:pt idx="1798">
                  <c:v>5.33</c:v>
                </c:pt>
                <c:pt idx="1799">
                  <c:v>5.33</c:v>
                </c:pt>
                <c:pt idx="1800">
                  <c:v>6.02</c:v>
                </c:pt>
                <c:pt idx="1801">
                  <c:v>6.25</c:v>
                </c:pt>
                <c:pt idx="1802">
                  <c:v>4.8099999999999996</c:v>
                </c:pt>
                <c:pt idx="1803">
                  <c:v>4.5999999999999996</c:v>
                </c:pt>
                <c:pt idx="1804">
                  <c:v>5.08</c:v>
                </c:pt>
                <c:pt idx="1805">
                  <c:v>5.43</c:v>
                </c:pt>
                <c:pt idx="1806">
                  <c:v>5.44</c:v>
                </c:pt>
                <c:pt idx="1807">
                  <c:v>11.69</c:v>
                </c:pt>
                <c:pt idx="1808">
                  <c:v>6.07</c:v>
                </c:pt>
                <c:pt idx="1809">
                  <c:v>4.3600000000000003</c:v>
                </c:pt>
                <c:pt idx="1810">
                  <c:v>5.24</c:v>
                </c:pt>
                <c:pt idx="1811">
                  <c:v>5.37</c:v>
                </c:pt>
                <c:pt idx="1812">
                  <c:v>6.6</c:v>
                </c:pt>
                <c:pt idx="1813">
                  <c:v>5.77</c:v>
                </c:pt>
                <c:pt idx="1814">
                  <c:v>6.08</c:v>
                </c:pt>
                <c:pt idx="1815">
                  <c:v>4.16</c:v>
                </c:pt>
                <c:pt idx="1816">
                  <c:v>5.0999999999999996</c:v>
                </c:pt>
                <c:pt idx="1817">
                  <c:v>5.3</c:v>
                </c:pt>
                <c:pt idx="1818">
                  <c:v>4.9000000000000004</c:v>
                </c:pt>
                <c:pt idx="1819">
                  <c:v>5.55</c:v>
                </c:pt>
                <c:pt idx="1820">
                  <c:v>4.95</c:v>
                </c:pt>
                <c:pt idx="1821">
                  <c:v>6.46</c:v>
                </c:pt>
                <c:pt idx="1822">
                  <c:v>4.9000000000000004</c:v>
                </c:pt>
                <c:pt idx="1823">
                  <c:v>5.21</c:v>
                </c:pt>
                <c:pt idx="1824">
                  <c:v>4.13</c:v>
                </c:pt>
                <c:pt idx="1825">
                  <c:v>5.28</c:v>
                </c:pt>
                <c:pt idx="1826">
                  <c:v>4.68</c:v>
                </c:pt>
                <c:pt idx="1827">
                  <c:v>4.0599999999999996</c:v>
                </c:pt>
                <c:pt idx="1828">
                  <c:v>4.2</c:v>
                </c:pt>
                <c:pt idx="1829">
                  <c:v>4.83</c:v>
                </c:pt>
                <c:pt idx="1830">
                  <c:v>4.87</c:v>
                </c:pt>
                <c:pt idx="1831">
                  <c:v>5.86</c:v>
                </c:pt>
                <c:pt idx="1832">
                  <c:v>4.12</c:v>
                </c:pt>
                <c:pt idx="1833">
                  <c:v>5.71</c:v>
                </c:pt>
                <c:pt idx="1834">
                  <c:v>6.03</c:v>
                </c:pt>
                <c:pt idx="1835">
                  <c:v>5.65</c:v>
                </c:pt>
                <c:pt idx="1836">
                  <c:v>5.05</c:v>
                </c:pt>
                <c:pt idx="1837">
                  <c:v>6.26</c:v>
                </c:pt>
                <c:pt idx="1838">
                  <c:v>4.08</c:v>
                </c:pt>
                <c:pt idx="1839">
                  <c:v>6.19</c:v>
                </c:pt>
                <c:pt idx="1840">
                  <c:v>6.01</c:v>
                </c:pt>
                <c:pt idx="1841">
                  <c:v>6.07</c:v>
                </c:pt>
                <c:pt idx="1842">
                  <c:v>5.63</c:v>
                </c:pt>
                <c:pt idx="1843">
                  <c:v>6.05</c:v>
                </c:pt>
                <c:pt idx="1844">
                  <c:v>4.6500000000000004</c:v>
                </c:pt>
                <c:pt idx="1845">
                  <c:v>5.37</c:v>
                </c:pt>
                <c:pt idx="1846">
                  <c:v>5.39</c:v>
                </c:pt>
                <c:pt idx="1847">
                  <c:v>5.86</c:v>
                </c:pt>
                <c:pt idx="1848">
                  <c:v>4.4400000000000004</c:v>
                </c:pt>
                <c:pt idx="1849">
                  <c:v>4.41</c:v>
                </c:pt>
                <c:pt idx="1850">
                  <c:v>5.19</c:v>
                </c:pt>
                <c:pt idx="1851">
                  <c:v>5.16</c:v>
                </c:pt>
                <c:pt idx="1852">
                  <c:v>4.24</c:v>
                </c:pt>
                <c:pt idx="1853">
                  <c:v>5.45</c:v>
                </c:pt>
                <c:pt idx="1854">
                  <c:v>5.03</c:v>
                </c:pt>
                <c:pt idx="1855">
                  <c:v>9.6199999999999992</c:v>
                </c:pt>
                <c:pt idx="1856">
                  <c:v>6.77</c:v>
                </c:pt>
                <c:pt idx="1857">
                  <c:v>5.36</c:v>
                </c:pt>
                <c:pt idx="1858">
                  <c:v>5.69</c:v>
                </c:pt>
                <c:pt idx="1859">
                  <c:v>4.9000000000000004</c:v>
                </c:pt>
                <c:pt idx="1860">
                  <c:v>5.78</c:v>
                </c:pt>
                <c:pt idx="1861">
                  <c:v>4.7</c:v>
                </c:pt>
                <c:pt idx="1862">
                  <c:v>6.28</c:v>
                </c:pt>
                <c:pt idx="1863">
                  <c:v>4.2300000000000004</c:v>
                </c:pt>
                <c:pt idx="1864">
                  <c:v>6.17</c:v>
                </c:pt>
                <c:pt idx="1865">
                  <c:v>4.96</c:v>
                </c:pt>
                <c:pt idx="1866">
                  <c:v>5.1100000000000003</c:v>
                </c:pt>
                <c:pt idx="1867">
                  <c:v>4.05</c:v>
                </c:pt>
                <c:pt idx="1868">
                  <c:v>6.49</c:v>
                </c:pt>
                <c:pt idx="1869">
                  <c:v>4.1900000000000004</c:v>
                </c:pt>
                <c:pt idx="1870">
                  <c:v>4.99</c:v>
                </c:pt>
                <c:pt idx="1871">
                  <c:v>4.7699999999999996</c:v>
                </c:pt>
                <c:pt idx="1872">
                  <c:v>5.46</c:v>
                </c:pt>
                <c:pt idx="1873">
                  <c:v>5.43</c:v>
                </c:pt>
                <c:pt idx="1874">
                  <c:v>4.29</c:v>
                </c:pt>
                <c:pt idx="1875">
                  <c:v>5.25</c:v>
                </c:pt>
                <c:pt idx="1876">
                  <c:v>4.04</c:v>
                </c:pt>
                <c:pt idx="1877">
                  <c:v>5</c:v>
                </c:pt>
                <c:pt idx="1878">
                  <c:v>4.01</c:v>
                </c:pt>
                <c:pt idx="1879">
                  <c:v>5.4</c:v>
                </c:pt>
                <c:pt idx="1880">
                  <c:v>5.81</c:v>
                </c:pt>
                <c:pt idx="1881">
                  <c:v>5.82</c:v>
                </c:pt>
                <c:pt idx="1882">
                  <c:v>4.82</c:v>
                </c:pt>
                <c:pt idx="1883">
                  <c:v>5.08</c:v>
                </c:pt>
                <c:pt idx="1884">
                  <c:v>5.59</c:v>
                </c:pt>
                <c:pt idx="1885">
                  <c:v>5.12</c:v>
                </c:pt>
                <c:pt idx="1886">
                  <c:v>4.95</c:v>
                </c:pt>
                <c:pt idx="1887">
                  <c:v>6.16</c:v>
                </c:pt>
                <c:pt idx="1888">
                  <c:v>6.41</c:v>
                </c:pt>
                <c:pt idx="1889">
                  <c:v>8.94</c:v>
                </c:pt>
                <c:pt idx="1890">
                  <c:v>4.42</c:v>
                </c:pt>
                <c:pt idx="1891">
                  <c:v>5.3</c:v>
                </c:pt>
                <c:pt idx="1892">
                  <c:v>4.6399999999999997</c:v>
                </c:pt>
                <c:pt idx="1893">
                  <c:v>6.16</c:v>
                </c:pt>
                <c:pt idx="1894">
                  <c:v>4.12</c:v>
                </c:pt>
                <c:pt idx="1895">
                  <c:v>5.77</c:v>
                </c:pt>
                <c:pt idx="1896">
                  <c:v>6.2</c:v>
                </c:pt>
                <c:pt idx="1897">
                  <c:v>4.3899999999999997</c:v>
                </c:pt>
                <c:pt idx="1898">
                  <c:v>5.13</c:v>
                </c:pt>
                <c:pt idx="1899">
                  <c:v>4.49</c:v>
                </c:pt>
                <c:pt idx="1900">
                  <c:v>6.35</c:v>
                </c:pt>
                <c:pt idx="1901">
                  <c:v>5.79</c:v>
                </c:pt>
                <c:pt idx="1902">
                  <c:v>4.78</c:v>
                </c:pt>
                <c:pt idx="1903">
                  <c:v>6.02</c:v>
                </c:pt>
                <c:pt idx="1904">
                  <c:v>4.4400000000000004</c:v>
                </c:pt>
                <c:pt idx="1905">
                  <c:v>5.84</c:v>
                </c:pt>
                <c:pt idx="1906">
                  <c:v>5.39</c:v>
                </c:pt>
                <c:pt idx="1907">
                  <c:v>6.16</c:v>
                </c:pt>
                <c:pt idx="1908">
                  <c:v>4.49</c:v>
                </c:pt>
                <c:pt idx="1909">
                  <c:v>4.4800000000000004</c:v>
                </c:pt>
                <c:pt idx="1910">
                  <c:v>10.97</c:v>
                </c:pt>
                <c:pt idx="1911">
                  <c:v>5.14</c:v>
                </c:pt>
                <c:pt idx="1912">
                  <c:v>5.17</c:v>
                </c:pt>
                <c:pt idx="1913">
                  <c:v>6.18</c:v>
                </c:pt>
                <c:pt idx="1914">
                  <c:v>9.07</c:v>
                </c:pt>
                <c:pt idx="1915">
                  <c:v>4.43</c:v>
                </c:pt>
                <c:pt idx="1916">
                  <c:v>4.17</c:v>
                </c:pt>
                <c:pt idx="1917">
                  <c:v>4.95</c:v>
                </c:pt>
                <c:pt idx="1918">
                  <c:v>5.13</c:v>
                </c:pt>
                <c:pt idx="1919">
                  <c:v>4.0999999999999996</c:v>
                </c:pt>
                <c:pt idx="1920">
                  <c:v>5.01</c:v>
                </c:pt>
                <c:pt idx="1921">
                  <c:v>5.09</c:v>
                </c:pt>
                <c:pt idx="1922">
                  <c:v>6.49</c:v>
                </c:pt>
                <c:pt idx="1923">
                  <c:v>4.08</c:v>
                </c:pt>
                <c:pt idx="1924">
                  <c:v>8.6300000000000008</c:v>
                </c:pt>
                <c:pt idx="1925">
                  <c:v>5.28</c:v>
                </c:pt>
                <c:pt idx="1926">
                  <c:v>5.63</c:v>
                </c:pt>
                <c:pt idx="1927">
                  <c:v>11.47</c:v>
                </c:pt>
                <c:pt idx="1928">
                  <c:v>4.92</c:v>
                </c:pt>
                <c:pt idx="1929">
                  <c:v>4.18</c:v>
                </c:pt>
                <c:pt idx="1930">
                  <c:v>4.67</c:v>
                </c:pt>
                <c:pt idx="1931">
                  <c:v>6.24</c:v>
                </c:pt>
                <c:pt idx="1932">
                  <c:v>5.99</c:v>
                </c:pt>
                <c:pt idx="1933">
                  <c:v>10.27</c:v>
                </c:pt>
                <c:pt idx="1934">
                  <c:v>5.97</c:v>
                </c:pt>
                <c:pt idx="1935">
                  <c:v>4.9800000000000004</c:v>
                </c:pt>
                <c:pt idx="1936">
                  <c:v>6.91</c:v>
                </c:pt>
                <c:pt idx="1937">
                  <c:v>6.38</c:v>
                </c:pt>
                <c:pt idx="1938">
                  <c:v>4.7699999999999996</c:v>
                </c:pt>
                <c:pt idx="1939">
                  <c:v>6.04</c:v>
                </c:pt>
                <c:pt idx="1940">
                  <c:v>4.3</c:v>
                </c:pt>
                <c:pt idx="1941">
                  <c:v>8.75</c:v>
                </c:pt>
                <c:pt idx="1942">
                  <c:v>5.25</c:v>
                </c:pt>
                <c:pt idx="1943">
                  <c:v>5.03</c:v>
                </c:pt>
                <c:pt idx="1944">
                  <c:v>5.88</c:v>
                </c:pt>
                <c:pt idx="1945">
                  <c:v>4.49</c:v>
                </c:pt>
                <c:pt idx="1946">
                  <c:v>4.1399999999999997</c:v>
                </c:pt>
                <c:pt idx="1947">
                  <c:v>5.8</c:v>
                </c:pt>
                <c:pt idx="1948">
                  <c:v>5.12</c:v>
                </c:pt>
                <c:pt idx="1949">
                  <c:v>5.98</c:v>
                </c:pt>
                <c:pt idx="1950">
                  <c:v>5.46</c:v>
                </c:pt>
                <c:pt idx="1951">
                  <c:v>4.91</c:v>
                </c:pt>
                <c:pt idx="1952">
                  <c:v>4.66</c:v>
                </c:pt>
                <c:pt idx="1953">
                  <c:v>6.8</c:v>
                </c:pt>
                <c:pt idx="1954">
                  <c:v>4.47</c:v>
                </c:pt>
                <c:pt idx="1955">
                  <c:v>4.08</c:v>
                </c:pt>
                <c:pt idx="1956">
                  <c:v>5.51</c:v>
                </c:pt>
                <c:pt idx="1957">
                  <c:v>8.4</c:v>
                </c:pt>
                <c:pt idx="1958">
                  <c:v>5.14</c:v>
                </c:pt>
                <c:pt idx="1959">
                  <c:v>5.21</c:v>
                </c:pt>
                <c:pt idx="1960">
                  <c:v>6.23</c:v>
                </c:pt>
                <c:pt idx="1961">
                  <c:v>5.6</c:v>
                </c:pt>
                <c:pt idx="1962">
                  <c:v>4.72</c:v>
                </c:pt>
                <c:pt idx="1963">
                  <c:v>4.67</c:v>
                </c:pt>
                <c:pt idx="1964">
                  <c:v>6.11</c:v>
                </c:pt>
                <c:pt idx="1965">
                  <c:v>6.25</c:v>
                </c:pt>
                <c:pt idx="1966">
                  <c:v>4</c:v>
                </c:pt>
                <c:pt idx="1967">
                  <c:v>5.55</c:v>
                </c:pt>
                <c:pt idx="1968">
                  <c:v>5.95</c:v>
                </c:pt>
                <c:pt idx="1969">
                  <c:v>4.3600000000000003</c:v>
                </c:pt>
                <c:pt idx="1970">
                  <c:v>4.84</c:v>
                </c:pt>
                <c:pt idx="1971">
                  <c:v>4.5599999999999996</c:v>
                </c:pt>
                <c:pt idx="1972">
                  <c:v>4.42</c:v>
                </c:pt>
                <c:pt idx="1973">
                  <c:v>7.66</c:v>
                </c:pt>
                <c:pt idx="1974">
                  <c:v>5.2</c:v>
                </c:pt>
                <c:pt idx="1975">
                  <c:v>5.53</c:v>
                </c:pt>
                <c:pt idx="1976">
                  <c:v>4.8600000000000003</c:v>
                </c:pt>
                <c:pt idx="1977">
                  <c:v>5.49</c:v>
                </c:pt>
                <c:pt idx="1978">
                  <c:v>4.09</c:v>
                </c:pt>
                <c:pt idx="1979">
                  <c:v>4.3099999999999996</c:v>
                </c:pt>
                <c:pt idx="1980">
                  <c:v>4</c:v>
                </c:pt>
                <c:pt idx="1981">
                  <c:v>4.68</c:v>
                </c:pt>
                <c:pt idx="1982">
                  <c:v>4.0199999999999996</c:v>
                </c:pt>
                <c:pt idx="1983">
                  <c:v>5.12</c:v>
                </c:pt>
                <c:pt idx="1984">
                  <c:v>5.52</c:v>
                </c:pt>
                <c:pt idx="1985">
                  <c:v>5.81</c:v>
                </c:pt>
                <c:pt idx="1986">
                  <c:v>5.16</c:v>
                </c:pt>
                <c:pt idx="1987">
                  <c:v>5</c:v>
                </c:pt>
                <c:pt idx="1988">
                  <c:v>5.84</c:v>
                </c:pt>
                <c:pt idx="1989">
                  <c:v>4.1900000000000004</c:v>
                </c:pt>
                <c:pt idx="1990">
                  <c:v>4.62</c:v>
                </c:pt>
                <c:pt idx="1991">
                  <c:v>6.24</c:v>
                </c:pt>
                <c:pt idx="1992">
                  <c:v>5.81</c:v>
                </c:pt>
                <c:pt idx="1993">
                  <c:v>4.83</c:v>
                </c:pt>
                <c:pt idx="1994">
                  <c:v>5.72</c:v>
                </c:pt>
                <c:pt idx="1995">
                  <c:v>4.83</c:v>
                </c:pt>
                <c:pt idx="1996">
                  <c:v>4.1399999999999997</c:v>
                </c:pt>
                <c:pt idx="1997">
                  <c:v>4.07</c:v>
                </c:pt>
                <c:pt idx="1998">
                  <c:v>6.26</c:v>
                </c:pt>
                <c:pt idx="1999">
                  <c:v>5.88</c:v>
                </c:pt>
                <c:pt idx="2000">
                  <c:v>5.72</c:v>
                </c:pt>
                <c:pt idx="2001">
                  <c:v>6.09</c:v>
                </c:pt>
                <c:pt idx="2002">
                  <c:v>4.25</c:v>
                </c:pt>
                <c:pt idx="2003">
                  <c:v>6.09</c:v>
                </c:pt>
                <c:pt idx="2004">
                  <c:v>5.51</c:v>
                </c:pt>
                <c:pt idx="2005">
                  <c:v>5.63</c:v>
                </c:pt>
                <c:pt idx="2006">
                  <c:v>5.29</c:v>
                </c:pt>
                <c:pt idx="2007">
                  <c:v>4</c:v>
                </c:pt>
                <c:pt idx="2008">
                  <c:v>5.49</c:v>
                </c:pt>
                <c:pt idx="2009">
                  <c:v>5.34</c:v>
                </c:pt>
                <c:pt idx="2010">
                  <c:v>4.12</c:v>
                </c:pt>
                <c:pt idx="2011">
                  <c:v>5.49</c:v>
                </c:pt>
                <c:pt idx="2012">
                  <c:v>5.1100000000000003</c:v>
                </c:pt>
                <c:pt idx="2013">
                  <c:v>5.94</c:v>
                </c:pt>
                <c:pt idx="2014">
                  <c:v>5.54</c:v>
                </c:pt>
                <c:pt idx="2015">
                  <c:v>7.09</c:v>
                </c:pt>
                <c:pt idx="2016">
                  <c:v>6.22</c:v>
                </c:pt>
                <c:pt idx="2017">
                  <c:v>4.33</c:v>
                </c:pt>
                <c:pt idx="2018">
                  <c:v>5.83</c:v>
                </c:pt>
                <c:pt idx="2019">
                  <c:v>4.7</c:v>
                </c:pt>
                <c:pt idx="2020">
                  <c:v>4.07</c:v>
                </c:pt>
                <c:pt idx="2021">
                  <c:v>9.39</c:v>
                </c:pt>
                <c:pt idx="2022">
                  <c:v>4.18</c:v>
                </c:pt>
                <c:pt idx="2023">
                  <c:v>4.18</c:v>
                </c:pt>
                <c:pt idx="2024">
                  <c:v>4.4000000000000004</c:v>
                </c:pt>
                <c:pt idx="2025">
                  <c:v>9.9</c:v>
                </c:pt>
                <c:pt idx="2026">
                  <c:v>4.84</c:v>
                </c:pt>
                <c:pt idx="2027">
                  <c:v>5.53</c:v>
                </c:pt>
                <c:pt idx="2028">
                  <c:v>4.33</c:v>
                </c:pt>
                <c:pt idx="2029">
                  <c:v>4.91</c:v>
                </c:pt>
                <c:pt idx="2030">
                  <c:v>4.8</c:v>
                </c:pt>
                <c:pt idx="2031">
                  <c:v>5.55</c:v>
                </c:pt>
                <c:pt idx="2032">
                  <c:v>5.24</c:v>
                </c:pt>
                <c:pt idx="2033">
                  <c:v>6.08</c:v>
                </c:pt>
                <c:pt idx="2034">
                  <c:v>5.83</c:v>
                </c:pt>
                <c:pt idx="2035">
                  <c:v>4.29</c:v>
                </c:pt>
                <c:pt idx="2036">
                  <c:v>5.3</c:v>
                </c:pt>
                <c:pt idx="2037">
                  <c:v>4.42</c:v>
                </c:pt>
                <c:pt idx="2038">
                  <c:v>5.68</c:v>
                </c:pt>
                <c:pt idx="2039">
                  <c:v>6.05</c:v>
                </c:pt>
                <c:pt idx="2040">
                  <c:v>5.33</c:v>
                </c:pt>
                <c:pt idx="2041">
                  <c:v>6.22</c:v>
                </c:pt>
                <c:pt idx="2042">
                  <c:v>5.84</c:v>
                </c:pt>
                <c:pt idx="2043">
                  <c:v>5.71</c:v>
                </c:pt>
                <c:pt idx="2044">
                  <c:v>6.04</c:v>
                </c:pt>
                <c:pt idx="2045">
                  <c:v>4.38</c:v>
                </c:pt>
                <c:pt idx="2046">
                  <c:v>5.56</c:v>
                </c:pt>
                <c:pt idx="2047">
                  <c:v>4.24</c:v>
                </c:pt>
                <c:pt idx="2048">
                  <c:v>6.32</c:v>
                </c:pt>
                <c:pt idx="2049">
                  <c:v>6.3</c:v>
                </c:pt>
                <c:pt idx="2050">
                  <c:v>4.38</c:v>
                </c:pt>
                <c:pt idx="2051">
                  <c:v>4.6500000000000004</c:v>
                </c:pt>
                <c:pt idx="2052">
                  <c:v>4.7</c:v>
                </c:pt>
                <c:pt idx="2053">
                  <c:v>4.34</c:v>
                </c:pt>
                <c:pt idx="2054">
                  <c:v>5.62</c:v>
                </c:pt>
                <c:pt idx="2055">
                  <c:v>4.24</c:v>
                </c:pt>
                <c:pt idx="2056">
                  <c:v>4.57</c:v>
                </c:pt>
                <c:pt idx="2057">
                  <c:v>5.05</c:v>
                </c:pt>
                <c:pt idx="2058">
                  <c:v>6.16</c:v>
                </c:pt>
                <c:pt idx="2059">
                  <c:v>4.57</c:v>
                </c:pt>
                <c:pt idx="2060">
                  <c:v>5.53</c:v>
                </c:pt>
                <c:pt idx="2061">
                  <c:v>5.84</c:v>
                </c:pt>
                <c:pt idx="2062">
                  <c:v>6.41</c:v>
                </c:pt>
                <c:pt idx="2063">
                  <c:v>4.7300000000000004</c:v>
                </c:pt>
                <c:pt idx="2064">
                  <c:v>6.22</c:v>
                </c:pt>
                <c:pt idx="2065">
                  <c:v>4.46</c:v>
                </c:pt>
                <c:pt idx="2066">
                  <c:v>4.5</c:v>
                </c:pt>
                <c:pt idx="2067">
                  <c:v>8.93</c:v>
                </c:pt>
                <c:pt idx="2068">
                  <c:v>11.02</c:v>
                </c:pt>
                <c:pt idx="2069">
                  <c:v>5.25</c:v>
                </c:pt>
                <c:pt idx="2070">
                  <c:v>4.75</c:v>
                </c:pt>
                <c:pt idx="2071">
                  <c:v>4.68</c:v>
                </c:pt>
                <c:pt idx="2072">
                  <c:v>6.17</c:v>
                </c:pt>
                <c:pt idx="2073">
                  <c:v>4.5599999999999996</c:v>
                </c:pt>
                <c:pt idx="2074">
                  <c:v>6.3</c:v>
                </c:pt>
                <c:pt idx="2075">
                  <c:v>6.03</c:v>
                </c:pt>
                <c:pt idx="2076">
                  <c:v>4.2</c:v>
                </c:pt>
                <c:pt idx="2077">
                  <c:v>5.61</c:v>
                </c:pt>
                <c:pt idx="2078">
                  <c:v>5.88</c:v>
                </c:pt>
                <c:pt idx="2079">
                  <c:v>5.92</c:v>
                </c:pt>
                <c:pt idx="2080">
                  <c:v>4.8099999999999996</c:v>
                </c:pt>
                <c:pt idx="2081">
                  <c:v>4.55</c:v>
                </c:pt>
                <c:pt idx="2082">
                  <c:v>6.43</c:v>
                </c:pt>
                <c:pt idx="2083">
                  <c:v>11.62</c:v>
                </c:pt>
                <c:pt idx="2084">
                  <c:v>6.04</c:v>
                </c:pt>
                <c:pt idx="2085">
                  <c:v>8.82</c:v>
                </c:pt>
                <c:pt idx="2086">
                  <c:v>5.8</c:v>
                </c:pt>
                <c:pt idx="2087">
                  <c:v>4.28</c:v>
                </c:pt>
                <c:pt idx="2088">
                  <c:v>5.5</c:v>
                </c:pt>
                <c:pt idx="2089">
                  <c:v>4.6900000000000004</c:v>
                </c:pt>
                <c:pt idx="2090">
                  <c:v>4.43</c:v>
                </c:pt>
                <c:pt idx="2091">
                  <c:v>6.16</c:v>
                </c:pt>
                <c:pt idx="2092">
                  <c:v>6.66</c:v>
                </c:pt>
                <c:pt idx="2093">
                  <c:v>5.92</c:v>
                </c:pt>
                <c:pt idx="2094">
                  <c:v>5.97</c:v>
                </c:pt>
                <c:pt idx="2095">
                  <c:v>4.6399999999999997</c:v>
                </c:pt>
                <c:pt idx="2096">
                  <c:v>6.12</c:v>
                </c:pt>
                <c:pt idx="2097">
                  <c:v>4.87</c:v>
                </c:pt>
                <c:pt idx="2098">
                  <c:v>4.5999999999999996</c:v>
                </c:pt>
                <c:pt idx="2099">
                  <c:v>4.78</c:v>
                </c:pt>
                <c:pt idx="2100">
                  <c:v>11.05</c:v>
                </c:pt>
                <c:pt idx="2101">
                  <c:v>7.62</c:v>
                </c:pt>
                <c:pt idx="2102">
                  <c:v>4.78</c:v>
                </c:pt>
                <c:pt idx="2103">
                  <c:v>6.09</c:v>
                </c:pt>
                <c:pt idx="2104">
                  <c:v>5.1100000000000003</c:v>
                </c:pt>
                <c:pt idx="2105">
                  <c:v>4.46</c:v>
                </c:pt>
                <c:pt idx="2106">
                  <c:v>6.11</c:v>
                </c:pt>
                <c:pt idx="2107">
                  <c:v>4.66</c:v>
                </c:pt>
                <c:pt idx="2108">
                  <c:v>6.14</c:v>
                </c:pt>
                <c:pt idx="2109">
                  <c:v>6.21</c:v>
                </c:pt>
                <c:pt idx="2110">
                  <c:v>4.5999999999999996</c:v>
                </c:pt>
                <c:pt idx="2111">
                  <c:v>5.04</c:v>
                </c:pt>
                <c:pt idx="2112">
                  <c:v>5.08</c:v>
                </c:pt>
                <c:pt idx="2113">
                  <c:v>4.38</c:v>
                </c:pt>
                <c:pt idx="2114">
                  <c:v>4.79</c:v>
                </c:pt>
                <c:pt idx="2115">
                  <c:v>4.21</c:v>
                </c:pt>
                <c:pt idx="2116">
                  <c:v>5.47</c:v>
                </c:pt>
                <c:pt idx="2117">
                  <c:v>5.09</c:v>
                </c:pt>
                <c:pt idx="2118">
                  <c:v>5.08</c:v>
                </c:pt>
                <c:pt idx="2119">
                  <c:v>5.68</c:v>
                </c:pt>
                <c:pt idx="2120">
                  <c:v>4.66</c:v>
                </c:pt>
                <c:pt idx="2121">
                  <c:v>5.59</c:v>
                </c:pt>
                <c:pt idx="2122">
                  <c:v>6.2</c:v>
                </c:pt>
                <c:pt idx="2123">
                  <c:v>4.45</c:v>
                </c:pt>
                <c:pt idx="2124">
                  <c:v>6.1</c:v>
                </c:pt>
                <c:pt idx="2125">
                  <c:v>6.06</c:v>
                </c:pt>
                <c:pt idx="2126">
                  <c:v>4.5599999999999996</c:v>
                </c:pt>
                <c:pt idx="2127">
                  <c:v>6.41</c:v>
                </c:pt>
                <c:pt idx="2128">
                  <c:v>5.57</c:v>
                </c:pt>
                <c:pt idx="2129">
                  <c:v>5.47</c:v>
                </c:pt>
                <c:pt idx="2130">
                  <c:v>4.43</c:v>
                </c:pt>
                <c:pt idx="2131">
                  <c:v>4.95</c:v>
                </c:pt>
                <c:pt idx="2132">
                  <c:v>4.04</c:v>
                </c:pt>
                <c:pt idx="2133">
                  <c:v>5.93</c:v>
                </c:pt>
                <c:pt idx="2134">
                  <c:v>4.2300000000000004</c:v>
                </c:pt>
                <c:pt idx="2135">
                  <c:v>5.59</c:v>
                </c:pt>
                <c:pt idx="2136">
                  <c:v>4.8899999999999997</c:v>
                </c:pt>
                <c:pt idx="2137">
                  <c:v>5.81</c:v>
                </c:pt>
                <c:pt idx="2138">
                  <c:v>4.29</c:v>
                </c:pt>
                <c:pt idx="2139">
                  <c:v>4.03</c:v>
                </c:pt>
                <c:pt idx="2140">
                  <c:v>6.29</c:v>
                </c:pt>
                <c:pt idx="2141">
                  <c:v>4.4800000000000004</c:v>
                </c:pt>
                <c:pt idx="2142">
                  <c:v>5.51</c:v>
                </c:pt>
                <c:pt idx="2143">
                  <c:v>4.5</c:v>
                </c:pt>
                <c:pt idx="2144">
                  <c:v>6.29</c:v>
                </c:pt>
                <c:pt idx="2145">
                  <c:v>4.33</c:v>
                </c:pt>
                <c:pt idx="2146">
                  <c:v>11.15</c:v>
                </c:pt>
                <c:pt idx="2147">
                  <c:v>6.45</c:v>
                </c:pt>
                <c:pt idx="2148">
                  <c:v>9.27</c:v>
                </c:pt>
                <c:pt idx="2149">
                  <c:v>6.15</c:v>
                </c:pt>
                <c:pt idx="2150">
                  <c:v>4.13</c:v>
                </c:pt>
                <c:pt idx="2151">
                  <c:v>4.24</c:v>
                </c:pt>
                <c:pt idx="2152">
                  <c:v>9.8800000000000008</c:v>
                </c:pt>
                <c:pt idx="2153">
                  <c:v>9.5</c:v>
                </c:pt>
                <c:pt idx="2154">
                  <c:v>4.97</c:v>
                </c:pt>
                <c:pt idx="2155">
                  <c:v>5.49</c:v>
                </c:pt>
                <c:pt idx="2156">
                  <c:v>4.47</c:v>
                </c:pt>
                <c:pt idx="2157">
                  <c:v>4.34</c:v>
                </c:pt>
                <c:pt idx="2158">
                  <c:v>9.49</c:v>
                </c:pt>
                <c:pt idx="2159">
                  <c:v>10.16</c:v>
                </c:pt>
                <c:pt idx="2160">
                  <c:v>11.19</c:v>
                </c:pt>
                <c:pt idx="2161">
                  <c:v>11.03</c:v>
                </c:pt>
                <c:pt idx="2162">
                  <c:v>4.43</c:v>
                </c:pt>
                <c:pt idx="2163">
                  <c:v>6.14</c:v>
                </c:pt>
                <c:pt idx="2164">
                  <c:v>4.87</c:v>
                </c:pt>
                <c:pt idx="2165">
                  <c:v>4.3</c:v>
                </c:pt>
                <c:pt idx="2166">
                  <c:v>6.19</c:v>
                </c:pt>
                <c:pt idx="2167">
                  <c:v>6.19</c:v>
                </c:pt>
                <c:pt idx="2168">
                  <c:v>5.12</c:v>
                </c:pt>
                <c:pt idx="2169">
                  <c:v>4.04</c:v>
                </c:pt>
                <c:pt idx="2170">
                  <c:v>5.36</c:v>
                </c:pt>
                <c:pt idx="2171">
                  <c:v>4.38</c:v>
                </c:pt>
                <c:pt idx="2172">
                  <c:v>4.58</c:v>
                </c:pt>
                <c:pt idx="2173">
                  <c:v>11.92</c:v>
                </c:pt>
                <c:pt idx="2174">
                  <c:v>5.4</c:v>
                </c:pt>
                <c:pt idx="2175">
                  <c:v>4.76</c:v>
                </c:pt>
                <c:pt idx="2176">
                  <c:v>4.78</c:v>
                </c:pt>
                <c:pt idx="2177">
                  <c:v>4.26</c:v>
                </c:pt>
                <c:pt idx="2178">
                  <c:v>5.85</c:v>
                </c:pt>
                <c:pt idx="2179">
                  <c:v>5.32</c:v>
                </c:pt>
                <c:pt idx="2180">
                  <c:v>5.14</c:v>
                </c:pt>
                <c:pt idx="2181">
                  <c:v>5</c:v>
                </c:pt>
                <c:pt idx="2182">
                  <c:v>4.55</c:v>
                </c:pt>
                <c:pt idx="2183">
                  <c:v>5.97</c:v>
                </c:pt>
                <c:pt idx="2184">
                  <c:v>4.0199999999999996</c:v>
                </c:pt>
                <c:pt idx="2185">
                  <c:v>4.04</c:v>
                </c:pt>
                <c:pt idx="2186">
                  <c:v>5.54</c:v>
                </c:pt>
                <c:pt idx="2187">
                  <c:v>4.03</c:v>
                </c:pt>
                <c:pt idx="2188">
                  <c:v>5.62</c:v>
                </c:pt>
                <c:pt idx="2189">
                  <c:v>5.27</c:v>
                </c:pt>
                <c:pt idx="2190">
                  <c:v>5.18</c:v>
                </c:pt>
                <c:pt idx="2191">
                  <c:v>5.27</c:v>
                </c:pt>
                <c:pt idx="2192">
                  <c:v>5.62</c:v>
                </c:pt>
                <c:pt idx="2193">
                  <c:v>5.0599999999999996</c:v>
                </c:pt>
                <c:pt idx="2194">
                  <c:v>4.6900000000000004</c:v>
                </c:pt>
                <c:pt idx="2195">
                  <c:v>5.44</c:v>
                </c:pt>
                <c:pt idx="2196">
                  <c:v>5.05</c:v>
                </c:pt>
                <c:pt idx="2197">
                  <c:v>6</c:v>
                </c:pt>
                <c:pt idx="2198">
                  <c:v>5.99</c:v>
                </c:pt>
                <c:pt idx="2199">
                  <c:v>4.3600000000000003</c:v>
                </c:pt>
                <c:pt idx="2200">
                  <c:v>4.41</c:v>
                </c:pt>
                <c:pt idx="2201">
                  <c:v>4.17</c:v>
                </c:pt>
                <c:pt idx="2202">
                  <c:v>4.4400000000000004</c:v>
                </c:pt>
                <c:pt idx="2203">
                  <c:v>5.52</c:v>
                </c:pt>
                <c:pt idx="2204">
                  <c:v>6.01</c:v>
                </c:pt>
                <c:pt idx="2205">
                  <c:v>5.81</c:v>
                </c:pt>
                <c:pt idx="2206">
                  <c:v>4.37</c:v>
                </c:pt>
                <c:pt idx="2207">
                  <c:v>5.74</c:v>
                </c:pt>
                <c:pt idx="2208">
                  <c:v>5.39</c:v>
                </c:pt>
                <c:pt idx="2209">
                  <c:v>4.07</c:v>
                </c:pt>
                <c:pt idx="2210">
                  <c:v>5.49</c:v>
                </c:pt>
                <c:pt idx="2211">
                  <c:v>5.68</c:v>
                </c:pt>
                <c:pt idx="2212">
                  <c:v>6.09</c:v>
                </c:pt>
                <c:pt idx="2213">
                  <c:v>5.53</c:v>
                </c:pt>
                <c:pt idx="2214">
                  <c:v>4.28</c:v>
                </c:pt>
                <c:pt idx="2215">
                  <c:v>6.01</c:v>
                </c:pt>
                <c:pt idx="2216">
                  <c:v>4.59</c:v>
                </c:pt>
                <c:pt idx="2217">
                  <c:v>5.8</c:v>
                </c:pt>
                <c:pt idx="2218">
                  <c:v>5.08</c:v>
                </c:pt>
                <c:pt idx="2219">
                  <c:v>5.84</c:v>
                </c:pt>
                <c:pt idx="2220">
                  <c:v>4.1500000000000004</c:v>
                </c:pt>
                <c:pt idx="2221">
                  <c:v>4.3600000000000003</c:v>
                </c:pt>
                <c:pt idx="2222">
                  <c:v>4.55</c:v>
                </c:pt>
                <c:pt idx="2223">
                  <c:v>4.37</c:v>
                </c:pt>
                <c:pt idx="2224">
                  <c:v>5.24</c:v>
                </c:pt>
                <c:pt idx="2225">
                  <c:v>5.96</c:v>
                </c:pt>
                <c:pt idx="2226">
                  <c:v>4.76</c:v>
                </c:pt>
                <c:pt idx="2227">
                  <c:v>4.3</c:v>
                </c:pt>
                <c:pt idx="2228">
                  <c:v>4.5</c:v>
                </c:pt>
                <c:pt idx="2229">
                  <c:v>5.59</c:v>
                </c:pt>
                <c:pt idx="2230">
                  <c:v>6.29</c:v>
                </c:pt>
                <c:pt idx="2231">
                  <c:v>4.1900000000000004</c:v>
                </c:pt>
                <c:pt idx="2232">
                  <c:v>4.7</c:v>
                </c:pt>
                <c:pt idx="2233">
                  <c:v>5.64</c:v>
                </c:pt>
                <c:pt idx="2234">
                  <c:v>4.1100000000000003</c:v>
                </c:pt>
                <c:pt idx="2235">
                  <c:v>5.43</c:v>
                </c:pt>
                <c:pt idx="2236">
                  <c:v>4.38</c:v>
                </c:pt>
                <c:pt idx="2237">
                  <c:v>9.7899999999999991</c:v>
                </c:pt>
                <c:pt idx="2238">
                  <c:v>11.84</c:v>
                </c:pt>
                <c:pt idx="2239">
                  <c:v>6.22</c:v>
                </c:pt>
                <c:pt idx="2240">
                  <c:v>10.01</c:v>
                </c:pt>
                <c:pt idx="2241">
                  <c:v>4.32</c:v>
                </c:pt>
                <c:pt idx="2242">
                  <c:v>5.65</c:v>
                </c:pt>
                <c:pt idx="2243">
                  <c:v>4.12</c:v>
                </c:pt>
                <c:pt idx="2244">
                  <c:v>6.24</c:v>
                </c:pt>
                <c:pt idx="2245">
                  <c:v>4.83</c:v>
                </c:pt>
                <c:pt idx="2246">
                  <c:v>7.4</c:v>
                </c:pt>
                <c:pt idx="2247">
                  <c:v>4.54</c:v>
                </c:pt>
                <c:pt idx="2248">
                  <c:v>11.11</c:v>
                </c:pt>
                <c:pt idx="2249">
                  <c:v>4.03</c:v>
                </c:pt>
                <c:pt idx="2250">
                  <c:v>4.51</c:v>
                </c:pt>
                <c:pt idx="2251">
                  <c:v>5.56</c:v>
                </c:pt>
                <c:pt idx="2252">
                  <c:v>4.0999999999999996</c:v>
                </c:pt>
                <c:pt idx="2253">
                  <c:v>5.85</c:v>
                </c:pt>
                <c:pt idx="2254">
                  <c:v>4.92</c:v>
                </c:pt>
                <c:pt idx="2255">
                  <c:v>9.4600000000000009</c:v>
                </c:pt>
                <c:pt idx="2256">
                  <c:v>5.94</c:v>
                </c:pt>
                <c:pt idx="2257">
                  <c:v>5.7</c:v>
                </c:pt>
                <c:pt idx="2258">
                  <c:v>4.13</c:v>
                </c:pt>
                <c:pt idx="2259">
                  <c:v>4.7699999999999996</c:v>
                </c:pt>
                <c:pt idx="2260">
                  <c:v>4.99</c:v>
                </c:pt>
                <c:pt idx="2261">
                  <c:v>4.42</c:v>
                </c:pt>
                <c:pt idx="2262">
                  <c:v>4.01</c:v>
                </c:pt>
                <c:pt idx="2263">
                  <c:v>4.49</c:v>
                </c:pt>
                <c:pt idx="2264">
                  <c:v>6.37</c:v>
                </c:pt>
                <c:pt idx="2265">
                  <c:v>5.12</c:v>
                </c:pt>
                <c:pt idx="2266">
                  <c:v>8.59</c:v>
                </c:pt>
                <c:pt idx="2267">
                  <c:v>5.87</c:v>
                </c:pt>
                <c:pt idx="2268">
                  <c:v>7.03</c:v>
                </c:pt>
                <c:pt idx="2269">
                  <c:v>5.51</c:v>
                </c:pt>
                <c:pt idx="2270">
                  <c:v>4.76</c:v>
                </c:pt>
                <c:pt idx="2271">
                  <c:v>4.7</c:v>
                </c:pt>
                <c:pt idx="2272">
                  <c:v>6.21</c:v>
                </c:pt>
                <c:pt idx="2273">
                  <c:v>4.5199999999999996</c:v>
                </c:pt>
                <c:pt idx="2274">
                  <c:v>5.45</c:v>
                </c:pt>
                <c:pt idx="2275">
                  <c:v>4.42</c:v>
                </c:pt>
                <c:pt idx="2276">
                  <c:v>9.44</c:v>
                </c:pt>
                <c:pt idx="2277">
                  <c:v>6.15</c:v>
                </c:pt>
                <c:pt idx="2278">
                  <c:v>5.13</c:v>
                </c:pt>
                <c:pt idx="2279">
                  <c:v>4.96</c:v>
                </c:pt>
                <c:pt idx="2280">
                  <c:v>10.95</c:v>
                </c:pt>
                <c:pt idx="2281">
                  <c:v>4.4400000000000004</c:v>
                </c:pt>
                <c:pt idx="2282">
                  <c:v>4.0199999999999996</c:v>
                </c:pt>
                <c:pt idx="2283">
                  <c:v>5.44</c:v>
                </c:pt>
                <c:pt idx="2284">
                  <c:v>4.1500000000000004</c:v>
                </c:pt>
                <c:pt idx="2285">
                  <c:v>6.02</c:v>
                </c:pt>
                <c:pt idx="2286">
                  <c:v>7.73</c:v>
                </c:pt>
                <c:pt idx="2287">
                  <c:v>5.03</c:v>
                </c:pt>
                <c:pt idx="2288">
                  <c:v>4.08</c:v>
                </c:pt>
                <c:pt idx="2289">
                  <c:v>4.2699999999999996</c:v>
                </c:pt>
                <c:pt idx="2290">
                  <c:v>4.07</c:v>
                </c:pt>
                <c:pt idx="2291">
                  <c:v>10.36</c:v>
                </c:pt>
                <c:pt idx="2292">
                  <c:v>5.71</c:v>
                </c:pt>
                <c:pt idx="2293">
                  <c:v>6.08</c:v>
                </c:pt>
                <c:pt idx="2294">
                  <c:v>5.71</c:v>
                </c:pt>
                <c:pt idx="2295">
                  <c:v>9.1300000000000008</c:v>
                </c:pt>
                <c:pt idx="2296">
                  <c:v>5.49</c:v>
                </c:pt>
                <c:pt idx="2297">
                  <c:v>4.37</c:v>
                </c:pt>
                <c:pt idx="2298">
                  <c:v>8.4600000000000009</c:v>
                </c:pt>
                <c:pt idx="2299">
                  <c:v>5.28</c:v>
                </c:pt>
                <c:pt idx="2300">
                  <c:v>5.33</c:v>
                </c:pt>
                <c:pt idx="2301">
                  <c:v>5.5</c:v>
                </c:pt>
                <c:pt idx="2302">
                  <c:v>5.4</c:v>
                </c:pt>
                <c:pt idx="2303">
                  <c:v>6.05</c:v>
                </c:pt>
                <c:pt idx="2304">
                  <c:v>11.46</c:v>
                </c:pt>
                <c:pt idx="2305">
                  <c:v>8.48</c:v>
                </c:pt>
                <c:pt idx="2306">
                  <c:v>4.8600000000000003</c:v>
                </c:pt>
                <c:pt idx="2307">
                  <c:v>4.45</c:v>
                </c:pt>
                <c:pt idx="2308">
                  <c:v>4.3600000000000003</c:v>
                </c:pt>
                <c:pt idx="2309">
                  <c:v>5.8</c:v>
                </c:pt>
                <c:pt idx="2310">
                  <c:v>5.27</c:v>
                </c:pt>
                <c:pt idx="2311">
                  <c:v>5.64</c:v>
                </c:pt>
                <c:pt idx="2312">
                  <c:v>4.2</c:v>
                </c:pt>
                <c:pt idx="2313">
                  <c:v>5.42</c:v>
                </c:pt>
                <c:pt idx="2314">
                  <c:v>6.11</c:v>
                </c:pt>
                <c:pt idx="2315">
                  <c:v>5.29</c:v>
                </c:pt>
                <c:pt idx="2316">
                  <c:v>5.91</c:v>
                </c:pt>
                <c:pt idx="2317">
                  <c:v>5.81</c:v>
                </c:pt>
                <c:pt idx="2318">
                  <c:v>5.51</c:v>
                </c:pt>
                <c:pt idx="2319">
                  <c:v>5.73</c:v>
                </c:pt>
                <c:pt idx="2320">
                  <c:v>5.53</c:v>
                </c:pt>
                <c:pt idx="2321">
                  <c:v>5.43</c:v>
                </c:pt>
                <c:pt idx="2322">
                  <c:v>8.01</c:v>
                </c:pt>
                <c:pt idx="2323">
                  <c:v>5.94</c:v>
                </c:pt>
                <c:pt idx="2324">
                  <c:v>5.04</c:v>
                </c:pt>
                <c:pt idx="2325">
                  <c:v>4.54</c:v>
                </c:pt>
                <c:pt idx="2326">
                  <c:v>5.6</c:v>
                </c:pt>
                <c:pt idx="2327">
                  <c:v>10.67</c:v>
                </c:pt>
                <c:pt idx="2328">
                  <c:v>5.26</c:v>
                </c:pt>
                <c:pt idx="2329">
                  <c:v>5.22</c:v>
                </c:pt>
                <c:pt idx="2330">
                  <c:v>4.29</c:v>
                </c:pt>
                <c:pt idx="2331">
                  <c:v>5.57</c:v>
                </c:pt>
                <c:pt idx="2332">
                  <c:v>6.28</c:v>
                </c:pt>
                <c:pt idx="2333">
                  <c:v>6.35</c:v>
                </c:pt>
                <c:pt idx="2334">
                  <c:v>4.3899999999999997</c:v>
                </c:pt>
                <c:pt idx="2335">
                  <c:v>4.51</c:v>
                </c:pt>
              </c:numCache>
            </c:numRef>
          </c:yVal>
          <c:smooth val="0"/>
          <c:extLst>
            <c:ext xmlns:c16="http://schemas.microsoft.com/office/drawing/2014/chart" uri="{C3380CC4-5D6E-409C-BE32-E72D297353CC}">
              <c16:uniqueId val="{00000002-6490-4DB5-816C-704153D9B506}"/>
            </c:ext>
          </c:extLst>
        </c:ser>
        <c:dLbls>
          <c:showLegendKey val="0"/>
          <c:showVal val="0"/>
          <c:showCatName val="0"/>
          <c:showSerName val="0"/>
          <c:showPercent val="0"/>
          <c:showBubbleSize val="0"/>
        </c:dLbls>
        <c:axId val="41325168"/>
        <c:axId val="2022803184"/>
      </c:scatterChart>
      <c:valAx>
        <c:axId val="4132516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803184"/>
        <c:crosses val="autoZero"/>
        <c:crossBetween val="midCat"/>
      </c:valAx>
      <c:valAx>
        <c:axId val="202280318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32516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Age vs Healthcare Charges</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strRef>
              <c:f>Healthcare!$P:$P</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Healthcare!$K:$K</c:f>
              <c:numCache>
                <c:formatCode>General</c:formatCode>
                <c:ptCount val="1048576"/>
                <c:pt idx="0" formatCode="[$$-2809]#,##0.00">
                  <c:v>0</c:v>
                </c:pt>
                <c:pt idx="1">
                  <c:v>63770.43</c:v>
                </c:pt>
                <c:pt idx="2">
                  <c:v>62592.87</c:v>
                </c:pt>
                <c:pt idx="3">
                  <c:v>60021.4</c:v>
                </c:pt>
                <c:pt idx="4">
                  <c:v>58571.07</c:v>
                </c:pt>
                <c:pt idx="5">
                  <c:v>55135.4</c:v>
                </c:pt>
                <c:pt idx="6">
                  <c:v>52590.83</c:v>
                </c:pt>
                <c:pt idx="7">
                  <c:v>51194.559999999998</c:v>
                </c:pt>
                <c:pt idx="8">
                  <c:v>49577.66</c:v>
                </c:pt>
                <c:pt idx="9">
                  <c:v>48970.25</c:v>
                </c:pt>
                <c:pt idx="10">
                  <c:v>48885.14</c:v>
                </c:pt>
                <c:pt idx="11">
                  <c:v>48824.45</c:v>
                </c:pt>
                <c:pt idx="12">
                  <c:v>48675.519999999997</c:v>
                </c:pt>
                <c:pt idx="13">
                  <c:v>48673.56</c:v>
                </c:pt>
                <c:pt idx="14">
                  <c:v>48549.18</c:v>
                </c:pt>
                <c:pt idx="15">
                  <c:v>48517.56</c:v>
                </c:pt>
                <c:pt idx="16">
                  <c:v>48173.36</c:v>
                </c:pt>
                <c:pt idx="17">
                  <c:v>47928.03</c:v>
                </c:pt>
                <c:pt idx="18">
                  <c:v>47896.79</c:v>
                </c:pt>
                <c:pt idx="19">
                  <c:v>47496.49</c:v>
                </c:pt>
                <c:pt idx="20">
                  <c:v>47462.89</c:v>
                </c:pt>
                <c:pt idx="21">
                  <c:v>47403.88</c:v>
                </c:pt>
                <c:pt idx="22">
                  <c:v>47305.31</c:v>
                </c:pt>
                <c:pt idx="23">
                  <c:v>47291.06</c:v>
                </c:pt>
                <c:pt idx="24">
                  <c:v>47269.85</c:v>
                </c:pt>
                <c:pt idx="25">
                  <c:v>47055.53</c:v>
                </c:pt>
                <c:pt idx="26">
                  <c:v>46889.26</c:v>
                </c:pt>
                <c:pt idx="27">
                  <c:v>46718.16</c:v>
                </c:pt>
                <c:pt idx="28">
                  <c:v>46661.440000000002</c:v>
                </c:pt>
                <c:pt idx="29">
                  <c:v>46599.11</c:v>
                </c:pt>
                <c:pt idx="30">
                  <c:v>46255.11</c:v>
                </c:pt>
                <c:pt idx="31">
                  <c:v>46200.99</c:v>
                </c:pt>
                <c:pt idx="32">
                  <c:v>46151.12</c:v>
                </c:pt>
                <c:pt idx="33">
                  <c:v>46130.53</c:v>
                </c:pt>
                <c:pt idx="34">
                  <c:v>46113.51</c:v>
                </c:pt>
                <c:pt idx="35">
                  <c:v>45863.21</c:v>
                </c:pt>
                <c:pt idx="36">
                  <c:v>45710.21</c:v>
                </c:pt>
                <c:pt idx="37">
                  <c:v>45702.02</c:v>
                </c:pt>
                <c:pt idx="38">
                  <c:v>45008.959999999999</c:v>
                </c:pt>
                <c:pt idx="39">
                  <c:v>44641.2</c:v>
                </c:pt>
                <c:pt idx="40">
                  <c:v>44585.46</c:v>
                </c:pt>
                <c:pt idx="41">
                  <c:v>44501.4</c:v>
                </c:pt>
                <c:pt idx="42">
                  <c:v>44423.8</c:v>
                </c:pt>
                <c:pt idx="43">
                  <c:v>44400.41</c:v>
                </c:pt>
                <c:pt idx="44">
                  <c:v>44260.75</c:v>
                </c:pt>
                <c:pt idx="45">
                  <c:v>44202.65</c:v>
                </c:pt>
                <c:pt idx="46">
                  <c:v>43943.88</c:v>
                </c:pt>
                <c:pt idx="47">
                  <c:v>43921.18</c:v>
                </c:pt>
                <c:pt idx="48">
                  <c:v>43896.38</c:v>
                </c:pt>
                <c:pt idx="49">
                  <c:v>43817.45</c:v>
                </c:pt>
                <c:pt idx="50">
                  <c:v>43813.87</c:v>
                </c:pt>
                <c:pt idx="51">
                  <c:v>43753.34</c:v>
                </c:pt>
                <c:pt idx="52">
                  <c:v>43578.94</c:v>
                </c:pt>
                <c:pt idx="53">
                  <c:v>43254.42</c:v>
                </c:pt>
                <c:pt idx="54">
                  <c:v>43073.760000000002</c:v>
                </c:pt>
                <c:pt idx="55">
                  <c:v>42983.46</c:v>
                </c:pt>
                <c:pt idx="56">
                  <c:v>42969.85</c:v>
                </c:pt>
                <c:pt idx="57">
                  <c:v>42856.84</c:v>
                </c:pt>
                <c:pt idx="58">
                  <c:v>42764.12</c:v>
                </c:pt>
                <c:pt idx="59">
                  <c:v>42760.5</c:v>
                </c:pt>
                <c:pt idx="60">
                  <c:v>42644.2</c:v>
                </c:pt>
                <c:pt idx="61">
                  <c:v>42560.43</c:v>
                </c:pt>
                <c:pt idx="62">
                  <c:v>42538.720000000001</c:v>
                </c:pt>
                <c:pt idx="63">
                  <c:v>42478.6</c:v>
                </c:pt>
                <c:pt idx="64">
                  <c:v>42303.69</c:v>
                </c:pt>
                <c:pt idx="65">
                  <c:v>42211.14</c:v>
                </c:pt>
                <c:pt idx="66">
                  <c:v>42188.15</c:v>
                </c:pt>
                <c:pt idx="67">
                  <c:v>42124.52</c:v>
                </c:pt>
                <c:pt idx="68">
                  <c:v>42112.24</c:v>
                </c:pt>
                <c:pt idx="69">
                  <c:v>42111.66</c:v>
                </c:pt>
                <c:pt idx="70">
                  <c:v>41999.519999999997</c:v>
                </c:pt>
                <c:pt idx="71">
                  <c:v>41949.24</c:v>
                </c:pt>
                <c:pt idx="72">
                  <c:v>41919.1</c:v>
                </c:pt>
                <c:pt idx="73">
                  <c:v>41886.54</c:v>
                </c:pt>
                <c:pt idx="74">
                  <c:v>41794.629999999997</c:v>
                </c:pt>
                <c:pt idx="75">
                  <c:v>41681.86</c:v>
                </c:pt>
                <c:pt idx="76">
                  <c:v>41676.080000000002</c:v>
                </c:pt>
                <c:pt idx="77">
                  <c:v>41661.599999999999</c:v>
                </c:pt>
                <c:pt idx="78">
                  <c:v>41636.199999999997</c:v>
                </c:pt>
                <c:pt idx="79">
                  <c:v>41505.15</c:v>
                </c:pt>
                <c:pt idx="80">
                  <c:v>41351.879999999997</c:v>
                </c:pt>
                <c:pt idx="81">
                  <c:v>41331.79</c:v>
                </c:pt>
                <c:pt idx="82">
                  <c:v>41271.5</c:v>
                </c:pt>
                <c:pt idx="83">
                  <c:v>41250.39</c:v>
                </c:pt>
                <c:pt idx="84">
                  <c:v>41191.57</c:v>
                </c:pt>
                <c:pt idx="85">
                  <c:v>41097.160000000003</c:v>
                </c:pt>
                <c:pt idx="86">
                  <c:v>41055.29</c:v>
                </c:pt>
                <c:pt idx="87">
                  <c:v>41034.22</c:v>
                </c:pt>
                <c:pt idx="88">
                  <c:v>40974.160000000003</c:v>
                </c:pt>
                <c:pt idx="89">
                  <c:v>40961.29</c:v>
                </c:pt>
                <c:pt idx="90">
                  <c:v>40941.29</c:v>
                </c:pt>
                <c:pt idx="91">
                  <c:v>40932.43</c:v>
                </c:pt>
                <c:pt idx="92">
                  <c:v>40904.199999999997</c:v>
                </c:pt>
                <c:pt idx="93">
                  <c:v>40817.85</c:v>
                </c:pt>
                <c:pt idx="94">
                  <c:v>40720.550000000003</c:v>
                </c:pt>
                <c:pt idx="95">
                  <c:v>40692.910000000003</c:v>
                </c:pt>
                <c:pt idx="96">
                  <c:v>40590.550000000003</c:v>
                </c:pt>
                <c:pt idx="97">
                  <c:v>40419.019999999997</c:v>
                </c:pt>
                <c:pt idx="98">
                  <c:v>40373.74</c:v>
                </c:pt>
                <c:pt idx="99">
                  <c:v>40309.93</c:v>
                </c:pt>
                <c:pt idx="100">
                  <c:v>40284.379999999997</c:v>
                </c:pt>
                <c:pt idx="101">
                  <c:v>40273.65</c:v>
                </c:pt>
                <c:pt idx="102">
                  <c:v>40208.559999999998</c:v>
                </c:pt>
                <c:pt idx="103">
                  <c:v>40204.83</c:v>
                </c:pt>
                <c:pt idx="104">
                  <c:v>40182.25</c:v>
                </c:pt>
                <c:pt idx="105">
                  <c:v>40103.89</c:v>
                </c:pt>
                <c:pt idx="106">
                  <c:v>40069.440000000002</c:v>
                </c:pt>
                <c:pt idx="107">
                  <c:v>40054.730000000003</c:v>
                </c:pt>
                <c:pt idx="108">
                  <c:v>40003.33</c:v>
                </c:pt>
                <c:pt idx="109">
                  <c:v>39983.43</c:v>
                </c:pt>
                <c:pt idx="110">
                  <c:v>39963.120000000003</c:v>
                </c:pt>
                <c:pt idx="111">
                  <c:v>39871.699999999997</c:v>
                </c:pt>
                <c:pt idx="112">
                  <c:v>39865.699999999997</c:v>
                </c:pt>
                <c:pt idx="113">
                  <c:v>39836.519999999997</c:v>
                </c:pt>
                <c:pt idx="114">
                  <c:v>39774.28</c:v>
                </c:pt>
                <c:pt idx="115">
                  <c:v>39727.61</c:v>
                </c:pt>
                <c:pt idx="116">
                  <c:v>39725.519999999997</c:v>
                </c:pt>
                <c:pt idx="117">
                  <c:v>39722.75</c:v>
                </c:pt>
                <c:pt idx="118">
                  <c:v>39721.93</c:v>
                </c:pt>
                <c:pt idx="119">
                  <c:v>39670.44</c:v>
                </c:pt>
                <c:pt idx="120">
                  <c:v>39611.760000000002</c:v>
                </c:pt>
                <c:pt idx="121">
                  <c:v>39597.410000000003</c:v>
                </c:pt>
                <c:pt idx="122">
                  <c:v>39556.49</c:v>
                </c:pt>
                <c:pt idx="123">
                  <c:v>39396.86</c:v>
                </c:pt>
                <c:pt idx="124">
                  <c:v>39352.6</c:v>
                </c:pt>
                <c:pt idx="125">
                  <c:v>39315.279999999999</c:v>
                </c:pt>
                <c:pt idx="126">
                  <c:v>39241.440000000002</c:v>
                </c:pt>
                <c:pt idx="127">
                  <c:v>39221.120000000003</c:v>
                </c:pt>
                <c:pt idx="128">
                  <c:v>39125.33</c:v>
                </c:pt>
                <c:pt idx="129">
                  <c:v>39047.29</c:v>
                </c:pt>
                <c:pt idx="130">
                  <c:v>38998.550000000003</c:v>
                </c:pt>
                <c:pt idx="131">
                  <c:v>38947.43</c:v>
                </c:pt>
                <c:pt idx="132">
                  <c:v>38932.559999999998</c:v>
                </c:pt>
                <c:pt idx="133">
                  <c:v>38924.04</c:v>
                </c:pt>
                <c:pt idx="134">
                  <c:v>38893.360000000001</c:v>
                </c:pt>
                <c:pt idx="135">
                  <c:v>38869.25</c:v>
                </c:pt>
                <c:pt idx="136">
                  <c:v>38836.980000000003</c:v>
                </c:pt>
                <c:pt idx="137">
                  <c:v>38792.69</c:v>
                </c:pt>
                <c:pt idx="138">
                  <c:v>38746.36</c:v>
                </c:pt>
                <c:pt idx="139">
                  <c:v>38740.120000000003</c:v>
                </c:pt>
                <c:pt idx="140">
                  <c:v>38711</c:v>
                </c:pt>
                <c:pt idx="141">
                  <c:v>38709.18</c:v>
                </c:pt>
                <c:pt idx="142">
                  <c:v>38652.089999999997</c:v>
                </c:pt>
                <c:pt idx="143">
                  <c:v>38511.629999999997</c:v>
                </c:pt>
                <c:pt idx="144">
                  <c:v>38415.47</c:v>
                </c:pt>
                <c:pt idx="145">
                  <c:v>38405.26</c:v>
                </c:pt>
                <c:pt idx="146">
                  <c:v>38389.79</c:v>
                </c:pt>
                <c:pt idx="147">
                  <c:v>38344.57</c:v>
                </c:pt>
                <c:pt idx="148">
                  <c:v>38313.129999999997</c:v>
                </c:pt>
                <c:pt idx="149">
                  <c:v>38282.75</c:v>
                </c:pt>
                <c:pt idx="150">
                  <c:v>38245.589999999997</c:v>
                </c:pt>
                <c:pt idx="151">
                  <c:v>38241.74</c:v>
                </c:pt>
                <c:pt idx="152">
                  <c:v>38237.339999999997</c:v>
                </c:pt>
                <c:pt idx="153">
                  <c:v>38189.1</c:v>
                </c:pt>
                <c:pt idx="154">
                  <c:v>38126.25</c:v>
                </c:pt>
                <c:pt idx="155">
                  <c:v>37829.72</c:v>
                </c:pt>
                <c:pt idx="156">
                  <c:v>37800.980000000003</c:v>
                </c:pt>
                <c:pt idx="157">
                  <c:v>37742.58</c:v>
                </c:pt>
                <c:pt idx="158">
                  <c:v>37735.199999999997</c:v>
                </c:pt>
                <c:pt idx="159">
                  <c:v>37701.879999999997</c:v>
                </c:pt>
                <c:pt idx="160">
                  <c:v>37675.06</c:v>
                </c:pt>
                <c:pt idx="161">
                  <c:v>37650.74</c:v>
                </c:pt>
                <c:pt idx="162">
                  <c:v>37607.53</c:v>
                </c:pt>
                <c:pt idx="163">
                  <c:v>37484.449999999997</c:v>
                </c:pt>
                <c:pt idx="164">
                  <c:v>37465.339999999997</c:v>
                </c:pt>
                <c:pt idx="165">
                  <c:v>37425.94</c:v>
                </c:pt>
                <c:pt idx="166">
                  <c:v>37277.269999999997</c:v>
                </c:pt>
                <c:pt idx="167">
                  <c:v>37272.339999999997</c:v>
                </c:pt>
                <c:pt idx="168">
                  <c:v>37270.15</c:v>
                </c:pt>
                <c:pt idx="169">
                  <c:v>37251.22</c:v>
                </c:pt>
                <c:pt idx="170">
                  <c:v>37165.160000000003</c:v>
                </c:pt>
                <c:pt idx="171">
                  <c:v>37133.9</c:v>
                </c:pt>
                <c:pt idx="172">
                  <c:v>37079.370000000003</c:v>
                </c:pt>
                <c:pt idx="173">
                  <c:v>37076.370000000003</c:v>
                </c:pt>
                <c:pt idx="174">
                  <c:v>37040.879999999997</c:v>
                </c:pt>
                <c:pt idx="175">
                  <c:v>36976.449999999997</c:v>
                </c:pt>
                <c:pt idx="176">
                  <c:v>36950.26</c:v>
                </c:pt>
                <c:pt idx="177">
                  <c:v>36935.64</c:v>
                </c:pt>
                <c:pt idx="178">
                  <c:v>36922.61</c:v>
                </c:pt>
                <c:pt idx="179">
                  <c:v>36911.99</c:v>
                </c:pt>
                <c:pt idx="180">
                  <c:v>36910.61</c:v>
                </c:pt>
                <c:pt idx="181">
                  <c:v>36898.730000000003</c:v>
                </c:pt>
                <c:pt idx="182">
                  <c:v>36889.99</c:v>
                </c:pt>
                <c:pt idx="183">
                  <c:v>36837.47</c:v>
                </c:pt>
                <c:pt idx="184">
                  <c:v>36795.29</c:v>
                </c:pt>
                <c:pt idx="185">
                  <c:v>36786.370000000003</c:v>
                </c:pt>
                <c:pt idx="186">
                  <c:v>36580.28</c:v>
                </c:pt>
                <c:pt idx="187">
                  <c:v>36572.800000000003</c:v>
                </c:pt>
                <c:pt idx="188">
                  <c:v>36541.550000000003</c:v>
                </c:pt>
                <c:pt idx="189">
                  <c:v>36445.550000000003</c:v>
                </c:pt>
                <c:pt idx="190">
                  <c:v>36397.58</c:v>
                </c:pt>
                <c:pt idx="191">
                  <c:v>36350.71</c:v>
                </c:pt>
                <c:pt idx="192">
                  <c:v>36332.449999999997</c:v>
                </c:pt>
                <c:pt idx="193">
                  <c:v>36314.050000000003</c:v>
                </c:pt>
                <c:pt idx="194">
                  <c:v>36307.800000000003</c:v>
                </c:pt>
                <c:pt idx="195">
                  <c:v>36219.410000000003</c:v>
                </c:pt>
                <c:pt idx="196">
                  <c:v>36197.699999999997</c:v>
                </c:pt>
                <c:pt idx="197">
                  <c:v>36189.1</c:v>
                </c:pt>
                <c:pt idx="198">
                  <c:v>36182.870000000003</c:v>
                </c:pt>
                <c:pt idx="199">
                  <c:v>36149.480000000003</c:v>
                </c:pt>
                <c:pt idx="200">
                  <c:v>36124.57</c:v>
                </c:pt>
                <c:pt idx="201">
                  <c:v>36090.49</c:v>
                </c:pt>
                <c:pt idx="202">
                  <c:v>36085.22</c:v>
                </c:pt>
                <c:pt idx="203">
                  <c:v>36074.339999999997</c:v>
                </c:pt>
                <c:pt idx="204">
                  <c:v>36021.01</c:v>
                </c:pt>
                <c:pt idx="205">
                  <c:v>35952.65</c:v>
                </c:pt>
                <c:pt idx="206">
                  <c:v>35883.269999999997</c:v>
                </c:pt>
                <c:pt idx="207">
                  <c:v>35733.96</c:v>
                </c:pt>
                <c:pt idx="208">
                  <c:v>35711.39</c:v>
                </c:pt>
                <c:pt idx="209">
                  <c:v>35701.9</c:v>
                </c:pt>
                <c:pt idx="210">
                  <c:v>35595.589999999997</c:v>
                </c:pt>
                <c:pt idx="211">
                  <c:v>35585.58</c:v>
                </c:pt>
                <c:pt idx="212">
                  <c:v>35583.17</c:v>
                </c:pt>
                <c:pt idx="213">
                  <c:v>35573.26</c:v>
                </c:pt>
                <c:pt idx="214">
                  <c:v>35547.72</c:v>
                </c:pt>
                <c:pt idx="215">
                  <c:v>35547.47</c:v>
                </c:pt>
                <c:pt idx="216">
                  <c:v>35517.19</c:v>
                </c:pt>
                <c:pt idx="217">
                  <c:v>35491.64</c:v>
                </c:pt>
                <c:pt idx="218">
                  <c:v>35345.730000000003</c:v>
                </c:pt>
                <c:pt idx="219">
                  <c:v>35315.96</c:v>
                </c:pt>
                <c:pt idx="220">
                  <c:v>35302.089999999997</c:v>
                </c:pt>
                <c:pt idx="221">
                  <c:v>35160.129999999997</c:v>
                </c:pt>
                <c:pt idx="222">
                  <c:v>35147.53</c:v>
                </c:pt>
                <c:pt idx="223">
                  <c:v>35069.370000000003</c:v>
                </c:pt>
                <c:pt idx="224">
                  <c:v>35050.620000000003</c:v>
                </c:pt>
                <c:pt idx="225">
                  <c:v>35000.730000000003</c:v>
                </c:pt>
                <c:pt idx="226">
                  <c:v>34979.86</c:v>
                </c:pt>
                <c:pt idx="227">
                  <c:v>34976.42</c:v>
                </c:pt>
                <c:pt idx="228">
                  <c:v>34975.68</c:v>
                </c:pt>
                <c:pt idx="229">
                  <c:v>34940.61</c:v>
                </c:pt>
                <c:pt idx="230">
                  <c:v>34838.870000000003</c:v>
                </c:pt>
                <c:pt idx="231">
                  <c:v>34828.65</c:v>
                </c:pt>
                <c:pt idx="232">
                  <c:v>34806.47</c:v>
                </c:pt>
                <c:pt idx="233">
                  <c:v>34779.620000000003</c:v>
                </c:pt>
                <c:pt idx="234">
                  <c:v>34672.15</c:v>
                </c:pt>
                <c:pt idx="235">
                  <c:v>34617.839999999997</c:v>
                </c:pt>
                <c:pt idx="236">
                  <c:v>34543.39</c:v>
                </c:pt>
                <c:pt idx="237">
                  <c:v>34472.839999999997</c:v>
                </c:pt>
                <c:pt idx="238">
                  <c:v>34456.269999999997</c:v>
                </c:pt>
                <c:pt idx="239">
                  <c:v>34439.86</c:v>
                </c:pt>
                <c:pt idx="240">
                  <c:v>34402.22</c:v>
                </c:pt>
                <c:pt idx="241">
                  <c:v>34307.22</c:v>
                </c:pt>
                <c:pt idx="242">
                  <c:v>34293.120000000003</c:v>
                </c:pt>
                <c:pt idx="243">
                  <c:v>34289.43</c:v>
                </c:pt>
                <c:pt idx="244">
                  <c:v>34254.050000000003</c:v>
                </c:pt>
                <c:pt idx="245">
                  <c:v>34218.019999999997</c:v>
                </c:pt>
                <c:pt idx="246">
                  <c:v>34210.33</c:v>
                </c:pt>
                <c:pt idx="247">
                  <c:v>34205.07</c:v>
                </c:pt>
                <c:pt idx="248">
                  <c:v>34166.269999999997</c:v>
                </c:pt>
                <c:pt idx="249">
                  <c:v>34084.68</c:v>
                </c:pt>
                <c:pt idx="250">
                  <c:v>34053.360000000001</c:v>
                </c:pt>
                <c:pt idx="251">
                  <c:v>33975.47</c:v>
                </c:pt>
                <c:pt idx="252">
                  <c:v>33907.550000000003</c:v>
                </c:pt>
                <c:pt idx="253">
                  <c:v>33900.65</c:v>
                </c:pt>
                <c:pt idx="254">
                  <c:v>33829.39</c:v>
                </c:pt>
                <c:pt idx="255">
                  <c:v>33753.32</c:v>
                </c:pt>
                <c:pt idx="256">
                  <c:v>33750.29</c:v>
                </c:pt>
                <c:pt idx="257">
                  <c:v>33732.69</c:v>
                </c:pt>
                <c:pt idx="258">
                  <c:v>33707.550000000003</c:v>
                </c:pt>
                <c:pt idx="259">
                  <c:v>33611.71</c:v>
                </c:pt>
                <c:pt idx="260">
                  <c:v>33527.1</c:v>
                </c:pt>
                <c:pt idx="261">
                  <c:v>33475.82</c:v>
                </c:pt>
                <c:pt idx="262">
                  <c:v>33471.97</c:v>
                </c:pt>
                <c:pt idx="263">
                  <c:v>33450.99</c:v>
                </c:pt>
                <c:pt idx="264">
                  <c:v>33344.449999999997</c:v>
                </c:pt>
                <c:pt idx="265">
                  <c:v>33307.550000000003</c:v>
                </c:pt>
                <c:pt idx="266">
                  <c:v>33292.83</c:v>
                </c:pt>
                <c:pt idx="267">
                  <c:v>33121</c:v>
                </c:pt>
                <c:pt idx="268">
                  <c:v>33090.660000000003</c:v>
                </c:pt>
                <c:pt idx="269">
                  <c:v>33074.94</c:v>
                </c:pt>
                <c:pt idx="270">
                  <c:v>33057.230000000003</c:v>
                </c:pt>
                <c:pt idx="271">
                  <c:v>33025.32</c:v>
                </c:pt>
                <c:pt idx="272">
                  <c:v>33017.46</c:v>
                </c:pt>
                <c:pt idx="273">
                  <c:v>32947.629999999997</c:v>
                </c:pt>
                <c:pt idx="274">
                  <c:v>32906.69</c:v>
                </c:pt>
                <c:pt idx="275">
                  <c:v>32827.51</c:v>
                </c:pt>
                <c:pt idx="276">
                  <c:v>32787.46</c:v>
                </c:pt>
                <c:pt idx="277">
                  <c:v>32765.33</c:v>
                </c:pt>
                <c:pt idx="278">
                  <c:v>32760.48</c:v>
                </c:pt>
                <c:pt idx="279">
                  <c:v>32734.19</c:v>
                </c:pt>
                <c:pt idx="280">
                  <c:v>32716.2</c:v>
                </c:pt>
                <c:pt idx="281">
                  <c:v>32686.080000000002</c:v>
                </c:pt>
                <c:pt idx="282">
                  <c:v>32672.11</c:v>
                </c:pt>
                <c:pt idx="283">
                  <c:v>32548.34</c:v>
                </c:pt>
                <c:pt idx="284">
                  <c:v>32485.46</c:v>
                </c:pt>
                <c:pt idx="285">
                  <c:v>32462.35</c:v>
                </c:pt>
                <c:pt idx="286">
                  <c:v>32430.22</c:v>
                </c:pt>
                <c:pt idx="287">
                  <c:v>32428.63</c:v>
                </c:pt>
                <c:pt idx="288">
                  <c:v>32288.49</c:v>
                </c:pt>
                <c:pt idx="289">
                  <c:v>32259.96</c:v>
                </c:pt>
                <c:pt idx="290">
                  <c:v>32222.81</c:v>
                </c:pt>
                <c:pt idx="291">
                  <c:v>32192.76</c:v>
                </c:pt>
                <c:pt idx="292">
                  <c:v>32108.66</c:v>
                </c:pt>
                <c:pt idx="293">
                  <c:v>32086.21</c:v>
                </c:pt>
                <c:pt idx="294">
                  <c:v>31980.89</c:v>
                </c:pt>
                <c:pt idx="295">
                  <c:v>31897.1</c:v>
                </c:pt>
                <c:pt idx="296">
                  <c:v>31743.919999999998</c:v>
                </c:pt>
                <c:pt idx="297">
                  <c:v>31736.7</c:v>
                </c:pt>
                <c:pt idx="298">
                  <c:v>31620</c:v>
                </c:pt>
                <c:pt idx="299">
                  <c:v>31591.82</c:v>
                </c:pt>
                <c:pt idx="300">
                  <c:v>31368.81</c:v>
                </c:pt>
                <c:pt idx="301">
                  <c:v>31328.27</c:v>
                </c:pt>
                <c:pt idx="302">
                  <c:v>31322.53</c:v>
                </c:pt>
                <c:pt idx="303">
                  <c:v>31234.560000000001</c:v>
                </c:pt>
                <c:pt idx="304">
                  <c:v>31196.61</c:v>
                </c:pt>
                <c:pt idx="305">
                  <c:v>30942.19</c:v>
                </c:pt>
                <c:pt idx="306">
                  <c:v>30763.01</c:v>
                </c:pt>
                <c:pt idx="307">
                  <c:v>30724.44</c:v>
                </c:pt>
                <c:pt idx="308">
                  <c:v>30697.71</c:v>
                </c:pt>
                <c:pt idx="309">
                  <c:v>30625.65</c:v>
                </c:pt>
                <c:pt idx="310">
                  <c:v>30530.5</c:v>
                </c:pt>
                <c:pt idx="311">
                  <c:v>30457.37</c:v>
                </c:pt>
                <c:pt idx="312">
                  <c:v>30422.03</c:v>
                </c:pt>
                <c:pt idx="313">
                  <c:v>30409.53</c:v>
                </c:pt>
                <c:pt idx="314">
                  <c:v>30366.93</c:v>
                </c:pt>
                <c:pt idx="315">
                  <c:v>30328.27</c:v>
                </c:pt>
                <c:pt idx="316">
                  <c:v>30284.639999999999</c:v>
                </c:pt>
                <c:pt idx="317">
                  <c:v>30260</c:v>
                </c:pt>
                <c:pt idx="318">
                  <c:v>30184.94</c:v>
                </c:pt>
                <c:pt idx="319">
                  <c:v>30166.62</c:v>
                </c:pt>
                <c:pt idx="320">
                  <c:v>30134.75</c:v>
                </c:pt>
                <c:pt idx="321">
                  <c:v>30095.97</c:v>
                </c:pt>
                <c:pt idx="322">
                  <c:v>30063.58</c:v>
                </c:pt>
                <c:pt idx="323">
                  <c:v>30026.87</c:v>
                </c:pt>
                <c:pt idx="324">
                  <c:v>29969.67</c:v>
                </c:pt>
                <c:pt idx="325">
                  <c:v>29933.75</c:v>
                </c:pt>
                <c:pt idx="326">
                  <c:v>29929.56</c:v>
                </c:pt>
                <c:pt idx="327">
                  <c:v>29899.25</c:v>
                </c:pt>
                <c:pt idx="328">
                  <c:v>29852.48</c:v>
                </c:pt>
                <c:pt idx="329">
                  <c:v>29818.76</c:v>
                </c:pt>
                <c:pt idx="330">
                  <c:v>29816.639999999999</c:v>
                </c:pt>
                <c:pt idx="331">
                  <c:v>29760.6</c:v>
                </c:pt>
                <c:pt idx="332">
                  <c:v>29757.69</c:v>
                </c:pt>
                <c:pt idx="333">
                  <c:v>29622.69</c:v>
                </c:pt>
                <c:pt idx="334">
                  <c:v>29583.8</c:v>
                </c:pt>
                <c:pt idx="335">
                  <c:v>29523.17</c:v>
                </c:pt>
                <c:pt idx="336">
                  <c:v>29443.59</c:v>
                </c:pt>
                <c:pt idx="337">
                  <c:v>29352.560000000001</c:v>
                </c:pt>
                <c:pt idx="338">
                  <c:v>29330.98</c:v>
                </c:pt>
                <c:pt idx="339">
                  <c:v>29227.599999999999</c:v>
                </c:pt>
                <c:pt idx="340">
                  <c:v>29186.48</c:v>
                </c:pt>
                <c:pt idx="341">
                  <c:v>29160.39</c:v>
                </c:pt>
                <c:pt idx="342">
                  <c:v>29141.360000000001</c:v>
                </c:pt>
                <c:pt idx="343">
                  <c:v>29114.77</c:v>
                </c:pt>
                <c:pt idx="344">
                  <c:v>29114.21</c:v>
                </c:pt>
                <c:pt idx="345">
                  <c:v>29007.82</c:v>
                </c:pt>
                <c:pt idx="346">
                  <c:v>28998.68</c:v>
                </c:pt>
                <c:pt idx="347">
                  <c:v>28950.47</c:v>
                </c:pt>
                <c:pt idx="348">
                  <c:v>28923.14</c:v>
                </c:pt>
                <c:pt idx="349">
                  <c:v>28868.66</c:v>
                </c:pt>
                <c:pt idx="350">
                  <c:v>28716.14</c:v>
                </c:pt>
                <c:pt idx="351">
                  <c:v>28542.86</c:v>
                </c:pt>
                <c:pt idx="352">
                  <c:v>28476.73</c:v>
                </c:pt>
                <c:pt idx="353">
                  <c:v>28468.92</c:v>
                </c:pt>
                <c:pt idx="354">
                  <c:v>28340.19</c:v>
                </c:pt>
                <c:pt idx="355">
                  <c:v>28302.33</c:v>
                </c:pt>
                <c:pt idx="356">
                  <c:v>28287.9</c:v>
                </c:pt>
                <c:pt idx="357">
                  <c:v>28245.34</c:v>
                </c:pt>
                <c:pt idx="358">
                  <c:v>28101.33</c:v>
                </c:pt>
                <c:pt idx="359">
                  <c:v>28006.94</c:v>
                </c:pt>
                <c:pt idx="360">
                  <c:v>27980.77</c:v>
                </c:pt>
                <c:pt idx="361">
                  <c:v>27941.29</c:v>
                </c:pt>
                <c:pt idx="362">
                  <c:v>27931.11</c:v>
                </c:pt>
                <c:pt idx="363">
                  <c:v>27925.86</c:v>
                </c:pt>
                <c:pt idx="364">
                  <c:v>27849.94</c:v>
                </c:pt>
                <c:pt idx="365">
                  <c:v>27808.73</c:v>
                </c:pt>
                <c:pt idx="366">
                  <c:v>27724.29</c:v>
                </c:pt>
                <c:pt idx="367">
                  <c:v>27696.11</c:v>
                </c:pt>
                <c:pt idx="368">
                  <c:v>27625.17</c:v>
                </c:pt>
                <c:pt idx="369">
                  <c:v>27619.360000000001</c:v>
                </c:pt>
                <c:pt idx="370">
                  <c:v>27614.71</c:v>
                </c:pt>
                <c:pt idx="371">
                  <c:v>27598.93</c:v>
                </c:pt>
                <c:pt idx="372">
                  <c:v>27534.53</c:v>
                </c:pt>
                <c:pt idx="373">
                  <c:v>27533.91</c:v>
                </c:pt>
                <c:pt idx="374">
                  <c:v>27495.59</c:v>
                </c:pt>
                <c:pt idx="375">
                  <c:v>27432.73</c:v>
                </c:pt>
                <c:pt idx="376">
                  <c:v>27375.9</c:v>
                </c:pt>
                <c:pt idx="377">
                  <c:v>27346.04</c:v>
                </c:pt>
                <c:pt idx="378">
                  <c:v>27322.73</c:v>
                </c:pt>
                <c:pt idx="379">
                  <c:v>27236.959999999999</c:v>
                </c:pt>
                <c:pt idx="380">
                  <c:v>27218.44</c:v>
                </c:pt>
                <c:pt idx="381">
                  <c:v>27117.99</c:v>
                </c:pt>
                <c:pt idx="382">
                  <c:v>27092.38</c:v>
                </c:pt>
                <c:pt idx="383">
                  <c:v>27080.639999999999</c:v>
                </c:pt>
                <c:pt idx="384">
                  <c:v>27037.91</c:v>
                </c:pt>
                <c:pt idx="385">
                  <c:v>27000.98</c:v>
                </c:pt>
                <c:pt idx="386">
                  <c:v>26936.98</c:v>
                </c:pt>
                <c:pt idx="387">
                  <c:v>26927.69</c:v>
                </c:pt>
                <c:pt idx="388">
                  <c:v>26926.51</c:v>
                </c:pt>
                <c:pt idx="389">
                  <c:v>26912.560000000001</c:v>
                </c:pt>
                <c:pt idx="390">
                  <c:v>26607.89</c:v>
                </c:pt>
                <c:pt idx="391">
                  <c:v>26479.4</c:v>
                </c:pt>
                <c:pt idx="392">
                  <c:v>26467.1</c:v>
                </c:pt>
                <c:pt idx="393">
                  <c:v>26392.26</c:v>
                </c:pt>
                <c:pt idx="394">
                  <c:v>26316.59</c:v>
                </c:pt>
                <c:pt idx="395">
                  <c:v>26236.58</c:v>
                </c:pt>
                <c:pt idx="396">
                  <c:v>26140.36</c:v>
                </c:pt>
                <c:pt idx="397">
                  <c:v>26125.67</c:v>
                </c:pt>
                <c:pt idx="398">
                  <c:v>26109.33</c:v>
                </c:pt>
                <c:pt idx="399">
                  <c:v>26026.97</c:v>
                </c:pt>
                <c:pt idx="400">
                  <c:v>26018.95</c:v>
                </c:pt>
                <c:pt idx="401">
                  <c:v>25992.82</c:v>
                </c:pt>
                <c:pt idx="402">
                  <c:v>25678.78</c:v>
                </c:pt>
                <c:pt idx="403">
                  <c:v>25656.58</c:v>
                </c:pt>
                <c:pt idx="404">
                  <c:v>25648.98</c:v>
                </c:pt>
                <c:pt idx="405">
                  <c:v>25517.11</c:v>
                </c:pt>
                <c:pt idx="406">
                  <c:v>25382.3</c:v>
                </c:pt>
                <c:pt idx="407">
                  <c:v>25333.33</c:v>
                </c:pt>
                <c:pt idx="408">
                  <c:v>25309.49</c:v>
                </c:pt>
                <c:pt idx="409">
                  <c:v>25127.22</c:v>
                </c:pt>
                <c:pt idx="410">
                  <c:v>25081.77</c:v>
                </c:pt>
                <c:pt idx="411">
                  <c:v>25075.97</c:v>
                </c:pt>
                <c:pt idx="412">
                  <c:v>24915.22</c:v>
                </c:pt>
                <c:pt idx="413">
                  <c:v>24915.05</c:v>
                </c:pt>
                <c:pt idx="414">
                  <c:v>24873.38</c:v>
                </c:pt>
                <c:pt idx="415">
                  <c:v>24869.84</c:v>
                </c:pt>
                <c:pt idx="416">
                  <c:v>24863.25</c:v>
                </c:pt>
                <c:pt idx="417">
                  <c:v>24817.25</c:v>
                </c:pt>
                <c:pt idx="418">
                  <c:v>24795.040000000001</c:v>
                </c:pt>
                <c:pt idx="419">
                  <c:v>24671.66</c:v>
                </c:pt>
                <c:pt idx="420">
                  <c:v>24667.42</c:v>
                </c:pt>
                <c:pt idx="421">
                  <c:v>24603.05</c:v>
                </c:pt>
                <c:pt idx="422">
                  <c:v>24535.7</c:v>
                </c:pt>
                <c:pt idx="423">
                  <c:v>24520.26</c:v>
                </c:pt>
                <c:pt idx="424">
                  <c:v>24513.09</c:v>
                </c:pt>
                <c:pt idx="425">
                  <c:v>24476.48</c:v>
                </c:pt>
                <c:pt idx="426">
                  <c:v>24393.62</c:v>
                </c:pt>
                <c:pt idx="427">
                  <c:v>24387.74</c:v>
                </c:pt>
                <c:pt idx="428">
                  <c:v>24294.02</c:v>
                </c:pt>
                <c:pt idx="429">
                  <c:v>24227.34</c:v>
                </c:pt>
                <c:pt idx="430">
                  <c:v>24180.93</c:v>
                </c:pt>
                <c:pt idx="431">
                  <c:v>24106.91</c:v>
                </c:pt>
                <c:pt idx="432">
                  <c:v>24059.68</c:v>
                </c:pt>
                <c:pt idx="433">
                  <c:v>23967.38</c:v>
                </c:pt>
                <c:pt idx="434">
                  <c:v>23887.66</c:v>
                </c:pt>
                <c:pt idx="435">
                  <c:v>23807.24</c:v>
                </c:pt>
                <c:pt idx="436">
                  <c:v>23568.27</c:v>
                </c:pt>
                <c:pt idx="437">
                  <c:v>23563.02</c:v>
                </c:pt>
                <c:pt idx="438">
                  <c:v>23401.31</c:v>
                </c:pt>
                <c:pt idx="439">
                  <c:v>23306.55</c:v>
                </c:pt>
                <c:pt idx="440">
                  <c:v>23288.93</c:v>
                </c:pt>
                <c:pt idx="441">
                  <c:v>23244.79</c:v>
                </c:pt>
                <c:pt idx="442">
                  <c:v>23241.47</c:v>
                </c:pt>
                <c:pt idx="443">
                  <c:v>23082.959999999999</c:v>
                </c:pt>
                <c:pt idx="444">
                  <c:v>23065.42</c:v>
                </c:pt>
                <c:pt idx="445">
                  <c:v>23045.57</c:v>
                </c:pt>
                <c:pt idx="446">
                  <c:v>22493.66</c:v>
                </c:pt>
                <c:pt idx="447">
                  <c:v>22478.6</c:v>
                </c:pt>
                <c:pt idx="448">
                  <c:v>22462.04</c:v>
                </c:pt>
                <c:pt idx="449">
                  <c:v>22412.65</c:v>
                </c:pt>
                <c:pt idx="450">
                  <c:v>22395.74</c:v>
                </c:pt>
                <c:pt idx="451">
                  <c:v>22331.57</c:v>
                </c:pt>
                <c:pt idx="452">
                  <c:v>22218.11</c:v>
                </c:pt>
                <c:pt idx="453">
                  <c:v>22192.44</c:v>
                </c:pt>
                <c:pt idx="454">
                  <c:v>22144.03</c:v>
                </c:pt>
                <c:pt idx="455">
                  <c:v>22097.62</c:v>
                </c:pt>
                <c:pt idx="456">
                  <c:v>21984.47</c:v>
                </c:pt>
                <c:pt idx="457">
                  <c:v>21978.68</c:v>
                </c:pt>
                <c:pt idx="458">
                  <c:v>21882.400000000001</c:v>
                </c:pt>
                <c:pt idx="459">
                  <c:v>21880.82</c:v>
                </c:pt>
                <c:pt idx="460">
                  <c:v>21797</c:v>
                </c:pt>
                <c:pt idx="461">
                  <c:v>21774.32</c:v>
                </c:pt>
                <c:pt idx="462">
                  <c:v>21771.34</c:v>
                </c:pt>
                <c:pt idx="463">
                  <c:v>21677.279999999999</c:v>
                </c:pt>
                <c:pt idx="464">
                  <c:v>21661.16</c:v>
                </c:pt>
                <c:pt idx="465">
                  <c:v>21659.93</c:v>
                </c:pt>
                <c:pt idx="466">
                  <c:v>21595.38</c:v>
                </c:pt>
                <c:pt idx="467">
                  <c:v>21472.48</c:v>
                </c:pt>
                <c:pt idx="468">
                  <c:v>21348.71</c:v>
                </c:pt>
                <c:pt idx="469">
                  <c:v>21344.85</c:v>
                </c:pt>
                <c:pt idx="470">
                  <c:v>21259.38</c:v>
                </c:pt>
                <c:pt idx="471">
                  <c:v>21232.18</c:v>
                </c:pt>
                <c:pt idx="472">
                  <c:v>21223.68</c:v>
                </c:pt>
                <c:pt idx="473">
                  <c:v>21195.82</c:v>
                </c:pt>
                <c:pt idx="474">
                  <c:v>21098.55</c:v>
                </c:pt>
                <c:pt idx="475">
                  <c:v>21082.16</c:v>
                </c:pt>
                <c:pt idx="476">
                  <c:v>20893.060000000001</c:v>
                </c:pt>
                <c:pt idx="477">
                  <c:v>20878.78</c:v>
                </c:pt>
                <c:pt idx="478">
                  <c:v>20781.490000000002</c:v>
                </c:pt>
                <c:pt idx="479">
                  <c:v>20773.63</c:v>
                </c:pt>
                <c:pt idx="480">
                  <c:v>20745.990000000002</c:v>
                </c:pt>
                <c:pt idx="481">
                  <c:v>20709.02</c:v>
                </c:pt>
                <c:pt idx="482">
                  <c:v>20630.28</c:v>
                </c:pt>
                <c:pt idx="483">
                  <c:v>20568.32</c:v>
                </c:pt>
                <c:pt idx="484">
                  <c:v>20463</c:v>
                </c:pt>
                <c:pt idx="485">
                  <c:v>20446.849999999999</c:v>
                </c:pt>
                <c:pt idx="486">
                  <c:v>20420.599999999999</c:v>
                </c:pt>
                <c:pt idx="487">
                  <c:v>20354.5</c:v>
                </c:pt>
                <c:pt idx="488">
                  <c:v>20296.86</c:v>
                </c:pt>
                <c:pt idx="489">
                  <c:v>20277.810000000001</c:v>
                </c:pt>
                <c:pt idx="490">
                  <c:v>20253.84</c:v>
                </c:pt>
                <c:pt idx="491">
                  <c:v>20234.849999999999</c:v>
                </c:pt>
                <c:pt idx="492">
                  <c:v>20177.669999999998</c:v>
                </c:pt>
                <c:pt idx="493">
                  <c:v>20167.34</c:v>
                </c:pt>
                <c:pt idx="494">
                  <c:v>20149.32</c:v>
                </c:pt>
                <c:pt idx="495">
                  <c:v>20009.63</c:v>
                </c:pt>
                <c:pt idx="496">
                  <c:v>19995.29</c:v>
                </c:pt>
                <c:pt idx="497">
                  <c:v>19964.75</c:v>
                </c:pt>
                <c:pt idx="498">
                  <c:v>19933.46</c:v>
                </c:pt>
                <c:pt idx="499">
                  <c:v>19798.05</c:v>
                </c:pt>
                <c:pt idx="500">
                  <c:v>19749.38</c:v>
                </c:pt>
                <c:pt idx="501">
                  <c:v>19719.689999999999</c:v>
                </c:pt>
                <c:pt idx="502">
                  <c:v>19673.34</c:v>
                </c:pt>
                <c:pt idx="503">
                  <c:v>19594.810000000001</c:v>
                </c:pt>
                <c:pt idx="504">
                  <c:v>19551.34</c:v>
                </c:pt>
                <c:pt idx="505">
                  <c:v>19539.240000000002</c:v>
                </c:pt>
                <c:pt idx="506">
                  <c:v>19521.97</c:v>
                </c:pt>
                <c:pt idx="507">
                  <c:v>19515.54</c:v>
                </c:pt>
                <c:pt idx="508">
                  <c:v>19496.72</c:v>
                </c:pt>
                <c:pt idx="509">
                  <c:v>19444.27</c:v>
                </c:pt>
                <c:pt idx="510">
                  <c:v>19442.349999999999</c:v>
                </c:pt>
                <c:pt idx="511">
                  <c:v>19362</c:v>
                </c:pt>
                <c:pt idx="512">
                  <c:v>19350.37</c:v>
                </c:pt>
                <c:pt idx="513">
                  <c:v>19321.060000000001</c:v>
                </c:pt>
                <c:pt idx="514">
                  <c:v>19259.96</c:v>
                </c:pt>
                <c:pt idx="515">
                  <c:v>19214.71</c:v>
                </c:pt>
                <c:pt idx="516">
                  <c:v>19199.939999999999</c:v>
                </c:pt>
                <c:pt idx="517">
                  <c:v>19144.580000000002</c:v>
                </c:pt>
                <c:pt idx="518">
                  <c:v>19107.78</c:v>
                </c:pt>
                <c:pt idx="519">
                  <c:v>19040.88</c:v>
                </c:pt>
                <c:pt idx="520">
                  <c:v>19023.259999999998</c:v>
                </c:pt>
                <c:pt idx="521">
                  <c:v>18972.5</c:v>
                </c:pt>
                <c:pt idx="522">
                  <c:v>18963.169999999998</c:v>
                </c:pt>
                <c:pt idx="523">
                  <c:v>18955.22</c:v>
                </c:pt>
                <c:pt idx="524">
                  <c:v>18954.560000000001</c:v>
                </c:pt>
                <c:pt idx="525">
                  <c:v>18932.810000000001</c:v>
                </c:pt>
                <c:pt idx="526">
                  <c:v>18903.490000000002</c:v>
                </c:pt>
                <c:pt idx="527">
                  <c:v>18883.330000000002</c:v>
                </c:pt>
                <c:pt idx="528">
                  <c:v>18838.7</c:v>
                </c:pt>
                <c:pt idx="529">
                  <c:v>18815.53</c:v>
                </c:pt>
                <c:pt idx="530">
                  <c:v>18806.150000000001</c:v>
                </c:pt>
                <c:pt idx="531">
                  <c:v>18804.75</c:v>
                </c:pt>
                <c:pt idx="532">
                  <c:v>18767.740000000002</c:v>
                </c:pt>
                <c:pt idx="533">
                  <c:v>18765.88</c:v>
                </c:pt>
                <c:pt idx="534">
                  <c:v>18694.689999999999</c:v>
                </c:pt>
                <c:pt idx="535">
                  <c:v>18682.740000000002</c:v>
                </c:pt>
                <c:pt idx="536">
                  <c:v>18648.419999999998</c:v>
                </c:pt>
                <c:pt idx="537">
                  <c:v>18608.259999999998</c:v>
                </c:pt>
                <c:pt idx="538">
                  <c:v>18443.11</c:v>
                </c:pt>
                <c:pt idx="539">
                  <c:v>18328.240000000002</c:v>
                </c:pt>
                <c:pt idx="540">
                  <c:v>18310.740000000002</c:v>
                </c:pt>
                <c:pt idx="541">
                  <c:v>18259.22</c:v>
                </c:pt>
                <c:pt idx="542">
                  <c:v>18246.5</c:v>
                </c:pt>
                <c:pt idx="543">
                  <c:v>18223.45</c:v>
                </c:pt>
                <c:pt idx="544">
                  <c:v>18218.16</c:v>
                </c:pt>
                <c:pt idx="545">
                  <c:v>18208.34</c:v>
                </c:pt>
                <c:pt idx="546">
                  <c:v>18157.88</c:v>
                </c:pt>
                <c:pt idx="547">
                  <c:v>18033.97</c:v>
                </c:pt>
                <c:pt idx="548">
                  <c:v>18031.189999999999</c:v>
                </c:pt>
                <c:pt idx="549">
                  <c:v>18031.16</c:v>
                </c:pt>
                <c:pt idx="550">
                  <c:v>17942.11</c:v>
                </c:pt>
                <c:pt idx="551">
                  <c:v>17929.3</c:v>
                </c:pt>
                <c:pt idx="552">
                  <c:v>17904.53</c:v>
                </c:pt>
                <c:pt idx="553">
                  <c:v>17882.669999999998</c:v>
                </c:pt>
                <c:pt idx="554">
                  <c:v>17878.900000000001</c:v>
                </c:pt>
                <c:pt idx="555">
                  <c:v>17862.919999999998</c:v>
                </c:pt>
                <c:pt idx="556">
                  <c:v>17832.599999999999</c:v>
                </c:pt>
                <c:pt idx="557">
                  <c:v>17779.939999999999</c:v>
                </c:pt>
                <c:pt idx="558">
                  <c:v>17777.73</c:v>
                </c:pt>
                <c:pt idx="559">
                  <c:v>17748.509999999998</c:v>
                </c:pt>
                <c:pt idx="560">
                  <c:v>17663.14</c:v>
                </c:pt>
                <c:pt idx="561">
                  <c:v>17626.240000000002</c:v>
                </c:pt>
                <c:pt idx="562">
                  <c:v>17584.72</c:v>
                </c:pt>
                <c:pt idx="563">
                  <c:v>17560.38</c:v>
                </c:pt>
                <c:pt idx="564">
                  <c:v>17556.88</c:v>
                </c:pt>
                <c:pt idx="565">
                  <c:v>17507.47</c:v>
                </c:pt>
                <c:pt idx="566">
                  <c:v>17505.650000000001</c:v>
                </c:pt>
                <c:pt idx="567">
                  <c:v>17496.310000000001</c:v>
                </c:pt>
                <c:pt idx="568">
                  <c:v>17479.53</c:v>
                </c:pt>
                <c:pt idx="569">
                  <c:v>17468.98</c:v>
                </c:pt>
                <c:pt idx="570">
                  <c:v>17361.77</c:v>
                </c:pt>
                <c:pt idx="571">
                  <c:v>17352.68</c:v>
                </c:pt>
                <c:pt idx="572">
                  <c:v>17337.580000000002</c:v>
                </c:pt>
                <c:pt idx="573">
                  <c:v>17253.43</c:v>
                </c:pt>
                <c:pt idx="574">
                  <c:v>17179.52</c:v>
                </c:pt>
                <c:pt idx="575">
                  <c:v>17178.68</c:v>
                </c:pt>
                <c:pt idx="576">
                  <c:v>17174.52</c:v>
                </c:pt>
                <c:pt idx="577">
                  <c:v>17172.27</c:v>
                </c:pt>
                <c:pt idx="578">
                  <c:v>17128.43</c:v>
                </c:pt>
                <c:pt idx="579">
                  <c:v>17085.27</c:v>
                </c:pt>
                <c:pt idx="580">
                  <c:v>17081.080000000002</c:v>
                </c:pt>
                <c:pt idx="581">
                  <c:v>17043.34</c:v>
                </c:pt>
                <c:pt idx="582">
                  <c:v>17016.009999999998</c:v>
                </c:pt>
                <c:pt idx="583">
                  <c:v>16990.55</c:v>
                </c:pt>
                <c:pt idx="584">
                  <c:v>16921.09</c:v>
                </c:pt>
                <c:pt idx="585">
                  <c:v>16903.5</c:v>
                </c:pt>
                <c:pt idx="586">
                  <c:v>16884.919999999998</c:v>
                </c:pt>
                <c:pt idx="587">
                  <c:v>16841.32</c:v>
                </c:pt>
                <c:pt idx="588">
                  <c:v>16796.41</c:v>
                </c:pt>
                <c:pt idx="589">
                  <c:v>16779.400000000001</c:v>
                </c:pt>
                <c:pt idx="590">
                  <c:v>16776.3</c:v>
                </c:pt>
                <c:pt idx="591">
                  <c:v>16770.990000000002</c:v>
                </c:pt>
                <c:pt idx="592">
                  <c:v>16657.72</c:v>
                </c:pt>
                <c:pt idx="593">
                  <c:v>16631.61</c:v>
                </c:pt>
                <c:pt idx="594">
                  <c:v>16602.18</c:v>
                </c:pt>
                <c:pt idx="595">
                  <c:v>16600.16</c:v>
                </c:pt>
                <c:pt idx="596">
                  <c:v>16587.96</c:v>
                </c:pt>
                <c:pt idx="597">
                  <c:v>16586.5</c:v>
                </c:pt>
                <c:pt idx="598">
                  <c:v>16577.78</c:v>
                </c:pt>
                <c:pt idx="599">
                  <c:v>16455.71</c:v>
                </c:pt>
                <c:pt idx="600">
                  <c:v>16450.89</c:v>
                </c:pt>
                <c:pt idx="601">
                  <c:v>16420.490000000002</c:v>
                </c:pt>
                <c:pt idx="602">
                  <c:v>16351.42</c:v>
                </c:pt>
                <c:pt idx="603">
                  <c:v>16311.05</c:v>
                </c:pt>
                <c:pt idx="604">
                  <c:v>16297.85</c:v>
                </c:pt>
                <c:pt idx="605">
                  <c:v>16267.32</c:v>
                </c:pt>
                <c:pt idx="606">
                  <c:v>16232.85</c:v>
                </c:pt>
                <c:pt idx="607">
                  <c:v>16205.88</c:v>
                </c:pt>
                <c:pt idx="608">
                  <c:v>16199.1</c:v>
                </c:pt>
                <c:pt idx="609">
                  <c:v>16190.97</c:v>
                </c:pt>
                <c:pt idx="610">
                  <c:v>16152.04</c:v>
                </c:pt>
                <c:pt idx="611">
                  <c:v>16138.76</c:v>
                </c:pt>
                <c:pt idx="612">
                  <c:v>16122.65</c:v>
                </c:pt>
                <c:pt idx="613">
                  <c:v>16115.3</c:v>
                </c:pt>
                <c:pt idx="614">
                  <c:v>16097.94</c:v>
                </c:pt>
                <c:pt idx="615">
                  <c:v>16085.13</c:v>
                </c:pt>
                <c:pt idx="616">
                  <c:v>16069.08</c:v>
                </c:pt>
                <c:pt idx="617">
                  <c:v>16062.89</c:v>
                </c:pt>
                <c:pt idx="618">
                  <c:v>16059.06</c:v>
                </c:pt>
                <c:pt idx="619">
                  <c:v>15966.19</c:v>
                </c:pt>
                <c:pt idx="620">
                  <c:v>15965.29</c:v>
                </c:pt>
                <c:pt idx="621">
                  <c:v>15922.29</c:v>
                </c:pt>
                <c:pt idx="622">
                  <c:v>15840.81</c:v>
                </c:pt>
                <c:pt idx="623">
                  <c:v>15828.82</c:v>
                </c:pt>
                <c:pt idx="624">
                  <c:v>15820.7</c:v>
                </c:pt>
                <c:pt idx="625">
                  <c:v>15817.99</c:v>
                </c:pt>
                <c:pt idx="626">
                  <c:v>15746.62</c:v>
                </c:pt>
                <c:pt idx="627">
                  <c:v>15698.86</c:v>
                </c:pt>
                <c:pt idx="628">
                  <c:v>15670.3</c:v>
                </c:pt>
                <c:pt idx="629">
                  <c:v>15646.28</c:v>
                </c:pt>
                <c:pt idx="630">
                  <c:v>15612.19</c:v>
                </c:pt>
                <c:pt idx="631">
                  <c:v>15608.58</c:v>
                </c:pt>
                <c:pt idx="632">
                  <c:v>15556.67</c:v>
                </c:pt>
                <c:pt idx="633">
                  <c:v>15555.19</c:v>
                </c:pt>
                <c:pt idx="634">
                  <c:v>15532.16</c:v>
                </c:pt>
                <c:pt idx="635">
                  <c:v>15518.18</c:v>
                </c:pt>
                <c:pt idx="636">
                  <c:v>15450.48</c:v>
                </c:pt>
                <c:pt idx="637">
                  <c:v>15440.2</c:v>
                </c:pt>
                <c:pt idx="638">
                  <c:v>15377.77</c:v>
                </c:pt>
                <c:pt idx="639">
                  <c:v>15368.22</c:v>
                </c:pt>
                <c:pt idx="640">
                  <c:v>15363.77</c:v>
                </c:pt>
                <c:pt idx="641">
                  <c:v>15361.5</c:v>
                </c:pt>
                <c:pt idx="642">
                  <c:v>15359.1</c:v>
                </c:pt>
                <c:pt idx="643">
                  <c:v>15322.77</c:v>
                </c:pt>
                <c:pt idx="644">
                  <c:v>15260.52</c:v>
                </c:pt>
                <c:pt idx="645">
                  <c:v>15230.32</c:v>
                </c:pt>
                <c:pt idx="646">
                  <c:v>15207.92</c:v>
                </c:pt>
                <c:pt idx="647">
                  <c:v>15174.81</c:v>
                </c:pt>
                <c:pt idx="648">
                  <c:v>15170.07</c:v>
                </c:pt>
                <c:pt idx="649">
                  <c:v>15161.53</c:v>
                </c:pt>
                <c:pt idx="650">
                  <c:v>15161.25</c:v>
                </c:pt>
                <c:pt idx="651">
                  <c:v>15150.44</c:v>
                </c:pt>
                <c:pt idx="652">
                  <c:v>15123.19</c:v>
                </c:pt>
                <c:pt idx="653">
                  <c:v>15103.69</c:v>
                </c:pt>
                <c:pt idx="654">
                  <c:v>15090.35</c:v>
                </c:pt>
                <c:pt idx="655">
                  <c:v>15052.68</c:v>
                </c:pt>
                <c:pt idx="656">
                  <c:v>15038.51</c:v>
                </c:pt>
                <c:pt idx="657">
                  <c:v>15026.3</c:v>
                </c:pt>
                <c:pt idx="658">
                  <c:v>15025.76</c:v>
                </c:pt>
                <c:pt idx="659">
                  <c:v>15019.76</c:v>
                </c:pt>
                <c:pt idx="660">
                  <c:v>15006.58</c:v>
                </c:pt>
                <c:pt idx="661">
                  <c:v>14988.43</c:v>
                </c:pt>
                <c:pt idx="662">
                  <c:v>14945.34</c:v>
                </c:pt>
                <c:pt idx="663">
                  <c:v>14926.97</c:v>
                </c:pt>
                <c:pt idx="664">
                  <c:v>14908.27</c:v>
                </c:pt>
                <c:pt idx="665">
                  <c:v>14901.52</c:v>
                </c:pt>
                <c:pt idx="666">
                  <c:v>14847.63</c:v>
                </c:pt>
                <c:pt idx="667">
                  <c:v>14843.96</c:v>
                </c:pt>
                <c:pt idx="668">
                  <c:v>14839.34</c:v>
                </c:pt>
                <c:pt idx="669">
                  <c:v>14819</c:v>
                </c:pt>
                <c:pt idx="670">
                  <c:v>14750.42</c:v>
                </c:pt>
                <c:pt idx="671">
                  <c:v>14738.43</c:v>
                </c:pt>
                <c:pt idx="672">
                  <c:v>14711.74</c:v>
                </c:pt>
                <c:pt idx="673">
                  <c:v>14696.77</c:v>
                </c:pt>
                <c:pt idx="674">
                  <c:v>14692.67</c:v>
                </c:pt>
                <c:pt idx="675">
                  <c:v>14665.75</c:v>
                </c:pt>
                <c:pt idx="676">
                  <c:v>14657.2</c:v>
                </c:pt>
                <c:pt idx="677">
                  <c:v>14640.35</c:v>
                </c:pt>
                <c:pt idx="678">
                  <c:v>14630.52</c:v>
                </c:pt>
                <c:pt idx="679">
                  <c:v>14612.33</c:v>
                </c:pt>
                <c:pt idx="680">
                  <c:v>14600.62</c:v>
                </c:pt>
                <c:pt idx="681">
                  <c:v>14590.63</c:v>
                </c:pt>
                <c:pt idx="682">
                  <c:v>14574.64</c:v>
                </c:pt>
                <c:pt idx="683">
                  <c:v>14571.89</c:v>
                </c:pt>
                <c:pt idx="684">
                  <c:v>14547.26</c:v>
                </c:pt>
                <c:pt idx="685">
                  <c:v>14507.46</c:v>
                </c:pt>
                <c:pt idx="686">
                  <c:v>14478.33</c:v>
                </c:pt>
                <c:pt idx="687">
                  <c:v>14474.68</c:v>
                </c:pt>
                <c:pt idx="688">
                  <c:v>14470.01</c:v>
                </c:pt>
                <c:pt idx="689">
                  <c:v>14455.64</c:v>
                </c:pt>
                <c:pt idx="690">
                  <c:v>14451.84</c:v>
                </c:pt>
                <c:pt idx="691">
                  <c:v>14449.85</c:v>
                </c:pt>
                <c:pt idx="692">
                  <c:v>14427.63</c:v>
                </c:pt>
                <c:pt idx="693">
                  <c:v>14426.66</c:v>
                </c:pt>
                <c:pt idx="694">
                  <c:v>14426.07</c:v>
                </c:pt>
                <c:pt idx="695">
                  <c:v>14418.28</c:v>
                </c:pt>
                <c:pt idx="696">
                  <c:v>14410.93</c:v>
                </c:pt>
                <c:pt idx="697">
                  <c:v>14394.56</c:v>
                </c:pt>
                <c:pt idx="698">
                  <c:v>14394.4</c:v>
                </c:pt>
                <c:pt idx="699">
                  <c:v>14382.71</c:v>
                </c:pt>
                <c:pt idx="700">
                  <c:v>14358.36</c:v>
                </c:pt>
                <c:pt idx="701">
                  <c:v>14355.43</c:v>
                </c:pt>
                <c:pt idx="702">
                  <c:v>14349.85</c:v>
                </c:pt>
                <c:pt idx="703">
                  <c:v>14337.91</c:v>
                </c:pt>
                <c:pt idx="704">
                  <c:v>14319.03</c:v>
                </c:pt>
                <c:pt idx="705">
                  <c:v>14313.85</c:v>
                </c:pt>
                <c:pt idx="706">
                  <c:v>14285.9</c:v>
                </c:pt>
                <c:pt idx="707">
                  <c:v>14283.46</c:v>
                </c:pt>
                <c:pt idx="708">
                  <c:v>14258.33</c:v>
                </c:pt>
                <c:pt idx="709">
                  <c:v>14256.79</c:v>
                </c:pt>
                <c:pt idx="710">
                  <c:v>14256.19</c:v>
                </c:pt>
                <c:pt idx="711">
                  <c:v>14254.61</c:v>
                </c:pt>
                <c:pt idx="712">
                  <c:v>14235.07</c:v>
                </c:pt>
                <c:pt idx="713">
                  <c:v>14210.54</c:v>
                </c:pt>
                <c:pt idx="714">
                  <c:v>14209.4</c:v>
                </c:pt>
                <c:pt idx="715">
                  <c:v>14193.55</c:v>
                </c:pt>
                <c:pt idx="716">
                  <c:v>14152.46</c:v>
                </c:pt>
                <c:pt idx="717">
                  <c:v>14133.04</c:v>
                </c:pt>
                <c:pt idx="718">
                  <c:v>14119.62</c:v>
                </c:pt>
                <c:pt idx="719">
                  <c:v>14098.07</c:v>
                </c:pt>
                <c:pt idx="720">
                  <c:v>14081.93</c:v>
                </c:pt>
                <c:pt idx="721">
                  <c:v>14043.48</c:v>
                </c:pt>
                <c:pt idx="722">
                  <c:v>14007.22</c:v>
                </c:pt>
                <c:pt idx="723">
                  <c:v>14001.29</c:v>
                </c:pt>
                <c:pt idx="724">
                  <c:v>14001.13</c:v>
                </c:pt>
                <c:pt idx="725">
                  <c:v>13981.85</c:v>
                </c:pt>
                <c:pt idx="726">
                  <c:v>13979.45</c:v>
                </c:pt>
                <c:pt idx="727">
                  <c:v>13974.46</c:v>
                </c:pt>
                <c:pt idx="728">
                  <c:v>13937.67</c:v>
                </c:pt>
                <c:pt idx="729">
                  <c:v>13919.82</c:v>
                </c:pt>
                <c:pt idx="730">
                  <c:v>13887.97</c:v>
                </c:pt>
                <c:pt idx="731">
                  <c:v>13887.2</c:v>
                </c:pt>
                <c:pt idx="732">
                  <c:v>13886.4</c:v>
                </c:pt>
                <c:pt idx="733">
                  <c:v>13880.95</c:v>
                </c:pt>
                <c:pt idx="734">
                  <c:v>13874.89</c:v>
                </c:pt>
                <c:pt idx="735">
                  <c:v>13844.8</c:v>
                </c:pt>
                <c:pt idx="736">
                  <c:v>13844.51</c:v>
                </c:pt>
                <c:pt idx="737">
                  <c:v>13831.12</c:v>
                </c:pt>
                <c:pt idx="738">
                  <c:v>13822.8</c:v>
                </c:pt>
                <c:pt idx="739">
                  <c:v>13819.49</c:v>
                </c:pt>
                <c:pt idx="740">
                  <c:v>13801.61</c:v>
                </c:pt>
                <c:pt idx="741">
                  <c:v>13770.1</c:v>
                </c:pt>
                <c:pt idx="742">
                  <c:v>13747.87</c:v>
                </c:pt>
                <c:pt idx="743">
                  <c:v>13746.74</c:v>
                </c:pt>
                <c:pt idx="744">
                  <c:v>13726.21</c:v>
                </c:pt>
                <c:pt idx="745">
                  <c:v>13725.47</c:v>
                </c:pt>
                <c:pt idx="746">
                  <c:v>13714.55</c:v>
                </c:pt>
                <c:pt idx="747">
                  <c:v>13685.51</c:v>
                </c:pt>
                <c:pt idx="748">
                  <c:v>13677.68</c:v>
                </c:pt>
                <c:pt idx="749">
                  <c:v>13638.06</c:v>
                </c:pt>
                <c:pt idx="750">
                  <c:v>13635.64</c:v>
                </c:pt>
                <c:pt idx="751">
                  <c:v>13622.01</c:v>
                </c:pt>
                <c:pt idx="752">
                  <c:v>13616.36</c:v>
                </c:pt>
                <c:pt idx="753">
                  <c:v>13607.37</c:v>
                </c:pt>
                <c:pt idx="754">
                  <c:v>13588.17</c:v>
                </c:pt>
                <c:pt idx="755">
                  <c:v>13566.04</c:v>
                </c:pt>
                <c:pt idx="756">
                  <c:v>13555</c:v>
                </c:pt>
                <c:pt idx="757">
                  <c:v>13511.28</c:v>
                </c:pt>
                <c:pt idx="758">
                  <c:v>13480.83</c:v>
                </c:pt>
                <c:pt idx="759">
                  <c:v>13472.19</c:v>
                </c:pt>
                <c:pt idx="760">
                  <c:v>13470.86</c:v>
                </c:pt>
                <c:pt idx="761">
                  <c:v>13470.8</c:v>
                </c:pt>
                <c:pt idx="762">
                  <c:v>13465.8</c:v>
                </c:pt>
                <c:pt idx="763">
                  <c:v>13462.52</c:v>
                </c:pt>
                <c:pt idx="764">
                  <c:v>13457.96</c:v>
                </c:pt>
                <c:pt idx="765">
                  <c:v>13451.12</c:v>
                </c:pt>
                <c:pt idx="766">
                  <c:v>13440.7</c:v>
                </c:pt>
                <c:pt idx="767">
                  <c:v>13430.27</c:v>
                </c:pt>
                <c:pt idx="768">
                  <c:v>13429.04</c:v>
                </c:pt>
                <c:pt idx="769">
                  <c:v>13417.05</c:v>
                </c:pt>
                <c:pt idx="770">
                  <c:v>13415.04</c:v>
                </c:pt>
                <c:pt idx="771">
                  <c:v>13412.97</c:v>
                </c:pt>
                <c:pt idx="772">
                  <c:v>13405.39</c:v>
                </c:pt>
                <c:pt idx="773">
                  <c:v>13393.76</c:v>
                </c:pt>
                <c:pt idx="774">
                  <c:v>13390.56</c:v>
                </c:pt>
                <c:pt idx="775">
                  <c:v>13383.67</c:v>
                </c:pt>
                <c:pt idx="776">
                  <c:v>13377.41</c:v>
                </c:pt>
                <c:pt idx="777">
                  <c:v>13375.76</c:v>
                </c:pt>
                <c:pt idx="778">
                  <c:v>13360.94</c:v>
                </c:pt>
                <c:pt idx="779">
                  <c:v>13352.1</c:v>
                </c:pt>
                <c:pt idx="780">
                  <c:v>13333.71</c:v>
                </c:pt>
                <c:pt idx="781">
                  <c:v>13292.52</c:v>
                </c:pt>
                <c:pt idx="782">
                  <c:v>13228.85</c:v>
                </c:pt>
                <c:pt idx="783">
                  <c:v>13224.69</c:v>
                </c:pt>
                <c:pt idx="784">
                  <c:v>13224.06</c:v>
                </c:pt>
                <c:pt idx="785">
                  <c:v>13217.09</c:v>
                </c:pt>
                <c:pt idx="786">
                  <c:v>13214.43</c:v>
                </c:pt>
                <c:pt idx="787">
                  <c:v>13204.29</c:v>
                </c:pt>
                <c:pt idx="788">
                  <c:v>13143.86</c:v>
                </c:pt>
                <c:pt idx="789">
                  <c:v>13143.34</c:v>
                </c:pt>
                <c:pt idx="790">
                  <c:v>13129.6</c:v>
                </c:pt>
                <c:pt idx="791">
                  <c:v>13126.68</c:v>
                </c:pt>
                <c:pt idx="792">
                  <c:v>13116.84</c:v>
                </c:pt>
                <c:pt idx="793">
                  <c:v>13113.51</c:v>
                </c:pt>
                <c:pt idx="794">
                  <c:v>13112.6</c:v>
                </c:pt>
                <c:pt idx="795">
                  <c:v>13110.79</c:v>
                </c:pt>
                <c:pt idx="796">
                  <c:v>13101.74</c:v>
                </c:pt>
                <c:pt idx="797">
                  <c:v>13063.88</c:v>
                </c:pt>
                <c:pt idx="798">
                  <c:v>13051.22</c:v>
                </c:pt>
                <c:pt idx="799">
                  <c:v>13047.33</c:v>
                </c:pt>
                <c:pt idx="800">
                  <c:v>13044.41</c:v>
                </c:pt>
                <c:pt idx="801">
                  <c:v>13041.92</c:v>
                </c:pt>
                <c:pt idx="802">
                  <c:v>13023.93</c:v>
                </c:pt>
                <c:pt idx="803">
                  <c:v>13019.16</c:v>
                </c:pt>
                <c:pt idx="804">
                  <c:v>13012.21</c:v>
                </c:pt>
                <c:pt idx="805">
                  <c:v>13010.86</c:v>
                </c:pt>
                <c:pt idx="806">
                  <c:v>13008.07</c:v>
                </c:pt>
                <c:pt idx="807">
                  <c:v>13004.95</c:v>
                </c:pt>
                <c:pt idx="808">
                  <c:v>13002.91</c:v>
                </c:pt>
                <c:pt idx="809">
                  <c:v>12994.12</c:v>
                </c:pt>
                <c:pt idx="810">
                  <c:v>12982.87</c:v>
                </c:pt>
                <c:pt idx="811">
                  <c:v>12981.35</c:v>
                </c:pt>
                <c:pt idx="812">
                  <c:v>12979.36</c:v>
                </c:pt>
                <c:pt idx="813">
                  <c:v>12957.12</c:v>
                </c:pt>
                <c:pt idx="814">
                  <c:v>12950.07</c:v>
                </c:pt>
                <c:pt idx="815">
                  <c:v>12949.16</c:v>
                </c:pt>
                <c:pt idx="816">
                  <c:v>12928.79</c:v>
                </c:pt>
                <c:pt idx="817">
                  <c:v>12925.89</c:v>
                </c:pt>
                <c:pt idx="818">
                  <c:v>12913.99</c:v>
                </c:pt>
                <c:pt idx="819">
                  <c:v>12890.06</c:v>
                </c:pt>
                <c:pt idx="820">
                  <c:v>12870.31</c:v>
                </c:pt>
                <c:pt idx="821">
                  <c:v>12856.84</c:v>
                </c:pt>
                <c:pt idx="822">
                  <c:v>12852.37</c:v>
                </c:pt>
                <c:pt idx="823">
                  <c:v>12847.24</c:v>
                </c:pt>
                <c:pt idx="824">
                  <c:v>12829.46</c:v>
                </c:pt>
                <c:pt idx="825">
                  <c:v>12823.25</c:v>
                </c:pt>
                <c:pt idx="826">
                  <c:v>12815.44</c:v>
                </c:pt>
                <c:pt idx="827">
                  <c:v>12797.21</c:v>
                </c:pt>
                <c:pt idx="828">
                  <c:v>12788.18</c:v>
                </c:pt>
                <c:pt idx="829">
                  <c:v>12788.03</c:v>
                </c:pt>
                <c:pt idx="830">
                  <c:v>12776.05</c:v>
                </c:pt>
                <c:pt idx="831">
                  <c:v>12770.27</c:v>
                </c:pt>
                <c:pt idx="832">
                  <c:v>12741.17</c:v>
                </c:pt>
                <c:pt idx="833">
                  <c:v>12731</c:v>
                </c:pt>
                <c:pt idx="834">
                  <c:v>12718.21</c:v>
                </c:pt>
                <c:pt idx="835">
                  <c:v>12713</c:v>
                </c:pt>
                <c:pt idx="836">
                  <c:v>12700.63</c:v>
                </c:pt>
                <c:pt idx="837">
                  <c:v>12699.56</c:v>
                </c:pt>
                <c:pt idx="838">
                  <c:v>12697.48</c:v>
                </c:pt>
                <c:pt idx="839">
                  <c:v>12648.7</c:v>
                </c:pt>
                <c:pt idx="840">
                  <c:v>12646.21</c:v>
                </c:pt>
                <c:pt idx="841">
                  <c:v>12644.59</c:v>
                </c:pt>
                <c:pt idx="842">
                  <c:v>12643.38</c:v>
                </c:pt>
                <c:pt idx="843">
                  <c:v>12640.24</c:v>
                </c:pt>
                <c:pt idx="844">
                  <c:v>12638.2</c:v>
                </c:pt>
                <c:pt idx="845">
                  <c:v>12629.9</c:v>
                </c:pt>
                <c:pt idx="846">
                  <c:v>12629.17</c:v>
                </c:pt>
                <c:pt idx="847">
                  <c:v>12624.74</c:v>
                </c:pt>
                <c:pt idx="848">
                  <c:v>12622.18</c:v>
                </c:pt>
                <c:pt idx="849">
                  <c:v>12609.89</c:v>
                </c:pt>
                <c:pt idx="850">
                  <c:v>12600.46</c:v>
                </c:pt>
                <c:pt idx="851">
                  <c:v>12592.53</c:v>
                </c:pt>
                <c:pt idx="852">
                  <c:v>12579.92</c:v>
                </c:pt>
                <c:pt idx="853">
                  <c:v>12574.05</c:v>
                </c:pt>
                <c:pt idx="854">
                  <c:v>12557.61</c:v>
                </c:pt>
                <c:pt idx="855">
                  <c:v>12523.6</c:v>
                </c:pt>
                <c:pt idx="856">
                  <c:v>12499.88</c:v>
                </c:pt>
                <c:pt idx="857">
                  <c:v>12495.29</c:v>
                </c:pt>
                <c:pt idx="858">
                  <c:v>12485.8</c:v>
                </c:pt>
                <c:pt idx="859">
                  <c:v>12479.71</c:v>
                </c:pt>
                <c:pt idx="860">
                  <c:v>12475.35</c:v>
                </c:pt>
                <c:pt idx="861">
                  <c:v>12452.25</c:v>
                </c:pt>
                <c:pt idx="862">
                  <c:v>12430.95</c:v>
                </c:pt>
                <c:pt idx="863">
                  <c:v>12408.29</c:v>
                </c:pt>
                <c:pt idx="864">
                  <c:v>12407.3</c:v>
                </c:pt>
                <c:pt idx="865">
                  <c:v>12404.88</c:v>
                </c:pt>
                <c:pt idx="866">
                  <c:v>12369.89</c:v>
                </c:pt>
                <c:pt idx="867">
                  <c:v>12363.55</c:v>
                </c:pt>
                <c:pt idx="868">
                  <c:v>12347.17</c:v>
                </c:pt>
                <c:pt idx="869">
                  <c:v>12333.83</c:v>
                </c:pt>
                <c:pt idx="870">
                  <c:v>12323.94</c:v>
                </c:pt>
                <c:pt idx="871">
                  <c:v>12299.59</c:v>
                </c:pt>
                <c:pt idx="872">
                  <c:v>12282.38</c:v>
                </c:pt>
                <c:pt idx="873">
                  <c:v>12282.03</c:v>
                </c:pt>
                <c:pt idx="874">
                  <c:v>12269.69</c:v>
                </c:pt>
                <c:pt idx="875">
                  <c:v>12268.63</c:v>
                </c:pt>
                <c:pt idx="876">
                  <c:v>12265.51</c:v>
                </c:pt>
                <c:pt idx="877">
                  <c:v>12255.04</c:v>
                </c:pt>
                <c:pt idx="878">
                  <c:v>12254.44</c:v>
                </c:pt>
                <c:pt idx="879">
                  <c:v>12245.17</c:v>
                </c:pt>
                <c:pt idx="880">
                  <c:v>12244.53</c:v>
                </c:pt>
                <c:pt idx="881">
                  <c:v>12237.73</c:v>
                </c:pt>
                <c:pt idx="882">
                  <c:v>12235.84</c:v>
                </c:pt>
                <c:pt idx="883">
                  <c:v>12233.83</c:v>
                </c:pt>
                <c:pt idx="884">
                  <c:v>12231.61</c:v>
                </c:pt>
                <c:pt idx="885">
                  <c:v>12224.35</c:v>
                </c:pt>
                <c:pt idx="886">
                  <c:v>12222.9</c:v>
                </c:pt>
                <c:pt idx="887">
                  <c:v>12218.7</c:v>
                </c:pt>
                <c:pt idx="888">
                  <c:v>12198.64</c:v>
                </c:pt>
                <c:pt idx="889">
                  <c:v>12148.2</c:v>
                </c:pt>
                <c:pt idx="890">
                  <c:v>12146.97</c:v>
                </c:pt>
                <c:pt idx="891">
                  <c:v>12142.58</c:v>
                </c:pt>
                <c:pt idx="892">
                  <c:v>12137.6</c:v>
                </c:pt>
                <c:pt idx="893">
                  <c:v>12130.8</c:v>
                </c:pt>
                <c:pt idx="894">
                  <c:v>12129.61</c:v>
                </c:pt>
                <c:pt idx="895">
                  <c:v>12124.99</c:v>
                </c:pt>
                <c:pt idx="896">
                  <c:v>12105.32</c:v>
                </c:pt>
                <c:pt idx="897">
                  <c:v>12096.65</c:v>
                </c:pt>
                <c:pt idx="898">
                  <c:v>12094.48</c:v>
                </c:pt>
                <c:pt idx="899">
                  <c:v>12091.34</c:v>
                </c:pt>
                <c:pt idx="900">
                  <c:v>12048.13</c:v>
                </c:pt>
                <c:pt idx="901">
                  <c:v>12044.34</c:v>
                </c:pt>
                <c:pt idx="902">
                  <c:v>12035.18</c:v>
                </c:pt>
                <c:pt idx="903">
                  <c:v>12032.33</c:v>
                </c:pt>
                <c:pt idx="904">
                  <c:v>12029.29</c:v>
                </c:pt>
                <c:pt idx="905">
                  <c:v>12001.29</c:v>
                </c:pt>
                <c:pt idx="906">
                  <c:v>11994.89</c:v>
                </c:pt>
                <c:pt idx="907">
                  <c:v>11987.68</c:v>
                </c:pt>
                <c:pt idx="908">
                  <c:v>11987.17</c:v>
                </c:pt>
                <c:pt idx="909">
                  <c:v>11946.63</c:v>
                </c:pt>
                <c:pt idx="910">
                  <c:v>11945.13</c:v>
                </c:pt>
                <c:pt idx="911">
                  <c:v>11944.59</c:v>
                </c:pt>
                <c:pt idx="912">
                  <c:v>11941.83</c:v>
                </c:pt>
                <c:pt idx="913">
                  <c:v>11938.26</c:v>
                </c:pt>
                <c:pt idx="914">
                  <c:v>11931.13</c:v>
                </c:pt>
                <c:pt idx="915">
                  <c:v>11918.2</c:v>
                </c:pt>
                <c:pt idx="916">
                  <c:v>11884.05</c:v>
                </c:pt>
                <c:pt idx="917">
                  <c:v>11881.97</c:v>
                </c:pt>
                <c:pt idx="918">
                  <c:v>11881.36</c:v>
                </c:pt>
                <c:pt idx="919">
                  <c:v>11879.1</c:v>
                </c:pt>
                <c:pt idx="920">
                  <c:v>11858.56</c:v>
                </c:pt>
                <c:pt idx="921">
                  <c:v>11856.41</c:v>
                </c:pt>
                <c:pt idx="922">
                  <c:v>11848.14</c:v>
                </c:pt>
                <c:pt idx="923">
                  <c:v>11842.62</c:v>
                </c:pt>
                <c:pt idx="924">
                  <c:v>11842.44</c:v>
                </c:pt>
                <c:pt idx="925">
                  <c:v>11840.78</c:v>
                </c:pt>
                <c:pt idx="926">
                  <c:v>11837.16</c:v>
                </c:pt>
                <c:pt idx="927">
                  <c:v>11833.78</c:v>
                </c:pt>
                <c:pt idx="928">
                  <c:v>11830.61</c:v>
                </c:pt>
                <c:pt idx="929">
                  <c:v>11773.06</c:v>
                </c:pt>
                <c:pt idx="930">
                  <c:v>11763</c:v>
                </c:pt>
                <c:pt idx="931">
                  <c:v>11752.68</c:v>
                </c:pt>
                <c:pt idx="932">
                  <c:v>11743.93</c:v>
                </c:pt>
                <c:pt idx="933">
                  <c:v>11743.3</c:v>
                </c:pt>
                <c:pt idx="934">
                  <c:v>11741.73</c:v>
                </c:pt>
                <c:pt idx="935">
                  <c:v>11737.85</c:v>
                </c:pt>
                <c:pt idx="936">
                  <c:v>11735.88</c:v>
                </c:pt>
                <c:pt idx="937">
                  <c:v>11730.82</c:v>
                </c:pt>
                <c:pt idx="938">
                  <c:v>11729.68</c:v>
                </c:pt>
                <c:pt idx="939">
                  <c:v>11712.97</c:v>
                </c:pt>
                <c:pt idx="940">
                  <c:v>11696.52</c:v>
                </c:pt>
                <c:pt idx="941">
                  <c:v>11674.13</c:v>
                </c:pt>
                <c:pt idx="942">
                  <c:v>11658.38</c:v>
                </c:pt>
                <c:pt idx="943">
                  <c:v>11658.12</c:v>
                </c:pt>
                <c:pt idx="944">
                  <c:v>11657.81</c:v>
                </c:pt>
                <c:pt idx="945">
                  <c:v>11657.72</c:v>
                </c:pt>
                <c:pt idx="946">
                  <c:v>11625.11</c:v>
                </c:pt>
                <c:pt idx="947">
                  <c:v>11602.75</c:v>
                </c:pt>
                <c:pt idx="948">
                  <c:v>11576.13</c:v>
                </c:pt>
                <c:pt idx="949">
                  <c:v>11566.3</c:v>
                </c:pt>
                <c:pt idx="950">
                  <c:v>11554.22</c:v>
                </c:pt>
                <c:pt idx="951">
                  <c:v>11552.9</c:v>
                </c:pt>
                <c:pt idx="952">
                  <c:v>11540.25</c:v>
                </c:pt>
                <c:pt idx="953">
                  <c:v>11538.42</c:v>
                </c:pt>
                <c:pt idx="954">
                  <c:v>11534.87</c:v>
                </c:pt>
                <c:pt idx="955">
                  <c:v>11530.12</c:v>
                </c:pt>
                <c:pt idx="956">
                  <c:v>11524.25</c:v>
                </c:pt>
                <c:pt idx="957">
                  <c:v>11520.1</c:v>
                </c:pt>
                <c:pt idx="958">
                  <c:v>11512.41</c:v>
                </c:pt>
                <c:pt idx="959">
                  <c:v>11511.61</c:v>
                </c:pt>
                <c:pt idx="960">
                  <c:v>11497.69</c:v>
                </c:pt>
                <c:pt idx="961">
                  <c:v>11492.46</c:v>
                </c:pt>
                <c:pt idx="962">
                  <c:v>11488.32</c:v>
                </c:pt>
                <c:pt idx="963">
                  <c:v>11482.63</c:v>
                </c:pt>
                <c:pt idx="964">
                  <c:v>11478.14</c:v>
                </c:pt>
                <c:pt idx="965">
                  <c:v>11455.28</c:v>
                </c:pt>
                <c:pt idx="966">
                  <c:v>11454.02</c:v>
                </c:pt>
                <c:pt idx="967">
                  <c:v>11436.74</c:v>
                </c:pt>
                <c:pt idx="968">
                  <c:v>11435.74</c:v>
                </c:pt>
                <c:pt idx="969">
                  <c:v>11419.49</c:v>
                </c:pt>
                <c:pt idx="970">
                  <c:v>11412.02</c:v>
                </c:pt>
                <c:pt idx="971">
                  <c:v>11411.69</c:v>
                </c:pt>
                <c:pt idx="972">
                  <c:v>11396.9</c:v>
                </c:pt>
                <c:pt idx="973">
                  <c:v>11394.07</c:v>
                </c:pt>
                <c:pt idx="974">
                  <c:v>11388.27</c:v>
                </c:pt>
                <c:pt idx="975">
                  <c:v>11381.33</c:v>
                </c:pt>
                <c:pt idx="976">
                  <c:v>11378.57</c:v>
                </c:pt>
                <c:pt idx="977">
                  <c:v>11369.39</c:v>
                </c:pt>
                <c:pt idx="978">
                  <c:v>11365.95</c:v>
                </c:pt>
                <c:pt idx="979">
                  <c:v>11363.28</c:v>
                </c:pt>
                <c:pt idx="980">
                  <c:v>11362.76</c:v>
                </c:pt>
                <c:pt idx="981">
                  <c:v>11356.66</c:v>
                </c:pt>
                <c:pt idx="982">
                  <c:v>11353.23</c:v>
                </c:pt>
                <c:pt idx="983">
                  <c:v>11345.52</c:v>
                </c:pt>
                <c:pt idx="984">
                  <c:v>11344.32</c:v>
                </c:pt>
                <c:pt idx="985">
                  <c:v>11326.71</c:v>
                </c:pt>
                <c:pt idx="986">
                  <c:v>11321.49</c:v>
                </c:pt>
                <c:pt idx="987">
                  <c:v>11319.12</c:v>
                </c:pt>
                <c:pt idx="988">
                  <c:v>11318.57</c:v>
                </c:pt>
                <c:pt idx="989">
                  <c:v>11312.33</c:v>
                </c:pt>
                <c:pt idx="990">
                  <c:v>11305.93</c:v>
                </c:pt>
                <c:pt idx="991">
                  <c:v>11299.34</c:v>
                </c:pt>
                <c:pt idx="992">
                  <c:v>11294.57</c:v>
                </c:pt>
                <c:pt idx="993">
                  <c:v>11289.11</c:v>
                </c:pt>
                <c:pt idx="994">
                  <c:v>11286.54</c:v>
                </c:pt>
                <c:pt idx="995">
                  <c:v>11272.33</c:v>
                </c:pt>
                <c:pt idx="996">
                  <c:v>11265.71</c:v>
                </c:pt>
                <c:pt idx="997">
                  <c:v>11264.54</c:v>
                </c:pt>
                <c:pt idx="998">
                  <c:v>11255.29</c:v>
                </c:pt>
                <c:pt idx="999">
                  <c:v>11253.42</c:v>
                </c:pt>
                <c:pt idx="1000">
                  <c:v>11250.43</c:v>
                </c:pt>
                <c:pt idx="1001">
                  <c:v>11244.38</c:v>
                </c:pt>
                <c:pt idx="1002">
                  <c:v>11217.35</c:v>
                </c:pt>
                <c:pt idx="1003">
                  <c:v>11187.66</c:v>
                </c:pt>
                <c:pt idx="1004">
                  <c:v>11186.2</c:v>
                </c:pt>
                <c:pt idx="1005">
                  <c:v>11165.42</c:v>
                </c:pt>
                <c:pt idx="1006">
                  <c:v>11163.57</c:v>
                </c:pt>
                <c:pt idx="1007">
                  <c:v>11150.78</c:v>
                </c:pt>
                <c:pt idx="1008">
                  <c:v>11103.33</c:v>
                </c:pt>
                <c:pt idx="1009">
                  <c:v>11093.62</c:v>
                </c:pt>
                <c:pt idx="1010">
                  <c:v>11090.72</c:v>
                </c:pt>
                <c:pt idx="1011">
                  <c:v>11085.59</c:v>
                </c:pt>
                <c:pt idx="1012">
                  <c:v>11082.58</c:v>
                </c:pt>
                <c:pt idx="1013">
                  <c:v>11073.18</c:v>
                </c:pt>
                <c:pt idx="1014">
                  <c:v>11070.54</c:v>
                </c:pt>
                <c:pt idx="1015">
                  <c:v>11068.77</c:v>
                </c:pt>
                <c:pt idx="1016">
                  <c:v>11068.7</c:v>
                </c:pt>
                <c:pt idx="1017">
                  <c:v>11046.02</c:v>
                </c:pt>
                <c:pt idx="1018">
                  <c:v>11037.85</c:v>
                </c:pt>
                <c:pt idx="1019">
                  <c:v>11037.51</c:v>
                </c:pt>
                <c:pt idx="1020">
                  <c:v>11033.66</c:v>
                </c:pt>
                <c:pt idx="1021">
                  <c:v>11028.56</c:v>
                </c:pt>
                <c:pt idx="1022">
                  <c:v>11018.05</c:v>
                </c:pt>
                <c:pt idx="1023">
                  <c:v>11015.17</c:v>
                </c:pt>
                <c:pt idx="1024">
                  <c:v>11013.71</c:v>
                </c:pt>
                <c:pt idx="1025">
                  <c:v>10991.58</c:v>
                </c:pt>
                <c:pt idx="1026">
                  <c:v>10982.5</c:v>
                </c:pt>
                <c:pt idx="1027">
                  <c:v>10977.21</c:v>
                </c:pt>
                <c:pt idx="1028">
                  <c:v>10976.25</c:v>
                </c:pt>
                <c:pt idx="1029">
                  <c:v>10965.45</c:v>
                </c:pt>
                <c:pt idx="1030">
                  <c:v>10959.69</c:v>
                </c:pt>
                <c:pt idx="1031">
                  <c:v>10959.33</c:v>
                </c:pt>
                <c:pt idx="1032">
                  <c:v>10942.13</c:v>
                </c:pt>
                <c:pt idx="1033">
                  <c:v>10928.85</c:v>
                </c:pt>
                <c:pt idx="1034">
                  <c:v>10923.93</c:v>
                </c:pt>
                <c:pt idx="1035">
                  <c:v>10886.66</c:v>
                </c:pt>
                <c:pt idx="1036">
                  <c:v>10848.13</c:v>
                </c:pt>
                <c:pt idx="1037">
                  <c:v>10825.25</c:v>
                </c:pt>
                <c:pt idx="1038">
                  <c:v>10807.49</c:v>
                </c:pt>
                <c:pt idx="1039">
                  <c:v>10806.84</c:v>
                </c:pt>
                <c:pt idx="1040">
                  <c:v>10797.34</c:v>
                </c:pt>
                <c:pt idx="1041">
                  <c:v>10796.35</c:v>
                </c:pt>
                <c:pt idx="1042">
                  <c:v>10795.94</c:v>
                </c:pt>
                <c:pt idx="1043">
                  <c:v>10791.96</c:v>
                </c:pt>
                <c:pt idx="1044">
                  <c:v>10769.75</c:v>
                </c:pt>
                <c:pt idx="1045">
                  <c:v>10749.02</c:v>
                </c:pt>
                <c:pt idx="1046">
                  <c:v>10736.87</c:v>
                </c:pt>
                <c:pt idx="1047">
                  <c:v>10719.57</c:v>
                </c:pt>
                <c:pt idx="1048">
                  <c:v>10713.64</c:v>
                </c:pt>
                <c:pt idx="1049">
                  <c:v>10704.47</c:v>
                </c:pt>
                <c:pt idx="1050">
                  <c:v>10702.64</c:v>
                </c:pt>
                <c:pt idx="1051">
                  <c:v>10698.38</c:v>
                </c:pt>
                <c:pt idx="1052">
                  <c:v>10690.11</c:v>
                </c:pt>
                <c:pt idx="1053">
                  <c:v>10676.83</c:v>
                </c:pt>
                <c:pt idx="1054">
                  <c:v>10665.44</c:v>
                </c:pt>
                <c:pt idx="1055">
                  <c:v>10627.81</c:v>
                </c:pt>
                <c:pt idx="1056">
                  <c:v>10620.26</c:v>
                </c:pt>
                <c:pt idx="1057">
                  <c:v>10617.04</c:v>
                </c:pt>
                <c:pt idx="1058">
                  <c:v>10608.67</c:v>
                </c:pt>
                <c:pt idx="1059">
                  <c:v>10602.39</c:v>
                </c:pt>
                <c:pt idx="1060">
                  <c:v>10601.63</c:v>
                </c:pt>
                <c:pt idx="1061">
                  <c:v>10601.41</c:v>
                </c:pt>
                <c:pt idx="1062">
                  <c:v>10600.55</c:v>
                </c:pt>
                <c:pt idx="1063">
                  <c:v>10594.5</c:v>
                </c:pt>
                <c:pt idx="1064">
                  <c:v>10594.23</c:v>
                </c:pt>
                <c:pt idx="1065">
                  <c:v>10579.71</c:v>
                </c:pt>
                <c:pt idx="1066">
                  <c:v>10577.09</c:v>
                </c:pt>
                <c:pt idx="1067">
                  <c:v>10564.88</c:v>
                </c:pt>
                <c:pt idx="1068">
                  <c:v>10560.49</c:v>
                </c:pt>
                <c:pt idx="1069">
                  <c:v>10546.48</c:v>
                </c:pt>
                <c:pt idx="1070">
                  <c:v>10495.6</c:v>
                </c:pt>
                <c:pt idx="1071">
                  <c:v>10493.95</c:v>
                </c:pt>
                <c:pt idx="1072">
                  <c:v>10486.55</c:v>
                </c:pt>
                <c:pt idx="1073">
                  <c:v>10464.83</c:v>
                </c:pt>
                <c:pt idx="1074">
                  <c:v>10461.98</c:v>
                </c:pt>
                <c:pt idx="1075">
                  <c:v>10459.19</c:v>
                </c:pt>
                <c:pt idx="1076">
                  <c:v>10455.14</c:v>
                </c:pt>
                <c:pt idx="1077">
                  <c:v>10455.1</c:v>
                </c:pt>
                <c:pt idx="1078">
                  <c:v>10450.549999999999</c:v>
                </c:pt>
                <c:pt idx="1079">
                  <c:v>10436.1</c:v>
                </c:pt>
                <c:pt idx="1080">
                  <c:v>10435.07</c:v>
                </c:pt>
                <c:pt idx="1081">
                  <c:v>10422.92</c:v>
                </c:pt>
                <c:pt idx="1082">
                  <c:v>10419.65</c:v>
                </c:pt>
                <c:pt idx="1083">
                  <c:v>10419.59</c:v>
                </c:pt>
                <c:pt idx="1084">
                  <c:v>10407.98</c:v>
                </c:pt>
                <c:pt idx="1085">
                  <c:v>10407.09</c:v>
                </c:pt>
                <c:pt idx="1086">
                  <c:v>10403.27</c:v>
                </c:pt>
                <c:pt idx="1087">
                  <c:v>10381.48</c:v>
                </c:pt>
                <c:pt idx="1088">
                  <c:v>10370.91</c:v>
                </c:pt>
                <c:pt idx="1089">
                  <c:v>10356.67</c:v>
                </c:pt>
                <c:pt idx="1090">
                  <c:v>10355.64</c:v>
                </c:pt>
                <c:pt idx="1091">
                  <c:v>10352.48</c:v>
                </c:pt>
                <c:pt idx="1092">
                  <c:v>10345.93</c:v>
                </c:pt>
                <c:pt idx="1093">
                  <c:v>10338.93</c:v>
                </c:pt>
                <c:pt idx="1094">
                  <c:v>10329.06</c:v>
                </c:pt>
                <c:pt idx="1095">
                  <c:v>10325.209999999999</c:v>
                </c:pt>
                <c:pt idx="1096">
                  <c:v>10322.9</c:v>
                </c:pt>
                <c:pt idx="1097">
                  <c:v>10315.91</c:v>
                </c:pt>
                <c:pt idx="1098">
                  <c:v>10310.780000000001</c:v>
                </c:pt>
                <c:pt idx="1099">
                  <c:v>10308.040000000001</c:v>
                </c:pt>
                <c:pt idx="1100">
                  <c:v>10276.99</c:v>
                </c:pt>
                <c:pt idx="1101">
                  <c:v>10274.33</c:v>
                </c:pt>
                <c:pt idx="1102">
                  <c:v>10269.459999999999</c:v>
                </c:pt>
                <c:pt idx="1103">
                  <c:v>10264.44</c:v>
                </c:pt>
                <c:pt idx="1104">
                  <c:v>10259.129999999999</c:v>
                </c:pt>
                <c:pt idx="1105">
                  <c:v>10231.5</c:v>
                </c:pt>
                <c:pt idx="1106">
                  <c:v>10226.280000000001</c:v>
                </c:pt>
                <c:pt idx="1107">
                  <c:v>10214.64</c:v>
                </c:pt>
                <c:pt idx="1108">
                  <c:v>10197.77</c:v>
                </c:pt>
                <c:pt idx="1109">
                  <c:v>10191.82</c:v>
                </c:pt>
                <c:pt idx="1110">
                  <c:v>10160.870000000001</c:v>
                </c:pt>
                <c:pt idx="1111">
                  <c:v>10156.780000000001</c:v>
                </c:pt>
                <c:pt idx="1112">
                  <c:v>10146.129999999999</c:v>
                </c:pt>
                <c:pt idx="1113">
                  <c:v>10141.14</c:v>
                </c:pt>
                <c:pt idx="1114">
                  <c:v>10139.84</c:v>
                </c:pt>
                <c:pt idx="1115">
                  <c:v>10118.42</c:v>
                </c:pt>
                <c:pt idx="1116">
                  <c:v>10115.01</c:v>
                </c:pt>
                <c:pt idx="1117">
                  <c:v>10107.219999999999</c:v>
                </c:pt>
                <c:pt idx="1118">
                  <c:v>10106.129999999999</c:v>
                </c:pt>
                <c:pt idx="1119">
                  <c:v>10096.969999999999</c:v>
                </c:pt>
                <c:pt idx="1120">
                  <c:v>10085.85</c:v>
                </c:pt>
                <c:pt idx="1121">
                  <c:v>10072.06</c:v>
                </c:pt>
                <c:pt idx="1122">
                  <c:v>10065.41</c:v>
                </c:pt>
                <c:pt idx="1123">
                  <c:v>10043.25</c:v>
                </c:pt>
                <c:pt idx="1124">
                  <c:v>10027.15</c:v>
                </c:pt>
                <c:pt idx="1125">
                  <c:v>10011.44</c:v>
                </c:pt>
                <c:pt idx="1126">
                  <c:v>9991.0400000000009</c:v>
                </c:pt>
                <c:pt idx="1127">
                  <c:v>9964.06</c:v>
                </c:pt>
                <c:pt idx="1128">
                  <c:v>9957.7199999999993</c:v>
                </c:pt>
                <c:pt idx="1129">
                  <c:v>9933.44</c:v>
                </c:pt>
                <c:pt idx="1130">
                  <c:v>9931.9599999999991</c:v>
                </c:pt>
                <c:pt idx="1131">
                  <c:v>9930.64</c:v>
                </c:pt>
                <c:pt idx="1132">
                  <c:v>9910.36</c:v>
                </c:pt>
                <c:pt idx="1133">
                  <c:v>9907.83</c:v>
                </c:pt>
                <c:pt idx="1134">
                  <c:v>9894.69</c:v>
                </c:pt>
                <c:pt idx="1135">
                  <c:v>9890.23</c:v>
                </c:pt>
                <c:pt idx="1136">
                  <c:v>9880.07</c:v>
                </c:pt>
                <c:pt idx="1137">
                  <c:v>9877.61</c:v>
                </c:pt>
                <c:pt idx="1138">
                  <c:v>9875.68</c:v>
                </c:pt>
                <c:pt idx="1139">
                  <c:v>9872.7000000000007</c:v>
                </c:pt>
                <c:pt idx="1140">
                  <c:v>9870.59</c:v>
                </c:pt>
                <c:pt idx="1141">
                  <c:v>9869.81</c:v>
                </c:pt>
                <c:pt idx="1142">
                  <c:v>9866.2999999999993</c:v>
                </c:pt>
                <c:pt idx="1143">
                  <c:v>9863.4699999999993</c:v>
                </c:pt>
                <c:pt idx="1144">
                  <c:v>9861.0300000000007</c:v>
                </c:pt>
                <c:pt idx="1145">
                  <c:v>9855.1299999999992</c:v>
                </c:pt>
                <c:pt idx="1146">
                  <c:v>9850.43</c:v>
                </c:pt>
                <c:pt idx="1147">
                  <c:v>9844.4500000000007</c:v>
                </c:pt>
                <c:pt idx="1148">
                  <c:v>9836.2099999999991</c:v>
                </c:pt>
                <c:pt idx="1149">
                  <c:v>9819.25</c:v>
                </c:pt>
                <c:pt idx="1150">
                  <c:v>9800.89</c:v>
                </c:pt>
                <c:pt idx="1151">
                  <c:v>9788.8700000000008</c:v>
                </c:pt>
                <c:pt idx="1152">
                  <c:v>9787.32</c:v>
                </c:pt>
                <c:pt idx="1153">
                  <c:v>9778.35</c:v>
                </c:pt>
                <c:pt idx="1154">
                  <c:v>9764.08</c:v>
                </c:pt>
                <c:pt idx="1155">
                  <c:v>9753.49</c:v>
                </c:pt>
                <c:pt idx="1156">
                  <c:v>9748.91</c:v>
                </c:pt>
                <c:pt idx="1157">
                  <c:v>9724.5300000000007</c:v>
                </c:pt>
                <c:pt idx="1158">
                  <c:v>9722.77</c:v>
                </c:pt>
                <c:pt idx="1159">
                  <c:v>9715.84</c:v>
                </c:pt>
                <c:pt idx="1160">
                  <c:v>9710.7099999999991</c:v>
                </c:pt>
                <c:pt idx="1161">
                  <c:v>9704.67</c:v>
                </c:pt>
                <c:pt idx="1162">
                  <c:v>9698.42</c:v>
                </c:pt>
                <c:pt idx="1163">
                  <c:v>9684.2900000000009</c:v>
                </c:pt>
                <c:pt idx="1164">
                  <c:v>9664.34</c:v>
                </c:pt>
                <c:pt idx="1165">
                  <c:v>9653.81</c:v>
                </c:pt>
                <c:pt idx="1166">
                  <c:v>9644.25</c:v>
                </c:pt>
                <c:pt idx="1167">
                  <c:v>9634.5400000000009</c:v>
                </c:pt>
                <c:pt idx="1168">
                  <c:v>9630.91</c:v>
                </c:pt>
                <c:pt idx="1169">
                  <c:v>9630.4</c:v>
                </c:pt>
                <c:pt idx="1170">
                  <c:v>9630.2999999999993</c:v>
                </c:pt>
                <c:pt idx="1171">
                  <c:v>9628.7900000000009</c:v>
                </c:pt>
                <c:pt idx="1172">
                  <c:v>9625.92</c:v>
                </c:pt>
                <c:pt idx="1173">
                  <c:v>9620.33</c:v>
                </c:pt>
                <c:pt idx="1174">
                  <c:v>9619.18</c:v>
                </c:pt>
                <c:pt idx="1175">
                  <c:v>9617.66</c:v>
                </c:pt>
                <c:pt idx="1176">
                  <c:v>9597.6299999999992</c:v>
                </c:pt>
                <c:pt idx="1177">
                  <c:v>9584.0400000000009</c:v>
                </c:pt>
                <c:pt idx="1178">
                  <c:v>9583.89</c:v>
                </c:pt>
                <c:pt idx="1179">
                  <c:v>9582.5400000000009</c:v>
                </c:pt>
                <c:pt idx="1180">
                  <c:v>9566.99</c:v>
                </c:pt>
                <c:pt idx="1181">
                  <c:v>9563.0300000000007</c:v>
                </c:pt>
                <c:pt idx="1182">
                  <c:v>9549.57</c:v>
                </c:pt>
                <c:pt idx="1183">
                  <c:v>9541.7000000000007</c:v>
                </c:pt>
                <c:pt idx="1184">
                  <c:v>9540.17</c:v>
                </c:pt>
                <c:pt idx="1185">
                  <c:v>9538.65</c:v>
                </c:pt>
                <c:pt idx="1186">
                  <c:v>9528.9</c:v>
                </c:pt>
                <c:pt idx="1187">
                  <c:v>9507.68</c:v>
                </c:pt>
                <c:pt idx="1188">
                  <c:v>9504.31</c:v>
                </c:pt>
                <c:pt idx="1189">
                  <c:v>9500.57</c:v>
                </c:pt>
                <c:pt idx="1190">
                  <c:v>9487.64</c:v>
                </c:pt>
                <c:pt idx="1191">
                  <c:v>9453.92</c:v>
                </c:pt>
                <c:pt idx="1192">
                  <c:v>9448.42</c:v>
                </c:pt>
                <c:pt idx="1193">
                  <c:v>9447.3799999999992</c:v>
                </c:pt>
                <c:pt idx="1194">
                  <c:v>9447.25</c:v>
                </c:pt>
                <c:pt idx="1195">
                  <c:v>9432.93</c:v>
                </c:pt>
                <c:pt idx="1196">
                  <c:v>9414.92</c:v>
                </c:pt>
                <c:pt idx="1197">
                  <c:v>9411.01</c:v>
                </c:pt>
                <c:pt idx="1198">
                  <c:v>9391.35</c:v>
                </c:pt>
                <c:pt idx="1199">
                  <c:v>9386.16</c:v>
                </c:pt>
                <c:pt idx="1200">
                  <c:v>9380.75</c:v>
                </c:pt>
                <c:pt idx="1201">
                  <c:v>9377.9</c:v>
                </c:pt>
                <c:pt idx="1202">
                  <c:v>9377.4500000000007</c:v>
                </c:pt>
                <c:pt idx="1203">
                  <c:v>9361.33</c:v>
                </c:pt>
                <c:pt idx="1204">
                  <c:v>9344.2000000000007</c:v>
                </c:pt>
                <c:pt idx="1205">
                  <c:v>9338.61</c:v>
                </c:pt>
                <c:pt idx="1206">
                  <c:v>9320.26</c:v>
                </c:pt>
                <c:pt idx="1207">
                  <c:v>9315.41</c:v>
                </c:pt>
                <c:pt idx="1208">
                  <c:v>9310.81</c:v>
                </c:pt>
                <c:pt idx="1209">
                  <c:v>9304.7000000000007</c:v>
                </c:pt>
                <c:pt idx="1210">
                  <c:v>9301.89</c:v>
                </c:pt>
                <c:pt idx="1211">
                  <c:v>9290.14</c:v>
                </c:pt>
                <c:pt idx="1212">
                  <c:v>9288.0300000000007</c:v>
                </c:pt>
                <c:pt idx="1213">
                  <c:v>9285.8700000000008</c:v>
                </c:pt>
                <c:pt idx="1214">
                  <c:v>9283.56</c:v>
                </c:pt>
                <c:pt idx="1215">
                  <c:v>9282.48</c:v>
                </c:pt>
                <c:pt idx="1216">
                  <c:v>9264.7999999999993</c:v>
                </c:pt>
                <c:pt idx="1217">
                  <c:v>9249.5</c:v>
                </c:pt>
                <c:pt idx="1218">
                  <c:v>9247.94</c:v>
                </c:pt>
                <c:pt idx="1219">
                  <c:v>9225.26</c:v>
                </c:pt>
                <c:pt idx="1220">
                  <c:v>9222.4</c:v>
                </c:pt>
                <c:pt idx="1221">
                  <c:v>9210.06</c:v>
                </c:pt>
                <c:pt idx="1222">
                  <c:v>9193.84</c:v>
                </c:pt>
                <c:pt idx="1223">
                  <c:v>9182.17</c:v>
                </c:pt>
                <c:pt idx="1224">
                  <c:v>9174.14</c:v>
                </c:pt>
                <c:pt idx="1225">
                  <c:v>9171.75</c:v>
                </c:pt>
                <c:pt idx="1226">
                  <c:v>9159.51</c:v>
                </c:pt>
                <c:pt idx="1227">
                  <c:v>9147.5</c:v>
                </c:pt>
                <c:pt idx="1228">
                  <c:v>9144.57</c:v>
                </c:pt>
                <c:pt idx="1229">
                  <c:v>9140.9500000000007</c:v>
                </c:pt>
                <c:pt idx="1230">
                  <c:v>9101.7999999999993</c:v>
                </c:pt>
                <c:pt idx="1231">
                  <c:v>9095.94</c:v>
                </c:pt>
                <c:pt idx="1232">
                  <c:v>9095.07</c:v>
                </c:pt>
                <c:pt idx="1233">
                  <c:v>9058.73</c:v>
                </c:pt>
                <c:pt idx="1234">
                  <c:v>9048.0300000000007</c:v>
                </c:pt>
                <c:pt idx="1235">
                  <c:v>9010.2000000000007</c:v>
                </c:pt>
                <c:pt idx="1236">
                  <c:v>8998.43</c:v>
                </c:pt>
                <c:pt idx="1237">
                  <c:v>8988.16</c:v>
                </c:pt>
                <c:pt idx="1238">
                  <c:v>8978.19</c:v>
                </c:pt>
                <c:pt idx="1239">
                  <c:v>8968.33</c:v>
                </c:pt>
                <c:pt idx="1240">
                  <c:v>8965.7999999999993</c:v>
                </c:pt>
                <c:pt idx="1241">
                  <c:v>8964.06</c:v>
                </c:pt>
                <c:pt idx="1242">
                  <c:v>8954.99</c:v>
                </c:pt>
                <c:pt idx="1243">
                  <c:v>8944.1200000000008</c:v>
                </c:pt>
                <c:pt idx="1244">
                  <c:v>8932.08</c:v>
                </c:pt>
                <c:pt idx="1245">
                  <c:v>8930.93</c:v>
                </c:pt>
                <c:pt idx="1246">
                  <c:v>8908.4699999999993</c:v>
                </c:pt>
                <c:pt idx="1247">
                  <c:v>8906.14</c:v>
                </c:pt>
                <c:pt idx="1248">
                  <c:v>8891.14</c:v>
                </c:pt>
                <c:pt idx="1249">
                  <c:v>8890.59</c:v>
                </c:pt>
                <c:pt idx="1250">
                  <c:v>8871.15</c:v>
                </c:pt>
                <c:pt idx="1251">
                  <c:v>8835.26</c:v>
                </c:pt>
                <c:pt idx="1252">
                  <c:v>8827.2099999999991</c:v>
                </c:pt>
                <c:pt idx="1253">
                  <c:v>8825.09</c:v>
                </c:pt>
                <c:pt idx="1254">
                  <c:v>8824.27</c:v>
                </c:pt>
                <c:pt idx="1255">
                  <c:v>8823.99</c:v>
                </c:pt>
                <c:pt idx="1256">
                  <c:v>8823.2800000000007</c:v>
                </c:pt>
                <c:pt idx="1257">
                  <c:v>8821.8799999999992</c:v>
                </c:pt>
                <c:pt idx="1258">
                  <c:v>8800.49</c:v>
                </c:pt>
                <c:pt idx="1259">
                  <c:v>8798.59</c:v>
                </c:pt>
                <c:pt idx="1260">
                  <c:v>8782.4699999999993</c:v>
                </c:pt>
                <c:pt idx="1261">
                  <c:v>8765.25</c:v>
                </c:pt>
                <c:pt idx="1262">
                  <c:v>8760.1200000000008</c:v>
                </c:pt>
                <c:pt idx="1263">
                  <c:v>8747.68</c:v>
                </c:pt>
                <c:pt idx="1264">
                  <c:v>8733.23</c:v>
                </c:pt>
                <c:pt idx="1265">
                  <c:v>8703.4599999999991</c:v>
                </c:pt>
                <c:pt idx="1266">
                  <c:v>8701.84</c:v>
                </c:pt>
                <c:pt idx="1267">
                  <c:v>8688.86</c:v>
                </c:pt>
                <c:pt idx="1268">
                  <c:v>8671.19</c:v>
                </c:pt>
                <c:pt idx="1269">
                  <c:v>8665.14</c:v>
                </c:pt>
                <c:pt idx="1270">
                  <c:v>8665.09</c:v>
                </c:pt>
                <c:pt idx="1271">
                  <c:v>8627.5400000000009</c:v>
                </c:pt>
                <c:pt idx="1272">
                  <c:v>8615.2999999999993</c:v>
                </c:pt>
                <c:pt idx="1273">
                  <c:v>8606.2199999999993</c:v>
                </c:pt>
                <c:pt idx="1274">
                  <c:v>8605.36</c:v>
                </c:pt>
                <c:pt idx="1275">
                  <c:v>8604.48</c:v>
                </c:pt>
                <c:pt idx="1276">
                  <c:v>8603.82</c:v>
                </c:pt>
                <c:pt idx="1277">
                  <c:v>8601.33</c:v>
                </c:pt>
                <c:pt idx="1278">
                  <c:v>8596.83</c:v>
                </c:pt>
                <c:pt idx="1279">
                  <c:v>8582.2999999999993</c:v>
                </c:pt>
                <c:pt idx="1280">
                  <c:v>8573.2999999999993</c:v>
                </c:pt>
                <c:pt idx="1281">
                  <c:v>8572.0400000000009</c:v>
                </c:pt>
                <c:pt idx="1282">
                  <c:v>8569.86</c:v>
                </c:pt>
                <c:pt idx="1283">
                  <c:v>8567.25</c:v>
                </c:pt>
                <c:pt idx="1284">
                  <c:v>8556.91</c:v>
                </c:pt>
                <c:pt idx="1285">
                  <c:v>8551.35</c:v>
                </c:pt>
                <c:pt idx="1286">
                  <c:v>8547.69</c:v>
                </c:pt>
                <c:pt idx="1287">
                  <c:v>8539.67</c:v>
                </c:pt>
                <c:pt idx="1288">
                  <c:v>8538.2900000000009</c:v>
                </c:pt>
                <c:pt idx="1289">
                  <c:v>8534.67</c:v>
                </c:pt>
                <c:pt idx="1290">
                  <c:v>8527.5300000000007</c:v>
                </c:pt>
                <c:pt idx="1291">
                  <c:v>8522</c:v>
                </c:pt>
                <c:pt idx="1292">
                  <c:v>8520.0300000000007</c:v>
                </c:pt>
                <c:pt idx="1293">
                  <c:v>8516.83</c:v>
                </c:pt>
                <c:pt idx="1294">
                  <c:v>8515.76</c:v>
                </c:pt>
                <c:pt idx="1295">
                  <c:v>8471.65</c:v>
                </c:pt>
                <c:pt idx="1296">
                  <c:v>8466.35</c:v>
                </c:pt>
                <c:pt idx="1297">
                  <c:v>8457.82</c:v>
                </c:pt>
                <c:pt idx="1298">
                  <c:v>8450.82</c:v>
                </c:pt>
                <c:pt idx="1299">
                  <c:v>8448.66</c:v>
                </c:pt>
                <c:pt idx="1300">
                  <c:v>8444.4699999999993</c:v>
                </c:pt>
                <c:pt idx="1301">
                  <c:v>8442.67</c:v>
                </c:pt>
                <c:pt idx="1302">
                  <c:v>8440.0499999999993</c:v>
                </c:pt>
                <c:pt idx="1303">
                  <c:v>8428.07</c:v>
                </c:pt>
                <c:pt idx="1304">
                  <c:v>8413.4599999999991</c:v>
                </c:pt>
                <c:pt idx="1305">
                  <c:v>8410.0499999999993</c:v>
                </c:pt>
                <c:pt idx="1306">
                  <c:v>8400.01</c:v>
                </c:pt>
                <c:pt idx="1307">
                  <c:v>8396.6200000000008</c:v>
                </c:pt>
                <c:pt idx="1308">
                  <c:v>8355.5400000000009</c:v>
                </c:pt>
                <c:pt idx="1309">
                  <c:v>8347.16</c:v>
                </c:pt>
                <c:pt idx="1310">
                  <c:v>8342.91</c:v>
                </c:pt>
                <c:pt idx="1311">
                  <c:v>8334.59</c:v>
                </c:pt>
                <c:pt idx="1312">
                  <c:v>8334.4599999999991</c:v>
                </c:pt>
                <c:pt idx="1313">
                  <c:v>8314.65</c:v>
                </c:pt>
                <c:pt idx="1314">
                  <c:v>8310.84</c:v>
                </c:pt>
                <c:pt idx="1315">
                  <c:v>8302.5400000000009</c:v>
                </c:pt>
                <c:pt idx="1316">
                  <c:v>8283.68</c:v>
                </c:pt>
                <c:pt idx="1317">
                  <c:v>8280.6200000000008</c:v>
                </c:pt>
                <c:pt idx="1318">
                  <c:v>8277.52</c:v>
                </c:pt>
                <c:pt idx="1319">
                  <c:v>8271.4599999999991</c:v>
                </c:pt>
                <c:pt idx="1320">
                  <c:v>8269.0400000000009</c:v>
                </c:pt>
                <c:pt idx="1321">
                  <c:v>8268</c:v>
                </c:pt>
                <c:pt idx="1322">
                  <c:v>8252.2800000000007</c:v>
                </c:pt>
                <c:pt idx="1323">
                  <c:v>8240.59</c:v>
                </c:pt>
                <c:pt idx="1324">
                  <c:v>8233.1</c:v>
                </c:pt>
                <c:pt idx="1325">
                  <c:v>8232.64</c:v>
                </c:pt>
                <c:pt idx="1326">
                  <c:v>8219.2000000000007</c:v>
                </c:pt>
                <c:pt idx="1327">
                  <c:v>8211.1</c:v>
                </c:pt>
                <c:pt idx="1328">
                  <c:v>8188.12</c:v>
                </c:pt>
                <c:pt idx="1329">
                  <c:v>8182.89</c:v>
                </c:pt>
                <c:pt idx="1330">
                  <c:v>8179.51</c:v>
                </c:pt>
                <c:pt idx="1331">
                  <c:v>8177.9</c:v>
                </c:pt>
                <c:pt idx="1332">
                  <c:v>8162.72</c:v>
                </c:pt>
                <c:pt idx="1333">
                  <c:v>8157.92</c:v>
                </c:pt>
                <c:pt idx="1334">
                  <c:v>8125.78</c:v>
                </c:pt>
                <c:pt idx="1335">
                  <c:v>8124.41</c:v>
                </c:pt>
                <c:pt idx="1336">
                  <c:v>8116.68</c:v>
                </c:pt>
                <c:pt idx="1337">
                  <c:v>8116.27</c:v>
                </c:pt>
                <c:pt idx="1338">
                  <c:v>8112.59</c:v>
                </c:pt>
                <c:pt idx="1339">
                  <c:v>8091.3</c:v>
                </c:pt>
                <c:pt idx="1340">
                  <c:v>8083.92</c:v>
                </c:pt>
                <c:pt idx="1341">
                  <c:v>8081.74</c:v>
                </c:pt>
                <c:pt idx="1342">
                  <c:v>8081.26</c:v>
                </c:pt>
                <c:pt idx="1343">
                  <c:v>8077.41</c:v>
                </c:pt>
                <c:pt idx="1344">
                  <c:v>8071.57</c:v>
                </c:pt>
                <c:pt idx="1345">
                  <c:v>8068.19</c:v>
                </c:pt>
                <c:pt idx="1346">
                  <c:v>8067.83</c:v>
                </c:pt>
                <c:pt idx="1347">
                  <c:v>8062.76</c:v>
                </c:pt>
                <c:pt idx="1348">
                  <c:v>8062.31</c:v>
                </c:pt>
                <c:pt idx="1349">
                  <c:v>8059.68</c:v>
                </c:pt>
                <c:pt idx="1350">
                  <c:v>8059.06</c:v>
                </c:pt>
                <c:pt idx="1351">
                  <c:v>8035.64</c:v>
                </c:pt>
                <c:pt idx="1352">
                  <c:v>8027.97</c:v>
                </c:pt>
                <c:pt idx="1353">
                  <c:v>8026.67</c:v>
                </c:pt>
                <c:pt idx="1354">
                  <c:v>8023.14</c:v>
                </c:pt>
                <c:pt idx="1355">
                  <c:v>8021.11</c:v>
                </c:pt>
                <c:pt idx="1356">
                  <c:v>8017.06</c:v>
                </c:pt>
                <c:pt idx="1357">
                  <c:v>8014.62</c:v>
                </c:pt>
                <c:pt idx="1358">
                  <c:v>8004.96</c:v>
                </c:pt>
                <c:pt idx="1359">
                  <c:v>7986.48</c:v>
                </c:pt>
                <c:pt idx="1360">
                  <c:v>7985.82</c:v>
                </c:pt>
                <c:pt idx="1361">
                  <c:v>7980.34</c:v>
                </c:pt>
                <c:pt idx="1362">
                  <c:v>7966.81</c:v>
                </c:pt>
                <c:pt idx="1363">
                  <c:v>7958.13</c:v>
                </c:pt>
                <c:pt idx="1364">
                  <c:v>7954.52</c:v>
                </c:pt>
                <c:pt idx="1365">
                  <c:v>7953.72</c:v>
                </c:pt>
                <c:pt idx="1366">
                  <c:v>7948.22</c:v>
                </c:pt>
                <c:pt idx="1367">
                  <c:v>7935.29</c:v>
                </c:pt>
                <c:pt idx="1368">
                  <c:v>7896.41</c:v>
                </c:pt>
                <c:pt idx="1369">
                  <c:v>7851.85</c:v>
                </c:pt>
                <c:pt idx="1370">
                  <c:v>7844.8</c:v>
                </c:pt>
                <c:pt idx="1371">
                  <c:v>7824.37</c:v>
                </c:pt>
                <c:pt idx="1372">
                  <c:v>7812.67</c:v>
                </c:pt>
                <c:pt idx="1373">
                  <c:v>7804.16</c:v>
                </c:pt>
                <c:pt idx="1374">
                  <c:v>7803.77</c:v>
                </c:pt>
                <c:pt idx="1375">
                  <c:v>7794.68</c:v>
                </c:pt>
                <c:pt idx="1376">
                  <c:v>7789.64</c:v>
                </c:pt>
                <c:pt idx="1377">
                  <c:v>7763.06</c:v>
                </c:pt>
                <c:pt idx="1378">
                  <c:v>7749.16</c:v>
                </c:pt>
                <c:pt idx="1379">
                  <c:v>7742.11</c:v>
                </c:pt>
                <c:pt idx="1380">
                  <c:v>7740.34</c:v>
                </c:pt>
                <c:pt idx="1381">
                  <c:v>7736.39</c:v>
                </c:pt>
                <c:pt idx="1382">
                  <c:v>7731.86</c:v>
                </c:pt>
                <c:pt idx="1383">
                  <c:v>7731.43</c:v>
                </c:pt>
                <c:pt idx="1384">
                  <c:v>7729.65</c:v>
                </c:pt>
                <c:pt idx="1385">
                  <c:v>7727.25</c:v>
                </c:pt>
                <c:pt idx="1386">
                  <c:v>7726.85</c:v>
                </c:pt>
                <c:pt idx="1387">
                  <c:v>7684.62</c:v>
                </c:pt>
                <c:pt idx="1388">
                  <c:v>7682.67</c:v>
                </c:pt>
                <c:pt idx="1389">
                  <c:v>7681.17</c:v>
                </c:pt>
                <c:pt idx="1390">
                  <c:v>7680.92</c:v>
                </c:pt>
                <c:pt idx="1391">
                  <c:v>7676.4</c:v>
                </c:pt>
                <c:pt idx="1392">
                  <c:v>7670.75</c:v>
                </c:pt>
                <c:pt idx="1393">
                  <c:v>7662.47</c:v>
                </c:pt>
                <c:pt idx="1394">
                  <c:v>7657.69</c:v>
                </c:pt>
                <c:pt idx="1395">
                  <c:v>7652.26</c:v>
                </c:pt>
                <c:pt idx="1396">
                  <c:v>7650.8</c:v>
                </c:pt>
                <c:pt idx="1397">
                  <c:v>7650.77</c:v>
                </c:pt>
                <c:pt idx="1398">
                  <c:v>7642.05</c:v>
                </c:pt>
                <c:pt idx="1399">
                  <c:v>7640.31</c:v>
                </c:pt>
                <c:pt idx="1400">
                  <c:v>7639.42</c:v>
                </c:pt>
                <c:pt idx="1401">
                  <c:v>7636.92</c:v>
                </c:pt>
                <c:pt idx="1402">
                  <c:v>7633.72</c:v>
                </c:pt>
                <c:pt idx="1403">
                  <c:v>7626.99</c:v>
                </c:pt>
                <c:pt idx="1404">
                  <c:v>7624.63</c:v>
                </c:pt>
                <c:pt idx="1405">
                  <c:v>7623.52</c:v>
                </c:pt>
                <c:pt idx="1406">
                  <c:v>7623.13</c:v>
                </c:pt>
                <c:pt idx="1407">
                  <c:v>7609.6</c:v>
                </c:pt>
                <c:pt idx="1408">
                  <c:v>7607.03</c:v>
                </c:pt>
                <c:pt idx="1409">
                  <c:v>7585.62</c:v>
                </c:pt>
                <c:pt idx="1410">
                  <c:v>7567.13</c:v>
                </c:pt>
                <c:pt idx="1411">
                  <c:v>7538.52</c:v>
                </c:pt>
                <c:pt idx="1412">
                  <c:v>7537.16</c:v>
                </c:pt>
                <c:pt idx="1413">
                  <c:v>7531.7</c:v>
                </c:pt>
                <c:pt idx="1414">
                  <c:v>7526.71</c:v>
                </c:pt>
                <c:pt idx="1415">
                  <c:v>7518.03</c:v>
                </c:pt>
                <c:pt idx="1416">
                  <c:v>7512.27</c:v>
                </c:pt>
                <c:pt idx="1417">
                  <c:v>7504.3</c:v>
                </c:pt>
                <c:pt idx="1418">
                  <c:v>7494.63</c:v>
                </c:pt>
                <c:pt idx="1419">
                  <c:v>7487.38</c:v>
                </c:pt>
                <c:pt idx="1420">
                  <c:v>7463.51</c:v>
                </c:pt>
                <c:pt idx="1421">
                  <c:v>7450.36</c:v>
                </c:pt>
                <c:pt idx="1422">
                  <c:v>7448.4</c:v>
                </c:pt>
                <c:pt idx="1423">
                  <c:v>7445.92</c:v>
                </c:pt>
                <c:pt idx="1424">
                  <c:v>7443.64</c:v>
                </c:pt>
                <c:pt idx="1425">
                  <c:v>7441.5</c:v>
                </c:pt>
                <c:pt idx="1426">
                  <c:v>7441.05</c:v>
                </c:pt>
                <c:pt idx="1427">
                  <c:v>7421.19</c:v>
                </c:pt>
                <c:pt idx="1428">
                  <c:v>7419.48</c:v>
                </c:pt>
                <c:pt idx="1429">
                  <c:v>7418.52</c:v>
                </c:pt>
                <c:pt idx="1430">
                  <c:v>7403.98</c:v>
                </c:pt>
                <c:pt idx="1431">
                  <c:v>7388.85</c:v>
                </c:pt>
                <c:pt idx="1432">
                  <c:v>7371.77</c:v>
                </c:pt>
                <c:pt idx="1433">
                  <c:v>7362.31</c:v>
                </c:pt>
                <c:pt idx="1434">
                  <c:v>7358.18</c:v>
                </c:pt>
                <c:pt idx="1435">
                  <c:v>7357.49</c:v>
                </c:pt>
                <c:pt idx="1436">
                  <c:v>7349.12</c:v>
                </c:pt>
                <c:pt idx="1437">
                  <c:v>7348.14</c:v>
                </c:pt>
                <c:pt idx="1438">
                  <c:v>7345.73</c:v>
                </c:pt>
                <c:pt idx="1439">
                  <c:v>7345.08</c:v>
                </c:pt>
                <c:pt idx="1440">
                  <c:v>7339.93</c:v>
                </c:pt>
                <c:pt idx="1441">
                  <c:v>7337.75</c:v>
                </c:pt>
                <c:pt idx="1442">
                  <c:v>7325.47</c:v>
                </c:pt>
                <c:pt idx="1443">
                  <c:v>7325.05</c:v>
                </c:pt>
                <c:pt idx="1444">
                  <c:v>7323.73</c:v>
                </c:pt>
                <c:pt idx="1445">
                  <c:v>7322.86</c:v>
                </c:pt>
                <c:pt idx="1446">
                  <c:v>7318.22</c:v>
                </c:pt>
                <c:pt idx="1447">
                  <c:v>7318.21</c:v>
                </c:pt>
                <c:pt idx="1448">
                  <c:v>7304.65</c:v>
                </c:pt>
                <c:pt idx="1449">
                  <c:v>7302.46</c:v>
                </c:pt>
                <c:pt idx="1450">
                  <c:v>7281.51</c:v>
                </c:pt>
                <c:pt idx="1451">
                  <c:v>7273.02</c:v>
                </c:pt>
                <c:pt idx="1452">
                  <c:v>7265.7</c:v>
                </c:pt>
                <c:pt idx="1453">
                  <c:v>7265.58</c:v>
                </c:pt>
                <c:pt idx="1454">
                  <c:v>7261.74</c:v>
                </c:pt>
                <c:pt idx="1455">
                  <c:v>7256.72</c:v>
                </c:pt>
                <c:pt idx="1456">
                  <c:v>7248.71</c:v>
                </c:pt>
                <c:pt idx="1457">
                  <c:v>7243.81</c:v>
                </c:pt>
                <c:pt idx="1458">
                  <c:v>7228.22</c:v>
                </c:pt>
                <c:pt idx="1459">
                  <c:v>7222.79</c:v>
                </c:pt>
                <c:pt idx="1460">
                  <c:v>7220.25</c:v>
                </c:pt>
                <c:pt idx="1461">
                  <c:v>7209.49</c:v>
                </c:pt>
                <c:pt idx="1462">
                  <c:v>7201.7</c:v>
                </c:pt>
                <c:pt idx="1463">
                  <c:v>7196.87</c:v>
                </c:pt>
                <c:pt idx="1464">
                  <c:v>7179.52</c:v>
                </c:pt>
                <c:pt idx="1465">
                  <c:v>7175.51</c:v>
                </c:pt>
                <c:pt idx="1466">
                  <c:v>7173.36</c:v>
                </c:pt>
                <c:pt idx="1467">
                  <c:v>7162.01</c:v>
                </c:pt>
                <c:pt idx="1468">
                  <c:v>7160.33</c:v>
                </c:pt>
                <c:pt idx="1469">
                  <c:v>7160.09</c:v>
                </c:pt>
                <c:pt idx="1470">
                  <c:v>7153.55</c:v>
                </c:pt>
                <c:pt idx="1471">
                  <c:v>7152.67</c:v>
                </c:pt>
                <c:pt idx="1472">
                  <c:v>7151.09</c:v>
                </c:pt>
                <c:pt idx="1473">
                  <c:v>7147.47</c:v>
                </c:pt>
                <c:pt idx="1474">
                  <c:v>7147.11</c:v>
                </c:pt>
                <c:pt idx="1475">
                  <c:v>7144.86</c:v>
                </c:pt>
                <c:pt idx="1476">
                  <c:v>7144.4</c:v>
                </c:pt>
                <c:pt idx="1477">
                  <c:v>7133.9</c:v>
                </c:pt>
                <c:pt idx="1478">
                  <c:v>7128.64</c:v>
                </c:pt>
                <c:pt idx="1479">
                  <c:v>7125.25</c:v>
                </c:pt>
                <c:pt idx="1480">
                  <c:v>7106.81</c:v>
                </c:pt>
                <c:pt idx="1481">
                  <c:v>7096.98</c:v>
                </c:pt>
                <c:pt idx="1482">
                  <c:v>7077.19</c:v>
                </c:pt>
                <c:pt idx="1483">
                  <c:v>7054.41</c:v>
                </c:pt>
                <c:pt idx="1484">
                  <c:v>7050.64</c:v>
                </c:pt>
                <c:pt idx="1485">
                  <c:v>7050.02</c:v>
                </c:pt>
                <c:pt idx="1486">
                  <c:v>7046.72</c:v>
                </c:pt>
                <c:pt idx="1487">
                  <c:v>7045.5</c:v>
                </c:pt>
                <c:pt idx="1488">
                  <c:v>7042.11</c:v>
                </c:pt>
                <c:pt idx="1489">
                  <c:v>7033.08</c:v>
                </c:pt>
                <c:pt idx="1490">
                  <c:v>7003.1</c:v>
                </c:pt>
                <c:pt idx="1491">
                  <c:v>6989.95</c:v>
                </c:pt>
                <c:pt idx="1492">
                  <c:v>6986.7</c:v>
                </c:pt>
                <c:pt idx="1493">
                  <c:v>6985.51</c:v>
                </c:pt>
                <c:pt idx="1494">
                  <c:v>6965.21</c:v>
                </c:pt>
                <c:pt idx="1495">
                  <c:v>6951.12</c:v>
                </c:pt>
                <c:pt idx="1496">
                  <c:v>6948.7</c:v>
                </c:pt>
                <c:pt idx="1497">
                  <c:v>6940.94</c:v>
                </c:pt>
                <c:pt idx="1498">
                  <c:v>6940.91</c:v>
                </c:pt>
                <c:pt idx="1499">
                  <c:v>6938.11</c:v>
                </c:pt>
                <c:pt idx="1500">
                  <c:v>6933.24</c:v>
                </c:pt>
                <c:pt idx="1501">
                  <c:v>6895.19</c:v>
                </c:pt>
                <c:pt idx="1502">
                  <c:v>6877.98</c:v>
                </c:pt>
                <c:pt idx="1503">
                  <c:v>6876.53</c:v>
                </c:pt>
                <c:pt idx="1504">
                  <c:v>6875.96</c:v>
                </c:pt>
                <c:pt idx="1505">
                  <c:v>6868.39</c:v>
                </c:pt>
                <c:pt idx="1506">
                  <c:v>6863.49</c:v>
                </c:pt>
                <c:pt idx="1507">
                  <c:v>6858.48</c:v>
                </c:pt>
                <c:pt idx="1508">
                  <c:v>6849.03</c:v>
                </c:pt>
                <c:pt idx="1509">
                  <c:v>6843.17</c:v>
                </c:pt>
                <c:pt idx="1510">
                  <c:v>6842.28</c:v>
                </c:pt>
                <c:pt idx="1511">
                  <c:v>6837.37</c:v>
                </c:pt>
                <c:pt idx="1512">
                  <c:v>6827.69</c:v>
                </c:pt>
                <c:pt idx="1513">
                  <c:v>6809.46</c:v>
                </c:pt>
                <c:pt idx="1514">
                  <c:v>6799.46</c:v>
                </c:pt>
                <c:pt idx="1515">
                  <c:v>6796.86</c:v>
                </c:pt>
                <c:pt idx="1516">
                  <c:v>6781.52</c:v>
                </c:pt>
                <c:pt idx="1517">
                  <c:v>6781.35</c:v>
                </c:pt>
                <c:pt idx="1518">
                  <c:v>6775.96</c:v>
                </c:pt>
                <c:pt idx="1519">
                  <c:v>6770.19</c:v>
                </c:pt>
                <c:pt idx="1520">
                  <c:v>6753.04</c:v>
                </c:pt>
                <c:pt idx="1521">
                  <c:v>6750.27</c:v>
                </c:pt>
                <c:pt idx="1522">
                  <c:v>6749.63</c:v>
                </c:pt>
                <c:pt idx="1523">
                  <c:v>6748.59</c:v>
                </c:pt>
                <c:pt idx="1524">
                  <c:v>6746.74</c:v>
                </c:pt>
                <c:pt idx="1525">
                  <c:v>6738.84</c:v>
                </c:pt>
                <c:pt idx="1526">
                  <c:v>6737.98</c:v>
                </c:pt>
                <c:pt idx="1527">
                  <c:v>6721.37</c:v>
                </c:pt>
                <c:pt idx="1528">
                  <c:v>6710.19</c:v>
                </c:pt>
                <c:pt idx="1529">
                  <c:v>6706.47</c:v>
                </c:pt>
                <c:pt idx="1530">
                  <c:v>6700.56</c:v>
                </c:pt>
                <c:pt idx="1531">
                  <c:v>6686.43</c:v>
                </c:pt>
                <c:pt idx="1532">
                  <c:v>6666.24</c:v>
                </c:pt>
                <c:pt idx="1533">
                  <c:v>6664.69</c:v>
                </c:pt>
                <c:pt idx="1534">
                  <c:v>6664.32</c:v>
                </c:pt>
                <c:pt idx="1535">
                  <c:v>6653.79</c:v>
                </c:pt>
                <c:pt idx="1536">
                  <c:v>6652.53</c:v>
                </c:pt>
                <c:pt idx="1537">
                  <c:v>6651.26</c:v>
                </c:pt>
                <c:pt idx="1538">
                  <c:v>6640.54</c:v>
                </c:pt>
                <c:pt idx="1539">
                  <c:v>6639.3</c:v>
                </c:pt>
                <c:pt idx="1540">
                  <c:v>6638.16</c:v>
                </c:pt>
                <c:pt idx="1541">
                  <c:v>6630.31</c:v>
                </c:pt>
                <c:pt idx="1542">
                  <c:v>6610.11</c:v>
                </c:pt>
                <c:pt idx="1543">
                  <c:v>6600.36</c:v>
                </c:pt>
                <c:pt idx="1544">
                  <c:v>6600.21</c:v>
                </c:pt>
                <c:pt idx="1545">
                  <c:v>6593.51</c:v>
                </c:pt>
                <c:pt idx="1546">
                  <c:v>6571.54</c:v>
                </c:pt>
                <c:pt idx="1547">
                  <c:v>6571.02</c:v>
                </c:pt>
                <c:pt idx="1548">
                  <c:v>6555.07</c:v>
                </c:pt>
                <c:pt idx="1549">
                  <c:v>6552.01</c:v>
                </c:pt>
                <c:pt idx="1550">
                  <c:v>6551.75</c:v>
                </c:pt>
                <c:pt idx="1551">
                  <c:v>6548.2</c:v>
                </c:pt>
                <c:pt idx="1552">
                  <c:v>6546.16</c:v>
                </c:pt>
                <c:pt idx="1553">
                  <c:v>6536.68</c:v>
                </c:pt>
                <c:pt idx="1554">
                  <c:v>6532.04</c:v>
                </c:pt>
                <c:pt idx="1555">
                  <c:v>6529.21</c:v>
                </c:pt>
                <c:pt idx="1556">
                  <c:v>6512.24</c:v>
                </c:pt>
                <c:pt idx="1557">
                  <c:v>6500.24</c:v>
                </c:pt>
                <c:pt idx="1558">
                  <c:v>6496.89</c:v>
                </c:pt>
                <c:pt idx="1559">
                  <c:v>6481.67</c:v>
                </c:pt>
                <c:pt idx="1560">
                  <c:v>6474.01</c:v>
                </c:pt>
                <c:pt idx="1561">
                  <c:v>6473.15</c:v>
                </c:pt>
                <c:pt idx="1562">
                  <c:v>6457.84</c:v>
                </c:pt>
                <c:pt idx="1563">
                  <c:v>6455.86</c:v>
                </c:pt>
                <c:pt idx="1564">
                  <c:v>6435.62</c:v>
                </c:pt>
                <c:pt idx="1565">
                  <c:v>6423.48</c:v>
                </c:pt>
                <c:pt idx="1566">
                  <c:v>6417.28</c:v>
                </c:pt>
                <c:pt idx="1567">
                  <c:v>6414.18</c:v>
                </c:pt>
                <c:pt idx="1568">
                  <c:v>6412.34</c:v>
                </c:pt>
                <c:pt idx="1569">
                  <c:v>6407.05</c:v>
                </c:pt>
                <c:pt idx="1570">
                  <c:v>6406.41</c:v>
                </c:pt>
                <c:pt idx="1571">
                  <c:v>6402.29</c:v>
                </c:pt>
                <c:pt idx="1572">
                  <c:v>6393.6</c:v>
                </c:pt>
                <c:pt idx="1573">
                  <c:v>6389.53</c:v>
                </c:pt>
                <c:pt idx="1574">
                  <c:v>6389.38</c:v>
                </c:pt>
                <c:pt idx="1575">
                  <c:v>6374.16</c:v>
                </c:pt>
                <c:pt idx="1576">
                  <c:v>6373.56</c:v>
                </c:pt>
                <c:pt idx="1577">
                  <c:v>6367.31</c:v>
                </c:pt>
                <c:pt idx="1578">
                  <c:v>6361.47</c:v>
                </c:pt>
                <c:pt idx="1579">
                  <c:v>6360.99</c:v>
                </c:pt>
                <c:pt idx="1580">
                  <c:v>6358.78</c:v>
                </c:pt>
                <c:pt idx="1581">
                  <c:v>6356.27</c:v>
                </c:pt>
                <c:pt idx="1582">
                  <c:v>6338.08</c:v>
                </c:pt>
                <c:pt idx="1583">
                  <c:v>6335.64</c:v>
                </c:pt>
                <c:pt idx="1584">
                  <c:v>6334.34</c:v>
                </c:pt>
                <c:pt idx="1585">
                  <c:v>6313.76</c:v>
                </c:pt>
                <c:pt idx="1586">
                  <c:v>6311.95</c:v>
                </c:pt>
                <c:pt idx="1587">
                  <c:v>6311.11</c:v>
                </c:pt>
                <c:pt idx="1588">
                  <c:v>6305.61</c:v>
                </c:pt>
                <c:pt idx="1589">
                  <c:v>6302.23</c:v>
                </c:pt>
                <c:pt idx="1590">
                  <c:v>6293.63</c:v>
                </c:pt>
                <c:pt idx="1591">
                  <c:v>6289.75</c:v>
                </c:pt>
                <c:pt idx="1592">
                  <c:v>6282.24</c:v>
                </c:pt>
                <c:pt idx="1593">
                  <c:v>6276.3</c:v>
                </c:pt>
                <c:pt idx="1594">
                  <c:v>6272.48</c:v>
                </c:pt>
                <c:pt idx="1595">
                  <c:v>6269.33</c:v>
                </c:pt>
                <c:pt idx="1596">
                  <c:v>6261.2</c:v>
                </c:pt>
                <c:pt idx="1597">
                  <c:v>6255.38</c:v>
                </c:pt>
                <c:pt idx="1598">
                  <c:v>6254.13</c:v>
                </c:pt>
                <c:pt idx="1599">
                  <c:v>6253.85</c:v>
                </c:pt>
                <c:pt idx="1600">
                  <c:v>6250.44</c:v>
                </c:pt>
                <c:pt idx="1601">
                  <c:v>6238.3</c:v>
                </c:pt>
                <c:pt idx="1602">
                  <c:v>6236.95</c:v>
                </c:pt>
                <c:pt idx="1603">
                  <c:v>6219.93</c:v>
                </c:pt>
                <c:pt idx="1604">
                  <c:v>6208.5</c:v>
                </c:pt>
                <c:pt idx="1605">
                  <c:v>6207.26</c:v>
                </c:pt>
                <c:pt idx="1606">
                  <c:v>6203.9</c:v>
                </c:pt>
                <c:pt idx="1607">
                  <c:v>6198.75</c:v>
                </c:pt>
                <c:pt idx="1608">
                  <c:v>6196.45</c:v>
                </c:pt>
                <c:pt idx="1609">
                  <c:v>6186.13</c:v>
                </c:pt>
                <c:pt idx="1610">
                  <c:v>6185.32</c:v>
                </c:pt>
                <c:pt idx="1611">
                  <c:v>6184.3</c:v>
                </c:pt>
                <c:pt idx="1612">
                  <c:v>6183.46</c:v>
                </c:pt>
                <c:pt idx="1613">
                  <c:v>6183.32</c:v>
                </c:pt>
                <c:pt idx="1614">
                  <c:v>6170.96</c:v>
                </c:pt>
                <c:pt idx="1615">
                  <c:v>6159.57</c:v>
                </c:pt>
                <c:pt idx="1616">
                  <c:v>6152.05</c:v>
                </c:pt>
                <c:pt idx="1617">
                  <c:v>6147.12</c:v>
                </c:pt>
                <c:pt idx="1618">
                  <c:v>6139.14</c:v>
                </c:pt>
                <c:pt idx="1619">
                  <c:v>6138.58</c:v>
                </c:pt>
                <c:pt idx="1620">
                  <c:v>6138.5</c:v>
                </c:pt>
                <c:pt idx="1621">
                  <c:v>6128.8</c:v>
                </c:pt>
                <c:pt idx="1622">
                  <c:v>6123.57</c:v>
                </c:pt>
                <c:pt idx="1623">
                  <c:v>6117.49</c:v>
                </c:pt>
                <c:pt idx="1624">
                  <c:v>6113.23</c:v>
                </c:pt>
                <c:pt idx="1625">
                  <c:v>6112.35</c:v>
                </c:pt>
                <c:pt idx="1626">
                  <c:v>6111.95</c:v>
                </c:pt>
                <c:pt idx="1627">
                  <c:v>6098.38</c:v>
                </c:pt>
                <c:pt idx="1628">
                  <c:v>6082.41</c:v>
                </c:pt>
                <c:pt idx="1629">
                  <c:v>6079.67</c:v>
                </c:pt>
                <c:pt idx="1630">
                  <c:v>6074.37</c:v>
                </c:pt>
                <c:pt idx="1631">
                  <c:v>6067.13</c:v>
                </c:pt>
                <c:pt idx="1632">
                  <c:v>6064.37</c:v>
                </c:pt>
                <c:pt idx="1633">
                  <c:v>6061.8</c:v>
                </c:pt>
                <c:pt idx="1634">
                  <c:v>6059.17</c:v>
                </c:pt>
                <c:pt idx="1635">
                  <c:v>5993.62</c:v>
                </c:pt>
                <c:pt idx="1636">
                  <c:v>5990.17</c:v>
                </c:pt>
                <c:pt idx="1637">
                  <c:v>5989.52</c:v>
                </c:pt>
                <c:pt idx="1638">
                  <c:v>5979.99</c:v>
                </c:pt>
                <c:pt idx="1639">
                  <c:v>5979.73</c:v>
                </c:pt>
                <c:pt idx="1640">
                  <c:v>5979.66</c:v>
                </c:pt>
                <c:pt idx="1641">
                  <c:v>5976.83</c:v>
                </c:pt>
                <c:pt idx="1642">
                  <c:v>5974.38</c:v>
                </c:pt>
                <c:pt idx="1643">
                  <c:v>5972.38</c:v>
                </c:pt>
                <c:pt idx="1644">
                  <c:v>5969.72</c:v>
                </c:pt>
                <c:pt idx="1645">
                  <c:v>5966.89</c:v>
                </c:pt>
                <c:pt idx="1646">
                  <c:v>5960.91</c:v>
                </c:pt>
                <c:pt idx="1647">
                  <c:v>5957.35</c:v>
                </c:pt>
                <c:pt idx="1648">
                  <c:v>5934.38</c:v>
                </c:pt>
                <c:pt idx="1649">
                  <c:v>5927.65</c:v>
                </c:pt>
                <c:pt idx="1650">
                  <c:v>5926.93</c:v>
                </c:pt>
                <c:pt idx="1651">
                  <c:v>5926.85</c:v>
                </c:pt>
                <c:pt idx="1652">
                  <c:v>5920.1</c:v>
                </c:pt>
                <c:pt idx="1653">
                  <c:v>5910.94</c:v>
                </c:pt>
                <c:pt idx="1654">
                  <c:v>5877.02</c:v>
                </c:pt>
                <c:pt idx="1655">
                  <c:v>5855.9</c:v>
                </c:pt>
                <c:pt idx="1656">
                  <c:v>5847.24</c:v>
                </c:pt>
                <c:pt idx="1657">
                  <c:v>5846.92</c:v>
                </c:pt>
                <c:pt idx="1658">
                  <c:v>5843.99</c:v>
                </c:pt>
                <c:pt idx="1659">
                  <c:v>5836.52</c:v>
                </c:pt>
                <c:pt idx="1660">
                  <c:v>5832.6</c:v>
                </c:pt>
                <c:pt idx="1661">
                  <c:v>5816.58</c:v>
                </c:pt>
                <c:pt idx="1662">
                  <c:v>5812.9</c:v>
                </c:pt>
                <c:pt idx="1663">
                  <c:v>5807.06</c:v>
                </c:pt>
                <c:pt idx="1664">
                  <c:v>5778.71</c:v>
                </c:pt>
                <c:pt idx="1665">
                  <c:v>5757.41</c:v>
                </c:pt>
                <c:pt idx="1666">
                  <c:v>5748.13</c:v>
                </c:pt>
                <c:pt idx="1667">
                  <c:v>5741.67</c:v>
                </c:pt>
                <c:pt idx="1668">
                  <c:v>5729.01</c:v>
                </c:pt>
                <c:pt idx="1669">
                  <c:v>5720.38</c:v>
                </c:pt>
                <c:pt idx="1670">
                  <c:v>5709.16</c:v>
                </c:pt>
                <c:pt idx="1671">
                  <c:v>5708.87</c:v>
                </c:pt>
                <c:pt idx="1672">
                  <c:v>5699.84</c:v>
                </c:pt>
                <c:pt idx="1673">
                  <c:v>5698.74</c:v>
                </c:pt>
                <c:pt idx="1674">
                  <c:v>5693.43</c:v>
                </c:pt>
                <c:pt idx="1675">
                  <c:v>5690.79</c:v>
                </c:pt>
                <c:pt idx="1676">
                  <c:v>5679.13</c:v>
                </c:pt>
                <c:pt idx="1677">
                  <c:v>5662.23</c:v>
                </c:pt>
                <c:pt idx="1678">
                  <c:v>5650.14</c:v>
                </c:pt>
                <c:pt idx="1679">
                  <c:v>5649.72</c:v>
                </c:pt>
                <c:pt idx="1680">
                  <c:v>5630.46</c:v>
                </c:pt>
                <c:pt idx="1681">
                  <c:v>5615.37</c:v>
                </c:pt>
                <c:pt idx="1682">
                  <c:v>5612.83</c:v>
                </c:pt>
                <c:pt idx="1683">
                  <c:v>5594.85</c:v>
                </c:pt>
                <c:pt idx="1684">
                  <c:v>5587.59</c:v>
                </c:pt>
                <c:pt idx="1685">
                  <c:v>5584.31</c:v>
                </c:pt>
                <c:pt idx="1686">
                  <c:v>5582.95</c:v>
                </c:pt>
                <c:pt idx="1687">
                  <c:v>5576.35</c:v>
                </c:pt>
                <c:pt idx="1688">
                  <c:v>5552.61</c:v>
                </c:pt>
                <c:pt idx="1689">
                  <c:v>5540.35</c:v>
                </c:pt>
                <c:pt idx="1690">
                  <c:v>5539.4</c:v>
                </c:pt>
                <c:pt idx="1691">
                  <c:v>5503.36</c:v>
                </c:pt>
                <c:pt idx="1692">
                  <c:v>5488.26</c:v>
                </c:pt>
                <c:pt idx="1693">
                  <c:v>5484.47</c:v>
                </c:pt>
                <c:pt idx="1694">
                  <c:v>5478.04</c:v>
                </c:pt>
                <c:pt idx="1695">
                  <c:v>5472.45</c:v>
                </c:pt>
                <c:pt idx="1696">
                  <c:v>5469.01</c:v>
                </c:pt>
                <c:pt idx="1697">
                  <c:v>5466.88</c:v>
                </c:pt>
                <c:pt idx="1698">
                  <c:v>5458.05</c:v>
                </c:pt>
                <c:pt idx="1699">
                  <c:v>5438.75</c:v>
                </c:pt>
                <c:pt idx="1700">
                  <c:v>5428.98</c:v>
                </c:pt>
                <c:pt idx="1701">
                  <c:v>5428.73</c:v>
                </c:pt>
                <c:pt idx="1702">
                  <c:v>5425.02</c:v>
                </c:pt>
                <c:pt idx="1703">
                  <c:v>5415.66</c:v>
                </c:pt>
                <c:pt idx="1704">
                  <c:v>5411.99</c:v>
                </c:pt>
                <c:pt idx="1705">
                  <c:v>5402.89</c:v>
                </c:pt>
                <c:pt idx="1706">
                  <c:v>5400.98</c:v>
                </c:pt>
                <c:pt idx="1707">
                  <c:v>5397.62</c:v>
                </c:pt>
                <c:pt idx="1708">
                  <c:v>5396.44</c:v>
                </c:pt>
                <c:pt idx="1709">
                  <c:v>5385.34</c:v>
                </c:pt>
                <c:pt idx="1710">
                  <c:v>5383.54</c:v>
                </c:pt>
                <c:pt idx="1711">
                  <c:v>5377.46</c:v>
                </c:pt>
                <c:pt idx="1712">
                  <c:v>5375.04</c:v>
                </c:pt>
                <c:pt idx="1713">
                  <c:v>5373.36</c:v>
                </c:pt>
                <c:pt idx="1714">
                  <c:v>5364.66</c:v>
                </c:pt>
                <c:pt idx="1715">
                  <c:v>5354.07</c:v>
                </c:pt>
                <c:pt idx="1716">
                  <c:v>5344.81</c:v>
                </c:pt>
                <c:pt idx="1717">
                  <c:v>5327.4</c:v>
                </c:pt>
                <c:pt idx="1718">
                  <c:v>5325.65</c:v>
                </c:pt>
                <c:pt idx="1719">
                  <c:v>5322.24</c:v>
                </c:pt>
                <c:pt idx="1720">
                  <c:v>5312.17</c:v>
                </c:pt>
                <c:pt idx="1721">
                  <c:v>5306.7</c:v>
                </c:pt>
                <c:pt idx="1722">
                  <c:v>5293.67</c:v>
                </c:pt>
                <c:pt idx="1723">
                  <c:v>5291.71</c:v>
                </c:pt>
                <c:pt idx="1724">
                  <c:v>5275.86</c:v>
                </c:pt>
                <c:pt idx="1725">
                  <c:v>5272.18</c:v>
                </c:pt>
                <c:pt idx="1726">
                  <c:v>5267.82</c:v>
                </c:pt>
                <c:pt idx="1727">
                  <c:v>5266.37</c:v>
                </c:pt>
                <c:pt idx="1728">
                  <c:v>5261.47</c:v>
                </c:pt>
                <c:pt idx="1729">
                  <c:v>5257.51</c:v>
                </c:pt>
                <c:pt idx="1730">
                  <c:v>5253.52</c:v>
                </c:pt>
                <c:pt idx="1731">
                  <c:v>5246.05</c:v>
                </c:pt>
                <c:pt idx="1732">
                  <c:v>5245.23</c:v>
                </c:pt>
                <c:pt idx="1733">
                  <c:v>5240.7700000000004</c:v>
                </c:pt>
                <c:pt idx="1734">
                  <c:v>5227.99</c:v>
                </c:pt>
                <c:pt idx="1735">
                  <c:v>5216.4799999999996</c:v>
                </c:pt>
                <c:pt idx="1736">
                  <c:v>5213.22</c:v>
                </c:pt>
                <c:pt idx="1737">
                  <c:v>5209.58</c:v>
                </c:pt>
                <c:pt idx="1738">
                  <c:v>5207.97</c:v>
                </c:pt>
                <c:pt idx="1739">
                  <c:v>5198.6899999999996</c:v>
                </c:pt>
                <c:pt idx="1740">
                  <c:v>5195.58</c:v>
                </c:pt>
                <c:pt idx="1741">
                  <c:v>5177.12</c:v>
                </c:pt>
                <c:pt idx="1742">
                  <c:v>5166.96</c:v>
                </c:pt>
                <c:pt idx="1743">
                  <c:v>5152.13</c:v>
                </c:pt>
                <c:pt idx="1744">
                  <c:v>5148.55</c:v>
                </c:pt>
                <c:pt idx="1745">
                  <c:v>5144.18</c:v>
                </c:pt>
                <c:pt idx="1746">
                  <c:v>5138.26</c:v>
                </c:pt>
                <c:pt idx="1747">
                  <c:v>5136.75</c:v>
                </c:pt>
                <c:pt idx="1748">
                  <c:v>5125.22</c:v>
                </c:pt>
                <c:pt idx="1749">
                  <c:v>5124.1899999999996</c:v>
                </c:pt>
                <c:pt idx="1750">
                  <c:v>5116.5</c:v>
                </c:pt>
                <c:pt idx="1751">
                  <c:v>5087.92</c:v>
                </c:pt>
                <c:pt idx="1752">
                  <c:v>5080.1000000000004</c:v>
                </c:pt>
                <c:pt idx="1753">
                  <c:v>5077.1899999999996</c:v>
                </c:pt>
                <c:pt idx="1754">
                  <c:v>5059.5600000000004</c:v>
                </c:pt>
                <c:pt idx="1755">
                  <c:v>5054.05</c:v>
                </c:pt>
                <c:pt idx="1756">
                  <c:v>5045.1499999999996</c:v>
                </c:pt>
                <c:pt idx="1757">
                  <c:v>5043.13</c:v>
                </c:pt>
                <c:pt idx="1758">
                  <c:v>5038.57</c:v>
                </c:pt>
                <c:pt idx="1759">
                  <c:v>5034.1000000000004</c:v>
                </c:pt>
                <c:pt idx="1760">
                  <c:v>5031.2700000000004</c:v>
                </c:pt>
                <c:pt idx="1761">
                  <c:v>5028.1499999999996</c:v>
                </c:pt>
                <c:pt idx="1762">
                  <c:v>5012.47</c:v>
                </c:pt>
                <c:pt idx="1763">
                  <c:v>5003.8500000000004</c:v>
                </c:pt>
                <c:pt idx="1764">
                  <c:v>5003.7700000000004</c:v>
                </c:pt>
                <c:pt idx="1765">
                  <c:v>5002.78</c:v>
                </c:pt>
                <c:pt idx="1766">
                  <c:v>4999.04</c:v>
                </c:pt>
                <c:pt idx="1767">
                  <c:v>4992.38</c:v>
                </c:pt>
                <c:pt idx="1768">
                  <c:v>4985.22</c:v>
                </c:pt>
                <c:pt idx="1769">
                  <c:v>4949.76</c:v>
                </c:pt>
                <c:pt idx="1770">
                  <c:v>4942.0600000000004</c:v>
                </c:pt>
                <c:pt idx="1771">
                  <c:v>4934.71</c:v>
                </c:pt>
                <c:pt idx="1772">
                  <c:v>4931.6499999999996</c:v>
                </c:pt>
                <c:pt idx="1773">
                  <c:v>4922.92</c:v>
                </c:pt>
                <c:pt idx="1774">
                  <c:v>4915.0600000000004</c:v>
                </c:pt>
                <c:pt idx="1775">
                  <c:v>4911.8900000000003</c:v>
                </c:pt>
                <c:pt idx="1776">
                  <c:v>4906.41</c:v>
                </c:pt>
                <c:pt idx="1777">
                  <c:v>4894.75</c:v>
                </c:pt>
                <c:pt idx="1778">
                  <c:v>4894.3900000000003</c:v>
                </c:pt>
                <c:pt idx="1779">
                  <c:v>4890</c:v>
                </c:pt>
                <c:pt idx="1780">
                  <c:v>4889.04</c:v>
                </c:pt>
                <c:pt idx="1781">
                  <c:v>4883.87</c:v>
                </c:pt>
                <c:pt idx="1782">
                  <c:v>4877.9799999999996</c:v>
                </c:pt>
                <c:pt idx="1783">
                  <c:v>4859.8900000000003</c:v>
                </c:pt>
                <c:pt idx="1784">
                  <c:v>4846.92</c:v>
                </c:pt>
                <c:pt idx="1785">
                  <c:v>4846.53</c:v>
                </c:pt>
                <c:pt idx="1786">
                  <c:v>4844.67</c:v>
                </c:pt>
                <c:pt idx="1787">
                  <c:v>4843.79</c:v>
                </c:pt>
                <c:pt idx="1788">
                  <c:v>4840.95</c:v>
                </c:pt>
                <c:pt idx="1789">
                  <c:v>4839.18</c:v>
                </c:pt>
                <c:pt idx="1790">
                  <c:v>4837.58</c:v>
                </c:pt>
                <c:pt idx="1791">
                  <c:v>4835.43</c:v>
                </c:pt>
                <c:pt idx="1792">
                  <c:v>4830.63</c:v>
                </c:pt>
                <c:pt idx="1793">
                  <c:v>4827.8999999999996</c:v>
                </c:pt>
                <c:pt idx="1794">
                  <c:v>4827.1000000000004</c:v>
                </c:pt>
                <c:pt idx="1795">
                  <c:v>4812.34</c:v>
                </c:pt>
                <c:pt idx="1796">
                  <c:v>4795.66</c:v>
                </c:pt>
                <c:pt idx="1797">
                  <c:v>4787.42</c:v>
                </c:pt>
                <c:pt idx="1798">
                  <c:v>4779.6000000000004</c:v>
                </c:pt>
                <c:pt idx="1799">
                  <c:v>4766.0200000000004</c:v>
                </c:pt>
                <c:pt idx="1800">
                  <c:v>4762.33</c:v>
                </c:pt>
                <c:pt idx="1801">
                  <c:v>4753.6400000000003</c:v>
                </c:pt>
                <c:pt idx="1802">
                  <c:v>4751.07</c:v>
                </c:pt>
                <c:pt idx="1803">
                  <c:v>4747.05</c:v>
                </c:pt>
                <c:pt idx="1804">
                  <c:v>4746.34</c:v>
                </c:pt>
                <c:pt idx="1805">
                  <c:v>4740.78</c:v>
                </c:pt>
                <c:pt idx="1806">
                  <c:v>4738.2700000000004</c:v>
                </c:pt>
                <c:pt idx="1807">
                  <c:v>4734.6400000000003</c:v>
                </c:pt>
                <c:pt idx="1808">
                  <c:v>4728.71</c:v>
                </c:pt>
                <c:pt idx="1809">
                  <c:v>4719.74</c:v>
                </c:pt>
                <c:pt idx="1810">
                  <c:v>4719.5200000000004</c:v>
                </c:pt>
                <c:pt idx="1811">
                  <c:v>4718.2</c:v>
                </c:pt>
                <c:pt idx="1812">
                  <c:v>4712.12</c:v>
                </c:pt>
                <c:pt idx="1813">
                  <c:v>4699.47</c:v>
                </c:pt>
                <c:pt idx="1814">
                  <c:v>4687.8</c:v>
                </c:pt>
                <c:pt idx="1815">
                  <c:v>4686.3900000000003</c:v>
                </c:pt>
                <c:pt idx="1816">
                  <c:v>4678.8</c:v>
                </c:pt>
                <c:pt idx="1817">
                  <c:v>4674.2</c:v>
                </c:pt>
                <c:pt idx="1818">
                  <c:v>4673.3900000000003</c:v>
                </c:pt>
                <c:pt idx="1819">
                  <c:v>4670.6400000000003</c:v>
                </c:pt>
                <c:pt idx="1820">
                  <c:v>4667.6099999999997</c:v>
                </c:pt>
                <c:pt idx="1821">
                  <c:v>4661.29</c:v>
                </c:pt>
                <c:pt idx="1822">
                  <c:v>4646.76</c:v>
                </c:pt>
                <c:pt idx="1823">
                  <c:v>4618.08</c:v>
                </c:pt>
                <c:pt idx="1824">
                  <c:v>4608.03</c:v>
                </c:pt>
                <c:pt idx="1825">
                  <c:v>4571.41</c:v>
                </c:pt>
                <c:pt idx="1826">
                  <c:v>4564.1899999999996</c:v>
                </c:pt>
                <c:pt idx="1827">
                  <c:v>4562.84</c:v>
                </c:pt>
                <c:pt idx="1828">
                  <c:v>4561.1899999999996</c:v>
                </c:pt>
                <c:pt idx="1829">
                  <c:v>4544.2299999999996</c:v>
                </c:pt>
                <c:pt idx="1830">
                  <c:v>4536.26</c:v>
                </c:pt>
                <c:pt idx="1831">
                  <c:v>4529.4799999999996</c:v>
                </c:pt>
                <c:pt idx="1832">
                  <c:v>4527.18</c:v>
                </c:pt>
                <c:pt idx="1833">
                  <c:v>4518.83</c:v>
                </c:pt>
                <c:pt idx="1834">
                  <c:v>4518.7700000000004</c:v>
                </c:pt>
                <c:pt idx="1835">
                  <c:v>4518.3999999999996</c:v>
                </c:pt>
                <c:pt idx="1836">
                  <c:v>4515.71</c:v>
                </c:pt>
                <c:pt idx="1837">
                  <c:v>4511.41</c:v>
                </c:pt>
                <c:pt idx="1838">
                  <c:v>4504.66</c:v>
                </c:pt>
                <c:pt idx="1839">
                  <c:v>4500.34</c:v>
                </c:pt>
                <c:pt idx="1840">
                  <c:v>4488.58</c:v>
                </c:pt>
                <c:pt idx="1841">
                  <c:v>4468.25</c:v>
                </c:pt>
                <c:pt idx="1842">
                  <c:v>4466.62</c:v>
                </c:pt>
                <c:pt idx="1843">
                  <c:v>4463.21</c:v>
                </c:pt>
                <c:pt idx="1844">
                  <c:v>4462.72</c:v>
                </c:pt>
                <c:pt idx="1845">
                  <c:v>4454.3999999999996</c:v>
                </c:pt>
                <c:pt idx="1846">
                  <c:v>4449.46</c:v>
                </c:pt>
                <c:pt idx="1847">
                  <c:v>4441.21</c:v>
                </c:pt>
                <c:pt idx="1848">
                  <c:v>4438.26</c:v>
                </c:pt>
                <c:pt idx="1849">
                  <c:v>4435.09</c:v>
                </c:pt>
                <c:pt idx="1850">
                  <c:v>4433.92</c:v>
                </c:pt>
                <c:pt idx="1851">
                  <c:v>4433.3900000000003</c:v>
                </c:pt>
                <c:pt idx="1852">
                  <c:v>4428.8900000000003</c:v>
                </c:pt>
                <c:pt idx="1853">
                  <c:v>4420.95</c:v>
                </c:pt>
                <c:pt idx="1854">
                  <c:v>4415.16</c:v>
                </c:pt>
                <c:pt idx="1855">
                  <c:v>4402.2299999999996</c:v>
                </c:pt>
                <c:pt idx="1856">
                  <c:v>4399.7299999999996</c:v>
                </c:pt>
                <c:pt idx="1857">
                  <c:v>4397.3100000000004</c:v>
                </c:pt>
                <c:pt idx="1858">
                  <c:v>4392.7</c:v>
                </c:pt>
                <c:pt idx="1859">
                  <c:v>4391.6499999999996</c:v>
                </c:pt>
                <c:pt idx="1860">
                  <c:v>4357.04</c:v>
                </c:pt>
                <c:pt idx="1861">
                  <c:v>4350.51</c:v>
                </c:pt>
                <c:pt idx="1862">
                  <c:v>4349.46</c:v>
                </c:pt>
                <c:pt idx="1863">
                  <c:v>4347.0200000000004</c:v>
                </c:pt>
                <c:pt idx="1864">
                  <c:v>4340.4399999999996</c:v>
                </c:pt>
                <c:pt idx="1865">
                  <c:v>4337.74</c:v>
                </c:pt>
                <c:pt idx="1866">
                  <c:v>4320.41</c:v>
                </c:pt>
                <c:pt idx="1867">
                  <c:v>4296.2700000000004</c:v>
                </c:pt>
                <c:pt idx="1868">
                  <c:v>4278.55</c:v>
                </c:pt>
                <c:pt idx="1869">
                  <c:v>4266.17</c:v>
                </c:pt>
                <c:pt idx="1870">
                  <c:v>4265.01</c:v>
                </c:pt>
                <c:pt idx="1871">
                  <c:v>4260.74</c:v>
                </c:pt>
                <c:pt idx="1872">
                  <c:v>4250.24</c:v>
                </c:pt>
                <c:pt idx="1873">
                  <c:v>4243.59</c:v>
                </c:pt>
                <c:pt idx="1874">
                  <c:v>4239.8900000000003</c:v>
                </c:pt>
                <c:pt idx="1875">
                  <c:v>4237.13</c:v>
                </c:pt>
                <c:pt idx="1876">
                  <c:v>4234.93</c:v>
                </c:pt>
                <c:pt idx="1877">
                  <c:v>4189.1099999999997</c:v>
                </c:pt>
                <c:pt idx="1878">
                  <c:v>4188.7299999999996</c:v>
                </c:pt>
                <c:pt idx="1879">
                  <c:v>4185.1000000000004</c:v>
                </c:pt>
                <c:pt idx="1880">
                  <c:v>4163.21</c:v>
                </c:pt>
                <c:pt idx="1881">
                  <c:v>4154.97</c:v>
                </c:pt>
                <c:pt idx="1882">
                  <c:v>4151.03</c:v>
                </c:pt>
                <c:pt idx="1883">
                  <c:v>4149.74</c:v>
                </c:pt>
                <c:pt idx="1884">
                  <c:v>4137.5200000000004</c:v>
                </c:pt>
                <c:pt idx="1885">
                  <c:v>4134.08</c:v>
                </c:pt>
                <c:pt idx="1886">
                  <c:v>4133.6400000000003</c:v>
                </c:pt>
                <c:pt idx="1887">
                  <c:v>4076.5</c:v>
                </c:pt>
                <c:pt idx="1888">
                  <c:v>4074.45</c:v>
                </c:pt>
                <c:pt idx="1889">
                  <c:v>4070.51</c:v>
                </c:pt>
                <c:pt idx="1890">
                  <c:v>4070.42</c:v>
                </c:pt>
                <c:pt idx="1891">
                  <c:v>4058.71</c:v>
                </c:pt>
                <c:pt idx="1892">
                  <c:v>4058.12</c:v>
                </c:pt>
                <c:pt idx="1893">
                  <c:v>4047.94</c:v>
                </c:pt>
                <c:pt idx="1894">
                  <c:v>4040.56</c:v>
                </c:pt>
                <c:pt idx="1895">
                  <c:v>4039.9</c:v>
                </c:pt>
                <c:pt idx="1896">
                  <c:v>4038.41</c:v>
                </c:pt>
                <c:pt idx="1897">
                  <c:v>4032.24</c:v>
                </c:pt>
                <c:pt idx="1898">
                  <c:v>4005.42</c:v>
                </c:pt>
                <c:pt idx="1899">
                  <c:v>4002.36</c:v>
                </c:pt>
                <c:pt idx="1900">
                  <c:v>3994.18</c:v>
                </c:pt>
                <c:pt idx="1901">
                  <c:v>3989.84</c:v>
                </c:pt>
                <c:pt idx="1902">
                  <c:v>3987.93</c:v>
                </c:pt>
                <c:pt idx="1903">
                  <c:v>3981.98</c:v>
                </c:pt>
                <c:pt idx="1904">
                  <c:v>3972.92</c:v>
                </c:pt>
                <c:pt idx="1905">
                  <c:v>3956.07</c:v>
                </c:pt>
                <c:pt idx="1906">
                  <c:v>3955.98</c:v>
                </c:pt>
                <c:pt idx="1907">
                  <c:v>3947.41</c:v>
                </c:pt>
                <c:pt idx="1908">
                  <c:v>3943.6</c:v>
                </c:pt>
                <c:pt idx="1909">
                  <c:v>3935.18</c:v>
                </c:pt>
                <c:pt idx="1910">
                  <c:v>3931.51</c:v>
                </c:pt>
                <c:pt idx="1911">
                  <c:v>3925.76</c:v>
                </c:pt>
                <c:pt idx="1912">
                  <c:v>3910.44</c:v>
                </c:pt>
                <c:pt idx="1913">
                  <c:v>3906.13</c:v>
                </c:pt>
                <c:pt idx="1914">
                  <c:v>3902.07</c:v>
                </c:pt>
                <c:pt idx="1915">
                  <c:v>3898.35</c:v>
                </c:pt>
                <c:pt idx="1916">
                  <c:v>3889.2</c:v>
                </c:pt>
                <c:pt idx="1917">
                  <c:v>3877.3</c:v>
                </c:pt>
                <c:pt idx="1918">
                  <c:v>3875.73</c:v>
                </c:pt>
                <c:pt idx="1919">
                  <c:v>3866.86</c:v>
                </c:pt>
                <c:pt idx="1920">
                  <c:v>3861.21</c:v>
                </c:pt>
                <c:pt idx="1921">
                  <c:v>3858.51</c:v>
                </c:pt>
                <c:pt idx="1922">
                  <c:v>3857.76</c:v>
                </c:pt>
                <c:pt idx="1923">
                  <c:v>3847.67</c:v>
                </c:pt>
                <c:pt idx="1924">
                  <c:v>3797.2</c:v>
                </c:pt>
                <c:pt idx="1925">
                  <c:v>3796.36</c:v>
                </c:pt>
                <c:pt idx="1926">
                  <c:v>3793.55</c:v>
                </c:pt>
                <c:pt idx="1927">
                  <c:v>3785.77</c:v>
                </c:pt>
                <c:pt idx="1928">
                  <c:v>3773.23</c:v>
                </c:pt>
                <c:pt idx="1929">
                  <c:v>3766.88</c:v>
                </c:pt>
                <c:pt idx="1930">
                  <c:v>3761.29</c:v>
                </c:pt>
                <c:pt idx="1931">
                  <c:v>3757.84</c:v>
                </c:pt>
                <c:pt idx="1932">
                  <c:v>3756.62</c:v>
                </c:pt>
                <c:pt idx="1933">
                  <c:v>3748.56</c:v>
                </c:pt>
                <c:pt idx="1934">
                  <c:v>3736.46</c:v>
                </c:pt>
                <c:pt idx="1935">
                  <c:v>3732.63</c:v>
                </c:pt>
                <c:pt idx="1936">
                  <c:v>3731.6</c:v>
                </c:pt>
                <c:pt idx="1937">
                  <c:v>3722.23</c:v>
                </c:pt>
                <c:pt idx="1938">
                  <c:v>3704.35</c:v>
                </c:pt>
                <c:pt idx="1939">
                  <c:v>3699.54</c:v>
                </c:pt>
                <c:pt idx="1940">
                  <c:v>3693.43</c:v>
                </c:pt>
                <c:pt idx="1941">
                  <c:v>3688.38</c:v>
                </c:pt>
                <c:pt idx="1942">
                  <c:v>3688.35</c:v>
                </c:pt>
                <c:pt idx="1943">
                  <c:v>3678.86</c:v>
                </c:pt>
                <c:pt idx="1944">
                  <c:v>3659.35</c:v>
                </c:pt>
                <c:pt idx="1945">
                  <c:v>3653.29</c:v>
                </c:pt>
                <c:pt idx="1946">
                  <c:v>3645.09</c:v>
                </c:pt>
                <c:pt idx="1947">
                  <c:v>3622.13</c:v>
                </c:pt>
                <c:pt idx="1948">
                  <c:v>3606.43</c:v>
                </c:pt>
                <c:pt idx="1949">
                  <c:v>3603.6</c:v>
                </c:pt>
                <c:pt idx="1950">
                  <c:v>3597.6</c:v>
                </c:pt>
                <c:pt idx="1951">
                  <c:v>3594.17</c:v>
                </c:pt>
                <c:pt idx="1952">
                  <c:v>3591.48</c:v>
                </c:pt>
                <c:pt idx="1953">
                  <c:v>3589.14</c:v>
                </c:pt>
                <c:pt idx="1954">
                  <c:v>3579.83</c:v>
                </c:pt>
                <c:pt idx="1955">
                  <c:v>3578</c:v>
                </c:pt>
                <c:pt idx="1956">
                  <c:v>3569.96</c:v>
                </c:pt>
                <c:pt idx="1957">
                  <c:v>3562.87</c:v>
                </c:pt>
                <c:pt idx="1958">
                  <c:v>3561.89</c:v>
                </c:pt>
                <c:pt idx="1959">
                  <c:v>3558.62</c:v>
                </c:pt>
                <c:pt idx="1960">
                  <c:v>3556.92</c:v>
                </c:pt>
                <c:pt idx="1961">
                  <c:v>3554.2</c:v>
                </c:pt>
                <c:pt idx="1962">
                  <c:v>3540.12</c:v>
                </c:pt>
                <c:pt idx="1963">
                  <c:v>3538.9</c:v>
                </c:pt>
                <c:pt idx="1964">
                  <c:v>3537.7</c:v>
                </c:pt>
                <c:pt idx="1965">
                  <c:v>3500.61</c:v>
                </c:pt>
                <c:pt idx="1966">
                  <c:v>3490.55</c:v>
                </c:pt>
                <c:pt idx="1967">
                  <c:v>3484.33</c:v>
                </c:pt>
                <c:pt idx="1968">
                  <c:v>3481.87</c:v>
                </c:pt>
                <c:pt idx="1969">
                  <c:v>3471.41</c:v>
                </c:pt>
                <c:pt idx="1970">
                  <c:v>3463.51</c:v>
                </c:pt>
                <c:pt idx="1971">
                  <c:v>3453.77</c:v>
                </c:pt>
                <c:pt idx="1972">
                  <c:v>3443.06</c:v>
                </c:pt>
                <c:pt idx="1973">
                  <c:v>3436.5</c:v>
                </c:pt>
                <c:pt idx="1974">
                  <c:v>3434.38</c:v>
                </c:pt>
                <c:pt idx="1975">
                  <c:v>3410.32</c:v>
                </c:pt>
                <c:pt idx="1976">
                  <c:v>3393.36</c:v>
                </c:pt>
                <c:pt idx="1977">
                  <c:v>3392.98</c:v>
                </c:pt>
                <c:pt idx="1978">
                  <c:v>3392.37</c:v>
                </c:pt>
                <c:pt idx="1979">
                  <c:v>3385.4</c:v>
                </c:pt>
                <c:pt idx="1980">
                  <c:v>3378.91</c:v>
                </c:pt>
                <c:pt idx="1981">
                  <c:v>3366.67</c:v>
                </c:pt>
                <c:pt idx="1982">
                  <c:v>3353.47</c:v>
                </c:pt>
                <c:pt idx="1983">
                  <c:v>3353.28</c:v>
                </c:pt>
                <c:pt idx="1984">
                  <c:v>3342.79</c:v>
                </c:pt>
                <c:pt idx="1985">
                  <c:v>3309.79</c:v>
                </c:pt>
                <c:pt idx="1986">
                  <c:v>3308.46</c:v>
                </c:pt>
                <c:pt idx="1987">
                  <c:v>3300.7</c:v>
                </c:pt>
                <c:pt idx="1988">
                  <c:v>3292.53</c:v>
                </c:pt>
                <c:pt idx="1989">
                  <c:v>3280.22</c:v>
                </c:pt>
                <c:pt idx="1990">
                  <c:v>3279.87</c:v>
                </c:pt>
                <c:pt idx="1991">
                  <c:v>3277.16</c:v>
                </c:pt>
                <c:pt idx="1992">
                  <c:v>3268.85</c:v>
                </c:pt>
                <c:pt idx="1993">
                  <c:v>3260.2</c:v>
                </c:pt>
                <c:pt idx="1994">
                  <c:v>3238.44</c:v>
                </c:pt>
                <c:pt idx="1995">
                  <c:v>3227.12</c:v>
                </c:pt>
                <c:pt idx="1996">
                  <c:v>3213.62</c:v>
                </c:pt>
                <c:pt idx="1997">
                  <c:v>3208.79</c:v>
                </c:pt>
                <c:pt idx="1998">
                  <c:v>3206.49</c:v>
                </c:pt>
                <c:pt idx="1999">
                  <c:v>3201.25</c:v>
                </c:pt>
                <c:pt idx="2000">
                  <c:v>3180.51</c:v>
                </c:pt>
                <c:pt idx="2001">
                  <c:v>3179.96</c:v>
                </c:pt>
                <c:pt idx="2002">
                  <c:v>3176.82</c:v>
                </c:pt>
                <c:pt idx="2003">
                  <c:v>3176.29</c:v>
                </c:pt>
                <c:pt idx="2004">
                  <c:v>3172.02</c:v>
                </c:pt>
                <c:pt idx="2005">
                  <c:v>3171.61</c:v>
                </c:pt>
                <c:pt idx="2006">
                  <c:v>3167.46</c:v>
                </c:pt>
                <c:pt idx="2007">
                  <c:v>3162.02</c:v>
                </c:pt>
                <c:pt idx="2008">
                  <c:v>3161.45</c:v>
                </c:pt>
                <c:pt idx="2009">
                  <c:v>3128.35</c:v>
                </c:pt>
                <c:pt idx="2010">
                  <c:v>3088.06</c:v>
                </c:pt>
                <c:pt idx="2011">
                  <c:v>3077.1</c:v>
                </c:pt>
                <c:pt idx="2012">
                  <c:v>3070.81</c:v>
                </c:pt>
                <c:pt idx="2013">
                  <c:v>3065.49</c:v>
                </c:pt>
                <c:pt idx="2014">
                  <c:v>3062.51</c:v>
                </c:pt>
                <c:pt idx="2015">
                  <c:v>3056.39</c:v>
                </c:pt>
                <c:pt idx="2016">
                  <c:v>3051.73</c:v>
                </c:pt>
                <c:pt idx="2017">
                  <c:v>3046.06</c:v>
                </c:pt>
                <c:pt idx="2018">
                  <c:v>3044.21</c:v>
                </c:pt>
                <c:pt idx="2019">
                  <c:v>3021.81</c:v>
                </c:pt>
                <c:pt idx="2020">
                  <c:v>3018.04</c:v>
                </c:pt>
                <c:pt idx="2021">
                  <c:v>3012.22</c:v>
                </c:pt>
                <c:pt idx="2022">
                  <c:v>2985.67</c:v>
                </c:pt>
                <c:pt idx="2023">
                  <c:v>2979.52</c:v>
                </c:pt>
                <c:pt idx="2024">
                  <c:v>2974.13</c:v>
                </c:pt>
                <c:pt idx="2025">
                  <c:v>2943.41</c:v>
                </c:pt>
                <c:pt idx="2026">
                  <c:v>2927.06</c:v>
                </c:pt>
                <c:pt idx="2027">
                  <c:v>2913.57</c:v>
                </c:pt>
                <c:pt idx="2028">
                  <c:v>2904.09</c:v>
                </c:pt>
                <c:pt idx="2029">
                  <c:v>2902.91</c:v>
                </c:pt>
                <c:pt idx="2030">
                  <c:v>2899.49</c:v>
                </c:pt>
                <c:pt idx="2031">
                  <c:v>2897.46</c:v>
                </c:pt>
                <c:pt idx="2032">
                  <c:v>2897.32</c:v>
                </c:pt>
                <c:pt idx="2033">
                  <c:v>2867.12</c:v>
                </c:pt>
                <c:pt idx="2034">
                  <c:v>2866.09</c:v>
                </c:pt>
                <c:pt idx="2035">
                  <c:v>2855.44</c:v>
                </c:pt>
                <c:pt idx="2036">
                  <c:v>2850.68</c:v>
                </c:pt>
                <c:pt idx="2037">
                  <c:v>2842.76</c:v>
                </c:pt>
                <c:pt idx="2038">
                  <c:v>2819.51</c:v>
                </c:pt>
                <c:pt idx="2039">
                  <c:v>2803.7</c:v>
                </c:pt>
                <c:pt idx="2040">
                  <c:v>2801.26</c:v>
                </c:pt>
                <c:pt idx="2041">
                  <c:v>2789.06</c:v>
                </c:pt>
                <c:pt idx="2042">
                  <c:v>2775.19</c:v>
                </c:pt>
                <c:pt idx="2043">
                  <c:v>2773.46</c:v>
                </c:pt>
                <c:pt idx="2044">
                  <c:v>2758.99</c:v>
                </c:pt>
                <c:pt idx="2045">
                  <c:v>2755.02</c:v>
                </c:pt>
                <c:pt idx="2046">
                  <c:v>2741.95</c:v>
                </c:pt>
                <c:pt idx="2047">
                  <c:v>2731.91</c:v>
                </c:pt>
                <c:pt idx="2048">
                  <c:v>2730.11</c:v>
                </c:pt>
                <c:pt idx="2049">
                  <c:v>2727.4</c:v>
                </c:pt>
                <c:pt idx="2050">
                  <c:v>2726.06</c:v>
                </c:pt>
                <c:pt idx="2051">
                  <c:v>2721.32</c:v>
                </c:pt>
                <c:pt idx="2052">
                  <c:v>2719.28</c:v>
                </c:pt>
                <c:pt idx="2053">
                  <c:v>2710.83</c:v>
                </c:pt>
                <c:pt idx="2054">
                  <c:v>2709.24</c:v>
                </c:pt>
                <c:pt idx="2055">
                  <c:v>2709.11</c:v>
                </c:pt>
                <c:pt idx="2056">
                  <c:v>2699.57</c:v>
                </c:pt>
                <c:pt idx="2057">
                  <c:v>2690.11</c:v>
                </c:pt>
                <c:pt idx="2058">
                  <c:v>2689.5</c:v>
                </c:pt>
                <c:pt idx="2059">
                  <c:v>2684.69</c:v>
                </c:pt>
                <c:pt idx="2060">
                  <c:v>2680.95</c:v>
                </c:pt>
                <c:pt idx="2061">
                  <c:v>2643.27</c:v>
                </c:pt>
                <c:pt idx="2062">
                  <c:v>2639.04</c:v>
                </c:pt>
                <c:pt idx="2063">
                  <c:v>2632.99</c:v>
                </c:pt>
                <c:pt idx="2064">
                  <c:v>2597.7800000000002</c:v>
                </c:pt>
                <c:pt idx="2065">
                  <c:v>2585.85</c:v>
                </c:pt>
                <c:pt idx="2066">
                  <c:v>2585.27</c:v>
                </c:pt>
                <c:pt idx="2067">
                  <c:v>2585.04</c:v>
                </c:pt>
                <c:pt idx="2068">
                  <c:v>2566.4699999999998</c:v>
                </c:pt>
                <c:pt idx="2069">
                  <c:v>2545.6799999999998</c:v>
                </c:pt>
                <c:pt idx="2070">
                  <c:v>2540.39</c:v>
                </c:pt>
                <c:pt idx="2071">
                  <c:v>2534.39</c:v>
                </c:pt>
                <c:pt idx="2072">
                  <c:v>2527.8200000000002</c:v>
                </c:pt>
                <c:pt idx="2073">
                  <c:v>2523.17</c:v>
                </c:pt>
                <c:pt idx="2074">
                  <c:v>2510.79</c:v>
                </c:pt>
                <c:pt idx="2075">
                  <c:v>2500.9299999999998</c:v>
                </c:pt>
                <c:pt idx="2076">
                  <c:v>2498.41</c:v>
                </c:pt>
                <c:pt idx="2077">
                  <c:v>2497.04</c:v>
                </c:pt>
                <c:pt idx="2078">
                  <c:v>2494.02</c:v>
                </c:pt>
                <c:pt idx="2079">
                  <c:v>2483.7399999999998</c:v>
                </c:pt>
                <c:pt idx="2080">
                  <c:v>2480.98</c:v>
                </c:pt>
                <c:pt idx="2081">
                  <c:v>2473.33</c:v>
                </c:pt>
                <c:pt idx="2082">
                  <c:v>2464.62</c:v>
                </c:pt>
                <c:pt idx="2083">
                  <c:v>2459.7199999999998</c:v>
                </c:pt>
                <c:pt idx="2084">
                  <c:v>2457.5</c:v>
                </c:pt>
                <c:pt idx="2085">
                  <c:v>2457.21</c:v>
                </c:pt>
                <c:pt idx="2086">
                  <c:v>2438.06</c:v>
                </c:pt>
                <c:pt idx="2087">
                  <c:v>2416.96</c:v>
                </c:pt>
                <c:pt idx="2088">
                  <c:v>2404.73</c:v>
                </c:pt>
                <c:pt idx="2089">
                  <c:v>2396.1</c:v>
                </c:pt>
                <c:pt idx="2090">
                  <c:v>2395.17</c:v>
                </c:pt>
                <c:pt idx="2091">
                  <c:v>2373.3000000000002</c:v>
                </c:pt>
                <c:pt idx="2092">
                  <c:v>2362.23</c:v>
                </c:pt>
                <c:pt idx="2093">
                  <c:v>2352.9699999999998</c:v>
                </c:pt>
                <c:pt idx="2094">
                  <c:v>2331.52</c:v>
                </c:pt>
                <c:pt idx="2095">
                  <c:v>2322.62</c:v>
                </c:pt>
                <c:pt idx="2096">
                  <c:v>2304</c:v>
                </c:pt>
                <c:pt idx="2097">
                  <c:v>2302.3000000000002</c:v>
                </c:pt>
                <c:pt idx="2098">
                  <c:v>2295.2399999999998</c:v>
                </c:pt>
                <c:pt idx="2099">
                  <c:v>2277.7199999999998</c:v>
                </c:pt>
                <c:pt idx="2100">
                  <c:v>2261.5700000000002</c:v>
                </c:pt>
                <c:pt idx="2101">
                  <c:v>2257.48</c:v>
                </c:pt>
                <c:pt idx="2102">
                  <c:v>2254.8000000000002</c:v>
                </c:pt>
                <c:pt idx="2103">
                  <c:v>2250.84</c:v>
                </c:pt>
                <c:pt idx="2104">
                  <c:v>2221.56</c:v>
                </c:pt>
                <c:pt idx="2105">
                  <c:v>2219.4499999999998</c:v>
                </c:pt>
                <c:pt idx="2106">
                  <c:v>2217.6</c:v>
                </c:pt>
                <c:pt idx="2107">
                  <c:v>2217.4699999999998</c:v>
                </c:pt>
                <c:pt idx="2108">
                  <c:v>2213.21</c:v>
                </c:pt>
                <c:pt idx="2109">
                  <c:v>2211.13</c:v>
                </c:pt>
                <c:pt idx="2110">
                  <c:v>2207.6999999999998</c:v>
                </c:pt>
                <c:pt idx="2111">
                  <c:v>2205.98</c:v>
                </c:pt>
                <c:pt idx="2112">
                  <c:v>2203.7399999999998</c:v>
                </c:pt>
                <c:pt idx="2113">
                  <c:v>2203.4699999999998</c:v>
                </c:pt>
                <c:pt idx="2114">
                  <c:v>2201.1</c:v>
                </c:pt>
                <c:pt idx="2115">
                  <c:v>2200.83</c:v>
                </c:pt>
                <c:pt idx="2116">
                  <c:v>2198.19</c:v>
                </c:pt>
                <c:pt idx="2117">
                  <c:v>2196.4699999999998</c:v>
                </c:pt>
                <c:pt idx="2118">
                  <c:v>2193.1999999999998</c:v>
                </c:pt>
                <c:pt idx="2119">
                  <c:v>2170.08</c:v>
                </c:pt>
                <c:pt idx="2120">
                  <c:v>2166.73</c:v>
                </c:pt>
                <c:pt idx="2121">
                  <c:v>2156.75</c:v>
                </c:pt>
                <c:pt idx="2122">
                  <c:v>2155.6799999999998</c:v>
                </c:pt>
                <c:pt idx="2123">
                  <c:v>2154.36</c:v>
                </c:pt>
                <c:pt idx="2124">
                  <c:v>2150.4699999999998</c:v>
                </c:pt>
                <c:pt idx="2125">
                  <c:v>2144.85</c:v>
                </c:pt>
                <c:pt idx="2126">
                  <c:v>2138.0700000000002</c:v>
                </c:pt>
                <c:pt idx="2127">
                  <c:v>2137.65</c:v>
                </c:pt>
                <c:pt idx="2128">
                  <c:v>2136.88</c:v>
                </c:pt>
                <c:pt idx="2129">
                  <c:v>2134.9</c:v>
                </c:pt>
                <c:pt idx="2130">
                  <c:v>2130.6799999999998</c:v>
                </c:pt>
                <c:pt idx="2131">
                  <c:v>2128.4299999999998</c:v>
                </c:pt>
                <c:pt idx="2132">
                  <c:v>2118.61</c:v>
                </c:pt>
                <c:pt idx="2133">
                  <c:v>2117.34</c:v>
                </c:pt>
                <c:pt idx="2134">
                  <c:v>2106.2600000000002</c:v>
                </c:pt>
                <c:pt idx="2135">
                  <c:v>2104.11</c:v>
                </c:pt>
                <c:pt idx="2136">
                  <c:v>2103.08</c:v>
                </c:pt>
                <c:pt idx="2137">
                  <c:v>2102.2600000000002</c:v>
                </c:pt>
                <c:pt idx="2138">
                  <c:v>2094.1</c:v>
                </c:pt>
                <c:pt idx="2139">
                  <c:v>2055.3200000000002</c:v>
                </c:pt>
                <c:pt idx="2140">
                  <c:v>2045.69</c:v>
                </c:pt>
                <c:pt idx="2141">
                  <c:v>2026.97</c:v>
                </c:pt>
                <c:pt idx="2142">
                  <c:v>2020.55</c:v>
                </c:pt>
                <c:pt idx="2143">
                  <c:v>2020.18</c:v>
                </c:pt>
                <c:pt idx="2144">
                  <c:v>2007.95</c:v>
                </c:pt>
                <c:pt idx="2145">
                  <c:v>1986.93</c:v>
                </c:pt>
                <c:pt idx="2146">
                  <c:v>1984.45</c:v>
                </c:pt>
                <c:pt idx="2147">
                  <c:v>1981.58</c:v>
                </c:pt>
                <c:pt idx="2148">
                  <c:v>1980.07</c:v>
                </c:pt>
                <c:pt idx="2149">
                  <c:v>1977.82</c:v>
                </c:pt>
                <c:pt idx="2150">
                  <c:v>1972.95</c:v>
                </c:pt>
                <c:pt idx="2151">
                  <c:v>1969.61</c:v>
                </c:pt>
                <c:pt idx="2152">
                  <c:v>1967.02</c:v>
                </c:pt>
                <c:pt idx="2153">
                  <c:v>1964.78</c:v>
                </c:pt>
                <c:pt idx="2154">
                  <c:v>1917.32</c:v>
                </c:pt>
                <c:pt idx="2155">
                  <c:v>1909.53</c:v>
                </c:pt>
                <c:pt idx="2156">
                  <c:v>1908.9</c:v>
                </c:pt>
                <c:pt idx="2157">
                  <c:v>1906.36</c:v>
                </c:pt>
                <c:pt idx="2158">
                  <c:v>1880.49</c:v>
                </c:pt>
                <c:pt idx="2159">
                  <c:v>1880.07</c:v>
                </c:pt>
                <c:pt idx="2160">
                  <c:v>1877.93</c:v>
                </c:pt>
                <c:pt idx="2161">
                  <c:v>1875.34</c:v>
                </c:pt>
                <c:pt idx="2162">
                  <c:v>1865.98</c:v>
                </c:pt>
                <c:pt idx="2163">
                  <c:v>1863.45</c:v>
                </c:pt>
                <c:pt idx="2164">
                  <c:v>1850.55</c:v>
                </c:pt>
                <c:pt idx="2165">
                  <c:v>1842.52</c:v>
                </c:pt>
                <c:pt idx="2166">
                  <c:v>1837.28</c:v>
                </c:pt>
                <c:pt idx="2167">
                  <c:v>1837.24</c:v>
                </c:pt>
                <c:pt idx="2168">
                  <c:v>1832.09</c:v>
                </c:pt>
                <c:pt idx="2169">
                  <c:v>1826.84</c:v>
                </c:pt>
                <c:pt idx="2170">
                  <c:v>1824.29</c:v>
                </c:pt>
                <c:pt idx="2171">
                  <c:v>1822.54</c:v>
                </c:pt>
                <c:pt idx="2172">
                  <c:v>1815.88</c:v>
                </c:pt>
                <c:pt idx="2173">
                  <c:v>1769.53</c:v>
                </c:pt>
                <c:pt idx="2174">
                  <c:v>1759.34</c:v>
                </c:pt>
                <c:pt idx="2175">
                  <c:v>1756.6</c:v>
                </c:pt>
                <c:pt idx="2176">
                  <c:v>1748.77</c:v>
                </c:pt>
                <c:pt idx="2177">
                  <c:v>1744.47</c:v>
                </c:pt>
                <c:pt idx="2178">
                  <c:v>1743.21</c:v>
                </c:pt>
                <c:pt idx="2179">
                  <c:v>1737.38</c:v>
                </c:pt>
                <c:pt idx="2180">
                  <c:v>1731.68</c:v>
                </c:pt>
                <c:pt idx="2181">
                  <c:v>1728.9</c:v>
                </c:pt>
                <c:pt idx="2182">
                  <c:v>1727.79</c:v>
                </c:pt>
                <c:pt idx="2183">
                  <c:v>1727.54</c:v>
                </c:pt>
                <c:pt idx="2184">
                  <c:v>1725.55</c:v>
                </c:pt>
                <c:pt idx="2185">
                  <c:v>1720.35</c:v>
                </c:pt>
                <c:pt idx="2186">
                  <c:v>1719.44</c:v>
                </c:pt>
                <c:pt idx="2187">
                  <c:v>1712.23</c:v>
                </c:pt>
                <c:pt idx="2188">
                  <c:v>1711.03</c:v>
                </c:pt>
                <c:pt idx="2189">
                  <c:v>1708.93</c:v>
                </c:pt>
                <c:pt idx="2190">
                  <c:v>1708</c:v>
                </c:pt>
                <c:pt idx="2191">
                  <c:v>1705.62</c:v>
                </c:pt>
                <c:pt idx="2192">
                  <c:v>1704.7</c:v>
                </c:pt>
                <c:pt idx="2193">
                  <c:v>1704.57</c:v>
                </c:pt>
                <c:pt idx="2194">
                  <c:v>1702.46</c:v>
                </c:pt>
                <c:pt idx="2195">
                  <c:v>1694.8</c:v>
                </c:pt>
                <c:pt idx="2196">
                  <c:v>1682.6</c:v>
                </c:pt>
                <c:pt idx="2197">
                  <c:v>1674.63</c:v>
                </c:pt>
                <c:pt idx="2198">
                  <c:v>1665</c:v>
                </c:pt>
                <c:pt idx="2199">
                  <c:v>1646.43</c:v>
                </c:pt>
                <c:pt idx="2200">
                  <c:v>1639.56</c:v>
                </c:pt>
                <c:pt idx="2201">
                  <c:v>1639.56</c:v>
                </c:pt>
                <c:pt idx="2202">
                  <c:v>1635.73</c:v>
                </c:pt>
                <c:pt idx="2203">
                  <c:v>1634.57</c:v>
                </c:pt>
                <c:pt idx="2204">
                  <c:v>1633.96</c:v>
                </c:pt>
                <c:pt idx="2205">
                  <c:v>1633.04</c:v>
                </c:pt>
                <c:pt idx="2206">
                  <c:v>1632.56</c:v>
                </c:pt>
                <c:pt idx="2207">
                  <c:v>1632.04</c:v>
                </c:pt>
                <c:pt idx="2208">
                  <c:v>1631.82</c:v>
                </c:pt>
                <c:pt idx="2209">
                  <c:v>1631.67</c:v>
                </c:pt>
                <c:pt idx="2210">
                  <c:v>1629.83</c:v>
                </c:pt>
                <c:pt idx="2211">
                  <c:v>1628.47</c:v>
                </c:pt>
                <c:pt idx="2212">
                  <c:v>1627.28</c:v>
                </c:pt>
                <c:pt idx="2213">
                  <c:v>1625.43</c:v>
                </c:pt>
                <c:pt idx="2214">
                  <c:v>1622.19</c:v>
                </c:pt>
                <c:pt idx="2215">
                  <c:v>1621.88</c:v>
                </c:pt>
                <c:pt idx="2216">
                  <c:v>1621.34</c:v>
                </c:pt>
                <c:pt idx="2217">
                  <c:v>1617.16</c:v>
                </c:pt>
                <c:pt idx="2218">
                  <c:v>1615.77</c:v>
                </c:pt>
                <c:pt idx="2219">
                  <c:v>1607.51</c:v>
                </c:pt>
                <c:pt idx="2220">
                  <c:v>1566.88</c:v>
                </c:pt>
                <c:pt idx="2221">
                  <c:v>1534.3</c:v>
                </c:pt>
                <c:pt idx="2222">
                  <c:v>1532.47</c:v>
                </c:pt>
                <c:pt idx="2223">
                  <c:v>1526.31</c:v>
                </c:pt>
                <c:pt idx="2224">
                  <c:v>1515.34</c:v>
                </c:pt>
                <c:pt idx="2225">
                  <c:v>1497</c:v>
                </c:pt>
                <c:pt idx="2226">
                  <c:v>1493</c:v>
                </c:pt>
                <c:pt idx="2227">
                  <c:v>1481</c:v>
                </c:pt>
                <c:pt idx="2228">
                  <c:v>1477</c:v>
                </c:pt>
                <c:pt idx="2229">
                  <c:v>1467</c:v>
                </c:pt>
                <c:pt idx="2230">
                  <c:v>1445</c:v>
                </c:pt>
                <c:pt idx="2231">
                  <c:v>1438</c:v>
                </c:pt>
                <c:pt idx="2232">
                  <c:v>1422</c:v>
                </c:pt>
                <c:pt idx="2233">
                  <c:v>1421</c:v>
                </c:pt>
                <c:pt idx="2234">
                  <c:v>1417</c:v>
                </c:pt>
                <c:pt idx="2235">
                  <c:v>1402</c:v>
                </c:pt>
                <c:pt idx="2236">
                  <c:v>1400.44</c:v>
                </c:pt>
                <c:pt idx="2237">
                  <c:v>1391.53</c:v>
                </c:pt>
                <c:pt idx="2238">
                  <c:v>1390</c:v>
                </c:pt>
                <c:pt idx="2239">
                  <c:v>1389</c:v>
                </c:pt>
                <c:pt idx="2240">
                  <c:v>1382</c:v>
                </c:pt>
                <c:pt idx="2241">
                  <c:v>1359</c:v>
                </c:pt>
                <c:pt idx="2242">
                  <c:v>1341.16</c:v>
                </c:pt>
                <c:pt idx="2243">
                  <c:v>1338</c:v>
                </c:pt>
                <c:pt idx="2244">
                  <c:v>1332.61</c:v>
                </c:pt>
                <c:pt idx="2245">
                  <c:v>1329.17</c:v>
                </c:pt>
                <c:pt idx="2246">
                  <c:v>1315</c:v>
                </c:pt>
                <c:pt idx="2247">
                  <c:v>1304</c:v>
                </c:pt>
                <c:pt idx="2248">
                  <c:v>1304</c:v>
                </c:pt>
                <c:pt idx="2249">
                  <c:v>1293</c:v>
                </c:pt>
                <c:pt idx="2250">
                  <c:v>1290.93</c:v>
                </c:pt>
                <c:pt idx="2251">
                  <c:v>1286</c:v>
                </c:pt>
                <c:pt idx="2252">
                  <c:v>1285</c:v>
                </c:pt>
                <c:pt idx="2253">
                  <c:v>1283</c:v>
                </c:pt>
                <c:pt idx="2254">
                  <c:v>1276</c:v>
                </c:pt>
                <c:pt idx="2255">
                  <c:v>1267</c:v>
                </c:pt>
                <c:pt idx="2256">
                  <c:v>1263.25</c:v>
                </c:pt>
                <c:pt idx="2257">
                  <c:v>1261.8599999999999</c:v>
                </c:pt>
                <c:pt idx="2258">
                  <c:v>1261.44</c:v>
                </c:pt>
                <c:pt idx="2259">
                  <c:v>1256.3</c:v>
                </c:pt>
                <c:pt idx="2260">
                  <c:v>1253.94</c:v>
                </c:pt>
                <c:pt idx="2261">
                  <c:v>1253</c:v>
                </c:pt>
                <c:pt idx="2262">
                  <c:v>1252.4100000000001</c:v>
                </c:pt>
                <c:pt idx="2263">
                  <c:v>1242.82</c:v>
                </c:pt>
                <c:pt idx="2264">
                  <c:v>1242.26</c:v>
                </c:pt>
                <c:pt idx="2265">
                  <c:v>1241.57</c:v>
                </c:pt>
                <c:pt idx="2266">
                  <c:v>1241</c:v>
                </c:pt>
                <c:pt idx="2267">
                  <c:v>1240</c:v>
                </c:pt>
                <c:pt idx="2268">
                  <c:v>1237</c:v>
                </c:pt>
                <c:pt idx="2269">
                  <c:v>1234</c:v>
                </c:pt>
                <c:pt idx="2270">
                  <c:v>1228</c:v>
                </c:pt>
                <c:pt idx="2271">
                  <c:v>1224</c:v>
                </c:pt>
                <c:pt idx="2272">
                  <c:v>1220</c:v>
                </c:pt>
                <c:pt idx="2273">
                  <c:v>1210</c:v>
                </c:pt>
                <c:pt idx="2274">
                  <c:v>1200.55</c:v>
                </c:pt>
                <c:pt idx="2275">
                  <c:v>1200</c:v>
                </c:pt>
                <c:pt idx="2276">
                  <c:v>1191</c:v>
                </c:pt>
                <c:pt idx="2277">
                  <c:v>1178.07</c:v>
                </c:pt>
                <c:pt idx="2278">
                  <c:v>1178</c:v>
                </c:pt>
                <c:pt idx="2279">
                  <c:v>1167</c:v>
                </c:pt>
                <c:pt idx="2280">
                  <c:v>1165</c:v>
                </c:pt>
                <c:pt idx="2281">
                  <c:v>1163.46</c:v>
                </c:pt>
                <c:pt idx="2282">
                  <c:v>1158.32</c:v>
                </c:pt>
                <c:pt idx="2283">
                  <c:v>1149.4000000000001</c:v>
                </c:pt>
                <c:pt idx="2284">
                  <c:v>1149</c:v>
                </c:pt>
                <c:pt idx="2285">
                  <c:v>1146.8</c:v>
                </c:pt>
                <c:pt idx="2286">
                  <c:v>1142</c:v>
                </c:pt>
                <c:pt idx="2287">
                  <c:v>1141.45</c:v>
                </c:pt>
                <c:pt idx="2288">
                  <c:v>1141</c:v>
                </c:pt>
                <c:pt idx="2289">
                  <c:v>1137.47</c:v>
                </c:pt>
                <c:pt idx="2290">
                  <c:v>1137.01</c:v>
                </c:pt>
                <c:pt idx="2291">
                  <c:v>1137</c:v>
                </c:pt>
                <c:pt idx="2292">
                  <c:v>1136.4000000000001</c:v>
                </c:pt>
                <c:pt idx="2293">
                  <c:v>1135.94</c:v>
                </c:pt>
                <c:pt idx="2294">
                  <c:v>1135</c:v>
                </c:pt>
                <c:pt idx="2295">
                  <c:v>1132</c:v>
                </c:pt>
                <c:pt idx="2296">
                  <c:v>1131.51</c:v>
                </c:pt>
                <c:pt idx="2297">
                  <c:v>1121.8699999999999</c:v>
                </c:pt>
                <c:pt idx="2298">
                  <c:v>1086</c:v>
                </c:pt>
                <c:pt idx="2299">
                  <c:v>1082</c:v>
                </c:pt>
                <c:pt idx="2300">
                  <c:v>1071</c:v>
                </c:pt>
                <c:pt idx="2301">
                  <c:v>1070</c:v>
                </c:pt>
                <c:pt idx="2302">
                  <c:v>1068</c:v>
                </c:pt>
                <c:pt idx="2303">
                  <c:v>1056</c:v>
                </c:pt>
                <c:pt idx="2304">
                  <c:v>1049</c:v>
                </c:pt>
                <c:pt idx="2305">
                  <c:v>1047</c:v>
                </c:pt>
                <c:pt idx="2306">
                  <c:v>1044</c:v>
                </c:pt>
                <c:pt idx="2307">
                  <c:v>1033.74</c:v>
                </c:pt>
                <c:pt idx="2308">
                  <c:v>1019</c:v>
                </c:pt>
                <c:pt idx="2309">
                  <c:v>1012</c:v>
                </c:pt>
                <c:pt idx="2310">
                  <c:v>1006.65</c:v>
                </c:pt>
                <c:pt idx="2311">
                  <c:v>964.71</c:v>
                </c:pt>
                <c:pt idx="2312">
                  <c:v>928.59</c:v>
                </c:pt>
                <c:pt idx="2313">
                  <c:v>915.07</c:v>
                </c:pt>
                <c:pt idx="2314">
                  <c:v>896.21</c:v>
                </c:pt>
                <c:pt idx="2315">
                  <c:v>865.41</c:v>
                </c:pt>
                <c:pt idx="2316">
                  <c:v>830.52</c:v>
                </c:pt>
                <c:pt idx="2317">
                  <c:v>773.54</c:v>
                </c:pt>
                <c:pt idx="2318">
                  <c:v>770.38</c:v>
                </c:pt>
                <c:pt idx="2319">
                  <c:v>770</c:v>
                </c:pt>
                <c:pt idx="2320">
                  <c:v>760</c:v>
                </c:pt>
                <c:pt idx="2321">
                  <c:v>760</c:v>
                </c:pt>
                <c:pt idx="2322">
                  <c:v>750</c:v>
                </c:pt>
                <c:pt idx="2323">
                  <c:v>722.99</c:v>
                </c:pt>
                <c:pt idx="2324">
                  <c:v>700</c:v>
                </c:pt>
                <c:pt idx="2325">
                  <c:v>687.54</c:v>
                </c:pt>
                <c:pt idx="2326">
                  <c:v>670</c:v>
                </c:pt>
                <c:pt idx="2327">
                  <c:v>668</c:v>
                </c:pt>
                <c:pt idx="2328">
                  <c:v>650</c:v>
                </c:pt>
                <c:pt idx="2329">
                  <c:v>650</c:v>
                </c:pt>
                <c:pt idx="2330">
                  <c:v>646.14</c:v>
                </c:pt>
                <c:pt idx="2331">
                  <c:v>637.26</c:v>
                </c:pt>
                <c:pt idx="2332">
                  <c:v>604.54</c:v>
                </c:pt>
                <c:pt idx="2333">
                  <c:v>600</c:v>
                </c:pt>
                <c:pt idx="2334">
                  <c:v>570.62</c:v>
                </c:pt>
                <c:pt idx="2335">
                  <c:v>563.84</c:v>
                </c:pt>
              </c:numCache>
            </c:numRef>
          </c:yVal>
          <c:smooth val="0"/>
          <c:extLst>
            <c:ext xmlns:c16="http://schemas.microsoft.com/office/drawing/2014/chart" uri="{C3380CC4-5D6E-409C-BE32-E72D297353CC}">
              <c16:uniqueId val="{00000003-2230-425E-BF1B-4045DFC5EA18}"/>
            </c:ext>
          </c:extLst>
        </c:ser>
        <c:dLbls>
          <c:showLegendKey val="0"/>
          <c:showVal val="0"/>
          <c:showCatName val="0"/>
          <c:showSerName val="0"/>
          <c:showPercent val="0"/>
          <c:showBubbleSize val="0"/>
        </c:dLbls>
        <c:axId val="894103631"/>
        <c:axId val="2022736464"/>
      </c:scatterChart>
      <c:valAx>
        <c:axId val="89410363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736464"/>
        <c:crosses val="autoZero"/>
        <c:crossBetween val="midCat"/>
      </c:valAx>
      <c:valAx>
        <c:axId val="202273646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Healthcare Charges</a:t>
                </a:r>
              </a:p>
            </c:rich>
          </c:tx>
          <c:layout>
            <c:manualLayout>
              <c:xMode val="edge"/>
              <c:yMode val="edge"/>
              <c:x val="2.7503322054805674E-2"/>
              <c:y val="0.4710101923150028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2809]#,##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410363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1.xlsx]Dashboard!PivotTable3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 Among Smokers and Non-Smokers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Dashboard!$B$5:$B$6</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081-4A92-B8CF-809289B951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081-4A92-B8CF-809289B951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Dashboard!$A$7:$A$9</c:f>
              <c:strCache>
                <c:ptCount val="2"/>
                <c:pt idx="0">
                  <c:v>No</c:v>
                </c:pt>
                <c:pt idx="1">
                  <c:v>yes</c:v>
                </c:pt>
              </c:strCache>
            </c:strRef>
          </c:cat>
          <c:val>
            <c:numRef>
              <c:f>Dashboard!$B$7:$B$9</c:f>
              <c:numCache>
                <c:formatCode>General</c:formatCode>
                <c:ptCount val="2"/>
                <c:pt idx="0">
                  <c:v>1540</c:v>
                </c:pt>
                <c:pt idx="1">
                  <c:v>404</c:v>
                </c:pt>
              </c:numCache>
            </c:numRef>
          </c:val>
          <c:extLst>
            <c:ext xmlns:c16="http://schemas.microsoft.com/office/drawing/2014/chart" uri="{C3380CC4-5D6E-409C-BE32-E72D297353CC}">
              <c16:uniqueId val="{00000004-9081-4A92-B8CF-809289B951B0}"/>
            </c:ext>
          </c:extLst>
        </c:ser>
        <c:ser>
          <c:idx val="1"/>
          <c:order val="1"/>
          <c:tx>
            <c:strRef>
              <c:f>Dashboard!$C$5:$C$6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081-4A92-B8CF-809289B951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081-4A92-B8CF-809289B951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Dashboard!$A$7:$A$9</c:f>
              <c:strCache>
                <c:ptCount val="2"/>
                <c:pt idx="0">
                  <c:v>No</c:v>
                </c:pt>
                <c:pt idx="1">
                  <c:v>yes</c:v>
                </c:pt>
              </c:strCache>
            </c:strRef>
          </c:cat>
          <c:val>
            <c:numRef>
              <c:f>Dashboard!$C$7:$C$9</c:f>
              <c:numCache>
                <c:formatCode>General</c:formatCode>
                <c:ptCount val="2"/>
                <c:pt idx="0">
                  <c:v>307</c:v>
                </c:pt>
                <c:pt idx="1">
                  <c:v>84</c:v>
                </c:pt>
              </c:numCache>
            </c:numRef>
          </c:val>
          <c:extLst>
            <c:ext xmlns:c16="http://schemas.microsoft.com/office/drawing/2014/chart" uri="{C3380CC4-5D6E-409C-BE32-E72D297353CC}">
              <c16:uniqueId val="{00000009-9081-4A92-B8CF-809289B951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1.xlsx]Dashboard!PivotTable4</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Major Surgeries and Average HbA1C by Transplant History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pivotFmt>
      <c:pivotFmt>
        <c:idx val="11"/>
        <c:spPr>
          <a:noFill/>
          <a:ln w="9525" cap="flat" cmpd="sng" algn="ctr">
            <a:solidFill>
              <a:schemeClr val="accent1"/>
            </a:solidFill>
            <a:miter lim="800000"/>
          </a:ln>
          <a:effectLst>
            <a:glow rad="63500">
              <a:schemeClr val="accent1">
                <a:satMod val="175000"/>
                <a:alpha val="25000"/>
              </a:schemeClr>
            </a:glow>
          </a:effectLst>
        </c:spPr>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Dashboard!$M$5</c:f>
              <c:strCache>
                <c:ptCount val="1"/>
                <c:pt idx="0">
                  <c:v>Sum of NumberOfMajorSurgeries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7315-471F-8150-8308C3616B75}"/>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7315-471F-8150-8308C3616B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Dashboard!$L$6:$L$8</c:f>
              <c:strCache>
                <c:ptCount val="2"/>
                <c:pt idx="0">
                  <c:v>No</c:v>
                </c:pt>
                <c:pt idx="1">
                  <c:v>yes</c:v>
                </c:pt>
              </c:strCache>
            </c:strRef>
          </c:cat>
          <c:val>
            <c:numRef>
              <c:f>Dashboard!$M$6:$M$8</c:f>
              <c:numCache>
                <c:formatCode>General</c:formatCode>
                <c:ptCount val="2"/>
                <c:pt idx="0">
                  <c:v>1417</c:v>
                </c:pt>
                <c:pt idx="1">
                  <c:v>162</c:v>
                </c:pt>
              </c:numCache>
            </c:numRef>
          </c:val>
          <c:extLst>
            <c:ext xmlns:c16="http://schemas.microsoft.com/office/drawing/2014/chart" uri="{C3380CC4-5D6E-409C-BE32-E72D297353CC}">
              <c16:uniqueId val="{00000004-7315-471F-8150-8308C3616B75}"/>
            </c:ext>
          </c:extLst>
        </c:ser>
        <c:ser>
          <c:idx val="1"/>
          <c:order val="1"/>
          <c:tx>
            <c:strRef>
              <c:f>Dashboard!$N$5</c:f>
              <c:strCache>
                <c:ptCount val="1"/>
                <c:pt idx="0">
                  <c:v>Average of HBA1C</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6-7315-471F-8150-8308C3616B75}"/>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8-7315-471F-8150-8308C3616B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Dashboard!$L$6:$L$8</c:f>
              <c:strCache>
                <c:ptCount val="2"/>
                <c:pt idx="0">
                  <c:v>No</c:v>
                </c:pt>
                <c:pt idx="1">
                  <c:v>yes</c:v>
                </c:pt>
              </c:strCache>
            </c:strRef>
          </c:cat>
          <c:val>
            <c:numRef>
              <c:f>Dashboard!$N$6:$N$8</c:f>
              <c:numCache>
                <c:formatCode>General</c:formatCode>
                <c:ptCount val="2"/>
                <c:pt idx="0">
                  <c:v>6.6704427202190848</c:v>
                </c:pt>
                <c:pt idx="1">
                  <c:v>5.1876388888888894</c:v>
                </c:pt>
              </c:numCache>
            </c:numRef>
          </c:val>
          <c:extLst>
            <c:ext xmlns:c16="http://schemas.microsoft.com/office/drawing/2014/chart" uri="{C3380CC4-5D6E-409C-BE32-E72D297353CC}">
              <c16:uniqueId val="{00000009-7315-471F-8150-8308C3616B7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1.xlsx]Analysis using Column Bar Chart!PivotTable5</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Healthcare Charges by Weight and Diabetes Status</a:t>
            </a:r>
          </a:p>
        </c:rich>
      </c:tx>
      <c:layout>
        <c:manualLayout>
          <c:xMode val="edge"/>
          <c:yMode val="edge"/>
          <c:x val="0.14890820959549825"/>
          <c:y val="9.976455035922748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Column Bar Chart'!$B$5:$B$6</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Chart'!$B$7:$B$11</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3CE4-4A05-BCDD-3CA06EA52001}"/>
            </c:ext>
          </c:extLst>
        </c:ser>
        <c:ser>
          <c:idx val="1"/>
          <c:order val="1"/>
          <c:tx>
            <c:strRef>
              <c:f>'Analysis using Column Bar Chart'!$C$5:$C$6</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Chart'!$C$7:$C$11</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3CE4-4A05-BCDD-3CA06EA52001}"/>
            </c:ext>
          </c:extLst>
        </c:ser>
        <c:ser>
          <c:idx val="2"/>
          <c:order val="2"/>
          <c:tx>
            <c:strRef>
              <c:f>'Analysis using Column Bar Chart'!$D$5:$D$6</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Chart'!$D$7:$D$11</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4-3CE4-4A05-BCDD-3CA06EA52001}"/>
            </c:ext>
          </c:extLst>
        </c:ser>
        <c:dLbls>
          <c:showLegendKey val="0"/>
          <c:showVal val="0"/>
          <c:showCatName val="0"/>
          <c:showSerName val="0"/>
          <c:showPercent val="0"/>
          <c:showBubbleSize val="0"/>
        </c:dLbls>
        <c:gapWidth val="315"/>
        <c:overlap val="-40"/>
        <c:axId val="115321200"/>
        <c:axId val="117487792"/>
      </c:barChart>
      <c:catAx>
        <c:axId val="1153212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487792"/>
        <c:crosses val="autoZero"/>
        <c:auto val="1"/>
        <c:lblAlgn val="ctr"/>
        <c:lblOffset val="100"/>
        <c:noMultiLvlLbl val="0"/>
      </c:catAx>
      <c:valAx>
        <c:axId val="1174877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3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1.xlsx]Analysis using Column Bar Chart!PivotTable6</c:name>
    <c:fmtId val="17"/>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Column Bar Chart'!$J$5:$J$6</c:f>
              <c:strCache>
                <c:ptCount val="1"/>
                <c:pt idx="0">
                  <c:v>tier - 1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using Column Bar Chart'!$I$7:$I$24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Chart'!$J$7:$J$24</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19E5-4FBC-8D07-8C52CEC547A8}"/>
            </c:ext>
          </c:extLst>
        </c:ser>
        <c:ser>
          <c:idx val="1"/>
          <c:order val="1"/>
          <c:tx>
            <c:strRef>
              <c:f>'Analysis using Column Bar Chart'!$K$5:$K$6</c:f>
              <c:strCache>
                <c:ptCount val="1"/>
                <c:pt idx="0">
                  <c:v>tier - 2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'Analysis using Column Bar Chart'!$I$7:$I$24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Chart'!$K$7:$K$24</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19E5-4FBC-8D07-8C52CEC547A8}"/>
            </c:ext>
          </c:extLst>
        </c:ser>
        <c:ser>
          <c:idx val="2"/>
          <c:order val="2"/>
          <c:tx>
            <c:strRef>
              <c:f>'Analysis using Column Bar Chart'!$L$5:$L$6</c:f>
              <c:strCache>
                <c:ptCount val="1"/>
                <c:pt idx="0">
                  <c:v>tier - 3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'Analysis using Column Bar Chart'!$I$7:$I$24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Chart'!$L$7:$L$24</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19E5-4FBC-8D07-8C52CEC547A8}"/>
            </c:ext>
          </c:extLst>
        </c:ser>
        <c:dLbls>
          <c:showLegendKey val="0"/>
          <c:showVal val="0"/>
          <c:showCatName val="0"/>
          <c:showSerName val="0"/>
          <c:showPercent val="0"/>
          <c:showBubbleSize val="0"/>
        </c:dLbls>
        <c:gapWidth val="315"/>
        <c:overlap val="-40"/>
        <c:axId val="1501094080"/>
        <c:axId val="117512272"/>
      </c:barChart>
      <c:catAx>
        <c:axId val="1501094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512272"/>
        <c:crosses val="autoZero"/>
        <c:auto val="1"/>
        <c:lblAlgn val="ctr"/>
        <c:lblOffset val="100"/>
        <c:noMultiLvlLbl val="0"/>
      </c:catAx>
      <c:valAx>
        <c:axId val="1175122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109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BMI</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Healthcare!$P:$P</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Healthcare!$B:$B</c:f>
              <c:numCache>
                <c:formatCode>General</c:formatCode>
                <c:ptCount val="1048576"/>
                <c:pt idx="0">
                  <c:v>0</c:v>
                </c:pt>
                <c:pt idx="1">
                  <c:v>47.41</c:v>
                </c:pt>
                <c:pt idx="2">
                  <c:v>30.36</c:v>
                </c:pt>
                <c:pt idx="3">
                  <c:v>34.484999999999999</c:v>
                </c:pt>
                <c:pt idx="4">
                  <c:v>38.094999999999999</c:v>
                </c:pt>
                <c:pt idx="5">
                  <c:v>35.53</c:v>
                </c:pt>
                <c:pt idx="6">
                  <c:v>32.799999999999997</c:v>
                </c:pt>
                <c:pt idx="7">
                  <c:v>36.4</c:v>
                </c:pt>
                <c:pt idx="8">
                  <c:v>36.96</c:v>
                </c:pt>
                <c:pt idx="9">
                  <c:v>41.14</c:v>
                </c:pt>
                <c:pt idx="10">
                  <c:v>38.06</c:v>
                </c:pt>
                <c:pt idx="11">
                  <c:v>37.700000000000003</c:v>
                </c:pt>
                <c:pt idx="12">
                  <c:v>42.13</c:v>
                </c:pt>
                <c:pt idx="13">
                  <c:v>40.92</c:v>
                </c:pt>
                <c:pt idx="14">
                  <c:v>40.564999999999998</c:v>
                </c:pt>
                <c:pt idx="15">
                  <c:v>36.384999999999998</c:v>
                </c:pt>
                <c:pt idx="16">
                  <c:v>39.9</c:v>
                </c:pt>
                <c:pt idx="17">
                  <c:v>33.799999999999997</c:v>
                </c:pt>
                <c:pt idx="18">
                  <c:v>36.765000000000001</c:v>
                </c:pt>
                <c:pt idx="19">
                  <c:v>36.954999999999998</c:v>
                </c:pt>
                <c:pt idx="20">
                  <c:v>42.9</c:v>
                </c:pt>
                <c:pt idx="21">
                  <c:v>36.299999999999997</c:v>
                </c:pt>
                <c:pt idx="22">
                  <c:v>32.200000000000003</c:v>
                </c:pt>
                <c:pt idx="23">
                  <c:v>31.3</c:v>
                </c:pt>
                <c:pt idx="24">
                  <c:v>41.8</c:v>
                </c:pt>
                <c:pt idx="25">
                  <c:v>35.090000000000003</c:v>
                </c:pt>
                <c:pt idx="26">
                  <c:v>33.880000000000003</c:v>
                </c:pt>
                <c:pt idx="27">
                  <c:v>30.875</c:v>
                </c:pt>
                <c:pt idx="28">
                  <c:v>36.86</c:v>
                </c:pt>
                <c:pt idx="29">
                  <c:v>35.86</c:v>
                </c:pt>
                <c:pt idx="30">
                  <c:v>37.049999999999997</c:v>
                </c:pt>
                <c:pt idx="31">
                  <c:v>43.89</c:v>
                </c:pt>
                <c:pt idx="32">
                  <c:v>42.35</c:v>
                </c:pt>
                <c:pt idx="33">
                  <c:v>31.35</c:v>
                </c:pt>
                <c:pt idx="34">
                  <c:v>47.6</c:v>
                </c:pt>
                <c:pt idx="35">
                  <c:v>46.2</c:v>
                </c:pt>
                <c:pt idx="36">
                  <c:v>32.015000000000001</c:v>
                </c:pt>
                <c:pt idx="37">
                  <c:v>40.564999999999998</c:v>
                </c:pt>
                <c:pt idx="38">
                  <c:v>32.450000000000003</c:v>
                </c:pt>
                <c:pt idx="39">
                  <c:v>34.96</c:v>
                </c:pt>
                <c:pt idx="40">
                  <c:v>35.5</c:v>
                </c:pt>
                <c:pt idx="41">
                  <c:v>52.58</c:v>
                </c:pt>
                <c:pt idx="42">
                  <c:v>35.200000000000003</c:v>
                </c:pt>
                <c:pt idx="43">
                  <c:v>38.06</c:v>
                </c:pt>
                <c:pt idx="44">
                  <c:v>34.21</c:v>
                </c:pt>
                <c:pt idx="45">
                  <c:v>38.94</c:v>
                </c:pt>
                <c:pt idx="46">
                  <c:v>30.21</c:v>
                </c:pt>
                <c:pt idx="47">
                  <c:v>33.630000000000003</c:v>
                </c:pt>
                <c:pt idx="48">
                  <c:v>40.369999999999997</c:v>
                </c:pt>
                <c:pt idx="49">
                  <c:v>53.09</c:v>
                </c:pt>
                <c:pt idx="50">
                  <c:v>31.79</c:v>
                </c:pt>
                <c:pt idx="51">
                  <c:v>41.895000000000003</c:v>
                </c:pt>
                <c:pt idx="52">
                  <c:v>31.16</c:v>
                </c:pt>
                <c:pt idx="53">
                  <c:v>34.104999999999997</c:v>
                </c:pt>
                <c:pt idx="54">
                  <c:v>51.93</c:v>
                </c:pt>
                <c:pt idx="55">
                  <c:v>38.950000000000003</c:v>
                </c:pt>
                <c:pt idx="56">
                  <c:v>36.630000000000003</c:v>
                </c:pt>
                <c:pt idx="57">
                  <c:v>34.200000000000003</c:v>
                </c:pt>
                <c:pt idx="58">
                  <c:v>50.63</c:v>
                </c:pt>
                <c:pt idx="59">
                  <c:v>36.479999999999997</c:v>
                </c:pt>
                <c:pt idx="60">
                  <c:v>54.82</c:v>
                </c:pt>
                <c:pt idx="61">
                  <c:v>38.06</c:v>
                </c:pt>
                <c:pt idx="62">
                  <c:v>51.48</c:v>
                </c:pt>
                <c:pt idx="63">
                  <c:v>52.06</c:v>
                </c:pt>
                <c:pt idx="64">
                  <c:v>30.684999999999999</c:v>
                </c:pt>
                <c:pt idx="65">
                  <c:v>36.08</c:v>
                </c:pt>
                <c:pt idx="66">
                  <c:v>54.99</c:v>
                </c:pt>
                <c:pt idx="67">
                  <c:v>35.97</c:v>
                </c:pt>
                <c:pt idx="68">
                  <c:v>45.54</c:v>
                </c:pt>
                <c:pt idx="69">
                  <c:v>35.53</c:v>
                </c:pt>
                <c:pt idx="70">
                  <c:v>30.8</c:v>
                </c:pt>
                <c:pt idx="71">
                  <c:v>38.39</c:v>
                </c:pt>
                <c:pt idx="72">
                  <c:v>32.299999999999997</c:v>
                </c:pt>
                <c:pt idx="73">
                  <c:v>48.8</c:v>
                </c:pt>
                <c:pt idx="74">
                  <c:v>45.5</c:v>
                </c:pt>
                <c:pt idx="75">
                  <c:v>53.61</c:v>
                </c:pt>
                <c:pt idx="76">
                  <c:v>36.19</c:v>
                </c:pt>
                <c:pt idx="77">
                  <c:v>34.6</c:v>
                </c:pt>
                <c:pt idx="78">
                  <c:v>54.12</c:v>
                </c:pt>
                <c:pt idx="79">
                  <c:v>48.82</c:v>
                </c:pt>
                <c:pt idx="80">
                  <c:v>51.01</c:v>
                </c:pt>
                <c:pt idx="81">
                  <c:v>45.65</c:v>
                </c:pt>
                <c:pt idx="82">
                  <c:v>52.9</c:v>
                </c:pt>
                <c:pt idx="83">
                  <c:v>45.41</c:v>
                </c:pt>
                <c:pt idx="84">
                  <c:v>49.41</c:v>
                </c:pt>
                <c:pt idx="85">
                  <c:v>31.824999999999999</c:v>
                </c:pt>
                <c:pt idx="86">
                  <c:v>51.28</c:v>
                </c:pt>
                <c:pt idx="87">
                  <c:v>34.96</c:v>
                </c:pt>
                <c:pt idx="88">
                  <c:v>33.11</c:v>
                </c:pt>
                <c:pt idx="89">
                  <c:v>54.74</c:v>
                </c:pt>
                <c:pt idx="90">
                  <c:v>32.56</c:v>
                </c:pt>
                <c:pt idx="91">
                  <c:v>39.049999999999997</c:v>
                </c:pt>
                <c:pt idx="92">
                  <c:v>42.75</c:v>
                </c:pt>
                <c:pt idx="93">
                  <c:v>50.58</c:v>
                </c:pt>
                <c:pt idx="94">
                  <c:v>30.495000000000001</c:v>
                </c:pt>
                <c:pt idx="95">
                  <c:v>48.31</c:v>
                </c:pt>
                <c:pt idx="96">
                  <c:v>48.99</c:v>
                </c:pt>
                <c:pt idx="97">
                  <c:v>38.39</c:v>
                </c:pt>
                <c:pt idx="98">
                  <c:v>44.34</c:v>
                </c:pt>
                <c:pt idx="99">
                  <c:v>41.51</c:v>
                </c:pt>
                <c:pt idx="100">
                  <c:v>48.2</c:v>
                </c:pt>
                <c:pt idx="101">
                  <c:v>35.75</c:v>
                </c:pt>
                <c:pt idx="102">
                  <c:v>53.81</c:v>
                </c:pt>
                <c:pt idx="103">
                  <c:v>49.48</c:v>
                </c:pt>
                <c:pt idx="104">
                  <c:v>34.1</c:v>
                </c:pt>
                <c:pt idx="105">
                  <c:v>35.299999999999997</c:v>
                </c:pt>
                <c:pt idx="106">
                  <c:v>43.83</c:v>
                </c:pt>
                <c:pt idx="107">
                  <c:v>50.07</c:v>
                </c:pt>
                <c:pt idx="108">
                  <c:v>32.774999999999999</c:v>
                </c:pt>
                <c:pt idx="109">
                  <c:v>34.104999999999997</c:v>
                </c:pt>
                <c:pt idx="110">
                  <c:v>48.93</c:v>
                </c:pt>
                <c:pt idx="111">
                  <c:v>37.07</c:v>
                </c:pt>
                <c:pt idx="112">
                  <c:v>51.51</c:v>
                </c:pt>
                <c:pt idx="113">
                  <c:v>34.799999999999997</c:v>
                </c:pt>
                <c:pt idx="114">
                  <c:v>36.67</c:v>
                </c:pt>
                <c:pt idx="115">
                  <c:v>30.9</c:v>
                </c:pt>
                <c:pt idx="116">
                  <c:v>30.495000000000001</c:v>
                </c:pt>
                <c:pt idx="117">
                  <c:v>44.88</c:v>
                </c:pt>
                <c:pt idx="118">
                  <c:v>44.32</c:v>
                </c:pt>
                <c:pt idx="119">
                  <c:v>46.39</c:v>
                </c:pt>
                <c:pt idx="120">
                  <c:v>42.13</c:v>
                </c:pt>
                <c:pt idx="121">
                  <c:v>30.78</c:v>
                </c:pt>
                <c:pt idx="122">
                  <c:v>31.35</c:v>
                </c:pt>
                <c:pt idx="123">
                  <c:v>41.46</c:v>
                </c:pt>
                <c:pt idx="124">
                  <c:v>48</c:v>
                </c:pt>
                <c:pt idx="125">
                  <c:v>49.13</c:v>
                </c:pt>
                <c:pt idx="126">
                  <c:v>37.799999999999997</c:v>
                </c:pt>
                <c:pt idx="127">
                  <c:v>38.299999999999997</c:v>
                </c:pt>
                <c:pt idx="128">
                  <c:v>32.774999999999999</c:v>
                </c:pt>
                <c:pt idx="129">
                  <c:v>34.200000000000003</c:v>
                </c:pt>
                <c:pt idx="130">
                  <c:v>30.2</c:v>
                </c:pt>
                <c:pt idx="131">
                  <c:v>48.32</c:v>
                </c:pt>
                <c:pt idx="132">
                  <c:v>44.86</c:v>
                </c:pt>
                <c:pt idx="133">
                  <c:v>52.15</c:v>
                </c:pt>
                <c:pt idx="134">
                  <c:v>41.12</c:v>
                </c:pt>
                <c:pt idx="135">
                  <c:v>38.39</c:v>
                </c:pt>
                <c:pt idx="136">
                  <c:v>46.85</c:v>
                </c:pt>
                <c:pt idx="137">
                  <c:v>42.24</c:v>
                </c:pt>
                <c:pt idx="138">
                  <c:v>34.39</c:v>
                </c:pt>
                <c:pt idx="139">
                  <c:v>42.89</c:v>
                </c:pt>
                <c:pt idx="140">
                  <c:v>36.299999999999997</c:v>
                </c:pt>
                <c:pt idx="141">
                  <c:v>35.200000000000003</c:v>
                </c:pt>
                <c:pt idx="142">
                  <c:v>53.62</c:v>
                </c:pt>
                <c:pt idx="143">
                  <c:v>36.67</c:v>
                </c:pt>
                <c:pt idx="144">
                  <c:v>33.4</c:v>
                </c:pt>
                <c:pt idx="145">
                  <c:v>42.71</c:v>
                </c:pt>
                <c:pt idx="146">
                  <c:v>41.52</c:v>
                </c:pt>
                <c:pt idx="147">
                  <c:v>39.4</c:v>
                </c:pt>
                <c:pt idx="148">
                  <c:v>46.45</c:v>
                </c:pt>
                <c:pt idx="149">
                  <c:v>35.75</c:v>
                </c:pt>
                <c:pt idx="150">
                  <c:v>26.07</c:v>
                </c:pt>
                <c:pt idx="151">
                  <c:v>36.54</c:v>
                </c:pt>
                <c:pt idx="152">
                  <c:v>51.64</c:v>
                </c:pt>
                <c:pt idx="153">
                  <c:v>42.83</c:v>
                </c:pt>
                <c:pt idx="154">
                  <c:v>40.15</c:v>
                </c:pt>
                <c:pt idx="155">
                  <c:v>27.8</c:v>
                </c:pt>
                <c:pt idx="156">
                  <c:v>45.81</c:v>
                </c:pt>
                <c:pt idx="157">
                  <c:v>34.43</c:v>
                </c:pt>
                <c:pt idx="158">
                  <c:v>41.33</c:v>
                </c:pt>
                <c:pt idx="159">
                  <c:v>31.92</c:v>
                </c:pt>
                <c:pt idx="160">
                  <c:v>39.799999999999997</c:v>
                </c:pt>
                <c:pt idx="161">
                  <c:v>42.82</c:v>
                </c:pt>
                <c:pt idx="162">
                  <c:v>33.630000000000003</c:v>
                </c:pt>
                <c:pt idx="163">
                  <c:v>37.07</c:v>
                </c:pt>
                <c:pt idx="164">
                  <c:v>35.625</c:v>
                </c:pt>
                <c:pt idx="165">
                  <c:v>42.69</c:v>
                </c:pt>
                <c:pt idx="166">
                  <c:v>37.869999999999997</c:v>
                </c:pt>
                <c:pt idx="167">
                  <c:v>40.61</c:v>
                </c:pt>
                <c:pt idx="168">
                  <c:v>30.78</c:v>
                </c:pt>
                <c:pt idx="169">
                  <c:v>49.49</c:v>
                </c:pt>
                <c:pt idx="170">
                  <c:v>37.619999999999997</c:v>
                </c:pt>
                <c:pt idx="171">
                  <c:v>36.08</c:v>
                </c:pt>
                <c:pt idx="172">
                  <c:v>33.5</c:v>
                </c:pt>
                <c:pt idx="173">
                  <c:v>47.46</c:v>
                </c:pt>
                <c:pt idx="174">
                  <c:v>49.24</c:v>
                </c:pt>
                <c:pt idx="175">
                  <c:v>54.4</c:v>
                </c:pt>
                <c:pt idx="176">
                  <c:v>35.53</c:v>
                </c:pt>
                <c:pt idx="177">
                  <c:v>39.729999999999997</c:v>
                </c:pt>
                <c:pt idx="178">
                  <c:v>35.68</c:v>
                </c:pt>
                <c:pt idx="179">
                  <c:v>48.86</c:v>
                </c:pt>
                <c:pt idx="180">
                  <c:v>34.799999999999997</c:v>
                </c:pt>
                <c:pt idx="181">
                  <c:v>32.49</c:v>
                </c:pt>
                <c:pt idx="182">
                  <c:v>39</c:v>
                </c:pt>
                <c:pt idx="183">
                  <c:v>35.299999999999997</c:v>
                </c:pt>
                <c:pt idx="184">
                  <c:v>33.42</c:v>
                </c:pt>
                <c:pt idx="185">
                  <c:v>37.18</c:v>
                </c:pt>
                <c:pt idx="186">
                  <c:v>33.33</c:v>
                </c:pt>
                <c:pt idx="187">
                  <c:v>53.21</c:v>
                </c:pt>
                <c:pt idx="188">
                  <c:v>38.729999999999997</c:v>
                </c:pt>
                <c:pt idx="189">
                  <c:v>29.73</c:v>
                </c:pt>
                <c:pt idx="190">
                  <c:v>34.700000000000003</c:v>
                </c:pt>
                <c:pt idx="191">
                  <c:v>38.28</c:v>
                </c:pt>
                <c:pt idx="192">
                  <c:v>33.57</c:v>
                </c:pt>
                <c:pt idx="193">
                  <c:v>52.06</c:v>
                </c:pt>
                <c:pt idx="194">
                  <c:v>38.17</c:v>
                </c:pt>
                <c:pt idx="195">
                  <c:v>36.954999999999998</c:v>
                </c:pt>
                <c:pt idx="196">
                  <c:v>34.4</c:v>
                </c:pt>
                <c:pt idx="197">
                  <c:v>31.73</c:v>
                </c:pt>
                <c:pt idx="198">
                  <c:v>36.64</c:v>
                </c:pt>
                <c:pt idx="199">
                  <c:v>36.85</c:v>
                </c:pt>
                <c:pt idx="200">
                  <c:v>33.33</c:v>
                </c:pt>
                <c:pt idx="201">
                  <c:v>39.14</c:v>
                </c:pt>
                <c:pt idx="202">
                  <c:v>32.9</c:v>
                </c:pt>
                <c:pt idx="203">
                  <c:v>29.78</c:v>
                </c:pt>
                <c:pt idx="204">
                  <c:v>32.78</c:v>
                </c:pt>
                <c:pt idx="205">
                  <c:v>41.65</c:v>
                </c:pt>
                <c:pt idx="206">
                  <c:v>50.79</c:v>
                </c:pt>
                <c:pt idx="207">
                  <c:v>35.43</c:v>
                </c:pt>
                <c:pt idx="208">
                  <c:v>35.25</c:v>
                </c:pt>
                <c:pt idx="209">
                  <c:v>36.85</c:v>
                </c:pt>
                <c:pt idx="210">
                  <c:v>31.02</c:v>
                </c:pt>
                <c:pt idx="211">
                  <c:v>35.6</c:v>
                </c:pt>
                <c:pt idx="212">
                  <c:v>34.39</c:v>
                </c:pt>
                <c:pt idx="213">
                  <c:v>29.06</c:v>
                </c:pt>
                <c:pt idx="214">
                  <c:v>35.799999999999997</c:v>
                </c:pt>
                <c:pt idx="215">
                  <c:v>49.8</c:v>
                </c:pt>
                <c:pt idx="216">
                  <c:v>35.71</c:v>
                </c:pt>
                <c:pt idx="217">
                  <c:v>30.8</c:v>
                </c:pt>
                <c:pt idx="218">
                  <c:v>33.69</c:v>
                </c:pt>
                <c:pt idx="219">
                  <c:v>42.27</c:v>
                </c:pt>
                <c:pt idx="220">
                  <c:v>53.25</c:v>
                </c:pt>
                <c:pt idx="221">
                  <c:v>26.8</c:v>
                </c:pt>
                <c:pt idx="222">
                  <c:v>28.5</c:v>
                </c:pt>
                <c:pt idx="223">
                  <c:v>22.895</c:v>
                </c:pt>
                <c:pt idx="224">
                  <c:v>34.06</c:v>
                </c:pt>
                <c:pt idx="225">
                  <c:v>36.409999999999997</c:v>
                </c:pt>
                <c:pt idx="226">
                  <c:v>52.3</c:v>
                </c:pt>
                <c:pt idx="227">
                  <c:v>52.66</c:v>
                </c:pt>
                <c:pt idx="228">
                  <c:v>29.57</c:v>
                </c:pt>
                <c:pt idx="229">
                  <c:v>36.99</c:v>
                </c:pt>
                <c:pt idx="230">
                  <c:v>31.4</c:v>
                </c:pt>
                <c:pt idx="231">
                  <c:v>34.9</c:v>
                </c:pt>
                <c:pt idx="232">
                  <c:v>31.13</c:v>
                </c:pt>
                <c:pt idx="233">
                  <c:v>34.799999999999997</c:v>
                </c:pt>
                <c:pt idx="234">
                  <c:v>31.68</c:v>
                </c:pt>
                <c:pt idx="235">
                  <c:v>33.534999999999997</c:v>
                </c:pt>
                <c:pt idx="236">
                  <c:v>31.92</c:v>
                </c:pt>
                <c:pt idx="237">
                  <c:v>32.700000000000003</c:v>
                </c:pt>
                <c:pt idx="238">
                  <c:v>41.25</c:v>
                </c:pt>
                <c:pt idx="239">
                  <c:v>33.11</c:v>
                </c:pt>
                <c:pt idx="240">
                  <c:v>36.159999999999997</c:v>
                </c:pt>
                <c:pt idx="241">
                  <c:v>33.72</c:v>
                </c:pt>
                <c:pt idx="242">
                  <c:v>37.74</c:v>
                </c:pt>
                <c:pt idx="243">
                  <c:v>48.75</c:v>
                </c:pt>
                <c:pt idx="244">
                  <c:v>31.065000000000001</c:v>
                </c:pt>
                <c:pt idx="245">
                  <c:v>23.55</c:v>
                </c:pt>
                <c:pt idx="246">
                  <c:v>30.18</c:v>
                </c:pt>
                <c:pt idx="247">
                  <c:v>29.94</c:v>
                </c:pt>
                <c:pt idx="248">
                  <c:v>31.4</c:v>
                </c:pt>
                <c:pt idx="249">
                  <c:v>53.06</c:v>
                </c:pt>
                <c:pt idx="250">
                  <c:v>30.25</c:v>
                </c:pt>
                <c:pt idx="251">
                  <c:v>46.68</c:v>
                </c:pt>
                <c:pt idx="252">
                  <c:v>30.4</c:v>
                </c:pt>
                <c:pt idx="253">
                  <c:v>30.2</c:v>
                </c:pt>
                <c:pt idx="254">
                  <c:v>51.18</c:v>
                </c:pt>
                <c:pt idx="255">
                  <c:v>22.18</c:v>
                </c:pt>
                <c:pt idx="256">
                  <c:v>31.92</c:v>
                </c:pt>
                <c:pt idx="257">
                  <c:v>31.73</c:v>
                </c:pt>
                <c:pt idx="258">
                  <c:v>45.52</c:v>
                </c:pt>
                <c:pt idx="259">
                  <c:v>52.81</c:v>
                </c:pt>
                <c:pt idx="260">
                  <c:v>33.58</c:v>
                </c:pt>
                <c:pt idx="261">
                  <c:v>30.684999999999999</c:v>
                </c:pt>
                <c:pt idx="262">
                  <c:v>37.524999999999999</c:v>
                </c:pt>
                <c:pt idx="263">
                  <c:v>34.5</c:v>
                </c:pt>
                <c:pt idx="264">
                  <c:v>28.16</c:v>
                </c:pt>
                <c:pt idx="265">
                  <c:v>30.02</c:v>
                </c:pt>
                <c:pt idx="266">
                  <c:v>37.82</c:v>
                </c:pt>
                <c:pt idx="267">
                  <c:v>33.14</c:v>
                </c:pt>
                <c:pt idx="268">
                  <c:v>25.14</c:v>
                </c:pt>
                <c:pt idx="269">
                  <c:v>20.18</c:v>
                </c:pt>
                <c:pt idx="270">
                  <c:v>44.36</c:v>
                </c:pt>
                <c:pt idx="271">
                  <c:v>23.82</c:v>
                </c:pt>
                <c:pt idx="272">
                  <c:v>45</c:v>
                </c:pt>
                <c:pt idx="273">
                  <c:v>26.62</c:v>
                </c:pt>
                <c:pt idx="274">
                  <c:v>32.67</c:v>
                </c:pt>
                <c:pt idx="275">
                  <c:v>44.44</c:v>
                </c:pt>
                <c:pt idx="276">
                  <c:v>28.31</c:v>
                </c:pt>
                <c:pt idx="277">
                  <c:v>25.05</c:v>
                </c:pt>
                <c:pt idx="278">
                  <c:v>28.34</c:v>
                </c:pt>
                <c:pt idx="279">
                  <c:v>17.765000000000001</c:v>
                </c:pt>
                <c:pt idx="280">
                  <c:v>36.119999999999997</c:v>
                </c:pt>
                <c:pt idx="281">
                  <c:v>23.19</c:v>
                </c:pt>
                <c:pt idx="282">
                  <c:v>35.99</c:v>
                </c:pt>
                <c:pt idx="283">
                  <c:v>30.25</c:v>
                </c:pt>
                <c:pt idx="284">
                  <c:v>26.24</c:v>
                </c:pt>
                <c:pt idx="285">
                  <c:v>31.36</c:v>
                </c:pt>
                <c:pt idx="286">
                  <c:v>25.69</c:v>
                </c:pt>
                <c:pt idx="287">
                  <c:v>25.46</c:v>
                </c:pt>
                <c:pt idx="288">
                  <c:v>31.83</c:v>
                </c:pt>
                <c:pt idx="289">
                  <c:v>24.43</c:v>
                </c:pt>
                <c:pt idx="290">
                  <c:v>41.9</c:v>
                </c:pt>
                <c:pt idx="291">
                  <c:v>22.88</c:v>
                </c:pt>
                <c:pt idx="292">
                  <c:v>29.734999999999999</c:v>
                </c:pt>
                <c:pt idx="293">
                  <c:v>40.74</c:v>
                </c:pt>
                <c:pt idx="294">
                  <c:v>24.14</c:v>
                </c:pt>
                <c:pt idx="295">
                  <c:v>25.15</c:v>
                </c:pt>
                <c:pt idx="296">
                  <c:v>28.71</c:v>
                </c:pt>
                <c:pt idx="297">
                  <c:v>23</c:v>
                </c:pt>
                <c:pt idx="298">
                  <c:v>36.86</c:v>
                </c:pt>
                <c:pt idx="299">
                  <c:v>24.25</c:v>
                </c:pt>
                <c:pt idx="300">
                  <c:v>23.85</c:v>
                </c:pt>
                <c:pt idx="301">
                  <c:v>40.020000000000003</c:v>
                </c:pt>
                <c:pt idx="302">
                  <c:v>19.170000000000002</c:v>
                </c:pt>
                <c:pt idx="303">
                  <c:v>43.53</c:v>
                </c:pt>
                <c:pt idx="304">
                  <c:v>46.06</c:v>
                </c:pt>
                <c:pt idx="305">
                  <c:v>29.92</c:v>
                </c:pt>
                <c:pt idx="306">
                  <c:v>28.46</c:v>
                </c:pt>
                <c:pt idx="307">
                  <c:v>24.56</c:v>
                </c:pt>
                <c:pt idx="308">
                  <c:v>41.19</c:v>
                </c:pt>
                <c:pt idx="309">
                  <c:v>18.63</c:v>
                </c:pt>
                <c:pt idx="310">
                  <c:v>26.26</c:v>
                </c:pt>
                <c:pt idx="311">
                  <c:v>22.37</c:v>
                </c:pt>
                <c:pt idx="312">
                  <c:v>39.619999999999997</c:v>
                </c:pt>
                <c:pt idx="313">
                  <c:v>18.329999999999998</c:v>
                </c:pt>
                <c:pt idx="314">
                  <c:v>17.11</c:v>
                </c:pt>
                <c:pt idx="315">
                  <c:v>43.5</c:v>
                </c:pt>
                <c:pt idx="316">
                  <c:v>25.364999999999998</c:v>
                </c:pt>
                <c:pt idx="317">
                  <c:v>28.594999999999999</c:v>
                </c:pt>
                <c:pt idx="318">
                  <c:v>29.83</c:v>
                </c:pt>
                <c:pt idx="319">
                  <c:v>24.7</c:v>
                </c:pt>
                <c:pt idx="320">
                  <c:v>17.940000000000001</c:v>
                </c:pt>
                <c:pt idx="321">
                  <c:v>21.08</c:v>
                </c:pt>
                <c:pt idx="322">
                  <c:v>37.715000000000003</c:v>
                </c:pt>
                <c:pt idx="323">
                  <c:v>22.39</c:v>
                </c:pt>
                <c:pt idx="324">
                  <c:v>28.78</c:v>
                </c:pt>
                <c:pt idx="325">
                  <c:v>18.329999999999998</c:v>
                </c:pt>
                <c:pt idx="326">
                  <c:v>26.39</c:v>
                </c:pt>
                <c:pt idx="327">
                  <c:v>19.260000000000002</c:v>
                </c:pt>
                <c:pt idx="328">
                  <c:v>26.92</c:v>
                </c:pt>
                <c:pt idx="329">
                  <c:v>19.73</c:v>
                </c:pt>
                <c:pt idx="330">
                  <c:v>23.56</c:v>
                </c:pt>
                <c:pt idx="331">
                  <c:v>37.67</c:v>
                </c:pt>
                <c:pt idx="332">
                  <c:v>18.73</c:v>
                </c:pt>
                <c:pt idx="333">
                  <c:v>33.090000000000003</c:v>
                </c:pt>
                <c:pt idx="334">
                  <c:v>18.329999999999998</c:v>
                </c:pt>
                <c:pt idx="335">
                  <c:v>27.74</c:v>
                </c:pt>
                <c:pt idx="336">
                  <c:v>24.2</c:v>
                </c:pt>
                <c:pt idx="337">
                  <c:v>22.03</c:v>
                </c:pt>
                <c:pt idx="338">
                  <c:v>26.885000000000002</c:v>
                </c:pt>
                <c:pt idx="339">
                  <c:v>16.36</c:v>
                </c:pt>
                <c:pt idx="340">
                  <c:v>32.299999999999997</c:v>
                </c:pt>
                <c:pt idx="341">
                  <c:v>16.05</c:v>
                </c:pt>
                <c:pt idx="342">
                  <c:v>29.07</c:v>
                </c:pt>
                <c:pt idx="343">
                  <c:v>17.43</c:v>
                </c:pt>
                <c:pt idx="344">
                  <c:v>19.329999999999998</c:v>
                </c:pt>
                <c:pt idx="345">
                  <c:v>30.52</c:v>
                </c:pt>
                <c:pt idx="346">
                  <c:v>39.21</c:v>
                </c:pt>
                <c:pt idx="347">
                  <c:v>26.98</c:v>
                </c:pt>
                <c:pt idx="348">
                  <c:v>25.84</c:v>
                </c:pt>
                <c:pt idx="349">
                  <c:v>28.31</c:v>
                </c:pt>
                <c:pt idx="350">
                  <c:v>23.94</c:v>
                </c:pt>
                <c:pt idx="351">
                  <c:v>20.03</c:v>
                </c:pt>
                <c:pt idx="352">
                  <c:v>41.42</c:v>
                </c:pt>
                <c:pt idx="353">
                  <c:v>36.67</c:v>
                </c:pt>
                <c:pt idx="354">
                  <c:v>27.645</c:v>
                </c:pt>
                <c:pt idx="355">
                  <c:v>22.72</c:v>
                </c:pt>
                <c:pt idx="356">
                  <c:v>36.520000000000003</c:v>
                </c:pt>
                <c:pt idx="357">
                  <c:v>33.96</c:v>
                </c:pt>
                <c:pt idx="358">
                  <c:v>26.695</c:v>
                </c:pt>
                <c:pt idx="359">
                  <c:v>18.45</c:v>
                </c:pt>
                <c:pt idx="360">
                  <c:v>33.18</c:v>
                </c:pt>
                <c:pt idx="361">
                  <c:v>36.1</c:v>
                </c:pt>
                <c:pt idx="362">
                  <c:v>22.77</c:v>
                </c:pt>
                <c:pt idx="363">
                  <c:v>21.24</c:v>
                </c:pt>
                <c:pt idx="364">
                  <c:v>17.600000000000001</c:v>
                </c:pt>
                <c:pt idx="365">
                  <c:v>26.29</c:v>
                </c:pt>
                <c:pt idx="366">
                  <c:v>35.31</c:v>
                </c:pt>
                <c:pt idx="367">
                  <c:v>27.04</c:v>
                </c:pt>
                <c:pt idx="368">
                  <c:v>30.23</c:v>
                </c:pt>
                <c:pt idx="369">
                  <c:v>30.6</c:v>
                </c:pt>
                <c:pt idx="370">
                  <c:v>26.8</c:v>
                </c:pt>
                <c:pt idx="371">
                  <c:v>16.86</c:v>
                </c:pt>
                <c:pt idx="372">
                  <c:v>16.3</c:v>
                </c:pt>
                <c:pt idx="373">
                  <c:v>29.81</c:v>
                </c:pt>
                <c:pt idx="374">
                  <c:v>16.329999999999998</c:v>
                </c:pt>
                <c:pt idx="375">
                  <c:v>16.37</c:v>
                </c:pt>
                <c:pt idx="376">
                  <c:v>22.42</c:v>
                </c:pt>
                <c:pt idx="377">
                  <c:v>31.35</c:v>
                </c:pt>
                <c:pt idx="378">
                  <c:v>31.9</c:v>
                </c:pt>
                <c:pt idx="379">
                  <c:v>30.6</c:v>
                </c:pt>
                <c:pt idx="380">
                  <c:v>28.975000000000001</c:v>
                </c:pt>
                <c:pt idx="381">
                  <c:v>24.86</c:v>
                </c:pt>
                <c:pt idx="382">
                  <c:v>19.54</c:v>
                </c:pt>
                <c:pt idx="383">
                  <c:v>26.74</c:v>
                </c:pt>
                <c:pt idx="384">
                  <c:v>22.99</c:v>
                </c:pt>
                <c:pt idx="385">
                  <c:v>31.46</c:v>
                </c:pt>
                <c:pt idx="386">
                  <c:v>30.86</c:v>
                </c:pt>
                <c:pt idx="387">
                  <c:v>31.96</c:v>
                </c:pt>
                <c:pt idx="388">
                  <c:v>23.76</c:v>
                </c:pt>
                <c:pt idx="389">
                  <c:v>19.38</c:v>
                </c:pt>
                <c:pt idx="390">
                  <c:v>16.21</c:v>
                </c:pt>
                <c:pt idx="391">
                  <c:v>32.54</c:v>
                </c:pt>
                <c:pt idx="392">
                  <c:v>36.765000000000001</c:v>
                </c:pt>
                <c:pt idx="393">
                  <c:v>35.909999999999997</c:v>
                </c:pt>
                <c:pt idx="394">
                  <c:v>32.06</c:v>
                </c:pt>
                <c:pt idx="395">
                  <c:v>24.1</c:v>
                </c:pt>
                <c:pt idx="396">
                  <c:v>27.1</c:v>
                </c:pt>
                <c:pt idx="397">
                  <c:v>24.42</c:v>
                </c:pt>
                <c:pt idx="398">
                  <c:v>26.695</c:v>
                </c:pt>
                <c:pt idx="399">
                  <c:v>27.79</c:v>
                </c:pt>
                <c:pt idx="400">
                  <c:v>32.68</c:v>
                </c:pt>
                <c:pt idx="401">
                  <c:v>26.4</c:v>
                </c:pt>
                <c:pt idx="402">
                  <c:v>23.655000000000001</c:v>
                </c:pt>
                <c:pt idx="403">
                  <c:v>27.36</c:v>
                </c:pt>
                <c:pt idx="404">
                  <c:v>27.82</c:v>
                </c:pt>
                <c:pt idx="405">
                  <c:v>25.46</c:v>
                </c:pt>
                <c:pt idx="406">
                  <c:v>25.1</c:v>
                </c:pt>
                <c:pt idx="407">
                  <c:v>32.11</c:v>
                </c:pt>
                <c:pt idx="408">
                  <c:v>29.8</c:v>
                </c:pt>
                <c:pt idx="409">
                  <c:v>24.01</c:v>
                </c:pt>
                <c:pt idx="410">
                  <c:v>23.21</c:v>
                </c:pt>
                <c:pt idx="411">
                  <c:v>21.2</c:v>
                </c:pt>
                <c:pt idx="412">
                  <c:v>28.215</c:v>
                </c:pt>
                <c:pt idx="413">
                  <c:v>38.094999999999999</c:v>
                </c:pt>
                <c:pt idx="414">
                  <c:v>22.61</c:v>
                </c:pt>
                <c:pt idx="415">
                  <c:v>24.32</c:v>
                </c:pt>
                <c:pt idx="416">
                  <c:v>20.96</c:v>
                </c:pt>
                <c:pt idx="417">
                  <c:v>19.68</c:v>
                </c:pt>
                <c:pt idx="418">
                  <c:v>18.100000000000001</c:v>
                </c:pt>
                <c:pt idx="419">
                  <c:v>29.64</c:v>
                </c:pt>
                <c:pt idx="420">
                  <c:v>25.3</c:v>
                </c:pt>
                <c:pt idx="421">
                  <c:v>27.6</c:v>
                </c:pt>
                <c:pt idx="422">
                  <c:v>27.645</c:v>
                </c:pt>
                <c:pt idx="423">
                  <c:v>27.6</c:v>
                </c:pt>
                <c:pt idx="424">
                  <c:v>25.08</c:v>
                </c:pt>
                <c:pt idx="425">
                  <c:v>30.02</c:v>
                </c:pt>
                <c:pt idx="426">
                  <c:v>27.36</c:v>
                </c:pt>
                <c:pt idx="427">
                  <c:v>22.2</c:v>
                </c:pt>
                <c:pt idx="428">
                  <c:v>25.71</c:v>
                </c:pt>
                <c:pt idx="429">
                  <c:v>41.91</c:v>
                </c:pt>
                <c:pt idx="430">
                  <c:v>25.85</c:v>
                </c:pt>
                <c:pt idx="431">
                  <c:v>23.844999999999999</c:v>
                </c:pt>
                <c:pt idx="432">
                  <c:v>30.59</c:v>
                </c:pt>
                <c:pt idx="433">
                  <c:v>24.795000000000002</c:v>
                </c:pt>
                <c:pt idx="434">
                  <c:v>24.13</c:v>
                </c:pt>
                <c:pt idx="435">
                  <c:v>25.84</c:v>
                </c:pt>
                <c:pt idx="436">
                  <c:v>28</c:v>
                </c:pt>
                <c:pt idx="437">
                  <c:v>34.1</c:v>
                </c:pt>
                <c:pt idx="438">
                  <c:v>26.125</c:v>
                </c:pt>
                <c:pt idx="439">
                  <c:v>25.6</c:v>
                </c:pt>
                <c:pt idx="440">
                  <c:v>24.32</c:v>
                </c:pt>
                <c:pt idx="441">
                  <c:v>22.88</c:v>
                </c:pt>
                <c:pt idx="442">
                  <c:v>24.984999999999999</c:v>
                </c:pt>
                <c:pt idx="443">
                  <c:v>33.1</c:v>
                </c:pt>
                <c:pt idx="444">
                  <c:v>27.83</c:v>
                </c:pt>
                <c:pt idx="445">
                  <c:v>30.875</c:v>
                </c:pt>
                <c:pt idx="446">
                  <c:v>27.265000000000001</c:v>
                </c:pt>
                <c:pt idx="447">
                  <c:v>26.7</c:v>
                </c:pt>
                <c:pt idx="448">
                  <c:v>29.925000000000001</c:v>
                </c:pt>
                <c:pt idx="449">
                  <c:v>19.95</c:v>
                </c:pt>
                <c:pt idx="450">
                  <c:v>24.225000000000001</c:v>
                </c:pt>
                <c:pt idx="451">
                  <c:v>28.12</c:v>
                </c:pt>
                <c:pt idx="452">
                  <c:v>23.21</c:v>
                </c:pt>
                <c:pt idx="453">
                  <c:v>23.98</c:v>
                </c:pt>
                <c:pt idx="454">
                  <c:v>30</c:v>
                </c:pt>
                <c:pt idx="455">
                  <c:v>17.350000000000001</c:v>
                </c:pt>
                <c:pt idx="456">
                  <c:v>22.704999999999998</c:v>
                </c:pt>
                <c:pt idx="457">
                  <c:v>25.41</c:v>
                </c:pt>
                <c:pt idx="458">
                  <c:v>18.23</c:v>
                </c:pt>
                <c:pt idx="459">
                  <c:v>24.7</c:v>
                </c:pt>
                <c:pt idx="460">
                  <c:v>37.4</c:v>
                </c:pt>
                <c:pt idx="461">
                  <c:v>26.885000000000002</c:v>
                </c:pt>
                <c:pt idx="462">
                  <c:v>25.27</c:v>
                </c:pt>
                <c:pt idx="463">
                  <c:v>23.655000000000001</c:v>
                </c:pt>
                <c:pt idx="464">
                  <c:v>55.05</c:v>
                </c:pt>
                <c:pt idx="465">
                  <c:v>24.89</c:v>
                </c:pt>
                <c:pt idx="466">
                  <c:v>18.715</c:v>
                </c:pt>
                <c:pt idx="467">
                  <c:v>28.12</c:v>
                </c:pt>
                <c:pt idx="468">
                  <c:v>26.6</c:v>
                </c:pt>
                <c:pt idx="469">
                  <c:v>30.114999999999998</c:v>
                </c:pt>
                <c:pt idx="470">
                  <c:v>24.605</c:v>
                </c:pt>
                <c:pt idx="471">
                  <c:v>29.6</c:v>
                </c:pt>
                <c:pt idx="472">
                  <c:v>24.42</c:v>
                </c:pt>
                <c:pt idx="473">
                  <c:v>20.9</c:v>
                </c:pt>
                <c:pt idx="474">
                  <c:v>22.895</c:v>
                </c:pt>
                <c:pt idx="475">
                  <c:v>28.3</c:v>
                </c:pt>
                <c:pt idx="476">
                  <c:v>54.3</c:v>
                </c:pt>
                <c:pt idx="477">
                  <c:v>33.344999999999999</c:v>
                </c:pt>
                <c:pt idx="478">
                  <c:v>33</c:v>
                </c:pt>
                <c:pt idx="479">
                  <c:v>28.024999999999999</c:v>
                </c:pt>
                <c:pt idx="480">
                  <c:v>28.69</c:v>
                </c:pt>
                <c:pt idx="481">
                  <c:v>40.28</c:v>
                </c:pt>
                <c:pt idx="482">
                  <c:v>37.299999999999997</c:v>
                </c:pt>
                <c:pt idx="483">
                  <c:v>54.47</c:v>
                </c:pt>
                <c:pt idx="484">
                  <c:v>38.06</c:v>
                </c:pt>
                <c:pt idx="485">
                  <c:v>51.47</c:v>
                </c:pt>
                <c:pt idx="486">
                  <c:v>29.8</c:v>
                </c:pt>
                <c:pt idx="487">
                  <c:v>49.77</c:v>
                </c:pt>
                <c:pt idx="488">
                  <c:v>25.555</c:v>
                </c:pt>
                <c:pt idx="489">
                  <c:v>29.64</c:v>
                </c:pt>
                <c:pt idx="490">
                  <c:v>53.93</c:v>
                </c:pt>
                <c:pt idx="491">
                  <c:v>28.024999999999999</c:v>
                </c:pt>
                <c:pt idx="492">
                  <c:v>27.5</c:v>
                </c:pt>
                <c:pt idx="493">
                  <c:v>21.8</c:v>
                </c:pt>
                <c:pt idx="494">
                  <c:v>26.41</c:v>
                </c:pt>
                <c:pt idx="495">
                  <c:v>27.835000000000001</c:v>
                </c:pt>
                <c:pt idx="496">
                  <c:v>51.74</c:v>
                </c:pt>
                <c:pt idx="497">
                  <c:v>23.37</c:v>
                </c:pt>
                <c:pt idx="498">
                  <c:v>29.7</c:v>
                </c:pt>
                <c:pt idx="499">
                  <c:v>20.045000000000002</c:v>
                </c:pt>
                <c:pt idx="500">
                  <c:v>27.83</c:v>
                </c:pt>
                <c:pt idx="501">
                  <c:v>28.93</c:v>
                </c:pt>
                <c:pt idx="502">
                  <c:v>33.82</c:v>
                </c:pt>
                <c:pt idx="503">
                  <c:v>20.234999999999999</c:v>
                </c:pt>
                <c:pt idx="504">
                  <c:v>49.2</c:v>
                </c:pt>
                <c:pt idx="505">
                  <c:v>26.4</c:v>
                </c:pt>
                <c:pt idx="506">
                  <c:v>28.38</c:v>
                </c:pt>
                <c:pt idx="507">
                  <c:v>24.64</c:v>
                </c:pt>
                <c:pt idx="508">
                  <c:v>39.71</c:v>
                </c:pt>
                <c:pt idx="509">
                  <c:v>22.22</c:v>
                </c:pt>
                <c:pt idx="510">
                  <c:v>33.344999999999999</c:v>
                </c:pt>
                <c:pt idx="511">
                  <c:v>24.42</c:v>
                </c:pt>
                <c:pt idx="512">
                  <c:v>29.81</c:v>
                </c:pt>
                <c:pt idx="513">
                  <c:v>51.18</c:v>
                </c:pt>
                <c:pt idx="514">
                  <c:v>51.37</c:v>
                </c:pt>
                <c:pt idx="515">
                  <c:v>36.19</c:v>
                </c:pt>
                <c:pt idx="516">
                  <c:v>25.9</c:v>
                </c:pt>
                <c:pt idx="517">
                  <c:v>35.72</c:v>
                </c:pt>
                <c:pt idx="518">
                  <c:v>27.94</c:v>
                </c:pt>
                <c:pt idx="519">
                  <c:v>27.1</c:v>
                </c:pt>
                <c:pt idx="520">
                  <c:v>18.3</c:v>
                </c:pt>
                <c:pt idx="521">
                  <c:v>25.3</c:v>
                </c:pt>
                <c:pt idx="522">
                  <c:v>38.83</c:v>
                </c:pt>
                <c:pt idx="523">
                  <c:v>27.6</c:v>
                </c:pt>
                <c:pt idx="524">
                  <c:v>46.4</c:v>
                </c:pt>
                <c:pt idx="525">
                  <c:v>51.92</c:v>
                </c:pt>
                <c:pt idx="526">
                  <c:v>32.395000000000003</c:v>
                </c:pt>
                <c:pt idx="527">
                  <c:v>46.19</c:v>
                </c:pt>
                <c:pt idx="528">
                  <c:v>27.93</c:v>
                </c:pt>
                <c:pt idx="529">
                  <c:v>45.62</c:v>
                </c:pt>
                <c:pt idx="530">
                  <c:v>35.31</c:v>
                </c:pt>
                <c:pt idx="531">
                  <c:v>30.4</c:v>
                </c:pt>
                <c:pt idx="532">
                  <c:v>20.13</c:v>
                </c:pt>
                <c:pt idx="533">
                  <c:v>23.655000000000001</c:v>
                </c:pt>
                <c:pt idx="534">
                  <c:v>49.05</c:v>
                </c:pt>
                <c:pt idx="535">
                  <c:v>51.94</c:v>
                </c:pt>
                <c:pt idx="536">
                  <c:v>29.83</c:v>
                </c:pt>
                <c:pt idx="537">
                  <c:v>22.6</c:v>
                </c:pt>
                <c:pt idx="538">
                  <c:v>46.69</c:v>
                </c:pt>
                <c:pt idx="539">
                  <c:v>28.49</c:v>
                </c:pt>
                <c:pt idx="540">
                  <c:v>28.5</c:v>
                </c:pt>
                <c:pt idx="541">
                  <c:v>24.4</c:v>
                </c:pt>
                <c:pt idx="542">
                  <c:v>29.15</c:v>
                </c:pt>
                <c:pt idx="543">
                  <c:v>27.28</c:v>
                </c:pt>
                <c:pt idx="544">
                  <c:v>32.229999999999997</c:v>
                </c:pt>
                <c:pt idx="545">
                  <c:v>44.2</c:v>
                </c:pt>
                <c:pt idx="546">
                  <c:v>29.734999999999999</c:v>
                </c:pt>
                <c:pt idx="547">
                  <c:v>28.31</c:v>
                </c:pt>
                <c:pt idx="548">
                  <c:v>46.62</c:v>
                </c:pt>
                <c:pt idx="549">
                  <c:v>51.75</c:v>
                </c:pt>
                <c:pt idx="550">
                  <c:v>25.7</c:v>
                </c:pt>
                <c:pt idx="551">
                  <c:v>31.79</c:v>
                </c:pt>
                <c:pt idx="552">
                  <c:v>24.795000000000002</c:v>
                </c:pt>
                <c:pt idx="553">
                  <c:v>53.98</c:v>
                </c:pt>
                <c:pt idx="554">
                  <c:v>41.325000000000003</c:v>
                </c:pt>
                <c:pt idx="555">
                  <c:v>51.65</c:v>
                </c:pt>
                <c:pt idx="556">
                  <c:v>44.52</c:v>
                </c:pt>
                <c:pt idx="557">
                  <c:v>53.29</c:v>
                </c:pt>
                <c:pt idx="558">
                  <c:v>46.63</c:v>
                </c:pt>
                <c:pt idx="559">
                  <c:v>28.88</c:v>
                </c:pt>
                <c:pt idx="560">
                  <c:v>23.98</c:v>
                </c:pt>
                <c:pt idx="561">
                  <c:v>23.65</c:v>
                </c:pt>
                <c:pt idx="562">
                  <c:v>49.09</c:v>
                </c:pt>
                <c:pt idx="563">
                  <c:v>28.024999999999999</c:v>
                </c:pt>
                <c:pt idx="564">
                  <c:v>43.32</c:v>
                </c:pt>
                <c:pt idx="565">
                  <c:v>45.92</c:v>
                </c:pt>
                <c:pt idx="566">
                  <c:v>44.03</c:v>
                </c:pt>
                <c:pt idx="567">
                  <c:v>24.6</c:v>
                </c:pt>
                <c:pt idx="568">
                  <c:v>49.15</c:v>
                </c:pt>
                <c:pt idx="569">
                  <c:v>28.31</c:v>
                </c:pt>
                <c:pt idx="570">
                  <c:v>22.99</c:v>
                </c:pt>
                <c:pt idx="571">
                  <c:v>29.07</c:v>
                </c:pt>
                <c:pt idx="572">
                  <c:v>42.02</c:v>
                </c:pt>
                <c:pt idx="573">
                  <c:v>49.07</c:v>
                </c:pt>
                <c:pt idx="574">
                  <c:v>19.8</c:v>
                </c:pt>
                <c:pt idx="575">
                  <c:v>27.36</c:v>
                </c:pt>
                <c:pt idx="576">
                  <c:v>42.95</c:v>
                </c:pt>
                <c:pt idx="577">
                  <c:v>42.66</c:v>
                </c:pt>
                <c:pt idx="578">
                  <c:v>33.630000000000003</c:v>
                </c:pt>
                <c:pt idx="579">
                  <c:v>26.84</c:v>
                </c:pt>
                <c:pt idx="580">
                  <c:v>28.3</c:v>
                </c:pt>
                <c:pt idx="581">
                  <c:v>27.06</c:v>
                </c:pt>
                <c:pt idx="582">
                  <c:v>47.13</c:v>
                </c:pt>
                <c:pt idx="583">
                  <c:v>51.72</c:v>
                </c:pt>
                <c:pt idx="584">
                  <c:v>48.59</c:v>
                </c:pt>
                <c:pt idx="585">
                  <c:v>45.18</c:v>
                </c:pt>
                <c:pt idx="586">
                  <c:v>27.9</c:v>
                </c:pt>
                <c:pt idx="587">
                  <c:v>51.33</c:v>
                </c:pt>
                <c:pt idx="588">
                  <c:v>30.59</c:v>
                </c:pt>
                <c:pt idx="589">
                  <c:v>39.229999999999997</c:v>
                </c:pt>
                <c:pt idx="590">
                  <c:v>19.094999999999999</c:v>
                </c:pt>
                <c:pt idx="591">
                  <c:v>49.72</c:v>
                </c:pt>
                <c:pt idx="592">
                  <c:v>21.754999999999999</c:v>
                </c:pt>
                <c:pt idx="593">
                  <c:v>48.39</c:v>
                </c:pt>
                <c:pt idx="594">
                  <c:v>47.15</c:v>
                </c:pt>
                <c:pt idx="595">
                  <c:v>47.59</c:v>
                </c:pt>
                <c:pt idx="596">
                  <c:v>39.81</c:v>
                </c:pt>
                <c:pt idx="597">
                  <c:v>31.02</c:v>
                </c:pt>
                <c:pt idx="598">
                  <c:v>24.75</c:v>
                </c:pt>
                <c:pt idx="599">
                  <c:v>30.114999999999998</c:v>
                </c:pt>
                <c:pt idx="600">
                  <c:v>26.03</c:v>
                </c:pt>
                <c:pt idx="601">
                  <c:v>20.045000000000002</c:v>
                </c:pt>
                <c:pt idx="602">
                  <c:v>40.24</c:v>
                </c:pt>
                <c:pt idx="603">
                  <c:v>43.15</c:v>
                </c:pt>
                <c:pt idx="604">
                  <c:v>27.7</c:v>
                </c:pt>
                <c:pt idx="605">
                  <c:v>45.68</c:v>
                </c:pt>
                <c:pt idx="606">
                  <c:v>27.3</c:v>
                </c:pt>
                <c:pt idx="607">
                  <c:v>54.45</c:v>
                </c:pt>
                <c:pt idx="608">
                  <c:v>54.43</c:v>
                </c:pt>
                <c:pt idx="609">
                  <c:v>48.01</c:v>
                </c:pt>
                <c:pt idx="610">
                  <c:v>48.32</c:v>
                </c:pt>
                <c:pt idx="611">
                  <c:v>22.895</c:v>
                </c:pt>
                <c:pt idx="612">
                  <c:v>54.85</c:v>
                </c:pt>
                <c:pt idx="613">
                  <c:v>21.85</c:v>
                </c:pt>
                <c:pt idx="614">
                  <c:v>51.86</c:v>
                </c:pt>
                <c:pt idx="615">
                  <c:v>39.049999999999997</c:v>
                </c:pt>
                <c:pt idx="616">
                  <c:v>31.824999999999999</c:v>
                </c:pt>
                <c:pt idx="617">
                  <c:v>46.43</c:v>
                </c:pt>
                <c:pt idx="618">
                  <c:v>53.63</c:v>
                </c:pt>
                <c:pt idx="619">
                  <c:v>48.7</c:v>
                </c:pt>
                <c:pt idx="620">
                  <c:v>48.81</c:v>
                </c:pt>
                <c:pt idx="621">
                  <c:v>47.53</c:v>
                </c:pt>
                <c:pt idx="622">
                  <c:v>36.85</c:v>
                </c:pt>
                <c:pt idx="623">
                  <c:v>29.3</c:v>
                </c:pt>
                <c:pt idx="624">
                  <c:v>19.3</c:v>
                </c:pt>
                <c:pt idx="625">
                  <c:v>24.13</c:v>
                </c:pt>
                <c:pt idx="626">
                  <c:v>46.7</c:v>
                </c:pt>
                <c:pt idx="627">
                  <c:v>45.27</c:v>
                </c:pt>
                <c:pt idx="628">
                  <c:v>44.29</c:v>
                </c:pt>
                <c:pt idx="629">
                  <c:v>54.59</c:v>
                </c:pt>
                <c:pt idx="630">
                  <c:v>32.965000000000003</c:v>
                </c:pt>
                <c:pt idx="631">
                  <c:v>38.049999999999997</c:v>
                </c:pt>
                <c:pt idx="632">
                  <c:v>46.14</c:v>
                </c:pt>
                <c:pt idx="633">
                  <c:v>41.325000000000003</c:v>
                </c:pt>
                <c:pt idx="634">
                  <c:v>44.64</c:v>
                </c:pt>
                <c:pt idx="635">
                  <c:v>25.175000000000001</c:v>
                </c:pt>
                <c:pt idx="636">
                  <c:v>43.11</c:v>
                </c:pt>
                <c:pt idx="637">
                  <c:v>53.32</c:v>
                </c:pt>
                <c:pt idx="638">
                  <c:v>38.04</c:v>
                </c:pt>
                <c:pt idx="639">
                  <c:v>37.9</c:v>
                </c:pt>
                <c:pt idx="640">
                  <c:v>39.6</c:v>
                </c:pt>
                <c:pt idx="641">
                  <c:v>50.92</c:v>
                </c:pt>
                <c:pt idx="642">
                  <c:v>21.85</c:v>
                </c:pt>
                <c:pt idx="643">
                  <c:v>36.08</c:v>
                </c:pt>
                <c:pt idx="644">
                  <c:v>40.44</c:v>
                </c:pt>
                <c:pt idx="645">
                  <c:v>38.094999999999999</c:v>
                </c:pt>
                <c:pt idx="646">
                  <c:v>44.95</c:v>
                </c:pt>
                <c:pt idx="647">
                  <c:v>35.54</c:v>
                </c:pt>
                <c:pt idx="648">
                  <c:v>39.799999999999997</c:v>
                </c:pt>
                <c:pt idx="649">
                  <c:v>33.659999999999997</c:v>
                </c:pt>
                <c:pt idx="650">
                  <c:v>35.5</c:v>
                </c:pt>
                <c:pt idx="651">
                  <c:v>41.63</c:v>
                </c:pt>
                <c:pt idx="652">
                  <c:v>46.49</c:v>
                </c:pt>
                <c:pt idx="653">
                  <c:v>43.29</c:v>
                </c:pt>
                <c:pt idx="654">
                  <c:v>43.08</c:v>
                </c:pt>
                <c:pt idx="655">
                  <c:v>39.07</c:v>
                </c:pt>
                <c:pt idx="656">
                  <c:v>41.3</c:v>
                </c:pt>
                <c:pt idx="657">
                  <c:v>42.95</c:v>
                </c:pt>
                <c:pt idx="658">
                  <c:v>46.96</c:v>
                </c:pt>
                <c:pt idx="659">
                  <c:v>30.495000000000001</c:v>
                </c:pt>
                <c:pt idx="660">
                  <c:v>17.954999999999998</c:v>
                </c:pt>
                <c:pt idx="661">
                  <c:v>25.6</c:v>
                </c:pt>
                <c:pt idx="662">
                  <c:v>34.21</c:v>
                </c:pt>
                <c:pt idx="663">
                  <c:v>39.74</c:v>
                </c:pt>
                <c:pt idx="664">
                  <c:v>49.53</c:v>
                </c:pt>
                <c:pt idx="665">
                  <c:v>39.33</c:v>
                </c:pt>
                <c:pt idx="666">
                  <c:v>39.979999999999997</c:v>
                </c:pt>
                <c:pt idx="667">
                  <c:v>46.51</c:v>
                </c:pt>
                <c:pt idx="668">
                  <c:v>43.58</c:v>
                </c:pt>
                <c:pt idx="669">
                  <c:v>42.28</c:v>
                </c:pt>
                <c:pt idx="670">
                  <c:v>35.520000000000003</c:v>
                </c:pt>
                <c:pt idx="671">
                  <c:v>33.6</c:v>
                </c:pt>
                <c:pt idx="672">
                  <c:v>22.42</c:v>
                </c:pt>
                <c:pt idx="673">
                  <c:v>46.86</c:v>
                </c:pt>
                <c:pt idx="674">
                  <c:v>32.965000000000003</c:v>
                </c:pt>
                <c:pt idx="675">
                  <c:v>39.340000000000003</c:v>
                </c:pt>
                <c:pt idx="676">
                  <c:v>47</c:v>
                </c:pt>
                <c:pt idx="677">
                  <c:v>36.71</c:v>
                </c:pt>
                <c:pt idx="678">
                  <c:v>53.48</c:v>
                </c:pt>
                <c:pt idx="679">
                  <c:v>35.5</c:v>
                </c:pt>
                <c:pt idx="680">
                  <c:v>36.979999999999997</c:v>
                </c:pt>
                <c:pt idx="681">
                  <c:v>32.395000000000003</c:v>
                </c:pt>
                <c:pt idx="682">
                  <c:v>32.729999999999997</c:v>
                </c:pt>
                <c:pt idx="683">
                  <c:v>20.52</c:v>
                </c:pt>
                <c:pt idx="684">
                  <c:v>51.72</c:v>
                </c:pt>
                <c:pt idx="685">
                  <c:v>50.2</c:v>
                </c:pt>
                <c:pt idx="686">
                  <c:v>25.52</c:v>
                </c:pt>
                <c:pt idx="687">
                  <c:v>35.200000000000003</c:v>
                </c:pt>
                <c:pt idx="688">
                  <c:v>41.26</c:v>
                </c:pt>
                <c:pt idx="689">
                  <c:v>17.195</c:v>
                </c:pt>
                <c:pt idx="690">
                  <c:v>23.085000000000001</c:v>
                </c:pt>
                <c:pt idx="691">
                  <c:v>21.66</c:v>
                </c:pt>
                <c:pt idx="692">
                  <c:v>36.47</c:v>
                </c:pt>
                <c:pt idx="693">
                  <c:v>36.08</c:v>
                </c:pt>
                <c:pt idx="694">
                  <c:v>23.18</c:v>
                </c:pt>
                <c:pt idx="695">
                  <c:v>39.159999999999997</c:v>
                </c:pt>
                <c:pt idx="696">
                  <c:v>38.19</c:v>
                </c:pt>
                <c:pt idx="697">
                  <c:v>26.41</c:v>
                </c:pt>
                <c:pt idx="698">
                  <c:v>28.785</c:v>
                </c:pt>
                <c:pt idx="699">
                  <c:v>26.695</c:v>
                </c:pt>
                <c:pt idx="700">
                  <c:v>32.799999999999997</c:v>
                </c:pt>
                <c:pt idx="701">
                  <c:v>35.869999999999997</c:v>
                </c:pt>
                <c:pt idx="702">
                  <c:v>21.66</c:v>
                </c:pt>
                <c:pt idx="703">
                  <c:v>37.72</c:v>
                </c:pt>
                <c:pt idx="704">
                  <c:v>39.700000000000003</c:v>
                </c:pt>
                <c:pt idx="705">
                  <c:v>35.97</c:v>
                </c:pt>
                <c:pt idx="706">
                  <c:v>37.85</c:v>
                </c:pt>
                <c:pt idx="707">
                  <c:v>21.66</c:v>
                </c:pt>
                <c:pt idx="708">
                  <c:v>39.369999999999997</c:v>
                </c:pt>
                <c:pt idx="709">
                  <c:v>40.880000000000003</c:v>
                </c:pt>
                <c:pt idx="710">
                  <c:v>26.22</c:v>
                </c:pt>
                <c:pt idx="711">
                  <c:v>25.08</c:v>
                </c:pt>
                <c:pt idx="712">
                  <c:v>39.1</c:v>
                </c:pt>
                <c:pt idx="713">
                  <c:v>37.905000000000001</c:v>
                </c:pt>
                <c:pt idx="714">
                  <c:v>43.35</c:v>
                </c:pt>
                <c:pt idx="715">
                  <c:v>36.15</c:v>
                </c:pt>
                <c:pt idx="716">
                  <c:v>44.98</c:v>
                </c:pt>
                <c:pt idx="717">
                  <c:v>38.28</c:v>
                </c:pt>
                <c:pt idx="718">
                  <c:v>32.299999999999997</c:v>
                </c:pt>
                <c:pt idx="719">
                  <c:v>39.51</c:v>
                </c:pt>
                <c:pt idx="720">
                  <c:v>50.46</c:v>
                </c:pt>
                <c:pt idx="721">
                  <c:v>31.73</c:v>
                </c:pt>
                <c:pt idx="722">
                  <c:v>32.1</c:v>
                </c:pt>
                <c:pt idx="723">
                  <c:v>27.83</c:v>
                </c:pt>
                <c:pt idx="724">
                  <c:v>27.72</c:v>
                </c:pt>
                <c:pt idx="725">
                  <c:v>36.765000000000001</c:v>
                </c:pt>
                <c:pt idx="726">
                  <c:v>48.36</c:v>
                </c:pt>
                <c:pt idx="727">
                  <c:v>31.445</c:v>
                </c:pt>
                <c:pt idx="728">
                  <c:v>27.55</c:v>
                </c:pt>
                <c:pt idx="729">
                  <c:v>33.11</c:v>
                </c:pt>
                <c:pt idx="730">
                  <c:v>36.85</c:v>
                </c:pt>
                <c:pt idx="731">
                  <c:v>36.299999999999997</c:v>
                </c:pt>
                <c:pt idx="732">
                  <c:v>45.34</c:v>
                </c:pt>
                <c:pt idx="733">
                  <c:v>31.8</c:v>
                </c:pt>
                <c:pt idx="734">
                  <c:v>41.02</c:v>
                </c:pt>
                <c:pt idx="735">
                  <c:v>32.68</c:v>
                </c:pt>
                <c:pt idx="736">
                  <c:v>21.7</c:v>
                </c:pt>
                <c:pt idx="737">
                  <c:v>40.479999999999997</c:v>
                </c:pt>
                <c:pt idx="738">
                  <c:v>34.5</c:v>
                </c:pt>
                <c:pt idx="739">
                  <c:v>45.9</c:v>
                </c:pt>
                <c:pt idx="740">
                  <c:v>33.479999999999997</c:v>
                </c:pt>
                <c:pt idx="741">
                  <c:v>28.31</c:v>
                </c:pt>
                <c:pt idx="742">
                  <c:v>21.565000000000001</c:v>
                </c:pt>
                <c:pt idx="743">
                  <c:v>35.590000000000003</c:v>
                </c:pt>
                <c:pt idx="744">
                  <c:v>43.44</c:v>
                </c:pt>
                <c:pt idx="745">
                  <c:v>21.754999999999999</c:v>
                </c:pt>
                <c:pt idx="746">
                  <c:v>44.55</c:v>
                </c:pt>
                <c:pt idx="747">
                  <c:v>43.32</c:v>
                </c:pt>
                <c:pt idx="748">
                  <c:v>31.23</c:v>
                </c:pt>
                <c:pt idx="749">
                  <c:v>42.81</c:v>
                </c:pt>
                <c:pt idx="750">
                  <c:v>35.909999999999997</c:v>
                </c:pt>
                <c:pt idx="751">
                  <c:v>36.65</c:v>
                </c:pt>
                <c:pt idx="752">
                  <c:v>22.04</c:v>
                </c:pt>
                <c:pt idx="753">
                  <c:v>31.824999999999999</c:v>
                </c:pt>
                <c:pt idx="754">
                  <c:v>53.58</c:v>
                </c:pt>
                <c:pt idx="755">
                  <c:v>34.299999999999997</c:v>
                </c:pt>
                <c:pt idx="756">
                  <c:v>32.11</c:v>
                </c:pt>
                <c:pt idx="757">
                  <c:v>31.78</c:v>
                </c:pt>
                <c:pt idx="758">
                  <c:v>46.89</c:v>
                </c:pt>
                <c:pt idx="759">
                  <c:v>39.35</c:v>
                </c:pt>
                <c:pt idx="760">
                  <c:v>39.200000000000003</c:v>
                </c:pt>
                <c:pt idx="761">
                  <c:v>39.159999999999997</c:v>
                </c:pt>
                <c:pt idx="762">
                  <c:v>44.1</c:v>
                </c:pt>
                <c:pt idx="763">
                  <c:v>33.200000000000003</c:v>
                </c:pt>
                <c:pt idx="764">
                  <c:v>29.92</c:v>
                </c:pt>
                <c:pt idx="765">
                  <c:v>25</c:v>
                </c:pt>
                <c:pt idx="766">
                  <c:v>38.869999999999997</c:v>
                </c:pt>
                <c:pt idx="767">
                  <c:v>32.299999999999997</c:v>
                </c:pt>
                <c:pt idx="768">
                  <c:v>31.16</c:v>
                </c:pt>
                <c:pt idx="769">
                  <c:v>54.59</c:v>
                </c:pt>
                <c:pt idx="770">
                  <c:v>21.09</c:v>
                </c:pt>
                <c:pt idx="771">
                  <c:v>52.41</c:v>
                </c:pt>
                <c:pt idx="772">
                  <c:v>41.47</c:v>
                </c:pt>
                <c:pt idx="773">
                  <c:v>33.1</c:v>
                </c:pt>
                <c:pt idx="774">
                  <c:v>30.8</c:v>
                </c:pt>
                <c:pt idx="775">
                  <c:v>42.06</c:v>
                </c:pt>
                <c:pt idx="776">
                  <c:v>39.270000000000003</c:v>
                </c:pt>
                <c:pt idx="777">
                  <c:v>30.71</c:v>
                </c:pt>
                <c:pt idx="778">
                  <c:v>47.19</c:v>
                </c:pt>
                <c:pt idx="779">
                  <c:v>30.02</c:v>
                </c:pt>
                <c:pt idx="780">
                  <c:v>37.909999999999997</c:v>
                </c:pt>
                <c:pt idx="781">
                  <c:v>54.61</c:v>
                </c:pt>
                <c:pt idx="782">
                  <c:v>36.005000000000003</c:v>
                </c:pt>
                <c:pt idx="783">
                  <c:v>28.7</c:v>
                </c:pt>
                <c:pt idx="784">
                  <c:v>34.295000000000002</c:v>
                </c:pt>
                <c:pt idx="785">
                  <c:v>27.55</c:v>
                </c:pt>
                <c:pt idx="786">
                  <c:v>40.700000000000003</c:v>
                </c:pt>
                <c:pt idx="787">
                  <c:v>18.335000000000001</c:v>
                </c:pt>
                <c:pt idx="788">
                  <c:v>33.914999999999999</c:v>
                </c:pt>
                <c:pt idx="789">
                  <c:v>33.534999999999997</c:v>
                </c:pt>
                <c:pt idx="790">
                  <c:v>23.655000000000001</c:v>
                </c:pt>
                <c:pt idx="791">
                  <c:v>28</c:v>
                </c:pt>
                <c:pt idx="792">
                  <c:v>30.23</c:v>
                </c:pt>
                <c:pt idx="793">
                  <c:v>51.14</c:v>
                </c:pt>
                <c:pt idx="794">
                  <c:v>24.32</c:v>
                </c:pt>
                <c:pt idx="795">
                  <c:v>38.06</c:v>
                </c:pt>
                <c:pt idx="796">
                  <c:v>37.700000000000003</c:v>
                </c:pt>
                <c:pt idx="797">
                  <c:v>44</c:v>
                </c:pt>
                <c:pt idx="798">
                  <c:v>41.45</c:v>
                </c:pt>
                <c:pt idx="799">
                  <c:v>25.364999999999998</c:v>
                </c:pt>
                <c:pt idx="800">
                  <c:v>34.56</c:v>
                </c:pt>
                <c:pt idx="801">
                  <c:v>28.2</c:v>
                </c:pt>
                <c:pt idx="802">
                  <c:v>30.43</c:v>
                </c:pt>
                <c:pt idx="803">
                  <c:v>32.395000000000003</c:v>
                </c:pt>
                <c:pt idx="804">
                  <c:v>24.035</c:v>
                </c:pt>
                <c:pt idx="805">
                  <c:v>37.119999999999997</c:v>
                </c:pt>
                <c:pt idx="806">
                  <c:v>34.840000000000003</c:v>
                </c:pt>
                <c:pt idx="807">
                  <c:v>29.53</c:v>
                </c:pt>
                <c:pt idx="808">
                  <c:v>42.51</c:v>
                </c:pt>
                <c:pt idx="809">
                  <c:v>38.14</c:v>
                </c:pt>
                <c:pt idx="810">
                  <c:v>39.93</c:v>
                </c:pt>
                <c:pt idx="811">
                  <c:v>38.83</c:v>
                </c:pt>
                <c:pt idx="812">
                  <c:v>37.4</c:v>
                </c:pt>
                <c:pt idx="813">
                  <c:v>21.4</c:v>
                </c:pt>
                <c:pt idx="814">
                  <c:v>38.380000000000003</c:v>
                </c:pt>
                <c:pt idx="815">
                  <c:v>33.659999999999997</c:v>
                </c:pt>
                <c:pt idx="816">
                  <c:v>31.79</c:v>
                </c:pt>
                <c:pt idx="817">
                  <c:v>29.7</c:v>
                </c:pt>
                <c:pt idx="818">
                  <c:v>25.46</c:v>
                </c:pt>
                <c:pt idx="819">
                  <c:v>39.14</c:v>
                </c:pt>
                <c:pt idx="820">
                  <c:v>41.2</c:v>
                </c:pt>
                <c:pt idx="821">
                  <c:v>28.81</c:v>
                </c:pt>
                <c:pt idx="822">
                  <c:v>37.409999999999997</c:v>
                </c:pt>
                <c:pt idx="823">
                  <c:v>52.54</c:v>
                </c:pt>
                <c:pt idx="824">
                  <c:v>17.29</c:v>
                </c:pt>
                <c:pt idx="825">
                  <c:v>31.74</c:v>
                </c:pt>
                <c:pt idx="826">
                  <c:v>26.504999999999999</c:v>
                </c:pt>
                <c:pt idx="827">
                  <c:v>36.479999999999997</c:v>
                </c:pt>
                <c:pt idx="828">
                  <c:v>39.159999999999997</c:v>
                </c:pt>
                <c:pt idx="829">
                  <c:v>28.22</c:v>
                </c:pt>
                <c:pt idx="830">
                  <c:v>35</c:v>
                </c:pt>
                <c:pt idx="831">
                  <c:v>36.24</c:v>
                </c:pt>
                <c:pt idx="832">
                  <c:v>36.954999999999998</c:v>
                </c:pt>
                <c:pt idx="833">
                  <c:v>29.64</c:v>
                </c:pt>
                <c:pt idx="834">
                  <c:v>42.74</c:v>
                </c:pt>
                <c:pt idx="835">
                  <c:v>36.130000000000003</c:v>
                </c:pt>
                <c:pt idx="836">
                  <c:v>31.55</c:v>
                </c:pt>
                <c:pt idx="837">
                  <c:v>52.75</c:v>
                </c:pt>
                <c:pt idx="838">
                  <c:v>36.67</c:v>
                </c:pt>
                <c:pt idx="839">
                  <c:v>38.06</c:v>
                </c:pt>
                <c:pt idx="840">
                  <c:v>38</c:v>
                </c:pt>
                <c:pt idx="841">
                  <c:v>35.1</c:v>
                </c:pt>
                <c:pt idx="842">
                  <c:v>33.82</c:v>
                </c:pt>
                <c:pt idx="843">
                  <c:v>37.43</c:v>
                </c:pt>
                <c:pt idx="844">
                  <c:v>30.5</c:v>
                </c:pt>
                <c:pt idx="845">
                  <c:v>24.53</c:v>
                </c:pt>
                <c:pt idx="846">
                  <c:v>25.74</c:v>
                </c:pt>
                <c:pt idx="847">
                  <c:v>34.08</c:v>
                </c:pt>
                <c:pt idx="848">
                  <c:v>31.35</c:v>
                </c:pt>
                <c:pt idx="849">
                  <c:v>26.79</c:v>
                </c:pt>
                <c:pt idx="850">
                  <c:v>42.78</c:v>
                </c:pt>
                <c:pt idx="851">
                  <c:v>46.75</c:v>
                </c:pt>
                <c:pt idx="852">
                  <c:v>32.15</c:v>
                </c:pt>
                <c:pt idx="853">
                  <c:v>43.4</c:v>
                </c:pt>
                <c:pt idx="854">
                  <c:v>31.57</c:v>
                </c:pt>
                <c:pt idx="855">
                  <c:v>24.32</c:v>
                </c:pt>
                <c:pt idx="856">
                  <c:v>31.07</c:v>
                </c:pt>
                <c:pt idx="857">
                  <c:v>35.814999999999998</c:v>
                </c:pt>
                <c:pt idx="858">
                  <c:v>40.81</c:v>
                </c:pt>
                <c:pt idx="859">
                  <c:v>24.605</c:v>
                </c:pt>
                <c:pt idx="860">
                  <c:v>21.47</c:v>
                </c:pt>
                <c:pt idx="861">
                  <c:v>52.89</c:v>
                </c:pt>
                <c:pt idx="862">
                  <c:v>32.965000000000003</c:v>
                </c:pt>
                <c:pt idx="863">
                  <c:v>36.799999999999997</c:v>
                </c:pt>
                <c:pt idx="864">
                  <c:v>34.299999999999997</c:v>
                </c:pt>
                <c:pt idx="865">
                  <c:v>35.244999999999997</c:v>
                </c:pt>
                <c:pt idx="866">
                  <c:v>26.23</c:v>
                </c:pt>
                <c:pt idx="867">
                  <c:v>36.1</c:v>
                </c:pt>
                <c:pt idx="868">
                  <c:v>37.1</c:v>
                </c:pt>
                <c:pt idx="869">
                  <c:v>27.5</c:v>
                </c:pt>
                <c:pt idx="870">
                  <c:v>24.7</c:v>
                </c:pt>
                <c:pt idx="871">
                  <c:v>26.78</c:v>
                </c:pt>
                <c:pt idx="872">
                  <c:v>45.8</c:v>
                </c:pt>
                <c:pt idx="873">
                  <c:v>29</c:v>
                </c:pt>
                <c:pt idx="874">
                  <c:v>33.534999999999997</c:v>
                </c:pt>
                <c:pt idx="875">
                  <c:v>32.774999999999999</c:v>
                </c:pt>
                <c:pt idx="876">
                  <c:v>37.51</c:v>
                </c:pt>
                <c:pt idx="877">
                  <c:v>39.86</c:v>
                </c:pt>
                <c:pt idx="878">
                  <c:v>42.13</c:v>
                </c:pt>
                <c:pt idx="879">
                  <c:v>35.99</c:v>
                </c:pt>
                <c:pt idx="880">
                  <c:v>35.200000000000003</c:v>
                </c:pt>
                <c:pt idx="881">
                  <c:v>29.91</c:v>
                </c:pt>
                <c:pt idx="882">
                  <c:v>36.479999999999997</c:v>
                </c:pt>
                <c:pt idx="883">
                  <c:v>27.5</c:v>
                </c:pt>
                <c:pt idx="884">
                  <c:v>33.44</c:v>
                </c:pt>
                <c:pt idx="885">
                  <c:v>28.215</c:v>
                </c:pt>
                <c:pt idx="886">
                  <c:v>27.17</c:v>
                </c:pt>
                <c:pt idx="887">
                  <c:v>35.380000000000003</c:v>
                </c:pt>
                <c:pt idx="888">
                  <c:v>43.48</c:v>
                </c:pt>
                <c:pt idx="889">
                  <c:v>41.73</c:v>
                </c:pt>
                <c:pt idx="890">
                  <c:v>28.9</c:v>
                </c:pt>
                <c:pt idx="891">
                  <c:v>25.74</c:v>
                </c:pt>
                <c:pt idx="892">
                  <c:v>36.06</c:v>
                </c:pt>
                <c:pt idx="893">
                  <c:v>43.28</c:v>
                </c:pt>
                <c:pt idx="894">
                  <c:v>28.785</c:v>
                </c:pt>
                <c:pt idx="895">
                  <c:v>25.46</c:v>
                </c:pt>
                <c:pt idx="896">
                  <c:v>30.8</c:v>
                </c:pt>
                <c:pt idx="897">
                  <c:v>28.88</c:v>
                </c:pt>
                <c:pt idx="898">
                  <c:v>23</c:v>
                </c:pt>
                <c:pt idx="899">
                  <c:v>38.25</c:v>
                </c:pt>
                <c:pt idx="900">
                  <c:v>39.25</c:v>
                </c:pt>
                <c:pt idx="901">
                  <c:v>26.6</c:v>
                </c:pt>
                <c:pt idx="902">
                  <c:v>35.700000000000003</c:v>
                </c:pt>
                <c:pt idx="903">
                  <c:v>20.100000000000001</c:v>
                </c:pt>
                <c:pt idx="904">
                  <c:v>22.23</c:v>
                </c:pt>
                <c:pt idx="905">
                  <c:v>36.47</c:v>
                </c:pt>
                <c:pt idx="906">
                  <c:v>49.64</c:v>
                </c:pt>
                <c:pt idx="907">
                  <c:v>36.799999999999997</c:v>
                </c:pt>
                <c:pt idx="908">
                  <c:v>33.880000000000003</c:v>
                </c:pt>
                <c:pt idx="909">
                  <c:v>32.01</c:v>
                </c:pt>
                <c:pt idx="910">
                  <c:v>33.630000000000003</c:v>
                </c:pt>
                <c:pt idx="911">
                  <c:v>34.865000000000002</c:v>
                </c:pt>
                <c:pt idx="912">
                  <c:v>43.11</c:v>
                </c:pt>
                <c:pt idx="913">
                  <c:v>30.305</c:v>
                </c:pt>
                <c:pt idx="914">
                  <c:v>25.175000000000001</c:v>
                </c:pt>
                <c:pt idx="915">
                  <c:v>26.8</c:v>
                </c:pt>
                <c:pt idx="916">
                  <c:v>21.78</c:v>
                </c:pt>
                <c:pt idx="917">
                  <c:v>30.14</c:v>
                </c:pt>
                <c:pt idx="918">
                  <c:v>29.7</c:v>
                </c:pt>
                <c:pt idx="919">
                  <c:v>32.395000000000003</c:v>
                </c:pt>
                <c:pt idx="920">
                  <c:v>36.64</c:v>
                </c:pt>
                <c:pt idx="921">
                  <c:v>39.049999999999997</c:v>
                </c:pt>
                <c:pt idx="922">
                  <c:v>33.1</c:v>
                </c:pt>
                <c:pt idx="923">
                  <c:v>31.824999999999999</c:v>
                </c:pt>
                <c:pt idx="924">
                  <c:v>29</c:v>
                </c:pt>
                <c:pt idx="925">
                  <c:v>30.495000000000001</c:v>
                </c:pt>
                <c:pt idx="926">
                  <c:v>25.2</c:v>
                </c:pt>
                <c:pt idx="927">
                  <c:v>22.77</c:v>
                </c:pt>
                <c:pt idx="928">
                  <c:v>23.18</c:v>
                </c:pt>
                <c:pt idx="929">
                  <c:v>35.409999999999997</c:v>
                </c:pt>
                <c:pt idx="930">
                  <c:v>32.11</c:v>
                </c:pt>
                <c:pt idx="931">
                  <c:v>34.479999999999997</c:v>
                </c:pt>
                <c:pt idx="932">
                  <c:v>34.39</c:v>
                </c:pt>
                <c:pt idx="933">
                  <c:v>26.4</c:v>
                </c:pt>
                <c:pt idx="934">
                  <c:v>28.1</c:v>
                </c:pt>
                <c:pt idx="935">
                  <c:v>27</c:v>
                </c:pt>
                <c:pt idx="936">
                  <c:v>28.594999999999999</c:v>
                </c:pt>
                <c:pt idx="937">
                  <c:v>36.799999999999997</c:v>
                </c:pt>
                <c:pt idx="938">
                  <c:v>23.75</c:v>
                </c:pt>
                <c:pt idx="939">
                  <c:v>35.619999999999997</c:v>
                </c:pt>
                <c:pt idx="940">
                  <c:v>30.69</c:v>
                </c:pt>
                <c:pt idx="941">
                  <c:v>35.799999999999997</c:v>
                </c:pt>
                <c:pt idx="942">
                  <c:v>28.785</c:v>
                </c:pt>
                <c:pt idx="943">
                  <c:v>28.594999999999999</c:v>
                </c:pt>
                <c:pt idx="944">
                  <c:v>48.75</c:v>
                </c:pt>
                <c:pt idx="945">
                  <c:v>28.31</c:v>
                </c:pt>
                <c:pt idx="946">
                  <c:v>38.39</c:v>
                </c:pt>
                <c:pt idx="947">
                  <c:v>25.87</c:v>
                </c:pt>
                <c:pt idx="948">
                  <c:v>43.7</c:v>
                </c:pt>
                <c:pt idx="949">
                  <c:v>40.945</c:v>
                </c:pt>
                <c:pt idx="950">
                  <c:v>27.94</c:v>
                </c:pt>
                <c:pt idx="951">
                  <c:v>31.9</c:v>
                </c:pt>
                <c:pt idx="952">
                  <c:v>31.64</c:v>
                </c:pt>
                <c:pt idx="953">
                  <c:v>46.7</c:v>
                </c:pt>
                <c:pt idx="954">
                  <c:v>18.335000000000001</c:v>
                </c:pt>
                <c:pt idx="955">
                  <c:v>31.24</c:v>
                </c:pt>
                <c:pt idx="956">
                  <c:v>39.22</c:v>
                </c:pt>
                <c:pt idx="957">
                  <c:v>24.414999999999999</c:v>
                </c:pt>
                <c:pt idx="958">
                  <c:v>32.299999999999997</c:v>
                </c:pt>
                <c:pt idx="959">
                  <c:v>39.94</c:v>
                </c:pt>
                <c:pt idx="960">
                  <c:v>30</c:v>
                </c:pt>
                <c:pt idx="961">
                  <c:v>35.340000000000003</c:v>
                </c:pt>
                <c:pt idx="962">
                  <c:v>32.204999999999998</c:v>
                </c:pt>
                <c:pt idx="963">
                  <c:v>33.880000000000003</c:v>
                </c:pt>
                <c:pt idx="964">
                  <c:v>26.63</c:v>
                </c:pt>
                <c:pt idx="965">
                  <c:v>28.7</c:v>
                </c:pt>
                <c:pt idx="966">
                  <c:v>25.65</c:v>
                </c:pt>
                <c:pt idx="967">
                  <c:v>36.384999999999998</c:v>
                </c:pt>
                <c:pt idx="968">
                  <c:v>34.69</c:v>
                </c:pt>
                <c:pt idx="969">
                  <c:v>37.68</c:v>
                </c:pt>
                <c:pt idx="970">
                  <c:v>35.49</c:v>
                </c:pt>
                <c:pt idx="971">
                  <c:v>44.7</c:v>
                </c:pt>
                <c:pt idx="972">
                  <c:v>38.380000000000003</c:v>
                </c:pt>
                <c:pt idx="973">
                  <c:v>35.244999999999997</c:v>
                </c:pt>
                <c:pt idx="974">
                  <c:v>49.84</c:v>
                </c:pt>
                <c:pt idx="975">
                  <c:v>49.06</c:v>
                </c:pt>
                <c:pt idx="976">
                  <c:v>30.88</c:v>
                </c:pt>
                <c:pt idx="977">
                  <c:v>33.35</c:v>
                </c:pt>
                <c:pt idx="978">
                  <c:v>38</c:v>
                </c:pt>
                <c:pt idx="979">
                  <c:v>36.08</c:v>
                </c:pt>
                <c:pt idx="980">
                  <c:v>35.700000000000003</c:v>
                </c:pt>
                <c:pt idx="981">
                  <c:v>34.01</c:v>
                </c:pt>
                <c:pt idx="982">
                  <c:v>31.54</c:v>
                </c:pt>
                <c:pt idx="983">
                  <c:v>23.3</c:v>
                </c:pt>
                <c:pt idx="984">
                  <c:v>27.75</c:v>
                </c:pt>
                <c:pt idx="985">
                  <c:v>42.46</c:v>
                </c:pt>
                <c:pt idx="986">
                  <c:v>54.47</c:v>
                </c:pt>
                <c:pt idx="987">
                  <c:v>24.93</c:v>
                </c:pt>
                <c:pt idx="988">
                  <c:v>48.12</c:v>
                </c:pt>
                <c:pt idx="989">
                  <c:v>24.91</c:v>
                </c:pt>
                <c:pt idx="990">
                  <c:v>27.645</c:v>
                </c:pt>
                <c:pt idx="991">
                  <c:v>33.700000000000003</c:v>
                </c:pt>
                <c:pt idx="992">
                  <c:v>38.93</c:v>
                </c:pt>
                <c:pt idx="993">
                  <c:v>32.774999999999999</c:v>
                </c:pt>
                <c:pt idx="994">
                  <c:v>29.83</c:v>
                </c:pt>
                <c:pt idx="995">
                  <c:v>28.31</c:v>
                </c:pt>
                <c:pt idx="996">
                  <c:v>29.79</c:v>
                </c:pt>
                <c:pt idx="997">
                  <c:v>36.6</c:v>
                </c:pt>
                <c:pt idx="998">
                  <c:v>35.93</c:v>
                </c:pt>
                <c:pt idx="999">
                  <c:v>28.6</c:v>
                </c:pt>
                <c:pt idx="1000">
                  <c:v>39.17</c:v>
                </c:pt>
                <c:pt idx="1001">
                  <c:v>26.41</c:v>
                </c:pt>
                <c:pt idx="1002">
                  <c:v>30.63</c:v>
                </c:pt>
                <c:pt idx="1003">
                  <c:v>31.73</c:v>
                </c:pt>
                <c:pt idx="1004">
                  <c:v>30.7</c:v>
                </c:pt>
                <c:pt idx="1005">
                  <c:v>25.934999999999999</c:v>
                </c:pt>
                <c:pt idx="1006">
                  <c:v>35.9</c:v>
                </c:pt>
                <c:pt idx="1007">
                  <c:v>26.7</c:v>
                </c:pt>
                <c:pt idx="1008">
                  <c:v>33.71</c:v>
                </c:pt>
                <c:pt idx="1009">
                  <c:v>41.91</c:v>
                </c:pt>
                <c:pt idx="1010">
                  <c:v>39.82</c:v>
                </c:pt>
                <c:pt idx="1011">
                  <c:v>28.12</c:v>
                </c:pt>
                <c:pt idx="1012">
                  <c:v>26.98</c:v>
                </c:pt>
                <c:pt idx="1013">
                  <c:v>27.2</c:v>
                </c:pt>
                <c:pt idx="1014">
                  <c:v>25.3</c:v>
                </c:pt>
                <c:pt idx="1015">
                  <c:v>30.25</c:v>
                </c:pt>
                <c:pt idx="1016">
                  <c:v>54</c:v>
                </c:pt>
                <c:pt idx="1017">
                  <c:v>51.86</c:v>
                </c:pt>
                <c:pt idx="1018">
                  <c:v>31.39</c:v>
                </c:pt>
                <c:pt idx="1019">
                  <c:v>39.97</c:v>
                </c:pt>
                <c:pt idx="1020">
                  <c:v>41.23</c:v>
                </c:pt>
                <c:pt idx="1021">
                  <c:v>49.45</c:v>
                </c:pt>
                <c:pt idx="1022">
                  <c:v>41.04</c:v>
                </c:pt>
                <c:pt idx="1023">
                  <c:v>27.93</c:v>
                </c:pt>
                <c:pt idx="1024">
                  <c:v>21.01</c:v>
                </c:pt>
                <c:pt idx="1025">
                  <c:v>52.37</c:v>
                </c:pt>
                <c:pt idx="1026">
                  <c:v>40.369999999999997</c:v>
                </c:pt>
                <c:pt idx="1027">
                  <c:v>41.47</c:v>
                </c:pt>
                <c:pt idx="1028">
                  <c:v>33.725000000000001</c:v>
                </c:pt>
                <c:pt idx="1029">
                  <c:v>28.1</c:v>
                </c:pt>
                <c:pt idx="1030">
                  <c:v>37.43</c:v>
                </c:pt>
                <c:pt idx="1031">
                  <c:v>23.7</c:v>
                </c:pt>
                <c:pt idx="1032">
                  <c:v>24.795000000000002</c:v>
                </c:pt>
                <c:pt idx="1033">
                  <c:v>31.9</c:v>
                </c:pt>
                <c:pt idx="1034">
                  <c:v>32.68</c:v>
                </c:pt>
                <c:pt idx="1035">
                  <c:v>47.13</c:v>
                </c:pt>
                <c:pt idx="1036">
                  <c:v>36.67</c:v>
                </c:pt>
                <c:pt idx="1037">
                  <c:v>33.630000000000003</c:v>
                </c:pt>
                <c:pt idx="1038">
                  <c:v>32.67</c:v>
                </c:pt>
                <c:pt idx="1039">
                  <c:v>33.299999999999997</c:v>
                </c:pt>
                <c:pt idx="1040">
                  <c:v>30.78</c:v>
                </c:pt>
                <c:pt idx="1041">
                  <c:v>28.975000000000001</c:v>
                </c:pt>
                <c:pt idx="1042">
                  <c:v>33.4</c:v>
                </c:pt>
                <c:pt idx="1043">
                  <c:v>21.5</c:v>
                </c:pt>
                <c:pt idx="1044">
                  <c:v>38.14</c:v>
                </c:pt>
                <c:pt idx="1045">
                  <c:v>35.42</c:v>
                </c:pt>
                <c:pt idx="1046">
                  <c:v>35.625</c:v>
                </c:pt>
                <c:pt idx="1047">
                  <c:v>45.51</c:v>
                </c:pt>
                <c:pt idx="1048">
                  <c:v>37.1</c:v>
                </c:pt>
                <c:pt idx="1049">
                  <c:v>30.5</c:v>
                </c:pt>
                <c:pt idx="1050">
                  <c:v>28.16</c:v>
                </c:pt>
                <c:pt idx="1051">
                  <c:v>29.1</c:v>
                </c:pt>
                <c:pt idx="1052">
                  <c:v>30.22</c:v>
                </c:pt>
                <c:pt idx="1053">
                  <c:v>24.29</c:v>
                </c:pt>
                <c:pt idx="1054">
                  <c:v>29.39</c:v>
                </c:pt>
                <c:pt idx="1055">
                  <c:v>25.66</c:v>
                </c:pt>
                <c:pt idx="1056">
                  <c:v>39.11</c:v>
                </c:pt>
                <c:pt idx="1057">
                  <c:v>43.78</c:v>
                </c:pt>
                <c:pt idx="1058">
                  <c:v>24.35</c:v>
                </c:pt>
                <c:pt idx="1059">
                  <c:v>40.299999999999997</c:v>
                </c:pt>
                <c:pt idx="1060">
                  <c:v>32.774999999999999</c:v>
                </c:pt>
                <c:pt idx="1061">
                  <c:v>39.6</c:v>
                </c:pt>
                <c:pt idx="1062">
                  <c:v>30.97</c:v>
                </c:pt>
                <c:pt idx="1063">
                  <c:v>27.645</c:v>
                </c:pt>
                <c:pt idx="1064">
                  <c:v>34.43</c:v>
                </c:pt>
                <c:pt idx="1065">
                  <c:v>39.6</c:v>
                </c:pt>
                <c:pt idx="1066">
                  <c:v>22.1</c:v>
                </c:pt>
                <c:pt idx="1067">
                  <c:v>33.25</c:v>
                </c:pt>
                <c:pt idx="1068">
                  <c:v>33.33</c:v>
                </c:pt>
                <c:pt idx="1069">
                  <c:v>30.5</c:v>
                </c:pt>
                <c:pt idx="1070">
                  <c:v>30.3</c:v>
                </c:pt>
                <c:pt idx="1071">
                  <c:v>26.22</c:v>
                </c:pt>
                <c:pt idx="1072">
                  <c:v>29.99</c:v>
                </c:pt>
                <c:pt idx="1073">
                  <c:v>36.380000000000003</c:v>
                </c:pt>
                <c:pt idx="1074">
                  <c:v>31.16</c:v>
                </c:pt>
                <c:pt idx="1075">
                  <c:v>25.55</c:v>
                </c:pt>
                <c:pt idx="1076">
                  <c:v>28.77</c:v>
                </c:pt>
                <c:pt idx="1077">
                  <c:v>23.14</c:v>
                </c:pt>
                <c:pt idx="1078">
                  <c:v>39.6</c:v>
                </c:pt>
                <c:pt idx="1079">
                  <c:v>29.2</c:v>
                </c:pt>
                <c:pt idx="1080">
                  <c:v>32.774999999999999</c:v>
                </c:pt>
                <c:pt idx="1081">
                  <c:v>24.035</c:v>
                </c:pt>
                <c:pt idx="1082">
                  <c:v>30.55</c:v>
                </c:pt>
                <c:pt idx="1083">
                  <c:v>28.81</c:v>
                </c:pt>
                <c:pt idx="1084">
                  <c:v>31.66</c:v>
                </c:pt>
                <c:pt idx="1085">
                  <c:v>28.215</c:v>
                </c:pt>
                <c:pt idx="1086">
                  <c:v>26.12</c:v>
                </c:pt>
                <c:pt idx="1087">
                  <c:v>36.630000000000003</c:v>
                </c:pt>
                <c:pt idx="1088">
                  <c:v>33.344999999999999</c:v>
                </c:pt>
                <c:pt idx="1089">
                  <c:v>27.11</c:v>
                </c:pt>
                <c:pt idx="1090">
                  <c:v>26.6</c:v>
                </c:pt>
                <c:pt idx="1091">
                  <c:v>30.41</c:v>
                </c:pt>
                <c:pt idx="1092">
                  <c:v>28.98</c:v>
                </c:pt>
                <c:pt idx="1093">
                  <c:v>31.24</c:v>
                </c:pt>
                <c:pt idx="1094">
                  <c:v>31.54</c:v>
                </c:pt>
                <c:pt idx="1095">
                  <c:v>38.6</c:v>
                </c:pt>
                <c:pt idx="1096">
                  <c:v>37.950000000000003</c:v>
                </c:pt>
                <c:pt idx="1097">
                  <c:v>38.97</c:v>
                </c:pt>
                <c:pt idx="1098">
                  <c:v>21.2</c:v>
                </c:pt>
                <c:pt idx="1099">
                  <c:v>23.96</c:v>
                </c:pt>
                <c:pt idx="1100">
                  <c:v>35.93</c:v>
                </c:pt>
                <c:pt idx="1101">
                  <c:v>26.11</c:v>
                </c:pt>
                <c:pt idx="1102">
                  <c:v>32.299999999999997</c:v>
                </c:pt>
                <c:pt idx="1103">
                  <c:v>28.69</c:v>
                </c:pt>
                <c:pt idx="1104">
                  <c:v>31.28</c:v>
                </c:pt>
                <c:pt idx="1105">
                  <c:v>30.21</c:v>
                </c:pt>
                <c:pt idx="1106">
                  <c:v>38.28</c:v>
                </c:pt>
                <c:pt idx="1107">
                  <c:v>29.9</c:v>
                </c:pt>
                <c:pt idx="1108">
                  <c:v>23.18</c:v>
                </c:pt>
                <c:pt idx="1109">
                  <c:v>33.020000000000003</c:v>
                </c:pt>
                <c:pt idx="1110">
                  <c:v>27.29</c:v>
                </c:pt>
                <c:pt idx="1111">
                  <c:v>23.18</c:v>
                </c:pt>
                <c:pt idx="1112">
                  <c:v>32.659999999999997</c:v>
                </c:pt>
                <c:pt idx="1113">
                  <c:v>30.78</c:v>
                </c:pt>
                <c:pt idx="1114">
                  <c:v>47.2</c:v>
                </c:pt>
                <c:pt idx="1115">
                  <c:v>31.6</c:v>
                </c:pt>
                <c:pt idx="1116">
                  <c:v>33.914999999999999</c:v>
                </c:pt>
                <c:pt idx="1117">
                  <c:v>23.54</c:v>
                </c:pt>
                <c:pt idx="1118">
                  <c:v>27.074999999999999</c:v>
                </c:pt>
                <c:pt idx="1119">
                  <c:v>25.8</c:v>
                </c:pt>
                <c:pt idx="1120">
                  <c:v>36.1</c:v>
                </c:pt>
                <c:pt idx="1121">
                  <c:v>30.495000000000001</c:v>
                </c:pt>
                <c:pt idx="1122">
                  <c:v>21.4</c:v>
                </c:pt>
                <c:pt idx="1123">
                  <c:v>32.299999999999997</c:v>
                </c:pt>
                <c:pt idx="1124">
                  <c:v>29.78</c:v>
                </c:pt>
                <c:pt idx="1125">
                  <c:v>34.76</c:v>
                </c:pt>
                <c:pt idx="1126">
                  <c:v>18.335000000000001</c:v>
                </c:pt>
                <c:pt idx="1127">
                  <c:v>32.299999999999997</c:v>
                </c:pt>
                <c:pt idx="1128">
                  <c:v>27.74</c:v>
                </c:pt>
                <c:pt idx="1129">
                  <c:v>24</c:v>
                </c:pt>
                <c:pt idx="1130">
                  <c:v>31.78</c:v>
                </c:pt>
                <c:pt idx="1131">
                  <c:v>32.25</c:v>
                </c:pt>
                <c:pt idx="1132">
                  <c:v>30.114999999999998</c:v>
                </c:pt>
                <c:pt idx="1133">
                  <c:v>22.41</c:v>
                </c:pt>
                <c:pt idx="1134">
                  <c:v>45.72</c:v>
                </c:pt>
                <c:pt idx="1135">
                  <c:v>25</c:v>
                </c:pt>
                <c:pt idx="1136">
                  <c:v>39.5</c:v>
                </c:pt>
                <c:pt idx="1137">
                  <c:v>37.729999999999997</c:v>
                </c:pt>
                <c:pt idx="1138">
                  <c:v>40.659999999999997</c:v>
                </c:pt>
                <c:pt idx="1139">
                  <c:v>34.200000000000003</c:v>
                </c:pt>
                <c:pt idx="1140">
                  <c:v>46.51</c:v>
                </c:pt>
                <c:pt idx="1141">
                  <c:v>28.88</c:v>
                </c:pt>
                <c:pt idx="1142">
                  <c:v>33.914999999999999</c:v>
                </c:pt>
                <c:pt idx="1143">
                  <c:v>24.32</c:v>
                </c:pt>
                <c:pt idx="1144">
                  <c:v>25.8</c:v>
                </c:pt>
                <c:pt idx="1145">
                  <c:v>21.56</c:v>
                </c:pt>
                <c:pt idx="1146">
                  <c:v>31.6</c:v>
                </c:pt>
                <c:pt idx="1147">
                  <c:v>42.93</c:v>
                </c:pt>
                <c:pt idx="1148">
                  <c:v>26.72</c:v>
                </c:pt>
                <c:pt idx="1149">
                  <c:v>26.67</c:v>
                </c:pt>
                <c:pt idx="1150">
                  <c:v>42.68</c:v>
                </c:pt>
                <c:pt idx="1151">
                  <c:v>24.31</c:v>
                </c:pt>
                <c:pt idx="1152">
                  <c:v>44.75</c:v>
                </c:pt>
                <c:pt idx="1153">
                  <c:v>30.78</c:v>
                </c:pt>
                <c:pt idx="1154">
                  <c:v>21.86</c:v>
                </c:pt>
                <c:pt idx="1155">
                  <c:v>49.09</c:v>
                </c:pt>
                <c:pt idx="1156">
                  <c:v>47.74</c:v>
                </c:pt>
                <c:pt idx="1157">
                  <c:v>30.2</c:v>
                </c:pt>
                <c:pt idx="1158">
                  <c:v>33.25</c:v>
                </c:pt>
                <c:pt idx="1159">
                  <c:v>26.6</c:v>
                </c:pt>
                <c:pt idx="1160">
                  <c:v>26.35</c:v>
                </c:pt>
                <c:pt idx="1161">
                  <c:v>39.994999999999997</c:v>
                </c:pt>
                <c:pt idx="1162">
                  <c:v>22.92</c:v>
                </c:pt>
                <c:pt idx="1163">
                  <c:v>24.78</c:v>
                </c:pt>
                <c:pt idx="1164">
                  <c:v>34.07</c:v>
                </c:pt>
                <c:pt idx="1165">
                  <c:v>30.14</c:v>
                </c:pt>
                <c:pt idx="1166">
                  <c:v>18.05</c:v>
                </c:pt>
                <c:pt idx="1167">
                  <c:v>37.4</c:v>
                </c:pt>
                <c:pt idx="1168">
                  <c:v>25.75</c:v>
                </c:pt>
                <c:pt idx="1169">
                  <c:v>32.299999999999997</c:v>
                </c:pt>
                <c:pt idx="1170">
                  <c:v>28.61</c:v>
                </c:pt>
                <c:pt idx="1171">
                  <c:v>45.41</c:v>
                </c:pt>
                <c:pt idx="1172">
                  <c:v>31.2</c:v>
                </c:pt>
                <c:pt idx="1173">
                  <c:v>29.83</c:v>
                </c:pt>
                <c:pt idx="1174">
                  <c:v>29.06</c:v>
                </c:pt>
                <c:pt idx="1175">
                  <c:v>27.454999999999998</c:v>
                </c:pt>
                <c:pt idx="1176">
                  <c:v>23.01</c:v>
                </c:pt>
                <c:pt idx="1177">
                  <c:v>31.39</c:v>
                </c:pt>
                <c:pt idx="1178">
                  <c:v>34.770000000000003</c:v>
                </c:pt>
                <c:pt idx="1179">
                  <c:v>24.48</c:v>
                </c:pt>
                <c:pt idx="1180">
                  <c:v>22.61</c:v>
                </c:pt>
                <c:pt idx="1181">
                  <c:v>34.299999999999997</c:v>
                </c:pt>
                <c:pt idx="1182">
                  <c:v>46.09</c:v>
                </c:pt>
                <c:pt idx="1183">
                  <c:v>44.744999999999997</c:v>
                </c:pt>
                <c:pt idx="1184">
                  <c:v>26.33</c:v>
                </c:pt>
                <c:pt idx="1185">
                  <c:v>26.6</c:v>
                </c:pt>
                <c:pt idx="1186">
                  <c:v>27.5</c:v>
                </c:pt>
                <c:pt idx="1187">
                  <c:v>41.55</c:v>
                </c:pt>
                <c:pt idx="1188">
                  <c:v>41.47</c:v>
                </c:pt>
                <c:pt idx="1189">
                  <c:v>24.795000000000002</c:v>
                </c:pt>
                <c:pt idx="1190">
                  <c:v>29.48</c:v>
                </c:pt>
                <c:pt idx="1191">
                  <c:v>28.09</c:v>
                </c:pt>
                <c:pt idx="1192">
                  <c:v>32.729999999999997</c:v>
                </c:pt>
                <c:pt idx="1193">
                  <c:v>27.36</c:v>
                </c:pt>
                <c:pt idx="1194">
                  <c:v>27.265000000000001</c:v>
                </c:pt>
                <c:pt idx="1195">
                  <c:v>48.07</c:v>
                </c:pt>
                <c:pt idx="1196">
                  <c:v>30.8</c:v>
                </c:pt>
                <c:pt idx="1197">
                  <c:v>32.299999999999997</c:v>
                </c:pt>
                <c:pt idx="1198">
                  <c:v>39.700000000000003</c:v>
                </c:pt>
                <c:pt idx="1199">
                  <c:v>35.97</c:v>
                </c:pt>
                <c:pt idx="1200">
                  <c:v>25.86</c:v>
                </c:pt>
                <c:pt idx="1201">
                  <c:v>30.03</c:v>
                </c:pt>
                <c:pt idx="1202">
                  <c:v>25.76</c:v>
                </c:pt>
                <c:pt idx="1203">
                  <c:v>22.42</c:v>
                </c:pt>
                <c:pt idx="1204">
                  <c:v>33.18</c:v>
                </c:pt>
                <c:pt idx="1205">
                  <c:v>43.04</c:v>
                </c:pt>
                <c:pt idx="1206">
                  <c:v>34.15</c:v>
                </c:pt>
                <c:pt idx="1207">
                  <c:v>25.78</c:v>
                </c:pt>
                <c:pt idx="1208">
                  <c:v>21.02</c:v>
                </c:pt>
                <c:pt idx="1209">
                  <c:v>37.51</c:v>
                </c:pt>
                <c:pt idx="1210">
                  <c:v>25.745000000000001</c:v>
                </c:pt>
                <c:pt idx="1211">
                  <c:v>31.35</c:v>
                </c:pt>
                <c:pt idx="1212">
                  <c:v>29.83</c:v>
                </c:pt>
                <c:pt idx="1213">
                  <c:v>25.49</c:v>
                </c:pt>
                <c:pt idx="1214">
                  <c:v>34.1</c:v>
                </c:pt>
                <c:pt idx="1215">
                  <c:v>25.84</c:v>
                </c:pt>
                <c:pt idx="1216">
                  <c:v>20.6</c:v>
                </c:pt>
                <c:pt idx="1217">
                  <c:v>28.88</c:v>
                </c:pt>
                <c:pt idx="1218">
                  <c:v>28.24</c:v>
                </c:pt>
                <c:pt idx="1219">
                  <c:v>25.46</c:v>
                </c:pt>
                <c:pt idx="1220">
                  <c:v>29.64</c:v>
                </c:pt>
                <c:pt idx="1221">
                  <c:v>31.27</c:v>
                </c:pt>
                <c:pt idx="1222">
                  <c:v>19.95</c:v>
                </c:pt>
                <c:pt idx="1223">
                  <c:v>21.3</c:v>
                </c:pt>
                <c:pt idx="1224">
                  <c:v>31.635000000000002</c:v>
                </c:pt>
                <c:pt idx="1225">
                  <c:v>23.9</c:v>
                </c:pt>
                <c:pt idx="1226">
                  <c:v>34.15</c:v>
                </c:pt>
                <c:pt idx="1227">
                  <c:v>28.71</c:v>
                </c:pt>
                <c:pt idx="1228">
                  <c:v>36.700000000000003</c:v>
                </c:pt>
                <c:pt idx="1229">
                  <c:v>34.1</c:v>
                </c:pt>
                <c:pt idx="1230">
                  <c:v>25.7</c:v>
                </c:pt>
                <c:pt idx="1231">
                  <c:v>21.68</c:v>
                </c:pt>
                <c:pt idx="1232">
                  <c:v>25.175000000000001</c:v>
                </c:pt>
                <c:pt idx="1233">
                  <c:v>44.77</c:v>
                </c:pt>
                <c:pt idx="1234">
                  <c:v>37.07</c:v>
                </c:pt>
                <c:pt idx="1235">
                  <c:v>39.799999999999997</c:v>
                </c:pt>
                <c:pt idx="1236">
                  <c:v>26.36</c:v>
                </c:pt>
                <c:pt idx="1237">
                  <c:v>29.925000000000001</c:v>
                </c:pt>
                <c:pt idx="1238">
                  <c:v>37.29</c:v>
                </c:pt>
                <c:pt idx="1239">
                  <c:v>30.2</c:v>
                </c:pt>
                <c:pt idx="1240">
                  <c:v>24.225000000000001</c:v>
                </c:pt>
                <c:pt idx="1241">
                  <c:v>31.445</c:v>
                </c:pt>
                <c:pt idx="1242">
                  <c:v>38.880000000000003</c:v>
                </c:pt>
                <c:pt idx="1243">
                  <c:v>43.89</c:v>
                </c:pt>
                <c:pt idx="1244">
                  <c:v>25.6</c:v>
                </c:pt>
                <c:pt idx="1245">
                  <c:v>29.545000000000002</c:v>
                </c:pt>
                <c:pt idx="1246">
                  <c:v>23.25</c:v>
                </c:pt>
                <c:pt idx="1247">
                  <c:v>43.95</c:v>
                </c:pt>
                <c:pt idx="1248">
                  <c:v>21.85</c:v>
                </c:pt>
                <c:pt idx="1249">
                  <c:v>25.73</c:v>
                </c:pt>
                <c:pt idx="1250">
                  <c:v>32.229999999999997</c:v>
                </c:pt>
                <c:pt idx="1251">
                  <c:v>32.204999999999998</c:v>
                </c:pt>
                <c:pt idx="1252">
                  <c:v>26.41</c:v>
                </c:pt>
                <c:pt idx="1253">
                  <c:v>30.2</c:v>
                </c:pt>
                <c:pt idx="1254">
                  <c:v>31.26</c:v>
                </c:pt>
                <c:pt idx="1255">
                  <c:v>33.725000000000001</c:v>
                </c:pt>
                <c:pt idx="1256">
                  <c:v>28.9</c:v>
                </c:pt>
                <c:pt idx="1257">
                  <c:v>45.69</c:v>
                </c:pt>
                <c:pt idx="1258">
                  <c:v>21.03</c:v>
                </c:pt>
                <c:pt idx="1259">
                  <c:v>37</c:v>
                </c:pt>
                <c:pt idx="1260">
                  <c:v>25.4</c:v>
                </c:pt>
                <c:pt idx="1261">
                  <c:v>32.299999999999997</c:v>
                </c:pt>
                <c:pt idx="1262">
                  <c:v>23.94</c:v>
                </c:pt>
                <c:pt idx="1263">
                  <c:v>46.4</c:v>
                </c:pt>
                <c:pt idx="1264">
                  <c:v>40.375</c:v>
                </c:pt>
                <c:pt idx="1265">
                  <c:v>28.7</c:v>
                </c:pt>
                <c:pt idx="1266">
                  <c:v>26.63</c:v>
                </c:pt>
                <c:pt idx="1267">
                  <c:v>22.515000000000001</c:v>
                </c:pt>
                <c:pt idx="1268">
                  <c:v>36.575000000000003</c:v>
                </c:pt>
                <c:pt idx="1269">
                  <c:v>23.66</c:v>
                </c:pt>
                <c:pt idx="1270">
                  <c:v>18.62</c:v>
                </c:pt>
                <c:pt idx="1271">
                  <c:v>19.190000000000001</c:v>
                </c:pt>
                <c:pt idx="1272">
                  <c:v>27.5</c:v>
                </c:pt>
                <c:pt idx="1273">
                  <c:v>27.36</c:v>
                </c:pt>
                <c:pt idx="1274">
                  <c:v>20.350000000000001</c:v>
                </c:pt>
                <c:pt idx="1275">
                  <c:v>24.035</c:v>
                </c:pt>
                <c:pt idx="1276">
                  <c:v>23.56</c:v>
                </c:pt>
                <c:pt idx="1277">
                  <c:v>27.17</c:v>
                </c:pt>
                <c:pt idx="1278">
                  <c:v>34.32</c:v>
                </c:pt>
                <c:pt idx="1279">
                  <c:v>23.87</c:v>
                </c:pt>
                <c:pt idx="1280">
                  <c:v>30.15</c:v>
                </c:pt>
                <c:pt idx="1281">
                  <c:v>26.36</c:v>
                </c:pt>
                <c:pt idx="1282">
                  <c:v>45.32</c:v>
                </c:pt>
                <c:pt idx="1283">
                  <c:v>31.93</c:v>
                </c:pt>
                <c:pt idx="1284">
                  <c:v>36</c:v>
                </c:pt>
                <c:pt idx="1285">
                  <c:v>32</c:v>
                </c:pt>
                <c:pt idx="1286">
                  <c:v>29.37</c:v>
                </c:pt>
                <c:pt idx="1287">
                  <c:v>23.6</c:v>
                </c:pt>
                <c:pt idx="1288">
                  <c:v>33.155000000000001</c:v>
                </c:pt>
                <c:pt idx="1289">
                  <c:v>24.32</c:v>
                </c:pt>
                <c:pt idx="1290">
                  <c:v>36.299999999999997</c:v>
                </c:pt>
                <c:pt idx="1291">
                  <c:v>34.4</c:v>
                </c:pt>
                <c:pt idx="1292">
                  <c:v>30.9</c:v>
                </c:pt>
                <c:pt idx="1293">
                  <c:v>28.6</c:v>
                </c:pt>
                <c:pt idx="1294">
                  <c:v>27.83</c:v>
                </c:pt>
                <c:pt idx="1295">
                  <c:v>39.64</c:v>
                </c:pt>
                <c:pt idx="1296">
                  <c:v>38.479999999999997</c:v>
                </c:pt>
                <c:pt idx="1297">
                  <c:v>36.200000000000003</c:v>
                </c:pt>
                <c:pt idx="1298">
                  <c:v>27.13</c:v>
                </c:pt>
                <c:pt idx="1299">
                  <c:v>20.75</c:v>
                </c:pt>
                <c:pt idx="1300">
                  <c:v>26.6</c:v>
                </c:pt>
                <c:pt idx="1301">
                  <c:v>25.3</c:v>
                </c:pt>
                <c:pt idx="1302">
                  <c:v>18.84</c:v>
                </c:pt>
                <c:pt idx="1303">
                  <c:v>19.57</c:v>
                </c:pt>
                <c:pt idx="1304">
                  <c:v>30.495000000000001</c:v>
                </c:pt>
                <c:pt idx="1305">
                  <c:v>30.114999999999998</c:v>
                </c:pt>
                <c:pt idx="1306">
                  <c:v>24.78</c:v>
                </c:pt>
                <c:pt idx="1307">
                  <c:v>24.77</c:v>
                </c:pt>
                <c:pt idx="1308">
                  <c:v>16.579999999999998</c:v>
                </c:pt>
                <c:pt idx="1309">
                  <c:v>38.17</c:v>
                </c:pt>
                <c:pt idx="1310">
                  <c:v>39.424999999999997</c:v>
                </c:pt>
                <c:pt idx="1311">
                  <c:v>33.44</c:v>
                </c:pt>
                <c:pt idx="1312">
                  <c:v>33.344999999999999</c:v>
                </c:pt>
                <c:pt idx="1313">
                  <c:v>38.79</c:v>
                </c:pt>
                <c:pt idx="1314">
                  <c:v>30.684999999999999</c:v>
                </c:pt>
                <c:pt idx="1315">
                  <c:v>22.135000000000002</c:v>
                </c:pt>
                <c:pt idx="1316">
                  <c:v>33.33</c:v>
                </c:pt>
                <c:pt idx="1317">
                  <c:v>31.13</c:v>
                </c:pt>
                <c:pt idx="1318">
                  <c:v>28.9</c:v>
                </c:pt>
                <c:pt idx="1319">
                  <c:v>43.31</c:v>
                </c:pt>
                <c:pt idx="1320">
                  <c:v>22.8</c:v>
                </c:pt>
                <c:pt idx="1321">
                  <c:v>19.09</c:v>
                </c:pt>
                <c:pt idx="1322">
                  <c:v>23.37</c:v>
                </c:pt>
                <c:pt idx="1323">
                  <c:v>33.44</c:v>
                </c:pt>
                <c:pt idx="1324">
                  <c:v>28.05</c:v>
                </c:pt>
                <c:pt idx="1325">
                  <c:v>27.72</c:v>
                </c:pt>
                <c:pt idx="1326">
                  <c:v>29.81</c:v>
                </c:pt>
                <c:pt idx="1327">
                  <c:v>23.98</c:v>
                </c:pt>
                <c:pt idx="1328">
                  <c:v>17.34</c:v>
                </c:pt>
                <c:pt idx="1329">
                  <c:v>40.39</c:v>
                </c:pt>
                <c:pt idx="1330">
                  <c:v>25.96</c:v>
                </c:pt>
                <c:pt idx="1331">
                  <c:v>17.68</c:v>
                </c:pt>
                <c:pt idx="1332">
                  <c:v>30.875</c:v>
                </c:pt>
                <c:pt idx="1333">
                  <c:v>30.81</c:v>
                </c:pt>
                <c:pt idx="1334">
                  <c:v>36.85</c:v>
                </c:pt>
                <c:pt idx="1335">
                  <c:v>35.86</c:v>
                </c:pt>
                <c:pt idx="1336">
                  <c:v>30.3</c:v>
                </c:pt>
                <c:pt idx="1337">
                  <c:v>32.015000000000001</c:v>
                </c:pt>
                <c:pt idx="1338">
                  <c:v>25.06</c:v>
                </c:pt>
                <c:pt idx="1339">
                  <c:v>18.829999999999998</c:v>
                </c:pt>
                <c:pt idx="1340">
                  <c:v>47.52</c:v>
                </c:pt>
                <c:pt idx="1341">
                  <c:v>37.82</c:v>
                </c:pt>
                <c:pt idx="1342">
                  <c:v>44.16</c:v>
                </c:pt>
                <c:pt idx="1343">
                  <c:v>37.049999999999997</c:v>
                </c:pt>
                <c:pt idx="1344">
                  <c:v>18.66</c:v>
                </c:pt>
                <c:pt idx="1345">
                  <c:v>36.200000000000003</c:v>
                </c:pt>
                <c:pt idx="1346">
                  <c:v>18.87</c:v>
                </c:pt>
                <c:pt idx="1347">
                  <c:v>32.299999999999997</c:v>
                </c:pt>
                <c:pt idx="1348">
                  <c:v>22.64</c:v>
                </c:pt>
                <c:pt idx="1349">
                  <c:v>28.69</c:v>
                </c:pt>
                <c:pt idx="1350">
                  <c:v>28.16</c:v>
                </c:pt>
                <c:pt idx="1351">
                  <c:v>45.54</c:v>
                </c:pt>
                <c:pt idx="1352">
                  <c:v>28.7</c:v>
                </c:pt>
                <c:pt idx="1353">
                  <c:v>27.74</c:v>
                </c:pt>
                <c:pt idx="1354">
                  <c:v>36.954999999999998</c:v>
                </c:pt>
                <c:pt idx="1355">
                  <c:v>30.69</c:v>
                </c:pt>
                <c:pt idx="1356">
                  <c:v>24.984999999999999</c:v>
                </c:pt>
                <c:pt idx="1357">
                  <c:v>39.42</c:v>
                </c:pt>
                <c:pt idx="1358">
                  <c:v>16.8</c:v>
                </c:pt>
                <c:pt idx="1359">
                  <c:v>23.274999999999999</c:v>
                </c:pt>
                <c:pt idx="1360">
                  <c:v>22.8</c:v>
                </c:pt>
                <c:pt idx="1361">
                  <c:v>24.3</c:v>
                </c:pt>
                <c:pt idx="1362">
                  <c:v>25.13</c:v>
                </c:pt>
                <c:pt idx="1363">
                  <c:v>22.72</c:v>
                </c:pt>
                <c:pt idx="1364">
                  <c:v>32.6</c:v>
                </c:pt>
                <c:pt idx="1365">
                  <c:v>17.28</c:v>
                </c:pt>
                <c:pt idx="1366">
                  <c:v>27.92</c:v>
                </c:pt>
                <c:pt idx="1367">
                  <c:v>38.284999999999997</c:v>
                </c:pt>
                <c:pt idx="1368">
                  <c:v>16.48</c:v>
                </c:pt>
                <c:pt idx="1369">
                  <c:v>38.57</c:v>
                </c:pt>
                <c:pt idx="1370">
                  <c:v>43.85</c:v>
                </c:pt>
                <c:pt idx="1371">
                  <c:v>30.11</c:v>
                </c:pt>
                <c:pt idx="1372">
                  <c:v>31.59</c:v>
                </c:pt>
                <c:pt idx="1373">
                  <c:v>40.15</c:v>
                </c:pt>
                <c:pt idx="1374">
                  <c:v>40.700000000000003</c:v>
                </c:pt>
                <c:pt idx="1375">
                  <c:v>40.76</c:v>
                </c:pt>
                <c:pt idx="1376">
                  <c:v>29.7</c:v>
                </c:pt>
                <c:pt idx="1377">
                  <c:v>40.58</c:v>
                </c:pt>
                <c:pt idx="1378">
                  <c:v>33.06</c:v>
                </c:pt>
                <c:pt idx="1379">
                  <c:v>26.62</c:v>
                </c:pt>
                <c:pt idx="1380">
                  <c:v>37.1</c:v>
                </c:pt>
                <c:pt idx="1381">
                  <c:v>18.28</c:v>
                </c:pt>
                <c:pt idx="1382">
                  <c:v>35.814999999999998</c:v>
                </c:pt>
                <c:pt idx="1383">
                  <c:v>30.69</c:v>
                </c:pt>
                <c:pt idx="1384">
                  <c:v>26.125</c:v>
                </c:pt>
                <c:pt idx="1385">
                  <c:v>34.58</c:v>
                </c:pt>
                <c:pt idx="1386">
                  <c:v>27.4</c:v>
                </c:pt>
                <c:pt idx="1387">
                  <c:v>27.53</c:v>
                </c:pt>
                <c:pt idx="1388">
                  <c:v>33</c:v>
                </c:pt>
                <c:pt idx="1389">
                  <c:v>25.78</c:v>
                </c:pt>
                <c:pt idx="1390">
                  <c:v>22.66</c:v>
                </c:pt>
                <c:pt idx="1391">
                  <c:v>38.81</c:v>
                </c:pt>
                <c:pt idx="1392">
                  <c:v>38.51</c:v>
                </c:pt>
                <c:pt idx="1393">
                  <c:v>22.98</c:v>
                </c:pt>
                <c:pt idx="1394">
                  <c:v>15.65</c:v>
                </c:pt>
                <c:pt idx="1395">
                  <c:v>39.97</c:v>
                </c:pt>
                <c:pt idx="1396">
                  <c:v>37.22</c:v>
                </c:pt>
                <c:pt idx="1397">
                  <c:v>41.325000000000003</c:v>
                </c:pt>
                <c:pt idx="1398">
                  <c:v>40.31</c:v>
                </c:pt>
                <c:pt idx="1399">
                  <c:v>29.48</c:v>
                </c:pt>
                <c:pt idx="1400">
                  <c:v>33.155000000000001</c:v>
                </c:pt>
                <c:pt idx="1401">
                  <c:v>42.85</c:v>
                </c:pt>
                <c:pt idx="1402">
                  <c:v>32.340000000000003</c:v>
                </c:pt>
                <c:pt idx="1403">
                  <c:v>27.5</c:v>
                </c:pt>
                <c:pt idx="1404">
                  <c:v>25.8</c:v>
                </c:pt>
                <c:pt idx="1405">
                  <c:v>25</c:v>
                </c:pt>
                <c:pt idx="1406">
                  <c:v>41.2</c:v>
                </c:pt>
                <c:pt idx="1407">
                  <c:v>17.78</c:v>
                </c:pt>
                <c:pt idx="1408">
                  <c:v>40.119999999999997</c:v>
                </c:pt>
                <c:pt idx="1409">
                  <c:v>19.350000000000001</c:v>
                </c:pt>
                <c:pt idx="1410">
                  <c:v>36.69</c:v>
                </c:pt>
                <c:pt idx="1411">
                  <c:v>28.51</c:v>
                </c:pt>
                <c:pt idx="1412">
                  <c:v>30.21</c:v>
                </c:pt>
                <c:pt idx="1413">
                  <c:v>24.33</c:v>
                </c:pt>
                <c:pt idx="1414">
                  <c:v>19.855</c:v>
                </c:pt>
                <c:pt idx="1415">
                  <c:v>25.364999999999998</c:v>
                </c:pt>
                <c:pt idx="1416">
                  <c:v>29.6</c:v>
                </c:pt>
                <c:pt idx="1417">
                  <c:v>39.43</c:v>
                </c:pt>
                <c:pt idx="1418">
                  <c:v>27.34</c:v>
                </c:pt>
                <c:pt idx="1419">
                  <c:v>39.01</c:v>
                </c:pt>
                <c:pt idx="1420">
                  <c:v>18.989999999999998</c:v>
                </c:pt>
                <c:pt idx="1421">
                  <c:v>42.3</c:v>
                </c:pt>
                <c:pt idx="1422">
                  <c:v>39.805</c:v>
                </c:pt>
                <c:pt idx="1423">
                  <c:v>33.700000000000003</c:v>
                </c:pt>
                <c:pt idx="1424">
                  <c:v>36.195</c:v>
                </c:pt>
                <c:pt idx="1425">
                  <c:v>32.6</c:v>
                </c:pt>
                <c:pt idx="1426">
                  <c:v>30.2</c:v>
                </c:pt>
                <c:pt idx="1427">
                  <c:v>27.645</c:v>
                </c:pt>
                <c:pt idx="1428">
                  <c:v>26.41</c:v>
                </c:pt>
                <c:pt idx="1429">
                  <c:v>34.1</c:v>
                </c:pt>
                <c:pt idx="1430">
                  <c:v>17.3</c:v>
                </c:pt>
                <c:pt idx="1431">
                  <c:v>35.020000000000003</c:v>
                </c:pt>
                <c:pt idx="1432">
                  <c:v>37.1</c:v>
                </c:pt>
                <c:pt idx="1433">
                  <c:v>16.79</c:v>
                </c:pt>
                <c:pt idx="1434">
                  <c:v>31.635000000000002</c:v>
                </c:pt>
                <c:pt idx="1435">
                  <c:v>24.19</c:v>
                </c:pt>
                <c:pt idx="1436">
                  <c:v>35.29</c:v>
                </c:pt>
                <c:pt idx="1437">
                  <c:v>35.299999999999997</c:v>
                </c:pt>
                <c:pt idx="1438">
                  <c:v>35.64</c:v>
                </c:pt>
                <c:pt idx="1439">
                  <c:v>33.1</c:v>
                </c:pt>
                <c:pt idx="1440">
                  <c:v>26.41</c:v>
                </c:pt>
                <c:pt idx="1441">
                  <c:v>29.9</c:v>
                </c:pt>
                <c:pt idx="1442">
                  <c:v>25.24</c:v>
                </c:pt>
                <c:pt idx="1443">
                  <c:v>25.08</c:v>
                </c:pt>
                <c:pt idx="1444">
                  <c:v>29.164999999999999</c:v>
                </c:pt>
                <c:pt idx="1445">
                  <c:v>15.05</c:v>
                </c:pt>
                <c:pt idx="1446">
                  <c:v>19.95</c:v>
                </c:pt>
                <c:pt idx="1447">
                  <c:v>16.66</c:v>
                </c:pt>
                <c:pt idx="1448">
                  <c:v>16.62</c:v>
                </c:pt>
                <c:pt idx="1449">
                  <c:v>15.36</c:v>
                </c:pt>
                <c:pt idx="1450">
                  <c:v>27.74</c:v>
                </c:pt>
                <c:pt idx="1451">
                  <c:v>22.44</c:v>
                </c:pt>
                <c:pt idx="1452">
                  <c:v>37.049999999999997</c:v>
                </c:pt>
                <c:pt idx="1453">
                  <c:v>22.95</c:v>
                </c:pt>
                <c:pt idx="1454">
                  <c:v>34.200000000000003</c:v>
                </c:pt>
                <c:pt idx="1455">
                  <c:v>30.59</c:v>
                </c:pt>
                <c:pt idx="1456">
                  <c:v>25.51</c:v>
                </c:pt>
                <c:pt idx="1457">
                  <c:v>29.04</c:v>
                </c:pt>
                <c:pt idx="1458">
                  <c:v>22.135000000000002</c:v>
                </c:pt>
                <c:pt idx="1459">
                  <c:v>21.375</c:v>
                </c:pt>
                <c:pt idx="1460">
                  <c:v>29.19</c:v>
                </c:pt>
                <c:pt idx="1461">
                  <c:v>31.92</c:v>
                </c:pt>
                <c:pt idx="1462">
                  <c:v>26.315000000000001</c:v>
                </c:pt>
                <c:pt idx="1463">
                  <c:v>35.299999999999997</c:v>
                </c:pt>
                <c:pt idx="1464">
                  <c:v>18.91</c:v>
                </c:pt>
                <c:pt idx="1465">
                  <c:v>22.41</c:v>
                </c:pt>
                <c:pt idx="1466">
                  <c:v>22.704999999999998</c:v>
                </c:pt>
                <c:pt idx="1467">
                  <c:v>37.18</c:v>
                </c:pt>
                <c:pt idx="1468">
                  <c:v>35.97</c:v>
                </c:pt>
                <c:pt idx="1469">
                  <c:v>35.799999999999997</c:v>
                </c:pt>
                <c:pt idx="1470">
                  <c:v>28.31</c:v>
                </c:pt>
                <c:pt idx="1471">
                  <c:v>38.06</c:v>
                </c:pt>
                <c:pt idx="1472">
                  <c:v>28</c:v>
                </c:pt>
                <c:pt idx="1473">
                  <c:v>34.32</c:v>
                </c:pt>
                <c:pt idx="1474">
                  <c:v>22.3</c:v>
                </c:pt>
                <c:pt idx="1475">
                  <c:v>27.835000000000001</c:v>
                </c:pt>
                <c:pt idx="1476">
                  <c:v>39.229999999999997</c:v>
                </c:pt>
                <c:pt idx="1477">
                  <c:v>19.95</c:v>
                </c:pt>
                <c:pt idx="1478">
                  <c:v>34.64</c:v>
                </c:pt>
                <c:pt idx="1479">
                  <c:v>18.75</c:v>
                </c:pt>
                <c:pt idx="1480">
                  <c:v>26.48</c:v>
                </c:pt>
                <c:pt idx="1481">
                  <c:v>34.83</c:v>
                </c:pt>
                <c:pt idx="1482">
                  <c:v>25.46</c:v>
                </c:pt>
                <c:pt idx="1483">
                  <c:v>23.31</c:v>
                </c:pt>
                <c:pt idx="1484">
                  <c:v>29</c:v>
                </c:pt>
                <c:pt idx="1485">
                  <c:v>32.869999999999997</c:v>
                </c:pt>
                <c:pt idx="1486">
                  <c:v>26.18</c:v>
                </c:pt>
                <c:pt idx="1487">
                  <c:v>25.3</c:v>
                </c:pt>
                <c:pt idx="1488">
                  <c:v>36.94</c:v>
                </c:pt>
                <c:pt idx="1489">
                  <c:v>22.86</c:v>
                </c:pt>
                <c:pt idx="1490">
                  <c:v>18.760000000000002</c:v>
                </c:pt>
                <c:pt idx="1491">
                  <c:v>24.36</c:v>
                </c:pt>
                <c:pt idx="1492">
                  <c:v>32.299999999999997</c:v>
                </c:pt>
                <c:pt idx="1493">
                  <c:v>22.704999999999998</c:v>
                </c:pt>
                <c:pt idx="1494">
                  <c:v>21.79</c:v>
                </c:pt>
                <c:pt idx="1495">
                  <c:v>24.52</c:v>
                </c:pt>
                <c:pt idx="1496">
                  <c:v>39.520000000000003</c:v>
                </c:pt>
                <c:pt idx="1497">
                  <c:v>24.49</c:v>
                </c:pt>
                <c:pt idx="1498">
                  <c:v>26.315000000000001</c:v>
                </c:pt>
                <c:pt idx="1499">
                  <c:v>22.58</c:v>
                </c:pt>
                <c:pt idx="1500">
                  <c:v>19.475000000000001</c:v>
                </c:pt>
                <c:pt idx="1501">
                  <c:v>26.33</c:v>
                </c:pt>
                <c:pt idx="1502">
                  <c:v>17.29</c:v>
                </c:pt>
                <c:pt idx="1503">
                  <c:v>42.88</c:v>
                </c:pt>
                <c:pt idx="1504">
                  <c:v>32.200000000000003</c:v>
                </c:pt>
                <c:pt idx="1505">
                  <c:v>18.75</c:v>
                </c:pt>
                <c:pt idx="1506">
                  <c:v>22.36</c:v>
                </c:pt>
                <c:pt idx="1507">
                  <c:v>23.94</c:v>
                </c:pt>
                <c:pt idx="1508">
                  <c:v>30.1</c:v>
                </c:pt>
                <c:pt idx="1509">
                  <c:v>21.93</c:v>
                </c:pt>
                <c:pt idx="1510">
                  <c:v>39.75</c:v>
                </c:pt>
                <c:pt idx="1511">
                  <c:v>26.03</c:v>
                </c:pt>
                <c:pt idx="1512">
                  <c:v>34.51</c:v>
                </c:pt>
                <c:pt idx="1513">
                  <c:v>19.32</c:v>
                </c:pt>
                <c:pt idx="1514">
                  <c:v>28.5</c:v>
                </c:pt>
                <c:pt idx="1515">
                  <c:v>30.875</c:v>
                </c:pt>
                <c:pt idx="1516">
                  <c:v>24.02</c:v>
                </c:pt>
                <c:pt idx="1517">
                  <c:v>36.08</c:v>
                </c:pt>
                <c:pt idx="1518">
                  <c:v>32.200000000000003</c:v>
                </c:pt>
                <c:pt idx="1519">
                  <c:v>28.05</c:v>
                </c:pt>
                <c:pt idx="1520">
                  <c:v>19</c:v>
                </c:pt>
                <c:pt idx="1521">
                  <c:v>16.13</c:v>
                </c:pt>
                <c:pt idx="1522">
                  <c:v>18.77</c:v>
                </c:pt>
                <c:pt idx="1523">
                  <c:v>28.88</c:v>
                </c:pt>
                <c:pt idx="1524">
                  <c:v>27.55</c:v>
                </c:pt>
                <c:pt idx="1525">
                  <c:v>15.6</c:v>
                </c:pt>
                <c:pt idx="1526">
                  <c:v>21.99</c:v>
                </c:pt>
                <c:pt idx="1527">
                  <c:v>34.85</c:v>
                </c:pt>
                <c:pt idx="1528">
                  <c:v>24.51</c:v>
                </c:pt>
                <c:pt idx="1529">
                  <c:v>19.399999999999999</c:v>
                </c:pt>
                <c:pt idx="1530">
                  <c:v>15.1</c:v>
                </c:pt>
                <c:pt idx="1531">
                  <c:v>23.37</c:v>
                </c:pt>
                <c:pt idx="1532">
                  <c:v>42.4</c:v>
                </c:pt>
                <c:pt idx="1533">
                  <c:v>28.405000000000001</c:v>
                </c:pt>
                <c:pt idx="1534">
                  <c:v>23.4</c:v>
                </c:pt>
                <c:pt idx="1535">
                  <c:v>33.44</c:v>
                </c:pt>
                <c:pt idx="1536">
                  <c:v>21.12</c:v>
                </c:pt>
                <c:pt idx="1537">
                  <c:v>18.48</c:v>
                </c:pt>
                <c:pt idx="1538">
                  <c:v>16.815000000000001</c:v>
                </c:pt>
                <c:pt idx="1539">
                  <c:v>26.72</c:v>
                </c:pt>
                <c:pt idx="1540">
                  <c:v>41.42</c:v>
                </c:pt>
                <c:pt idx="1541">
                  <c:v>20.69</c:v>
                </c:pt>
                <c:pt idx="1542">
                  <c:v>41.23</c:v>
                </c:pt>
                <c:pt idx="1543">
                  <c:v>29.9</c:v>
                </c:pt>
                <c:pt idx="1544">
                  <c:v>34.104999999999997</c:v>
                </c:pt>
                <c:pt idx="1545">
                  <c:v>24.97</c:v>
                </c:pt>
                <c:pt idx="1546">
                  <c:v>34.799999999999997</c:v>
                </c:pt>
                <c:pt idx="1547">
                  <c:v>32.965000000000003</c:v>
                </c:pt>
                <c:pt idx="1548">
                  <c:v>27.265000000000001</c:v>
                </c:pt>
                <c:pt idx="1549">
                  <c:v>17.059999999999999</c:v>
                </c:pt>
                <c:pt idx="1550">
                  <c:v>36.29</c:v>
                </c:pt>
                <c:pt idx="1551">
                  <c:v>28.594999999999999</c:v>
                </c:pt>
                <c:pt idx="1552">
                  <c:v>17.8</c:v>
                </c:pt>
                <c:pt idx="1553">
                  <c:v>21.4</c:v>
                </c:pt>
                <c:pt idx="1554">
                  <c:v>23.01</c:v>
                </c:pt>
                <c:pt idx="1555">
                  <c:v>19.86</c:v>
                </c:pt>
                <c:pt idx="1556">
                  <c:v>33.58</c:v>
                </c:pt>
                <c:pt idx="1557">
                  <c:v>29.81</c:v>
                </c:pt>
                <c:pt idx="1558">
                  <c:v>27.4</c:v>
                </c:pt>
                <c:pt idx="1559">
                  <c:v>17.98</c:v>
                </c:pt>
                <c:pt idx="1560">
                  <c:v>37.9</c:v>
                </c:pt>
                <c:pt idx="1561">
                  <c:v>25.27</c:v>
                </c:pt>
                <c:pt idx="1562">
                  <c:v>29.26</c:v>
                </c:pt>
                <c:pt idx="1563">
                  <c:v>27.835000000000001</c:v>
                </c:pt>
                <c:pt idx="1564">
                  <c:v>46.53</c:v>
                </c:pt>
                <c:pt idx="1565">
                  <c:v>20.58</c:v>
                </c:pt>
                <c:pt idx="1566">
                  <c:v>19.53</c:v>
                </c:pt>
                <c:pt idx="1567">
                  <c:v>27.7</c:v>
                </c:pt>
                <c:pt idx="1568">
                  <c:v>18.920000000000002</c:v>
                </c:pt>
                <c:pt idx="1569">
                  <c:v>17.760000000000002</c:v>
                </c:pt>
                <c:pt idx="1570">
                  <c:v>29.83</c:v>
                </c:pt>
                <c:pt idx="1571">
                  <c:v>23.465</c:v>
                </c:pt>
                <c:pt idx="1572">
                  <c:v>29.355</c:v>
                </c:pt>
                <c:pt idx="1573">
                  <c:v>35.49</c:v>
                </c:pt>
                <c:pt idx="1574">
                  <c:v>26.315000000000001</c:v>
                </c:pt>
                <c:pt idx="1575">
                  <c:v>19.79</c:v>
                </c:pt>
                <c:pt idx="1576">
                  <c:v>40.564999999999998</c:v>
                </c:pt>
                <c:pt idx="1577">
                  <c:v>18.03</c:v>
                </c:pt>
                <c:pt idx="1578">
                  <c:v>34.65</c:v>
                </c:pt>
                <c:pt idx="1579">
                  <c:v>42.94</c:v>
                </c:pt>
                <c:pt idx="1580">
                  <c:v>31.254999999999999</c:v>
                </c:pt>
                <c:pt idx="1581">
                  <c:v>45.43</c:v>
                </c:pt>
                <c:pt idx="1582">
                  <c:v>32.340000000000003</c:v>
                </c:pt>
                <c:pt idx="1583">
                  <c:v>25.46</c:v>
                </c:pt>
                <c:pt idx="1584">
                  <c:v>37.145000000000003</c:v>
                </c:pt>
                <c:pt idx="1585">
                  <c:v>30.8</c:v>
                </c:pt>
                <c:pt idx="1586">
                  <c:v>29.5</c:v>
                </c:pt>
                <c:pt idx="1587">
                  <c:v>43.39</c:v>
                </c:pt>
                <c:pt idx="1588">
                  <c:v>15.08</c:v>
                </c:pt>
                <c:pt idx="1589">
                  <c:v>20.48</c:v>
                </c:pt>
                <c:pt idx="1590">
                  <c:v>34.450000000000003</c:v>
                </c:pt>
                <c:pt idx="1591">
                  <c:v>34.21</c:v>
                </c:pt>
                <c:pt idx="1592">
                  <c:v>28.8</c:v>
                </c:pt>
                <c:pt idx="1593">
                  <c:v>31.74</c:v>
                </c:pt>
                <c:pt idx="1594">
                  <c:v>21.78</c:v>
                </c:pt>
                <c:pt idx="1595">
                  <c:v>23.75</c:v>
                </c:pt>
                <c:pt idx="1596">
                  <c:v>33.21</c:v>
                </c:pt>
                <c:pt idx="1597">
                  <c:v>17.7</c:v>
                </c:pt>
                <c:pt idx="1598">
                  <c:v>17.2</c:v>
                </c:pt>
                <c:pt idx="1599">
                  <c:v>19.21</c:v>
                </c:pt>
                <c:pt idx="1600">
                  <c:v>23.2</c:v>
                </c:pt>
                <c:pt idx="1601">
                  <c:v>32.5</c:v>
                </c:pt>
                <c:pt idx="1602">
                  <c:v>20.9</c:v>
                </c:pt>
                <c:pt idx="1603">
                  <c:v>19.11</c:v>
                </c:pt>
                <c:pt idx="1604">
                  <c:v>31.17</c:v>
                </c:pt>
                <c:pt idx="1605">
                  <c:v>36.08</c:v>
                </c:pt>
                <c:pt idx="1606">
                  <c:v>28.024999999999999</c:v>
                </c:pt>
                <c:pt idx="1607">
                  <c:v>24.32</c:v>
                </c:pt>
                <c:pt idx="1608">
                  <c:v>38</c:v>
                </c:pt>
                <c:pt idx="1609">
                  <c:v>31.6</c:v>
                </c:pt>
                <c:pt idx="1610">
                  <c:v>31.02</c:v>
                </c:pt>
                <c:pt idx="1611">
                  <c:v>29.26</c:v>
                </c:pt>
                <c:pt idx="1612">
                  <c:v>15.09</c:v>
                </c:pt>
                <c:pt idx="1613">
                  <c:v>22.63</c:v>
                </c:pt>
                <c:pt idx="1614">
                  <c:v>23.46</c:v>
                </c:pt>
                <c:pt idx="1615">
                  <c:v>22.56</c:v>
                </c:pt>
                <c:pt idx="1616">
                  <c:v>19.28</c:v>
                </c:pt>
                <c:pt idx="1617">
                  <c:v>15.37</c:v>
                </c:pt>
                <c:pt idx="1618">
                  <c:v>18.71</c:v>
                </c:pt>
                <c:pt idx="1619">
                  <c:v>20.61</c:v>
                </c:pt>
                <c:pt idx="1620">
                  <c:v>15.99</c:v>
                </c:pt>
                <c:pt idx="1621">
                  <c:v>33.155000000000001</c:v>
                </c:pt>
                <c:pt idx="1622">
                  <c:v>26.22</c:v>
                </c:pt>
                <c:pt idx="1623">
                  <c:v>21.85</c:v>
                </c:pt>
                <c:pt idx="1624">
                  <c:v>30.495000000000001</c:v>
                </c:pt>
                <c:pt idx="1625">
                  <c:v>34.104999999999997</c:v>
                </c:pt>
                <c:pt idx="1626">
                  <c:v>32.770000000000003</c:v>
                </c:pt>
                <c:pt idx="1627">
                  <c:v>16.850000000000001</c:v>
                </c:pt>
                <c:pt idx="1628">
                  <c:v>34.700000000000003</c:v>
                </c:pt>
                <c:pt idx="1629">
                  <c:v>37.049999999999997</c:v>
                </c:pt>
                <c:pt idx="1630">
                  <c:v>18.78</c:v>
                </c:pt>
                <c:pt idx="1631">
                  <c:v>28.024999999999999</c:v>
                </c:pt>
                <c:pt idx="1632">
                  <c:v>35.090000000000003</c:v>
                </c:pt>
                <c:pt idx="1633">
                  <c:v>34.42</c:v>
                </c:pt>
                <c:pt idx="1634">
                  <c:v>29.4</c:v>
                </c:pt>
                <c:pt idx="1635">
                  <c:v>21.31</c:v>
                </c:pt>
                <c:pt idx="1636">
                  <c:v>19.559999999999999</c:v>
                </c:pt>
                <c:pt idx="1637">
                  <c:v>37.335000000000001</c:v>
                </c:pt>
                <c:pt idx="1638">
                  <c:v>19.53</c:v>
                </c:pt>
                <c:pt idx="1639">
                  <c:v>34.1</c:v>
                </c:pt>
                <c:pt idx="1640">
                  <c:v>16.5</c:v>
                </c:pt>
                <c:pt idx="1641">
                  <c:v>30.69</c:v>
                </c:pt>
                <c:pt idx="1642">
                  <c:v>28.93</c:v>
                </c:pt>
                <c:pt idx="1643">
                  <c:v>38.9</c:v>
                </c:pt>
                <c:pt idx="1644">
                  <c:v>26.9</c:v>
                </c:pt>
                <c:pt idx="1645">
                  <c:v>24.86</c:v>
                </c:pt>
                <c:pt idx="1646">
                  <c:v>39.14</c:v>
                </c:pt>
                <c:pt idx="1647">
                  <c:v>39.799999999999997</c:v>
                </c:pt>
                <c:pt idx="1648">
                  <c:v>34.32</c:v>
                </c:pt>
                <c:pt idx="1649">
                  <c:v>32.51</c:v>
                </c:pt>
                <c:pt idx="1650">
                  <c:v>30.71</c:v>
                </c:pt>
                <c:pt idx="1651">
                  <c:v>28.9</c:v>
                </c:pt>
                <c:pt idx="1652">
                  <c:v>36.19</c:v>
                </c:pt>
                <c:pt idx="1653">
                  <c:v>29.6</c:v>
                </c:pt>
                <c:pt idx="1654">
                  <c:v>30.95</c:v>
                </c:pt>
                <c:pt idx="1655">
                  <c:v>19.95</c:v>
                </c:pt>
                <c:pt idx="1656">
                  <c:v>23.65</c:v>
                </c:pt>
                <c:pt idx="1657">
                  <c:v>43.34</c:v>
                </c:pt>
                <c:pt idx="1658">
                  <c:v>31.98</c:v>
                </c:pt>
                <c:pt idx="1659">
                  <c:v>35.86</c:v>
                </c:pt>
                <c:pt idx="1660">
                  <c:v>15.2</c:v>
                </c:pt>
                <c:pt idx="1661">
                  <c:v>37.200000000000003</c:v>
                </c:pt>
                <c:pt idx="1662">
                  <c:v>17.91</c:v>
                </c:pt>
                <c:pt idx="1663">
                  <c:v>20.76</c:v>
                </c:pt>
                <c:pt idx="1664">
                  <c:v>38.99</c:v>
                </c:pt>
                <c:pt idx="1665">
                  <c:v>42.655000000000001</c:v>
                </c:pt>
                <c:pt idx="1666">
                  <c:v>30.57</c:v>
                </c:pt>
                <c:pt idx="1667">
                  <c:v>17.7</c:v>
                </c:pt>
                <c:pt idx="1668">
                  <c:v>34.770000000000003</c:v>
                </c:pt>
                <c:pt idx="1669">
                  <c:v>16.88</c:v>
                </c:pt>
                <c:pt idx="1670">
                  <c:v>40.26</c:v>
                </c:pt>
                <c:pt idx="1671">
                  <c:v>25.6</c:v>
                </c:pt>
                <c:pt idx="1672">
                  <c:v>33.549999999999997</c:v>
                </c:pt>
                <c:pt idx="1673">
                  <c:v>16.690000000000001</c:v>
                </c:pt>
                <c:pt idx="1674">
                  <c:v>19.95</c:v>
                </c:pt>
                <c:pt idx="1675">
                  <c:v>17.55</c:v>
                </c:pt>
                <c:pt idx="1676">
                  <c:v>22.01</c:v>
                </c:pt>
                <c:pt idx="1677">
                  <c:v>41.8</c:v>
                </c:pt>
                <c:pt idx="1678">
                  <c:v>19.170000000000002</c:v>
                </c:pt>
                <c:pt idx="1679">
                  <c:v>32.799999999999997</c:v>
                </c:pt>
                <c:pt idx="1680">
                  <c:v>35.814999999999998</c:v>
                </c:pt>
                <c:pt idx="1681">
                  <c:v>24.3</c:v>
                </c:pt>
                <c:pt idx="1682">
                  <c:v>19.059999999999999</c:v>
                </c:pt>
                <c:pt idx="1683">
                  <c:v>33.25</c:v>
                </c:pt>
                <c:pt idx="1684">
                  <c:v>21.37</c:v>
                </c:pt>
                <c:pt idx="1685">
                  <c:v>34.43</c:v>
                </c:pt>
                <c:pt idx="1686">
                  <c:v>20.86</c:v>
                </c:pt>
                <c:pt idx="1687">
                  <c:v>18.34</c:v>
                </c:pt>
                <c:pt idx="1688">
                  <c:v>34.15</c:v>
                </c:pt>
                <c:pt idx="1689">
                  <c:v>18.350000000000001</c:v>
                </c:pt>
                <c:pt idx="1690">
                  <c:v>22.13</c:v>
                </c:pt>
                <c:pt idx="1691">
                  <c:v>22.51</c:v>
                </c:pt>
                <c:pt idx="1692">
                  <c:v>31</c:v>
                </c:pt>
                <c:pt idx="1693">
                  <c:v>28.27</c:v>
                </c:pt>
                <c:pt idx="1694">
                  <c:v>29.92</c:v>
                </c:pt>
                <c:pt idx="1695">
                  <c:v>25.9</c:v>
                </c:pt>
                <c:pt idx="1696">
                  <c:v>27.74</c:v>
                </c:pt>
                <c:pt idx="1697">
                  <c:v>17.260000000000002</c:v>
                </c:pt>
                <c:pt idx="1698">
                  <c:v>19.855</c:v>
                </c:pt>
                <c:pt idx="1699">
                  <c:v>41.69</c:v>
                </c:pt>
                <c:pt idx="1700">
                  <c:v>16.12</c:v>
                </c:pt>
                <c:pt idx="1701">
                  <c:v>37.43</c:v>
                </c:pt>
                <c:pt idx="1702">
                  <c:v>31.065000000000001</c:v>
                </c:pt>
                <c:pt idx="1703">
                  <c:v>25.08</c:v>
                </c:pt>
                <c:pt idx="1704">
                  <c:v>15.2</c:v>
                </c:pt>
                <c:pt idx="1705">
                  <c:v>22.34</c:v>
                </c:pt>
                <c:pt idx="1706">
                  <c:v>40.15</c:v>
                </c:pt>
                <c:pt idx="1707">
                  <c:v>37.729999999999997</c:v>
                </c:pt>
                <c:pt idx="1708">
                  <c:v>25.35</c:v>
                </c:pt>
                <c:pt idx="1709">
                  <c:v>26.41</c:v>
                </c:pt>
                <c:pt idx="1710">
                  <c:v>27.6</c:v>
                </c:pt>
                <c:pt idx="1711">
                  <c:v>33.82</c:v>
                </c:pt>
                <c:pt idx="1712">
                  <c:v>32.9</c:v>
                </c:pt>
                <c:pt idx="1713">
                  <c:v>30.875</c:v>
                </c:pt>
                <c:pt idx="1714">
                  <c:v>32.64</c:v>
                </c:pt>
                <c:pt idx="1715">
                  <c:v>22.135000000000002</c:v>
                </c:pt>
                <c:pt idx="1716">
                  <c:v>16.53</c:v>
                </c:pt>
                <c:pt idx="1717">
                  <c:v>32.774999999999999</c:v>
                </c:pt>
                <c:pt idx="1718">
                  <c:v>30.9</c:v>
                </c:pt>
                <c:pt idx="1719">
                  <c:v>15.58</c:v>
                </c:pt>
                <c:pt idx="1720">
                  <c:v>26.315000000000001</c:v>
                </c:pt>
                <c:pt idx="1721">
                  <c:v>35.61</c:v>
                </c:pt>
                <c:pt idx="1722">
                  <c:v>37.56</c:v>
                </c:pt>
                <c:pt idx="1723">
                  <c:v>15.49</c:v>
                </c:pt>
                <c:pt idx="1724">
                  <c:v>23.48</c:v>
                </c:pt>
                <c:pt idx="1725">
                  <c:v>30.02</c:v>
                </c:pt>
                <c:pt idx="1726">
                  <c:v>26.885000000000002</c:v>
                </c:pt>
                <c:pt idx="1727">
                  <c:v>25.84</c:v>
                </c:pt>
                <c:pt idx="1728">
                  <c:v>27.454999999999998</c:v>
                </c:pt>
                <c:pt idx="1729">
                  <c:v>24.605</c:v>
                </c:pt>
                <c:pt idx="1730">
                  <c:v>30.8</c:v>
                </c:pt>
                <c:pt idx="1731">
                  <c:v>34.799999999999997</c:v>
                </c:pt>
                <c:pt idx="1732">
                  <c:v>34.21</c:v>
                </c:pt>
                <c:pt idx="1733">
                  <c:v>31</c:v>
                </c:pt>
                <c:pt idx="1734">
                  <c:v>26.125</c:v>
                </c:pt>
                <c:pt idx="1735">
                  <c:v>30.13</c:v>
                </c:pt>
                <c:pt idx="1736">
                  <c:v>34.19</c:v>
                </c:pt>
                <c:pt idx="1737">
                  <c:v>22.515000000000001</c:v>
                </c:pt>
                <c:pt idx="1738">
                  <c:v>18.239999999999998</c:v>
                </c:pt>
                <c:pt idx="1739">
                  <c:v>37.28</c:v>
                </c:pt>
                <c:pt idx="1740">
                  <c:v>18.2</c:v>
                </c:pt>
                <c:pt idx="1741">
                  <c:v>20.53</c:v>
                </c:pt>
                <c:pt idx="1742">
                  <c:v>23.79</c:v>
                </c:pt>
                <c:pt idx="1743">
                  <c:v>29.8</c:v>
                </c:pt>
                <c:pt idx="1744">
                  <c:v>31.54</c:v>
                </c:pt>
                <c:pt idx="1745">
                  <c:v>20.82</c:v>
                </c:pt>
                <c:pt idx="1746">
                  <c:v>38.83</c:v>
                </c:pt>
                <c:pt idx="1747">
                  <c:v>23.44</c:v>
                </c:pt>
                <c:pt idx="1748">
                  <c:v>24.13</c:v>
                </c:pt>
                <c:pt idx="1749">
                  <c:v>42.13</c:v>
                </c:pt>
                <c:pt idx="1750">
                  <c:v>17.86</c:v>
                </c:pt>
                <c:pt idx="1751">
                  <c:v>32.78</c:v>
                </c:pt>
                <c:pt idx="1752">
                  <c:v>23.9</c:v>
                </c:pt>
                <c:pt idx="1753">
                  <c:v>15.47</c:v>
                </c:pt>
                <c:pt idx="1754">
                  <c:v>28.54</c:v>
                </c:pt>
                <c:pt idx="1755">
                  <c:v>18.54</c:v>
                </c:pt>
                <c:pt idx="1756">
                  <c:v>32.18</c:v>
                </c:pt>
                <c:pt idx="1757">
                  <c:v>37.380000000000003</c:v>
                </c:pt>
                <c:pt idx="1758">
                  <c:v>31.12</c:v>
                </c:pt>
                <c:pt idx="1759">
                  <c:v>22.01</c:v>
                </c:pt>
                <c:pt idx="1760">
                  <c:v>27.645</c:v>
                </c:pt>
                <c:pt idx="1761">
                  <c:v>29.64</c:v>
                </c:pt>
                <c:pt idx="1762">
                  <c:v>33.700000000000003</c:v>
                </c:pt>
                <c:pt idx="1763">
                  <c:v>27.5</c:v>
                </c:pt>
                <c:pt idx="1764">
                  <c:v>16.12</c:v>
                </c:pt>
                <c:pt idx="1765">
                  <c:v>26.73</c:v>
                </c:pt>
                <c:pt idx="1766">
                  <c:v>37.25</c:v>
                </c:pt>
                <c:pt idx="1767">
                  <c:v>23.56</c:v>
                </c:pt>
                <c:pt idx="1768">
                  <c:v>15.84</c:v>
                </c:pt>
                <c:pt idx="1769">
                  <c:v>36.630000000000003</c:v>
                </c:pt>
                <c:pt idx="1770">
                  <c:v>16.47</c:v>
                </c:pt>
                <c:pt idx="1771">
                  <c:v>25.8</c:v>
                </c:pt>
                <c:pt idx="1772">
                  <c:v>23.6</c:v>
                </c:pt>
                <c:pt idx="1773">
                  <c:v>32.11</c:v>
                </c:pt>
                <c:pt idx="1774">
                  <c:v>30.114999999999998</c:v>
                </c:pt>
                <c:pt idx="1775">
                  <c:v>20.28</c:v>
                </c:pt>
                <c:pt idx="1776">
                  <c:v>20.234999999999999</c:v>
                </c:pt>
                <c:pt idx="1777">
                  <c:v>25.27</c:v>
                </c:pt>
                <c:pt idx="1778">
                  <c:v>24.24</c:v>
                </c:pt>
                <c:pt idx="1779">
                  <c:v>35.75</c:v>
                </c:pt>
                <c:pt idx="1780">
                  <c:v>29.92</c:v>
                </c:pt>
                <c:pt idx="1781">
                  <c:v>26.2</c:v>
                </c:pt>
                <c:pt idx="1782">
                  <c:v>26.695</c:v>
                </c:pt>
                <c:pt idx="1783">
                  <c:v>23.16</c:v>
                </c:pt>
                <c:pt idx="1784">
                  <c:v>32.585000000000001</c:v>
                </c:pt>
                <c:pt idx="1785">
                  <c:v>33.97</c:v>
                </c:pt>
                <c:pt idx="1786">
                  <c:v>16.57</c:v>
                </c:pt>
                <c:pt idx="1787">
                  <c:v>17.55</c:v>
                </c:pt>
                <c:pt idx="1788">
                  <c:v>29.41</c:v>
                </c:pt>
                <c:pt idx="1789">
                  <c:v>17.91</c:v>
                </c:pt>
                <c:pt idx="1790">
                  <c:v>31.57</c:v>
                </c:pt>
                <c:pt idx="1791">
                  <c:v>33.18</c:v>
                </c:pt>
                <c:pt idx="1792">
                  <c:v>37</c:v>
                </c:pt>
                <c:pt idx="1793">
                  <c:v>18.905000000000001</c:v>
                </c:pt>
                <c:pt idx="1794">
                  <c:v>20.03</c:v>
                </c:pt>
                <c:pt idx="1795">
                  <c:v>16.7</c:v>
                </c:pt>
                <c:pt idx="1796">
                  <c:v>39.82</c:v>
                </c:pt>
                <c:pt idx="1797">
                  <c:v>22.04</c:v>
                </c:pt>
                <c:pt idx="1798">
                  <c:v>28.27</c:v>
                </c:pt>
                <c:pt idx="1799">
                  <c:v>18.5</c:v>
                </c:pt>
                <c:pt idx="1800">
                  <c:v>38.6</c:v>
                </c:pt>
                <c:pt idx="1801">
                  <c:v>43.12</c:v>
                </c:pt>
                <c:pt idx="1802">
                  <c:v>30.5</c:v>
                </c:pt>
                <c:pt idx="1803">
                  <c:v>27.61</c:v>
                </c:pt>
                <c:pt idx="1804">
                  <c:v>27.1</c:v>
                </c:pt>
                <c:pt idx="1805">
                  <c:v>35.93</c:v>
                </c:pt>
                <c:pt idx="1806">
                  <c:v>32.68</c:v>
                </c:pt>
                <c:pt idx="1807">
                  <c:v>20.74</c:v>
                </c:pt>
                <c:pt idx="1808">
                  <c:v>15.57</c:v>
                </c:pt>
                <c:pt idx="1809">
                  <c:v>23.844999999999999</c:v>
                </c:pt>
                <c:pt idx="1810">
                  <c:v>22.895</c:v>
                </c:pt>
                <c:pt idx="1811">
                  <c:v>21.945</c:v>
                </c:pt>
                <c:pt idx="1812">
                  <c:v>19.47</c:v>
                </c:pt>
                <c:pt idx="1813">
                  <c:v>15.61</c:v>
                </c:pt>
                <c:pt idx="1814">
                  <c:v>28.6</c:v>
                </c:pt>
                <c:pt idx="1815">
                  <c:v>46.53</c:v>
                </c:pt>
                <c:pt idx="1816">
                  <c:v>34.99</c:v>
                </c:pt>
                <c:pt idx="1817">
                  <c:v>17.05</c:v>
                </c:pt>
                <c:pt idx="1818">
                  <c:v>37.18</c:v>
                </c:pt>
                <c:pt idx="1819">
                  <c:v>35.200000000000003</c:v>
                </c:pt>
                <c:pt idx="1820">
                  <c:v>37.335000000000001</c:v>
                </c:pt>
                <c:pt idx="1821">
                  <c:v>27.265000000000001</c:v>
                </c:pt>
                <c:pt idx="1822">
                  <c:v>30.8</c:v>
                </c:pt>
                <c:pt idx="1823">
                  <c:v>30.21</c:v>
                </c:pt>
                <c:pt idx="1824">
                  <c:v>35.340000000000003</c:v>
                </c:pt>
                <c:pt idx="1825">
                  <c:v>26.695</c:v>
                </c:pt>
                <c:pt idx="1826">
                  <c:v>29.355</c:v>
                </c:pt>
                <c:pt idx="1827">
                  <c:v>29.59</c:v>
                </c:pt>
                <c:pt idx="1828">
                  <c:v>31.35</c:v>
                </c:pt>
                <c:pt idx="1829">
                  <c:v>20.52</c:v>
                </c:pt>
                <c:pt idx="1830">
                  <c:v>42.9</c:v>
                </c:pt>
                <c:pt idx="1831">
                  <c:v>24.6</c:v>
                </c:pt>
                <c:pt idx="1832">
                  <c:v>28.405000000000001</c:v>
                </c:pt>
                <c:pt idx="1833">
                  <c:v>34.674999999999997</c:v>
                </c:pt>
                <c:pt idx="1834">
                  <c:v>18.850000000000001</c:v>
                </c:pt>
                <c:pt idx="1835">
                  <c:v>34.130000000000003</c:v>
                </c:pt>
                <c:pt idx="1836">
                  <c:v>17.34</c:v>
                </c:pt>
                <c:pt idx="1837">
                  <c:v>17.440000000000001</c:v>
                </c:pt>
                <c:pt idx="1838">
                  <c:v>33.659999999999997</c:v>
                </c:pt>
                <c:pt idx="1839">
                  <c:v>21.375</c:v>
                </c:pt>
                <c:pt idx="1840">
                  <c:v>27.14</c:v>
                </c:pt>
                <c:pt idx="1841">
                  <c:v>35.78</c:v>
                </c:pt>
                <c:pt idx="1842">
                  <c:v>34.96</c:v>
                </c:pt>
                <c:pt idx="1843">
                  <c:v>38.39</c:v>
                </c:pt>
                <c:pt idx="1844">
                  <c:v>33.82</c:v>
                </c:pt>
                <c:pt idx="1845">
                  <c:v>27.835000000000001</c:v>
                </c:pt>
                <c:pt idx="1846">
                  <c:v>33</c:v>
                </c:pt>
                <c:pt idx="1847">
                  <c:v>26.885000000000002</c:v>
                </c:pt>
                <c:pt idx="1848">
                  <c:v>29.26</c:v>
                </c:pt>
                <c:pt idx="1849">
                  <c:v>26.98</c:v>
                </c:pt>
                <c:pt idx="1850">
                  <c:v>32.11</c:v>
                </c:pt>
                <c:pt idx="1851">
                  <c:v>31.73</c:v>
                </c:pt>
                <c:pt idx="1852">
                  <c:v>22.515000000000001</c:v>
                </c:pt>
                <c:pt idx="1853">
                  <c:v>25.9</c:v>
                </c:pt>
                <c:pt idx="1854">
                  <c:v>27.72</c:v>
                </c:pt>
                <c:pt idx="1855">
                  <c:v>31.5</c:v>
                </c:pt>
                <c:pt idx="1856">
                  <c:v>29.7</c:v>
                </c:pt>
                <c:pt idx="1857">
                  <c:v>21.26</c:v>
                </c:pt>
                <c:pt idx="1858">
                  <c:v>17.09</c:v>
                </c:pt>
                <c:pt idx="1859">
                  <c:v>24.3</c:v>
                </c:pt>
                <c:pt idx="1860">
                  <c:v>29.734999999999999</c:v>
                </c:pt>
                <c:pt idx="1861">
                  <c:v>29.26</c:v>
                </c:pt>
                <c:pt idx="1862">
                  <c:v>33</c:v>
                </c:pt>
                <c:pt idx="1863">
                  <c:v>31.065000000000001</c:v>
                </c:pt>
                <c:pt idx="1864">
                  <c:v>26.51</c:v>
                </c:pt>
                <c:pt idx="1865">
                  <c:v>28.88</c:v>
                </c:pt>
                <c:pt idx="1866">
                  <c:v>35.814999999999998</c:v>
                </c:pt>
                <c:pt idx="1867">
                  <c:v>21.28</c:v>
                </c:pt>
                <c:pt idx="1868">
                  <c:v>33.81</c:v>
                </c:pt>
                <c:pt idx="1869">
                  <c:v>44.22</c:v>
                </c:pt>
                <c:pt idx="1870">
                  <c:v>15.46</c:v>
                </c:pt>
                <c:pt idx="1871">
                  <c:v>30.3</c:v>
                </c:pt>
                <c:pt idx="1872">
                  <c:v>16.670000000000002</c:v>
                </c:pt>
                <c:pt idx="1873">
                  <c:v>28.594999999999999</c:v>
                </c:pt>
                <c:pt idx="1874">
                  <c:v>25.934999999999999</c:v>
                </c:pt>
                <c:pt idx="1875">
                  <c:v>27.645</c:v>
                </c:pt>
                <c:pt idx="1876">
                  <c:v>30.1</c:v>
                </c:pt>
                <c:pt idx="1877">
                  <c:v>26.79</c:v>
                </c:pt>
                <c:pt idx="1878">
                  <c:v>27.1</c:v>
                </c:pt>
                <c:pt idx="1879">
                  <c:v>24.31</c:v>
                </c:pt>
                <c:pt idx="1880">
                  <c:v>15.53</c:v>
                </c:pt>
                <c:pt idx="1881">
                  <c:v>30.7</c:v>
                </c:pt>
                <c:pt idx="1882">
                  <c:v>33.33</c:v>
                </c:pt>
                <c:pt idx="1883">
                  <c:v>32.4</c:v>
                </c:pt>
                <c:pt idx="1884">
                  <c:v>27.93</c:v>
                </c:pt>
                <c:pt idx="1885">
                  <c:v>21.754999999999999</c:v>
                </c:pt>
                <c:pt idx="1886">
                  <c:v>25.934999999999999</c:v>
                </c:pt>
                <c:pt idx="1887">
                  <c:v>31.5</c:v>
                </c:pt>
                <c:pt idx="1888">
                  <c:v>30.03</c:v>
                </c:pt>
                <c:pt idx="1889">
                  <c:v>33.479999999999997</c:v>
                </c:pt>
                <c:pt idx="1890">
                  <c:v>16.510000000000002</c:v>
                </c:pt>
                <c:pt idx="1891">
                  <c:v>33.155000000000001</c:v>
                </c:pt>
                <c:pt idx="1892">
                  <c:v>37.29</c:v>
                </c:pt>
                <c:pt idx="1893">
                  <c:v>20.23</c:v>
                </c:pt>
                <c:pt idx="1894">
                  <c:v>28.975000000000001</c:v>
                </c:pt>
                <c:pt idx="1895">
                  <c:v>16.420000000000002</c:v>
                </c:pt>
                <c:pt idx="1896">
                  <c:v>17.559999999999999</c:v>
                </c:pt>
                <c:pt idx="1897">
                  <c:v>24.13</c:v>
                </c:pt>
                <c:pt idx="1898">
                  <c:v>19.95</c:v>
                </c:pt>
                <c:pt idx="1899">
                  <c:v>21.24</c:v>
                </c:pt>
                <c:pt idx="1900">
                  <c:v>44.22</c:v>
                </c:pt>
                <c:pt idx="1901">
                  <c:v>41.1</c:v>
                </c:pt>
                <c:pt idx="1902">
                  <c:v>34.200000000000003</c:v>
                </c:pt>
                <c:pt idx="1903">
                  <c:v>29.92</c:v>
                </c:pt>
                <c:pt idx="1904">
                  <c:v>28.93</c:v>
                </c:pt>
                <c:pt idx="1905">
                  <c:v>31.254999999999999</c:v>
                </c:pt>
                <c:pt idx="1906">
                  <c:v>29.83</c:v>
                </c:pt>
                <c:pt idx="1907">
                  <c:v>29.59</c:v>
                </c:pt>
                <c:pt idx="1908">
                  <c:v>31.16</c:v>
                </c:pt>
                <c:pt idx="1909">
                  <c:v>34.21</c:v>
                </c:pt>
                <c:pt idx="1910">
                  <c:v>34.86</c:v>
                </c:pt>
                <c:pt idx="1911">
                  <c:v>34.58</c:v>
                </c:pt>
                <c:pt idx="1912">
                  <c:v>17.940000000000001</c:v>
                </c:pt>
                <c:pt idx="1913">
                  <c:v>26.8</c:v>
                </c:pt>
                <c:pt idx="1914">
                  <c:v>17.690000000000001</c:v>
                </c:pt>
                <c:pt idx="1915">
                  <c:v>25.77</c:v>
                </c:pt>
                <c:pt idx="1916">
                  <c:v>34.46</c:v>
                </c:pt>
                <c:pt idx="1917">
                  <c:v>30.875</c:v>
                </c:pt>
                <c:pt idx="1918">
                  <c:v>39.49</c:v>
                </c:pt>
                <c:pt idx="1919">
                  <c:v>28.88</c:v>
                </c:pt>
                <c:pt idx="1920">
                  <c:v>20.234999999999999</c:v>
                </c:pt>
                <c:pt idx="1921">
                  <c:v>30.67</c:v>
                </c:pt>
                <c:pt idx="1922">
                  <c:v>30.875</c:v>
                </c:pt>
                <c:pt idx="1923">
                  <c:v>23.8</c:v>
                </c:pt>
                <c:pt idx="1924">
                  <c:v>15.37</c:v>
                </c:pt>
                <c:pt idx="1925">
                  <c:v>30.4</c:v>
                </c:pt>
                <c:pt idx="1926">
                  <c:v>19.48</c:v>
                </c:pt>
                <c:pt idx="1927">
                  <c:v>16.96</c:v>
                </c:pt>
                <c:pt idx="1928">
                  <c:v>19.05</c:v>
                </c:pt>
                <c:pt idx="1929">
                  <c:v>37.619999999999997</c:v>
                </c:pt>
                <c:pt idx="1930">
                  <c:v>29.1</c:v>
                </c:pt>
                <c:pt idx="1931">
                  <c:v>26.62</c:v>
                </c:pt>
                <c:pt idx="1932">
                  <c:v>25.74</c:v>
                </c:pt>
                <c:pt idx="1933">
                  <c:v>18.22</c:v>
                </c:pt>
                <c:pt idx="1934">
                  <c:v>26.03</c:v>
                </c:pt>
                <c:pt idx="1935">
                  <c:v>17.29</c:v>
                </c:pt>
                <c:pt idx="1936">
                  <c:v>18.170000000000002</c:v>
                </c:pt>
                <c:pt idx="1937">
                  <c:v>32.54</c:v>
                </c:pt>
                <c:pt idx="1938">
                  <c:v>30.25</c:v>
                </c:pt>
                <c:pt idx="1939">
                  <c:v>19.59</c:v>
                </c:pt>
                <c:pt idx="1940">
                  <c:v>45.9</c:v>
                </c:pt>
                <c:pt idx="1941">
                  <c:v>17.059999999999999</c:v>
                </c:pt>
                <c:pt idx="1942">
                  <c:v>32.07</c:v>
                </c:pt>
                <c:pt idx="1943">
                  <c:v>16.5</c:v>
                </c:pt>
                <c:pt idx="1944">
                  <c:v>31.4</c:v>
                </c:pt>
                <c:pt idx="1945">
                  <c:v>20.36</c:v>
                </c:pt>
                <c:pt idx="1946">
                  <c:v>25.46</c:v>
                </c:pt>
                <c:pt idx="1947">
                  <c:v>17.09</c:v>
                </c:pt>
                <c:pt idx="1948">
                  <c:v>20.83</c:v>
                </c:pt>
                <c:pt idx="1949">
                  <c:v>18.920000000000002</c:v>
                </c:pt>
                <c:pt idx="1950">
                  <c:v>37.1</c:v>
                </c:pt>
                <c:pt idx="1951">
                  <c:v>22.515000000000001</c:v>
                </c:pt>
                <c:pt idx="1952">
                  <c:v>32.700000000000003</c:v>
                </c:pt>
                <c:pt idx="1953">
                  <c:v>17.75</c:v>
                </c:pt>
                <c:pt idx="1954">
                  <c:v>33.630000000000003</c:v>
                </c:pt>
                <c:pt idx="1955">
                  <c:v>34.799999999999997</c:v>
                </c:pt>
                <c:pt idx="1956">
                  <c:v>16.809999999999999</c:v>
                </c:pt>
                <c:pt idx="1957">
                  <c:v>16.690000000000001</c:v>
                </c:pt>
                <c:pt idx="1958">
                  <c:v>23.21</c:v>
                </c:pt>
                <c:pt idx="1959">
                  <c:v>25.175000000000001</c:v>
                </c:pt>
                <c:pt idx="1960">
                  <c:v>34.770000000000003</c:v>
                </c:pt>
                <c:pt idx="1961">
                  <c:v>27.7</c:v>
                </c:pt>
                <c:pt idx="1962">
                  <c:v>19.12</c:v>
                </c:pt>
                <c:pt idx="1963">
                  <c:v>32.67</c:v>
                </c:pt>
                <c:pt idx="1964">
                  <c:v>28.5</c:v>
                </c:pt>
                <c:pt idx="1965">
                  <c:v>39.270000000000003</c:v>
                </c:pt>
                <c:pt idx="1966">
                  <c:v>32.49</c:v>
                </c:pt>
                <c:pt idx="1967">
                  <c:v>23.7</c:v>
                </c:pt>
                <c:pt idx="1968">
                  <c:v>30.4</c:v>
                </c:pt>
                <c:pt idx="1969">
                  <c:v>38.94</c:v>
                </c:pt>
                <c:pt idx="1970">
                  <c:v>31.02</c:v>
                </c:pt>
                <c:pt idx="1971">
                  <c:v>17.5</c:v>
                </c:pt>
                <c:pt idx="1972">
                  <c:v>34.799999999999997</c:v>
                </c:pt>
                <c:pt idx="1973">
                  <c:v>17.3</c:v>
                </c:pt>
                <c:pt idx="1974">
                  <c:v>32.25</c:v>
                </c:pt>
                <c:pt idx="1975">
                  <c:v>42.4</c:v>
                </c:pt>
                <c:pt idx="1976">
                  <c:v>38.664999999999999</c:v>
                </c:pt>
                <c:pt idx="1977">
                  <c:v>29.92</c:v>
                </c:pt>
                <c:pt idx="1978">
                  <c:v>29.48</c:v>
                </c:pt>
                <c:pt idx="1979">
                  <c:v>28.785</c:v>
                </c:pt>
                <c:pt idx="1980">
                  <c:v>19.8</c:v>
                </c:pt>
                <c:pt idx="1981">
                  <c:v>35.53</c:v>
                </c:pt>
                <c:pt idx="1982">
                  <c:v>21.47</c:v>
                </c:pt>
                <c:pt idx="1983">
                  <c:v>25.9</c:v>
                </c:pt>
                <c:pt idx="1984">
                  <c:v>20.81</c:v>
                </c:pt>
                <c:pt idx="1985">
                  <c:v>25.84</c:v>
                </c:pt>
                <c:pt idx="1986">
                  <c:v>30.95</c:v>
                </c:pt>
                <c:pt idx="1987">
                  <c:v>30.54</c:v>
                </c:pt>
                <c:pt idx="1988">
                  <c:v>33.914999999999999</c:v>
                </c:pt>
                <c:pt idx="1989">
                  <c:v>33.31</c:v>
                </c:pt>
                <c:pt idx="1990">
                  <c:v>25.745000000000001</c:v>
                </c:pt>
                <c:pt idx="1991">
                  <c:v>37.1</c:v>
                </c:pt>
                <c:pt idx="1992">
                  <c:v>35.435000000000002</c:v>
                </c:pt>
                <c:pt idx="1993">
                  <c:v>20.399999999999999</c:v>
                </c:pt>
                <c:pt idx="1994">
                  <c:v>42.13</c:v>
                </c:pt>
                <c:pt idx="1995">
                  <c:v>33.99</c:v>
                </c:pt>
                <c:pt idx="1996">
                  <c:v>28.594999999999999</c:v>
                </c:pt>
                <c:pt idx="1997">
                  <c:v>20.8</c:v>
                </c:pt>
                <c:pt idx="1998">
                  <c:v>23.465</c:v>
                </c:pt>
                <c:pt idx="1999">
                  <c:v>40.185000000000002</c:v>
                </c:pt>
                <c:pt idx="2000">
                  <c:v>21.89</c:v>
                </c:pt>
                <c:pt idx="2001">
                  <c:v>29.34</c:v>
                </c:pt>
                <c:pt idx="2002">
                  <c:v>22.61</c:v>
                </c:pt>
                <c:pt idx="2003">
                  <c:v>22.23</c:v>
                </c:pt>
                <c:pt idx="2004">
                  <c:v>33.4</c:v>
                </c:pt>
                <c:pt idx="2005">
                  <c:v>33.11</c:v>
                </c:pt>
                <c:pt idx="2006">
                  <c:v>16.815000000000001</c:v>
                </c:pt>
                <c:pt idx="2007">
                  <c:v>25.61</c:v>
                </c:pt>
                <c:pt idx="2008">
                  <c:v>25.8</c:v>
                </c:pt>
                <c:pt idx="2009">
                  <c:v>27.39</c:v>
                </c:pt>
                <c:pt idx="2010">
                  <c:v>17.03</c:v>
                </c:pt>
                <c:pt idx="2011">
                  <c:v>23.75</c:v>
                </c:pt>
                <c:pt idx="2012">
                  <c:v>26.03</c:v>
                </c:pt>
                <c:pt idx="2013">
                  <c:v>16.079999999999998</c:v>
                </c:pt>
                <c:pt idx="2014">
                  <c:v>30.875</c:v>
                </c:pt>
                <c:pt idx="2015">
                  <c:v>31.79</c:v>
                </c:pt>
                <c:pt idx="2016">
                  <c:v>28.48</c:v>
                </c:pt>
                <c:pt idx="2017">
                  <c:v>26.6</c:v>
                </c:pt>
                <c:pt idx="2018">
                  <c:v>25.27</c:v>
                </c:pt>
                <c:pt idx="2019">
                  <c:v>34.484999999999999</c:v>
                </c:pt>
                <c:pt idx="2020">
                  <c:v>15.57</c:v>
                </c:pt>
                <c:pt idx="2021">
                  <c:v>30.36</c:v>
                </c:pt>
                <c:pt idx="2022">
                  <c:v>19.37</c:v>
                </c:pt>
                <c:pt idx="2023">
                  <c:v>16.71</c:v>
                </c:pt>
                <c:pt idx="2024">
                  <c:v>24.1</c:v>
                </c:pt>
                <c:pt idx="2025">
                  <c:v>29.77</c:v>
                </c:pt>
                <c:pt idx="2026">
                  <c:v>46.53</c:v>
                </c:pt>
                <c:pt idx="2027">
                  <c:v>23.4</c:v>
                </c:pt>
                <c:pt idx="2028">
                  <c:v>30</c:v>
                </c:pt>
                <c:pt idx="2029">
                  <c:v>29.15</c:v>
                </c:pt>
                <c:pt idx="2030">
                  <c:v>34.865000000000002</c:v>
                </c:pt>
                <c:pt idx="2031">
                  <c:v>28.12</c:v>
                </c:pt>
                <c:pt idx="2032">
                  <c:v>29.45</c:v>
                </c:pt>
                <c:pt idx="2033">
                  <c:v>27.94</c:v>
                </c:pt>
                <c:pt idx="2034">
                  <c:v>27.2</c:v>
                </c:pt>
                <c:pt idx="2035">
                  <c:v>33.344999999999999</c:v>
                </c:pt>
                <c:pt idx="2036">
                  <c:v>29.925000000000001</c:v>
                </c:pt>
                <c:pt idx="2037">
                  <c:v>24.225000000000001</c:v>
                </c:pt>
                <c:pt idx="2038">
                  <c:v>29.68</c:v>
                </c:pt>
                <c:pt idx="2039">
                  <c:v>20.614999999999998</c:v>
                </c:pt>
                <c:pt idx="2040">
                  <c:v>32.119999999999997</c:v>
                </c:pt>
                <c:pt idx="2041">
                  <c:v>27.36</c:v>
                </c:pt>
                <c:pt idx="2042">
                  <c:v>17.385000000000002</c:v>
                </c:pt>
                <c:pt idx="2043">
                  <c:v>30.13</c:v>
                </c:pt>
                <c:pt idx="2044">
                  <c:v>25.44</c:v>
                </c:pt>
                <c:pt idx="2045">
                  <c:v>39.805</c:v>
                </c:pt>
                <c:pt idx="2046">
                  <c:v>30.4</c:v>
                </c:pt>
                <c:pt idx="2047">
                  <c:v>23.18</c:v>
                </c:pt>
                <c:pt idx="2048">
                  <c:v>39.615000000000002</c:v>
                </c:pt>
                <c:pt idx="2049">
                  <c:v>30.59</c:v>
                </c:pt>
                <c:pt idx="2050">
                  <c:v>16.72</c:v>
                </c:pt>
                <c:pt idx="2051">
                  <c:v>26.22</c:v>
                </c:pt>
                <c:pt idx="2052">
                  <c:v>31.824999999999999</c:v>
                </c:pt>
                <c:pt idx="2053">
                  <c:v>25.745000000000001</c:v>
                </c:pt>
                <c:pt idx="2054">
                  <c:v>24.605</c:v>
                </c:pt>
                <c:pt idx="2055">
                  <c:v>24.51</c:v>
                </c:pt>
                <c:pt idx="2056">
                  <c:v>31.065000000000001</c:v>
                </c:pt>
                <c:pt idx="2057">
                  <c:v>28.12</c:v>
                </c:pt>
                <c:pt idx="2058">
                  <c:v>38.06</c:v>
                </c:pt>
                <c:pt idx="2059">
                  <c:v>24.96</c:v>
                </c:pt>
                <c:pt idx="2060">
                  <c:v>17.670000000000002</c:v>
                </c:pt>
                <c:pt idx="2061">
                  <c:v>31.35</c:v>
                </c:pt>
                <c:pt idx="2062">
                  <c:v>28.31</c:v>
                </c:pt>
                <c:pt idx="2063">
                  <c:v>30.3</c:v>
                </c:pt>
                <c:pt idx="2064">
                  <c:v>26.4</c:v>
                </c:pt>
                <c:pt idx="2065">
                  <c:v>22.135000000000002</c:v>
                </c:pt>
                <c:pt idx="2066">
                  <c:v>17.399999999999999</c:v>
                </c:pt>
                <c:pt idx="2067">
                  <c:v>28.06</c:v>
                </c:pt>
                <c:pt idx="2068">
                  <c:v>31.13</c:v>
                </c:pt>
                <c:pt idx="2069">
                  <c:v>18.46</c:v>
                </c:pt>
                <c:pt idx="2070">
                  <c:v>17.3</c:v>
                </c:pt>
                <c:pt idx="2071">
                  <c:v>35.625</c:v>
                </c:pt>
                <c:pt idx="2072">
                  <c:v>20.234999999999999</c:v>
                </c:pt>
                <c:pt idx="2073">
                  <c:v>27.55</c:v>
                </c:pt>
                <c:pt idx="2074">
                  <c:v>17.97</c:v>
                </c:pt>
                <c:pt idx="2075">
                  <c:v>29.98</c:v>
                </c:pt>
                <c:pt idx="2076">
                  <c:v>33.659999999999997</c:v>
                </c:pt>
                <c:pt idx="2077">
                  <c:v>32.67</c:v>
                </c:pt>
                <c:pt idx="2078">
                  <c:v>30.5</c:v>
                </c:pt>
                <c:pt idx="2079">
                  <c:v>23.1</c:v>
                </c:pt>
                <c:pt idx="2080">
                  <c:v>39.49</c:v>
                </c:pt>
                <c:pt idx="2081">
                  <c:v>33.99</c:v>
                </c:pt>
                <c:pt idx="2082">
                  <c:v>27.72</c:v>
                </c:pt>
                <c:pt idx="2083">
                  <c:v>30.59</c:v>
                </c:pt>
                <c:pt idx="2084">
                  <c:v>22.6</c:v>
                </c:pt>
                <c:pt idx="2085">
                  <c:v>28.785</c:v>
                </c:pt>
                <c:pt idx="2086">
                  <c:v>50.38</c:v>
                </c:pt>
                <c:pt idx="2087">
                  <c:v>35.200000000000003</c:v>
                </c:pt>
                <c:pt idx="2088">
                  <c:v>35.72</c:v>
                </c:pt>
                <c:pt idx="2089">
                  <c:v>24.51</c:v>
                </c:pt>
                <c:pt idx="2090">
                  <c:v>23.844999999999999</c:v>
                </c:pt>
                <c:pt idx="2091">
                  <c:v>15.68</c:v>
                </c:pt>
                <c:pt idx="2092">
                  <c:v>32.395000000000003</c:v>
                </c:pt>
                <c:pt idx="2093">
                  <c:v>23.655000000000001</c:v>
                </c:pt>
                <c:pt idx="2094">
                  <c:v>28.4</c:v>
                </c:pt>
                <c:pt idx="2095">
                  <c:v>35.42</c:v>
                </c:pt>
                <c:pt idx="2096">
                  <c:v>26.18</c:v>
                </c:pt>
                <c:pt idx="2097">
                  <c:v>20.8</c:v>
                </c:pt>
                <c:pt idx="2098">
                  <c:v>15.82</c:v>
                </c:pt>
                <c:pt idx="2099">
                  <c:v>17.670000000000002</c:v>
                </c:pt>
                <c:pt idx="2100">
                  <c:v>31.92</c:v>
                </c:pt>
                <c:pt idx="2101">
                  <c:v>28.975000000000001</c:v>
                </c:pt>
                <c:pt idx="2102">
                  <c:v>31.73</c:v>
                </c:pt>
                <c:pt idx="2103">
                  <c:v>28.88</c:v>
                </c:pt>
                <c:pt idx="2104">
                  <c:v>25.555</c:v>
                </c:pt>
                <c:pt idx="2105">
                  <c:v>37.29</c:v>
                </c:pt>
                <c:pt idx="2106">
                  <c:v>40.28</c:v>
                </c:pt>
                <c:pt idx="2107">
                  <c:v>40.185000000000002</c:v>
                </c:pt>
                <c:pt idx="2108">
                  <c:v>23.57</c:v>
                </c:pt>
                <c:pt idx="2109">
                  <c:v>35.625</c:v>
                </c:pt>
                <c:pt idx="2110">
                  <c:v>33.155000000000001</c:v>
                </c:pt>
                <c:pt idx="2111">
                  <c:v>31.92</c:v>
                </c:pt>
                <c:pt idx="2112">
                  <c:v>30.305</c:v>
                </c:pt>
                <c:pt idx="2113">
                  <c:v>30.114999999999998</c:v>
                </c:pt>
                <c:pt idx="2114">
                  <c:v>24.09</c:v>
                </c:pt>
                <c:pt idx="2115">
                  <c:v>28.215</c:v>
                </c:pt>
                <c:pt idx="2116">
                  <c:v>26.315000000000001</c:v>
                </c:pt>
                <c:pt idx="2117">
                  <c:v>25.08</c:v>
                </c:pt>
                <c:pt idx="2118">
                  <c:v>15.41</c:v>
                </c:pt>
                <c:pt idx="2119">
                  <c:v>23.83</c:v>
                </c:pt>
                <c:pt idx="2120">
                  <c:v>36</c:v>
                </c:pt>
                <c:pt idx="2121">
                  <c:v>28.82</c:v>
                </c:pt>
                <c:pt idx="2122">
                  <c:v>28.05</c:v>
                </c:pt>
                <c:pt idx="2123">
                  <c:v>27.1</c:v>
                </c:pt>
                <c:pt idx="2124">
                  <c:v>24.3</c:v>
                </c:pt>
                <c:pt idx="2125">
                  <c:v>30.72</c:v>
                </c:pt>
                <c:pt idx="2126">
                  <c:v>37.43</c:v>
                </c:pt>
                <c:pt idx="2127">
                  <c:v>25.74</c:v>
                </c:pt>
                <c:pt idx="2128">
                  <c:v>36.575000000000003</c:v>
                </c:pt>
                <c:pt idx="2129">
                  <c:v>35.15</c:v>
                </c:pt>
                <c:pt idx="2130">
                  <c:v>32.11</c:v>
                </c:pt>
                <c:pt idx="2131">
                  <c:v>30.495000000000001</c:v>
                </c:pt>
                <c:pt idx="2132">
                  <c:v>29.24</c:v>
                </c:pt>
                <c:pt idx="2133">
                  <c:v>22.515000000000001</c:v>
                </c:pt>
                <c:pt idx="2134">
                  <c:v>15.65</c:v>
                </c:pt>
                <c:pt idx="2135">
                  <c:v>27.36</c:v>
                </c:pt>
                <c:pt idx="2136">
                  <c:v>22.3</c:v>
                </c:pt>
                <c:pt idx="2137">
                  <c:v>26.03</c:v>
                </c:pt>
                <c:pt idx="2138">
                  <c:v>27.74</c:v>
                </c:pt>
                <c:pt idx="2139">
                  <c:v>32.11</c:v>
                </c:pt>
                <c:pt idx="2140">
                  <c:v>25.175000000000001</c:v>
                </c:pt>
                <c:pt idx="2141">
                  <c:v>39.49</c:v>
                </c:pt>
                <c:pt idx="2142">
                  <c:v>34.869999999999997</c:v>
                </c:pt>
                <c:pt idx="2143">
                  <c:v>34.6</c:v>
                </c:pt>
                <c:pt idx="2144">
                  <c:v>25.8</c:v>
                </c:pt>
                <c:pt idx="2145">
                  <c:v>35.86</c:v>
                </c:pt>
                <c:pt idx="2146">
                  <c:v>40.47</c:v>
                </c:pt>
                <c:pt idx="2147">
                  <c:v>32.01</c:v>
                </c:pt>
                <c:pt idx="2148">
                  <c:v>33</c:v>
                </c:pt>
                <c:pt idx="2149">
                  <c:v>29.3</c:v>
                </c:pt>
                <c:pt idx="2150">
                  <c:v>25.8</c:v>
                </c:pt>
                <c:pt idx="2151">
                  <c:v>23.4</c:v>
                </c:pt>
                <c:pt idx="2152">
                  <c:v>27.93</c:v>
                </c:pt>
                <c:pt idx="2153">
                  <c:v>22</c:v>
                </c:pt>
                <c:pt idx="2154">
                  <c:v>36.86</c:v>
                </c:pt>
                <c:pt idx="2155">
                  <c:v>31.254999999999999</c:v>
                </c:pt>
                <c:pt idx="2156">
                  <c:v>23.06</c:v>
                </c:pt>
                <c:pt idx="2157">
                  <c:v>28.975000000000001</c:v>
                </c:pt>
                <c:pt idx="2158">
                  <c:v>33.299999999999997</c:v>
                </c:pt>
                <c:pt idx="2159">
                  <c:v>33</c:v>
                </c:pt>
                <c:pt idx="2160">
                  <c:v>31.46</c:v>
                </c:pt>
                <c:pt idx="2161">
                  <c:v>29.6</c:v>
                </c:pt>
                <c:pt idx="2162">
                  <c:v>22.05</c:v>
                </c:pt>
                <c:pt idx="2163">
                  <c:v>27.06</c:v>
                </c:pt>
                <c:pt idx="2164">
                  <c:v>20.49</c:v>
                </c:pt>
                <c:pt idx="2165">
                  <c:v>28.4</c:v>
                </c:pt>
                <c:pt idx="2166">
                  <c:v>41.91</c:v>
                </c:pt>
                <c:pt idx="2167">
                  <c:v>24.6</c:v>
                </c:pt>
                <c:pt idx="2168">
                  <c:v>20.9</c:v>
                </c:pt>
                <c:pt idx="2169">
                  <c:v>34.4</c:v>
                </c:pt>
                <c:pt idx="2170">
                  <c:v>32.56</c:v>
                </c:pt>
                <c:pt idx="2171">
                  <c:v>27.98</c:v>
                </c:pt>
                <c:pt idx="2172">
                  <c:v>26.51</c:v>
                </c:pt>
                <c:pt idx="2173">
                  <c:v>29.734999999999999</c:v>
                </c:pt>
                <c:pt idx="2174">
                  <c:v>40.5</c:v>
                </c:pt>
                <c:pt idx="2175">
                  <c:v>25.64</c:v>
                </c:pt>
                <c:pt idx="2176">
                  <c:v>32.9</c:v>
                </c:pt>
                <c:pt idx="2177">
                  <c:v>29.8</c:v>
                </c:pt>
                <c:pt idx="2178">
                  <c:v>28.9</c:v>
                </c:pt>
                <c:pt idx="2179">
                  <c:v>24.7</c:v>
                </c:pt>
                <c:pt idx="2180">
                  <c:v>20.6</c:v>
                </c:pt>
                <c:pt idx="2181">
                  <c:v>18.600000000000001</c:v>
                </c:pt>
                <c:pt idx="2182">
                  <c:v>17.8</c:v>
                </c:pt>
                <c:pt idx="2183">
                  <c:v>35.200000000000003</c:v>
                </c:pt>
                <c:pt idx="2184">
                  <c:v>33.770000000000003</c:v>
                </c:pt>
                <c:pt idx="2185">
                  <c:v>30.03</c:v>
                </c:pt>
                <c:pt idx="2186">
                  <c:v>29.37</c:v>
                </c:pt>
                <c:pt idx="2187">
                  <c:v>28.5</c:v>
                </c:pt>
                <c:pt idx="2188">
                  <c:v>23.32</c:v>
                </c:pt>
                <c:pt idx="2189">
                  <c:v>26.125</c:v>
                </c:pt>
                <c:pt idx="2190">
                  <c:v>25.46</c:v>
                </c:pt>
                <c:pt idx="2191">
                  <c:v>23.75</c:v>
                </c:pt>
                <c:pt idx="2192">
                  <c:v>23.085000000000001</c:v>
                </c:pt>
                <c:pt idx="2193">
                  <c:v>22.99</c:v>
                </c:pt>
                <c:pt idx="2194">
                  <c:v>21.47</c:v>
                </c:pt>
                <c:pt idx="2195">
                  <c:v>15.96</c:v>
                </c:pt>
                <c:pt idx="2196">
                  <c:v>39.5</c:v>
                </c:pt>
                <c:pt idx="2197">
                  <c:v>33.770000000000003</c:v>
                </c:pt>
                <c:pt idx="2198">
                  <c:v>26.84</c:v>
                </c:pt>
                <c:pt idx="2199">
                  <c:v>35.53</c:v>
                </c:pt>
                <c:pt idx="2200">
                  <c:v>30.59</c:v>
                </c:pt>
                <c:pt idx="2201">
                  <c:v>30.59</c:v>
                </c:pt>
                <c:pt idx="2202">
                  <c:v>27.835000000000001</c:v>
                </c:pt>
                <c:pt idx="2203">
                  <c:v>40.26</c:v>
                </c:pt>
                <c:pt idx="2204">
                  <c:v>39.82</c:v>
                </c:pt>
                <c:pt idx="2205">
                  <c:v>39.159999999999997</c:v>
                </c:pt>
                <c:pt idx="2206">
                  <c:v>25.555</c:v>
                </c:pt>
                <c:pt idx="2207">
                  <c:v>25.175000000000001</c:v>
                </c:pt>
                <c:pt idx="2208">
                  <c:v>38.28</c:v>
                </c:pt>
                <c:pt idx="2209">
                  <c:v>38.17</c:v>
                </c:pt>
                <c:pt idx="2210">
                  <c:v>36.85</c:v>
                </c:pt>
                <c:pt idx="2211">
                  <c:v>22.61</c:v>
                </c:pt>
                <c:pt idx="2212">
                  <c:v>21.754999999999999</c:v>
                </c:pt>
                <c:pt idx="2213">
                  <c:v>20.425000000000001</c:v>
                </c:pt>
                <c:pt idx="2214">
                  <c:v>31.35</c:v>
                </c:pt>
                <c:pt idx="2215">
                  <c:v>31.13</c:v>
                </c:pt>
                <c:pt idx="2216">
                  <c:v>17.48</c:v>
                </c:pt>
                <c:pt idx="2217">
                  <c:v>22.57</c:v>
                </c:pt>
                <c:pt idx="2218">
                  <c:v>26.73</c:v>
                </c:pt>
                <c:pt idx="2219">
                  <c:v>20.79</c:v>
                </c:pt>
                <c:pt idx="2220">
                  <c:v>20.149999999999999</c:v>
                </c:pt>
                <c:pt idx="2221">
                  <c:v>36.85</c:v>
                </c:pt>
                <c:pt idx="2222">
                  <c:v>35.53</c:v>
                </c:pt>
                <c:pt idx="2223">
                  <c:v>31.1</c:v>
                </c:pt>
                <c:pt idx="2224">
                  <c:v>23.21</c:v>
                </c:pt>
                <c:pt idx="2225">
                  <c:v>18.36</c:v>
                </c:pt>
                <c:pt idx="2226">
                  <c:v>15.92</c:v>
                </c:pt>
                <c:pt idx="2227">
                  <c:v>15.17</c:v>
                </c:pt>
                <c:pt idx="2228">
                  <c:v>16.63</c:v>
                </c:pt>
                <c:pt idx="2229">
                  <c:v>19.39</c:v>
                </c:pt>
                <c:pt idx="2230">
                  <c:v>17.34</c:v>
                </c:pt>
                <c:pt idx="2231">
                  <c:v>17.940000000000001</c:v>
                </c:pt>
                <c:pt idx="2232">
                  <c:v>16.670000000000002</c:v>
                </c:pt>
                <c:pt idx="2233">
                  <c:v>20.58</c:v>
                </c:pt>
                <c:pt idx="2234">
                  <c:v>16.5</c:v>
                </c:pt>
                <c:pt idx="2235">
                  <c:v>15.41</c:v>
                </c:pt>
                <c:pt idx="2236">
                  <c:v>24.59</c:v>
                </c:pt>
                <c:pt idx="2237">
                  <c:v>33.33</c:v>
                </c:pt>
                <c:pt idx="2238">
                  <c:v>18.5</c:v>
                </c:pt>
                <c:pt idx="2239">
                  <c:v>18.579999999999998</c:v>
                </c:pt>
                <c:pt idx="2240">
                  <c:v>16.64</c:v>
                </c:pt>
                <c:pt idx="2241">
                  <c:v>19.329999999999998</c:v>
                </c:pt>
                <c:pt idx="2242">
                  <c:v>21.26</c:v>
                </c:pt>
                <c:pt idx="2243">
                  <c:v>15.6</c:v>
                </c:pt>
                <c:pt idx="2244">
                  <c:v>24.39</c:v>
                </c:pt>
                <c:pt idx="2245">
                  <c:v>24.75</c:v>
                </c:pt>
                <c:pt idx="2246">
                  <c:v>20.88</c:v>
                </c:pt>
                <c:pt idx="2247">
                  <c:v>20.43</c:v>
                </c:pt>
                <c:pt idx="2248">
                  <c:v>15.18</c:v>
                </c:pt>
                <c:pt idx="2249">
                  <c:v>15.12</c:v>
                </c:pt>
                <c:pt idx="2250">
                  <c:v>23.88</c:v>
                </c:pt>
                <c:pt idx="2251">
                  <c:v>16.13</c:v>
                </c:pt>
                <c:pt idx="2252">
                  <c:v>24.09</c:v>
                </c:pt>
                <c:pt idx="2253">
                  <c:v>19.43</c:v>
                </c:pt>
                <c:pt idx="2254">
                  <c:v>15.22</c:v>
                </c:pt>
                <c:pt idx="2255">
                  <c:v>20.72</c:v>
                </c:pt>
                <c:pt idx="2256">
                  <c:v>35.4</c:v>
                </c:pt>
                <c:pt idx="2257">
                  <c:v>34.4</c:v>
                </c:pt>
                <c:pt idx="2258">
                  <c:v>34.1</c:v>
                </c:pt>
                <c:pt idx="2259">
                  <c:v>30.4</c:v>
                </c:pt>
                <c:pt idx="2260">
                  <c:v>28.7</c:v>
                </c:pt>
                <c:pt idx="2261">
                  <c:v>17.440000000000001</c:v>
                </c:pt>
                <c:pt idx="2262">
                  <c:v>27.6</c:v>
                </c:pt>
                <c:pt idx="2263">
                  <c:v>20.7</c:v>
                </c:pt>
                <c:pt idx="2264">
                  <c:v>20.3</c:v>
                </c:pt>
                <c:pt idx="2265">
                  <c:v>19.8</c:v>
                </c:pt>
                <c:pt idx="2266">
                  <c:v>21.87</c:v>
                </c:pt>
                <c:pt idx="2267">
                  <c:v>16.600000000000001</c:v>
                </c:pt>
                <c:pt idx="2268">
                  <c:v>21.98</c:v>
                </c:pt>
                <c:pt idx="2269">
                  <c:v>19.7</c:v>
                </c:pt>
                <c:pt idx="2270">
                  <c:v>19.21</c:v>
                </c:pt>
                <c:pt idx="2271">
                  <c:v>19.3</c:v>
                </c:pt>
                <c:pt idx="2272">
                  <c:v>16.22</c:v>
                </c:pt>
                <c:pt idx="2273">
                  <c:v>17.12</c:v>
                </c:pt>
                <c:pt idx="2274">
                  <c:v>19.07</c:v>
                </c:pt>
                <c:pt idx="2275">
                  <c:v>15.56</c:v>
                </c:pt>
                <c:pt idx="2276">
                  <c:v>22.76</c:v>
                </c:pt>
                <c:pt idx="2277">
                  <c:v>22.79</c:v>
                </c:pt>
                <c:pt idx="2278">
                  <c:v>17.41</c:v>
                </c:pt>
                <c:pt idx="2279">
                  <c:v>19.32</c:v>
                </c:pt>
                <c:pt idx="2280">
                  <c:v>18.25</c:v>
                </c:pt>
                <c:pt idx="2281">
                  <c:v>53.13</c:v>
                </c:pt>
                <c:pt idx="2282">
                  <c:v>20.46</c:v>
                </c:pt>
                <c:pt idx="2283">
                  <c:v>43.01</c:v>
                </c:pt>
                <c:pt idx="2284">
                  <c:v>15.01</c:v>
                </c:pt>
                <c:pt idx="2285">
                  <c:v>41.14</c:v>
                </c:pt>
                <c:pt idx="2286">
                  <c:v>16.55</c:v>
                </c:pt>
                <c:pt idx="2287">
                  <c:v>37.29</c:v>
                </c:pt>
                <c:pt idx="2288">
                  <c:v>16.739999999999998</c:v>
                </c:pt>
                <c:pt idx="2289">
                  <c:v>34.43</c:v>
                </c:pt>
                <c:pt idx="2290">
                  <c:v>34.1</c:v>
                </c:pt>
                <c:pt idx="2291">
                  <c:v>19.3</c:v>
                </c:pt>
                <c:pt idx="2292">
                  <c:v>33.659999999999997</c:v>
                </c:pt>
                <c:pt idx="2293">
                  <c:v>33.33</c:v>
                </c:pt>
                <c:pt idx="2294">
                  <c:v>21.84</c:v>
                </c:pt>
                <c:pt idx="2295">
                  <c:v>16.87</c:v>
                </c:pt>
                <c:pt idx="2296">
                  <c:v>30.14</c:v>
                </c:pt>
                <c:pt idx="2297">
                  <c:v>23.21</c:v>
                </c:pt>
                <c:pt idx="2298">
                  <c:v>17.170000000000002</c:v>
                </c:pt>
                <c:pt idx="2299">
                  <c:v>15.61</c:v>
                </c:pt>
                <c:pt idx="2300">
                  <c:v>17.98</c:v>
                </c:pt>
                <c:pt idx="2301">
                  <c:v>21.64</c:v>
                </c:pt>
                <c:pt idx="2302">
                  <c:v>16.399999999999999</c:v>
                </c:pt>
                <c:pt idx="2303">
                  <c:v>15.77</c:v>
                </c:pt>
                <c:pt idx="2304">
                  <c:v>18.27</c:v>
                </c:pt>
                <c:pt idx="2305">
                  <c:v>16.489999999999998</c:v>
                </c:pt>
                <c:pt idx="2306">
                  <c:v>16.14</c:v>
                </c:pt>
                <c:pt idx="2307">
                  <c:v>20.85</c:v>
                </c:pt>
                <c:pt idx="2308">
                  <c:v>15.88</c:v>
                </c:pt>
                <c:pt idx="2309">
                  <c:v>20.66</c:v>
                </c:pt>
                <c:pt idx="2310">
                  <c:v>20.399999999999999</c:v>
                </c:pt>
                <c:pt idx="2311">
                  <c:v>25.19</c:v>
                </c:pt>
                <c:pt idx="2312">
                  <c:v>20.54</c:v>
                </c:pt>
                <c:pt idx="2313">
                  <c:v>20.13</c:v>
                </c:pt>
                <c:pt idx="2314">
                  <c:v>18.93</c:v>
                </c:pt>
                <c:pt idx="2315">
                  <c:v>24.14</c:v>
                </c:pt>
                <c:pt idx="2316">
                  <c:v>25.03</c:v>
                </c:pt>
                <c:pt idx="2317">
                  <c:v>20.47</c:v>
                </c:pt>
                <c:pt idx="2318">
                  <c:v>18.82</c:v>
                </c:pt>
                <c:pt idx="2319">
                  <c:v>17.079999999999998</c:v>
                </c:pt>
                <c:pt idx="2320">
                  <c:v>19.21</c:v>
                </c:pt>
                <c:pt idx="2321">
                  <c:v>17.86</c:v>
                </c:pt>
                <c:pt idx="2322">
                  <c:v>21.38</c:v>
                </c:pt>
                <c:pt idx="2323">
                  <c:v>23.35</c:v>
                </c:pt>
                <c:pt idx="2324">
                  <c:v>22.24</c:v>
                </c:pt>
                <c:pt idx="2325">
                  <c:v>24.76</c:v>
                </c:pt>
                <c:pt idx="2326">
                  <c:v>20.100000000000001</c:v>
                </c:pt>
                <c:pt idx="2327">
                  <c:v>21.77</c:v>
                </c:pt>
                <c:pt idx="2328">
                  <c:v>17.82</c:v>
                </c:pt>
                <c:pt idx="2329">
                  <c:v>17.07</c:v>
                </c:pt>
                <c:pt idx="2330">
                  <c:v>22.24</c:v>
                </c:pt>
                <c:pt idx="2331">
                  <c:v>22.34</c:v>
                </c:pt>
                <c:pt idx="2332">
                  <c:v>17.7</c:v>
                </c:pt>
                <c:pt idx="2333">
                  <c:v>16.47</c:v>
                </c:pt>
                <c:pt idx="2334">
                  <c:v>17.600000000000001</c:v>
                </c:pt>
                <c:pt idx="2335">
                  <c:v>17.579999999999998</c:v>
                </c:pt>
              </c:numCache>
            </c:numRef>
          </c:yVal>
          <c:smooth val="0"/>
          <c:extLst>
            <c:ext xmlns:c16="http://schemas.microsoft.com/office/drawing/2014/chart" uri="{C3380CC4-5D6E-409C-BE32-E72D297353CC}">
              <c16:uniqueId val="{00000000-C2E1-44E6-9E08-0D8CE17AD6AC}"/>
            </c:ext>
          </c:extLst>
        </c:ser>
        <c:dLbls>
          <c:showLegendKey val="0"/>
          <c:showVal val="0"/>
          <c:showCatName val="0"/>
          <c:showSerName val="0"/>
          <c:showPercent val="0"/>
          <c:showBubbleSize val="0"/>
        </c:dLbls>
        <c:axId val="894102703"/>
        <c:axId val="2094513040"/>
      </c:scatterChart>
      <c:valAx>
        <c:axId val="894102703"/>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4513040"/>
        <c:crosses val="autoZero"/>
        <c:crossBetween val="midCat"/>
      </c:valAx>
      <c:valAx>
        <c:axId val="2094513040"/>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410270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HbA1C</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strRef>
              <c:f>Healthcare!$P:$P</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Healthcare!$C:$C</c:f>
              <c:numCache>
                <c:formatCode>General</c:formatCode>
                <c:ptCount val="1048576"/>
                <c:pt idx="0">
                  <c:v>0</c:v>
                </c:pt>
                <c:pt idx="1">
                  <c:v>7.47</c:v>
                </c:pt>
                <c:pt idx="2">
                  <c:v>5.77</c:v>
                </c:pt>
                <c:pt idx="3">
                  <c:v>11.87</c:v>
                </c:pt>
                <c:pt idx="4">
                  <c:v>6.05</c:v>
                </c:pt>
                <c:pt idx="5">
                  <c:v>5.45</c:v>
                </c:pt>
                <c:pt idx="6">
                  <c:v>6.59</c:v>
                </c:pt>
                <c:pt idx="7">
                  <c:v>6.07</c:v>
                </c:pt>
                <c:pt idx="8">
                  <c:v>7.93</c:v>
                </c:pt>
                <c:pt idx="9">
                  <c:v>9.58</c:v>
                </c:pt>
                <c:pt idx="10">
                  <c:v>10.79</c:v>
                </c:pt>
                <c:pt idx="11">
                  <c:v>5.96</c:v>
                </c:pt>
                <c:pt idx="12">
                  <c:v>11.9</c:v>
                </c:pt>
                <c:pt idx="13">
                  <c:v>8.41</c:v>
                </c:pt>
                <c:pt idx="14">
                  <c:v>7.02</c:v>
                </c:pt>
                <c:pt idx="15">
                  <c:v>7.59</c:v>
                </c:pt>
                <c:pt idx="16">
                  <c:v>11.32</c:v>
                </c:pt>
                <c:pt idx="17">
                  <c:v>7.67</c:v>
                </c:pt>
                <c:pt idx="18">
                  <c:v>7.29</c:v>
                </c:pt>
                <c:pt idx="19">
                  <c:v>4.72</c:v>
                </c:pt>
                <c:pt idx="20">
                  <c:v>11.41</c:v>
                </c:pt>
                <c:pt idx="21">
                  <c:v>11.5</c:v>
                </c:pt>
                <c:pt idx="22">
                  <c:v>6.22</c:v>
                </c:pt>
                <c:pt idx="23">
                  <c:v>11.38</c:v>
                </c:pt>
                <c:pt idx="24">
                  <c:v>7.89</c:v>
                </c:pt>
                <c:pt idx="25">
                  <c:v>4.38</c:v>
                </c:pt>
                <c:pt idx="26">
                  <c:v>7.01</c:v>
                </c:pt>
                <c:pt idx="27">
                  <c:v>11.88</c:v>
                </c:pt>
                <c:pt idx="28">
                  <c:v>5.19</c:v>
                </c:pt>
                <c:pt idx="29">
                  <c:v>6.74</c:v>
                </c:pt>
                <c:pt idx="30">
                  <c:v>8.44</c:v>
                </c:pt>
                <c:pt idx="31">
                  <c:v>8.7100000000000009</c:v>
                </c:pt>
                <c:pt idx="32">
                  <c:v>5.08</c:v>
                </c:pt>
                <c:pt idx="33">
                  <c:v>6.86</c:v>
                </c:pt>
                <c:pt idx="34">
                  <c:v>5.95</c:v>
                </c:pt>
                <c:pt idx="35">
                  <c:v>6.09</c:v>
                </c:pt>
                <c:pt idx="36">
                  <c:v>11.75</c:v>
                </c:pt>
                <c:pt idx="37">
                  <c:v>7.37</c:v>
                </c:pt>
                <c:pt idx="38">
                  <c:v>11.91</c:v>
                </c:pt>
                <c:pt idx="39">
                  <c:v>6.52</c:v>
                </c:pt>
                <c:pt idx="40">
                  <c:v>5.14</c:v>
                </c:pt>
                <c:pt idx="41">
                  <c:v>4.1900000000000004</c:v>
                </c:pt>
                <c:pt idx="42">
                  <c:v>11.68</c:v>
                </c:pt>
                <c:pt idx="43">
                  <c:v>6.98</c:v>
                </c:pt>
                <c:pt idx="44">
                  <c:v>8.34</c:v>
                </c:pt>
                <c:pt idx="45">
                  <c:v>8.49</c:v>
                </c:pt>
                <c:pt idx="46">
                  <c:v>5.34</c:v>
                </c:pt>
                <c:pt idx="47">
                  <c:v>4.43</c:v>
                </c:pt>
                <c:pt idx="48">
                  <c:v>4.47</c:v>
                </c:pt>
                <c:pt idx="49">
                  <c:v>4.82</c:v>
                </c:pt>
                <c:pt idx="50">
                  <c:v>5.51</c:v>
                </c:pt>
                <c:pt idx="51">
                  <c:v>10.87</c:v>
                </c:pt>
                <c:pt idx="52">
                  <c:v>9.34</c:v>
                </c:pt>
                <c:pt idx="53">
                  <c:v>5.03</c:v>
                </c:pt>
                <c:pt idx="54">
                  <c:v>11.05</c:v>
                </c:pt>
                <c:pt idx="55">
                  <c:v>11.95</c:v>
                </c:pt>
                <c:pt idx="56">
                  <c:v>7.72</c:v>
                </c:pt>
                <c:pt idx="57">
                  <c:v>5.75</c:v>
                </c:pt>
                <c:pt idx="58">
                  <c:v>11.89</c:v>
                </c:pt>
                <c:pt idx="59">
                  <c:v>6.2</c:v>
                </c:pt>
                <c:pt idx="60">
                  <c:v>10.61</c:v>
                </c:pt>
                <c:pt idx="61">
                  <c:v>6.04</c:v>
                </c:pt>
                <c:pt idx="62">
                  <c:v>9.33</c:v>
                </c:pt>
                <c:pt idx="63">
                  <c:v>11.47</c:v>
                </c:pt>
                <c:pt idx="64">
                  <c:v>7.02</c:v>
                </c:pt>
                <c:pt idx="65">
                  <c:v>8.8000000000000007</c:v>
                </c:pt>
                <c:pt idx="66">
                  <c:v>8.68</c:v>
                </c:pt>
                <c:pt idx="67">
                  <c:v>6.12</c:v>
                </c:pt>
                <c:pt idx="68">
                  <c:v>5.4</c:v>
                </c:pt>
                <c:pt idx="69">
                  <c:v>4.3600000000000003</c:v>
                </c:pt>
                <c:pt idx="70">
                  <c:v>9.77</c:v>
                </c:pt>
                <c:pt idx="71">
                  <c:v>4.25</c:v>
                </c:pt>
                <c:pt idx="72">
                  <c:v>4.76</c:v>
                </c:pt>
                <c:pt idx="73">
                  <c:v>6.22</c:v>
                </c:pt>
                <c:pt idx="74">
                  <c:v>7.96</c:v>
                </c:pt>
                <c:pt idx="75">
                  <c:v>10.92</c:v>
                </c:pt>
                <c:pt idx="76">
                  <c:v>11.51</c:v>
                </c:pt>
                <c:pt idx="77">
                  <c:v>5.99</c:v>
                </c:pt>
                <c:pt idx="78">
                  <c:v>11.57</c:v>
                </c:pt>
                <c:pt idx="79">
                  <c:v>6.67</c:v>
                </c:pt>
                <c:pt idx="80">
                  <c:v>9.1999999999999993</c:v>
                </c:pt>
                <c:pt idx="81">
                  <c:v>5.1100000000000003</c:v>
                </c:pt>
                <c:pt idx="82">
                  <c:v>5.34</c:v>
                </c:pt>
                <c:pt idx="83">
                  <c:v>4.03</c:v>
                </c:pt>
                <c:pt idx="84">
                  <c:v>4.2300000000000004</c:v>
                </c:pt>
                <c:pt idx="85">
                  <c:v>4.0599999999999996</c:v>
                </c:pt>
                <c:pt idx="86">
                  <c:v>4.68</c:v>
                </c:pt>
                <c:pt idx="87">
                  <c:v>4.34</c:v>
                </c:pt>
                <c:pt idx="88">
                  <c:v>10.51</c:v>
                </c:pt>
                <c:pt idx="89">
                  <c:v>5.84</c:v>
                </c:pt>
                <c:pt idx="90">
                  <c:v>5.41</c:v>
                </c:pt>
                <c:pt idx="91">
                  <c:v>6.06</c:v>
                </c:pt>
                <c:pt idx="92">
                  <c:v>4.22</c:v>
                </c:pt>
                <c:pt idx="93">
                  <c:v>5.12</c:v>
                </c:pt>
                <c:pt idx="94">
                  <c:v>4.57</c:v>
                </c:pt>
                <c:pt idx="95">
                  <c:v>9.58</c:v>
                </c:pt>
                <c:pt idx="96">
                  <c:v>9.7799999999999994</c:v>
                </c:pt>
                <c:pt idx="97">
                  <c:v>4.1100000000000003</c:v>
                </c:pt>
                <c:pt idx="98">
                  <c:v>4.0199999999999996</c:v>
                </c:pt>
                <c:pt idx="99">
                  <c:v>6.92</c:v>
                </c:pt>
                <c:pt idx="100">
                  <c:v>4.84</c:v>
                </c:pt>
                <c:pt idx="101">
                  <c:v>8</c:v>
                </c:pt>
                <c:pt idx="102">
                  <c:v>8.77</c:v>
                </c:pt>
                <c:pt idx="103">
                  <c:v>4.96</c:v>
                </c:pt>
                <c:pt idx="104">
                  <c:v>4.43</c:v>
                </c:pt>
                <c:pt idx="105">
                  <c:v>5.82</c:v>
                </c:pt>
                <c:pt idx="106">
                  <c:v>6.03</c:v>
                </c:pt>
                <c:pt idx="107">
                  <c:v>9.27</c:v>
                </c:pt>
                <c:pt idx="108">
                  <c:v>5.53</c:v>
                </c:pt>
                <c:pt idx="109">
                  <c:v>5.07</c:v>
                </c:pt>
                <c:pt idx="110">
                  <c:v>11.17</c:v>
                </c:pt>
                <c:pt idx="111">
                  <c:v>6.14</c:v>
                </c:pt>
                <c:pt idx="112">
                  <c:v>6.26</c:v>
                </c:pt>
                <c:pt idx="113">
                  <c:v>4.72</c:v>
                </c:pt>
                <c:pt idx="114">
                  <c:v>5.18</c:v>
                </c:pt>
                <c:pt idx="115">
                  <c:v>9.4</c:v>
                </c:pt>
                <c:pt idx="116">
                  <c:v>6.29</c:v>
                </c:pt>
                <c:pt idx="117">
                  <c:v>6.04</c:v>
                </c:pt>
                <c:pt idx="118">
                  <c:v>10.55</c:v>
                </c:pt>
                <c:pt idx="119">
                  <c:v>5.09</c:v>
                </c:pt>
                <c:pt idx="120">
                  <c:v>5.2</c:v>
                </c:pt>
                <c:pt idx="121">
                  <c:v>8.4499999999999993</c:v>
                </c:pt>
                <c:pt idx="122">
                  <c:v>9.5399999999999991</c:v>
                </c:pt>
                <c:pt idx="123">
                  <c:v>4.99</c:v>
                </c:pt>
                <c:pt idx="124">
                  <c:v>10.54</c:v>
                </c:pt>
                <c:pt idx="125">
                  <c:v>4.54</c:v>
                </c:pt>
                <c:pt idx="126">
                  <c:v>6.29</c:v>
                </c:pt>
                <c:pt idx="127">
                  <c:v>9.51</c:v>
                </c:pt>
                <c:pt idx="128">
                  <c:v>4.72</c:v>
                </c:pt>
                <c:pt idx="129">
                  <c:v>5.91</c:v>
                </c:pt>
                <c:pt idx="130">
                  <c:v>9.58</c:v>
                </c:pt>
                <c:pt idx="131">
                  <c:v>5.77</c:v>
                </c:pt>
                <c:pt idx="132">
                  <c:v>4.38</c:v>
                </c:pt>
                <c:pt idx="133">
                  <c:v>5.65</c:v>
                </c:pt>
                <c:pt idx="134">
                  <c:v>7.54</c:v>
                </c:pt>
                <c:pt idx="135">
                  <c:v>5.1100000000000003</c:v>
                </c:pt>
                <c:pt idx="136">
                  <c:v>4.25</c:v>
                </c:pt>
                <c:pt idx="137">
                  <c:v>5.55</c:v>
                </c:pt>
                <c:pt idx="138">
                  <c:v>5.78</c:v>
                </c:pt>
                <c:pt idx="139">
                  <c:v>5.28</c:v>
                </c:pt>
                <c:pt idx="140">
                  <c:v>5.39</c:v>
                </c:pt>
                <c:pt idx="141">
                  <c:v>8.01</c:v>
                </c:pt>
                <c:pt idx="142">
                  <c:v>5.21</c:v>
                </c:pt>
                <c:pt idx="143">
                  <c:v>6.27</c:v>
                </c:pt>
                <c:pt idx="144">
                  <c:v>10.73</c:v>
                </c:pt>
                <c:pt idx="145">
                  <c:v>10.52</c:v>
                </c:pt>
                <c:pt idx="146">
                  <c:v>11.82</c:v>
                </c:pt>
                <c:pt idx="147">
                  <c:v>6.76</c:v>
                </c:pt>
                <c:pt idx="148">
                  <c:v>5.62</c:v>
                </c:pt>
                <c:pt idx="149">
                  <c:v>4.1900000000000004</c:v>
                </c:pt>
                <c:pt idx="150">
                  <c:v>5.32</c:v>
                </c:pt>
                <c:pt idx="151">
                  <c:v>4.46</c:v>
                </c:pt>
                <c:pt idx="152">
                  <c:v>5.65</c:v>
                </c:pt>
                <c:pt idx="153">
                  <c:v>6.04</c:v>
                </c:pt>
                <c:pt idx="154">
                  <c:v>5.76</c:v>
                </c:pt>
                <c:pt idx="155">
                  <c:v>4.3600000000000003</c:v>
                </c:pt>
                <c:pt idx="156">
                  <c:v>4.76</c:v>
                </c:pt>
                <c:pt idx="157">
                  <c:v>10.82</c:v>
                </c:pt>
                <c:pt idx="158">
                  <c:v>4.01</c:v>
                </c:pt>
                <c:pt idx="159">
                  <c:v>5.12</c:v>
                </c:pt>
                <c:pt idx="160">
                  <c:v>10.54</c:v>
                </c:pt>
                <c:pt idx="161">
                  <c:v>4.21</c:v>
                </c:pt>
                <c:pt idx="162">
                  <c:v>5.42</c:v>
                </c:pt>
                <c:pt idx="163">
                  <c:v>4.28</c:v>
                </c:pt>
                <c:pt idx="164">
                  <c:v>8.9</c:v>
                </c:pt>
                <c:pt idx="165">
                  <c:v>4.8899999999999997</c:v>
                </c:pt>
                <c:pt idx="166">
                  <c:v>4.29</c:v>
                </c:pt>
                <c:pt idx="167">
                  <c:v>8</c:v>
                </c:pt>
                <c:pt idx="168">
                  <c:v>4.67</c:v>
                </c:pt>
                <c:pt idx="169">
                  <c:v>4.5</c:v>
                </c:pt>
                <c:pt idx="170">
                  <c:v>6.32</c:v>
                </c:pt>
                <c:pt idx="171">
                  <c:v>6.1</c:v>
                </c:pt>
                <c:pt idx="172">
                  <c:v>5.4</c:v>
                </c:pt>
                <c:pt idx="173">
                  <c:v>6.24</c:v>
                </c:pt>
                <c:pt idx="174">
                  <c:v>4.45</c:v>
                </c:pt>
                <c:pt idx="175">
                  <c:v>5.22</c:v>
                </c:pt>
                <c:pt idx="176">
                  <c:v>4.6100000000000003</c:v>
                </c:pt>
                <c:pt idx="177">
                  <c:v>6.24</c:v>
                </c:pt>
                <c:pt idx="178">
                  <c:v>10.039999999999999</c:v>
                </c:pt>
                <c:pt idx="179">
                  <c:v>6.09</c:v>
                </c:pt>
                <c:pt idx="180">
                  <c:v>11.4</c:v>
                </c:pt>
                <c:pt idx="181">
                  <c:v>4.29</c:v>
                </c:pt>
                <c:pt idx="182">
                  <c:v>5.7</c:v>
                </c:pt>
                <c:pt idx="183">
                  <c:v>6.09</c:v>
                </c:pt>
                <c:pt idx="184">
                  <c:v>10.67</c:v>
                </c:pt>
                <c:pt idx="185">
                  <c:v>6.75</c:v>
                </c:pt>
                <c:pt idx="186">
                  <c:v>9.26</c:v>
                </c:pt>
                <c:pt idx="187">
                  <c:v>4.2699999999999996</c:v>
                </c:pt>
                <c:pt idx="188">
                  <c:v>11.51</c:v>
                </c:pt>
                <c:pt idx="189">
                  <c:v>7.22</c:v>
                </c:pt>
                <c:pt idx="190">
                  <c:v>4.37</c:v>
                </c:pt>
                <c:pt idx="191">
                  <c:v>11.56</c:v>
                </c:pt>
                <c:pt idx="192">
                  <c:v>8.82</c:v>
                </c:pt>
                <c:pt idx="193">
                  <c:v>4.6900000000000004</c:v>
                </c:pt>
                <c:pt idx="194">
                  <c:v>4.53</c:v>
                </c:pt>
                <c:pt idx="195">
                  <c:v>5.84</c:v>
                </c:pt>
                <c:pt idx="196">
                  <c:v>4.9000000000000004</c:v>
                </c:pt>
                <c:pt idx="197">
                  <c:v>4.3</c:v>
                </c:pt>
                <c:pt idx="198">
                  <c:v>11.34</c:v>
                </c:pt>
                <c:pt idx="199">
                  <c:v>5.88</c:v>
                </c:pt>
                <c:pt idx="200">
                  <c:v>5.01</c:v>
                </c:pt>
                <c:pt idx="201">
                  <c:v>4.4000000000000004</c:v>
                </c:pt>
                <c:pt idx="202">
                  <c:v>6.26</c:v>
                </c:pt>
                <c:pt idx="203">
                  <c:v>10.27</c:v>
                </c:pt>
                <c:pt idx="204">
                  <c:v>5.27</c:v>
                </c:pt>
                <c:pt idx="205">
                  <c:v>10.73</c:v>
                </c:pt>
                <c:pt idx="206">
                  <c:v>4.45</c:v>
                </c:pt>
                <c:pt idx="207">
                  <c:v>5.25</c:v>
                </c:pt>
                <c:pt idx="208">
                  <c:v>9.51</c:v>
                </c:pt>
                <c:pt idx="209">
                  <c:v>11.12</c:v>
                </c:pt>
                <c:pt idx="210">
                  <c:v>4.5599999999999996</c:v>
                </c:pt>
                <c:pt idx="211">
                  <c:v>4.0199999999999996</c:v>
                </c:pt>
                <c:pt idx="212">
                  <c:v>8.7200000000000006</c:v>
                </c:pt>
                <c:pt idx="213">
                  <c:v>6.25</c:v>
                </c:pt>
                <c:pt idx="214">
                  <c:v>7.32</c:v>
                </c:pt>
                <c:pt idx="215">
                  <c:v>4.24</c:v>
                </c:pt>
                <c:pt idx="216">
                  <c:v>6.84</c:v>
                </c:pt>
                <c:pt idx="217">
                  <c:v>5.23</c:v>
                </c:pt>
                <c:pt idx="218">
                  <c:v>9.68</c:v>
                </c:pt>
                <c:pt idx="219">
                  <c:v>6.05</c:v>
                </c:pt>
                <c:pt idx="220">
                  <c:v>6.11</c:v>
                </c:pt>
                <c:pt idx="221">
                  <c:v>10.93</c:v>
                </c:pt>
                <c:pt idx="222">
                  <c:v>5.12</c:v>
                </c:pt>
                <c:pt idx="223">
                  <c:v>5.72</c:v>
                </c:pt>
                <c:pt idx="224">
                  <c:v>11.83</c:v>
                </c:pt>
                <c:pt idx="225">
                  <c:v>4.55</c:v>
                </c:pt>
                <c:pt idx="226">
                  <c:v>4.87</c:v>
                </c:pt>
                <c:pt idx="227">
                  <c:v>4.45</c:v>
                </c:pt>
                <c:pt idx="228">
                  <c:v>9.42</c:v>
                </c:pt>
                <c:pt idx="229">
                  <c:v>5.37</c:v>
                </c:pt>
                <c:pt idx="230">
                  <c:v>4.5999999999999996</c:v>
                </c:pt>
                <c:pt idx="231">
                  <c:v>6.22</c:v>
                </c:pt>
                <c:pt idx="232">
                  <c:v>4.5199999999999996</c:v>
                </c:pt>
                <c:pt idx="233">
                  <c:v>6.18</c:v>
                </c:pt>
                <c:pt idx="234">
                  <c:v>4.4000000000000004</c:v>
                </c:pt>
                <c:pt idx="235">
                  <c:v>6.23</c:v>
                </c:pt>
                <c:pt idx="236">
                  <c:v>5.33</c:v>
                </c:pt>
                <c:pt idx="237">
                  <c:v>4.09</c:v>
                </c:pt>
                <c:pt idx="238">
                  <c:v>5.19</c:v>
                </c:pt>
                <c:pt idx="239">
                  <c:v>4.12</c:v>
                </c:pt>
                <c:pt idx="240">
                  <c:v>5.0999999999999996</c:v>
                </c:pt>
                <c:pt idx="241">
                  <c:v>6.21</c:v>
                </c:pt>
                <c:pt idx="242">
                  <c:v>9.5299999999999994</c:v>
                </c:pt>
                <c:pt idx="243">
                  <c:v>4.6399999999999997</c:v>
                </c:pt>
                <c:pt idx="244">
                  <c:v>5.05</c:v>
                </c:pt>
                <c:pt idx="245">
                  <c:v>10.38</c:v>
                </c:pt>
                <c:pt idx="246">
                  <c:v>8.31</c:v>
                </c:pt>
                <c:pt idx="247">
                  <c:v>7.59</c:v>
                </c:pt>
                <c:pt idx="248">
                  <c:v>5.49</c:v>
                </c:pt>
                <c:pt idx="249">
                  <c:v>11.68</c:v>
                </c:pt>
                <c:pt idx="250">
                  <c:v>4.1900000000000004</c:v>
                </c:pt>
                <c:pt idx="251">
                  <c:v>4.01</c:v>
                </c:pt>
                <c:pt idx="252">
                  <c:v>5.91</c:v>
                </c:pt>
                <c:pt idx="253">
                  <c:v>4.47</c:v>
                </c:pt>
                <c:pt idx="254">
                  <c:v>4.5599999999999996</c:v>
                </c:pt>
                <c:pt idx="255">
                  <c:v>9.9</c:v>
                </c:pt>
                <c:pt idx="256">
                  <c:v>5.1100000000000003</c:v>
                </c:pt>
                <c:pt idx="257">
                  <c:v>5.73</c:v>
                </c:pt>
                <c:pt idx="258">
                  <c:v>6.04</c:v>
                </c:pt>
                <c:pt idx="259">
                  <c:v>5.19</c:v>
                </c:pt>
                <c:pt idx="260">
                  <c:v>5.56</c:v>
                </c:pt>
                <c:pt idx="261">
                  <c:v>8.23</c:v>
                </c:pt>
                <c:pt idx="262">
                  <c:v>9.0299999999999994</c:v>
                </c:pt>
                <c:pt idx="263">
                  <c:v>4.07</c:v>
                </c:pt>
                <c:pt idx="264">
                  <c:v>5.77</c:v>
                </c:pt>
                <c:pt idx="265">
                  <c:v>5.98</c:v>
                </c:pt>
                <c:pt idx="266">
                  <c:v>6.01</c:v>
                </c:pt>
                <c:pt idx="267">
                  <c:v>5.67</c:v>
                </c:pt>
                <c:pt idx="268">
                  <c:v>6.02</c:v>
                </c:pt>
                <c:pt idx="269">
                  <c:v>11.19</c:v>
                </c:pt>
                <c:pt idx="270">
                  <c:v>5.1100000000000003</c:v>
                </c:pt>
                <c:pt idx="271">
                  <c:v>10.85</c:v>
                </c:pt>
                <c:pt idx="272">
                  <c:v>5.24</c:v>
                </c:pt>
                <c:pt idx="273">
                  <c:v>10.08</c:v>
                </c:pt>
                <c:pt idx="274">
                  <c:v>10.97</c:v>
                </c:pt>
                <c:pt idx="275">
                  <c:v>4.9000000000000004</c:v>
                </c:pt>
                <c:pt idx="276">
                  <c:v>5.33</c:v>
                </c:pt>
                <c:pt idx="277">
                  <c:v>4.6100000000000003</c:v>
                </c:pt>
                <c:pt idx="278">
                  <c:v>8.18</c:v>
                </c:pt>
                <c:pt idx="279">
                  <c:v>5.62</c:v>
                </c:pt>
                <c:pt idx="280">
                  <c:v>5.82</c:v>
                </c:pt>
                <c:pt idx="281">
                  <c:v>7.66</c:v>
                </c:pt>
                <c:pt idx="282">
                  <c:v>4.2300000000000004</c:v>
                </c:pt>
                <c:pt idx="283">
                  <c:v>5.58</c:v>
                </c:pt>
                <c:pt idx="284">
                  <c:v>6.26</c:v>
                </c:pt>
                <c:pt idx="285">
                  <c:v>10.6</c:v>
                </c:pt>
                <c:pt idx="286">
                  <c:v>4.78</c:v>
                </c:pt>
                <c:pt idx="287">
                  <c:v>6.03</c:v>
                </c:pt>
                <c:pt idx="288">
                  <c:v>11.55</c:v>
                </c:pt>
                <c:pt idx="289">
                  <c:v>7.59</c:v>
                </c:pt>
                <c:pt idx="290">
                  <c:v>4.26</c:v>
                </c:pt>
                <c:pt idx="291">
                  <c:v>5.9</c:v>
                </c:pt>
                <c:pt idx="292">
                  <c:v>7.79</c:v>
                </c:pt>
                <c:pt idx="293">
                  <c:v>5.28</c:v>
                </c:pt>
                <c:pt idx="294">
                  <c:v>5.87</c:v>
                </c:pt>
                <c:pt idx="295">
                  <c:v>9.08</c:v>
                </c:pt>
                <c:pt idx="296">
                  <c:v>5.2</c:v>
                </c:pt>
                <c:pt idx="297">
                  <c:v>5.48</c:v>
                </c:pt>
                <c:pt idx="298">
                  <c:v>11.95</c:v>
                </c:pt>
                <c:pt idx="299">
                  <c:v>8.6999999999999993</c:v>
                </c:pt>
                <c:pt idx="300">
                  <c:v>7.84</c:v>
                </c:pt>
                <c:pt idx="301">
                  <c:v>5.19</c:v>
                </c:pt>
                <c:pt idx="302">
                  <c:v>8.41</c:v>
                </c:pt>
                <c:pt idx="303">
                  <c:v>5.86</c:v>
                </c:pt>
                <c:pt idx="304">
                  <c:v>4.18</c:v>
                </c:pt>
                <c:pt idx="305">
                  <c:v>11.99</c:v>
                </c:pt>
                <c:pt idx="306">
                  <c:v>4.8499999999999996</c:v>
                </c:pt>
                <c:pt idx="307">
                  <c:v>6.18</c:v>
                </c:pt>
                <c:pt idx="308">
                  <c:v>6.37</c:v>
                </c:pt>
                <c:pt idx="309">
                  <c:v>9.81</c:v>
                </c:pt>
                <c:pt idx="310">
                  <c:v>11.8</c:v>
                </c:pt>
                <c:pt idx="311">
                  <c:v>5.86</c:v>
                </c:pt>
                <c:pt idx="312">
                  <c:v>4.28</c:v>
                </c:pt>
                <c:pt idx="313">
                  <c:v>4.16</c:v>
                </c:pt>
                <c:pt idx="314">
                  <c:v>4.9800000000000004</c:v>
                </c:pt>
                <c:pt idx="315">
                  <c:v>6.38</c:v>
                </c:pt>
                <c:pt idx="316">
                  <c:v>5.19</c:v>
                </c:pt>
                <c:pt idx="317">
                  <c:v>10.210000000000001</c:v>
                </c:pt>
                <c:pt idx="318">
                  <c:v>9.6999999999999993</c:v>
                </c:pt>
                <c:pt idx="319">
                  <c:v>10.25</c:v>
                </c:pt>
                <c:pt idx="320">
                  <c:v>9.77</c:v>
                </c:pt>
                <c:pt idx="321">
                  <c:v>4.83</c:v>
                </c:pt>
                <c:pt idx="322">
                  <c:v>10.86</c:v>
                </c:pt>
                <c:pt idx="323">
                  <c:v>9.5299999999999994</c:v>
                </c:pt>
                <c:pt idx="324">
                  <c:v>5.68</c:v>
                </c:pt>
                <c:pt idx="325">
                  <c:v>5.57</c:v>
                </c:pt>
                <c:pt idx="326">
                  <c:v>4.58</c:v>
                </c:pt>
                <c:pt idx="327">
                  <c:v>8.9600000000000009</c:v>
                </c:pt>
                <c:pt idx="328">
                  <c:v>6.09</c:v>
                </c:pt>
                <c:pt idx="329">
                  <c:v>4.3600000000000003</c:v>
                </c:pt>
                <c:pt idx="330">
                  <c:v>11.74</c:v>
                </c:pt>
                <c:pt idx="331">
                  <c:v>5.89</c:v>
                </c:pt>
                <c:pt idx="332">
                  <c:v>10.64</c:v>
                </c:pt>
                <c:pt idx="333">
                  <c:v>6.06</c:v>
                </c:pt>
                <c:pt idx="334">
                  <c:v>7.46</c:v>
                </c:pt>
                <c:pt idx="335">
                  <c:v>4.68</c:v>
                </c:pt>
                <c:pt idx="336">
                  <c:v>6.15</c:v>
                </c:pt>
                <c:pt idx="337">
                  <c:v>4.28</c:v>
                </c:pt>
                <c:pt idx="338">
                  <c:v>9.86</c:v>
                </c:pt>
                <c:pt idx="339">
                  <c:v>11.19</c:v>
                </c:pt>
                <c:pt idx="340">
                  <c:v>4.8899999999999997</c:v>
                </c:pt>
                <c:pt idx="341">
                  <c:v>4.3499999999999996</c:v>
                </c:pt>
                <c:pt idx="342">
                  <c:v>8.66</c:v>
                </c:pt>
                <c:pt idx="343">
                  <c:v>8.64</c:v>
                </c:pt>
                <c:pt idx="344">
                  <c:v>4.2699999999999996</c:v>
                </c:pt>
                <c:pt idx="345">
                  <c:v>4.21</c:v>
                </c:pt>
                <c:pt idx="346">
                  <c:v>5.04</c:v>
                </c:pt>
                <c:pt idx="347">
                  <c:v>5.21</c:v>
                </c:pt>
                <c:pt idx="348">
                  <c:v>8.83</c:v>
                </c:pt>
                <c:pt idx="349">
                  <c:v>8.4700000000000006</c:v>
                </c:pt>
                <c:pt idx="350">
                  <c:v>4.2</c:v>
                </c:pt>
                <c:pt idx="351">
                  <c:v>6.14</c:v>
                </c:pt>
                <c:pt idx="352">
                  <c:v>6.07</c:v>
                </c:pt>
                <c:pt idx="353">
                  <c:v>10.210000000000001</c:v>
                </c:pt>
                <c:pt idx="354">
                  <c:v>4.6900000000000004</c:v>
                </c:pt>
                <c:pt idx="355">
                  <c:v>5.71</c:v>
                </c:pt>
                <c:pt idx="356">
                  <c:v>9.07</c:v>
                </c:pt>
                <c:pt idx="357">
                  <c:v>4.99</c:v>
                </c:pt>
                <c:pt idx="358">
                  <c:v>8.31</c:v>
                </c:pt>
                <c:pt idx="359">
                  <c:v>5.07</c:v>
                </c:pt>
                <c:pt idx="360">
                  <c:v>4.79</c:v>
                </c:pt>
                <c:pt idx="361">
                  <c:v>11.39</c:v>
                </c:pt>
                <c:pt idx="362">
                  <c:v>6</c:v>
                </c:pt>
                <c:pt idx="363">
                  <c:v>5.13</c:v>
                </c:pt>
                <c:pt idx="364">
                  <c:v>5.26</c:v>
                </c:pt>
                <c:pt idx="365">
                  <c:v>6.84</c:v>
                </c:pt>
                <c:pt idx="366">
                  <c:v>9.0399999999999991</c:v>
                </c:pt>
                <c:pt idx="367">
                  <c:v>4.0999999999999996</c:v>
                </c:pt>
                <c:pt idx="368">
                  <c:v>4.2300000000000004</c:v>
                </c:pt>
                <c:pt idx="369">
                  <c:v>6.48</c:v>
                </c:pt>
                <c:pt idx="370">
                  <c:v>5.53</c:v>
                </c:pt>
                <c:pt idx="371">
                  <c:v>4.07</c:v>
                </c:pt>
                <c:pt idx="372">
                  <c:v>5.51</c:v>
                </c:pt>
                <c:pt idx="373">
                  <c:v>11.66</c:v>
                </c:pt>
                <c:pt idx="374">
                  <c:v>7.26</c:v>
                </c:pt>
                <c:pt idx="375">
                  <c:v>4.79</c:v>
                </c:pt>
                <c:pt idx="376">
                  <c:v>4.68</c:v>
                </c:pt>
                <c:pt idx="377">
                  <c:v>4.33</c:v>
                </c:pt>
                <c:pt idx="378">
                  <c:v>11.89</c:v>
                </c:pt>
                <c:pt idx="379">
                  <c:v>5.24</c:v>
                </c:pt>
                <c:pt idx="380">
                  <c:v>7.63</c:v>
                </c:pt>
                <c:pt idx="381">
                  <c:v>8.92</c:v>
                </c:pt>
                <c:pt idx="382">
                  <c:v>5.37</c:v>
                </c:pt>
                <c:pt idx="383">
                  <c:v>4.3099999999999996</c:v>
                </c:pt>
                <c:pt idx="384">
                  <c:v>10.46</c:v>
                </c:pt>
                <c:pt idx="385">
                  <c:v>7.39</c:v>
                </c:pt>
                <c:pt idx="386">
                  <c:v>6.18</c:v>
                </c:pt>
                <c:pt idx="387">
                  <c:v>8.86</c:v>
                </c:pt>
                <c:pt idx="388">
                  <c:v>10.96</c:v>
                </c:pt>
                <c:pt idx="389">
                  <c:v>6.28</c:v>
                </c:pt>
                <c:pt idx="390">
                  <c:v>6.29</c:v>
                </c:pt>
                <c:pt idx="391">
                  <c:v>4.0199999999999996</c:v>
                </c:pt>
                <c:pt idx="392">
                  <c:v>11.95</c:v>
                </c:pt>
                <c:pt idx="393">
                  <c:v>8.7100000000000009</c:v>
                </c:pt>
                <c:pt idx="394">
                  <c:v>4.67</c:v>
                </c:pt>
                <c:pt idx="395">
                  <c:v>11.14</c:v>
                </c:pt>
                <c:pt idx="396">
                  <c:v>9.0500000000000007</c:v>
                </c:pt>
                <c:pt idx="397">
                  <c:v>11.31</c:v>
                </c:pt>
                <c:pt idx="398">
                  <c:v>4.68</c:v>
                </c:pt>
                <c:pt idx="399">
                  <c:v>6.05</c:v>
                </c:pt>
                <c:pt idx="400">
                  <c:v>4.68</c:v>
                </c:pt>
                <c:pt idx="401">
                  <c:v>9.5</c:v>
                </c:pt>
                <c:pt idx="402">
                  <c:v>10.84</c:v>
                </c:pt>
                <c:pt idx="403">
                  <c:v>5.88</c:v>
                </c:pt>
                <c:pt idx="404">
                  <c:v>5.24</c:v>
                </c:pt>
                <c:pt idx="405">
                  <c:v>11.75</c:v>
                </c:pt>
                <c:pt idx="406">
                  <c:v>6.97</c:v>
                </c:pt>
                <c:pt idx="407">
                  <c:v>4.76</c:v>
                </c:pt>
                <c:pt idx="408">
                  <c:v>8.24</c:v>
                </c:pt>
                <c:pt idx="409">
                  <c:v>4.76</c:v>
                </c:pt>
                <c:pt idx="410">
                  <c:v>6.03</c:v>
                </c:pt>
                <c:pt idx="411">
                  <c:v>4.07</c:v>
                </c:pt>
                <c:pt idx="412">
                  <c:v>8.26</c:v>
                </c:pt>
                <c:pt idx="413">
                  <c:v>4.76</c:v>
                </c:pt>
                <c:pt idx="414">
                  <c:v>6.13</c:v>
                </c:pt>
                <c:pt idx="415">
                  <c:v>10.47</c:v>
                </c:pt>
                <c:pt idx="416">
                  <c:v>4.04</c:v>
                </c:pt>
                <c:pt idx="417">
                  <c:v>5.74</c:v>
                </c:pt>
                <c:pt idx="418">
                  <c:v>6.33</c:v>
                </c:pt>
                <c:pt idx="419">
                  <c:v>4.28</c:v>
                </c:pt>
                <c:pt idx="420">
                  <c:v>9.4700000000000006</c:v>
                </c:pt>
                <c:pt idx="421">
                  <c:v>4.8499999999999996</c:v>
                </c:pt>
                <c:pt idx="422">
                  <c:v>11.03</c:v>
                </c:pt>
                <c:pt idx="423">
                  <c:v>5.22</c:v>
                </c:pt>
                <c:pt idx="424">
                  <c:v>9.52</c:v>
                </c:pt>
                <c:pt idx="425">
                  <c:v>11.09</c:v>
                </c:pt>
                <c:pt idx="426">
                  <c:v>9.4499999999999993</c:v>
                </c:pt>
                <c:pt idx="427">
                  <c:v>5.51</c:v>
                </c:pt>
                <c:pt idx="428">
                  <c:v>4.18</c:v>
                </c:pt>
                <c:pt idx="429">
                  <c:v>5.98</c:v>
                </c:pt>
                <c:pt idx="430">
                  <c:v>10.16</c:v>
                </c:pt>
                <c:pt idx="431">
                  <c:v>11.71</c:v>
                </c:pt>
                <c:pt idx="432">
                  <c:v>5.23</c:v>
                </c:pt>
                <c:pt idx="433">
                  <c:v>6.85</c:v>
                </c:pt>
                <c:pt idx="434">
                  <c:v>7.05</c:v>
                </c:pt>
                <c:pt idx="435">
                  <c:v>11.64</c:v>
                </c:pt>
                <c:pt idx="436">
                  <c:v>10.52</c:v>
                </c:pt>
                <c:pt idx="437">
                  <c:v>4.01</c:v>
                </c:pt>
                <c:pt idx="438">
                  <c:v>8.56</c:v>
                </c:pt>
                <c:pt idx="439">
                  <c:v>10.5</c:v>
                </c:pt>
                <c:pt idx="440">
                  <c:v>6.39</c:v>
                </c:pt>
                <c:pt idx="441">
                  <c:v>5.71</c:v>
                </c:pt>
                <c:pt idx="442">
                  <c:v>4.43</c:v>
                </c:pt>
                <c:pt idx="443">
                  <c:v>5.52</c:v>
                </c:pt>
                <c:pt idx="444">
                  <c:v>9.1999999999999993</c:v>
                </c:pt>
                <c:pt idx="445">
                  <c:v>10.97</c:v>
                </c:pt>
                <c:pt idx="446">
                  <c:v>4.25</c:v>
                </c:pt>
                <c:pt idx="447">
                  <c:v>5.23</c:v>
                </c:pt>
                <c:pt idx="448">
                  <c:v>5.96</c:v>
                </c:pt>
                <c:pt idx="449">
                  <c:v>4.29</c:v>
                </c:pt>
                <c:pt idx="450">
                  <c:v>4.09</c:v>
                </c:pt>
                <c:pt idx="451">
                  <c:v>4.88</c:v>
                </c:pt>
                <c:pt idx="452">
                  <c:v>6.76</c:v>
                </c:pt>
                <c:pt idx="453">
                  <c:v>10.67</c:v>
                </c:pt>
                <c:pt idx="454">
                  <c:v>6.21</c:v>
                </c:pt>
                <c:pt idx="455">
                  <c:v>5.03</c:v>
                </c:pt>
                <c:pt idx="456">
                  <c:v>5.27</c:v>
                </c:pt>
                <c:pt idx="457">
                  <c:v>10.53</c:v>
                </c:pt>
                <c:pt idx="458">
                  <c:v>5.78</c:v>
                </c:pt>
                <c:pt idx="459">
                  <c:v>4.3600000000000003</c:v>
                </c:pt>
                <c:pt idx="460">
                  <c:v>9.7200000000000006</c:v>
                </c:pt>
                <c:pt idx="461">
                  <c:v>5.18</c:v>
                </c:pt>
                <c:pt idx="462">
                  <c:v>5.29</c:v>
                </c:pt>
                <c:pt idx="463">
                  <c:v>4.8600000000000003</c:v>
                </c:pt>
                <c:pt idx="464">
                  <c:v>7.66</c:v>
                </c:pt>
                <c:pt idx="465">
                  <c:v>6.1</c:v>
                </c:pt>
                <c:pt idx="466">
                  <c:v>4.4400000000000004</c:v>
                </c:pt>
                <c:pt idx="467">
                  <c:v>6.15</c:v>
                </c:pt>
                <c:pt idx="468">
                  <c:v>4.53</c:v>
                </c:pt>
                <c:pt idx="469">
                  <c:v>5.48</c:v>
                </c:pt>
                <c:pt idx="470">
                  <c:v>5.48</c:v>
                </c:pt>
                <c:pt idx="471">
                  <c:v>8.1</c:v>
                </c:pt>
                <c:pt idx="472">
                  <c:v>7.16</c:v>
                </c:pt>
                <c:pt idx="473">
                  <c:v>4.55</c:v>
                </c:pt>
                <c:pt idx="474">
                  <c:v>6.03</c:v>
                </c:pt>
                <c:pt idx="475">
                  <c:v>5.47</c:v>
                </c:pt>
                <c:pt idx="476">
                  <c:v>4.1500000000000004</c:v>
                </c:pt>
                <c:pt idx="477">
                  <c:v>11.32</c:v>
                </c:pt>
                <c:pt idx="478">
                  <c:v>9.51</c:v>
                </c:pt>
                <c:pt idx="479">
                  <c:v>7.67</c:v>
                </c:pt>
                <c:pt idx="480">
                  <c:v>6.23</c:v>
                </c:pt>
                <c:pt idx="481">
                  <c:v>8.9</c:v>
                </c:pt>
                <c:pt idx="482">
                  <c:v>7.79</c:v>
                </c:pt>
                <c:pt idx="483">
                  <c:v>4.49</c:v>
                </c:pt>
                <c:pt idx="484">
                  <c:v>5.24</c:v>
                </c:pt>
                <c:pt idx="485">
                  <c:v>9.6</c:v>
                </c:pt>
                <c:pt idx="486">
                  <c:v>5.78</c:v>
                </c:pt>
                <c:pt idx="487">
                  <c:v>7.02</c:v>
                </c:pt>
                <c:pt idx="488">
                  <c:v>4.09</c:v>
                </c:pt>
                <c:pt idx="489">
                  <c:v>4.93</c:v>
                </c:pt>
                <c:pt idx="490">
                  <c:v>5.34</c:v>
                </c:pt>
                <c:pt idx="491">
                  <c:v>5.65</c:v>
                </c:pt>
                <c:pt idx="492">
                  <c:v>4.49</c:v>
                </c:pt>
                <c:pt idx="493">
                  <c:v>10.55</c:v>
                </c:pt>
                <c:pt idx="494">
                  <c:v>4.92</c:v>
                </c:pt>
                <c:pt idx="495">
                  <c:v>5.9</c:v>
                </c:pt>
                <c:pt idx="496">
                  <c:v>4.9800000000000004</c:v>
                </c:pt>
                <c:pt idx="497">
                  <c:v>5.8</c:v>
                </c:pt>
                <c:pt idx="498">
                  <c:v>6.21</c:v>
                </c:pt>
                <c:pt idx="499">
                  <c:v>6.17</c:v>
                </c:pt>
                <c:pt idx="500">
                  <c:v>5.36</c:v>
                </c:pt>
                <c:pt idx="501">
                  <c:v>5.2</c:v>
                </c:pt>
                <c:pt idx="502">
                  <c:v>5.42</c:v>
                </c:pt>
                <c:pt idx="503">
                  <c:v>6.84</c:v>
                </c:pt>
                <c:pt idx="504">
                  <c:v>10.9</c:v>
                </c:pt>
                <c:pt idx="505">
                  <c:v>4.87</c:v>
                </c:pt>
                <c:pt idx="506">
                  <c:v>6.07</c:v>
                </c:pt>
                <c:pt idx="507">
                  <c:v>4.33</c:v>
                </c:pt>
                <c:pt idx="508">
                  <c:v>5.83</c:v>
                </c:pt>
                <c:pt idx="509">
                  <c:v>5.5</c:v>
                </c:pt>
                <c:pt idx="510">
                  <c:v>4.79</c:v>
                </c:pt>
                <c:pt idx="511">
                  <c:v>5.81</c:v>
                </c:pt>
                <c:pt idx="512">
                  <c:v>5.58</c:v>
                </c:pt>
                <c:pt idx="513">
                  <c:v>4.4000000000000004</c:v>
                </c:pt>
                <c:pt idx="514">
                  <c:v>8.18</c:v>
                </c:pt>
                <c:pt idx="515">
                  <c:v>5.52</c:v>
                </c:pt>
                <c:pt idx="516">
                  <c:v>4.84</c:v>
                </c:pt>
                <c:pt idx="517">
                  <c:v>4.08</c:v>
                </c:pt>
                <c:pt idx="518">
                  <c:v>4.4800000000000004</c:v>
                </c:pt>
                <c:pt idx="519">
                  <c:v>5.73</c:v>
                </c:pt>
                <c:pt idx="520">
                  <c:v>5.46</c:v>
                </c:pt>
                <c:pt idx="521">
                  <c:v>5.0199999999999996</c:v>
                </c:pt>
                <c:pt idx="522">
                  <c:v>6.36</c:v>
                </c:pt>
                <c:pt idx="523">
                  <c:v>5.36</c:v>
                </c:pt>
                <c:pt idx="524">
                  <c:v>8.3699999999999992</c:v>
                </c:pt>
                <c:pt idx="525">
                  <c:v>5.18</c:v>
                </c:pt>
                <c:pt idx="526">
                  <c:v>5.68</c:v>
                </c:pt>
                <c:pt idx="527">
                  <c:v>7.31</c:v>
                </c:pt>
                <c:pt idx="528">
                  <c:v>4.67</c:v>
                </c:pt>
                <c:pt idx="529">
                  <c:v>6.87</c:v>
                </c:pt>
                <c:pt idx="530">
                  <c:v>5.87</c:v>
                </c:pt>
                <c:pt idx="531">
                  <c:v>4.07</c:v>
                </c:pt>
                <c:pt idx="532">
                  <c:v>6.47</c:v>
                </c:pt>
                <c:pt idx="533">
                  <c:v>5.14</c:v>
                </c:pt>
                <c:pt idx="534">
                  <c:v>9.77</c:v>
                </c:pt>
                <c:pt idx="535">
                  <c:v>8.8000000000000007</c:v>
                </c:pt>
                <c:pt idx="536">
                  <c:v>5.84</c:v>
                </c:pt>
                <c:pt idx="537">
                  <c:v>10.43</c:v>
                </c:pt>
                <c:pt idx="538">
                  <c:v>4.25</c:v>
                </c:pt>
                <c:pt idx="539">
                  <c:v>4.8899999999999997</c:v>
                </c:pt>
                <c:pt idx="540">
                  <c:v>5.55</c:v>
                </c:pt>
                <c:pt idx="541">
                  <c:v>4.5199999999999996</c:v>
                </c:pt>
                <c:pt idx="542">
                  <c:v>4.45</c:v>
                </c:pt>
                <c:pt idx="543">
                  <c:v>4.72</c:v>
                </c:pt>
                <c:pt idx="544">
                  <c:v>4.6500000000000004</c:v>
                </c:pt>
                <c:pt idx="545">
                  <c:v>11.34</c:v>
                </c:pt>
                <c:pt idx="546">
                  <c:v>4.53</c:v>
                </c:pt>
                <c:pt idx="547">
                  <c:v>6.35</c:v>
                </c:pt>
                <c:pt idx="548">
                  <c:v>8.51</c:v>
                </c:pt>
                <c:pt idx="549">
                  <c:v>8.59</c:v>
                </c:pt>
                <c:pt idx="550">
                  <c:v>4.13</c:v>
                </c:pt>
                <c:pt idx="551">
                  <c:v>4.55</c:v>
                </c:pt>
                <c:pt idx="552">
                  <c:v>4.5199999999999996</c:v>
                </c:pt>
                <c:pt idx="553">
                  <c:v>5.07</c:v>
                </c:pt>
                <c:pt idx="554">
                  <c:v>4.04</c:v>
                </c:pt>
                <c:pt idx="555">
                  <c:v>5.3</c:v>
                </c:pt>
                <c:pt idx="556">
                  <c:v>8.64</c:v>
                </c:pt>
                <c:pt idx="557">
                  <c:v>4.03</c:v>
                </c:pt>
                <c:pt idx="558">
                  <c:v>4.26</c:v>
                </c:pt>
                <c:pt idx="559">
                  <c:v>5.35</c:v>
                </c:pt>
                <c:pt idx="560">
                  <c:v>4.9000000000000004</c:v>
                </c:pt>
                <c:pt idx="561">
                  <c:v>4.5</c:v>
                </c:pt>
                <c:pt idx="562">
                  <c:v>8.3800000000000008</c:v>
                </c:pt>
                <c:pt idx="563">
                  <c:v>7.03</c:v>
                </c:pt>
                <c:pt idx="564">
                  <c:v>8.75</c:v>
                </c:pt>
                <c:pt idx="565">
                  <c:v>9.51</c:v>
                </c:pt>
                <c:pt idx="566">
                  <c:v>9.36</c:v>
                </c:pt>
                <c:pt idx="567">
                  <c:v>4.8099999999999996</c:v>
                </c:pt>
                <c:pt idx="568">
                  <c:v>8.08</c:v>
                </c:pt>
                <c:pt idx="569">
                  <c:v>6.29</c:v>
                </c:pt>
                <c:pt idx="570">
                  <c:v>6.29</c:v>
                </c:pt>
                <c:pt idx="571">
                  <c:v>5.12</c:v>
                </c:pt>
                <c:pt idx="572">
                  <c:v>9.9499999999999993</c:v>
                </c:pt>
                <c:pt idx="573">
                  <c:v>9.08</c:v>
                </c:pt>
                <c:pt idx="574">
                  <c:v>4.82</c:v>
                </c:pt>
                <c:pt idx="575">
                  <c:v>4.6500000000000004</c:v>
                </c:pt>
                <c:pt idx="576">
                  <c:v>5.16</c:v>
                </c:pt>
                <c:pt idx="577">
                  <c:v>10.44</c:v>
                </c:pt>
                <c:pt idx="578">
                  <c:v>5.69</c:v>
                </c:pt>
                <c:pt idx="579">
                  <c:v>6.5</c:v>
                </c:pt>
                <c:pt idx="580">
                  <c:v>5.73</c:v>
                </c:pt>
                <c:pt idx="581">
                  <c:v>5.74</c:v>
                </c:pt>
                <c:pt idx="582">
                  <c:v>8.6999999999999993</c:v>
                </c:pt>
                <c:pt idx="583">
                  <c:v>5.09</c:v>
                </c:pt>
                <c:pt idx="584">
                  <c:v>5.57</c:v>
                </c:pt>
                <c:pt idx="585">
                  <c:v>10.87</c:v>
                </c:pt>
                <c:pt idx="586">
                  <c:v>6.02</c:v>
                </c:pt>
                <c:pt idx="587">
                  <c:v>7</c:v>
                </c:pt>
                <c:pt idx="588">
                  <c:v>5.56</c:v>
                </c:pt>
                <c:pt idx="589">
                  <c:v>8.4499999999999993</c:v>
                </c:pt>
                <c:pt idx="590">
                  <c:v>6.19</c:v>
                </c:pt>
                <c:pt idx="591">
                  <c:v>7.71</c:v>
                </c:pt>
                <c:pt idx="592">
                  <c:v>4.63</c:v>
                </c:pt>
                <c:pt idx="593">
                  <c:v>4.6100000000000003</c:v>
                </c:pt>
                <c:pt idx="594">
                  <c:v>9.5299999999999994</c:v>
                </c:pt>
                <c:pt idx="595">
                  <c:v>11.43</c:v>
                </c:pt>
                <c:pt idx="596">
                  <c:v>7.65</c:v>
                </c:pt>
                <c:pt idx="597">
                  <c:v>5.87</c:v>
                </c:pt>
                <c:pt idx="598">
                  <c:v>4.3600000000000003</c:v>
                </c:pt>
                <c:pt idx="599">
                  <c:v>10.119999999999999</c:v>
                </c:pt>
                <c:pt idx="600">
                  <c:v>4.01</c:v>
                </c:pt>
                <c:pt idx="601">
                  <c:v>4.7699999999999996</c:v>
                </c:pt>
                <c:pt idx="602">
                  <c:v>6.83</c:v>
                </c:pt>
                <c:pt idx="603">
                  <c:v>6.14</c:v>
                </c:pt>
                <c:pt idx="604">
                  <c:v>5.6</c:v>
                </c:pt>
                <c:pt idx="605">
                  <c:v>4.8</c:v>
                </c:pt>
                <c:pt idx="606">
                  <c:v>11.89</c:v>
                </c:pt>
                <c:pt idx="607">
                  <c:v>4.7300000000000004</c:v>
                </c:pt>
                <c:pt idx="608">
                  <c:v>4.6100000000000003</c:v>
                </c:pt>
                <c:pt idx="609">
                  <c:v>7.3</c:v>
                </c:pt>
                <c:pt idx="610">
                  <c:v>5.88</c:v>
                </c:pt>
                <c:pt idx="611">
                  <c:v>4.0599999999999996</c:v>
                </c:pt>
                <c:pt idx="612">
                  <c:v>4.9000000000000004</c:v>
                </c:pt>
                <c:pt idx="613">
                  <c:v>5.52</c:v>
                </c:pt>
                <c:pt idx="614">
                  <c:v>5.2</c:v>
                </c:pt>
                <c:pt idx="615">
                  <c:v>7.59</c:v>
                </c:pt>
                <c:pt idx="616">
                  <c:v>8.2799999999999994</c:v>
                </c:pt>
                <c:pt idx="617">
                  <c:v>6.72</c:v>
                </c:pt>
                <c:pt idx="618">
                  <c:v>5.47</c:v>
                </c:pt>
                <c:pt idx="619">
                  <c:v>4.71</c:v>
                </c:pt>
                <c:pt idx="620">
                  <c:v>5.49</c:v>
                </c:pt>
                <c:pt idx="621">
                  <c:v>4.72</c:v>
                </c:pt>
                <c:pt idx="622">
                  <c:v>6.7</c:v>
                </c:pt>
                <c:pt idx="623">
                  <c:v>5.5</c:v>
                </c:pt>
                <c:pt idx="624">
                  <c:v>4.46</c:v>
                </c:pt>
                <c:pt idx="625">
                  <c:v>5.29</c:v>
                </c:pt>
                <c:pt idx="626">
                  <c:v>10.99</c:v>
                </c:pt>
                <c:pt idx="627">
                  <c:v>5.2</c:v>
                </c:pt>
                <c:pt idx="628">
                  <c:v>9.66</c:v>
                </c:pt>
                <c:pt idx="629">
                  <c:v>4.22</c:v>
                </c:pt>
                <c:pt idx="630">
                  <c:v>11.78</c:v>
                </c:pt>
                <c:pt idx="631">
                  <c:v>9.6199999999999992</c:v>
                </c:pt>
                <c:pt idx="632">
                  <c:v>10.78</c:v>
                </c:pt>
                <c:pt idx="633">
                  <c:v>5.1100000000000003</c:v>
                </c:pt>
                <c:pt idx="634">
                  <c:v>7.18</c:v>
                </c:pt>
                <c:pt idx="635">
                  <c:v>4.96</c:v>
                </c:pt>
                <c:pt idx="636">
                  <c:v>4.67</c:v>
                </c:pt>
                <c:pt idx="637">
                  <c:v>5.0599999999999996</c:v>
                </c:pt>
                <c:pt idx="638">
                  <c:v>5.0199999999999996</c:v>
                </c:pt>
                <c:pt idx="639">
                  <c:v>7.76</c:v>
                </c:pt>
                <c:pt idx="640">
                  <c:v>9.32</c:v>
                </c:pt>
                <c:pt idx="641">
                  <c:v>5.31</c:v>
                </c:pt>
                <c:pt idx="642">
                  <c:v>5.56</c:v>
                </c:pt>
                <c:pt idx="643">
                  <c:v>7.11</c:v>
                </c:pt>
                <c:pt idx="644">
                  <c:v>5.13</c:v>
                </c:pt>
                <c:pt idx="645">
                  <c:v>10.199999999999999</c:v>
                </c:pt>
                <c:pt idx="646">
                  <c:v>10.4</c:v>
                </c:pt>
                <c:pt idx="647">
                  <c:v>10.67</c:v>
                </c:pt>
                <c:pt idx="648">
                  <c:v>4.6500000000000004</c:v>
                </c:pt>
                <c:pt idx="649">
                  <c:v>5.65</c:v>
                </c:pt>
                <c:pt idx="650">
                  <c:v>11.97</c:v>
                </c:pt>
                <c:pt idx="651">
                  <c:v>6.71</c:v>
                </c:pt>
                <c:pt idx="652">
                  <c:v>11.92</c:v>
                </c:pt>
                <c:pt idx="653">
                  <c:v>5.35</c:v>
                </c:pt>
                <c:pt idx="654">
                  <c:v>8.9600000000000009</c:v>
                </c:pt>
                <c:pt idx="655">
                  <c:v>11.93</c:v>
                </c:pt>
                <c:pt idx="656">
                  <c:v>9.59</c:v>
                </c:pt>
                <c:pt idx="657">
                  <c:v>11.88</c:v>
                </c:pt>
                <c:pt idx="658">
                  <c:v>4.6399999999999997</c:v>
                </c:pt>
                <c:pt idx="659">
                  <c:v>9.5299999999999994</c:v>
                </c:pt>
                <c:pt idx="660">
                  <c:v>5.29</c:v>
                </c:pt>
                <c:pt idx="661">
                  <c:v>10.95</c:v>
                </c:pt>
                <c:pt idx="662">
                  <c:v>9.17</c:v>
                </c:pt>
                <c:pt idx="663">
                  <c:v>7.39</c:v>
                </c:pt>
                <c:pt idx="664">
                  <c:v>9.1300000000000008</c:v>
                </c:pt>
                <c:pt idx="665">
                  <c:v>10.4</c:v>
                </c:pt>
                <c:pt idx="666">
                  <c:v>9.4600000000000009</c:v>
                </c:pt>
                <c:pt idx="667">
                  <c:v>8.69</c:v>
                </c:pt>
                <c:pt idx="668">
                  <c:v>4.2300000000000004</c:v>
                </c:pt>
                <c:pt idx="669">
                  <c:v>9.16</c:v>
                </c:pt>
                <c:pt idx="670">
                  <c:v>8.26</c:v>
                </c:pt>
                <c:pt idx="671">
                  <c:v>11.25</c:v>
                </c:pt>
                <c:pt idx="672">
                  <c:v>6.74</c:v>
                </c:pt>
                <c:pt idx="673">
                  <c:v>4.87</c:v>
                </c:pt>
                <c:pt idx="674">
                  <c:v>6.68</c:v>
                </c:pt>
                <c:pt idx="675">
                  <c:v>5.0199999999999996</c:v>
                </c:pt>
                <c:pt idx="676">
                  <c:v>10.64</c:v>
                </c:pt>
                <c:pt idx="677">
                  <c:v>8.74</c:v>
                </c:pt>
                <c:pt idx="678">
                  <c:v>5.64</c:v>
                </c:pt>
                <c:pt idx="679">
                  <c:v>10.37</c:v>
                </c:pt>
                <c:pt idx="680">
                  <c:v>9.56</c:v>
                </c:pt>
                <c:pt idx="681">
                  <c:v>8.23</c:v>
                </c:pt>
                <c:pt idx="682">
                  <c:v>7.03</c:v>
                </c:pt>
                <c:pt idx="683">
                  <c:v>5.45</c:v>
                </c:pt>
                <c:pt idx="684">
                  <c:v>5.76</c:v>
                </c:pt>
                <c:pt idx="685">
                  <c:v>5.4</c:v>
                </c:pt>
                <c:pt idx="686">
                  <c:v>6.35</c:v>
                </c:pt>
                <c:pt idx="687">
                  <c:v>6.26</c:v>
                </c:pt>
                <c:pt idx="688">
                  <c:v>5.97</c:v>
                </c:pt>
                <c:pt idx="689">
                  <c:v>5.29</c:v>
                </c:pt>
                <c:pt idx="690">
                  <c:v>4.2699999999999996</c:v>
                </c:pt>
                <c:pt idx="691">
                  <c:v>5.2</c:v>
                </c:pt>
                <c:pt idx="692">
                  <c:v>8.23</c:v>
                </c:pt>
                <c:pt idx="693">
                  <c:v>10.33</c:v>
                </c:pt>
                <c:pt idx="694">
                  <c:v>6.13</c:v>
                </c:pt>
                <c:pt idx="695">
                  <c:v>8.08</c:v>
                </c:pt>
                <c:pt idx="696">
                  <c:v>10.49</c:v>
                </c:pt>
                <c:pt idx="697">
                  <c:v>8.11</c:v>
                </c:pt>
                <c:pt idx="698">
                  <c:v>6.6</c:v>
                </c:pt>
                <c:pt idx="699">
                  <c:v>10.14</c:v>
                </c:pt>
                <c:pt idx="700">
                  <c:v>6.06</c:v>
                </c:pt>
                <c:pt idx="701">
                  <c:v>9.91</c:v>
                </c:pt>
                <c:pt idx="702">
                  <c:v>4.1399999999999997</c:v>
                </c:pt>
                <c:pt idx="703">
                  <c:v>4.38</c:v>
                </c:pt>
                <c:pt idx="704">
                  <c:v>9.83</c:v>
                </c:pt>
                <c:pt idx="705">
                  <c:v>11.08</c:v>
                </c:pt>
                <c:pt idx="706">
                  <c:v>11.01</c:v>
                </c:pt>
                <c:pt idx="707">
                  <c:v>4.37</c:v>
                </c:pt>
                <c:pt idx="708">
                  <c:v>5.91</c:v>
                </c:pt>
                <c:pt idx="709">
                  <c:v>7.65</c:v>
                </c:pt>
                <c:pt idx="710">
                  <c:v>5.37</c:v>
                </c:pt>
                <c:pt idx="711">
                  <c:v>5.75</c:v>
                </c:pt>
                <c:pt idx="712">
                  <c:v>6.79</c:v>
                </c:pt>
                <c:pt idx="713">
                  <c:v>7.03</c:v>
                </c:pt>
                <c:pt idx="714">
                  <c:v>5.41</c:v>
                </c:pt>
                <c:pt idx="715">
                  <c:v>8.0500000000000007</c:v>
                </c:pt>
                <c:pt idx="716">
                  <c:v>5.94</c:v>
                </c:pt>
                <c:pt idx="717">
                  <c:v>5.51</c:v>
                </c:pt>
                <c:pt idx="718">
                  <c:v>6.55</c:v>
                </c:pt>
                <c:pt idx="719">
                  <c:v>5.79</c:v>
                </c:pt>
                <c:pt idx="720">
                  <c:v>4.5599999999999996</c:v>
                </c:pt>
                <c:pt idx="721">
                  <c:v>7</c:v>
                </c:pt>
                <c:pt idx="722">
                  <c:v>6.57</c:v>
                </c:pt>
                <c:pt idx="723">
                  <c:v>11.61</c:v>
                </c:pt>
                <c:pt idx="724">
                  <c:v>8.16</c:v>
                </c:pt>
                <c:pt idx="725">
                  <c:v>4.4800000000000004</c:v>
                </c:pt>
                <c:pt idx="726">
                  <c:v>4.08</c:v>
                </c:pt>
                <c:pt idx="727">
                  <c:v>4.4000000000000004</c:v>
                </c:pt>
                <c:pt idx="728">
                  <c:v>9.02</c:v>
                </c:pt>
                <c:pt idx="729">
                  <c:v>8.06</c:v>
                </c:pt>
                <c:pt idx="730">
                  <c:v>6.21</c:v>
                </c:pt>
                <c:pt idx="731">
                  <c:v>5.79</c:v>
                </c:pt>
                <c:pt idx="732">
                  <c:v>5.69</c:v>
                </c:pt>
                <c:pt idx="733">
                  <c:v>5.36</c:v>
                </c:pt>
                <c:pt idx="734">
                  <c:v>11.37</c:v>
                </c:pt>
                <c:pt idx="735">
                  <c:v>11.87</c:v>
                </c:pt>
                <c:pt idx="736">
                  <c:v>4.9000000000000004</c:v>
                </c:pt>
                <c:pt idx="737">
                  <c:v>6.7</c:v>
                </c:pt>
                <c:pt idx="738">
                  <c:v>10.3</c:v>
                </c:pt>
                <c:pt idx="739">
                  <c:v>11.14</c:v>
                </c:pt>
                <c:pt idx="740">
                  <c:v>4.74</c:v>
                </c:pt>
                <c:pt idx="741">
                  <c:v>5.96</c:v>
                </c:pt>
                <c:pt idx="742">
                  <c:v>4.95</c:v>
                </c:pt>
                <c:pt idx="743">
                  <c:v>5.21</c:v>
                </c:pt>
                <c:pt idx="744">
                  <c:v>4.8600000000000003</c:v>
                </c:pt>
                <c:pt idx="745">
                  <c:v>7.79</c:v>
                </c:pt>
                <c:pt idx="746">
                  <c:v>7.12</c:v>
                </c:pt>
                <c:pt idx="747">
                  <c:v>4.67</c:v>
                </c:pt>
                <c:pt idx="748">
                  <c:v>9.1199999999999992</c:v>
                </c:pt>
                <c:pt idx="749">
                  <c:v>4.1500000000000004</c:v>
                </c:pt>
                <c:pt idx="750">
                  <c:v>6.72</c:v>
                </c:pt>
                <c:pt idx="751">
                  <c:v>5.01</c:v>
                </c:pt>
                <c:pt idx="752">
                  <c:v>10.9</c:v>
                </c:pt>
                <c:pt idx="753">
                  <c:v>5.52</c:v>
                </c:pt>
                <c:pt idx="754">
                  <c:v>4.55</c:v>
                </c:pt>
                <c:pt idx="755">
                  <c:v>11.76</c:v>
                </c:pt>
                <c:pt idx="756">
                  <c:v>7.06</c:v>
                </c:pt>
                <c:pt idx="757">
                  <c:v>11.35</c:v>
                </c:pt>
                <c:pt idx="758">
                  <c:v>5.52</c:v>
                </c:pt>
                <c:pt idx="759">
                  <c:v>7.86</c:v>
                </c:pt>
                <c:pt idx="760">
                  <c:v>11.38</c:v>
                </c:pt>
                <c:pt idx="761">
                  <c:v>10.48</c:v>
                </c:pt>
                <c:pt idx="762">
                  <c:v>5.04</c:v>
                </c:pt>
                <c:pt idx="763">
                  <c:v>9.06</c:v>
                </c:pt>
                <c:pt idx="764">
                  <c:v>11.07</c:v>
                </c:pt>
                <c:pt idx="765">
                  <c:v>10.45</c:v>
                </c:pt>
                <c:pt idx="766">
                  <c:v>8.6300000000000008</c:v>
                </c:pt>
                <c:pt idx="767">
                  <c:v>5.28</c:v>
                </c:pt>
                <c:pt idx="768">
                  <c:v>7.49</c:v>
                </c:pt>
                <c:pt idx="769">
                  <c:v>4.2699999999999996</c:v>
                </c:pt>
                <c:pt idx="770">
                  <c:v>9.2200000000000006</c:v>
                </c:pt>
                <c:pt idx="771">
                  <c:v>5.99</c:v>
                </c:pt>
                <c:pt idx="772">
                  <c:v>5.86</c:v>
                </c:pt>
                <c:pt idx="773">
                  <c:v>5.19</c:v>
                </c:pt>
                <c:pt idx="774">
                  <c:v>4.37</c:v>
                </c:pt>
                <c:pt idx="775">
                  <c:v>5.32</c:v>
                </c:pt>
                <c:pt idx="776">
                  <c:v>5.64</c:v>
                </c:pt>
                <c:pt idx="777">
                  <c:v>5.59</c:v>
                </c:pt>
                <c:pt idx="778">
                  <c:v>5.29</c:v>
                </c:pt>
                <c:pt idx="779">
                  <c:v>6.65</c:v>
                </c:pt>
                <c:pt idx="780">
                  <c:v>5.68</c:v>
                </c:pt>
                <c:pt idx="781">
                  <c:v>4.49</c:v>
                </c:pt>
                <c:pt idx="782">
                  <c:v>6.9</c:v>
                </c:pt>
                <c:pt idx="783">
                  <c:v>11.52</c:v>
                </c:pt>
                <c:pt idx="784">
                  <c:v>11.24</c:v>
                </c:pt>
                <c:pt idx="785">
                  <c:v>10.98</c:v>
                </c:pt>
                <c:pt idx="786">
                  <c:v>5.42</c:v>
                </c:pt>
                <c:pt idx="787">
                  <c:v>10.97</c:v>
                </c:pt>
                <c:pt idx="788">
                  <c:v>9.56</c:v>
                </c:pt>
                <c:pt idx="789">
                  <c:v>9.4</c:v>
                </c:pt>
                <c:pt idx="790">
                  <c:v>8.48</c:v>
                </c:pt>
                <c:pt idx="791">
                  <c:v>5.57</c:v>
                </c:pt>
                <c:pt idx="792">
                  <c:v>6.94</c:v>
                </c:pt>
                <c:pt idx="793">
                  <c:v>4.05</c:v>
                </c:pt>
                <c:pt idx="794">
                  <c:v>10.220000000000001</c:v>
                </c:pt>
                <c:pt idx="795">
                  <c:v>9.24</c:v>
                </c:pt>
                <c:pt idx="796">
                  <c:v>8.6</c:v>
                </c:pt>
                <c:pt idx="797">
                  <c:v>9.32</c:v>
                </c:pt>
                <c:pt idx="798">
                  <c:v>6.12</c:v>
                </c:pt>
                <c:pt idx="799">
                  <c:v>9.19</c:v>
                </c:pt>
                <c:pt idx="800">
                  <c:v>5.84</c:v>
                </c:pt>
                <c:pt idx="801">
                  <c:v>7.19</c:v>
                </c:pt>
                <c:pt idx="802">
                  <c:v>9.39</c:v>
                </c:pt>
                <c:pt idx="803">
                  <c:v>4.2699999999999996</c:v>
                </c:pt>
                <c:pt idx="804">
                  <c:v>11.71</c:v>
                </c:pt>
                <c:pt idx="805">
                  <c:v>5.29</c:v>
                </c:pt>
                <c:pt idx="806">
                  <c:v>6</c:v>
                </c:pt>
                <c:pt idx="807">
                  <c:v>10.64</c:v>
                </c:pt>
                <c:pt idx="808">
                  <c:v>8.2100000000000009</c:v>
                </c:pt>
                <c:pt idx="809">
                  <c:v>5.58</c:v>
                </c:pt>
                <c:pt idx="810">
                  <c:v>8.75</c:v>
                </c:pt>
                <c:pt idx="811">
                  <c:v>11.86</c:v>
                </c:pt>
                <c:pt idx="812">
                  <c:v>11.46</c:v>
                </c:pt>
                <c:pt idx="813">
                  <c:v>9.0299999999999994</c:v>
                </c:pt>
                <c:pt idx="814">
                  <c:v>8.26</c:v>
                </c:pt>
                <c:pt idx="815">
                  <c:v>5.42</c:v>
                </c:pt>
                <c:pt idx="816">
                  <c:v>11.33</c:v>
                </c:pt>
                <c:pt idx="817">
                  <c:v>7.69</c:v>
                </c:pt>
                <c:pt idx="818">
                  <c:v>8.77</c:v>
                </c:pt>
                <c:pt idx="819">
                  <c:v>4.91</c:v>
                </c:pt>
                <c:pt idx="820">
                  <c:v>4.95</c:v>
                </c:pt>
                <c:pt idx="821">
                  <c:v>10.8</c:v>
                </c:pt>
                <c:pt idx="822">
                  <c:v>7.21</c:v>
                </c:pt>
                <c:pt idx="823">
                  <c:v>5.12</c:v>
                </c:pt>
                <c:pt idx="824">
                  <c:v>4.62</c:v>
                </c:pt>
                <c:pt idx="825">
                  <c:v>7.68</c:v>
                </c:pt>
                <c:pt idx="826">
                  <c:v>6.79</c:v>
                </c:pt>
                <c:pt idx="827">
                  <c:v>11.09</c:v>
                </c:pt>
                <c:pt idx="828">
                  <c:v>5.24</c:v>
                </c:pt>
                <c:pt idx="829">
                  <c:v>7.51</c:v>
                </c:pt>
                <c:pt idx="830">
                  <c:v>4.13</c:v>
                </c:pt>
                <c:pt idx="831">
                  <c:v>8.3800000000000008</c:v>
                </c:pt>
                <c:pt idx="832">
                  <c:v>8.07</c:v>
                </c:pt>
                <c:pt idx="833">
                  <c:v>8.9499999999999993</c:v>
                </c:pt>
                <c:pt idx="834">
                  <c:v>6.31</c:v>
                </c:pt>
                <c:pt idx="835">
                  <c:v>7.19</c:v>
                </c:pt>
                <c:pt idx="836">
                  <c:v>6.11</c:v>
                </c:pt>
                <c:pt idx="837">
                  <c:v>6.02</c:v>
                </c:pt>
                <c:pt idx="838">
                  <c:v>11.86</c:v>
                </c:pt>
                <c:pt idx="839">
                  <c:v>8.25</c:v>
                </c:pt>
                <c:pt idx="840">
                  <c:v>8.1300000000000008</c:v>
                </c:pt>
                <c:pt idx="841">
                  <c:v>10.1</c:v>
                </c:pt>
                <c:pt idx="842">
                  <c:v>5.89</c:v>
                </c:pt>
                <c:pt idx="843">
                  <c:v>4.97</c:v>
                </c:pt>
                <c:pt idx="844">
                  <c:v>9.9</c:v>
                </c:pt>
                <c:pt idx="845">
                  <c:v>9.0500000000000007</c:v>
                </c:pt>
                <c:pt idx="846">
                  <c:v>10.93</c:v>
                </c:pt>
                <c:pt idx="847">
                  <c:v>7.58</c:v>
                </c:pt>
                <c:pt idx="848">
                  <c:v>11</c:v>
                </c:pt>
                <c:pt idx="849">
                  <c:v>5.0599999999999996</c:v>
                </c:pt>
                <c:pt idx="850">
                  <c:v>6.11</c:v>
                </c:pt>
                <c:pt idx="851">
                  <c:v>6.66</c:v>
                </c:pt>
                <c:pt idx="852">
                  <c:v>4.0199999999999996</c:v>
                </c:pt>
                <c:pt idx="853">
                  <c:v>8.81</c:v>
                </c:pt>
                <c:pt idx="854">
                  <c:v>7.92</c:v>
                </c:pt>
                <c:pt idx="855">
                  <c:v>7.48</c:v>
                </c:pt>
                <c:pt idx="856">
                  <c:v>4.62</c:v>
                </c:pt>
                <c:pt idx="857">
                  <c:v>8.4700000000000006</c:v>
                </c:pt>
                <c:pt idx="858">
                  <c:v>10.58</c:v>
                </c:pt>
                <c:pt idx="859">
                  <c:v>7.48</c:v>
                </c:pt>
                <c:pt idx="860">
                  <c:v>7.82</c:v>
                </c:pt>
                <c:pt idx="861">
                  <c:v>4.96</c:v>
                </c:pt>
                <c:pt idx="862">
                  <c:v>6.15</c:v>
                </c:pt>
                <c:pt idx="863">
                  <c:v>4.62</c:v>
                </c:pt>
                <c:pt idx="864">
                  <c:v>4.87</c:v>
                </c:pt>
                <c:pt idx="865">
                  <c:v>4.63</c:v>
                </c:pt>
                <c:pt idx="866">
                  <c:v>11.93</c:v>
                </c:pt>
                <c:pt idx="867">
                  <c:v>5.65</c:v>
                </c:pt>
                <c:pt idx="868">
                  <c:v>11.21</c:v>
                </c:pt>
                <c:pt idx="869">
                  <c:v>10.62</c:v>
                </c:pt>
                <c:pt idx="870">
                  <c:v>10.7</c:v>
                </c:pt>
                <c:pt idx="871">
                  <c:v>10.02</c:v>
                </c:pt>
                <c:pt idx="872">
                  <c:v>4.8499999999999996</c:v>
                </c:pt>
                <c:pt idx="873">
                  <c:v>4.3899999999999997</c:v>
                </c:pt>
                <c:pt idx="874">
                  <c:v>8.24</c:v>
                </c:pt>
                <c:pt idx="875">
                  <c:v>9.77</c:v>
                </c:pt>
                <c:pt idx="876">
                  <c:v>5.5</c:v>
                </c:pt>
                <c:pt idx="877">
                  <c:v>11.84</c:v>
                </c:pt>
                <c:pt idx="878">
                  <c:v>4.66</c:v>
                </c:pt>
                <c:pt idx="879">
                  <c:v>11.11</c:v>
                </c:pt>
                <c:pt idx="880">
                  <c:v>7.72</c:v>
                </c:pt>
                <c:pt idx="881">
                  <c:v>5.55</c:v>
                </c:pt>
                <c:pt idx="882">
                  <c:v>5.05</c:v>
                </c:pt>
                <c:pt idx="883">
                  <c:v>8.69</c:v>
                </c:pt>
                <c:pt idx="884">
                  <c:v>5.9</c:v>
                </c:pt>
                <c:pt idx="885">
                  <c:v>6.29</c:v>
                </c:pt>
                <c:pt idx="886">
                  <c:v>5.84</c:v>
                </c:pt>
                <c:pt idx="887">
                  <c:v>6.12</c:v>
                </c:pt>
                <c:pt idx="888">
                  <c:v>6.24</c:v>
                </c:pt>
                <c:pt idx="889">
                  <c:v>6.25</c:v>
                </c:pt>
                <c:pt idx="890">
                  <c:v>11.96</c:v>
                </c:pt>
                <c:pt idx="891">
                  <c:v>7.69</c:v>
                </c:pt>
                <c:pt idx="892">
                  <c:v>8.83</c:v>
                </c:pt>
                <c:pt idx="893">
                  <c:v>4.41</c:v>
                </c:pt>
                <c:pt idx="894">
                  <c:v>9.1</c:v>
                </c:pt>
                <c:pt idx="895">
                  <c:v>11.52</c:v>
                </c:pt>
                <c:pt idx="896">
                  <c:v>10.95</c:v>
                </c:pt>
                <c:pt idx="897">
                  <c:v>11.5</c:v>
                </c:pt>
                <c:pt idx="898">
                  <c:v>9.8800000000000008</c:v>
                </c:pt>
                <c:pt idx="899">
                  <c:v>6.2</c:v>
                </c:pt>
                <c:pt idx="900">
                  <c:v>8.41</c:v>
                </c:pt>
                <c:pt idx="901">
                  <c:v>5.07</c:v>
                </c:pt>
                <c:pt idx="902">
                  <c:v>4.0599999999999996</c:v>
                </c:pt>
                <c:pt idx="903">
                  <c:v>10.52</c:v>
                </c:pt>
                <c:pt idx="904">
                  <c:v>9.65</c:v>
                </c:pt>
                <c:pt idx="905">
                  <c:v>6.21</c:v>
                </c:pt>
                <c:pt idx="906">
                  <c:v>4.76</c:v>
                </c:pt>
                <c:pt idx="907">
                  <c:v>5.73</c:v>
                </c:pt>
                <c:pt idx="908">
                  <c:v>10.78</c:v>
                </c:pt>
                <c:pt idx="909">
                  <c:v>5.08</c:v>
                </c:pt>
                <c:pt idx="910">
                  <c:v>11.39</c:v>
                </c:pt>
                <c:pt idx="911">
                  <c:v>5.35</c:v>
                </c:pt>
                <c:pt idx="912">
                  <c:v>5.6</c:v>
                </c:pt>
                <c:pt idx="913">
                  <c:v>4.2699999999999996</c:v>
                </c:pt>
                <c:pt idx="914">
                  <c:v>5.57</c:v>
                </c:pt>
                <c:pt idx="915">
                  <c:v>5.68</c:v>
                </c:pt>
                <c:pt idx="916">
                  <c:v>5.3</c:v>
                </c:pt>
                <c:pt idx="917">
                  <c:v>9.4499999999999993</c:v>
                </c:pt>
                <c:pt idx="918">
                  <c:v>6.79</c:v>
                </c:pt>
                <c:pt idx="919">
                  <c:v>11.1</c:v>
                </c:pt>
                <c:pt idx="920">
                  <c:v>7.26</c:v>
                </c:pt>
                <c:pt idx="921">
                  <c:v>5.27</c:v>
                </c:pt>
                <c:pt idx="922">
                  <c:v>5.46</c:v>
                </c:pt>
                <c:pt idx="923">
                  <c:v>8.1300000000000008</c:v>
                </c:pt>
                <c:pt idx="924">
                  <c:v>4.25</c:v>
                </c:pt>
                <c:pt idx="925">
                  <c:v>8.68</c:v>
                </c:pt>
                <c:pt idx="926">
                  <c:v>6.25</c:v>
                </c:pt>
                <c:pt idx="927">
                  <c:v>4.47</c:v>
                </c:pt>
                <c:pt idx="928">
                  <c:v>8.31</c:v>
                </c:pt>
                <c:pt idx="929">
                  <c:v>5.68</c:v>
                </c:pt>
                <c:pt idx="930">
                  <c:v>4.75</c:v>
                </c:pt>
                <c:pt idx="931">
                  <c:v>6.31</c:v>
                </c:pt>
                <c:pt idx="932">
                  <c:v>6.28</c:v>
                </c:pt>
                <c:pt idx="933">
                  <c:v>9.2899999999999991</c:v>
                </c:pt>
                <c:pt idx="934">
                  <c:v>5.79</c:v>
                </c:pt>
                <c:pt idx="935">
                  <c:v>4.54</c:v>
                </c:pt>
                <c:pt idx="936">
                  <c:v>4.68</c:v>
                </c:pt>
                <c:pt idx="937">
                  <c:v>5.88</c:v>
                </c:pt>
                <c:pt idx="938">
                  <c:v>5.42</c:v>
                </c:pt>
                <c:pt idx="939">
                  <c:v>4.16</c:v>
                </c:pt>
                <c:pt idx="940">
                  <c:v>7.05</c:v>
                </c:pt>
                <c:pt idx="941">
                  <c:v>5.63</c:v>
                </c:pt>
                <c:pt idx="942">
                  <c:v>4.24</c:v>
                </c:pt>
                <c:pt idx="943">
                  <c:v>4.96</c:v>
                </c:pt>
                <c:pt idx="944">
                  <c:v>4.34</c:v>
                </c:pt>
                <c:pt idx="945">
                  <c:v>5.43</c:v>
                </c:pt>
                <c:pt idx="946">
                  <c:v>8.33</c:v>
                </c:pt>
                <c:pt idx="947">
                  <c:v>5.63</c:v>
                </c:pt>
                <c:pt idx="948">
                  <c:v>7.23</c:v>
                </c:pt>
                <c:pt idx="949">
                  <c:v>10.57</c:v>
                </c:pt>
                <c:pt idx="950">
                  <c:v>7.92</c:v>
                </c:pt>
                <c:pt idx="951">
                  <c:v>10.119999999999999</c:v>
                </c:pt>
                <c:pt idx="952">
                  <c:v>7.91</c:v>
                </c:pt>
                <c:pt idx="953">
                  <c:v>10.9</c:v>
                </c:pt>
                <c:pt idx="954">
                  <c:v>11.83</c:v>
                </c:pt>
                <c:pt idx="955">
                  <c:v>7.42</c:v>
                </c:pt>
                <c:pt idx="956">
                  <c:v>5.62</c:v>
                </c:pt>
                <c:pt idx="957">
                  <c:v>7.16</c:v>
                </c:pt>
                <c:pt idx="958">
                  <c:v>9.89</c:v>
                </c:pt>
                <c:pt idx="959">
                  <c:v>5.14</c:v>
                </c:pt>
                <c:pt idx="960">
                  <c:v>5.61</c:v>
                </c:pt>
                <c:pt idx="961">
                  <c:v>5.51</c:v>
                </c:pt>
                <c:pt idx="962">
                  <c:v>8.3800000000000008</c:v>
                </c:pt>
                <c:pt idx="963">
                  <c:v>4.68</c:v>
                </c:pt>
                <c:pt idx="964">
                  <c:v>4.3600000000000003</c:v>
                </c:pt>
                <c:pt idx="965">
                  <c:v>7.74</c:v>
                </c:pt>
                <c:pt idx="966">
                  <c:v>4.05</c:v>
                </c:pt>
                <c:pt idx="967">
                  <c:v>11.49</c:v>
                </c:pt>
                <c:pt idx="968">
                  <c:v>5.65</c:v>
                </c:pt>
                <c:pt idx="969">
                  <c:v>4.29</c:v>
                </c:pt>
                <c:pt idx="970">
                  <c:v>4.74</c:v>
                </c:pt>
                <c:pt idx="971">
                  <c:v>7.6</c:v>
                </c:pt>
                <c:pt idx="972">
                  <c:v>8.5</c:v>
                </c:pt>
                <c:pt idx="973">
                  <c:v>11.22</c:v>
                </c:pt>
                <c:pt idx="974">
                  <c:v>5.0999999999999996</c:v>
                </c:pt>
                <c:pt idx="975">
                  <c:v>5.43</c:v>
                </c:pt>
                <c:pt idx="976">
                  <c:v>5.82</c:v>
                </c:pt>
                <c:pt idx="977">
                  <c:v>6.05</c:v>
                </c:pt>
                <c:pt idx="978">
                  <c:v>6.38</c:v>
                </c:pt>
                <c:pt idx="979">
                  <c:v>5.73</c:v>
                </c:pt>
                <c:pt idx="980">
                  <c:v>5.47</c:v>
                </c:pt>
                <c:pt idx="981">
                  <c:v>11.3</c:v>
                </c:pt>
                <c:pt idx="982">
                  <c:v>6.72</c:v>
                </c:pt>
                <c:pt idx="983">
                  <c:v>5.36</c:v>
                </c:pt>
                <c:pt idx="984">
                  <c:v>9.8800000000000008</c:v>
                </c:pt>
                <c:pt idx="985">
                  <c:v>4.1100000000000003</c:v>
                </c:pt>
                <c:pt idx="986">
                  <c:v>7.48</c:v>
                </c:pt>
                <c:pt idx="987">
                  <c:v>9.18</c:v>
                </c:pt>
                <c:pt idx="988">
                  <c:v>4.51</c:v>
                </c:pt>
                <c:pt idx="989">
                  <c:v>7.33</c:v>
                </c:pt>
                <c:pt idx="990">
                  <c:v>10.56</c:v>
                </c:pt>
                <c:pt idx="991">
                  <c:v>4.01</c:v>
                </c:pt>
                <c:pt idx="992">
                  <c:v>5.64</c:v>
                </c:pt>
                <c:pt idx="993">
                  <c:v>8.02</c:v>
                </c:pt>
                <c:pt idx="994">
                  <c:v>7.2</c:v>
                </c:pt>
                <c:pt idx="995">
                  <c:v>4.55</c:v>
                </c:pt>
                <c:pt idx="996">
                  <c:v>9.0299999999999994</c:v>
                </c:pt>
                <c:pt idx="997">
                  <c:v>5.2</c:v>
                </c:pt>
                <c:pt idx="998">
                  <c:v>8.3000000000000007</c:v>
                </c:pt>
                <c:pt idx="999">
                  <c:v>5.56</c:v>
                </c:pt>
                <c:pt idx="1000">
                  <c:v>4.1500000000000004</c:v>
                </c:pt>
                <c:pt idx="1001">
                  <c:v>5.99</c:v>
                </c:pt>
                <c:pt idx="1002">
                  <c:v>5.8</c:v>
                </c:pt>
                <c:pt idx="1003">
                  <c:v>7.32</c:v>
                </c:pt>
                <c:pt idx="1004">
                  <c:v>5.16</c:v>
                </c:pt>
                <c:pt idx="1005">
                  <c:v>5.96</c:v>
                </c:pt>
                <c:pt idx="1006">
                  <c:v>4.8499999999999996</c:v>
                </c:pt>
                <c:pt idx="1007">
                  <c:v>5.09</c:v>
                </c:pt>
                <c:pt idx="1008">
                  <c:v>4.9400000000000004</c:v>
                </c:pt>
                <c:pt idx="1009">
                  <c:v>4.92</c:v>
                </c:pt>
                <c:pt idx="1010">
                  <c:v>6.05</c:v>
                </c:pt>
                <c:pt idx="1011">
                  <c:v>4.67</c:v>
                </c:pt>
                <c:pt idx="1012">
                  <c:v>9.81</c:v>
                </c:pt>
                <c:pt idx="1013">
                  <c:v>6.06</c:v>
                </c:pt>
                <c:pt idx="1014">
                  <c:v>5.19</c:v>
                </c:pt>
                <c:pt idx="1015">
                  <c:v>10.16</c:v>
                </c:pt>
                <c:pt idx="1016">
                  <c:v>4.68</c:v>
                </c:pt>
                <c:pt idx="1017">
                  <c:v>5.32</c:v>
                </c:pt>
                <c:pt idx="1018">
                  <c:v>6.99</c:v>
                </c:pt>
                <c:pt idx="1019">
                  <c:v>5.55</c:v>
                </c:pt>
                <c:pt idx="1020">
                  <c:v>6.94</c:v>
                </c:pt>
                <c:pt idx="1021">
                  <c:v>4.2</c:v>
                </c:pt>
                <c:pt idx="1022">
                  <c:v>5.59</c:v>
                </c:pt>
                <c:pt idx="1023">
                  <c:v>9.9600000000000009</c:v>
                </c:pt>
                <c:pt idx="1024">
                  <c:v>7.37</c:v>
                </c:pt>
                <c:pt idx="1025">
                  <c:v>5.0599999999999996</c:v>
                </c:pt>
                <c:pt idx="1026">
                  <c:v>8.2100000000000009</c:v>
                </c:pt>
                <c:pt idx="1027">
                  <c:v>10.34</c:v>
                </c:pt>
                <c:pt idx="1028">
                  <c:v>5.51</c:v>
                </c:pt>
                <c:pt idx="1029">
                  <c:v>11.2</c:v>
                </c:pt>
                <c:pt idx="1030">
                  <c:v>4.3499999999999996</c:v>
                </c:pt>
                <c:pt idx="1031">
                  <c:v>10.45</c:v>
                </c:pt>
                <c:pt idx="1032">
                  <c:v>4.07</c:v>
                </c:pt>
                <c:pt idx="1033">
                  <c:v>8.34</c:v>
                </c:pt>
                <c:pt idx="1034">
                  <c:v>7.41</c:v>
                </c:pt>
                <c:pt idx="1035">
                  <c:v>4.3099999999999996</c:v>
                </c:pt>
                <c:pt idx="1036">
                  <c:v>10.83</c:v>
                </c:pt>
                <c:pt idx="1037">
                  <c:v>11.31</c:v>
                </c:pt>
                <c:pt idx="1038">
                  <c:v>11.81</c:v>
                </c:pt>
                <c:pt idx="1039">
                  <c:v>8.26</c:v>
                </c:pt>
                <c:pt idx="1040">
                  <c:v>10.74</c:v>
                </c:pt>
                <c:pt idx="1041">
                  <c:v>7.69</c:v>
                </c:pt>
                <c:pt idx="1042">
                  <c:v>4.84</c:v>
                </c:pt>
                <c:pt idx="1043">
                  <c:v>9.77</c:v>
                </c:pt>
                <c:pt idx="1044">
                  <c:v>5.84</c:v>
                </c:pt>
                <c:pt idx="1045">
                  <c:v>8.6999999999999993</c:v>
                </c:pt>
                <c:pt idx="1046">
                  <c:v>10.79</c:v>
                </c:pt>
                <c:pt idx="1047">
                  <c:v>4.32</c:v>
                </c:pt>
                <c:pt idx="1048">
                  <c:v>7.19</c:v>
                </c:pt>
                <c:pt idx="1049">
                  <c:v>11.94</c:v>
                </c:pt>
                <c:pt idx="1050">
                  <c:v>5.56</c:v>
                </c:pt>
                <c:pt idx="1051">
                  <c:v>5.64</c:v>
                </c:pt>
                <c:pt idx="1052">
                  <c:v>4.6500000000000004</c:v>
                </c:pt>
                <c:pt idx="1053">
                  <c:v>9.0500000000000007</c:v>
                </c:pt>
                <c:pt idx="1054">
                  <c:v>4.5199999999999996</c:v>
                </c:pt>
                <c:pt idx="1055">
                  <c:v>4.62</c:v>
                </c:pt>
                <c:pt idx="1056">
                  <c:v>5.87</c:v>
                </c:pt>
                <c:pt idx="1057">
                  <c:v>5.71</c:v>
                </c:pt>
                <c:pt idx="1058">
                  <c:v>9.08</c:v>
                </c:pt>
                <c:pt idx="1059">
                  <c:v>5.3</c:v>
                </c:pt>
                <c:pt idx="1060">
                  <c:v>11.76</c:v>
                </c:pt>
                <c:pt idx="1061">
                  <c:v>5.1100000000000003</c:v>
                </c:pt>
                <c:pt idx="1062">
                  <c:v>5.54</c:v>
                </c:pt>
                <c:pt idx="1063">
                  <c:v>8.8699999999999992</c:v>
                </c:pt>
                <c:pt idx="1064">
                  <c:v>5.96</c:v>
                </c:pt>
                <c:pt idx="1065">
                  <c:v>4.4400000000000004</c:v>
                </c:pt>
                <c:pt idx="1066">
                  <c:v>4.6500000000000004</c:v>
                </c:pt>
                <c:pt idx="1067">
                  <c:v>5.64</c:v>
                </c:pt>
                <c:pt idx="1068">
                  <c:v>10.19</c:v>
                </c:pt>
                <c:pt idx="1069">
                  <c:v>10.79</c:v>
                </c:pt>
                <c:pt idx="1070">
                  <c:v>4.24</c:v>
                </c:pt>
                <c:pt idx="1071">
                  <c:v>5.83</c:v>
                </c:pt>
                <c:pt idx="1072">
                  <c:v>11.85</c:v>
                </c:pt>
                <c:pt idx="1073">
                  <c:v>5.98</c:v>
                </c:pt>
                <c:pt idx="1074">
                  <c:v>4.26</c:v>
                </c:pt>
                <c:pt idx="1075">
                  <c:v>4.96</c:v>
                </c:pt>
                <c:pt idx="1076">
                  <c:v>4</c:v>
                </c:pt>
                <c:pt idx="1077">
                  <c:v>4.1500000000000004</c:v>
                </c:pt>
                <c:pt idx="1078">
                  <c:v>11.36</c:v>
                </c:pt>
                <c:pt idx="1079">
                  <c:v>7.53</c:v>
                </c:pt>
                <c:pt idx="1080">
                  <c:v>7.95</c:v>
                </c:pt>
                <c:pt idx="1081">
                  <c:v>8.5</c:v>
                </c:pt>
                <c:pt idx="1082">
                  <c:v>5.89</c:v>
                </c:pt>
                <c:pt idx="1083">
                  <c:v>8.76</c:v>
                </c:pt>
                <c:pt idx="1084">
                  <c:v>4.1100000000000003</c:v>
                </c:pt>
                <c:pt idx="1085">
                  <c:v>7.56</c:v>
                </c:pt>
                <c:pt idx="1086">
                  <c:v>4.17</c:v>
                </c:pt>
                <c:pt idx="1087">
                  <c:v>11.42</c:v>
                </c:pt>
                <c:pt idx="1088">
                  <c:v>7.33</c:v>
                </c:pt>
                <c:pt idx="1089">
                  <c:v>6.7</c:v>
                </c:pt>
                <c:pt idx="1090">
                  <c:v>5.27</c:v>
                </c:pt>
                <c:pt idx="1091">
                  <c:v>7.72</c:v>
                </c:pt>
                <c:pt idx="1092">
                  <c:v>8.68</c:v>
                </c:pt>
                <c:pt idx="1093">
                  <c:v>9.8000000000000007</c:v>
                </c:pt>
                <c:pt idx="1094">
                  <c:v>4.4400000000000004</c:v>
                </c:pt>
                <c:pt idx="1095">
                  <c:v>7.19</c:v>
                </c:pt>
                <c:pt idx="1096">
                  <c:v>6.06</c:v>
                </c:pt>
                <c:pt idx="1097">
                  <c:v>5.12</c:v>
                </c:pt>
                <c:pt idx="1098">
                  <c:v>10.72</c:v>
                </c:pt>
                <c:pt idx="1099">
                  <c:v>9.58</c:v>
                </c:pt>
                <c:pt idx="1100">
                  <c:v>6.4</c:v>
                </c:pt>
                <c:pt idx="1101">
                  <c:v>6.8</c:v>
                </c:pt>
                <c:pt idx="1102">
                  <c:v>9.48</c:v>
                </c:pt>
                <c:pt idx="1103">
                  <c:v>7.45</c:v>
                </c:pt>
                <c:pt idx="1104">
                  <c:v>6.94</c:v>
                </c:pt>
                <c:pt idx="1105">
                  <c:v>7.83</c:v>
                </c:pt>
                <c:pt idx="1106">
                  <c:v>10.17</c:v>
                </c:pt>
                <c:pt idx="1107">
                  <c:v>8.9600000000000009</c:v>
                </c:pt>
                <c:pt idx="1108">
                  <c:v>6.96</c:v>
                </c:pt>
                <c:pt idx="1109">
                  <c:v>5.07</c:v>
                </c:pt>
                <c:pt idx="1110">
                  <c:v>5.85</c:v>
                </c:pt>
                <c:pt idx="1111">
                  <c:v>10.56</c:v>
                </c:pt>
                <c:pt idx="1112">
                  <c:v>8.92</c:v>
                </c:pt>
                <c:pt idx="1113">
                  <c:v>8.6300000000000008</c:v>
                </c:pt>
                <c:pt idx="1114">
                  <c:v>6.29</c:v>
                </c:pt>
                <c:pt idx="1115">
                  <c:v>5.75</c:v>
                </c:pt>
                <c:pt idx="1116">
                  <c:v>6.66</c:v>
                </c:pt>
                <c:pt idx="1117">
                  <c:v>5.0999999999999996</c:v>
                </c:pt>
                <c:pt idx="1118">
                  <c:v>4.41</c:v>
                </c:pt>
                <c:pt idx="1119">
                  <c:v>5.52</c:v>
                </c:pt>
                <c:pt idx="1120">
                  <c:v>4.62</c:v>
                </c:pt>
                <c:pt idx="1121">
                  <c:v>5.74</c:v>
                </c:pt>
                <c:pt idx="1122">
                  <c:v>6.3</c:v>
                </c:pt>
                <c:pt idx="1123">
                  <c:v>10.27</c:v>
                </c:pt>
                <c:pt idx="1124">
                  <c:v>5.85</c:v>
                </c:pt>
                <c:pt idx="1125">
                  <c:v>5.92</c:v>
                </c:pt>
                <c:pt idx="1126">
                  <c:v>10.01</c:v>
                </c:pt>
                <c:pt idx="1127">
                  <c:v>9.59</c:v>
                </c:pt>
                <c:pt idx="1128">
                  <c:v>10.37</c:v>
                </c:pt>
                <c:pt idx="1129">
                  <c:v>4.01</c:v>
                </c:pt>
                <c:pt idx="1130">
                  <c:v>4.24</c:v>
                </c:pt>
                <c:pt idx="1131">
                  <c:v>5.36</c:v>
                </c:pt>
                <c:pt idx="1132">
                  <c:v>4.99</c:v>
                </c:pt>
                <c:pt idx="1133">
                  <c:v>8.68</c:v>
                </c:pt>
                <c:pt idx="1134">
                  <c:v>4.2300000000000004</c:v>
                </c:pt>
                <c:pt idx="1135">
                  <c:v>5.32</c:v>
                </c:pt>
                <c:pt idx="1136">
                  <c:v>6.66</c:v>
                </c:pt>
                <c:pt idx="1137">
                  <c:v>7.4</c:v>
                </c:pt>
                <c:pt idx="1138">
                  <c:v>10.08</c:v>
                </c:pt>
                <c:pt idx="1139">
                  <c:v>8.58</c:v>
                </c:pt>
                <c:pt idx="1140">
                  <c:v>5.84</c:v>
                </c:pt>
                <c:pt idx="1141">
                  <c:v>4.8600000000000003</c:v>
                </c:pt>
                <c:pt idx="1142">
                  <c:v>11.52</c:v>
                </c:pt>
                <c:pt idx="1143">
                  <c:v>6.15</c:v>
                </c:pt>
                <c:pt idx="1144">
                  <c:v>9.94</c:v>
                </c:pt>
                <c:pt idx="1145">
                  <c:v>10.56</c:v>
                </c:pt>
                <c:pt idx="1146">
                  <c:v>6.79</c:v>
                </c:pt>
                <c:pt idx="1147">
                  <c:v>4.8</c:v>
                </c:pt>
                <c:pt idx="1148">
                  <c:v>5.75</c:v>
                </c:pt>
                <c:pt idx="1149">
                  <c:v>5.81</c:v>
                </c:pt>
                <c:pt idx="1150">
                  <c:v>9.2799999999999994</c:v>
                </c:pt>
                <c:pt idx="1151">
                  <c:v>6.37</c:v>
                </c:pt>
                <c:pt idx="1152">
                  <c:v>5.09</c:v>
                </c:pt>
                <c:pt idx="1153">
                  <c:v>7.94</c:v>
                </c:pt>
                <c:pt idx="1154">
                  <c:v>10.95</c:v>
                </c:pt>
                <c:pt idx="1155">
                  <c:v>6.3</c:v>
                </c:pt>
                <c:pt idx="1156">
                  <c:v>8.0500000000000007</c:v>
                </c:pt>
                <c:pt idx="1157">
                  <c:v>9.8800000000000008</c:v>
                </c:pt>
                <c:pt idx="1158">
                  <c:v>7.42</c:v>
                </c:pt>
                <c:pt idx="1159">
                  <c:v>8.4499999999999993</c:v>
                </c:pt>
                <c:pt idx="1160">
                  <c:v>6.21</c:v>
                </c:pt>
                <c:pt idx="1161">
                  <c:v>4.6500000000000004</c:v>
                </c:pt>
                <c:pt idx="1162">
                  <c:v>5.87</c:v>
                </c:pt>
                <c:pt idx="1163">
                  <c:v>4.24</c:v>
                </c:pt>
                <c:pt idx="1164">
                  <c:v>7.81</c:v>
                </c:pt>
                <c:pt idx="1165">
                  <c:v>9.85</c:v>
                </c:pt>
                <c:pt idx="1166">
                  <c:v>6.94</c:v>
                </c:pt>
                <c:pt idx="1167">
                  <c:v>11.3</c:v>
                </c:pt>
                <c:pt idx="1168">
                  <c:v>9.23</c:v>
                </c:pt>
                <c:pt idx="1169">
                  <c:v>4.37</c:v>
                </c:pt>
                <c:pt idx="1170">
                  <c:v>5.76</c:v>
                </c:pt>
                <c:pt idx="1171">
                  <c:v>4.96</c:v>
                </c:pt>
                <c:pt idx="1172">
                  <c:v>11.04</c:v>
                </c:pt>
                <c:pt idx="1173">
                  <c:v>7.81</c:v>
                </c:pt>
                <c:pt idx="1174">
                  <c:v>4.55</c:v>
                </c:pt>
                <c:pt idx="1175">
                  <c:v>6.13</c:v>
                </c:pt>
                <c:pt idx="1176">
                  <c:v>6.04</c:v>
                </c:pt>
                <c:pt idx="1177">
                  <c:v>8.85</c:v>
                </c:pt>
                <c:pt idx="1178">
                  <c:v>10.54</c:v>
                </c:pt>
                <c:pt idx="1179">
                  <c:v>4.37</c:v>
                </c:pt>
                <c:pt idx="1180">
                  <c:v>9.6300000000000008</c:v>
                </c:pt>
                <c:pt idx="1181">
                  <c:v>10.37</c:v>
                </c:pt>
                <c:pt idx="1182">
                  <c:v>5.44</c:v>
                </c:pt>
                <c:pt idx="1183">
                  <c:v>5.19</c:v>
                </c:pt>
                <c:pt idx="1184">
                  <c:v>11.8</c:v>
                </c:pt>
                <c:pt idx="1185">
                  <c:v>8.3800000000000008</c:v>
                </c:pt>
                <c:pt idx="1186">
                  <c:v>7.58</c:v>
                </c:pt>
                <c:pt idx="1187">
                  <c:v>4.6100000000000003</c:v>
                </c:pt>
                <c:pt idx="1188">
                  <c:v>4.7</c:v>
                </c:pt>
                <c:pt idx="1189">
                  <c:v>6.05</c:v>
                </c:pt>
                <c:pt idx="1190">
                  <c:v>5.63</c:v>
                </c:pt>
                <c:pt idx="1191">
                  <c:v>6.06</c:v>
                </c:pt>
                <c:pt idx="1192">
                  <c:v>5.19</c:v>
                </c:pt>
                <c:pt idx="1193">
                  <c:v>8.9600000000000009</c:v>
                </c:pt>
                <c:pt idx="1194">
                  <c:v>11.39</c:v>
                </c:pt>
                <c:pt idx="1195">
                  <c:v>4.0599999999999996</c:v>
                </c:pt>
                <c:pt idx="1196">
                  <c:v>5.23</c:v>
                </c:pt>
                <c:pt idx="1197">
                  <c:v>5.05</c:v>
                </c:pt>
                <c:pt idx="1198">
                  <c:v>7.34</c:v>
                </c:pt>
                <c:pt idx="1199">
                  <c:v>8.1300000000000008</c:v>
                </c:pt>
                <c:pt idx="1200">
                  <c:v>6.68</c:v>
                </c:pt>
                <c:pt idx="1201">
                  <c:v>11.51</c:v>
                </c:pt>
                <c:pt idx="1202">
                  <c:v>6.02</c:v>
                </c:pt>
                <c:pt idx="1203">
                  <c:v>7.96</c:v>
                </c:pt>
                <c:pt idx="1204">
                  <c:v>6.01</c:v>
                </c:pt>
                <c:pt idx="1205">
                  <c:v>5.9</c:v>
                </c:pt>
                <c:pt idx="1206">
                  <c:v>4.49</c:v>
                </c:pt>
                <c:pt idx="1207">
                  <c:v>6.25</c:v>
                </c:pt>
                <c:pt idx="1208">
                  <c:v>9.6199999999999992</c:v>
                </c:pt>
                <c:pt idx="1209">
                  <c:v>11.06</c:v>
                </c:pt>
                <c:pt idx="1210">
                  <c:v>6.11</c:v>
                </c:pt>
                <c:pt idx="1211">
                  <c:v>11.49</c:v>
                </c:pt>
                <c:pt idx="1212">
                  <c:v>8.68</c:v>
                </c:pt>
                <c:pt idx="1213">
                  <c:v>5.68</c:v>
                </c:pt>
                <c:pt idx="1214">
                  <c:v>8.4499999999999993</c:v>
                </c:pt>
                <c:pt idx="1215">
                  <c:v>8.51</c:v>
                </c:pt>
                <c:pt idx="1216">
                  <c:v>7.62</c:v>
                </c:pt>
                <c:pt idx="1217">
                  <c:v>10.18</c:v>
                </c:pt>
                <c:pt idx="1218">
                  <c:v>5.36</c:v>
                </c:pt>
                <c:pt idx="1219">
                  <c:v>11.78</c:v>
                </c:pt>
                <c:pt idx="1220">
                  <c:v>10.82</c:v>
                </c:pt>
                <c:pt idx="1221">
                  <c:v>7.73</c:v>
                </c:pt>
                <c:pt idx="1222">
                  <c:v>6.24</c:v>
                </c:pt>
                <c:pt idx="1223">
                  <c:v>10.42</c:v>
                </c:pt>
                <c:pt idx="1224">
                  <c:v>11.11</c:v>
                </c:pt>
                <c:pt idx="1225">
                  <c:v>7.67</c:v>
                </c:pt>
                <c:pt idx="1226">
                  <c:v>6.15</c:v>
                </c:pt>
                <c:pt idx="1227">
                  <c:v>5.71</c:v>
                </c:pt>
                <c:pt idx="1228">
                  <c:v>8.6999999999999993</c:v>
                </c:pt>
                <c:pt idx="1229">
                  <c:v>9.0399999999999991</c:v>
                </c:pt>
                <c:pt idx="1230">
                  <c:v>5.61</c:v>
                </c:pt>
                <c:pt idx="1231">
                  <c:v>8.1199999999999992</c:v>
                </c:pt>
                <c:pt idx="1232">
                  <c:v>4.74</c:v>
                </c:pt>
                <c:pt idx="1233">
                  <c:v>4.0599999999999996</c:v>
                </c:pt>
                <c:pt idx="1234">
                  <c:v>5.69</c:v>
                </c:pt>
                <c:pt idx="1235">
                  <c:v>5.66</c:v>
                </c:pt>
                <c:pt idx="1236">
                  <c:v>4.32</c:v>
                </c:pt>
                <c:pt idx="1237">
                  <c:v>8.2899999999999991</c:v>
                </c:pt>
                <c:pt idx="1238">
                  <c:v>10.46</c:v>
                </c:pt>
                <c:pt idx="1239">
                  <c:v>11.96</c:v>
                </c:pt>
                <c:pt idx="1240">
                  <c:v>4.25</c:v>
                </c:pt>
                <c:pt idx="1241">
                  <c:v>8.33</c:v>
                </c:pt>
                <c:pt idx="1242">
                  <c:v>4.29</c:v>
                </c:pt>
                <c:pt idx="1243">
                  <c:v>6.32</c:v>
                </c:pt>
                <c:pt idx="1244">
                  <c:v>5.65</c:v>
                </c:pt>
                <c:pt idx="1245">
                  <c:v>8.41</c:v>
                </c:pt>
                <c:pt idx="1246">
                  <c:v>11.96</c:v>
                </c:pt>
                <c:pt idx="1247">
                  <c:v>5.17</c:v>
                </c:pt>
                <c:pt idx="1248">
                  <c:v>8.76</c:v>
                </c:pt>
                <c:pt idx="1249">
                  <c:v>7.99</c:v>
                </c:pt>
                <c:pt idx="1250">
                  <c:v>8.59</c:v>
                </c:pt>
                <c:pt idx="1251">
                  <c:v>6.14</c:v>
                </c:pt>
                <c:pt idx="1252">
                  <c:v>4.08</c:v>
                </c:pt>
                <c:pt idx="1253">
                  <c:v>6.25</c:v>
                </c:pt>
                <c:pt idx="1254">
                  <c:v>5.94</c:v>
                </c:pt>
                <c:pt idx="1255">
                  <c:v>6.45</c:v>
                </c:pt>
                <c:pt idx="1256">
                  <c:v>5.74</c:v>
                </c:pt>
                <c:pt idx="1257">
                  <c:v>4.43</c:v>
                </c:pt>
                <c:pt idx="1258">
                  <c:v>6.5</c:v>
                </c:pt>
                <c:pt idx="1259">
                  <c:v>8.75</c:v>
                </c:pt>
                <c:pt idx="1260">
                  <c:v>11.96</c:v>
                </c:pt>
                <c:pt idx="1261">
                  <c:v>10.54</c:v>
                </c:pt>
                <c:pt idx="1262">
                  <c:v>4.54</c:v>
                </c:pt>
                <c:pt idx="1263">
                  <c:v>5.71</c:v>
                </c:pt>
                <c:pt idx="1264">
                  <c:v>6.25</c:v>
                </c:pt>
                <c:pt idx="1265">
                  <c:v>9.4700000000000006</c:v>
                </c:pt>
                <c:pt idx="1266">
                  <c:v>5.7</c:v>
                </c:pt>
                <c:pt idx="1267">
                  <c:v>11.18</c:v>
                </c:pt>
                <c:pt idx="1268">
                  <c:v>10.98</c:v>
                </c:pt>
                <c:pt idx="1269">
                  <c:v>5.1100000000000003</c:v>
                </c:pt>
                <c:pt idx="1270">
                  <c:v>10.24</c:v>
                </c:pt>
                <c:pt idx="1271">
                  <c:v>7.71</c:v>
                </c:pt>
                <c:pt idx="1272">
                  <c:v>6.03</c:v>
                </c:pt>
                <c:pt idx="1273">
                  <c:v>5.96</c:v>
                </c:pt>
                <c:pt idx="1274">
                  <c:v>4.16</c:v>
                </c:pt>
                <c:pt idx="1275">
                  <c:v>6.11</c:v>
                </c:pt>
                <c:pt idx="1276">
                  <c:v>5.97</c:v>
                </c:pt>
                <c:pt idx="1277">
                  <c:v>10.81</c:v>
                </c:pt>
                <c:pt idx="1278">
                  <c:v>5.7</c:v>
                </c:pt>
                <c:pt idx="1279">
                  <c:v>4.7699999999999996</c:v>
                </c:pt>
                <c:pt idx="1280">
                  <c:v>4.25</c:v>
                </c:pt>
                <c:pt idx="1281">
                  <c:v>5.52</c:v>
                </c:pt>
                <c:pt idx="1282">
                  <c:v>6.53</c:v>
                </c:pt>
                <c:pt idx="1283">
                  <c:v>4.82</c:v>
                </c:pt>
                <c:pt idx="1284">
                  <c:v>11.94</c:v>
                </c:pt>
                <c:pt idx="1285">
                  <c:v>7.85</c:v>
                </c:pt>
                <c:pt idx="1286">
                  <c:v>8.01</c:v>
                </c:pt>
                <c:pt idx="1287">
                  <c:v>7.4</c:v>
                </c:pt>
                <c:pt idx="1288">
                  <c:v>8.3800000000000008</c:v>
                </c:pt>
                <c:pt idx="1289">
                  <c:v>11.56</c:v>
                </c:pt>
                <c:pt idx="1290">
                  <c:v>4.6100000000000003</c:v>
                </c:pt>
                <c:pt idx="1291">
                  <c:v>4.95</c:v>
                </c:pt>
                <c:pt idx="1292">
                  <c:v>5.04</c:v>
                </c:pt>
                <c:pt idx="1293">
                  <c:v>5.42</c:v>
                </c:pt>
                <c:pt idx="1294">
                  <c:v>5.39</c:v>
                </c:pt>
                <c:pt idx="1295">
                  <c:v>6</c:v>
                </c:pt>
                <c:pt idx="1296">
                  <c:v>6.02</c:v>
                </c:pt>
                <c:pt idx="1297">
                  <c:v>4.62</c:v>
                </c:pt>
                <c:pt idx="1298">
                  <c:v>5.59</c:v>
                </c:pt>
                <c:pt idx="1299">
                  <c:v>5.18</c:v>
                </c:pt>
                <c:pt idx="1300">
                  <c:v>6.29</c:v>
                </c:pt>
                <c:pt idx="1301">
                  <c:v>4.49</c:v>
                </c:pt>
                <c:pt idx="1302">
                  <c:v>11.82</c:v>
                </c:pt>
                <c:pt idx="1303">
                  <c:v>7.41</c:v>
                </c:pt>
                <c:pt idx="1304">
                  <c:v>5.97</c:v>
                </c:pt>
                <c:pt idx="1305">
                  <c:v>5.74</c:v>
                </c:pt>
                <c:pt idx="1306">
                  <c:v>9.85</c:v>
                </c:pt>
                <c:pt idx="1307">
                  <c:v>7.59</c:v>
                </c:pt>
                <c:pt idx="1308">
                  <c:v>6.98</c:v>
                </c:pt>
                <c:pt idx="1309">
                  <c:v>4.7300000000000004</c:v>
                </c:pt>
                <c:pt idx="1310">
                  <c:v>4.76</c:v>
                </c:pt>
                <c:pt idx="1311">
                  <c:v>6.24</c:v>
                </c:pt>
                <c:pt idx="1312">
                  <c:v>5.44</c:v>
                </c:pt>
                <c:pt idx="1313">
                  <c:v>5.08</c:v>
                </c:pt>
                <c:pt idx="1314">
                  <c:v>4.87</c:v>
                </c:pt>
                <c:pt idx="1315">
                  <c:v>8.17</c:v>
                </c:pt>
                <c:pt idx="1316">
                  <c:v>7.61</c:v>
                </c:pt>
                <c:pt idx="1317">
                  <c:v>10.1</c:v>
                </c:pt>
                <c:pt idx="1318">
                  <c:v>11.24</c:v>
                </c:pt>
                <c:pt idx="1319">
                  <c:v>6.1</c:v>
                </c:pt>
                <c:pt idx="1320">
                  <c:v>6.98</c:v>
                </c:pt>
                <c:pt idx="1321">
                  <c:v>4</c:v>
                </c:pt>
                <c:pt idx="1322">
                  <c:v>4.2300000000000004</c:v>
                </c:pt>
                <c:pt idx="1323">
                  <c:v>4.72</c:v>
                </c:pt>
                <c:pt idx="1324">
                  <c:v>5.63</c:v>
                </c:pt>
                <c:pt idx="1325">
                  <c:v>5.83</c:v>
                </c:pt>
                <c:pt idx="1326">
                  <c:v>9.23</c:v>
                </c:pt>
                <c:pt idx="1327">
                  <c:v>9.89</c:v>
                </c:pt>
                <c:pt idx="1328">
                  <c:v>12</c:v>
                </c:pt>
                <c:pt idx="1329">
                  <c:v>4.24</c:v>
                </c:pt>
                <c:pt idx="1330">
                  <c:v>4.68</c:v>
                </c:pt>
                <c:pt idx="1331">
                  <c:v>8.57</c:v>
                </c:pt>
                <c:pt idx="1332">
                  <c:v>4.0999999999999996</c:v>
                </c:pt>
                <c:pt idx="1333">
                  <c:v>4.49</c:v>
                </c:pt>
                <c:pt idx="1334">
                  <c:v>8.8000000000000007</c:v>
                </c:pt>
                <c:pt idx="1335">
                  <c:v>7.93</c:v>
                </c:pt>
                <c:pt idx="1336">
                  <c:v>9.4499999999999993</c:v>
                </c:pt>
                <c:pt idx="1337">
                  <c:v>7.67</c:v>
                </c:pt>
                <c:pt idx="1338">
                  <c:v>10.53</c:v>
                </c:pt>
                <c:pt idx="1339">
                  <c:v>10.08</c:v>
                </c:pt>
                <c:pt idx="1340">
                  <c:v>11.39</c:v>
                </c:pt>
                <c:pt idx="1341">
                  <c:v>6.36</c:v>
                </c:pt>
                <c:pt idx="1342">
                  <c:v>5.31</c:v>
                </c:pt>
                <c:pt idx="1343">
                  <c:v>4.74</c:v>
                </c:pt>
                <c:pt idx="1344">
                  <c:v>11.35</c:v>
                </c:pt>
                <c:pt idx="1345">
                  <c:v>6.81</c:v>
                </c:pt>
                <c:pt idx="1346">
                  <c:v>8.06</c:v>
                </c:pt>
                <c:pt idx="1347">
                  <c:v>6.74</c:v>
                </c:pt>
                <c:pt idx="1348">
                  <c:v>6.54</c:v>
                </c:pt>
                <c:pt idx="1349">
                  <c:v>5.4</c:v>
                </c:pt>
                <c:pt idx="1350">
                  <c:v>5.58</c:v>
                </c:pt>
                <c:pt idx="1351">
                  <c:v>5.84</c:v>
                </c:pt>
                <c:pt idx="1352">
                  <c:v>4.2</c:v>
                </c:pt>
                <c:pt idx="1353">
                  <c:v>6.06</c:v>
                </c:pt>
                <c:pt idx="1354">
                  <c:v>7.57</c:v>
                </c:pt>
                <c:pt idx="1355">
                  <c:v>6.15</c:v>
                </c:pt>
                <c:pt idx="1356">
                  <c:v>4.5599999999999996</c:v>
                </c:pt>
                <c:pt idx="1357">
                  <c:v>4.72</c:v>
                </c:pt>
                <c:pt idx="1358">
                  <c:v>7.98</c:v>
                </c:pt>
                <c:pt idx="1359">
                  <c:v>6.26</c:v>
                </c:pt>
                <c:pt idx="1360">
                  <c:v>4.29</c:v>
                </c:pt>
                <c:pt idx="1361">
                  <c:v>5.43</c:v>
                </c:pt>
                <c:pt idx="1362">
                  <c:v>8</c:v>
                </c:pt>
                <c:pt idx="1363">
                  <c:v>9.9600000000000009</c:v>
                </c:pt>
                <c:pt idx="1364">
                  <c:v>6.8</c:v>
                </c:pt>
                <c:pt idx="1365">
                  <c:v>6.22</c:v>
                </c:pt>
                <c:pt idx="1366">
                  <c:v>5.79</c:v>
                </c:pt>
                <c:pt idx="1367">
                  <c:v>5.41</c:v>
                </c:pt>
                <c:pt idx="1368">
                  <c:v>11.05</c:v>
                </c:pt>
                <c:pt idx="1369">
                  <c:v>6.27</c:v>
                </c:pt>
                <c:pt idx="1370">
                  <c:v>4.7699999999999996</c:v>
                </c:pt>
                <c:pt idx="1371">
                  <c:v>4.08</c:v>
                </c:pt>
                <c:pt idx="1372">
                  <c:v>6.01</c:v>
                </c:pt>
                <c:pt idx="1373">
                  <c:v>11.84</c:v>
                </c:pt>
                <c:pt idx="1374">
                  <c:v>6.27</c:v>
                </c:pt>
                <c:pt idx="1375">
                  <c:v>5.28</c:v>
                </c:pt>
                <c:pt idx="1376">
                  <c:v>7.03</c:v>
                </c:pt>
                <c:pt idx="1377">
                  <c:v>5.32</c:v>
                </c:pt>
                <c:pt idx="1378">
                  <c:v>9.59</c:v>
                </c:pt>
                <c:pt idx="1379">
                  <c:v>6.15</c:v>
                </c:pt>
                <c:pt idx="1380">
                  <c:v>11.08</c:v>
                </c:pt>
                <c:pt idx="1381">
                  <c:v>7.95</c:v>
                </c:pt>
                <c:pt idx="1382">
                  <c:v>6.23</c:v>
                </c:pt>
                <c:pt idx="1383">
                  <c:v>6.5</c:v>
                </c:pt>
                <c:pt idx="1384">
                  <c:v>5.22</c:v>
                </c:pt>
                <c:pt idx="1385">
                  <c:v>6.3</c:v>
                </c:pt>
                <c:pt idx="1386">
                  <c:v>8.84</c:v>
                </c:pt>
                <c:pt idx="1387">
                  <c:v>4.1100000000000003</c:v>
                </c:pt>
                <c:pt idx="1388">
                  <c:v>4.57</c:v>
                </c:pt>
                <c:pt idx="1389">
                  <c:v>11.06</c:v>
                </c:pt>
                <c:pt idx="1390">
                  <c:v>10.68</c:v>
                </c:pt>
                <c:pt idx="1391">
                  <c:v>6.14</c:v>
                </c:pt>
                <c:pt idx="1392">
                  <c:v>5.45</c:v>
                </c:pt>
                <c:pt idx="1393">
                  <c:v>6.14</c:v>
                </c:pt>
                <c:pt idx="1394">
                  <c:v>7.85</c:v>
                </c:pt>
                <c:pt idx="1395">
                  <c:v>4.09</c:v>
                </c:pt>
                <c:pt idx="1396">
                  <c:v>4.62</c:v>
                </c:pt>
                <c:pt idx="1397">
                  <c:v>5.77</c:v>
                </c:pt>
                <c:pt idx="1398">
                  <c:v>5.84</c:v>
                </c:pt>
                <c:pt idx="1399">
                  <c:v>4.91</c:v>
                </c:pt>
                <c:pt idx="1400">
                  <c:v>5.07</c:v>
                </c:pt>
                <c:pt idx="1401">
                  <c:v>5.81</c:v>
                </c:pt>
                <c:pt idx="1402">
                  <c:v>11.2</c:v>
                </c:pt>
                <c:pt idx="1403">
                  <c:v>10.75</c:v>
                </c:pt>
                <c:pt idx="1404">
                  <c:v>7.8</c:v>
                </c:pt>
                <c:pt idx="1405">
                  <c:v>7.04</c:v>
                </c:pt>
                <c:pt idx="1406">
                  <c:v>4.18</c:v>
                </c:pt>
                <c:pt idx="1407">
                  <c:v>8.19</c:v>
                </c:pt>
                <c:pt idx="1408">
                  <c:v>6.22</c:v>
                </c:pt>
                <c:pt idx="1409">
                  <c:v>8.2200000000000006</c:v>
                </c:pt>
                <c:pt idx="1410">
                  <c:v>6.15</c:v>
                </c:pt>
                <c:pt idx="1411">
                  <c:v>5.65</c:v>
                </c:pt>
                <c:pt idx="1412">
                  <c:v>5.5</c:v>
                </c:pt>
                <c:pt idx="1413">
                  <c:v>8</c:v>
                </c:pt>
                <c:pt idx="1414">
                  <c:v>5.71</c:v>
                </c:pt>
                <c:pt idx="1415">
                  <c:v>11.71</c:v>
                </c:pt>
                <c:pt idx="1416">
                  <c:v>6.17</c:v>
                </c:pt>
                <c:pt idx="1417">
                  <c:v>6.1</c:v>
                </c:pt>
                <c:pt idx="1418">
                  <c:v>5.19</c:v>
                </c:pt>
                <c:pt idx="1419">
                  <c:v>5.37</c:v>
                </c:pt>
                <c:pt idx="1420">
                  <c:v>10.82</c:v>
                </c:pt>
                <c:pt idx="1421">
                  <c:v>6.06</c:v>
                </c:pt>
                <c:pt idx="1422">
                  <c:v>5.91</c:v>
                </c:pt>
                <c:pt idx="1423">
                  <c:v>5.87</c:v>
                </c:pt>
                <c:pt idx="1424">
                  <c:v>6.22</c:v>
                </c:pt>
                <c:pt idx="1425">
                  <c:v>5.73</c:v>
                </c:pt>
                <c:pt idx="1426">
                  <c:v>5.7</c:v>
                </c:pt>
                <c:pt idx="1427">
                  <c:v>9.91</c:v>
                </c:pt>
                <c:pt idx="1428">
                  <c:v>11.4</c:v>
                </c:pt>
                <c:pt idx="1429">
                  <c:v>6.29</c:v>
                </c:pt>
                <c:pt idx="1430">
                  <c:v>9.2799999999999994</c:v>
                </c:pt>
                <c:pt idx="1431">
                  <c:v>4.78</c:v>
                </c:pt>
                <c:pt idx="1432">
                  <c:v>8.8699999999999992</c:v>
                </c:pt>
                <c:pt idx="1433">
                  <c:v>11.4</c:v>
                </c:pt>
                <c:pt idx="1434">
                  <c:v>9.1300000000000008</c:v>
                </c:pt>
                <c:pt idx="1435">
                  <c:v>6.22</c:v>
                </c:pt>
                <c:pt idx="1436">
                  <c:v>5.9</c:v>
                </c:pt>
                <c:pt idx="1437">
                  <c:v>4.45</c:v>
                </c:pt>
                <c:pt idx="1438">
                  <c:v>6.17</c:v>
                </c:pt>
                <c:pt idx="1439">
                  <c:v>4.93</c:v>
                </c:pt>
                <c:pt idx="1440">
                  <c:v>7.32</c:v>
                </c:pt>
                <c:pt idx="1441">
                  <c:v>5.27</c:v>
                </c:pt>
                <c:pt idx="1442">
                  <c:v>5.82</c:v>
                </c:pt>
                <c:pt idx="1443">
                  <c:v>5.8</c:v>
                </c:pt>
                <c:pt idx="1444">
                  <c:v>4.87</c:v>
                </c:pt>
                <c:pt idx="1445">
                  <c:v>8.1199999999999992</c:v>
                </c:pt>
                <c:pt idx="1446">
                  <c:v>4.3600000000000003</c:v>
                </c:pt>
                <c:pt idx="1447">
                  <c:v>9.16</c:v>
                </c:pt>
                <c:pt idx="1448">
                  <c:v>9.14</c:v>
                </c:pt>
                <c:pt idx="1449">
                  <c:v>5.49</c:v>
                </c:pt>
                <c:pt idx="1450">
                  <c:v>5.96</c:v>
                </c:pt>
                <c:pt idx="1451">
                  <c:v>4.62</c:v>
                </c:pt>
                <c:pt idx="1452">
                  <c:v>9.9600000000000009</c:v>
                </c:pt>
                <c:pt idx="1453">
                  <c:v>10.53</c:v>
                </c:pt>
                <c:pt idx="1454">
                  <c:v>6.69</c:v>
                </c:pt>
                <c:pt idx="1455">
                  <c:v>9.5500000000000007</c:v>
                </c:pt>
                <c:pt idx="1456">
                  <c:v>6.05</c:v>
                </c:pt>
                <c:pt idx="1457">
                  <c:v>10.56</c:v>
                </c:pt>
                <c:pt idx="1458">
                  <c:v>10.81</c:v>
                </c:pt>
                <c:pt idx="1459">
                  <c:v>4.32</c:v>
                </c:pt>
                <c:pt idx="1460">
                  <c:v>4.37</c:v>
                </c:pt>
                <c:pt idx="1461">
                  <c:v>4.8099999999999996</c:v>
                </c:pt>
                <c:pt idx="1462">
                  <c:v>4.5599999999999996</c:v>
                </c:pt>
                <c:pt idx="1463">
                  <c:v>4.3899999999999997</c:v>
                </c:pt>
                <c:pt idx="1464">
                  <c:v>11.44</c:v>
                </c:pt>
                <c:pt idx="1465">
                  <c:v>11.37</c:v>
                </c:pt>
                <c:pt idx="1466">
                  <c:v>6.14</c:v>
                </c:pt>
                <c:pt idx="1467">
                  <c:v>4.8899999999999997</c:v>
                </c:pt>
                <c:pt idx="1468">
                  <c:v>4.5999999999999996</c:v>
                </c:pt>
                <c:pt idx="1469">
                  <c:v>4.42</c:v>
                </c:pt>
                <c:pt idx="1470">
                  <c:v>7.48</c:v>
                </c:pt>
                <c:pt idx="1471">
                  <c:v>10.74</c:v>
                </c:pt>
                <c:pt idx="1472">
                  <c:v>5.19</c:v>
                </c:pt>
                <c:pt idx="1473">
                  <c:v>9.17</c:v>
                </c:pt>
                <c:pt idx="1474">
                  <c:v>4.95</c:v>
                </c:pt>
                <c:pt idx="1475">
                  <c:v>6.03</c:v>
                </c:pt>
                <c:pt idx="1476">
                  <c:v>5.36</c:v>
                </c:pt>
                <c:pt idx="1477">
                  <c:v>6.11</c:v>
                </c:pt>
                <c:pt idx="1478">
                  <c:v>4.88</c:v>
                </c:pt>
                <c:pt idx="1479">
                  <c:v>6.72</c:v>
                </c:pt>
                <c:pt idx="1480">
                  <c:v>4.2</c:v>
                </c:pt>
                <c:pt idx="1481">
                  <c:v>5.79</c:v>
                </c:pt>
                <c:pt idx="1482">
                  <c:v>4.29</c:v>
                </c:pt>
                <c:pt idx="1483">
                  <c:v>8.27</c:v>
                </c:pt>
                <c:pt idx="1484">
                  <c:v>4.5599999999999996</c:v>
                </c:pt>
                <c:pt idx="1485">
                  <c:v>5.33</c:v>
                </c:pt>
                <c:pt idx="1486">
                  <c:v>5.63</c:v>
                </c:pt>
                <c:pt idx="1487">
                  <c:v>5.12</c:v>
                </c:pt>
                <c:pt idx="1488">
                  <c:v>5.15</c:v>
                </c:pt>
                <c:pt idx="1489">
                  <c:v>7.5</c:v>
                </c:pt>
                <c:pt idx="1490">
                  <c:v>4.88</c:v>
                </c:pt>
                <c:pt idx="1491">
                  <c:v>5.57</c:v>
                </c:pt>
                <c:pt idx="1492">
                  <c:v>5.31</c:v>
                </c:pt>
                <c:pt idx="1493">
                  <c:v>4.57</c:v>
                </c:pt>
                <c:pt idx="1494">
                  <c:v>8.6999999999999993</c:v>
                </c:pt>
                <c:pt idx="1495">
                  <c:v>4.76</c:v>
                </c:pt>
                <c:pt idx="1496">
                  <c:v>11.81</c:v>
                </c:pt>
                <c:pt idx="1497">
                  <c:v>4.67</c:v>
                </c:pt>
                <c:pt idx="1498">
                  <c:v>6.02</c:v>
                </c:pt>
                <c:pt idx="1499">
                  <c:v>7.46</c:v>
                </c:pt>
                <c:pt idx="1500">
                  <c:v>4.74</c:v>
                </c:pt>
                <c:pt idx="1501">
                  <c:v>4.79</c:v>
                </c:pt>
                <c:pt idx="1502">
                  <c:v>5.35</c:v>
                </c:pt>
                <c:pt idx="1503">
                  <c:v>4.87</c:v>
                </c:pt>
                <c:pt idx="1504">
                  <c:v>10.09</c:v>
                </c:pt>
                <c:pt idx="1505">
                  <c:v>5.47</c:v>
                </c:pt>
                <c:pt idx="1506">
                  <c:v>8.6</c:v>
                </c:pt>
                <c:pt idx="1507">
                  <c:v>10.74</c:v>
                </c:pt>
                <c:pt idx="1508">
                  <c:v>4.3899999999999997</c:v>
                </c:pt>
                <c:pt idx="1509">
                  <c:v>6.3</c:v>
                </c:pt>
                <c:pt idx="1510">
                  <c:v>5.41</c:v>
                </c:pt>
                <c:pt idx="1511">
                  <c:v>4.47</c:v>
                </c:pt>
                <c:pt idx="1512">
                  <c:v>6.26</c:v>
                </c:pt>
                <c:pt idx="1513">
                  <c:v>11.58</c:v>
                </c:pt>
                <c:pt idx="1514">
                  <c:v>4.3600000000000003</c:v>
                </c:pt>
                <c:pt idx="1515">
                  <c:v>4.1399999999999997</c:v>
                </c:pt>
                <c:pt idx="1516">
                  <c:v>4.38</c:v>
                </c:pt>
                <c:pt idx="1517">
                  <c:v>11.61</c:v>
                </c:pt>
                <c:pt idx="1518">
                  <c:v>10.59</c:v>
                </c:pt>
                <c:pt idx="1519">
                  <c:v>11.85</c:v>
                </c:pt>
                <c:pt idx="1520">
                  <c:v>5.46</c:v>
                </c:pt>
                <c:pt idx="1521">
                  <c:v>4.54</c:v>
                </c:pt>
                <c:pt idx="1522">
                  <c:v>11.98</c:v>
                </c:pt>
                <c:pt idx="1523">
                  <c:v>6.59</c:v>
                </c:pt>
                <c:pt idx="1524">
                  <c:v>10.83</c:v>
                </c:pt>
                <c:pt idx="1525">
                  <c:v>8.6</c:v>
                </c:pt>
                <c:pt idx="1526">
                  <c:v>11.17</c:v>
                </c:pt>
                <c:pt idx="1527">
                  <c:v>5.75</c:v>
                </c:pt>
                <c:pt idx="1528">
                  <c:v>4.83</c:v>
                </c:pt>
                <c:pt idx="1529">
                  <c:v>11.93</c:v>
                </c:pt>
                <c:pt idx="1530">
                  <c:v>8.41</c:v>
                </c:pt>
                <c:pt idx="1531">
                  <c:v>5.59</c:v>
                </c:pt>
                <c:pt idx="1532">
                  <c:v>4.0599999999999996</c:v>
                </c:pt>
                <c:pt idx="1533">
                  <c:v>7.02</c:v>
                </c:pt>
                <c:pt idx="1534">
                  <c:v>4.47</c:v>
                </c:pt>
                <c:pt idx="1535">
                  <c:v>4.54</c:v>
                </c:pt>
                <c:pt idx="1536">
                  <c:v>4.99</c:v>
                </c:pt>
                <c:pt idx="1537">
                  <c:v>10.84</c:v>
                </c:pt>
                <c:pt idx="1538">
                  <c:v>5.63</c:v>
                </c:pt>
                <c:pt idx="1539">
                  <c:v>4.1399999999999997</c:v>
                </c:pt>
                <c:pt idx="1540">
                  <c:v>5.17</c:v>
                </c:pt>
                <c:pt idx="1541">
                  <c:v>6.93</c:v>
                </c:pt>
                <c:pt idx="1542">
                  <c:v>4.24</c:v>
                </c:pt>
                <c:pt idx="1543">
                  <c:v>5.91</c:v>
                </c:pt>
                <c:pt idx="1544">
                  <c:v>5.93</c:v>
                </c:pt>
                <c:pt idx="1545">
                  <c:v>5.66</c:v>
                </c:pt>
                <c:pt idx="1546">
                  <c:v>4.1900000000000004</c:v>
                </c:pt>
                <c:pt idx="1547">
                  <c:v>9.2100000000000009</c:v>
                </c:pt>
                <c:pt idx="1548">
                  <c:v>5.51</c:v>
                </c:pt>
                <c:pt idx="1549">
                  <c:v>8.5</c:v>
                </c:pt>
                <c:pt idx="1550">
                  <c:v>6.23</c:v>
                </c:pt>
                <c:pt idx="1551">
                  <c:v>8.5299999999999994</c:v>
                </c:pt>
                <c:pt idx="1552">
                  <c:v>5.75</c:v>
                </c:pt>
                <c:pt idx="1553">
                  <c:v>5.6</c:v>
                </c:pt>
                <c:pt idx="1554">
                  <c:v>4.68</c:v>
                </c:pt>
                <c:pt idx="1555">
                  <c:v>5.62</c:v>
                </c:pt>
                <c:pt idx="1556">
                  <c:v>5.08</c:v>
                </c:pt>
                <c:pt idx="1557">
                  <c:v>5.28</c:v>
                </c:pt>
                <c:pt idx="1558">
                  <c:v>4.6100000000000003</c:v>
                </c:pt>
                <c:pt idx="1559">
                  <c:v>6.57</c:v>
                </c:pt>
                <c:pt idx="1560">
                  <c:v>5.83</c:v>
                </c:pt>
                <c:pt idx="1561">
                  <c:v>6.98</c:v>
                </c:pt>
                <c:pt idx="1562">
                  <c:v>4.03</c:v>
                </c:pt>
                <c:pt idx="1563">
                  <c:v>4.5599999999999996</c:v>
                </c:pt>
                <c:pt idx="1564">
                  <c:v>5.38</c:v>
                </c:pt>
                <c:pt idx="1565">
                  <c:v>11.04</c:v>
                </c:pt>
                <c:pt idx="1566">
                  <c:v>6.09</c:v>
                </c:pt>
                <c:pt idx="1567">
                  <c:v>4.71</c:v>
                </c:pt>
                <c:pt idx="1568">
                  <c:v>8.18</c:v>
                </c:pt>
                <c:pt idx="1569">
                  <c:v>11.18</c:v>
                </c:pt>
                <c:pt idx="1570">
                  <c:v>5.03</c:v>
                </c:pt>
                <c:pt idx="1571">
                  <c:v>5.56</c:v>
                </c:pt>
                <c:pt idx="1572">
                  <c:v>4.33</c:v>
                </c:pt>
                <c:pt idx="1573">
                  <c:v>5.21</c:v>
                </c:pt>
                <c:pt idx="1574">
                  <c:v>5.89</c:v>
                </c:pt>
                <c:pt idx="1575">
                  <c:v>4.8099999999999996</c:v>
                </c:pt>
                <c:pt idx="1576">
                  <c:v>5.66</c:v>
                </c:pt>
                <c:pt idx="1577">
                  <c:v>10.66</c:v>
                </c:pt>
                <c:pt idx="1578">
                  <c:v>5.98</c:v>
                </c:pt>
                <c:pt idx="1579">
                  <c:v>4.34</c:v>
                </c:pt>
                <c:pt idx="1580">
                  <c:v>5.17</c:v>
                </c:pt>
                <c:pt idx="1581">
                  <c:v>4.2300000000000004</c:v>
                </c:pt>
                <c:pt idx="1582">
                  <c:v>4.88</c:v>
                </c:pt>
                <c:pt idx="1583">
                  <c:v>9.7100000000000009</c:v>
                </c:pt>
                <c:pt idx="1584">
                  <c:v>5.32</c:v>
                </c:pt>
                <c:pt idx="1585">
                  <c:v>5.83</c:v>
                </c:pt>
                <c:pt idx="1586">
                  <c:v>5.54</c:v>
                </c:pt>
                <c:pt idx="1587">
                  <c:v>5.85</c:v>
                </c:pt>
                <c:pt idx="1588">
                  <c:v>4.8499999999999996</c:v>
                </c:pt>
                <c:pt idx="1589">
                  <c:v>11.09</c:v>
                </c:pt>
                <c:pt idx="1590">
                  <c:v>5.58</c:v>
                </c:pt>
                <c:pt idx="1591">
                  <c:v>9.7200000000000006</c:v>
                </c:pt>
                <c:pt idx="1592">
                  <c:v>11.41</c:v>
                </c:pt>
                <c:pt idx="1593">
                  <c:v>4.46</c:v>
                </c:pt>
                <c:pt idx="1594">
                  <c:v>9.31</c:v>
                </c:pt>
                <c:pt idx="1595">
                  <c:v>5.03</c:v>
                </c:pt>
                <c:pt idx="1596">
                  <c:v>5.07</c:v>
                </c:pt>
                <c:pt idx="1597">
                  <c:v>10.42</c:v>
                </c:pt>
                <c:pt idx="1598">
                  <c:v>6.45</c:v>
                </c:pt>
                <c:pt idx="1599">
                  <c:v>5.52</c:v>
                </c:pt>
                <c:pt idx="1600">
                  <c:v>4.41</c:v>
                </c:pt>
                <c:pt idx="1601">
                  <c:v>4.6900000000000004</c:v>
                </c:pt>
                <c:pt idx="1602">
                  <c:v>6.94</c:v>
                </c:pt>
                <c:pt idx="1603">
                  <c:v>4.3499999999999996</c:v>
                </c:pt>
                <c:pt idx="1604">
                  <c:v>5.28</c:v>
                </c:pt>
                <c:pt idx="1605">
                  <c:v>4.29</c:v>
                </c:pt>
                <c:pt idx="1606">
                  <c:v>5.69</c:v>
                </c:pt>
                <c:pt idx="1607">
                  <c:v>5.56</c:v>
                </c:pt>
                <c:pt idx="1608">
                  <c:v>5.41</c:v>
                </c:pt>
                <c:pt idx="1609">
                  <c:v>10.85</c:v>
                </c:pt>
                <c:pt idx="1610">
                  <c:v>11.63</c:v>
                </c:pt>
                <c:pt idx="1611">
                  <c:v>5.68</c:v>
                </c:pt>
                <c:pt idx="1612">
                  <c:v>7.59</c:v>
                </c:pt>
                <c:pt idx="1613">
                  <c:v>5.09</c:v>
                </c:pt>
                <c:pt idx="1614">
                  <c:v>4.21</c:v>
                </c:pt>
                <c:pt idx="1615">
                  <c:v>4.34</c:v>
                </c:pt>
                <c:pt idx="1616">
                  <c:v>11.85</c:v>
                </c:pt>
                <c:pt idx="1617">
                  <c:v>9.61</c:v>
                </c:pt>
                <c:pt idx="1618">
                  <c:v>5.29</c:v>
                </c:pt>
                <c:pt idx="1619">
                  <c:v>6.89</c:v>
                </c:pt>
                <c:pt idx="1620">
                  <c:v>4.57</c:v>
                </c:pt>
                <c:pt idx="1621">
                  <c:v>4.32</c:v>
                </c:pt>
                <c:pt idx="1622">
                  <c:v>5.57</c:v>
                </c:pt>
                <c:pt idx="1623">
                  <c:v>5.26</c:v>
                </c:pt>
                <c:pt idx="1624">
                  <c:v>6.25</c:v>
                </c:pt>
                <c:pt idx="1625">
                  <c:v>5.67</c:v>
                </c:pt>
                <c:pt idx="1626">
                  <c:v>4.42</c:v>
                </c:pt>
                <c:pt idx="1627">
                  <c:v>11.75</c:v>
                </c:pt>
                <c:pt idx="1628">
                  <c:v>6.06</c:v>
                </c:pt>
                <c:pt idx="1629">
                  <c:v>5.48</c:v>
                </c:pt>
                <c:pt idx="1630">
                  <c:v>4.45</c:v>
                </c:pt>
                <c:pt idx="1631">
                  <c:v>5</c:v>
                </c:pt>
                <c:pt idx="1632">
                  <c:v>5.84</c:v>
                </c:pt>
                <c:pt idx="1633">
                  <c:v>5.21</c:v>
                </c:pt>
                <c:pt idx="1634">
                  <c:v>4.26</c:v>
                </c:pt>
                <c:pt idx="1635">
                  <c:v>4.17</c:v>
                </c:pt>
                <c:pt idx="1636">
                  <c:v>11.96</c:v>
                </c:pt>
                <c:pt idx="1637">
                  <c:v>6.26</c:v>
                </c:pt>
                <c:pt idx="1638">
                  <c:v>11.68</c:v>
                </c:pt>
                <c:pt idx="1639">
                  <c:v>5.16</c:v>
                </c:pt>
                <c:pt idx="1640">
                  <c:v>6.9</c:v>
                </c:pt>
                <c:pt idx="1641">
                  <c:v>4.83</c:v>
                </c:pt>
                <c:pt idx="1642">
                  <c:v>4.87</c:v>
                </c:pt>
                <c:pt idx="1643">
                  <c:v>4.28</c:v>
                </c:pt>
                <c:pt idx="1644">
                  <c:v>4.07</c:v>
                </c:pt>
                <c:pt idx="1645">
                  <c:v>6.23</c:v>
                </c:pt>
                <c:pt idx="1646">
                  <c:v>6.24</c:v>
                </c:pt>
                <c:pt idx="1647">
                  <c:v>6.17</c:v>
                </c:pt>
                <c:pt idx="1648">
                  <c:v>5.16</c:v>
                </c:pt>
                <c:pt idx="1649">
                  <c:v>4.3</c:v>
                </c:pt>
                <c:pt idx="1650">
                  <c:v>6.14</c:v>
                </c:pt>
                <c:pt idx="1651">
                  <c:v>5.36</c:v>
                </c:pt>
                <c:pt idx="1652">
                  <c:v>4.3</c:v>
                </c:pt>
                <c:pt idx="1653">
                  <c:v>4.09</c:v>
                </c:pt>
                <c:pt idx="1654">
                  <c:v>6.27</c:v>
                </c:pt>
                <c:pt idx="1655">
                  <c:v>5.39</c:v>
                </c:pt>
                <c:pt idx="1656">
                  <c:v>5.75</c:v>
                </c:pt>
                <c:pt idx="1657">
                  <c:v>4.91</c:v>
                </c:pt>
                <c:pt idx="1658">
                  <c:v>4.46</c:v>
                </c:pt>
                <c:pt idx="1659">
                  <c:v>6.22</c:v>
                </c:pt>
                <c:pt idx="1660">
                  <c:v>8.82</c:v>
                </c:pt>
                <c:pt idx="1661">
                  <c:v>10.14</c:v>
                </c:pt>
                <c:pt idx="1662">
                  <c:v>4.66</c:v>
                </c:pt>
                <c:pt idx="1663">
                  <c:v>6.26</c:v>
                </c:pt>
                <c:pt idx="1664">
                  <c:v>5.21</c:v>
                </c:pt>
                <c:pt idx="1665">
                  <c:v>5.94</c:v>
                </c:pt>
                <c:pt idx="1666">
                  <c:v>5.34</c:v>
                </c:pt>
                <c:pt idx="1667">
                  <c:v>6.38</c:v>
                </c:pt>
                <c:pt idx="1668">
                  <c:v>4.47</c:v>
                </c:pt>
                <c:pt idx="1669">
                  <c:v>9.9600000000000009</c:v>
                </c:pt>
                <c:pt idx="1670">
                  <c:v>9.92</c:v>
                </c:pt>
                <c:pt idx="1671">
                  <c:v>6.03</c:v>
                </c:pt>
                <c:pt idx="1672">
                  <c:v>10.9</c:v>
                </c:pt>
                <c:pt idx="1673">
                  <c:v>10.66</c:v>
                </c:pt>
                <c:pt idx="1674">
                  <c:v>4.05</c:v>
                </c:pt>
                <c:pt idx="1675">
                  <c:v>4.2300000000000004</c:v>
                </c:pt>
                <c:pt idx="1676">
                  <c:v>5.01</c:v>
                </c:pt>
                <c:pt idx="1677">
                  <c:v>5.82</c:v>
                </c:pt>
                <c:pt idx="1678">
                  <c:v>7.94</c:v>
                </c:pt>
                <c:pt idx="1679">
                  <c:v>6.16</c:v>
                </c:pt>
                <c:pt idx="1680">
                  <c:v>4.1500000000000004</c:v>
                </c:pt>
                <c:pt idx="1681">
                  <c:v>6.23</c:v>
                </c:pt>
                <c:pt idx="1682">
                  <c:v>7.41</c:v>
                </c:pt>
                <c:pt idx="1683">
                  <c:v>5.62</c:v>
                </c:pt>
                <c:pt idx="1684">
                  <c:v>4.54</c:v>
                </c:pt>
                <c:pt idx="1685">
                  <c:v>8.6199999999999992</c:v>
                </c:pt>
                <c:pt idx="1686">
                  <c:v>4.3600000000000003</c:v>
                </c:pt>
                <c:pt idx="1687">
                  <c:v>10.01</c:v>
                </c:pt>
                <c:pt idx="1688">
                  <c:v>5.42</c:v>
                </c:pt>
                <c:pt idx="1689">
                  <c:v>5.12</c:v>
                </c:pt>
                <c:pt idx="1690">
                  <c:v>9.1999999999999993</c:v>
                </c:pt>
                <c:pt idx="1691">
                  <c:v>6.08</c:v>
                </c:pt>
                <c:pt idx="1692">
                  <c:v>4.7699999999999996</c:v>
                </c:pt>
                <c:pt idx="1693">
                  <c:v>4.62</c:v>
                </c:pt>
                <c:pt idx="1694">
                  <c:v>9.07</c:v>
                </c:pt>
                <c:pt idx="1695">
                  <c:v>9.1199999999999992</c:v>
                </c:pt>
                <c:pt idx="1696">
                  <c:v>7.32</c:v>
                </c:pt>
                <c:pt idx="1697">
                  <c:v>11.73</c:v>
                </c:pt>
                <c:pt idx="1698">
                  <c:v>6.64</c:v>
                </c:pt>
                <c:pt idx="1699">
                  <c:v>5.78</c:v>
                </c:pt>
                <c:pt idx="1700">
                  <c:v>10.45</c:v>
                </c:pt>
                <c:pt idx="1701">
                  <c:v>4.5199999999999996</c:v>
                </c:pt>
                <c:pt idx="1702">
                  <c:v>5.71</c:v>
                </c:pt>
                <c:pt idx="1703">
                  <c:v>4.7699999999999996</c:v>
                </c:pt>
                <c:pt idx="1704">
                  <c:v>7.81</c:v>
                </c:pt>
                <c:pt idx="1705">
                  <c:v>5.19</c:v>
                </c:pt>
                <c:pt idx="1706">
                  <c:v>5.93</c:v>
                </c:pt>
                <c:pt idx="1707">
                  <c:v>6.29</c:v>
                </c:pt>
                <c:pt idx="1708">
                  <c:v>4.9000000000000004</c:v>
                </c:pt>
                <c:pt idx="1709">
                  <c:v>5.07</c:v>
                </c:pt>
                <c:pt idx="1710">
                  <c:v>5.33</c:v>
                </c:pt>
                <c:pt idx="1711">
                  <c:v>8.93</c:v>
                </c:pt>
                <c:pt idx="1712">
                  <c:v>4.3499999999999996</c:v>
                </c:pt>
                <c:pt idx="1713">
                  <c:v>9.5399999999999991</c:v>
                </c:pt>
                <c:pt idx="1714">
                  <c:v>5.91</c:v>
                </c:pt>
                <c:pt idx="1715">
                  <c:v>5.0999999999999996</c:v>
                </c:pt>
                <c:pt idx="1716">
                  <c:v>5.08</c:v>
                </c:pt>
                <c:pt idx="1717">
                  <c:v>4.75</c:v>
                </c:pt>
                <c:pt idx="1718">
                  <c:v>6.05</c:v>
                </c:pt>
                <c:pt idx="1719">
                  <c:v>11.56</c:v>
                </c:pt>
                <c:pt idx="1720">
                  <c:v>5.76</c:v>
                </c:pt>
                <c:pt idx="1721">
                  <c:v>5.65</c:v>
                </c:pt>
                <c:pt idx="1722">
                  <c:v>5.88</c:v>
                </c:pt>
                <c:pt idx="1723">
                  <c:v>9.6</c:v>
                </c:pt>
                <c:pt idx="1724">
                  <c:v>6.24</c:v>
                </c:pt>
                <c:pt idx="1725">
                  <c:v>7.63</c:v>
                </c:pt>
                <c:pt idx="1726">
                  <c:v>8.66</c:v>
                </c:pt>
                <c:pt idx="1727">
                  <c:v>8.5500000000000007</c:v>
                </c:pt>
                <c:pt idx="1728">
                  <c:v>4.54</c:v>
                </c:pt>
                <c:pt idx="1729">
                  <c:v>5.7</c:v>
                </c:pt>
                <c:pt idx="1730">
                  <c:v>5.07</c:v>
                </c:pt>
                <c:pt idx="1731">
                  <c:v>4.38</c:v>
                </c:pt>
                <c:pt idx="1732">
                  <c:v>4.54</c:v>
                </c:pt>
                <c:pt idx="1733">
                  <c:v>5.38</c:v>
                </c:pt>
                <c:pt idx="1734">
                  <c:v>5.55</c:v>
                </c:pt>
                <c:pt idx="1735">
                  <c:v>4.03</c:v>
                </c:pt>
                <c:pt idx="1736">
                  <c:v>4.1900000000000004</c:v>
                </c:pt>
                <c:pt idx="1737">
                  <c:v>4.37</c:v>
                </c:pt>
                <c:pt idx="1738">
                  <c:v>5.31</c:v>
                </c:pt>
                <c:pt idx="1739">
                  <c:v>4.66</c:v>
                </c:pt>
                <c:pt idx="1740">
                  <c:v>6.19</c:v>
                </c:pt>
                <c:pt idx="1741">
                  <c:v>4.8600000000000003</c:v>
                </c:pt>
                <c:pt idx="1742">
                  <c:v>4.74</c:v>
                </c:pt>
                <c:pt idx="1743">
                  <c:v>6.03</c:v>
                </c:pt>
                <c:pt idx="1744">
                  <c:v>4.71</c:v>
                </c:pt>
                <c:pt idx="1745">
                  <c:v>5.55</c:v>
                </c:pt>
                <c:pt idx="1746">
                  <c:v>4.78</c:v>
                </c:pt>
                <c:pt idx="1747">
                  <c:v>4.6500000000000004</c:v>
                </c:pt>
                <c:pt idx="1748">
                  <c:v>5.2</c:v>
                </c:pt>
                <c:pt idx="1749">
                  <c:v>4.54</c:v>
                </c:pt>
                <c:pt idx="1750">
                  <c:v>4.1100000000000003</c:v>
                </c:pt>
                <c:pt idx="1751">
                  <c:v>4.63</c:v>
                </c:pt>
                <c:pt idx="1752">
                  <c:v>6.06</c:v>
                </c:pt>
                <c:pt idx="1753">
                  <c:v>8.43</c:v>
                </c:pt>
                <c:pt idx="1754">
                  <c:v>5.51</c:v>
                </c:pt>
                <c:pt idx="1755">
                  <c:v>4.95</c:v>
                </c:pt>
                <c:pt idx="1756">
                  <c:v>6.44</c:v>
                </c:pt>
                <c:pt idx="1757">
                  <c:v>6.05</c:v>
                </c:pt>
                <c:pt idx="1758">
                  <c:v>4.76</c:v>
                </c:pt>
                <c:pt idx="1759">
                  <c:v>6.72</c:v>
                </c:pt>
                <c:pt idx="1760">
                  <c:v>5.7</c:v>
                </c:pt>
                <c:pt idx="1761">
                  <c:v>5.31</c:v>
                </c:pt>
                <c:pt idx="1762">
                  <c:v>4.32</c:v>
                </c:pt>
                <c:pt idx="1763">
                  <c:v>4.2300000000000004</c:v>
                </c:pt>
                <c:pt idx="1764">
                  <c:v>6.09</c:v>
                </c:pt>
                <c:pt idx="1765">
                  <c:v>4.74</c:v>
                </c:pt>
                <c:pt idx="1766">
                  <c:v>6.23</c:v>
                </c:pt>
                <c:pt idx="1767">
                  <c:v>5.45</c:v>
                </c:pt>
                <c:pt idx="1768">
                  <c:v>10.34</c:v>
                </c:pt>
                <c:pt idx="1769">
                  <c:v>5.15</c:v>
                </c:pt>
                <c:pt idx="1770">
                  <c:v>11.72</c:v>
                </c:pt>
                <c:pt idx="1771">
                  <c:v>5.29</c:v>
                </c:pt>
                <c:pt idx="1772">
                  <c:v>4.33</c:v>
                </c:pt>
                <c:pt idx="1773">
                  <c:v>6.24</c:v>
                </c:pt>
                <c:pt idx="1774">
                  <c:v>11.61</c:v>
                </c:pt>
                <c:pt idx="1775">
                  <c:v>11.07</c:v>
                </c:pt>
                <c:pt idx="1776">
                  <c:v>5.19</c:v>
                </c:pt>
                <c:pt idx="1777">
                  <c:v>5.7</c:v>
                </c:pt>
                <c:pt idx="1778">
                  <c:v>6.15</c:v>
                </c:pt>
                <c:pt idx="1779">
                  <c:v>5.07</c:v>
                </c:pt>
                <c:pt idx="1780">
                  <c:v>10.97</c:v>
                </c:pt>
                <c:pt idx="1781">
                  <c:v>10.93</c:v>
                </c:pt>
                <c:pt idx="1782">
                  <c:v>4.21</c:v>
                </c:pt>
                <c:pt idx="1783">
                  <c:v>5.5</c:v>
                </c:pt>
                <c:pt idx="1784">
                  <c:v>4.93</c:v>
                </c:pt>
                <c:pt idx="1785">
                  <c:v>5.6</c:v>
                </c:pt>
                <c:pt idx="1786">
                  <c:v>9.99</c:v>
                </c:pt>
                <c:pt idx="1787">
                  <c:v>5.93</c:v>
                </c:pt>
                <c:pt idx="1788">
                  <c:v>6.29</c:v>
                </c:pt>
                <c:pt idx="1789">
                  <c:v>5.65</c:v>
                </c:pt>
                <c:pt idx="1790">
                  <c:v>6.15</c:v>
                </c:pt>
                <c:pt idx="1791">
                  <c:v>5.22</c:v>
                </c:pt>
                <c:pt idx="1792">
                  <c:v>11.66</c:v>
                </c:pt>
                <c:pt idx="1793">
                  <c:v>4.91</c:v>
                </c:pt>
                <c:pt idx="1794">
                  <c:v>9.25</c:v>
                </c:pt>
                <c:pt idx="1795">
                  <c:v>11.48</c:v>
                </c:pt>
                <c:pt idx="1796">
                  <c:v>6.06</c:v>
                </c:pt>
                <c:pt idx="1797">
                  <c:v>5.86</c:v>
                </c:pt>
                <c:pt idx="1798">
                  <c:v>5.33</c:v>
                </c:pt>
                <c:pt idx="1799">
                  <c:v>5.33</c:v>
                </c:pt>
                <c:pt idx="1800">
                  <c:v>6.02</c:v>
                </c:pt>
                <c:pt idx="1801">
                  <c:v>6.25</c:v>
                </c:pt>
                <c:pt idx="1802">
                  <c:v>4.8099999999999996</c:v>
                </c:pt>
                <c:pt idx="1803">
                  <c:v>4.5999999999999996</c:v>
                </c:pt>
                <c:pt idx="1804">
                  <c:v>5.08</c:v>
                </c:pt>
                <c:pt idx="1805">
                  <c:v>5.43</c:v>
                </c:pt>
                <c:pt idx="1806">
                  <c:v>5.44</c:v>
                </c:pt>
                <c:pt idx="1807">
                  <c:v>11.69</c:v>
                </c:pt>
                <c:pt idx="1808">
                  <c:v>6.07</c:v>
                </c:pt>
                <c:pt idx="1809">
                  <c:v>4.3600000000000003</c:v>
                </c:pt>
                <c:pt idx="1810">
                  <c:v>5.24</c:v>
                </c:pt>
                <c:pt idx="1811">
                  <c:v>5.37</c:v>
                </c:pt>
                <c:pt idx="1812">
                  <c:v>6.6</c:v>
                </c:pt>
                <c:pt idx="1813">
                  <c:v>5.77</c:v>
                </c:pt>
                <c:pt idx="1814">
                  <c:v>6.08</c:v>
                </c:pt>
                <c:pt idx="1815">
                  <c:v>4.16</c:v>
                </c:pt>
                <c:pt idx="1816">
                  <c:v>5.0999999999999996</c:v>
                </c:pt>
                <c:pt idx="1817">
                  <c:v>5.3</c:v>
                </c:pt>
                <c:pt idx="1818">
                  <c:v>4.9000000000000004</c:v>
                </c:pt>
                <c:pt idx="1819">
                  <c:v>5.55</c:v>
                </c:pt>
                <c:pt idx="1820">
                  <c:v>4.95</c:v>
                </c:pt>
                <c:pt idx="1821">
                  <c:v>6.46</c:v>
                </c:pt>
                <c:pt idx="1822">
                  <c:v>4.9000000000000004</c:v>
                </c:pt>
                <c:pt idx="1823">
                  <c:v>5.21</c:v>
                </c:pt>
                <c:pt idx="1824">
                  <c:v>4.13</c:v>
                </c:pt>
                <c:pt idx="1825">
                  <c:v>5.28</c:v>
                </c:pt>
                <c:pt idx="1826">
                  <c:v>4.68</c:v>
                </c:pt>
                <c:pt idx="1827">
                  <c:v>4.0599999999999996</c:v>
                </c:pt>
                <c:pt idx="1828">
                  <c:v>4.2</c:v>
                </c:pt>
                <c:pt idx="1829">
                  <c:v>4.83</c:v>
                </c:pt>
                <c:pt idx="1830">
                  <c:v>4.87</c:v>
                </c:pt>
                <c:pt idx="1831">
                  <c:v>5.86</c:v>
                </c:pt>
                <c:pt idx="1832">
                  <c:v>4.12</c:v>
                </c:pt>
                <c:pt idx="1833">
                  <c:v>5.71</c:v>
                </c:pt>
                <c:pt idx="1834">
                  <c:v>6.03</c:v>
                </c:pt>
                <c:pt idx="1835">
                  <c:v>5.65</c:v>
                </c:pt>
                <c:pt idx="1836">
                  <c:v>5.05</c:v>
                </c:pt>
                <c:pt idx="1837">
                  <c:v>6.26</c:v>
                </c:pt>
                <c:pt idx="1838">
                  <c:v>4.08</c:v>
                </c:pt>
                <c:pt idx="1839">
                  <c:v>6.19</c:v>
                </c:pt>
                <c:pt idx="1840">
                  <c:v>6.01</c:v>
                </c:pt>
                <c:pt idx="1841">
                  <c:v>6.07</c:v>
                </c:pt>
                <c:pt idx="1842">
                  <c:v>5.63</c:v>
                </c:pt>
                <c:pt idx="1843">
                  <c:v>6.05</c:v>
                </c:pt>
                <c:pt idx="1844">
                  <c:v>4.6500000000000004</c:v>
                </c:pt>
                <c:pt idx="1845">
                  <c:v>5.37</c:v>
                </c:pt>
                <c:pt idx="1846">
                  <c:v>5.39</c:v>
                </c:pt>
                <c:pt idx="1847">
                  <c:v>5.86</c:v>
                </c:pt>
                <c:pt idx="1848">
                  <c:v>4.4400000000000004</c:v>
                </c:pt>
                <c:pt idx="1849">
                  <c:v>4.41</c:v>
                </c:pt>
                <c:pt idx="1850">
                  <c:v>5.19</c:v>
                </c:pt>
                <c:pt idx="1851">
                  <c:v>5.16</c:v>
                </c:pt>
                <c:pt idx="1852">
                  <c:v>4.24</c:v>
                </c:pt>
                <c:pt idx="1853">
                  <c:v>5.45</c:v>
                </c:pt>
                <c:pt idx="1854">
                  <c:v>5.03</c:v>
                </c:pt>
                <c:pt idx="1855">
                  <c:v>9.6199999999999992</c:v>
                </c:pt>
                <c:pt idx="1856">
                  <c:v>6.77</c:v>
                </c:pt>
                <c:pt idx="1857">
                  <c:v>5.36</c:v>
                </c:pt>
                <c:pt idx="1858">
                  <c:v>5.69</c:v>
                </c:pt>
                <c:pt idx="1859">
                  <c:v>4.9000000000000004</c:v>
                </c:pt>
                <c:pt idx="1860">
                  <c:v>5.78</c:v>
                </c:pt>
                <c:pt idx="1861">
                  <c:v>4.7</c:v>
                </c:pt>
                <c:pt idx="1862">
                  <c:v>6.28</c:v>
                </c:pt>
                <c:pt idx="1863">
                  <c:v>4.2300000000000004</c:v>
                </c:pt>
                <c:pt idx="1864">
                  <c:v>6.17</c:v>
                </c:pt>
                <c:pt idx="1865">
                  <c:v>4.96</c:v>
                </c:pt>
                <c:pt idx="1866">
                  <c:v>5.1100000000000003</c:v>
                </c:pt>
                <c:pt idx="1867">
                  <c:v>4.05</c:v>
                </c:pt>
                <c:pt idx="1868">
                  <c:v>6.49</c:v>
                </c:pt>
                <c:pt idx="1869">
                  <c:v>4.1900000000000004</c:v>
                </c:pt>
                <c:pt idx="1870">
                  <c:v>4.99</c:v>
                </c:pt>
                <c:pt idx="1871">
                  <c:v>4.7699999999999996</c:v>
                </c:pt>
                <c:pt idx="1872">
                  <c:v>5.46</c:v>
                </c:pt>
                <c:pt idx="1873">
                  <c:v>5.43</c:v>
                </c:pt>
                <c:pt idx="1874">
                  <c:v>4.29</c:v>
                </c:pt>
                <c:pt idx="1875">
                  <c:v>5.25</c:v>
                </c:pt>
                <c:pt idx="1876">
                  <c:v>4.04</c:v>
                </c:pt>
                <c:pt idx="1877">
                  <c:v>5</c:v>
                </c:pt>
                <c:pt idx="1878">
                  <c:v>4.01</c:v>
                </c:pt>
                <c:pt idx="1879">
                  <c:v>5.4</c:v>
                </c:pt>
                <c:pt idx="1880">
                  <c:v>5.81</c:v>
                </c:pt>
                <c:pt idx="1881">
                  <c:v>5.82</c:v>
                </c:pt>
                <c:pt idx="1882">
                  <c:v>4.82</c:v>
                </c:pt>
                <c:pt idx="1883">
                  <c:v>5.08</c:v>
                </c:pt>
                <c:pt idx="1884">
                  <c:v>5.59</c:v>
                </c:pt>
                <c:pt idx="1885">
                  <c:v>5.12</c:v>
                </c:pt>
                <c:pt idx="1886">
                  <c:v>4.95</c:v>
                </c:pt>
                <c:pt idx="1887">
                  <c:v>6.16</c:v>
                </c:pt>
                <c:pt idx="1888">
                  <c:v>6.41</c:v>
                </c:pt>
                <c:pt idx="1889">
                  <c:v>8.94</c:v>
                </c:pt>
                <c:pt idx="1890">
                  <c:v>4.42</c:v>
                </c:pt>
                <c:pt idx="1891">
                  <c:v>5.3</c:v>
                </c:pt>
                <c:pt idx="1892">
                  <c:v>4.6399999999999997</c:v>
                </c:pt>
                <c:pt idx="1893">
                  <c:v>6.16</c:v>
                </c:pt>
                <c:pt idx="1894">
                  <c:v>4.12</c:v>
                </c:pt>
                <c:pt idx="1895">
                  <c:v>5.77</c:v>
                </c:pt>
                <c:pt idx="1896">
                  <c:v>6.2</c:v>
                </c:pt>
                <c:pt idx="1897">
                  <c:v>4.3899999999999997</c:v>
                </c:pt>
                <c:pt idx="1898">
                  <c:v>5.13</c:v>
                </c:pt>
                <c:pt idx="1899">
                  <c:v>4.49</c:v>
                </c:pt>
                <c:pt idx="1900">
                  <c:v>6.35</c:v>
                </c:pt>
                <c:pt idx="1901">
                  <c:v>5.79</c:v>
                </c:pt>
                <c:pt idx="1902">
                  <c:v>4.78</c:v>
                </c:pt>
                <c:pt idx="1903">
                  <c:v>6.02</c:v>
                </c:pt>
                <c:pt idx="1904">
                  <c:v>4.4400000000000004</c:v>
                </c:pt>
                <c:pt idx="1905">
                  <c:v>5.84</c:v>
                </c:pt>
                <c:pt idx="1906">
                  <c:v>5.39</c:v>
                </c:pt>
                <c:pt idx="1907">
                  <c:v>6.16</c:v>
                </c:pt>
                <c:pt idx="1908">
                  <c:v>4.49</c:v>
                </c:pt>
                <c:pt idx="1909">
                  <c:v>4.4800000000000004</c:v>
                </c:pt>
                <c:pt idx="1910">
                  <c:v>10.97</c:v>
                </c:pt>
                <c:pt idx="1911">
                  <c:v>5.14</c:v>
                </c:pt>
                <c:pt idx="1912">
                  <c:v>5.17</c:v>
                </c:pt>
                <c:pt idx="1913">
                  <c:v>6.18</c:v>
                </c:pt>
                <c:pt idx="1914">
                  <c:v>9.07</c:v>
                </c:pt>
                <c:pt idx="1915">
                  <c:v>4.43</c:v>
                </c:pt>
                <c:pt idx="1916">
                  <c:v>4.17</c:v>
                </c:pt>
                <c:pt idx="1917">
                  <c:v>4.95</c:v>
                </c:pt>
                <c:pt idx="1918">
                  <c:v>5.13</c:v>
                </c:pt>
                <c:pt idx="1919">
                  <c:v>4.0999999999999996</c:v>
                </c:pt>
                <c:pt idx="1920">
                  <c:v>5.01</c:v>
                </c:pt>
                <c:pt idx="1921">
                  <c:v>5.09</c:v>
                </c:pt>
                <c:pt idx="1922">
                  <c:v>6.49</c:v>
                </c:pt>
                <c:pt idx="1923">
                  <c:v>4.08</c:v>
                </c:pt>
                <c:pt idx="1924">
                  <c:v>8.6300000000000008</c:v>
                </c:pt>
                <c:pt idx="1925">
                  <c:v>5.28</c:v>
                </c:pt>
                <c:pt idx="1926">
                  <c:v>5.63</c:v>
                </c:pt>
                <c:pt idx="1927">
                  <c:v>11.47</c:v>
                </c:pt>
                <c:pt idx="1928">
                  <c:v>4.92</c:v>
                </c:pt>
                <c:pt idx="1929">
                  <c:v>4.18</c:v>
                </c:pt>
                <c:pt idx="1930">
                  <c:v>4.67</c:v>
                </c:pt>
                <c:pt idx="1931">
                  <c:v>6.24</c:v>
                </c:pt>
                <c:pt idx="1932">
                  <c:v>5.99</c:v>
                </c:pt>
                <c:pt idx="1933">
                  <c:v>10.27</c:v>
                </c:pt>
                <c:pt idx="1934">
                  <c:v>5.97</c:v>
                </c:pt>
                <c:pt idx="1935">
                  <c:v>4.9800000000000004</c:v>
                </c:pt>
                <c:pt idx="1936">
                  <c:v>6.91</c:v>
                </c:pt>
                <c:pt idx="1937">
                  <c:v>6.38</c:v>
                </c:pt>
                <c:pt idx="1938">
                  <c:v>4.7699999999999996</c:v>
                </c:pt>
                <c:pt idx="1939">
                  <c:v>6.04</c:v>
                </c:pt>
                <c:pt idx="1940">
                  <c:v>4.3</c:v>
                </c:pt>
                <c:pt idx="1941">
                  <c:v>8.75</c:v>
                </c:pt>
                <c:pt idx="1942">
                  <c:v>5.25</c:v>
                </c:pt>
                <c:pt idx="1943">
                  <c:v>5.03</c:v>
                </c:pt>
                <c:pt idx="1944">
                  <c:v>5.88</c:v>
                </c:pt>
                <c:pt idx="1945">
                  <c:v>4.49</c:v>
                </c:pt>
                <c:pt idx="1946">
                  <c:v>4.1399999999999997</c:v>
                </c:pt>
                <c:pt idx="1947">
                  <c:v>5.8</c:v>
                </c:pt>
                <c:pt idx="1948">
                  <c:v>5.12</c:v>
                </c:pt>
                <c:pt idx="1949">
                  <c:v>5.98</c:v>
                </c:pt>
                <c:pt idx="1950">
                  <c:v>5.46</c:v>
                </c:pt>
                <c:pt idx="1951">
                  <c:v>4.91</c:v>
                </c:pt>
                <c:pt idx="1952">
                  <c:v>4.66</c:v>
                </c:pt>
                <c:pt idx="1953">
                  <c:v>6.8</c:v>
                </c:pt>
                <c:pt idx="1954">
                  <c:v>4.47</c:v>
                </c:pt>
                <c:pt idx="1955">
                  <c:v>4.08</c:v>
                </c:pt>
                <c:pt idx="1956">
                  <c:v>5.51</c:v>
                </c:pt>
                <c:pt idx="1957">
                  <c:v>8.4</c:v>
                </c:pt>
                <c:pt idx="1958">
                  <c:v>5.14</c:v>
                </c:pt>
                <c:pt idx="1959">
                  <c:v>5.21</c:v>
                </c:pt>
                <c:pt idx="1960">
                  <c:v>6.23</c:v>
                </c:pt>
                <c:pt idx="1961">
                  <c:v>5.6</c:v>
                </c:pt>
                <c:pt idx="1962">
                  <c:v>4.72</c:v>
                </c:pt>
                <c:pt idx="1963">
                  <c:v>4.67</c:v>
                </c:pt>
                <c:pt idx="1964">
                  <c:v>6.11</c:v>
                </c:pt>
                <c:pt idx="1965">
                  <c:v>6.25</c:v>
                </c:pt>
                <c:pt idx="1966">
                  <c:v>4</c:v>
                </c:pt>
                <c:pt idx="1967">
                  <c:v>5.55</c:v>
                </c:pt>
                <c:pt idx="1968">
                  <c:v>5.95</c:v>
                </c:pt>
                <c:pt idx="1969">
                  <c:v>4.3600000000000003</c:v>
                </c:pt>
                <c:pt idx="1970">
                  <c:v>4.84</c:v>
                </c:pt>
                <c:pt idx="1971">
                  <c:v>4.5599999999999996</c:v>
                </c:pt>
                <c:pt idx="1972">
                  <c:v>4.42</c:v>
                </c:pt>
                <c:pt idx="1973">
                  <c:v>7.66</c:v>
                </c:pt>
                <c:pt idx="1974">
                  <c:v>5.2</c:v>
                </c:pt>
                <c:pt idx="1975">
                  <c:v>5.53</c:v>
                </c:pt>
                <c:pt idx="1976">
                  <c:v>4.8600000000000003</c:v>
                </c:pt>
                <c:pt idx="1977">
                  <c:v>5.49</c:v>
                </c:pt>
                <c:pt idx="1978">
                  <c:v>4.09</c:v>
                </c:pt>
                <c:pt idx="1979">
                  <c:v>4.3099999999999996</c:v>
                </c:pt>
                <c:pt idx="1980">
                  <c:v>4</c:v>
                </c:pt>
                <c:pt idx="1981">
                  <c:v>4.68</c:v>
                </c:pt>
                <c:pt idx="1982">
                  <c:v>4.0199999999999996</c:v>
                </c:pt>
                <c:pt idx="1983">
                  <c:v>5.12</c:v>
                </c:pt>
                <c:pt idx="1984">
                  <c:v>5.52</c:v>
                </c:pt>
                <c:pt idx="1985">
                  <c:v>5.81</c:v>
                </c:pt>
                <c:pt idx="1986">
                  <c:v>5.16</c:v>
                </c:pt>
                <c:pt idx="1987">
                  <c:v>5</c:v>
                </c:pt>
                <c:pt idx="1988">
                  <c:v>5.84</c:v>
                </c:pt>
                <c:pt idx="1989">
                  <c:v>4.1900000000000004</c:v>
                </c:pt>
                <c:pt idx="1990">
                  <c:v>4.62</c:v>
                </c:pt>
                <c:pt idx="1991">
                  <c:v>6.24</c:v>
                </c:pt>
                <c:pt idx="1992">
                  <c:v>5.81</c:v>
                </c:pt>
                <c:pt idx="1993">
                  <c:v>4.83</c:v>
                </c:pt>
                <c:pt idx="1994">
                  <c:v>5.72</c:v>
                </c:pt>
                <c:pt idx="1995">
                  <c:v>4.83</c:v>
                </c:pt>
                <c:pt idx="1996">
                  <c:v>4.1399999999999997</c:v>
                </c:pt>
                <c:pt idx="1997">
                  <c:v>4.07</c:v>
                </c:pt>
                <c:pt idx="1998">
                  <c:v>6.26</c:v>
                </c:pt>
                <c:pt idx="1999">
                  <c:v>5.88</c:v>
                </c:pt>
                <c:pt idx="2000">
                  <c:v>5.72</c:v>
                </c:pt>
                <c:pt idx="2001">
                  <c:v>6.09</c:v>
                </c:pt>
                <c:pt idx="2002">
                  <c:v>4.25</c:v>
                </c:pt>
                <c:pt idx="2003">
                  <c:v>6.09</c:v>
                </c:pt>
                <c:pt idx="2004">
                  <c:v>5.51</c:v>
                </c:pt>
                <c:pt idx="2005">
                  <c:v>5.63</c:v>
                </c:pt>
                <c:pt idx="2006">
                  <c:v>5.29</c:v>
                </c:pt>
                <c:pt idx="2007">
                  <c:v>4</c:v>
                </c:pt>
                <c:pt idx="2008">
                  <c:v>5.49</c:v>
                </c:pt>
                <c:pt idx="2009">
                  <c:v>5.34</c:v>
                </c:pt>
                <c:pt idx="2010">
                  <c:v>4.12</c:v>
                </c:pt>
                <c:pt idx="2011">
                  <c:v>5.49</c:v>
                </c:pt>
                <c:pt idx="2012">
                  <c:v>5.1100000000000003</c:v>
                </c:pt>
                <c:pt idx="2013">
                  <c:v>5.94</c:v>
                </c:pt>
                <c:pt idx="2014">
                  <c:v>5.54</c:v>
                </c:pt>
                <c:pt idx="2015">
                  <c:v>7.09</c:v>
                </c:pt>
                <c:pt idx="2016">
                  <c:v>6.22</c:v>
                </c:pt>
                <c:pt idx="2017">
                  <c:v>4.33</c:v>
                </c:pt>
                <c:pt idx="2018">
                  <c:v>5.83</c:v>
                </c:pt>
                <c:pt idx="2019">
                  <c:v>4.7</c:v>
                </c:pt>
                <c:pt idx="2020">
                  <c:v>4.07</c:v>
                </c:pt>
                <c:pt idx="2021">
                  <c:v>9.39</c:v>
                </c:pt>
                <c:pt idx="2022">
                  <c:v>4.18</c:v>
                </c:pt>
                <c:pt idx="2023">
                  <c:v>4.18</c:v>
                </c:pt>
                <c:pt idx="2024">
                  <c:v>4.4000000000000004</c:v>
                </c:pt>
                <c:pt idx="2025">
                  <c:v>9.9</c:v>
                </c:pt>
                <c:pt idx="2026">
                  <c:v>4.84</c:v>
                </c:pt>
                <c:pt idx="2027">
                  <c:v>5.53</c:v>
                </c:pt>
                <c:pt idx="2028">
                  <c:v>4.33</c:v>
                </c:pt>
                <c:pt idx="2029">
                  <c:v>4.91</c:v>
                </c:pt>
                <c:pt idx="2030">
                  <c:v>4.8</c:v>
                </c:pt>
                <c:pt idx="2031">
                  <c:v>5.55</c:v>
                </c:pt>
                <c:pt idx="2032">
                  <c:v>5.24</c:v>
                </c:pt>
                <c:pt idx="2033">
                  <c:v>6.08</c:v>
                </c:pt>
                <c:pt idx="2034">
                  <c:v>5.83</c:v>
                </c:pt>
                <c:pt idx="2035">
                  <c:v>4.29</c:v>
                </c:pt>
                <c:pt idx="2036">
                  <c:v>5.3</c:v>
                </c:pt>
                <c:pt idx="2037">
                  <c:v>4.42</c:v>
                </c:pt>
                <c:pt idx="2038">
                  <c:v>5.68</c:v>
                </c:pt>
                <c:pt idx="2039">
                  <c:v>6.05</c:v>
                </c:pt>
                <c:pt idx="2040">
                  <c:v>5.33</c:v>
                </c:pt>
                <c:pt idx="2041">
                  <c:v>6.22</c:v>
                </c:pt>
                <c:pt idx="2042">
                  <c:v>5.84</c:v>
                </c:pt>
                <c:pt idx="2043">
                  <c:v>5.71</c:v>
                </c:pt>
                <c:pt idx="2044">
                  <c:v>6.04</c:v>
                </c:pt>
                <c:pt idx="2045">
                  <c:v>4.38</c:v>
                </c:pt>
                <c:pt idx="2046">
                  <c:v>5.56</c:v>
                </c:pt>
                <c:pt idx="2047">
                  <c:v>4.24</c:v>
                </c:pt>
                <c:pt idx="2048">
                  <c:v>6.32</c:v>
                </c:pt>
                <c:pt idx="2049">
                  <c:v>6.3</c:v>
                </c:pt>
                <c:pt idx="2050">
                  <c:v>4.38</c:v>
                </c:pt>
                <c:pt idx="2051">
                  <c:v>4.6500000000000004</c:v>
                </c:pt>
                <c:pt idx="2052">
                  <c:v>4.7</c:v>
                </c:pt>
                <c:pt idx="2053">
                  <c:v>4.34</c:v>
                </c:pt>
                <c:pt idx="2054">
                  <c:v>5.62</c:v>
                </c:pt>
                <c:pt idx="2055">
                  <c:v>4.24</c:v>
                </c:pt>
                <c:pt idx="2056">
                  <c:v>4.57</c:v>
                </c:pt>
                <c:pt idx="2057">
                  <c:v>5.05</c:v>
                </c:pt>
                <c:pt idx="2058">
                  <c:v>6.16</c:v>
                </c:pt>
                <c:pt idx="2059">
                  <c:v>4.57</c:v>
                </c:pt>
                <c:pt idx="2060">
                  <c:v>5.53</c:v>
                </c:pt>
                <c:pt idx="2061">
                  <c:v>5.84</c:v>
                </c:pt>
                <c:pt idx="2062">
                  <c:v>6.41</c:v>
                </c:pt>
                <c:pt idx="2063">
                  <c:v>4.7300000000000004</c:v>
                </c:pt>
                <c:pt idx="2064">
                  <c:v>6.22</c:v>
                </c:pt>
                <c:pt idx="2065">
                  <c:v>4.46</c:v>
                </c:pt>
                <c:pt idx="2066">
                  <c:v>4.5</c:v>
                </c:pt>
                <c:pt idx="2067">
                  <c:v>8.93</c:v>
                </c:pt>
                <c:pt idx="2068">
                  <c:v>11.02</c:v>
                </c:pt>
                <c:pt idx="2069">
                  <c:v>5.25</c:v>
                </c:pt>
                <c:pt idx="2070">
                  <c:v>4.75</c:v>
                </c:pt>
                <c:pt idx="2071">
                  <c:v>4.68</c:v>
                </c:pt>
                <c:pt idx="2072">
                  <c:v>6.17</c:v>
                </c:pt>
                <c:pt idx="2073">
                  <c:v>4.5599999999999996</c:v>
                </c:pt>
                <c:pt idx="2074">
                  <c:v>6.3</c:v>
                </c:pt>
                <c:pt idx="2075">
                  <c:v>6.03</c:v>
                </c:pt>
                <c:pt idx="2076">
                  <c:v>4.2</c:v>
                </c:pt>
                <c:pt idx="2077">
                  <c:v>5.61</c:v>
                </c:pt>
                <c:pt idx="2078">
                  <c:v>5.88</c:v>
                </c:pt>
                <c:pt idx="2079">
                  <c:v>5.92</c:v>
                </c:pt>
                <c:pt idx="2080">
                  <c:v>4.8099999999999996</c:v>
                </c:pt>
                <c:pt idx="2081">
                  <c:v>4.55</c:v>
                </c:pt>
                <c:pt idx="2082">
                  <c:v>6.43</c:v>
                </c:pt>
                <c:pt idx="2083">
                  <c:v>11.62</c:v>
                </c:pt>
                <c:pt idx="2084">
                  <c:v>6.04</c:v>
                </c:pt>
                <c:pt idx="2085">
                  <c:v>8.82</c:v>
                </c:pt>
                <c:pt idx="2086">
                  <c:v>5.8</c:v>
                </c:pt>
                <c:pt idx="2087">
                  <c:v>4.28</c:v>
                </c:pt>
                <c:pt idx="2088">
                  <c:v>5.5</c:v>
                </c:pt>
                <c:pt idx="2089">
                  <c:v>4.6900000000000004</c:v>
                </c:pt>
                <c:pt idx="2090">
                  <c:v>4.43</c:v>
                </c:pt>
                <c:pt idx="2091">
                  <c:v>6.16</c:v>
                </c:pt>
                <c:pt idx="2092">
                  <c:v>6.66</c:v>
                </c:pt>
                <c:pt idx="2093">
                  <c:v>5.92</c:v>
                </c:pt>
                <c:pt idx="2094">
                  <c:v>5.97</c:v>
                </c:pt>
                <c:pt idx="2095">
                  <c:v>4.6399999999999997</c:v>
                </c:pt>
                <c:pt idx="2096">
                  <c:v>6.12</c:v>
                </c:pt>
                <c:pt idx="2097">
                  <c:v>4.87</c:v>
                </c:pt>
                <c:pt idx="2098">
                  <c:v>4.5999999999999996</c:v>
                </c:pt>
                <c:pt idx="2099">
                  <c:v>4.78</c:v>
                </c:pt>
                <c:pt idx="2100">
                  <c:v>11.05</c:v>
                </c:pt>
                <c:pt idx="2101">
                  <c:v>7.62</c:v>
                </c:pt>
                <c:pt idx="2102">
                  <c:v>4.78</c:v>
                </c:pt>
                <c:pt idx="2103">
                  <c:v>6.09</c:v>
                </c:pt>
                <c:pt idx="2104">
                  <c:v>5.1100000000000003</c:v>
                </c:pt>
                <c:pt idx="2105">
                  <c:v>4.46</c:v>
                </c:pt>
                <c:pt idx="2106">
                  <c:v>6.11</c:v>
                </c:pt>
                <c:pt idx="2107">
                  <c:v>4.66</c:v>
                </c:pt>
                <c:pt idx="2108">
                  <c:v>6.14</c:v>
                </c:pt>
                <c:pt idx="2109">
                  <c:v>6.21</c:v>
                </c:pt>
                <c:pt idx="2110">
                  <c:v>4.5999999999999996</c:v>
                </c:pt>
                <c:pt idx="2111">
                  <c:v>5.04</c:v>
                </c:pt>
                <c:pt idx="2112">
                  <c:v>5.08</c:v>
                </c:pt>
                <c:pt idx="2113">
                  <c:v>4.38</c:v>
                </c:pt>
                <c:pt idx="2114">
                  <c:v>4.79</c:v>
                </c:pt>
                <c:pt idx="2115">
                  <c:v>4.21</c:v>
                </c:pt>
                <c:pt idx="2116">
                  <c:v>5.47</c:v>
                </c:pt>
                <c:pt idx="2117">
                  <c:v>5.09</c:v>
                </c:pt>
                <c:pt idx="2118">
                  <c:v>5.08</c:v>
                </c:pt>
                <c:pt idx="2119">
                  <c:v>5.68</c:v>
                </c:pt>
                <c:pt idx="2120">
                  <c:v>4.66</c:v>
                </c:pt>
                <c:pt idx="2121">
                  <c:v>5.59</c:v>
                </c:pt>
                <c:pt idx="2122">
                  <c:v>6.2</c:v>
                </c:pt>
                <c:pt idx="2123">
                  <c:v>4.45</c:v>
                </c:pt>
                <c:pt idx="2124">
                  <c:v>6.1</c:v>
                </c:pt>
                <c:pt idx="2125">
                  <c:v>6.06</c:v>
                </c:pt>
                <c:pt idx="2126">
                  <c:v>4.5599999999999996</c:v>
                </c:pt>
                <c:pt idx="2127">
                  <c:v>6.41</c:v>
                </c:pt>
                <c:pt idx="2128">
                  <c:v>5.57</c:v>
                </c:pt>
                <c:pt idx="2129">
                  <c:v>5.47</c:v>
                </c:pt>
                <c:pt idx="2130">
                  <c:v>4.43</c:v>
                </c:pt>
                <c:pt idx="2131">
                  <c:v>4.95</c:v>
                </c:pt>
                <c:pt idx="2132">
                  <c:v>4.04</c:v>
                </c:pt>
                <c:pt idx="2133">
                  <c:v>5.93</c:v>
                </c:pt>
                <c:pt idx="2134">
                  <c:v>4.2300000000000004</c:v>
                </c:pt>
                <c:pt idx="2135">
                  <c:v>5.59</c:v>
                </c:pt>
                <c:pt idx="2136">
                  <c:v>4.8899999999999997</c:v>
                </c:pt>
                <c:pt idx="2137">
                  <c:v>5.81</c:v>
                </c:pt>
                <c:pt idx="2138">
                  <c:v>4.29</c:v>
                </c:pt>
                <c:pt idx="2139">
                  <c:v>4.03</c:v>
                </c:pt>
                <c:pt idx="2140">
                  <c:v>6.29</c:v>
                </c:pt>
                <c:pt idx="2141">
                  <c:v>4.4800000000000004</c:v>
                </c:pt>
                <c:pt idx="2142">
                  <c:v>5.51</c:v>
                </c:pt>
                <c:pt idx="2143">
                  <c:v>4.5</c:v>
                </c:pt>
                <c:pt idx="2144">
                  <c:v>6.29</c:v>
                </c:pt>
                <c:pt idx="2145">
                  <c:v>4.33</c:v>
                </c:pt>
                <c:pt idx="2146">
                  <c:v>11.15</c:v>
                </c:pt>
                <c:pt idx="2147">
                  <c:v>6.45</c:v>
                </c:pt>
                <c:pt idx="2148">
                  <c:v>9.27</c:v>
                </c:pt>
                <c:pt idx="2149">
                  <c:v>6.15</c:v>
                </c:pt>
                <c:pt idx="2150">
                  <c:v>4.13</c:v>
                </c:pt>
                <c:pt idx="2151">
                  <c:v>4.24</c:v>
                </c:pt>
                <c:pt idx="2152">
                  <c:v>9.8800000000000008</c:v>
                </c:pt>
                <c:pt idx="2153">
                  <c:v>9.5</c:v>
                </c:pt>
                <c:pt idx="2154">
                  <c:v>4.97</c:v>
                </c:pt>
                <c:pt idx="2155">
                  <c:v>5.49</c:v>
                </c:pt>
                <c:pt idx="2156">
                  <c:v>4.47</c:v>
                </c:pt>
                <c:pt idx="2157">
                  <c:v>4.34</c:v>
                </c:pt>
                <c:pt idx="2158">
                  <c:v>9.49</c:v>
                </c:pt>
                <c:pt idx="2159">
                  <c:v>10.16</c:v>
                </c:pt>
                <c:pt idx="2160">
                  <c:v>11.19</c:v>
                </c:pt>
                <c:pt idx="2161">
                  <c:v>11.03</c:v>
                </c:pt>
                <c:pt idx="2162">
                  <c:v>4.43</c:v>
                </c:pt>
                <c:pt idx="2163">
                  <c:v>6.14</c:v>
                </c:pt>
                <c:pt idx="2164">
                  <c:v>4.87</c:v>
                </c:pt>
                <c:pt idx="2165">
                  <c:v>4.3</c:v>
                </c:pt>
                <c:pt idx="2166">
                  <c:v>6.19</c:v>
                </c:pt>
                <c:pt idx="2167">
                  <c:v>6.19</c:v>
                </c:pt>
                <c:pt idx="2168">
                  <c:v>5.12</c:v>
                </c:pt>
                <c:pt idx="2169">
                  <c:v>4.04</c:v>
                </c:pt>
                <c:pt idx="2170">
                  <c:v>5.36</c:v>
                </c:pt>
                <c:pt idx="2171">
                  <c:v>4.38</c:v>
                </c:pt>
                <c:pt idx="2172">
                  <c:v>4.58</c:v>
                </c:pt>
                <c:pt idx="2173">
                  <c:v>11.92</c:v>
                </c:pt>
                <c:pt idx="2174">
                  <c:v>5.4</c:v>
                </c:pt>
                <c:pt idx="2175">
                  <c:v>4.76</c:v>
                </c:pt>
                <c:pt idx="2176">
                  <c:v>4.78</c:v>
                </c:pt>
                <c:pt idx="2177">
                  <c:v>4.26</c:v>
                </c:pt>
                <c:pt idx="2178">
                  <c:v>5.85</c:v>
                </c:pt>
                <c:pt idx="2179">
                  <c:v>5.32</c:v>
                </c:pt>
                <c:pt idx="2180">
                  <c:v>5.14</c:v>
                </c:pt>
                <c:pt idx="2181">
                  <c:v>5</c:v>
                </c:pt>
                <c:pt idx="2182">
                  <c:v>4.55</c:v>
                </c:pt>
                <c:pt idx="2183">
                  <c:v>5.97</c:v>
                </c:pt>
                <c:pt idx="2184">
                  <c:v>4.0199999999999996</c:v>
                </c:pt>
                <c:pt idx="2185">
                  <c:v>4.04</c:v>
                </c:pt>
                <c:pt idx="2186">
                  <c:v>5.54</c:v>
                </c:pt>
                <c:pt idx="2187">
                  <c:v>4.03</c:v>
                </c:pt>
                <c:pt idx="2188">
                  <c:v>5.62</c:v>
                </c:pt>
                <c:pt idx="2189">
                  <c:v>5.27</c:v>
                </c:pt>
                <c:pt idx="2190">
                  <c:v>5.18</c:v>
                </c:pt>
                <c:pt idx="2191">
                  <c:v>5.27</c:v>
                </c:pt>
                <c:pt idx="2192">
                  <c:v>5.62</c:v>
                </c:pt>
                <c:pt idx="2193">
                  <c:v>5.0599999999999996</c:v>
                </c:pt>
                <c:pt idx="2194">
                  <c:v>4.6900000000000004</c:v>
                </c:pt>
                <c:pt idx="2195">
                  <c:v>5.44</c:v>
                </c:pt>
                <c:pt idx="2196">
                  <c:v>5.05</c:v>
                </c:pt>
                <c:pt idx="2197">
                  <c:v>6</c:v>
                </c:pt>
                <c:pt idx="2198">
                  <c:v>5.99</c:v>
                </c:pt>
                <c:pt idx="2199">
                  <c:v>4.3600000000000003</c:v>
                </c:pt>
                <c:pt idx="2200">
                  <c:v>4.41</c:v>
                </c:pt>
                <c:pt idx="2201">
                  <c:v>4.17</c:v>
                </c:pt>
                <c:pt idx="2202">
                  <c:v>4.4400000000000004</c:v>
                </c:pt>
                <c:pt idx="2203">
                  <c:v>5.52</c:v>
                </c:pt>
                <c:pt idx="2204">
                  <c:v>6.01</c:v>
                </c:pt>
                <c:pt idx="2205">
                  <c:v>5.81</c:v>
                </c:pt>
                <c:pt idx="2206">
                  <c:v>4.37</c:v>
                </c:pt>
                <c:pt idx="2207">
                  <c:v>5.74</c:v>
                </c:pt>
                <c:pt idx="2208">
                  <c:v>5.39</c:v>
                </c:pt>
                <c:pt idx="2209">
                  <c:v>4.07</c:v>
                </c:pt>
                <c:pt idx="2210">
                  <c:v>5.49</c:v>
                </c:pt>
                <c:pt idx="2211">
                  <c:v>5.68</c:v>
                </c:pt>
                <c:pt idx="2212">
                  <c:v>6.09</c:v>
                </c:pt>
                <c:pt idx="2213">
                  <c:v>5.53</c:v>
                </c:pt>
                <c:pt idx="2214">
                  <c:v>4.28</c:v>
                </c:pt>
                <c:pt idx="2215">
                  <c:v>6.01</c:v>
                </c:pt>
                <c:pt idx="2216">
                  <c:v>4.59</c:v>
                </c:pt>
                <c:pt idx="2217">
                  <c:v>5.8</c:v>
                </c:pt>
                <c:pt idx="2218">
                  <c:v>5.08</c:v>
                </c:pt>
                <c:pt idx="2219">
                  <c:v>5.84</c:v>
                </c:pt>
                <c:pt idx="2220">
                  <c:v>4.1500000000000004</c:v>
                </c:pt>
                <c:pt idx="2221">
                  <c:v>4.3600000000000003</c:v>
                </c:pt>
                <c:pt idx="2222">
                  <c:v>4.55</c:v>
                </c:pt>
                <c:pt idx="2223">
                  <c:v>4.37</c:v>
                </c:pt>
                <c:pt idx="2224">
                  <c:v>5.24</c:v>
                </c:pt>
                <c:pt idx="2225">
                  <c:v>5.96</c:v>
                </c:pt>
                <c:pt idx="2226">
                  <c:v>4.76</c:v>
                </c:pt>
                <c:pt idx="2227">
                  <c:v>4.3</c:v>
                </c:pt>
                <c:pt idx="2228">
                  <c:v>4.5</c:v>
                </c:pt>
                <c:pt idx="2229">
                  <c:v>5.59</c:v>
                </c:pt>
                <c:pt idx="2230">
                  <c:v>6.29</c:v>
                </c:pt>
                <c:pt idx="2231">
                  <c:v>4.1900000000000004</c:v>
                </c:pt>
                <c:pt idx="2232">
                  <c:v>4.7</c:v>
                </c:pt>
                <c:pt idx="2233">
                  <c:v>5.64</c:v>
                </c:pt>
                <c:pt idx="2234">
                  <c:v>4.1100000000000003</c:v>
                </c:pt>
                <c:pt idx="2235">
                  <c:v>5.43</c:v>
                </c:pt>
                <c:pt idx="2236">
                  <c:v>4.38</c:v>
                </c:pt>
                <c:pt idx="2237">
                  <c:v>9.7899999999999991</c:v>
                </c:pt>
                <c:pt idx="2238">
                  <c:v>11.84</c:v>
                </c:pt>
                <c:pt idx="2239">
                  <c:v>6.22</c:v>
                </c:pt>
                <c:pt idx="2240">
                  <c:v>10.01</c:v>
                </c:pt>
                <c:pt idx="2241">
                  <c:v>4.32</c:v>
                </c:pt>
                <c:pt idx="2242">
                  <c:v>5.65</c:v>
                </c:pt>
                <c:pt idx="2243">
                  <c:v>4.12</c:v>
                </c:pt>
                <c:pt idx="2244">
                  <c:v>6.24</c:v>
                </c:pt>
                <c:pt idx="2245">
                  <c:v>4.83</c:v>
                </c:pt>
                <c:pt idx="2246">
                  <c:v>7.4</c:v>
                </c:pt>
                <c:pt idx="2247">
                  <c:v>4.54</c:v>
                </c:pt>
                <c:pt idx="2248">
                  <c:v>11.11</c:v>
                </c:pt>
                <c:pt idx="2249">
                  <c:v>4.03</c:v>
                </c:pt>
                <c:pt idx="2250">
                  <c:v>4.51</c:v>
                </c:pt>
                <c:pt idx="2251">
                  <c:v>5.56</c:v>
                </c:pt>
                <c:pt idx="2252">
                  <c:v>4.0999999999999996</c:v>
                </c:pt>
                <c:pt idx="2253">
                  <c:v>5.85</c:v>
                </c:pt>
                <c:pt idx="2254">
                  <c:v>4.92</c:v>
                </c:pt>
                <c:pt idx="2255">
                  <c:v>9.4600000000000009</c:v>
                </c:pt>
                <c:pt idx="2256">
                  <c:v>5.94</c:v>
                </c:pt>
                <c:pt idx="2257">
                  <c:v>5.7</c:v>
                </c:pt>
                <c:pt idx="2258">
                  <c:v>4.13</c:v>
                </c:pt>
                <c:pt idx="2259">
                  <c:v>4.7699999999999996</c:v>
                </c:pt>
                <c:pt idx="2260">
                  <c:v>4.99</c:v>
                </c:pt>
                <c:pt idx="2261">
                  <c:v>4.42</c:v>
                </c:pt>
                <c:pt idx="2262">
                  <c:v>4.01</c:v>
                </c:pt>
                <c:pt idx="2263">
                  <c:v>4.49</c:v>
                </c:pt>
                <c:pt idx="2264">
                  <c:v>6.37</c:v>
                </c:pt>
                <c:pt idx="2265">
                  <c:v>5.12</c:v>
                </c:pt>
                <c:pt idx="2266">
                  <c:v>8.59</c:v>
                </c:pt>
                <c:pt idx="2267">
                  <c:v>5.87</c:v>
                </c:pt>
                <c:pt idx="2268">
                  <c:v>7.03</c:v>
                </c:pt>
                <c:pt idx="2269">
                  <c:v>5.51</c:v>
                </c:pt>
                <c:pt idx="2270">
                  <c:v>4.76</c:v>
                </c:pt>
                <c:pt idx="2271">
                  <c:v>4.7</c:v>
                </c:pt>
                <c:pt idx="2272">
                  <c:v>6.21</c:v>
                </c:pt>
                <c:pt idx="2273">
                  <c:v>4.5199999999999996</c:v>
                </c:pt>
                <c:pt idx="2274">
                  <c:v>5.45</c:v>
                </c:pt>
                <c:pt idx="2275">
                  <c:v>4.42</c:v>
                </c:pt>
                <c:pt idx="2276">
                  <c:v>9.44</c:v>
                </c:pt>
                <c:pt idx="2277">
                  <c:v>6.15</c:v>
                </c:pt>
                <c:pt idx="2278">
                  <c:v>5.13</c:v>
                </c:pt>
                <c:pt idx="2279">
                  <c:v>4.96</c:v>
                </c:pt>
                <c:pt idx="2280">
                  <c:v>10.95</c:v>
                </c:pt>
                <c:pt idx="2281">
                  <c:v>4.4400000000000004</c:v>
                </c:pt>
                <c:pt idx="2282">
                  <c:v>4.0199999999999996</c:v>
                </c:pt>
                <c:pt idx="2283">
                  <c:v>5.44</c:v>
                </c:pt>
                <c:pt idx="2284">
                  <c:v>4.1500000000000004</c:v>
                </c:pt>
                <c:pt idx="2285">
                  <c:v>6.02</c:v>
                </c:pt>
                <c:pt idx="2286">
                  <c:v>7.73</c:v>
                </c:pt>
                <c:pt idx="2287">
                  <c:v>5.03</c:v>
                </c:pt>
                <c:pt idx="2288">
                  <c:v>4.08</c:v>
                </c:pt>
                <c:pt idx="2289">
                  <c:v>4.2699999999999996</c:v>
                </c:pt>
                <c:pt idx="2290">
                  <c:v>4.07</c:v>
                </c:pt>
                <c:pt idx="2291">
                  <c:v>10.36</c:v>
                </c:pt>
                <c:pt idx="2292">
                  <c:v>5.71</c:v>
                </c:pt>
                <c:pt idx="2293">
                  <c:v>6.08</c:v>
                </c:pt>
                <c:pt idx="2294">
                  <c:v>5.71</c:v>
                </c:pt>
                <c:pt idx="2295">
                  <c:v>9.1300000000000008</c:v>
                </c:pt>
                <c:pt idx="2296">
                  <c:v>5.49</c:v>
                </c:pt>
                <c:pt idx="2297">
                  <c:v>4.37</c:v>
                </c:pt>
                <c:pt idx="2298">
                  <c:v>8.4600000000000009</c:v>
                </c:pt>
                <c:pt idx="2299">
                  <c:v>5.28</c:v>
                </c:pt>
                <c:pt idx="2300">
                  <c:v>5.33</c:v>
                </c:pt>
                <c:pt idx="2301">
                  <c:v>5.5</c:v>
                </c:pt>
                <c:pt idx="2302">
                  <c:v>5.4</c:v>
                </c:pt>
                <c:pt idx="2303">
                  <c:v>6.05</c:v>
                </c:pt>
                <c:pt idx="2304">
                  <c:v>11.46</c:v>
                </c:pt>
                <c:pt idx="2305">
                  <c:v>8.48</c:v>
                </c:pt>
                <c:pt idx="2306">
                  <c:v>4.8600000000000003</c:v>
                </c:pt>
                <c:pt idx="2307">
                  <c:v>4.45</c:v>
                </c:pt>
                <c:pt idx="2308">
                  <c:v>4.3600000000000003</c:v>
                </c:pt>
                <c:pt idx="2309">
                  <c:v>5.8</c:v>
                </c:pt>
                <c:pt idx="2310">
                  <c:v>5.27</c:v>
                </c:pt>
                <c:pt idx="2311">
                  <c:v>5.64</c:v>
                </c:pt>
                <c:pt idx="2312">
                  <c:v>4.2</c:v>
                </c:pt>
                <c:pt idx="2313">
                  <c:v>5.42</c:v>
                </c:pt>
                <c:pt idx="2314">
                  <c:v>6.11</c:v>
                </c:pt>
                <c:pt idx="2315">
                  <c:v>5.29</c:v>
                </c:pt>
                <c:pt idx="2316">
                  <c:v>5.91</c:v>
                </c:pt>
                <c:pt idx="2317">
                  <c:v>5.81</c:v>
                </c:pt>
                <c:pt idx="2318">
                  <c:v>5.51</c:v>
                </c:pt>
                <c:pt idx="2319">
                  <c:v>5.73</c:v>
                </c:pt>
                <c:pt idx="2320">
                  <c:v>5.53</c:v>
                </c:pt>
                <c:pt idx="2321">
                  <c:v>5.43</c:v>
                </c:pt>
                <c:pt idx="2322">
                  <c:v>8.01</c:v>
                </c:pt>
                <c:pt idx="2323">
                  <c:v>5.94</c:v>
                </c:pt>
                <c:pt idx="2324">
                  <c:v>5.04</c:v>
                </c:pt>
                <c:pt idx="2325">
                  <c:v>4.54</c:v>
                </c:pt>
                <c:pt idx="2326">
                  <c:v>5.6</c:v>
                </c:pt>
                <c:pt idx="2327">
                  <c:v>10.67</c:v>
                </c:pt>
                <c:pt idx="2328">
                  <c:v>5.26</c:v>
                </c:pt>
                <c:pt idx="2329">
                  <c:v>5.22</c:v>
                </c:pt>
                <c:pt idx="2330">
                  <c:v>4.29</c:v>
                </c:pt>
                <c:pt idx="2331">
                  <c:v>5.57</c:v>
                </c:pt>
                <c:pt idx="2332">
                  <c:v>6.28</c:v>
                </c:pt>
                <c:pt idx="2333">
                  <c:v>6.35</c:v>
                </c:pt>
                <c:pt idx="2334">
                  <c:v>4.3899999999999997</c:v>
                </c:pt>
                <c:pt idx="2335">
                  <c:v>4.51</c:v>
                </c:pt>
              </c:numCache>
            </c:numRef>
          </c:yVal>
          <c:smooth val="0"/>
          <c:extLst>
            <c:ext xmlns:c16="http://schemas.microsoft.com/office/drawing/2014/chart" uri="{C3380CC4-5D6E-409C-BE32-E72D297353CC}">
              <c16:uniqueId val="{00000001-DB8F-4029-8A62-A443252DD267}"/>
            </c:ext>
          </c:extLst>
        </c:ser>
        <c:dLbls>
          <c:showLegendKey val="0"/>
          <c:showVal val="0"/>
          <c:showCatName val="0"/>
          <c:showSerName val="0"/>
          <c:showPercent val="0"/>
          <c:showBubbleSize val="0"/>
        </c:dLbls>
        <c:axId val="41325168"/>
        <c:axId val="2022803184"/>
      </c:scatterChart>
      <c:valAx>
        <c:axId val="4132516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803184"/>
        <c:crosses val="autoZero"/>
        <c:crossBetween val="midCat"/>
      </c:valAx>
      <c:valAx>
        <c:axId val="202280318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32516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Age vs Healthcare Charges</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strRef>
              <c:f>Healthcare!$P:$P</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Healthcare!$K:$K</c:f>
              <c:numCache>
                <c:formatCode>General</c:formatCode>
                <c:ptCount val="1048576"/>
                <c:pt idx="0" formatCode="[$$-2809]#,##0.00">
                  <c:v>0</c:v>
                </c:pt>
                <c:pt idx="1">
                  <c:v>63770.43</c:v>
                </c:pt>
                <c:pt idx="2">
                  <c:v>62592.87</c:v>
                </c:pt>
                <c:pt idx="3">
                  <c:v>60021.4</c:v>
                </c:pt>
                <c:pt idx="4">
                  <c:v>58571.07</c:v>
                </c:pt>
                <c:pt idx="5">
                  <c:v>55135.4</c:v>
                </c:pt>
                <c:pt idx="6">
                  <c:v>52590.83</c:v>
                </c:pt>
                <c:pt idx="7">
                  <c:v>51194.559999999998</c:v>
                </c:pt>
                <c:pt idx="8">
                  <c:v>49577.66</c:v>
                </c:pt>
                <c:pt idx="9">
                  <c:v>48970.25</c:v>
                </c:pt>
                <c:pt idx="10">
                  <c:v>48885.14</c:v>
                </c:pt>
                <c:pt idx="11">
                  <c:v>48824.45</c:v>
                </c:pt>
                <c:pt idx="12">
                  <c:v>48675.519999999997</c:v>
                </c:pt>
                <c:pt idx="13">
                  <c:v>48673.56</c:v>
                </c:pt>
                <c:pt idx="14">
                  <c:v>48549.18</c:v>
                </c:pt>
                <c:pt idx="15">
                  <c:v>48517.56</c:v>
                </c:pt>
                <c:pt idx="16">
                  <c:v>48173.36</c:v>
                </c:pt>
                <c:pt idx="17">
                  <c:v>47928.03</c:v>
                </c:pt>
                <c:pt idx="18">
                  <c:v>47896.79</c:v>
                </c:pt>
                <c:pt idx="19">
                  <c:v>47496.49</c:v>
                </c:pt>
                <c:pt idx="20">
                  <c:v>47462.89</c:v>
                </c:pt>
                <c:pt idx="21">
                  <c:v>47403.88</c:v>
                </c:pt>
                <c:pt idx="22">
                  <c:v>47305.31</c:v>
                </c:pt>
                <c:pt idx="23">
                  <c:v>47291.06</c:v>
                </c:pt>
                <c:pt idx="24">
                  <c:v>47269.85</c:v>
                </c:pt>
                <c:pt idx="25">
                  <c:v>47055.53</c:v>
                </c:pt>
                <c:pt idx="26">
                  <c:v>46889.26</c:v>
                </c:pt>
                <c:pt idx="27">
                  <c:v>46718.16</c:v>
                </c:pt>
                <c:pt idx="28">
                  <c:v>46661.440000000002</c:v>
                </c:pt>
                <c:pt idx="29">
                  <c:v>46599.11</c:v>
                </c:pt>
                <c:pt idx="30">
                  <c:v>46255.11</c:v>
                </c:pt>
                <c:pt idx="31">
                  <c:v>46200.99</c:v>
                </c:pt>
                <c:pt idx="32">
                  <c:v>46151.12</c:v>
                </c:pt>
                <c:pt idx="33">
                  <c:v>46130.53</c:v>
                </c:pt>
                <c:pt idx="34">
                  <c:v>46113.51</c:v>
                </c:pt>
                <c:pt idx="35">
                  <c:v>45863.21</c:v>
                </c:pt>
                <c:pt idx="36">
                  <c:v>45710.21</c:v>
                </c:pt>
                <c:pt idx="37">
                  <c:v>45702.02</c:v>
                </c:pt>
                <c:pt idx="38">
                  <c:v>45008.959999999999</c:v>
                </c:pt>
                <c:pt idx="39">
                  <c:v>44641.2</c:v>
                </c:pt>
                <c:pt idx="40">
                  <c:v>44585.46</c:v>
                </c:pt>
                <c:pt idx="41">
                  <c:v>44501.4</c:v>
                </c:pt>
                <c:pt idx="42">
                  <c:v>44423.8</c:v>
                </c:pt>
                <c:pt idx="43">
                  <c:v>44400.41</c:v>
                </c:pt>
                <c:pt idx="44">
                  <c:v>44260.75</c:v>
                </c:pt>
                <c:pt idx="45">
                  <c:v>44202.65</c:v>
                </c:pt>
                <c:pt idx="46">
                  <c:v>43943.88</c:v>
                </c:pt>
                <c:pt idx="47">
                  <c:v>43921.18</c:v>
                </c:pt>
                <c:pt idx="48">
                  <c:v>43896.38</c:v>
                </c:pt>
                <c:pt idx="49">
                  <c:v>43817.45</c:v>
                </c:pt>
                <c:pt idx="50">
                  <c:v>43813.87</c:v>
                </c:pt>
                <c:pt idx="51">
                  <c:v>43753.34</c:v>
                </c:pt>
                <c:pt idx="52">
                  <c:v>43578.94</c:v>
                </c:pt>
                <c:pt idx="53">
                  <c:v>43254.42</c:v>
                </c:pt>
                <c:pt idx="54">
                  <c:v>43073.760000000002</c:v>
                </c:pt>
                <c:pt idx="55">
                  <c:v>42983.46</c:v>
                </c:pt>
                <c:pt idx="56">
                  <c:v>42969.85</c:v>
                </c:pt>
                <c:pt idx="57">
                  <c:v>42856.84</c:v>
                </c:pt>
                <c:pt idx="58">
                  <c:v>42764.12</c:v>
                </c:pt>
                <c:pt idx="59">
                  <c:v>42760.5</c:v>
                </c:pt>
                <c:pt idx="60">
                  <c:v>42644.2</c:v>
                </c:pt>
                <c:pt idx="61">
                  <c:v>42560.43</c:v>
                </c:pt>
                <c:pt idx="62">
                  <c:v>42538.720000000001</c:v>
                </c:pt>
                <c:pt idx="63">
                  <c:v>42478.6</c:v>
                </c:pt>
                <c:pt idx="64">
                  <c:v>42303.69</c:v>
                </c:pt>
                <c:pt idx="65">
                  <c:v>42211.14</c:v>
                </c:pt>
                <c:pt idx="66">
                  <c:v>42188.15</c:v>
                </c:pt>
                <c:pt idx="67">
                  <c:v>42124.52</c:v>
                </c:pt>
                <c:pt idx="68">
                  <c:v>42112.24</c:v>
                </c:pt>
                <c:pt idx="69">
                  <c:v>42111.66</c:v>
                </c:pt>
                <c:pt idx="70">
                  <c:v>41999.519999999997</c:v>
                </c:pt>
                <c:pt idx="71">
                  <c:v>41949.24</c:v>
                </c:pt>
                <c:pt idx="72">
                  <c:v>41919.1</c:v>
                </c:pt>
                <c:pt idx="73">
                  <c:v>41886.54</c:v>
                </c:pt>
                <c:pt idx="74">
                  <c:v>41794.629999999997</c:v>
                </c:pt>
                <c:pt idx="75">
                  <c:v>41681.86</c:v>
                </c:pt>
                <c:pt idx="76">
                  <c:v>41676.080000000002</c:v>
                </c:pt>
                <c:pt idx="77">
                  <c:v>41661.599999999999</c:v>
                </c:pt>
                <c:pt idx="78">
                  <c:v>41636.199999999997</c:v>
                </c:pt>
                <c:pt idx="79">
                  <c:v>41505.15</c:v>
                </c:pt>
                <c:pt idx="80">
                  <c:v>41351.879999999997</c:v>
                </c:pt>
                <c:pt idx="81">
                  <c:v>41331.79</c:v>
                </c:pt>
                <c:pt idx="82">
                  <c:v>41271.5</c:v>
                </c:pt>
                <c:pt idx="83">
                  <c:v>41250.39</c:v>
                </c:pt>
                <c:pt idx="84">
                  <c:v>41191.57</c:v>
                </c:pt>
                <c:pt idx="85">
                  <c:v>41097.160000000003</c:v>
                </c:pt>
                <c:pt idx="86">
                  <c:v>41055.29</c:v>
                </c:pt>
                <c:pt idx="87">
                  <c:v>41034.22</c:v>
                </c:pt>
                <c:pt idx="88">
                  <c:v>40974.160000000003</c:v>
                </c:pt>
                <c:pt idx="89">
                  <c:v>40961.29</c:v>
                </c:pt>
                <c:pt idx="90">
                  <c:v>40941.29</c:v>
                </c:pt>
                <c:pt idx="91">
                  <c:v>40932.43</c:v>
                </c:pt>
                <c:pt idx="92">
                  <c:v>40904.199999999997</c:v>
                </c:pt>
                <c:pt idx="93">
                  <c:v>40817.85</c:v>
                </c:pt>
                <c:pt idx="94">
                  <c:v>40720.550000000003</c:v>
                </c:pt>
                <c:pt idx="95">
                  <c:v>40692.910000000003</c:v>
                </c:pt>
                <c:pt idx="96">
                  <c:v>40590.550000000003</c:v>
                </c:pt>
                <c:pt idx="97">
                  <c:v>40419.019999999997</c:v>
                </c:pt>
                <c:pt idx="98">
                  <c:v>40373.74</c:v>
                </c:pt>
                <c:pt idx="99">
                  <c:v>40309.93</c:v>
                </c:pt>
                <c:pt idx="100">
                  <c:v>40284.379999999997</c:v>
                </c:pt>
                <c:pt idx="101">
                  <c:v>40273.65</c:v>
                </c:pt>
                <c:pt idx="102">
                  <c:v>40208.559999999998</c:v>
                </c:pt>
                <c:pt idx="103">
                  <c:v>40204.83</c:v>
                </c:pt>
                <c:pt idx="104">
                  <c:v>40182.25</c:v>
                </c:pt>
                <c:pt idx="105">
                  <c:v>40103.89</c:v>
                </c:pt>
                <c:pt idx="106">
                  <c:v>40069.440000000002</c:v>
                </c:pt>
                <c:pt idx="107">
                  <c:v>40054.730000000003</c:v>
                </c:pt>
                <c:pt idx="108">
                  <c:v>40003.33</c:v>
                </c:pt>
                <c:pt idx="109">
                  <c:v>39983.43</c:v>
                </c:pt>
                <c:pt idx="110">
                  <c:v>39963.120000000003</c:v>
                </c:pt>
                <c:pt idx="111">
                  <c:v>39871.699999999997</c:v>
                </c:pt>
                <c:pt idx="112">
                  <c:v>39865.699999999997</c:v>
                </c:pt>
                <c:pt idx="113">
                  <c:v>39836.519999999997</c:v>
                </c:pt>
                <c:pt idx="114">
                  <c:v>39774.28</c:v>
                </c:pt>
                <c:pt idx="115">
                  <c:v>39727.61</c:v>
                </c:pt>
                <c:pt idx="116">
                  <c:v>39725.519999999997</c:v>
                </c:pt>
                <c:pt idx="117">
                  <c:v>39722.75</c:v>
                </c:pt>
                <c:pt idx="118">
                  <c:v>39721.93</c:v>
                </c:pt>
                <c:pt idx="119">
                  <c:v>39670.44</c:v>
                </c:pt>
                <c:pt idx="120">
                  <c:v>39611.760000000002</c:v>
                </c:pt>
                <c:pt idx="121">
                  <c:v>39597.410000000003</c:v>
                </c:pt>
                <c:pt idx="122">
                  <c:v>39556.49</c:v>
                </c:pt>
                <c:pt idx="123">
                  <c:v>39396.86</c:v>
                </c:pt>
                <c:pt idx="124">
                  <c:v>39352.6</c:v>
                </c:pt>
                <c:pt idx="125">
                  <c:v>39315.279999999999</c:v>
                </c:pt>
                <c:pt idx="126">
                  <c:v>39241.440000000002</c:v>
                </c:pt>
                <c:pt idx="127">
                  <c:v>39221.120000000003</c:v>
                </c:pt>
                <c:pt idx="128">
                  <c:v>39125.33</c:v>
                </c:pt>
                <c:pt idx="129">
                  <c:v>39047.29</c:v>
                </c:pt>
                <c:pt idx="130">
                  <c:v>38998.550000000003</c:v>
                </c:pt>
                <c:pt idx="131">
                  <c:v>38947.43</c:v>
                </c:pt>
                <c:pt idx="132">
                  <c:v>38932.559999999998</c:v>
                </c:pt>
                <c:pt idx="133">
                  <c:v>38924.04</c:v>
                </c:pt>
                <c:pt idx="134">
                  <c:v>38893.360000000001</c:v>
                </c:pt>
                <c:pt idx="135">
                  <c:v>38869.25</c:v>
                </c:pt>
                <c:pt idx="136">
                  <c:v>38836.980000000003</c:v>
                </c:pt>
                <c:pt idx="137">
                  <c:v>38792.69</c:v>
                </c:pt>
                <c:pt idx="138">
                  <c:v>38746.36</c:v>
                </c:pt>
                <c:pt idx="139">
                  <c:v>38740.120000000003</c:v>
                </c:pt>
                <c:pt idx="140">
                  <c:v>38711</c:v>
                </c:pt>
                <c:pt idx="141">
                  <c:v>38709.18</c:v>
                </c:pt>
                <c:pt idx="142">
                  <c:v>38652.089999999997</c:v>
                </c:pt>
                <c:pt idx="143">
                  <c:v>38511.629999999997</c:v>
                </c:pt>
                <c:pt idx="144">
                  <c:v>38415.47</c:v>
                </c:pt>
                <c:pt idx="145">
                  <c:v>38405.26</c:v>
                </c:pt>
                <c:pt idx="146">
                  <c:v>38389.79</c:v>
                </c:pt>
                <c:pt idx="147">
                  <c:v>38344.57</c:v>
                </c:pt>
                <c:pt idx="148">
                  <c:v>38313.129999999997</c:v>
                </c:pt>
                <c:pt idx="149">
                  <c:v>38282.75</c:v>
                </c:pt>
                <c:pt idx="150">
                  <c:v>38245.589999999997</c:v>
                </c:pt>
                <c:pt idx="151">
                  <c:v>38241.74</c:v>
                </c:pt>
                <c:pt idx="152">
                  <c:v>38237.339999999997</c:v>
                </c:pt>
                <c:pt idx="153">
                  <c:v>38189.1</c:v>
                </c:pt>
                <c:pt idx="154">
                  <c:v>38126.25</c:v>
                </c:pt>
                <c:pt idx="155">
                  <c:v>37829.72</c:v>
                </c:pt>
                <c:pt idx="156">
                  <c:v>37800.980000000003</c:v>
                </c:pt>
                <c:pt idx="157">
                  <c:v>37742.58</c:v>
                </c:pt>
                <c:pt idx="158">
                  <c:v>37735.199999999997</c:v>
                </c:pt>
                <c:pt idx="159">
                  <c:v>37701.879999999997</c:v>
                </c:pt>
                <c:pt idx="160">
                  <c:v>37675.06</c:v>
                </c:pt>
                <c:pt idx="161">
                  <c:v>37650.74</c:v>
                </c:pt>
                <c:pt idx="162">
                  <c:v>37607.53</c:v>
                </c:pt>
                <c:pt idx="163">
                  <c:v>37484.449999999997</c:v>
                </c:pt>
                <c:pt idx="164">
                  <c:v>37465.339999999997</c:v>
                </c:pt>
                <c:pt idx="165">
                  <c:v>37425.94</c:v>
                </c:pt>
                <c:pt idx="166">
                  <c:v>37277.269999999997</c:v>
                </c:pt>
                <c:pt idx="167">
                  <c:v>37272.339999999997</c:v>
                </c:pt>
                <c:pt idx="168">
                  <c:v>37270.15</c:v>
                </c:pt>
                <c:pt idx="169">
                  <c:v>37251.22</c:v>
                </c:pt>
                <c:pt idx="170">
                  <c:v>37165.160000000003</c:v>
                </c:pt>
                <c:pt idx="171">
                  <c:v>37133.9</c:v>
                </c:pt>
                <c:pt idx="172">
                  <c:v>37079.370000000003</c:v>
                </c:pt>
                <c:pt idx="173">
                  <c:v>37076.370000000003</c:v>
                </c:pt>
                <c:pt idx="174">
                  <c:v>37040.879999999997</c:v>
                </c:pt>
                <c:pt idx="175">
                  <c:v>36976.449999999997</c:v>
                </c:pt>
                <c:pt idx="176">
                  <c:v>36950.26</c:v>
                </c:pt>
                <c:pt idx="177">
                  <c:v>36935.64</c:v>
                </c:pt>
                <c:pt idx="178">
                  <c:v>36922.61</c:v>
                </c:pt>
                <c:pt idx="179">
                  <c:v>36911.99</c:v>
                </c:pt>
                <c:pt idx="180">
                  <c:v>36910.61</c:v>
                </c:pt>
                <c:pt idx="181">
                  <c:v>36898.730000000003</c:v>
                </c:pt>
                <c:pt idx="182">
                  <c:v>36889.99</c:v>
                </c:pt>
                <c:pt idx="183">
                  <c:v>36837.47</c:v>
                </c:pt>
                <c:pt idx="184">
                  <c:v>36795.29</c:v>
                </c:pt>
                <c:pt idx="185">
                  <c:v>36786.370000000003</c:v>
                </c:pt>
                <c:pt idx="186">
                  <c:v>36580.28</c:v>
                </c:pt>
                <c:pt idx="187">
                  <c:v>36572.800000000003</c:v>
                </c:pt>
                <c:pt idx="188">
                  <c:v>36541.550000000003</c:v>
                </c:pt>
                <c:pt idx="189">
                  <c:v>36445.550000000003</c:v>
                </c:pt>
                <c:pt idx="190">
                  <c:v>36397.58</c:v>
                </c:pt>
                <c:pt idx="191">
                  <c:v>36350.71</c:v>
                </c:pt>
                <c:pt idx="192">
                  <c:v>36332.449999999997</c:v>
                </c:pt>
                <c:pt idx="193">
                  <c:v>36314.050000000003</c:v>
                </c:pt>
                <c:pt idx="194">
                  <c:v>36307.800000000003</c:v>
                </c:pt>
                <c:pt idx="195">
                  <c:v>36219.410000000003</c:v>
                </c:pt>
                <c:pt idx="196">
                  <c:v>36197.699999999997</c:v>
                </c:pt>
                <c:pt idx="197">
                  <c:v>36189.1</c:v>
                </c:pt>
                <c:pt idx="198">
                  <c:v>36182.870000000003</c:v>
                </c:pt>
                <c:pt idx="199">
                  <c:v>36149.480000000003</c:v>
                </c:pt>
                <c:pt idx="200">
                  <c:v>36124.57</c:v>
                </c:pt>
                <c:pt idx="201">
                  <c:v>36090.49</c:v>
                </c:pt>
                <c:pt idx="202">
                  <c:v>36085.22</c:v>
                </c:pt>
                <c:pt idx="203">
                  <c:v>36074.339999999997</c:v>
                </c:pt>
                <c:pt idx="204">
                  <c:v>36021.01</c:v>
                </c:pt>
                <c:pt idx="205">
                  <c:v>35952.65</c:v>
                </c:pt>
                <c:pt idx="206">
                  <c:v>35883.269999999997</c:v>
                </c:pt>
                <c:pt idx="207">
                  <c:v>35733.96</c:v>
                </c:pt>
                <c:pt idx="208">
                  <c:v>35711.39</c:v>
                </c:pt>
                <c:pt idx="209">
                  <c:v>35701.9</c:v>
                </c:pt>
                <c:pt idx="210">
                  <c:v>35595.589999999997</c:v>
                </c:pt>
                <c:pt idx="211">
                  <c:v>35585.58</c:v>
                </c:pt>
                <c:pt idx="212">
                  <c:v>35583.17</c:v>
                </c:pt>
                <c:pt idx="213">
                  <c:v>35573.26</c:v>
                </c:pt>
                <c:pt idx="214">
                  <c:v>35547.72</c:v>
                </c:pt>
                <c:pt idx="215">
                  <c:v>35547.47</c:v>
                </c:pt>
                <c:pt idx="216">
                  <c:v>35517.19</c:v>
                </c:pt>
                <c:pt idx="217">
                  <c:v>35491.64</c:v>
                </c:pt>
                <c:pt idx="218">
                  <c:v>35345.730000000003</c:v>
                </c:pt>
                <c:pt idx="219">
                  <c:v>35315.96</c:v>
                </c:pt>
                <c:pt idx="220">
                  <c:v>35302.089999999997</c:v>
                </c:pt>
                <c:pt idx="221">
                  <c:v>35160.129999999997</c:v>
                </c:pt>
                <c:pt idx="222">
                  <c:v>35147.53</c:v>
                </c:pt>
                <c:pt idx="223">
                  <c:v>35069.370000000003</c:v>
                </c:pt>
                <c:pt idx="224">
                  <c:v>35050.620000000003</c:v>
                </c:pt>
                <c:pt idx="225">
                  <c:v>35000.730000000003</c:v>
                </c:pt>
                <c:pt idx="226">
                  <c:v>34979.86</c:v>
                </c:pt>
                <c:pt idx="227">
                  <c:v>34976.42</c:v>
                </c:pt>
                <c:pt idx="228">
                  <c:v>34975.68</c:v>
                </c:pt>
                <c:pt idx="229">
                  <c:v>34940.61</c:v>
                </c:pt>
                <c:pt idx="230">
                  <c:v>34838.870000000003</c:v>
                </c:pt>
                <c:pt idx="231">
                  <c:v>34828.65</c:v>
                </c:pt>
                <c:pt idx="232">
                  <c:v>34806.47</c:v>
                </c:pt>
                <c:pt idx="233">
                  <c:v>34779.620000000003</c:v>
                </c:pt>
                <c:pt idx="234">
                  <c:v>34672.15</c:v>
                </c:pt>
                <c:pt idx="235">
                  <c:v>34617.839999999997</c:v>
                </c:pt>
                <c:pt idx="236">
                  <c:v>34543.39</c:v>
                </c:pt>
                <c:pt idx="237">
                  <c:v>34472.839999999997</c:v>
                </c:pt>
                <c:pt idx="238">
                  <c:v>34456.269999999997</c:v>
                </c:pt>
                <c:pt idx="239">
                  <c:v>34439.86</c:v>
                </c:pt>
                <c:pt idx="240">
                  <c:v>34402.22</c:v>
                </c:pt>
                <c:pt idx="241">
                  <c:v>34307.22</c:v>
                </c:pt>
                <c:pt idx="242">
                  <c:v>34293.120000000003</c:v>
                </c:pt>
                <c:pt idx="243">
                  <c:v>34289.43</c:v>
                </c:pt>
                <c:pt idx="244">
                  <c:v>34254.050000000003</c:v>
                </c:pt>
                <c:pt idx="245">
                  <c:v>34218.019999999997</c:v>
                </c:pt>
                <c:pt idx="246">
                  <c:v>34210.33</c:v>
                </c:pt>
                <c:pt idx="247">
                  <c:v>34205.07</c:v>
                </c:pt>
                <c:pt idx="248">
                  <c:v>34166.269999999997</c:v>
                </c:pt>
                <c:pt idx="249">
                  <c:v>34084.68</c:v>
                </c:pt>
                <c:pt idx="250">
                  <c:v>34053.360000000001</c:v>
                </c:pt>
                <c:pt idx="251">
                  <c:v>33975.47</c:v>
                </c:pt>
                <c:pt idx="252">
                  <c:v>33907.550000000003</c:v>
                </c:pt>
                <c:pt idx="253">
                  <c:v>33900.65</c:v>
                </c:pt>
                <c:pt idx="254">
                  <c:v>33829.39</c:v>
                </c:pt>
                <c:pt idx="255">
                  <c:v>33753.32</c:v>
                </c:pt>
                <c:pt idx="256">
                  <c:v>33750.29</c:v>
                </c:pt>
                <c:pt idx="257">
                  <c:v>33732.69</c:v>
                </c:pt>
                <c:pt idx="258">
                  <c:v>33707.550000000003</c:v>
                </c:pt>
                <c:pt idx="259">
                  <c:v>33611.71</c:v>
                </c:pt>
                <c:pt idx="260">
                  <c:v>33527.1</c:v>
                </c:pt>
                <c:pt idx="261">
                  <c:v>33475.82</c:v>
                </c:pt>
                <c:pt idx="262">
                  <c:v>33471.97</c:v>
                </c:pt>
                <c:pt idx="263">
                  <c:v>33450.99</c:v>
                </c:pt>
                <c:pt idx="264">
                  <c:v>33344.449999999997</c:v>
                </c:pt>
                <c:pt idx="265">
                  <c:v>33307.550000000003</c:v>
                </c:pt>
                <c:pt idx="266">
                  <c:v>33292.83</c:v>
                </c:pt>
                <c:pt idx="267">
                  <c:v>33121</c:v>
                </c:pt>
                <c:pt idx="268">
                  <c:v>33090.660000000003</c:v>
                </c:pt>
                <c:pt idx="269">
                  <c:v>33074.94</c:v>
                </c:pt>
                <c:pt idx="270">
                  <c:v>33057.230000000003</c:v>
                </c:pt>
                <c:pt idx="271">
                  <c:v>33025.32</c:v>
                </c:pt>
                <c:pt idx="272">
                  <c:v>33017.46</c:v>
                </c:pt>
                <c:pt idx="273">
                  <c:v>32947.629999999997</c:v>
                </c:pt>
                <c:pt idx="274">
                  <c:v>32906.69</c:v>
                </c:pt>
                <c:pt idx="275">
                  <c:v>32827.51</c:v>
                </c:pt>
                <c:pt idx="276">
                  <c:v>32787.46</c:v>
                </c:pt>
                <c:pt idx="277">
                  <c:v>32765.33</c:v>
                </c:pt>
                <c:pt idx="278">
                  <c:v>32760.48</c:v>
                </c:pt>
                <c:pt idx="279">
                  <c:v>32734.19</c:v>
                </c:pt>
                <c:pt idx="280">
                  <c:v>32716.2</c:v>
                </c:pt>
                <c:pt idx="281">
                  <c:v>32686.080000000002</c:v>
                </c:pt>
                <c:pt idx="282">
                  <c:v>32672.11</c:v>
                </c:pt>
                <c:pt idx="283">
                  <c:v>32548.34</c:v>
                </c:pt>
                <c:pt idx="284">
                  <c:v>32485.46</c:v>
                </c:pt>
                <c:pt idx="285">
                  <c:v>32462.35</c:v>
                </c:pt>
                <c:pt idx="286">
                  <c:v>32430.22</c:v>
                </c:pt>
                <c:pt idx="287">
                  <c:v>32428.63</c:v>
                </c:pt>
                <c:pt idx="288">
                  <c:v>32288.49</c:v>
                </c:pt>
                <c:pt idx="289">
                  <c:v>32259.96</c:v>
                </c:pt>
                <c:pt idx="290">
                  <c:v>32222.81</c:v>
                </c:pt>
                <c:pt idx="291">
                  <c:v>32192.76</c:v>
                </c:pt>
                <c:pt idx="292">
                  <c:v>32108.66</c:v>
                </c:pt>
                <c:pt idx="293">
                  <c:v>32086.21</c:v>
                </c:pt>
                <c:pt idx="294">
                  <c:v>31980.89</c:v>
                </c:pt>
                <c:pt idx="295">
                  <c:v>31897.1</c:v>
                </c:pt>
                <c:pt idx="296">
                  <c:v>31743.919999999998</c:v>
                </c:pt>
                <c:pt idx="297">
                  <c:v>31736.7</c:v>
                </c:pt>
                <c:pt idx="298">
                  <c:v>31620</c:v>
                </c:pt>
                <c:pt idx="299">
                  <c:v>31591.82</c:v>
                </c:pt>
                <c:pt idx="300">
                  <c:v>31368.81</c:v>
                </c:pt>
                <c:pt idx="301">
                  <c:v>31328.27</c:v>
                </c:pt>
                <c:pt idx="302">
                  <c:v>31322.53</c:v>
                </c:pt>
                <c:pt idx="303">
                  <c:v>31234.560000000001</c:v>
                </c:pt>
                <c:pt idx="304">
                  <c:v>31196.61</c:v>
                </c:pt>
                <c:pt idx="305">
                  <c:v>30942.19</c:v>
                </c:pt>
                <c:pt idx="306">
                  <c:v>30763.01</c:v>
                </c:pt>
                <c:pt idx="307">
                  <c:v>30724.44</c:v>
                </c:pt>
                <c:pt idx="308">
                  <c:v>30697.71</c:v>
                </c:pt>
                <c:pt idx="309">
                  <c:v>30625.65</c:v>
                </c:pt>
                <c:pt idx="310">
                  <c:v>30530.5</c:v>
                </c:pt>
                <c:pt idx="311">
                  <c:v>30457.37</c:v>
                </c:pt>
                <c:pt idx="312">
                  <c:v>30422.03</c:v>
                </c:pt>
                <c:pt idx="313">
                  <c:v>30409.53</c:v>
                </c:pt>
                <c:pt idx="314">
                  <c:v>30366.93</c:v>
                </c:pt>
                <c:pt idx="315">
                  <c:v>30328.27</c:v>
                </c:pt>
                <c:pt idx="316">
                  <c:v>30284.639999999999</c:v>
                </c:pt>
                <c:pt idx="317">
                  <c:v>30260</c:v>
                </c:pt>
                <c:pt idx="318">
                  <c:v>30184.94</c:v>
                </c:pt>
                <c:pt idx="319">
                  <c:v>30166.62</c:v>
                </c:pt>
                <c:pt idx="320">
                  <c:v>30134.75</c:v>
                </c:pt>
                <c:pt idx="321">
                  <c:v>30095.97</c:v>
                </c:pt>
                <c:pt idx="322">
                  <c:v>30063.58</c:v>
                </c:pt>
                <c:pt idx="323">
                  <c:v>30026.87</c:v>
                </c:pt>
                <c:pt idx="324">
                  <c:v>29969.67</c:v>
                </c:pt>
                <c:pt idx="325">
                  <c:v>29933.75</c:v>
                </c:pt>
                <c:pt idx="326">
                  <c:v>29929.56</c:v>
                </c:pt>
                <c:pt idx="327">
                  <c:v>29899.25</c:v>
                </c:pt>
                <c:pt idx="328">
                  <c:v>29852.48</c:v>
                </c:pt>
                <c:pt idx="329">
                  <c:v>29818.76</c:v>
                </c:pt>
                <c:pt idx="330">
                  <c:v>29816.639999999999</c:v>
                </c:pt>
                <c:pt idx="331">
                  <c:v>29760.6</c:v>
                </c:pt>
                <c:pt idx="332">
                  <c:v>29757.69</c:v>
                </c:pt>
                <c:pt idx="333">
                  <c:v>29622.69</c:v>
                </c:pt>
                <c:pt idx="334">
                  <c:v>29583.8</c:v>
                </c:pt>
                <c:pt idx="335">
                  <c:v>29523.17</c:v>
                </c:pt>
                <c:pt idx="336">
                  <c:v>29443.59</c:v>
                </c:pt>
                <c:pt idx="337">
                  <c:v>29352.560000000001</c:v>
                </c:pt>
                <c:pt idx="338">
                  <c:v>29330.98</c:v>
                </c:pt>
                <c:pt idx="339">
                  <c:v>29227.599999999999</c:v>
                </c:pt>
                <c:pt idx="340">
                  <c:v>29186.48</c:v>
                </c:pt>
                <c:pt idx="341">
                  <c:v>29160.39</c:v>
                </c:pt>
                <c:pt idx="342">
                  <c:v>29141.360000000001</c:v>
                </c:pt>
                <c:pt idx="343">
                  <c:v>29114.77</c:v>
                </c:pt>
                <c:pt idx="344">
                  <c:v>29114.21</c:v>
                </c:pt>
                <c:pt idx="345">
                  <c:v>29007.82</c:v>
                </c:pt>
                <c:pt idx="346">
                  <c:v>28998.68</c:v>
                </c:pt>
                <c:pt idx="347">
                  <c:v>28950.47</c:v>
                </c:pt>
                <c:pt idx="348">
                  <c:v>28923.14</c:v>
                </c:pt>
                <c:pt idx="349">
                  <c:v>28868.66</c:v>
                </c:pt>
                <c:pt idx="350">
                  <c:v>28716.14</c:v>
                </c:pt>
                <c:pt idx="351">
                  <c:v>28542.86</c:v>
                </c:pt>
                <c:pt idx="352">
                  <c:v>28476.73</c:v>
                </c:pt>
                <c:pt idx="353">
                  <c:v>28468.92</c:v>
                </c:pt>
                <c:pt idx="354">
                  <c:v>28340.19</c:v>
                </c:pt>
                <c:pt idx="355">
                  <c:v>28302.33</c:v>
                </c:pt>
                <c:pt idx="356">
                  <c:v>28287.9</c:v>
                </c:pt>
                <c:pt idx="357">
                  <c:v>28245.34</c:v>
                </c:pt>
                <c:pt idx="358">
                  <c:v>28101.33</c:v>
                </c:pt>
                <c:pt idx="359">
                  <c:v>28006.94</c:v>
                </c:pt>
                <c:pt idx="360">
                  <c:v>27980.77</c:v>
                </c:pt>
                <c:pt idx="361">
                  <c:v>27941.29</c:v>
                </c:pt>
                <c:pt idx="362">
                  <c:v>27931.11</c:v>
                </c:pt>
                <c:pt idx="363">
                  <c:v>27925.86</c:v>
                </c:pt>
                <c:pt idx="364">
                  <c:v>27849.94</c:v>
                </c:pt>
                <c:pt idx="365">
                  <c:v>27808.73</c:v>
                </c:pt>
                <c:pt idx="366">
                  <c:v>27724.29</c:v>
                </c:pt>
                <c:pt idx="367">
                  <c:v>27696.11</c:v>
                </c:pt>
                <c:pt idx="368">
                  <c:v>27625.17</c:v>
                </c:pt>
                <c:pt idx="369">
                  <c:v>27619.360000000001</c:v>
                </c:pt>
                <c:pt idx="370">
                  <c:v>27614.71</c:v>
                </c:pt>
                <c:pt idx="371">
                  <c:v>27598.93</c:v>
                </c:pt>
                <c:pt idx="372">
                  <c:v>27534.53</c:v>
                </c:pt>
                <c:pt idx="373">
                  <c:v>27533.91</c:v>
                </c:pt>
                <c:pt idx="374">
                  <c:v>27495.59</c:v>
                </c:pt>
                <c:pt idx="375">
                  <c:v>27432.73</c:v>
                </c:pt>
                <c:pt idx="376">
                  <c:v>27375.9</c:v>
                </c:pt>
                <c:pt idx="377">
                  <c:v>27346.04</c:v>
                </c:pt>
                <c:pt idx="378">
                  <c:v>27322.73</c:v>
                </c:pt>
                <c:pt idx="379">
                  <c:v>27236.959999999999</c:v>
                </c:pt>
                <c:pt idx="380">
                  <c:v>27218.44</c:v>
                </c:pt>
                <c:pt idx="381">
                  <c:v>27117.99</c:v>
                </c:pt>
                <c:pt idx="382">
                  <c:v>27092.38</c:v>
                </c:pt>
                <c:pt idx="383">
                  <c:v>27080.639999999999</c:v>
                </c:pt>
                <c:pt idx="384">
                  <c:v>27037.91</c:v>
                </c:pt>
                <c:pt idx="385">
                  <c:v>27000.98</c:v>
                </c:pt>
                <c:pt idx="386">
                  <c:v>26936.98</c:v>
                </c:pt>
                <c:pt idx="387">
                  <c:v>26927.69</c:v>
                </c:pt>
                <c:pt idx="388">
                  <c:v>26926.51</c:v>
                </c:pt>
                <c:pt idx="389">
                  <c:v>26912.560000000001</c:v>
                </c:pt>
                <c:pt idx="390">
                  <c:v>26607.89</c:v>
                </c:pt>
                <c:pt idx="391">
                  <c:v>26479.4</c:v>
                </c:pt>
                <c:pt idx="392">
                  <c:v>26467.1</c:v>
                </c:pt>
                <c:pt idx="393">
                  <c:v>26392.26</c:v>
                </c:pt>
                <c:pt idx="394">
                  <c:v>26316.59</c:v>
                </c:pt>
                <c:pt idx="395">
                  <c:v>26236.58</c:v>
                </c:pt>
                <c:pt idx="396">
                  <c:v>26140.36</c:v>
                </c:pt>
                <c:pt idx="397">
                  <c:v>26125.67</c:v>
                </c:pt>
                <c:pt idx="398">
                  <c:v>26109.33</c:v>
                </c:pt>
                <c:pt idx="399">
                  <c:v>26026.97</c:v>
                </c:pt>
                <c:pt idx="400">
                  <c:v>26018.95</c:v>
                </c:pt>
                <c:pt idx="401">
                  <c:v>25992.82</c:v>
                </c:pt>
                <c:pt idx="402">
                  <c:v>25678.78</c:v>
                </c:pt>
                <c:pt idx="403">
                  <c:v>25656.58</c:v>
                </c:pt>
                <c:pt idx="404">
                  <c:v>25648.98</c:v>
                </c:pt>
                <c:pt idx="405">
                  <c:v>25517.11</c:v>
                </c:pt>
                <c:pt idx="406">
                  <c:v>25382.3</c:v>
                </c:pt>
                <c:pt idx="407">
                  <c:v>25333.33</c:v>
                </c:pt>
                <c:pt idx="408">
                  <c:v>25309.49</c:v>
                </c:pt>
                <c:pt idx="409">
                  <c:v>25127.22</c:v>
                </c:pt>
                <c:pt idx="410">
                  <c:v>25081.77</c:v>
                </c:pt>
                <c:pt idx="411">
                  <c:v>25075.97</c:v>
                </c:pt>
                <c:pt idx="412">
                  <c:v>24915.22</c:v>
                </c:pt>
                <c:pt idx="413">
                  <c:v>24915.05</c:v>
                </c:pt>
                <c:pt idx="414">
                  <c:v>24873.38</c:v>
                </c:pt>
                <c:pt idx="415">
                  <c:v>24869.84</c:v>
                </c:pt>
                <c:pt idx="416">
                  <c:v>24863.25</c:v>
                </c:pt>
                <c:pt idx="417">
                  <c:v>24817.25</c:v>
                </c:pt>
                <c:pt idx="418">
                  <c:v>24795.040000000001</c:v>
                </c:pt>
                <c:pt idx="419">
                  <c:v>24671.66</c:v>
                </c:pt>
                <c:pt idx="420">
                  <c:v>24667.42</c:v>
                </c:pt>
                <c:pt idx="421">
                  <c:v>24603.05</c:v>
                </c:pt>
                <c:pt idx="422">
                  <c:v>24535.7</c:v>
                </c:pt>
                <c:pt idx="423">
                  <c:v>24520.26</c:v>
                </c:pt>
                <c:pt idx="424">
                  <c:v>24513.09</c:v>
                </c:pt>
                <c:pt idx="425">
                  <c:v>24476.48</c:v>
                </c:pt>
                <c:pt idx="426">
                  <c:v>24393.62</c:v>
                </c:pt>
                <c:pt idx="427">
                  <c:v>24387.74</c:v>
                </c:pt>
                <c:pt idx="428">
                  <c:v>24294.02</c:v>
                </c:pt>
                <c:pt idx="429">
                  <c:v>24227.34</c:v>
                </c:pt>
                <c:pt idx="430">
                  <c:v>24180.93</c:v>
                </c:pt>
                <c:pt idx="431">
                  <c:v>24106.91</c:v>
                </c:pt>
                <c:pt idx="432">
                  <c:v>24059.68</c:v>
                </c:pt>
                <c:pt idx="433">
                  <c:v>23967.38</c:v>
                </c:pt>
                <c:pt idx="434">
                  <c:v>23887.66</c:v>
                </c:pt>
                <c:pt idx="435">
                  <c:v>23807.24</c:v>
                </c:pt>
                <c:pt idx="436">
                  <c:v>23568.27</c:v>
                </c:pt>
                <c:pt idx="437">
                  <c:v>23563.02</c:v>
                </c:pt>
                <c:pt idx="438">
                  <c:v>23401.31</c:v>
                </c:pt>
                <c:pt idx="439">
                  <c:v>23306.55</c:v>
                </c:pt>
                <c:pt idx="440">
                  <c:v>23288.93</c:v>
                </c:pt>
                <c:pt idx="441">
                  <c:v>23244.79</c:v>
                </c:pt>
                <c:pt idx="442">
                  <c:v>23241.47</c:v>
                </c:pt>
                <c:pt idx="443">
                  <c:v>23082.959999999999</c:v>
                </c:pt>
                <c:pt idx="444">
                  <c:v>23065.42</c:v>
                </c:pt>
                <c:pt idx="445">
                  <c:v>23045.57</c:v>
                </c:pt>
                <c:pt idx="446">
                  <c:v>22493.66</c:v>
                </c:pt>
                <c:pt idx="447">
                  <c:v>22478.6</c:v>
                </c:pt>
                <c:pt idx="448">
                  <c:v>22462.04</c:v>
                </c:pt>
                <c:pt idx="449">
                  <c:v>22412.65</c:v>
                </c:pt>
                <c:pt idx="450">
                  <c:v>22395.74</c:v>
                </c:pt>
                <c:pt idx="451">
                  <c:v>22331.57</c:v>
                </c:pt>
                <c:pt idx="452">
                  <c:v>22218.11</c:v>
                </c:pt>
                <c:pt idx="453">
                  <c:v>22192.44</c:v>
                </c:pt>
                <c:pt idx="454">
                  <c:v>22144.03</c:v>
                </c:pt>
                <c:pt idx="455">
                  <c:v>22097.62</c:v>
                </c:pt>
                <c:pt idx="456">
                  <c:v>21984.47</c:v>
                </c:pt>
                <c:pt idx="457">
                  <c:v>21978.68</c:v>
                </c:pt>
                <c:pt idx="458">
                  <c:v>21882.400000000001</c:v>
                </c:pt>
                <c:pt idx="459">
                  <c:v>21880.82</c:v>
                </c:pt>
                <c:pt idx="460">
                  <c:v>21797</c:v>
                </c:pt>
                <c:pt idx="461">
                  <c:v>21774.32</c:v>
                </c:pt>
                <c:pt idx="462">
                  <c:v>21771.34</c:v>
                </c:pt>
                <c:pt idx="463">
                  <c:v>21677.279999999999</c:v>
                </c:pt>
                <c:pt idx="464">
                  <c:v>21661.16</c:v>
                </c:pt>
                <c:pt idx="465">
                  <c:v>21659.93</c:v>
                </c:pt>
                <c:pt idx="466">
                  <c:v>21595.38</c:v>
                </c:pt>
                <c:pt idx="467">
                  <c:v>21472.48</c:v>
                </c:pt>
                <c:pt idx="468">
                  <c:v>21348.71</c:v>
                </c:pt>
                <c:pt idx="469">
                  <c:v>21344.85</c:v>
                </c:pt>
                <c:pt idx="470">
                  <c:v>21259.38</c:v>
                </c:pt>
                <c:pt idx="471">
                  <c:v>21232.18</c:v>
                </c:pt>
                <c:pt idx="472">
                  <c:v>21223.68</c:v>
                </c:pt>
                <c:pt idx="473">
                  <c:v>21195.82</c:v>
                </c:pt>
                <c:pt idx="474">
                  <c:v>21098.55</c:v>
                </c:pt>
                <c:pt idx="475">
                  <c:v>21082.16</c:v>
                </c:pt>
                <c:pt idx="476">
                  <c:v>20893.060000000001</c:v>
                </c:pt>
                <c:pt idx="477">
                  <c:v>20878.78</c:v>
                </c:pt>
                <c:pt idx="478">
                  <c:v>20781.490000000002</c:v>
                </c:pt>
                <c:pt idx="479">
                  <c:v>20773.63</c:v>
                </c:pt>
                <c:pt idx="480">
                  <c:v>20745.990000000002</c:v>
                </c:pt>
                <c:pt idx="481">
                  <c:v>20709.02</c:v>
                </c:pt>
                <c:pt idx="482">
                  <c:v>20630.28</c:v>
                </c:pt>
                <c:pt idx="483">
                  <c:v>20568.32</c:v>
                </c:pt>
                <c:pt idx="484">
                  <c:v>20463</c:v>
                </c:pt>
                <c:pt idx="485">
                  <c:v>20446.849999999999</c:v>
                </c:pt>
                <c:pt idx="486">
                  <c:v>20420.599999999999</c:v>
                </c:pt>
                <c:pt idx="487">
                  <c:v>20354.5</c:v>
                </c:pt>
                <c:pt idx="488">
                  <c:v>20296.86</c:v>
                </c:pt>
                <c:pt idx="489">
                  <c:v>20277.810000000001</c:v>
                </c:pt>
                <c:pt idx="490">
                  <c:v>20253.84</c:v>
                </c:pt>
                <c:pt idx="491">
                  <c:v>20234.849999999999</c:v>
                </c:pt>
                <c:pt idx="492">
                  <c:v>20177.669999999998</c:v>
                </c:pt>
                <c:pt idx="493">
                  <c:v>20167.34</c:v>
                </c:pt>
                <c:pt idx="494">
                  <c:v>20149.32</c:v>
                </c:pt>
                <c:pt idx="495">
                  <c:v>20009.63</c:v>
                </c:pt>
                <c:pt idx="496">
                  <c:v>19995.29</c:v>
                </c:pt>
                <c:pt idx="497">
                  <c:v>19964.75</c:v>
                </c:pt>
                <c:pt idx="498">
                  <c:v>19933.46</c:v>
                </c:pt>
                <c:pt idx="499">
                  <c:v>19798.05</c:v>
                </c:pt>
                <c:pt idx="500">
                  <c:v>19749.38</c:v>
                </c:pt>
                <c:pt idx="501">
                  <c:v>19719.689999999999</c:v>
                </c:pt>
                <c:pt idx="502">
                  <c:v>19673.34</c:v>
                </c:pt>
                <c:pt idx="503">
                  <c:v>19594.810000000001</c:v>
                </c:pt>
                <c:pt idx="504">
                  <c:v>19551.34</c:v>
                </c:pt>
                <c:pt idx="505">
                  <c:v>19539.240000000002</c:v>
                </c:pt>
                <c:pt idx="506">
                  <c:v>19521.97</c:v>
                </c:pt>
                <c:pt idx="507">
                  <c:v>19515.54</c:v>
                </c:pt>
                <c:pt idx="508">
                  <c:v>19496.72</c:v>
                </c:pt>
                <c:pt idx="509">
                  <c:v>19444.27</c:v>
                </c:pt>
                <c:pt idx="510">
                  <c:v>19442.349999999999</c:v>
                </c:pt>
                <c:pt idx="511">
                  <c:v>19362</c:v>
                </c:pt>
                <c:pt idx="512">
                  <c:v>19350.37</c:v>
                </c:pt>
                <c:pt idx="513">
                  <c:v>19321.060000000001</c:v>
                </c:pt>
                <c:pt idx="514">
                  <c:v>19259.96</c:v>
                </c:pt>
                <c:pt idx="515">
                  <c:v>19214.71</c:v>
                </c:pt>
                <c:pt idx="516">
                  <c:v>19199.939999999999</c:v>
                </c:pt>
                <c:pt idx="517">
                  <c:v>19144.580000000002</c:v>
                </c:pt>
                <c:pt idx="518">
                  <c:v>19107.78</c:v>
                </c:pt>
                <c:pt idx="519">
                  <c:v>19040.88</c:v>
                </c:pt>
                <c:pt idx="520">
                  <c:v>19023.259999999998</c:v>
                </c:pt>
                <c:pt idx="521">
                  <c:v>18972.5</c:v>
                </c:pt>
                <c:pt idx="522">
                  <c:v>18963.169999999998</c:v>
                </c:pt>
                <c:pt idx="523">
                  <c:v>18955.22</c:v>
                </c:pt>
                <c:pt idx="524">
                  <c:v>18954.560000000001</c:v>
                </c:pt>
                <c:pt idx="525">
                  <c:v>18932.810000000001</c:v>
                </c:pt>
                <c:pt idx="526">
                  <c:v>18903.490000000002</c:v>
                </c:pt>
                <c:pt idx="527">
                  <c:v>18883.330000000002</c:v>
                </c:pt>
                <c:pt idx="528">
                  <c:v>18838.7</c:v>
                </c:pt>
                <c:pt idx="529">
                  <c:v>18815.53</c:v>
                </c:pt>
                <c:pt idx="530">
                  <c:v>18806.150000000001</c:v>
                </c:pt>
                <c:pt idx="531">
                  <c:v>18804.75</c:v>
                </c:pt>
                <c:pt idx="532">
                  <c:v>18767.740000000002</c:v>
                </c:pt>
                <c:pt idx="533">
                  <c:v>18765.88</c:v>
                </c:pt>
                <c:pt idx="534">
                  <c:v>18694.689999999999</c:v>
                </c:pt>
                <c:pt idx="535">
                  <c:v>18682.740000000002</c:v>
                </c:pt>
                <c:pt idx="536">
                  <c:v>18648.419999999998</c:v>
                </c:pt>
                <c:pt idx="537">
                  <c:v>18608.259999999998</c:v>
                </c:pt>
                <c:pt idx="538">
                  <c:v>18443.11</c:v>
                </c:pt>
                <c:pt idx="539">
                  <c:v>18328.240000000002</c:v>
                </c:pt>
                <c:pt idx="540">
                  <c:v>18310.740000000002</c:v>
                </c:pt>
                <c:pt idx="541">
                  <c:v>18259.22</c:v>
                </c:pt>
                <c:pt idx="542">
                  <c:v>18246.5</c:v>
                </c:pt>
                <c:pt idx="543">
                  <c:v>18223.45</c:v>
                </c:pt>
                <c:pt idx="544">
                  <c:v>18218.16</c:v>
                </c:pt>
                <c:pt idx="545">
                  <c:v>18208.34</c:v>
                </c:pt>
                <c:pt idx="546">
                  <c:v>18157.88</c:v>
                </c:pt>
                <c:pt idx="547">
                  <c:v>18033.97</c:v>
                </c:pt>
                <c:pt idx="548">
                  <c:v>18031.189999999999</c:v>
                </c:pt>
                <c:pt idx="549">
                  <c:v>18031.16</c:v>
                </c:pt>
                <c:pt idx="550">
                  <c:v>17942.11</c:v>
                </c:pt>
                <c:pt idx="551">
                  <c:v>17929.3</c:v>
                </c:pt>
                <c:pt idx="552">
                  <c:v>17904.53</c:v>
                </c:pt>
                <c:pt idx="553">
                  <c:v>17882.669999999998</c:v>
                </c:pt>
                <c:pt idx="554">
                  <c:v>17878.900000000001</c:v>
                </c:pt>
                <c:pt idx="555">
                  <c:v>17862.919999999998</c:v>
                </c:pt>
                <c:pt idx="556">
                  <c:v>17832.599999999999</c:v>
                </c:pt>
                <c:pt idx="557">
                  <c:v>17779.939999999999</c:v>
                </c:pt>
                <c:pt idx="558">
                  <c:v>17777.73</c:v>
                </c:pt>
                <c:pt idx="559">
                  <c:v>17748.509999999998</c:v>
                </c:pt>
                <c:pt idx="560">
                  <c:v>17663.14</c:v>
                </c:pt>
                <c:pt idx="561">
                  <c:v>17626.240000000002</c:v>
                </c:pt>
                <c:pt idx="562">
                  <c:v>17584.72</c:v>
                </c:pt>
                <c:pt idx="563">
                  <c:v>17560.38</c:v>
                </c:pt>
                <c:pt idx="564">
                  <c:v>17556.88</c:v>
                </c:pt>
                <c:pt idx="565">
                  <c:v>17507.47</c:v>
                </c:pt>
                <c:pt idx="566">
                  <c:v>17505.650000000001</c:v>
                </c:pt>
                <c:pt idx="567">
                  <c:v>17496.310000000001</c:v>
                </c:pt>
                <c:pt idx="568">
                  <c:v>17479.53</c:v>
                </c:pt>
                <c:pt idx="569">
                  <c:v>17468.98</c:v>
                </c:pt>
                <c:pt idx="570">
                  <c:v>17361.77</c:v>
                </c:pt>
                <c:pt idx="571">
                  <c:v>17352.68</c:v>
                </c:pt>
                <c:pt idx="572">
                  <c:v>17337.580000000002</c:v>
                </c:pt>
                <c:pt idx="573">
                  <c:v>17253.43</c:v>
                </c:pt>
                <c:pt idx="574">
                  <c:v>17179.52</c:v>
                </c:pt>
                <c:pt idx="575">
                  <c:v>17178.68</c:v>
                </c:pt>
                <c:pt idx="576">
                  <c:v>17174.52</c:v>
                </c:pt>
                <c:pt idx="577">
                  <c:v>17172.27</c:v>
                </c:pt>
                <c:pt idx="578">
                  <c:v>17128.43</c:v>
                </c:pt>
                <c:pt idx="579">
                  <c:v>17085.27</c:v>
                </c:pt>
                <c:pt idx="580">
                  <c:v>17081.080000000002</c:v>
                </c:pt>
                <c:pt idx="581">
                  <c:v>17043.34</c:v>
                </c:pt>
                <c:pt idx="582">
                  <c:v>17016.009999999998</c:v>
                </c:pt>
                <c:pt idx="583">
                  <c:v>16990.55</c:v>
                </c:pt>
                <c:pt idx="584">
                  <c:v>16921.09</c:v>
                </c:pt>
                <c:pt idx="585">
                  <c:v>16903.5</c:v>
                </c:pt>
                <c:pt idx="586">
                  <c:v>16884.919999999998</c:v>
                </c:pt>
                <c:pt idx="587">
                  <c:v>16841.32</c:v>
                </c:pt>
                <c:pt idx="588">
                  <c:v>16796.41</c:v>
                </c:pt>
                <c:pt idx="589">
                  <c:v>16779.400000000001</c:v>
                </c:pt>
                <c:pt idx="590">
                  <c:v>16776.3</c:v>
                </c:pt>
                <c:pt idx="591">
                  <c:v>16770.990000000002</c:v>
                </c:pt>
                <c:pt idx="592">
                  <c:v>16657.72</c:v>
                </c:pt>
                <c:pt idx="593">
                  <c:v>16631.61</c:v>
                </c:pt>
                <c:pt idx="594">
                  <c:v>16602.18</c:v>
                </c:pt>
                <c:pt idx="595">
                  <c:v>16600.16</c:v>
                </c:pt>
                <c:pt idx="596">
                  <c:v>16587.96</c:v>
                </c:pt>
                <c:pt idx="597">
                  <c:v>16586.5</c:v>
                </c:pt>
                <c:pt idx="598">
                  <c:v>16577.78</c:v>
                </c:pt>
                <c:pt idx="599">
                  <c:v>16455.71</c:v>
                </c:pt>
                <c:pt idx="600">
                  <c:v>16450.89</c:v>
                </c:pt>
                <c:pt idx="601">
                  <c:v>16420.490000000002</c:v>
                </c:pt>
                <c:pt idx="602">
                  <c:v>16351.42</c:v>
                </c:pt>
                <c:pt idx="603">
                  <c:v>16311.05</c:v>
                </c:pt>
                <c:pt idx="604">
                  <c:v>16297.85</c:v>
                </c:pt>
                <c:pt idx="605">
                  <c:v>16267.32</c:v>
                </c:pt>
                <c:pt idx="606">
                  <c:v>16232.85</c:v>
                </c:pt>
                <c:pt idx="607">
                  <c:v>16205.88</c:v>
                </c:pt>
                <c:pt idx="608">
                  <c:v>16199.1</c:v>
                </c:pt>
                <c:pt idx="609">
                  <c:v>16190.97</c:v>
                </c:pt>
                <c:pt idx="610">
                  <c:v>16152.04</c:v>
                </c:pt>
                <c:pt idx="611">
                  <c:v>16138.76</c:v>
                </c:pt>
                <c:pt idx="612">
                  <c:v>16122.65</c:v>
                </c:pt>
                <c:pt idx="613">
                  <c:v>16115.3</c:v>
                </c:pt>
                <c:pt idx="614">
                  <c:v>16097.94</c:v>
                </c:pt>
                <c:pt idx="615">
                  <c:v>16085.13</c:v>
                </c:pt>
                <c:pt idx="616">
                  <c:v>16069.08</c:v>
                </c:pt>
                <c:pt idx="617">
                  <c:v>16062.89</c:v>
                </c:pt>
                <c:pt idx="618">
                  <c:v>16059.06</c:v>
                </c:pt>
                <c:pt idx="619">
                  <c:v>15966.19</c:v>
                </c:pt>
                <c:pt idx="620">
                  <c:v>15965.29</c:v>
                </c:pt>
                <c:pt idx="621">
                  <c:v>15922.29</c:v>
                </c:pt>
                <c:pt idx="622">
                  <c:v>15840.81</c:v>
                </c:pt>
                <c:pt idx="623">
                  <c:v>15828.82</c:v>
                </c:pt>
                <c:pt idx="624">
                  <c:v>15820.7</c:v>
                </c:pt>
                <c:pt idx="625">
                  <c:v>15817.99</c:v>
                </c:pt>
                <c:pt idx="626">
                  <c:v>15746.62</c:v>
                </c:pt>
                <c:pt idx="627">
                  <c:v>15698.86</c:v>
                </c:pt>
                <c:pt idx="628">
                  <c:v>15670.3</c:v>
                </c:pt>
                <c:pt idx="629">
                  <c:v>15646.28</c:v>
                </c:pt>
                <c:pt idx="630">
                  <c:v>15612.19</c:v>
                </c:pt>
                <c:pt idx="631">
                  <c:v>15608.58</c:v>
                </c:pt>
                <c:pt idx="632">
                  <c:v>15556.67</c:v>
                </c:pt>
                <c:pt idx="633">
                  <c:v>15555.19</c:v>
                </c:pt>
                <c:pt idx="634">
                  <c:v>15532.16</c:v>
                </c:pt>
                <c:pt idx="635">
                  <c:v>15518.18</c:v>
                </c:pt>
                <c:pt idx="636">
                  <c:v>15450.48</c:v>
                </c:pt>
                <c:pt idx="637">
                  <c:v>15440.2</c:v>
                </c:pt>
                <c:pt idx="638">
                  <c:v>15377.77</c:v>
                </c:pt>
                <c:pt idx="639">
                  <c:v>15368.22</c:v>
                </c:pt>
                <c:pt idx="640">
                  <c:v>15363.77</c:v>
                </c:pt>
                <c:pt idx="641">
                  <c:v>15361.5</c:v>
                </c:pt>
                <c:pt idx="642">
                  <c:v>15359.1</c:v>
                </c:pt>
                <c:pt idx="643">
                  <c:v>15322.77</c:v>
                </c:pt>
                <c:pt idx="644">
                  <c:v>15260.52</c:v>
                </c:pt>
                <c:pt idx="645">
                  <c:v>15230.32</c:v>
                </c:pt>
                <c:pt idx="646">
                  <c:v>15207.92</c:v>
                </c:pt>
                <c:pt idx="647">
                  <c:v>15174.81</c:v>
                </c:pt>
                <c:pt idx="648">
                  <c:v>15170.07</c:v>
                </c:pt>
                <c:pt idx="649">
                  <c:v>15161.53</c:v>
                </c:pt>
                <c:pt idx="650">
                  <c:v>15161.25</c:v>
                </c:pt>
                <c:pt idx="651">
                  <c:v>15150.44</c:v>
                </c:pt>
                <c:pt idx="652">
                  <c:v>15123.19</c:v>
                </c:pt>
                <c:pt idx="653">
                  <c:v>15103.69</c:v>
                </c:pt>
                <c:pt idx="654">
                  <c:v>15090.35</c:v>
                </c:pt>
                <c:pt idx="655">
                  <c:v>15052.68</c:v>
                </c:pt>
                <c:pt idx="656">
                  <c:v>15038.51</c:v>
                </c:pt>
                <c:pt idx="657">
                  <c:v>15026.3</c:v>
                </c:pt>
                <c:pt idx="658">
                  <c:v>15025.76</c:v>
                </c:pt>
                <c:pt idx="659">
                  <c:v>15019.76</c:v>
                </c:pt>
                <c:pt idx="660">
                  <c:v>15006.58</c:v>
                </c:pt>
                <c:pt idx="661">
                  <c:v>14988.43</c:v>
                </c:pt>
                <c:pt idx="662">
                  <c:v>14945.34</c:v>
                </c:pt>
                <c:pt idx="663">
                  <c:v>14926.97</c:v>
                </c:pt>
                <c:pt idx="664">
                  <c:v>14908.27</c:v>
                </c:pt>
                <c:pt idx="665">
                  <c:v>14901.52</c:v>
                </c:pt>
                <c:pt idx="666">
                  <c:v>14847.63</c:v>
                </c:pt>
                <c:pt idx="667">
                  <c:v>14843.96</c:v>
                </c:pt>
                <c:pt idx="668">
                  <c:v>14839.34</c:v>
                </c:pt>
                <c:pt idx="669">
                  <c:v>14819</c:v>
                </c:pt>
                <c:pt idx="670">
                  <c:v>14750.42</c:v>
                </c:pt>
                <c:pt idx="671">
                  <c:v>14738.43</c:v>
                </c:pt>
                <c:pt idx="672">
                  <c:v>14711.74</c:v>
                </c:pt>
                <c:pt idx="673">
                  <c:v>14696.77</c:v>
                </c:pt>
                <c:pt idx="674">
                  <c:v>14692.67</c:v>
                </c:pt>
                <c:pt idx="675">
                  <c:v>14665.75</c:v>
                </c:pt>
                <c:pt idx="676">
                  <c:v>14657.2</c:v>
                </c:pt>
                <c:pt idx="677">
                  <c:v>14640.35</c:v>
                </c:pt>
                <c:pt idx="678">
                  <c:v>14630.52</c:v>
                </c:pt>
                <c:pt idx="679">
                  <c:v>14612.33</c:v>
                </c:pt>
                <c:pt idx="680">
                  <c:v>14600.62</c:v>
                </c:pt>
                <c:pt idx="681">
                  <c:v>14590.63</c:v>
                </c:pt>
                <c:pt idx="682">
                  <c:v>14574.64</c:v>
                </c:pt>
                <c:pt idx="683">
                  <c:v>14571.89</c:v>
                </c:pt>
                <c:pt idx="684">
                  <c:v>14547.26</c:v>
                </c:pt>
                <c:pt idx="685">
                  <c:v>14507.46</c:v>
                </c:pt>
                <c:pt idx="686">
                  <c:v>14478.33</c:v>
                </c:pt>
                <c:pt idx="687">
                  <c:v>14474.68</c:v>
                </c:pt>
                <c:pt idx="688">
                  <c:v>14470.01</c:v>
                </c:pt>
                <c:pt idx="689">
                  <c:v>14455.64</c:v>
                </c:pt>
                <c:pt idx="690">
                  <c:v>14451.84</c:v>
                </c:pt>
                <c:pt idx="691">
                  <c:v>14449.85</c:v>
                </c:pt>
                <c:pt idx="692">
                  <c:v>14427.63</c:v>
                </c:pt>
                <c:pt idx="693">
                  <c:v>14426.66</c:v>
                </c:pt>
                <c:pt idx="694">
                  <c:v>14426.07</c:v>
                </c:pt>
                <c:pt idx="695">
                  <c:v>14418.28</c:v>
                </c:pt>
                <c:pt idx="696">
                  <c:v>14410.93</c:v>
                </c:pt>
                <c:pt idx="697">
                  <c:v>14394.56</c:v>
                </c:pt>
                <c:pt idx="698">
                  <c:v>14394.4</c:v>
                </c:pt>
                <c:pt idx="699">
                  <c:v>14382.71</c:v>
                </c:pt>
                <c:pt idx="700">
                  <c:v>14358.36</c:v>
                </c:pt>
                <c:pt idx="701">
                  <c:v>14355.43</c:v>
                </c:pt>
                <c:pt idx="702">
                  <c:v>14349.85</c:v>
                </c:pt>
                <c:pt idx="703">
                  <c:v>14337.91</c:v>
                </c:pt>
                <c:pt idx="704">
                  <c:v>14319.03</c:v>
                </c:pt>
                <c:pt idx="705">
                  <c:v>14313.85</c:v>
                </c:pt>
                <c:pt idx="706">
                  <c:v>14285.9</c:v>
                </c:pt>
                <c:pt idx="707">
                  <c:v>14283.46</c:v>
                </c:pt>
                <c:pt idx="708">
                  <c:v>14258.33</c:v>
                </c:pt>
                <c:pt idx="709">
                  <c:v>14256.79</c:v>
                </c:pt>
                <c:pt idx="710">
                  <c:v>14256.19</c:v>
                </c:pt>
                <c:pt idx="711">
                  <c:v>14254.61</c:v>
                </c:pt>
                <c:pt idx="712">
                  <c:v>14235.07</c:v>
                </c:pt>
                <c:pt idx="713">
                  <c:v>14210.54</c:v>
                </c:pt>
                <c:pt idx="714">
                  <c:v>14209.4</c:v>
                </c:pt>
                <c:pt idx="715">
                  <c:v>14193.55</c:v>
                </c:pt>
                <c:pt idx="716">
                  <c:v>14152.46</c:v>
                </c:pt>
                <c:pt idx="717">
                  <c:v>14133.04</c:v>
                </c:pt>
                <c:pt idx="718">
                  <c:v>14119.62</c:v>
                </c:pt>
                <c:pt idx="719">
                  <c:v>14098.07</c:v>
                </c:pt>
                <c:pt idx="720">
                  <c:v>14081.93</c:v>
                </c:pt>
                <c:pt idx="721">
                  <c:v>14043.48</c:v>
                </c:pt>
                <c:pt idx="722">
                  <c:v>14007.22</c:v>
                </c:pt>
                <c:pt idx="723">
                  <c:v>14001.29</c:v>
                </c:pt>
                <c:pt idx="724">
                  <c:v>14001.13</c:v>
                </c:pt>
                <c:pt idx="725">
                  <c:v>13981.85</c:v>
                </c:pt>
                <c:pt idx="726">
                  <c:v>13979.45</c:v>
                </c:pt>
                <c:pt idx="727">
                  <c:v>13974.46</c:v>
                </c:pt>
                <c:pt idx="728">
                  <c:v>13937.67</c:v>
                </c:pt>
                <c:pt idx="729">
                  <c:v>13919.82</c:v>
                </c:pt>
                <c:pt idx="730">
                  <c:v>13887.97</c:v>
                </c:pt>
                <c:pt idx="731">
                  <c:v>13887.2</c:v>
                </c:pt>
                <c:pt idx="732">
                  <c:v>13886.4</c:v>
                </c:pt>
                <c:pt idx="733">
                  <c:v>13880.95</c:v>
                </c:pt>
                <c:pt idx="734">
                  <c:v>13874.89</c:v>
                </c:pt>
                <c:pt idx="735">
                  <c:v>13844.8</c:v>
                </c:pt>
                <c:pt idx="736">
                  <c:v>13844.51</c:v>
                </c:pt>
                <c:pt idx="737">
                  <c:v>13831.12</c:v>
                </c:pt>
                <c:pt idx="738">
                  <c:v>13822.8</c:v>
                </c:pt>
                <c:pt idx="739">
                  <c:v>13819.49</c:v>
                </c:pt>
                <c:pt idx="740">
                  <c:v>13801.61</c:v>
                </c:pt>
                <c:pt idx="741">
                  <c:v>13770.1</c:v>
                </c:pt>
                <c:pt idx="742">
                  <c:v>13747.87</c:v>
                </c:pt>
                <c:pt idx="743">
                  <c:v>13746.74</c:v>
                </c:pt>
                <c:pt idx="744">
                  <c:v>13726.21</c:v>
                </c:pt>
                <c:pt idx="745">
                  <c:v>13725.47</c:v>
                </c:pt>
                <c:pt idx="746">
                  <c:v>13714.55</c:v>
                </c:pt>
                <c:pt idx="747">
                  <c:v>13685.51</c:v>
                </c:pt>
                <c:pt idx="748">
                  <c:v>13677.68</c:v>
                </c:pt>
                <c:pt idx="749">
                  <c:v>13638.06</c:v>
                </c:pt>
                <c:pt idx="750">
                  <c:v>13635.64</c:v>
                </c:pt>
                <c:pt idx="751">
                  <c:v>13622.01</c:v>
                </c:pt>
                <c:pt idx="752">
                  <c:v>13616.36</c:v>
                </c:pt>
                <c:pt idx="753">
                  <c:v>13607.37</c:v>
                </c:pt>
                <c:pt idx="754">
                  <c:v>13588.17</c:v>
                </c:pt>
                <c:pt idx="755">
                  <c:v>13566.04</c:v>
                </c:pt>
                <c:pt idx="756">
                  <c:v>13555</c:v>
                </c:pt>
                <c:pt idx="757">
                  <c:v>13511.28</c:v>
                </c:pt>
                <c:pt idx="758">
                  <c:v>13480.83</c:v>
                </c:pt>
                <c:pt idx="759">
                  <c:v>13472.19</c:v>
                </c:pt>
                <c:pt idx="760">
                  <c:v>13470.86</c:v>
                </c:pt>
                <c:pt idx="761">
                  <c:v>13470.8</c:v>
                </c:pt>
                <c:pt idx="762">
                  <c:v>13465.8</c:v>
                </c:pt>
                <c:pt idx="763">
                  <c:v>13462.52</c:v>
                </c:pt>
                <c:pt idx="764">
                  <c:v>13457.96</c:v>
                </c:pt>
                <c:pt idx="765">
                  <c:v>13451.12</c:v>
                </c:pt>
                <c:pt idx="766">
                  <c:v>13440.7</c:v>
                </c:pt>
                <c:pt idx="767">
                  <c:v>13430.27</c:v>
                </c:pt>
                <c:pt idx="768">
                  <c:v>13429.04</c:v>
                </c:pt>
                <c:pt idx="769">
                  <c:v>13417.05</c:v>
                </c:pt>
                <c:pt idx="770">
                  <c:v>13415.04</c:v>
                </c:pt>
                <c:pt idx="771">
                  <c:v>13412.97</c:v>
                </c:pt>
                <c:pt idx="772">
                  <c:v>13405.39</c:v>
                </c:pt>
                <c:pt idx="773">
                  <c:v>13393.76</c:v>
                </c:pt>
                <c:pt idx="774">
                  <c:v>13390.56</c:v>
                </c:pt>
                <c:pt idx="775">
                  <c:v>13383.67</c:v>
                </c:pt>
                <c:pt idx="776">
                  <c:v>13377.41</c:v>
                </c:pt>
                <c:pt idx="777">
                  <c:v>13375.76</c:v>
                </c:pt>
                <c:pt idx="778">
                  <c:v>13360.94</c:v>
                </c:pt>
                <c:pt idx="779">
                  <c:v>13352.1</c:v>
                </c:pt>
                <c:pt idx="780">
                  <c:v>13333.71</c:v>
                </c:pt>
                <c:pt idx="781">
                  <c:v>13292.52</c:v>
                </c:pt>
                <c:pt idx="782">
                  <c:v>13228.85</c:v>
                </c:pt>
                <c:pt idx="783">
                  <c:v>13224.69</c:v>
                </c:pt>
                <c:pt idx="784">
                  <c:v>13224.06</c:v>
                </c:pt>
                <c:pt idx="785">
                  <c:v>13217.09</c:v>
                </c:pt>
                <c:pt idx="786">
                  <c:v>13214.43</c:v>
                </c:pt>
                <c:pt idx="787">
                  <c:v>13204.29</c:v>
                </c:pt>
                <c:pt idx="788">
                  <c:v>13143.86</c:v>
                </c:pt>
                <c:pt idx="789">
                  <c:v>13143.34</c:v>
                </c:pt>
                <c:pt idx="790">
                  <c:v>13129.6</c:v>
                </c:pt>
                <c:pt idx="791">
                  <c:v>13126.68</c:v>
                </c:pt>
                <c:pt idx="792">
                  <c:v>13116.84</c:v>
                </c:pt>
                <c:pt idx="793">
                  <c:v>13113.51</c:v>
                </c:pt>
                <c:pt idx="794">
                  <c:v>13112.6</c:v>
                </c:pt>
                <c:pt idx="795">
                  <c:v>13110.79</c:v>
                </c:pt>
                <c:pt idx="796">
                  <c:v>13101.74</c:v>
                </c:pt>
                <c:pt idx="797">
                  <c:v>13063.88</c:v>
                </c:pt>
                <c:pt idx="798">
                  <c:v>13051.22</c:v>
                </c:pt>
                <c:pt idx="799">
                  <c:v>13047.33</c:v>
                </c:pt>
                <c:pt idx="800">
                  <c:v>13044.41</c:v>
                </c:pt>
                <c:pt idx="801">
                  <c:v>13041.92</c:v>
                </c:pt>
                <c:pt idx="802">
                  <c:v>13023.93</c:v>
                </c:pt>
                <c:pt idx="803">
                  <c:v>13019.16</c:v>
                </c:pt>
                <c:pt idx="804">
                  <c:v>13012.21</c:v>
                </c:pt>
                <c:pt idx="805">
                  <c:v>13010.86</c:v>
                </c:pt>
                <c:pt idx="806">
                  <c:v>13008.07</c:v>
                </c:pt>
                <c:pt idx="807">
                  <c:v>13004.95</c:v>
                </c:pt>
                <c:pt idx="808">
                  <c:v>13002.91</c:v>
                </c:pt>
                <c:pt idx="809">
                  <c:v>12994.12</c:v>
                </c:pt>
                <c:pt idx="810">
                  <c:v>12982.87</c:v>
                </c:pt>
                <c:pt idx="811">
                  <c:v>12981.35</c:v>
                </c:pt>
                <c:pt idx="812">
                  <c:v>12979.36</c:v>
                </c:pt>
                <c:pt idx="813">
                  <c:v>12957.12</c:v>
                </c:pt>
                <c:pt idx="814">
                  <c:v>12950.07</c:v>
                </c:pt>
                <c:pt idx="815">
                  <c:v>12949.16</c:v>
                </c:pt>
                <c:pt idx="816">
                  <c:v>12928.79</c:v>
                </c:pt>
                <c:pt idx="817">
                  <c:v>12925.89</c:v>
                </c:pt>
                <c:pt idx="818">
                  <c:v>12913.99</c:v>
                </c:pt>
                <c:pt idx="819">
                  <c:v>12890.06</c:v>
                </c:pt>
                <c:pt idx="820">
                  <c:v>12870.31</c:v>
                </c:pt>
                <c:pt idx="821">
                  <c:v>12856.84</c:v>
                </c:pt>
                <c:pt idx="822">
                  <c:v>12852.37</c:v>
                </c:pt>
                <c:pt idx="823">
                  <c:v>12847.24</c:v>
                </c:pt>
                <c:pt idx="824">
                  <c:v>12829.46</c:v>
                </c:pt>
                <c:pt idx="825">
                  <c:v>12823.25</c:v>
                </c:pt>
                <c:pt idx="826">
                  <c:v>12815.44</c:v>
                </c:pt>
                <c:pt idx="827">
                  <c:v>12797.21</c:v>
                </c:pt>
                <c:pt idx="828">
                  <c:v>12788.18</c:v>
                </c:pt>
                <c:pt idx="829">
                  <c:v>12788.03</c:v>
                </c:pt>
                <c:pt idx="830">
                  <c:v>12776.05</c:v>
                </c:pt>
                <c:pt idx="831">
                  <c:v>12770.27</c:v>
                </c:pt>
                <c:pt idx="832">
                  <c:v>12741.17</c:v>
                </c:pt>
                <c:pt idx="833">
                  <c:v>12731</c:v>
                </c:pt>
                <c:pt idx="834">
                  <c:v>12718.21</c:v>
                </c:pt>
                <c:pt idx="835">
                  <c:v>12713</c:v>
                </c:pt>
                <c:pt idx="836">
                  <c:v>12700.63</c:v>
                </c:pt>
                <c:pt idx="837">
                  <c:v>12699.56</c:v>
                </c:pt>
                <c:pt idx="838">
                  <c:v>12697.48</c:v>
                </c:pt>
                <c:pt idx="839">
                  <c:v>12648.7</c:v>
                </c:pt>
                <c:pt idx="840">
                  <c:v>12646.21</c:v>
                </c:pt>
                <c:pt idx="841">
                  <c:v>12644.59</c:v>
                </c:pt>
                <c:pt idx="842">
                  <c:v>12643.38</c:v>
                </c:pt>
                <c:pt idx="843">
                  <c:v>12640.24</c:v>
                </c:pt>
                <c:pt idx="844">
                  <c:v>12638.2</c:v>
                </c:pt>
                <c:pt idx="845">
                  <c:v>12629.9</c:v>
                </c:pt>
                <c:pt idx="846">
                  <c:v>12629.17</c:v>
                </c:pt>
                <c:pt idx="847">
                  <c:v>12624.74</c:v>
                </c:pt>
                <c:pt idx="848">
                  <c:v>12622.18</c:v>
                </c:pt>
                <c:pt idx="849">
                  <c:v>12609.89</c:v>
                </c:pt>
                <c:pt idx="850">
                  <c:v>12600.46</c:v>
                </c:pt>
                <c:pt idx="851">
                  <c:v>12592.53</c:v>
                </c:pt>
                <c:pt idx="852">
                  <c:v>12579.92</c:v>
                </c:pt>
                <c:pt idx="853">
                  <c:v>12574.05</c:v>
                </c:pt>
                <c:pt idx="854">
                  <c:v>12557.61</c:v>
                </c:pt>
                <c:pt idx="855">
                  <c:v>12523.6</c:v>
                </c:pt>
                <c:pt idx="856">
                  <c:v>12499.88</c:v>
                </c:pt>
                <c:pt idx="857">
                  <c:v>12495.29</c:v>
                </c:pt>
                <c:pt idx="858">
                  <c:v>12485.8</c:v>
                </c:pt>
                <c:pt idx="859">
                  <c:v>12479.71</c:v>
                </c:pt>
                <c:pt idx="860">
                  <c:v>12475.35</c:v>
                </c:pt>
                <c:pt idx="861">
                  <c:v>12452.25</c:v>
                </c:pt>
                <c:pt idx="862">
                  <c:v>12430.95</c:v>
                </c:pt>
                <c:pt idx="863">
                  <c:v>12408.29</c:v>
                </c:pt>
                <c:pt idx="864">
                  <c:v>12407.3</c:v>
                </c:pt>
                <c:pt idx="865">
                  <c:v>12404.88</c:v>
                </c:pt>
                <c:pt idx="866">
                  <c:v>12369.89</c:v>
                </c:pt>
                <c:pt idx="867">
                  <c:v>12363.55</c:v>
                </c:pt>
                <c:pt idx="868">
                  <c:v>12347.17</c:v>
                </c:pt>
                <c:pt idx="869">
                  <c:v>12333.83</c:v>
                </c:pt>
                <c:pt idx="870">
                  <c:v>12323.94</c:v>
                </c:pt>
                <c:pt idx="871">
                  <c:v>12299.59</c:v>
                </c:pt>
                <c:pt idx="872">
                  <c:v>12282.38</c:v>
                </c:pt>
                <c:pt idx="873">
                  <c:v>12282.03</c:v>
                </c:pt>
                <c:pt idx="874">
                  <c:v>12269.69</c:v>
                </c:pt>
                <c:pt idx="875">
                  <c:v>12268.63</c:v>
                </c:pt>
                <c:pt idx="876">
                  <c:v>12265.51</c:v>
                </c:pt>
                <c:pt idx="877">
                  <c:v>12255.04</c:v>
                </c:pt>
                <c:pt idx="878">
                  <c:v>12254.44</c:v>
                </c:pt>
                <c:pt idx="879">
                  <c:v>12245.17</c:v>
                </c:pt>
                <c:pt idx="880">
                  <c:v>12244.53</c:v>
                </c:pt>
                <c:pt idx="881">
                  <c:v>12237.73</c:v>
                </c:pt>
                <c:pt idx="882">
                  <c:v>12235.84</c:v>
                </c:pt>
                <c:pt idx="883">
                  <c:v>12233.83</c:v>
                </c:pt>
                <c:pt idx="884">
                  <c:v>12231.61</c:v>
                </c:pt>
                <c:pt idx="885">
                  <c:v>12224.35</c:v>
                </c:pt>
                <c:pt idx="886">
                  <c:v>12222.9</c:v>
                </c:pt>
                <c:pt idx="887">
                  <c:v>12218.7</c:v>
                </c:pt>
                <c:pt idx="888">
                  <c:v>12198.64</c:v>
                </c:pt>
                <c:pt idx="889">
                  <c:v>12148.2</c:v>
                </c:pt>
                <c:pt idx="890">
                  <c:v>12146.97</c:v>
                </c:pt>
                <c:pt idx="891">
                  <c:v>12142.58</c:v>
                </c:pt>
                <c:pt idx="892">
                  <c:v>12137.6</c:v>
                </c:pt>
                <c:pt idx="893">
                  <c:v>12130.8</c:v>
                </c:pt>
                <c:pt idx="894">
                  <c:v>12129.61</c:v>
                </c:pt>
                <c:pt idx="895">
                  <c:v>12124.99</c:v>
                </c:pt>
                <c:pt idx="896">
                  <c:v>12105.32</c:v>
                </c:pt>
                <c:pt idx="897">
                  <c:v>12096.65</c:v>
                </c:pt>
                <c:pt idx="898">
                  <c:v>12094.48</c:v>
                </c:pt>
                <c:pt idx="899">
                  <c:v>12091.34</c:v>
                </c:pt>
                <c:pt idx="900">
                  <c:v>12048.13</c:v>
                </c:pt>
                <c:pt idx="901">
                  <c:v>12044.34</c:v>
                </c:pt>
                <c:pt idx="902">
                  <c:v>12035.18</c:v>
                </c:pt>
                <c:pt idx="903">
                  <c:v>12032.33</c:v>
                </c:pt>
                <c:pt idx="904">
                  <c:v>12029.29</c:v>
                </c:pt>
                <c:pt idx="905">
                  <c:v>12001.29</c:v>
                </c:pt>
                <c:pt idx="906">
                  <c:v>11994.89</c:v>
                </c:pt>
                <c:pt idx="907">
                  <c:v>11987.68</c:v>
                </c:pt>
                <c:pt idx="908">
                  <c:v>11987.17</c:v>
                </c:pt>
                <c:pt idx="909">
                  <c:v>11946.63</c:v>
                </c:pt>
                <c:pt idx="910">
                  <c:v>11945.13</c:v>
                </c:pt>
                <c:pt idx="911">
                  <c:v>11944.59</c:v>
                </c:pt>
                <c:pt idx="912">
                  <c:v>11941.83</c:v>
                </c:pt>
                <c:pt idx="913">
                  <c:v>11938.26</c:v>
                </c:pt>
                <c:pt idx="914">
                  <c:v>11931.13</c:v>
                </c:pt>
                <c:pt idx="915">
                  <c:v>11918.2</c:v>
                </c:pt>
                <c:pt idx="916">
                  <c:v>11884.05</c:v>
                </c:pt>
                <c:pt idx="917">
                  <c:v>11881.97</c:v>
                </c:pt>
                <c:pt idx="918">
                  <c:v>11881.36</c:v>
                </c:pt>
                <c:pt idx="919">
                  <c:v>11879.1</c:v>
                </c:pt>
                <c:pt idx="920">
                  <c:v>11858.56</c:v>
                </c:pt>
                <c:pt idx="921">
                  <c:v>11856.41</c:v>
                </c:pt>
                <c:pt idx="922">
                  <c:v>11848.14</c:v>
                </c:pt>
                <c:pt idx="923">
                  <c:v>11842.62</c:v>
                </c:pt>
                <c:pt idx="924">
                  <c:v>11842.44</c:v>
                </c:pt>
                <c:pt idx="925">
                  <c:v>11840.78</c:v>
                </c:pt>
                <c:pt idx="926">
                  <c:v>11837.16</c:v>
                </c:pt>
                <c:pt idx="927">
                  <c:v>11833.78</c:v>
                </c:pt>
                <c:pt idx="928">
                  <c:v>11830.61</c:v>
                </c:pt>
                <c:pt idx="929">
                  <c:v>11773.06</c:v>
                </c:pt>
                <c:pt idx="930">
                  <c:v>11763</c:v>
                </c:pt>
                <c:pt idx="931">
                  <c:v>11752.68</c:v>
                </c:pt>
                <c:pt idx="932">
                  <c:v>11743.93</c:v>
                </c:pt>
                <c:pt idx="933">
                  <c:v>11743.3</c:v>
                </c:pt>
                <c:pt idx="934">
                  <c:v>11741.73</c:v>
                </c:pt>
                <c:pt idx="935">
                  <c:v>11737.85</c:v>
                </c:pt>
                <c:pt idx="936">
                  <c:v>11735.88</c:v>
                </c:pt>
                <c:pt idx="937">
                  <c:v>11730.82</c:v>
                </c:pt>
                <c:pt idx="938">
                  <c:v>11729.68</c:v>
                </c:pt>
                <c:pt idx="939">
                  <c:v>11712.97</c:v>
                </c:pt>
                <c:pt idx="940">
                  <c:v>11696.52</c:v>
                </c:pt>
                <c:pt idx="941">
                  <c:v>11674.13</c:v>
                </c:pt>
                <c:pt idx="942">
                  <c:v>11658.38</c:v>
                </c:pt>
                <c:pt idx="943">
                  <c:v>11658.12</c:v>
                </c:pt>
                <c:pt idx="944">
                  <c:v>11657.81</c:v>
                </c:pt>
                <c:pt idx="945">
                  <c:v>11657.72</c:v>
                </c:pt>
                <c:pt idx="946">
                  <c:v>11625.11</c:v>
                </c:pt>
                <c:pt idx="947">
                  <c:v>11602.75</c:v>
                </c:pt>
                <c:pt idx="948">
                  <c:v>11576.13</c:v>
                </c:pt>
                <c:pt idx="949">
                  <c:v>11566.3</c:v>
                </c:pt>
                <c:pt idx="950">
                  <c:v>11554.22</c:v>
                </c:pt>
                <c:pt idx="951">
                  <c:v>11552.9</c:v>
                </c:pt>
                <c:pt idx="952">
                  <c:v>11540.25</c:v>
                </c:pt>
                <c:pt idx="953">
                  <c:v>11538.42</c:v>
                </c:pt>
                <c:pt idx="954">
                  <c:v>11534.87</c:v>
                </c:pt>
                <c:pt idx="955">
                  <c:v>11530.12</c:v>
                </c:pt>
                <c:pt idx="956">
                  <c:v>11524.25</c:v>
                </c:pt>
                <c:pt idx="957">
                  <c:v>11520.1</c:v>
                </c:pt>
                <c:pt idx="958">
                  <c:v>11512.41</c:v>
                </c:pt>
                <c:pt idx="959">
                  <c:v>11511.61</c:v>
                </c:pt>
                <c:pt idx="960">
                  <c:v>11497.69</c:v>
                </c:pt>
                <c:pt idx="961">
                  <c:v>11492.46</c:v>
                </c:pt>
                <c:pt idx="962">
                  <c:v>11488.32</c:v>
                </c:pt>
                <c:pt idx="963">
                  <c:v>11482.63</c:v>
                </c:pt>
                <c:pt idx="964">
                  <c:v>11478.14</c:v>
                </c:pt>
                <c:pt idx="965">
                  <c:v>11455.28</c:v>
                </c:pt>
                <c:pt idx="966">
                  <c:v>11454.02</c:v>
                </c:pt>
                <c:pt idx="967">
                  <c:v>11436.74</c:v>
                </c:pt>
                <c:pt idx="968">
                  <c:v>11435.74</c:v>
                </c:pt>
                <c:pt idx="969">
                  <c:v>11419.49</c:v>
                </c:pt>
                <c:pt idx="970">
                  <c:v>11412.02</c:v>
                </c:pt>
                <c:pt idx="971">
                  <c:v>11411.69</c:v>
                </c:pt>
                <c:pt idx="972">
                  <c:v>11396.9</c:v>
                </c:pt>
                <c:pt idx="973">
                  <c:v>11394.07</c:v>
                </c:pt>
                <c:pt idx="974">
                  <c:v>11388.27</c:v>
                </c:pt>
                <c:pt idx="975">
                  <c:v>11381.33</c:v>
                </c:pt>
                <c:pt idx="976">
                  <c:v>11378.57</c:v>
                </c:pt>
                <c:pt idx="977">
                  <c:v>11369.39</c:v>
                </c:pt>
                <c:pt idx="978">
                  <c:v>11365.95</c:v>
                </c:pt>
                <c:pt idx="979">
                  <c:v>11363.28</c:v>
                </c:pt>
                <c:pt idx="980">
                  <c:v>11362.76</c:v>
                </c:pt>
                <c:pt idx="981">
                  <c:v>11356.66</c:v>
                </c:pt>
                <c:pt idx="982">
                  <c:v>11353.23</c:v>
                </c:pt>
                <c:pt idx="983">
                  <c:v>11345.52</c:v>
                </c:pt>
                <c:pt idx="984">
                  <c:v>11344.32</c:v>
                </c:pt>
                <c:pt idx="985">
                  <c:v>11326.71</c:v>
                </c:pt>
                <c:pt idx="986">
                  <c:v>11321.49</c:v>
                </c:pt>
                <c:pt idx="987">
                  <c:v>11319.12</c:v>
                </c:pt>
                <c:pt idx="988">
                  <c:v>11318.57</c:v>
                </c:pt>
                <c:pt idx="989">
                  <c:v>11312.33</c:v>
                </c:pt>
                <c:pt idx="990">
                  <c:v>11305.93</c:v>
                </c:pt>
                <c:pt idx="991">
                  <c:v>11299.34</c:v>
                </c:pt>
                <c:pt idx="992">
                  <c:v>11294.57</c:v>
                </c:pt>
                <c:pt idx="993">
                  <c:v>11289.11</c:v>
                </c:pt>
                <c:pt idx="994">
                  <c:v>11286.54</c:v>
                </c:pt>
                <c:pt idx="995">
                  <c:v>11272.33</c:v>
                </c:pt>
                <c:pt idx="996">
                  <c:v>11265.71</c:v>
                </c:pt>
                <c:pt idx="997">
                  <c:v>11264.54</c:v>
                </c:pt>
                <c:pt idx="998">
                  <c:v>11255.29</c:v>
                </c:pt>
                <c:pt idx="999">
                  <c:v>11253.42</c:v>
                </c:pt>
                <c:pt idx="1000">
                  <c:v>11250.43</c:v>
                </c:pt>
                <c:pt idx="1001">
                  <c:v>11244.38</c:v>
                </c:pt>
                <c:pt idx="1002">
                  <c:v>11217.35</c:v>
                </c:pt>
                <c:pt idx="1003">
                  <c:v>11187.66</c:v>
                </c:pt>
                <c:pt idx="1004">
                  <c:v>11186.2</c:v>
                </c:pt>
                <c:pt idx="1005">
                  <c:v>11165.42</c:v>
                </c:pt>
                <c:pt idx="1006">
                  <c:v>11163.57</c:v>
                </c:pt>
                <c:pt idx="1007">
                  <c:v>11150.78</c:v>
                </c:pt>
                <c:pt idx="1008">
                  <c:v>11103.33</c:v>
                </c:pt>
                <c:pt idx="1009">
                  <c:v>11093.62</c:v>
                </c:pt>
                <c:pt idx="1010">
                  <c:v>11090.72</c:v>
                </c:pt>
                <c:pt idx="1011">
                  <c:v>11085.59</c:v>
                </c:pt>
                <c:pt idx="1012">
                  <c:v>11082.58</c:v>
                </c:pt>
                <c:pt idx="1013">
                  <c:v>11073.18</c:v>
                </c:pt>
                <c:pt idx="1014">
                  <c:v>11070.54</c:v>
                </c:pt>
                <c:pt idx="1015">
                  <c:v>11068.77</c:v>
                </c:pt>
                <c:pt idx="1016">
                  <c:v>11068.7</c:v>
                </c:pt>
                <c:pt idx="1017">
                  <c:v>11046.02</c:v>
                </c:pt>
                <c:pt idx="1018">
                  <c:v>11037.85</c:v>
                </c:pt>
                <c:pt idx="1019">
                  <c:v>11037.51</c:v>
                </c:pt>
                <c:pt idx="1020">
                  <c:v>11033.66</c:v>
                </c:pt>
                <c:pt idx="1021">
                  <c:v>11028.56</c:v>
                </c:pt>
                <c:pt idx="1022">
                  <c:v>11018.05</c:v>
                </c:pt>
                <c:pt idx="1023">
                  <c:v>11015.17</c:v>
                </c:pt>
                <c:pt idx="1024">
                  <c:v>11013.71</c:v>
                </c:pt>
                <c:pt idx="1025">
                  <c:v>10991.58</c:v>
                </c:pt>
                <c:pt idx="1026">
                  <c:v>10982.5</c:v>
                </c:pt>
                <c:pt idx="1027">
                  <c:v>10977.21</c:v>
                </c:pt>
                <c:pt idx="1028">
                  <c:v>10976.25</c:v>
                </c:pt>
                <c:pt idx="1029">
                  <c:v>10965.45</c:v>
                </c:pt>
                <c:pt idx="1030">
                  <c:v>10959.69</c:v>
                </c:pt>
                <c:pt idx="1031">
                  <c:v>10959.33</c:v>
                </c:pt>
                <c:pt idx="1032">
                  <c:v>10942.13</c:v>
                </c:pt>
                <c:pt idx="1033">
                  <c:v>10928.85</c:v>
                </c:pt>
                <c:pt idx="1034">
                  <c:v>10923.93</c:v>
                </c:pt>
                <c:pt idx="1035">
                  <c:v>10886.66</c:v>
                </c:pt>
                <c:pt idx="1036">
                  <c:v>10848.13</c:v>
                </c:pt>
                <c:pt idx="1037">
                  <c:v>10825.25</c:v>
                </c:pt>
                <c:pt idx="1038">
                  <c:v>10807.49</c:v>
                </c:pt>
                <c:pt idx="1039">
                  <c:v>10806.84</c:v>
                </c:pt>
                <c:pt idx="1040">
                  <c:v>10797.34</c:v>
                </c:pt>
                <c:pt idx="1041">
                  <c:v>10796.35</c:v>
                </c:pt>
                <c:pt idx="1042">
                  <c:v>10795.94</c:v>
                </c:pt>
                <c:pt idx="1043">
                  <c:v>10791.96</c:v>
                </c:pt>
                <c:pt idx="1044">
                  <c:v>10769.75</c:v>
                </c:pt>
                <c:pt idx="1045">
                  <c:v>10749.02</c:v>
                </c:pt>
                <c:pt idx="1046">
                  <c:v>10736.87</c:v>
                </c:pt>
                <c:pt idx="1047">
                  <c:v>10719.57</c:v>
                </c:pt>
                <c:pt idx="1048">
                  <c:v>10713.64</c:v>
                </c:pt>
                <c:pt idx="1049">
                  <c:v>10704.47</c:v>
                </c:pt>
                <c:pt idx="1050">
                  <c:v>10702.64</c:v>
                </c:pt>
                <c:pt idx="1051">
                  <c:v>10698.38</c:v>
                </c:pt>
                <c:pt idx="1052">
                  <c:v>10690.11</c:v>
                </c:pt>
                <c:pt idx="1053">
                  <c:v>10676.83</c:v>
                </c:pt>
                <c:pt idx="1054">
                  <c:v>10665.44</c:v>
                </c:pt>
                <c:pt idx="1055">
                  <c:v>10627.81</c:v>
                </c:pt>
                <c:pt idx="1056">
                  <c:v>10620.26</c:v>
                </c:pt>
                <c:pt idx="1057">
                  <c:v>10617.04</c:v>
                </c:pt>
                <c:pt idx="1058">
                  <c:v>10608.67</c:v>
                </c:pt>
                <c:pt idx="1059">
                  <c:v>10602.39</c:v>
                </c:pt>
                <c:pt idx="1060">
                  <c:v>10601.63</c:v>
                </c:pt>
                <c:pt idx="1061">
                  <c:v>10601.41</c:v>
                </c:pt>
                <c:pt idx="1062">
                  <c:v>10600.55</c:v>
                </c:pt>
                <c:pt idx="1063">
                  <c:v>10594.5</c:v>
                </c:pt>
                <c:pt idx="1064">
                  <c:v>10594.23</c:v>
                </c:pt>
                <c:pt idx="1065">
                  <c:v>10579.71</c:v>
                </c:pt>
                <c:pt idx="1066">
                  <c:v>10577.09</c:v>
                </c:pt>
                <c:pt idx="1067">
                  <c:v>10564.88</c:v>
                </c:pt>
                <c:pt idx="1068">
                  <c:v>10560.49</c:v>
                </c:pt>
                <c:pt idx="1069">
                  <c:v>10546.48</c:v>
                </c:pt>
                <c:pt idx="1070">
                  <c:v>10495.6</c:v>
                </c:pt>
                <c:pt idx="1071">
                  <c:v>10493.95</c:v>
                </c:pt>
                <c:pt idx="1072">
                  <c:v>10486.55</c:v>
                </c:pt>
                <c:pt idx="1073">
                  <c:v>10464.83</c:v>
                </c:pt>
                <c:pt idx="1074">
                  <c:v>10461.98</c:v>
                </c:pt>
                <c:pt idx="1075">
                  <c:v>10459.19</c:v>
                </c:pt>
                <c:pt idx="1076">
                  <c:v>10455.14</c:v>
                </c:pt>
                <c:pt idx="1077">
                  <c:v>10455.1</c:v>
                </c:pt>
                <c:pt idx="1078">
                  <c:v>10450.549999999999</c:v>
                </c:pt>
                <c:pt idx="1079">
                  <c:v>10436.1</c:v>
                </c:pt>
                <c:pt idx="1080">
                  <c:v>10435.07</c:v>
                </c:pt>
                <c:pt idx="1081">
                  <c:v>10422.92</c:v>
                </c:pt>
                <c:pt idx="1082">
                  <c:v>10419.65</c:v>
                </c:pt>
                <c:pt idx="1083">
                  <c:v>10419.59</c:v>
                </c:pt>
                <c:pt idx="1084">
                  <c:v>10407.98</c:v>
                </c:pt>
                <c:pt idx="1085">
                  <c:v>10407.09</c:v>
                </c:pt>
                <c:pt idx="1086">
                  <c:v>10403.27</c:v>
                </c:pt>
                <c:pt idx="1087">
                  <c:v>10381.48</c:v>
                </c:pt>
                <c:pt idx="1088">
                  <c:v>10370.91</c:v>
                </c:pt>
                <c:pt idx="1089">
                  <c:v>10356.67</c:v>
                </c:pt>
                <c:pt idx="1090">
                  <c:v>10355.64</c:v>
                </c:pt>
                <c:pt idx="1091">
                  <c:v>10352.48</c:v>
                </c:pt>
                <c:pt idx="1092">
                  <c:v>10345.93</c:v>
                </c:pt>
                <c:pt idx="1093">
                  <c:v>10338.93</c:v>
                </c:pt>
                <c:pt idx="1094">
                  <c:v>10329.06</c:v>
                </c:pt>
                <c:pt idx="1095">
                  <c:v>10325.209999999999</c:v>
                </c:pt>
                <c:pt idx="1096">
                  <c:v>10322.9</c:v>
                </c:pt>
                <c:pt idx="1097">
                  <c:v>10315.91</c:v>
                </c:pt>
                <c:pt idx="1098">
                  <c:v>10310.780000000001</c:v>
                </c:pt>
                <c:pt idx="1099">
                  <c:v>10308.040000000001</c:v>
                </c:pt>
                <c:pt idx="1100">
                  <c:v>10276.99</c:v>
                </c:pt>
                <c:pt idx="1101">
                  <c:v>10274.33</c:v>
                </c:pt>
                <c:pt idx="1102">
                  <c:v>10269.459999999999</c:v>
                </c:pt>
                <c:pt idx="1103">
                  <c:v>10264.44</c:v>
                </c:pt>
                <c:pt idx="1104">
                  <c:v>10259.129999999999</c:v>
                </c:pt>
                <c:pt idx="1105">
                  <c:v>10231.5</c:v>
                </c:pt>
                <c:pt idx="1106">
                  <c:v>10226.280000000001</c:v>
                </c:pt>
                <c:pt idx="1107">
                  <c:v>10214.64</c:v>
                </c:pt>
                <c:pt idx="1108">
                  <c:v>10197.77</c:v>
                </c:pt>
                <c:pt idx="1109">
                  <c:v>10191.82</c:v>
                </c:pt>
                <c:pt idx="1110">
                  <c:v>10160.870000000001</c:v>
                </c:pt>
                <c:pt idx="1111">
                  <c:v>10156.780000000001</c:v>
                </c:pt>
                <c:pt idx="1112">
                  <c:v>10146.129999999999</c:v>
                </c:pt>
                <c:pt idx="1113">
                  <c:v>10141.14</c:v>
                </c:pt>
                <c:pt idx="1114">
                  <c:v>10139.84</c:v>
                </c:pt>
                <c:pt idx="1115">
                  <c:v>10118.42</c:v>
                </c:pt>
                <c:pt idx="1116">
                  <c:v>10115.01</c:v>
                </c:pt>
                <c:pt idx="1117">
                  <c:v>10107.219999999999</c:v>
                </c:pt>
                <c:pt idx="1118">
                  <c:v>10106.129999999999</c:v>
                </c:pt>
                <c:pt idx="1119">
                  <c:v>10096.969999999999</c:v>
                </c:pt>
                <c:pt idx="1120">
                  <c:v>10085.85</c:v>
                </c:pt>
                <c:pt idx="1121">
                  <c:v>10072.06</c:v>
                </c:pt>
                <c:pt idx="1122">
                  <c:v>10065.41</c:v>
                </c:pt>
                <c:pt idx="1123">
                  <c:v>10043.25</c:v>
                </c:pt>
                <c:pt idx="1124">
                  <c:v>10027.15</c:v>
                </c:pt>
                <c:pt idx="1125">
                  <c:v>10011.44</c:v>
                </c:pt>
                <c:pt idx="1126">
                  <c:v>9991.0400000000009</c:v>
                </c:pt>
                <c:pt idx="1127">
                  <c:v>9964.06</c:v>
                </c:pt>
                <c:pt idx="1128">
                  <c:v>9957.7199999999993</c:v>
                </c:pt>
                <c:pt idx="1129">
                  <c:v>9933.44</c:v>
                </c:pt>
                <c:pt idx="1130">
                  <c:v>9931.9599999999991</c:v>
                </c:pt>
                <c:pt idx="1131">
                  <c:v>9930.64</c:v>
                </c:pt>
                <c:pt idx="1132">
                  <c:v>9910.36</c:v>
                </c:pt>
                <c:pt idx="1133">
                  <c:v>9907.83</c:v>
                </c:pt>
                <c:pt idx="1134">
                  <c:v>9894.69</c:v>
                </c:pt>
                <c:pt idx="1135">
                  <c:v>9890.23</c:v>
                </c:pt>
                <c:pt idx="1136">
                  <c:v>9880.07</c:v>
                </c:pt>
                <c:pt idx="1137">
                  <c:v>9877.61</c:v>
                </c:pt>
                <c:pt idx="1138">
                  <c:v>9875.68</c:v>
                </c:pt>
                <c:pt idx="1139">
                  <c:v>9872.7000000000007</c:v>
                </c:pt>
                <c:pt idx="1140">
                  <c:v>9870.59</c:v>
                </c:pt>
                <c:pt idx="1141">
                  <c:v>9869.81</c:v>
                </c:pt>
                <c:pt idx="1142">
                  <c:v>9866.2999999999993</c:v>
                </c:pt>
                <c:pt idx="1143">
                  <c:v>9863.4699999999993</c:v>
                </c:pt>
                <c:pt idx="1144">
                  <c:v>9861.0300000000007</c:v>
                </c:pt>
                <c:pt idx="1145">
                  <c:v>9855.1299999999992</c:v>
                </c:pt>
                <c:pt idx="1146">
                  <c:v>9850.43</c:v>
                </c:pt>
                <c:pt idx="1147">
                  <c:v>9844.4500000000007</c:v>
                </c:pt>
                <c:pt idx="1148">
                  <c:v>9836.2099999999991</c:v>
                </c:pt>
                <c:pt idx="1149">
                  <c:v>9819.25</c:v>
                </c:pt>
                <c:pt idx="1150">
                  <c:v>9800.89</c:v>
                </c:pt>
                <c:pt idx="1151">
                  <c:v>9788.8700000000008</c:v>
                </c:pt>
                <c:pt idx="1152">
                  <c:v>9787.32</c:v>
                </c:pt>
                <c:pt idx="1153">
                  <c:v>9778.35</c:v>
                </c:pt>
                <c:pt idx="1154">
                  <c:v>9764.08</c:v>
                </c:pt>
                <c:pt idx="1155">
                  <c:v>9753.49</c:v>
                </c:pt>
                <c:pt idx="1156">
                  <c:v>9748.91</c:v>
                </c:pt>
                <c:pt idx="1157">
                  <c:v>9724.5300000000007</c:v>
                </c:pt>
                <c:pt idx="1158">
                  <c:v>9722.77</c:v>
                </c:pt>
                <c:pt idx="1159">
                  <c:v>9715.84</c:v>
                </c:pt>
                <c:pt idx="1160">
                  <c:v>9710.7099999999991</c:v>
                </c:pt>
                <c:pt idx="1161">
                  <c:v>9704.67</c:v>
                </c:pt>
                <c:pt idx="1162">
                  <c:v>9698.42</c:v>
                </c:pt>
                <c:pt idx="1163">
                  <c:v>9684.2900000000009</c:v>
                </c:pt>
                <c:pt idx="1164">
                  <c:v>9664.34</c:v>
                </c:pt>
                <c:pt idx="1165">
                  <c:v>9653.81</c:v>
                </c:pt>
                <c:pt idx="1166">
                  <c:v>9644.25</c:v>
                </c:pt>
                <c:pt idx="1167">
                  <c:v>9634.5400000000009</c:v>
                </c:pt>
                <c:pt idx="1168">
                  <c:v>9630.91</c:v>
                </c:pt>
                <c:pt idx="1169">
                  <c:v>9630.4</c:v>
                </c:pt>
                <c:pt idx="1170">
                  <c:v>9630.2999999999993</c:v>
                </c:pt>
                <c:pt idx="1171">
                  <c:v>9628.7900000000009</c:v>
                </c:pt>
                <c:pt idx="1172">
                  <c:v>9625.92</c:v>
                </c:pt>
                <c:pt idx="1173">
                  <c:v>9620.33</c:v>
                </c:pt>
                <c:pt idx="1174">
                  <c:v>9619.18</c:v>
                </c:pt>
                <c:pt idx="1175">
                  <c:v>9617.66</c:v>
                </c:pt>
                <c:pt idx="1176">
                  <c:v>9597.6299999999992</c:v>
                </c:pt>
                <c:pt idx="1177">
                  <c:v>9584.0400000000009</c:v>
                </c:pt>
                <c:pt idx="1178">
                  <c:v>9583.89</c:v>
                </c:pt>
                <c:pt idx="1179">
                  <c:v>9582.5400000000009</c:v>
                </c:pt>
                <c:pt idx="1180">
                  <c:v>9566.99</c:v>
                </c:pt>
                <c:pt idx="1181">
                  <c:v>9563.0300000000007</c:v>
                </c:pt>
                <c:pt idx="1182">
                  <c:v>9549.57</c:v>
                </c:pt>
                <c:pt idx="1183">
                  <c:v>9541.7000000000007</c:v>
                </c:pt>
                <c:pt idx="1184">
                  <c:v>9540.17</c:v>
                </c:pt>
                <c:pt idx="1185">
                  <c:v>9538.65</c:v>
                </c:pt>
                <c:pt idx="1186">
                  <c:v>9528.9</c:v>
                </c:pt>
                <c:pt idx="1187">
                  <c:v>9507.68</c:v>
                </c:pt>
                <c:pt idx="1188">
                  <c:v>9504.31</c:v>
                </c:pt>
                <c:pt idx="1189">
                  <c:v>9500.57</c:v>
                </c:pt>
                <c:pt idx="1190">
                  <c:v>9487.64</c:v>
                </c:pt>
                <c:pt idx="1191">
                  <c:v>9453.92</c:v>
                </c:pt>
                <c:pt idx="1192">
                  <c:v>9448.42</c:v>
                </c:pt>
                <c:pt idx="1193">
                  <c:v>9447.3799999999992</c:v>
                </c:pt>
                <c:pt idx="1194">
                  <c:v>9447.25</c:v>
                </c:pt>
                <c:pt idx="1195">
                  <c:v>9432.93</c:v>
                </c:pt>
                <c:pt idx="1196">
                  <c:v>9414.92</c:v>
                </c:pt>
                <c:pt idx="1197">
                  <c:v>9411.01</c:v>
                </c:pt>
                <c:pt idx="1198">
                  <c:v>9391.35</c:v>
                </c:pt>
                <c:pt idx="1199">
                  <c:v>9386.16</c:v>
                </c:pt>
                <c:pt idx="1200">
                  <c:v>9380.75</c:v>
                </c:pt>
                <c:pt idx="1201">
                  <c:v>9377.9</c:v>
                </c:pt>
                <c:pt idx="1202">
                  <c:v>9377.4500000000007</c:v>
                </c:pt>
                <c:pt idx="1203">
                  <c:v>9361.33</c:v>
                </c:pt>
                <c:pt idx="1204">
                  <c:v>9344.2000000000007</c:v>
                </c:pt>
                <c:pt idx="1205">
                  <c:v>9338.61</c:v>
                </c:pt>
                <c:pt idx="1206">
                  <c:v>9320.26</c:v>
                </c:pt>
                <c:pt idx="1207">
                  <c:v>9315.41</c:v>
                </c:pt>
                <c:pt idx="1208">
                  <c:v>9310.81</c:v>
                </c:pt>
                <c:pt idx="1209">
                  <c:v>9304.7000000000007</c:v>
                </c:pt>
                <c:pt idx="1210">
                  <c:v>9301.89</c:v>
                </c:pt>
                <c:pt idx="1211">
                  <c:v>9290.14</c:v>
                </c:pt>
                <c:pt idx="1212">
                  <c:v>9288.0300000000007</c:v>
                </c:pt>
                <c:pt idx="1213">
                  <c:v>9285.8700000000008</c:v>
                </c:pt>
                <c:pt idx="1214">
                  <c:v>9283.56</c:v>
                </c:pt>
                <c:pt idx="1215">
                  <c:v>9282.48</c:v>
                </c:pt>
                <c:pt idx="1216">
                  <c:v>9264.7999999999993</c:v>
                </c:pt>
                <c:pt idx="1217">
                  <c:v>9249.5</c:v>
                </c:pt>
                <c:pt idx="1218">
                  <c:v>9247.94</c:v>
                </c:pt>
                <c:pt idx="1219">
                  <c:v>9225.26</c:v>
                </c:pt>
                <c:pt idx="1220">
                  <c:v>9222.4</c:v>
                </c:pt>
                <c:pt idx="1221">
                  <c:v>9210.06</c:v>
                </c:pt>
                <c:pt idx="1222">
                  <c:v>9193.84</c:v>
                </c:pt>
                <c:pt idx="1223">
                  <c:v>9182.17</c:v>
                </c:pt>
                <c:pt idx="1224">
                  <c:v>9174.14</c:v>
                </c:pt>
                <c:pt idx="1225">
                  <c:v>9171.75</c:v>
                </c:pt>
                <c:pt idx="1226">
                  <c:v>9159.51</c:v>
                </c:pt>
                <c:pt idx="1227">
                  <c:v>9147.5</c:v>
                </c:pt>
                <c:pt idx="1228">
                  <c:v>9144.57</c:v>
                </c:pt>
                <c:pt idx="1229">
                  <c:v>9140.9500000000007</c:v>
                </c:pt>
                <c:pt idx="1230">
                  <c:v>9101.7999999999993</c:v>
                </c:pt>
                <c:pt idx="1231">
                  <c:v>9095.94</c:v>
                </c:pt>
                <c:pt idx="1232">
                  <c:v>9095.07</c:v>
                </c:pt>
                <c:pt idx="1233">
                  <c:v>9058.73</c:v>
                </c:pt>
                <c:pt idx="1234">
                  <c:v>9048.0300000000007</c:v>
                </c:pt>
                <c:pt idx="1235">
                  <c:v>9010.2000000000007</c:v>
                </c:pt>
                <c:pt idx="1236">
                  <c:v>8998.43</c:v>
                </c:pt>
                <c:pt idx="1237">
                  <c:v>8988.16</c:v>
                </c:pt>
                <c:pt idx="1238">
                  <c:v>8978.19</c:v>
                </c:pt>
                <c:pt idx="1239">
                  <c:v>8968.33</c:v>
                </c:pt>
                <c:pt idx="1240">
                  <c:v>8965.7999999999993</c:v>
                </c:pt>
                <c:pt idx="1241">
                  <c:v>8964.06</c:v>
                </c:pt>
                <c:pt idx="1242">
                  <c:v>8954.99</c:v>
                </c:pt>
                <c:pt idx="1243">
                  <c:v>8944.1200000000008</c:v>
                </c:pt>
                <c:pt idx="1244">
                  <c:v>8932.08</c:v>
                </c:pt>
                <c:pt idx="1245">
                  <c:v>8930.93</c:v>
                </c:pt>
                <c:pt idx="1246">
                  <c:v>8908.4699999999993</c:v>
                </c:pt>
                <c:pt idx="1247">
                  <c:v>8906.14</c:v>
                </c:pt>
                <c:pt idx="1248">
                  <c:v>8891.14</c:v>
                </c:pt>
                <c:pt idx="1249">
                  <c:v>8890.59</c:v>
                </c:pt>
                <c:pt idx="1250">
                  <c:v>8871.15</c:v>
                </c:pt>
                <c:pt idx="1251">
                  <c:v>8835.26</c:v>
                </c:pt>
                <c:pt idx="1252">
                  <c:v>8827.2099999999991</c:v>
                </c:pt>
                <c:pt idx="1253">
                  <c:v>8825.09</c:v>
                </c:pt>
                <c:pt idx="1254">
                  <c:v>8824.27</c:v>
                </c:pt>
                <c:pt idx="1255">
                  <c:v>8823.99</c:v>
                </c:pt>
                <c:pt idx="1256">
                  <c:v>8823.2800000000007</c:v>
                </c:pt>
                <c:pt idx="1257">
                  <c:v>8821.8799999999992</c:v>
                </c:pt>
                <c:pt idx="1258">
                  <c:v>8800.49</c:v>
                </c:pt>
                <c:pt idx="1259">
                  <c:v>8798.59</c:v>
                </c:pt>
                <c:pt idx="1260">
                  <c:v>8782.4699999999993</c:v>
                </c:pt>
                <c:pt idx="1261">
                  <c:v>8765.25</c:v>
                </c:pt>
                <c:pt idx="1262">
                  <c:v>8760.1200000000008</c:v>
                </c:pt>
                <c:pt idx="1263">
                  <c:v>8747.68</c:v>
                </c:pt>
                <c:pt idx="1264">
                  <c:v>8733.23</c:v>
                </c:pt>
                <c:pt idx="1265">
                  <c:v>8703.4599999999991</c:v>
                </c:pt>
                <c:pt idx="1266">
                  <c:v>8701.84</c:v>
                </c:pt>
                <c:pt idx="1267">
                  <c:v>8688.86</c:v>
                </c:pt>
                <c:pt idx="1268">
                  <c:v>8671.19</c:v>
                </c:pt>
                <c:pt idx="1269">
                  <c:v>8665.14</c:v>
                </c:pt>
                <c:pt idx="1270">
                  <c:v>8665.09</c:v>
                </c:pt>
                <c:pt idx="1271">
                  <c:v>8627.5400000000009</c:v>
                </c:pt>
                <c:pt idx="1272">
                  <c:v>8615.2999999999993</c:v>
                </c:pt>
                <c:pt idx="1273">
                  <c:v>8606.2199999999993</c:v>
                </c:pt>
                <c:pt idx="1274">
                  <c:v>8605.36</c:v>
                </c:pt>
                <c:pt idx="1275">
                  <c:v>8604.48</c:v>
                </c:pt>
                <c:pt idx="1276">
                  <c:v>8603.82</c:v>
                </c:pt>
                <c:pt idx="1277">
                  <c:v>8601.33</c:v>
                </c:pt>
                <c:pt idx="1278">
                  <c:v>8596.83</c:v>
                </c:pt>
                <c:pt idx="1279">
                  <c:v>8582.2999999999993</c:v>
                </c:pt>
                <c:pt idx="1280">
                  <c:v>8573.2999999999993</c:v>
                </c:pt>
                <c:pt idx="1281">
                  <c:v>8572.0400000000009</c:v>
                </c:pt>
                <c:pt idx="1282">
                  <c:v>8569.86</c:v>
                </c:pt>
                <c:pt idx="1283">
                  <c:v>8567.25</c:v>
                </c:pt>
                <c:pt idx="1284">
                  <c:v>8556.91</c:v>
                </c:pt>
                <c:pt idx="1285">
                  <c:v>8551.35</c:v>
                </c:pt>
                <c:pt idx="1286">
                  <c:v>8547.69</c:v>
                </c:pt>
                <c:pt idx="1287">
                  <c:v>8539.67</c:v>
                </c:pt>
                <c:pt idx="1288">
                  <c:v>8538.2900000000009</c:v>
                </c:pt>
                <c:pt idx="1289">
                  <c:v>8534.67</c:v>
                </c:pt>
                <c:pt idx="1290">
                  <c:v>8527.5300000000007</c:v>
                </c:pt>
                <c:pt idx="1291">
                  <c:v>8522</c:v>
                </c:pt>
                <c:pt idx="1292">
                  <c:v>8520.0300000000007</c:v>
                </c:pt>
                <c:pt idx="1293">
                  <c:v>8516.83</c:v>
                </c:pt>
                <c:pt idx="1294">
                  <c:v>8515.76</c:v>
                </c:pt>
                <c:pt idx="1295">
                  <c:v>8471.65</c:v>
                </c:pt>
                <c:pt idx="1296">
                  <c:v>8466.35</c:v>
                </c:pt>
                <c:pt idx="1297">
                  <c:v>8457.82</c:v>
                </c:pt>
                <c:pt idx="1298">
                  <c:v>8450.82</c:v>
                </c:pt>
                <c:pt idx="1299">
                  <c:v>8448.66</c:v>
                </c:pt>
                <c:pt idx="1300">
                  <c:v>8444.4699999999993</c:v>
                </c:pt>
                <c:pt idx="1301">
                  <c:v>8442.67</c:v>
                </c:pt>
                <c:pt idx="1302">
                  <c:v>8440.0499999999993</c:v>
                </c:pt>
                <c:pt idx="1303">
                  <c:v>8428.07</c:v>
                </c:pt>
                <c:pt idx="1304">
                  <c:v>8413.4599999999991</c:v>
                </c:pt>
                <c:pt idx="1305">
                  <c:v>8410.0499999999993</c:v>
                </c:pt>
                <c:pt idx="1306">
                  <c:v>8400.01</c:v>
                </c:pt>
                <c:pt idx="1307">
                  <c:v>8396.6200000000008</c:v>
                </c:pt>
                <c:pt idx="1308">
                  <c:v>8355.5400000000009</c:v>
                </c:pt>
                <c:pt idx="1309">
                  <c:v>8347.16</c:v>
                </c:pt>
                <c:pt idx="1310">
                  <c:v>8342.91</c:v>
                </c:pt>
                <c:pt idx="1311">
                  <c:v>8334.59</c:v>
                </c:pt>
                <c:pt idx="1312">
                  <c:v>8334.4599999999991</c:v>
                </c:pt>
                <c:pt idx="1313">
                  <c:v>8314.65</c:v>
                </c:pt>
                <c:pt idx="1314">
                  <c:v>8310.84</c:v>
                </c:pt>
                <c:pt idx="1315">
                  <c:v>8302.5400000000009</c:v>
                </c:pt>
                <c:pt idx="1316">
                  <c:v>8283.68</c:v>
                </c:pt>
                <c:pt idx="1317">
                  <c:v>8280.6200000000008</c:v>
                </c:pt>
                <c:pt idx="1318">
                  <c:v>8277.52</c:v>
                </c:pt>
                <c:pt idx="1319">
                  <c:v>8271.4599999999991</c:v>
                </c:pt>
                <c:pt idx="1320">
                  <c:v>8269.0400000000009</c:v>
                </c:pt>
                <c:pt idx="1321">
                  <c:v>8268</c:v>
                </c:pt>
                <c:pt idx="1322">
                  <c:v>8252.2800000000007</c:v>
                </c:pt>
                <c:pt idx="1323">
                  <c:v>8240.59</c:v>
                </c:pt>
                <c:pt idx="1324">
                  <c:v>8233.1</c:v>
                </c:pt>
                <c:pt idx="1325">
                  <c:v>8232.64</c:v>
                </c:pt>
                <c:pt idx="1326">
                  <c:v>8219.2000000000007</c:v>
                </c:pt>
                <c:pt idx="1327">
                  <c:v>8211.1</c:v>
                </c:pt>
                <c:pt idx="1328">
                  <c:v>8188.12</c:v>
                </c:pt>
                <c:pt idx="1329">
                  <c:v>8182.89</c:v>
                </c:pt>
                <c:pt idx="1330">
                  <c:v>8179.51</c:v>
                </c:pt>
                <c:pt idx="1331">
                  <c:v>8177.9</c:v>
                </c:pt>
                <c:pt idx="1332">
                  <c:v>8162.72</c:v>
                </c:pt>
                <c:pt idx="1333">
                  <c:v>8157.92</c:v>
                </c:pt>
                <c:pt idx="1334">
                  <c:v>8125.78</c:v>
                </c:pt>
                <c:pt idx="1335">
                  <c:v>8124.41</c:v>
                </c:pt>
                <c:pt idx="1336">
                  <c:v>8116.68</c:v>
                </c:pt>
                <c:pt idx="1337">
                  <c:v>8116.27</c:v>
                </c:pt>
                <c:pt idx="1338">
                  <c:v>8112.59</c:v>
                </c:pt>
                <c:pt idx="1339">
                  <c:v>8091.3</c:v>
                </c:pt>
                <c:pt idx="1340">
                  <c:v>8083.92</c:v>
                </c:pt>
                <c:pt idx="1341">
                  <c:v>8081.74</c:v>
                </c:pt>
                <c:pt idx="1342">
                  <c:v>8081.26</c:v>
                </c:pt>
                <c:pt idx="1343">
                  <c:v>8077.41</c:v>
                </c:pt>
                <c:pt idx="1344">
                  <c:v>8071.57</c:v>
                </c:pt>
                <c:pt idx="1345">
                  <c:v>8068.19</c:v>
                </c:pt>
                <c:pt idx="1346">
                  <c:v>8067.83</c:v>
                </c:pt>
                <c:pt idx="1347">
                  <c:v>8062.76</c:v>
                </c:pt>
                <c:pt idx="1348">
                  <c:v>8062.31</c:v>
                </c:pt>
                <c:pt idx="1349">
                  <c:v>8059.68</c:v>
                </c:pt>
                <c:pt idx="1350">
                  <c:v>8059.06</c:v>
                </c:pt>
                <c:pt idx="1351">
                  <c:v>8035.64</c:v>
                </c:pt>
                <c:pt idx="1352">
                  <c:v>8027.97</c:v>
                </c:pt>
                <c:pt idx="1353">
                  <c:v>8026.67</c:v>
                </c:pt>
                <c:pt idx="1354">
                  <c:v>8023.14</c:v>
                </c:pt>
                <c:pt idx="1355">
                  <c:v>8021.11</c:v>
                </c:pt>
                <c:pt idx="1356">
                  <c:v>8017.06</c:v>
                </c:pt>
                <c:pt idx="1357">
                  <c:v>8014.62</c:v>
                </c:pt>
                <c:pt idx="1358">
                  <c:v>8004.96</c:v>
                </c:pt>
                <c:pt idx="1359">
                  <c:v>7986.48</c:v>
                </c:pt>
                <c:pt idx="1360">
                  <c:v>7985.82</c:v>
                </c:pt>
                <c:pt idx="1361">
                  <c:v>7980.34</c:v>
                </c:pt>
                <c:pt idx="1362">
                  <c:v>7966.81</c:v>
                </c:pt>
                <c:pt idx="1363">
                  <c:v>7958.13</c:v>
                </c:pt>
                <c:pt idx="1364">
                  <c:v>7954.52</c:v>
                </c:pt>
                <c:pt idx="1365">
                  <c:v>7953.72</c:v>
                </c:pt>
                <c:pt idx="1366">
                  <c:v>7948.22</c:v>
                </c:pt>
                <c:pt idx="1367">
                  <c:v>7935.29</c:v>
                </c:pt>
                <c:pt idx="1368">
                  <c:v>7896.41</c:v>
                </c:pt>
                <c:pt idx="1369">
                  <c:v>7851.85</c:v>
                </c:pt>
                <c:pt idx="1370">
                  <c:v>7844.8</c:v>
                </c:pt>
                <c:pt idx="1371">
                  <c:v>7824.37</c:v>
                </c:pt>
                <c:pt idx="1372">
                  <c:v>7812.67</c:v>
                </c:pt>
                <c:pt idx="1373">
                  <c:v>7804.16</c:v>
                </c:pt>
                <c:pt idx="1374">
                  <c:v>7803.77</c:v>
                </c:pt>
                <c:pt idx="1375">
                  <c:v>7794.68</c:v>
                </c:pt>
                <c:pt idx="1376">
                  <c:v>7789.64</c:v>
                </c:pt>
                <c:pt idx="1377">
                  <c:v>7763.06</c:v>
                </c:pt>
                <c:pt idx="1378">
                  <c:v>7749.16</c:v>
                </c:pt>
                <c:pt idx="1379">
                  <c:v>7742.11</c:v>
                </c:pt>
                <c:pt idx="1380">
                  <c:v>7740.34</c:v>
                </c:pt>
                <c:pt idx="1381">
                  <c:v>7736.39</c:v>
                </c:pt>
                <c:pt idx="1382">
                  <c:v>7731.86</c:v>
                </c:pt>
                <c:pt idx="1383">
                  <c:v>7731.43</c:v>
                </c:pt>
                <c:pt idx="1384">
                  <c:v>7729.65</c:v>
                </c:pt>
                <c:pt idx="1385">
                  <c:v>7727.25</c:v>
                </c:pt>
                <c:pt idx="1386">
                  <c:v>7726.85</c:v>
                </c:pt>
                <c:pt idx="1387">
                  <c:v>7684.62</c:v>
                </c:pt>
                <c:pt idx="1388">
                  <c:v>7682.67</c:v>
                </c:pt>
                <c:pt idx="1389">
                  <c:v>7681.17</c:v>
                </c:pt>
                <c:pt idx="1390">
                  <c:v>7680.92</c:v>
                </c:pt>
                <c:pt idx="1391">
                  <c:v>7676.4</c:v>
                </c:pt>
                <c:pt idx="1392">
                  <c:v>7670.75</c:v>
                </c:pt>
                <c:pt idx="1393">
                  <c:v>7662.47</c:v>
                </c:pt>
                <c:pt idx="1394">
                  <c:v>7657.69</c:v>
                </c:pt>
                <c:pt idx="1395">
                  <c:v>7652.26</c:v>
                </c:pt>
                <c:pt idx="1396">
                  <c:v>7650.8</c:v>
                </c:pt>
                <c:pt idx="1397">
                  <c:v>7650.77</c:v>
                </c:pt>
                <c:pt idx="1398">
                  <c:v>7642.05</c:v>
                </c:pt>
                <c:pt idx="1399">
                  <c:v>7640.31</c:v>
                </c:pt>
                <c:pt idx="1400">
                  <c:v>7639.42</c:v>
                </c:pt>
                <c:pt idx="1401">
                  <c:v>7636.92</c:v>
                </c:pt>
                <c:pt idx="1402">
                  <c:v>7633.72</c:v>
                </c:pt>
                <c:pt idx="1403">
                  <c:v>7626.99</c:v>
                </c:pt>
                <c:pt idx="1404">
                  <c:v>7624.63</c:v>
                </c:pt>
                <c:pt idx="1405">
                  <c:v>7623.52</c:v>
                </c:pt>
                <c:pt idx="1406">
                  <c:v>7623.13</c:v>
                </c:pt>
                <c:pt idx="1407">
                  <c:v>7609.6</c:v>
                </c:pt>
                <c:pt idx="1408">
                  <c:v>7607.03</c:v>
                </c:pt>
                <c:pt idx="1409">
                  <c:v>7585.62</c:v>
                </c:pt>
                <c:pt idx="1410">
                  <c:v>7567.13</c:v>
                </c:pt>
                <c:pt idx="1411">
                  <c:v>7538.52</c:v>
                </c:pt>
                <c:pt idx="1412">
                  <c:v>7537.16</c:v>
                </c:pt>
                <c:pt idx="1413">
                  <c:v>7531.7</c:v>
                </c:pt>
                <c:pt idx="1414">
                  <c:v>7526.71</c:v>
                </c:pt>
                <c:pt idx="1415">
                  <c:v>7518.03</c:v>
                </c:pt>
                <c:pt idx="1416">
                  <c:v>7512.27</c:v>
                </c:pt>
                <c:pt idx="1417">
                  <c:v>7504.3</c:v>
                </c:pt>
                <c:pt idx="1418">
                  <c:v>7494.63</c:v>
                </c:pt>
                <c:pt idx="1419">
                  <c:v>7487.38</c:v>
                </c:pt>
                <c:pt idx="1420">
                  <c:v>7463.51</c:v>
                </c:pt>
                <c:pt idx="1421">
                  <c:v>7450.36</c:v>
                </c:pt>
                <c:pt idx="1422">
                  <c:v>7448.4</c:v>
                </c:pt>
                <c:pt idx="1423">
                  <c:v>7445.92</c:v>
                </c:pt>
                <c:pt idx="1424">
                  <c:v>7443.64</c:v>
                </c:pt>
                <c:pt idx="1425">
                  <c:v>7441.5</c:v>
                </c:pt>
                <c:pt idx="1426">
                  <c:v>7441.05</c:v>
                </c:pt>
                <c:pt idx="1427">
                  <c:v>7421.19</c:v>
                </c:pt>
                <c:pt idx="1428">
                  <c:v>7419.48</c:v>
                </c:pt>
                <c:pt idx="1429">
                  <c:v>7418.52</c:v>
                </c:pt>
                <c:pt idx="1430">
                  <c:v>7403.98</c:v>
                </c:pt>
                <c:pt idx="1431">
                  <c:v>7388.85</c:v>
                </c:pt>
                <c:pt idx="1432">
                  <c:v>7371.77</c:v>
                </c:pt>
                <c:pt idx="1433">
                  <c:v>7362.31</c:v>
                </c:pt>
                <c:pt idx="1434">
                  <c:v>7358.18</c:v>
                </c:pt>
                <c:pt idx="1435">
                  <c:v>7357.49</c:v>
                </c:pt>
                <c:pt idx="1436">
                  <c:v>7349.12</c:v>
                </c:pt>
                <c:pt idx="1437">
                  <c:v>7348.14</c:v>
                </c:pt>
                <c:pt idx="1438">
                  <c:v>7345.73</c:v>
                </c:pt>
                <c:pt idx="1439">
                  <c:v>7345.08</c:v>
                </c:pt>
                <c:pt idx="1440">
                  <c:v>7339.93</c:v>
                </c:pt>
                <c:pt idx="1441">
                  <c:v>7337.75</c:v>
                </c:pt>
                <c:pt idx="1442">
                  <c:v>7325.47</c:v>
                </c:pt>
                <c:pt idx="1443">
                  <c:v>7325.05</c:v>
                </c:pt>
                <c:pt idx="1444">
                  <c:v>7323.73</c:v>
                </c:pt>
                <c:pt idx="1445">
                  <c:v>7322.86</c:v>
                </c:pt>
                <c:pt idx="1446">
                  <c:v>7318.22</c:v>
                </c:pt>
                <c:pt idx="1447">
                  <c:v>7318.21</c:v>
                </c:pt>
                <c:pt idx="1448">
                  <c:v>7304.65</c:v>
                </c:pt>
                <c:pt idx="1449">
                  <c:v>7302.46</c:v>
                </c:pt>
                <c:pt idx="1450">
                  <c:v>7281.51</c:v>
                </c:pt>
                <c:pt idx="1451">
                  <c:v>7273.02</c:v>
                </c:pt>
                <c:pt idx="1452">
                  <c:v>7265.7</c:v>
                </c:pt>
                <c:pt idx="1453">
                  <c:v>7265.58</c:v>
                </c:pt>
                <c:pt idx="1454">
                  <c:v>7261.74</c:v>
                </c:pt>
                <c:pt idx="1455">
                  <c:v>7256.72</c:v>
                </c:pt>
                <c:pt idx="1456">
                  <c:v>7248.71</c:v>
                </c:pt>
                <c:pt idx="1457">
                  <c:v>7243.81</c:v>
                </c:pt>
                <c:pt idx="1458">
                  <c:v>7228.22</c:v>
                </c:pt>
                <c:pt idx="1459">
                  <c:v>7222.79</c:v>
                </c:pt>
                <c:pt idx="1460">
                  <c:v>7220.25</c:v>
                </c:pt>
                <c:pt idx="1461">
                  <c:v>7209.49</c:v>
                </c:pt>
                <c:pt idx="1462">
                  <c:v>7201.7</c:v>
                </c:pt>
                <c:pt idx="1463">
                  <c:v>7196.87</c:v>
                </c:pt>
                <c:pt idx="1464">
                  <c:v>7179.52</c:v>
                </c:pt>
                <c:pt idx="1465">
                  <c:v>7175.51</c:v>
                </c:pt>
                <c:pt idx="1466">
                  <c:v>7173.36</c:v>
                </c:pt>
                <c:pt idx="1467">
                  <c:v>7162.01</c:v>
                </c:pt>
                <c:pt idx="1468">
                  <c:v>7160.33</c:v>
                </c:pt>
                <c:pt idx="1469">
                  <c:v>7160.09</c:v>
                </c:pt>
                <c:pt idx="1470">
                  <c:v>7153.55</c:v>
                </c:pt>
                <c:pt idx="1471">
                  <c:v>7152.67</c:v>
                </c:pt>
                <c:pt idx="1472">
                  <c:v>7151.09</c:v>
                </c:pt>
                <c:pt idx="1473">
                  <c:v>7147.47</c:v>
                </c:pt>
                <c:pt idx="1474">
                  <c:v>7147.11</c:v>
                </c:pt>
                <c:pt idx="1475">
                  <c:v>7144.86</c:v>
                </c:pt>
                <c:pt idx="1476">
                  <c:v>7144.4</c:v>
                </c:pt>
                <c:pt idx="1477">
                  <c:v>7133.9</c:v>
                </c:pt>
                <c:pt idx="1478">
                  <c:v>7128.64</c:v>
                </c:pt>
                <c:pt idx="1479">
                  <c:v>7125.25</c:v>
                </c:pt>
                <c:pt idx="1480">
                  <c:v>7106.81</c:v>
                </c:pt>
                <c:pt idx="1481">
                  <c:v>7096.98</c:v>
                </c:pt>
                <c:pt idx="1482">
                  <c:v>7077.19</c:v>
                </c:pt>
                <c:pt idx="1483">
                  <c:v>7054.41</c:v>
                </c:pt>
                <c:pt idx="1484">
                  <c:v>7050.64</c:v>
                </c:pt>
                <c:pt idx="1485">
                  <c:v>7050.02</c:v>
                </c:pt>
                <c:pt idx="1486">
                  <c:v>7046.72</c:v>
                </c:pt>
                <c:pt idx="1487">
                  <c:v>7045.5</c:v>
                </c:pt>
                <c:pt idx="1488">
                  <c:v>7042.11</c:v>
                </c:pt>
                <c:pt idx="1489">
                  <c:v>7033.08</c:v>
                </c:pt>
                <c:pt idx="1490">
                  <c:v>7003.1</c:v>
                </c:pt>
                <c:pt idx="1491">
                  <c:v>6989.95</c:v>
                </c:pt>
                <c:pt idx="1492">
                  <c:v>6986.7</c:v>
                </c:pt>
                <c:pt idx="1493">
                  <c:v>6985.51</c:v>
                </c:pt>
                <c:pt idx="1494">
                  <c:v>6965.21</c:v>
                </c:pt>
                <c:pt idx="1495">
                  <c:v>6951.12</c:v>
                </c:pt>
                <c:pt idx="1496">
                  <c:v>6948.7</c:v>
                </c:pt>
                <c:pt idx="1497">
                  <c:v>6940.94</c:v>
                </c:pt>
                <c:pt idx="1498">
                  <c:v>6940.91</c:v>
                </c:pt>
                <c:pt idx="1499">
                  <c:v>6938.11</c:v>
                </c:pt>
                <c:pt idx="1500">
                  <c:v>6933.24</c:v>
                </c:pt>
                <c:pt idx="1501">
                  <c:v>6895.19</c:v>
                </c:pt>
                <c:pt idx="1502">
                  <c:v>6877.98</c:v>
                </c:pt>
                <c:pt idx="1503">
                  <c:v>6876.53</c:v>
                </c:pt>
                <c:pt idx="1504">
                  <c:v>6875.96</c:v>
                </c:pt>
                <c:pt idx="1505">
                  <c:v>6868.39</c:v>
                </c:pt>
                <c:pt idx="1506">
                  <c:v>6863.49</c:v>
                </c:pt>
                <c:pt idx="1507">
                  <c:v>6858.48</c:v>
                </c:pt>
                <c:pt idx="1508">
                  <c:v>6849.03</c:v>
                </c:pt>
                <c:pt idx="1509">
                  <c:v>6843.17</c:v>
                </c:pt>
                <c:pt idx="1510">
                  <c:v>6842.28</c:v>
                </c:pt>
                <c:pt idx="1511">
                  <c:v>6837.37</c:v>
                </c:pt>
                <c:pt idx="1512">
                  <c:v>6827.69</c:v>
                </c:pt>
                <c:pt idx="1513">
                  <c:v>6809.46</c:v>
                </c:pt>
                <c:pt idx="1514">
                  <c:v>6799.46</c:v>
                </c:pt>
                <c:pt idx="1515">
                  <c:v>6796.86</c:v>
                </c:pt>
                <c:pt idx="1516">
                  <c:v>6781.52</c:v>
                </c:pt>
                <c:pt idx="1517">
                  <c:v>6781.35</c:v>
                </c:pt>
                <c:pt idx="1518">
                  <c:v>6775.96</c:v>
                </c:pt>
                <c:pt idx="1519">
                  <c:v>6770.19</c:v>
                </c:pt>
                <c:pt idx="1520">
                  <c:v>6753.04</c:v>
                </c:pt>
                <c:pt idx="1521">
                  <c:v>6750.27</c:v>
                </c:pt>
                <c:pt idx="1522">
                  <c:v>6749.63</c:v>
                </c:pt>
                <c:pt idx="1523">
                  <c:v>6748.59</c:v>
                </c:pt>
                <c:pt idx="1524">
                  <c:v>6746.74</c:v>
                </c:pt>
                <c:pt idx="1525">
                  <c:v>6738.84</c:v>
                </c:pt>
                <c:pt idx="1526">
                  <c:v>6737.98</c:v>
                </c:pt>
                <c:pt idx="1527">
                  <c:v>6721.37</c:v>
                </c:pt>
                <c:pt idx="1528">
                  <c:v>6710.19</c:v>
                </c:pt>
                <c:pt idx="1529">
                  <c:v>6706.47</c:v>
                </c:pt>
                <c:pt idx="1530">
                  <c:v>6700.56</c:v>
                </c:pt>
                <c:pt idx="1531">
                  <c:v>6686.43</c:v>
                </c:pt>
                <c:pt idx="1532">
                  <c:v>6666.24</c:v>
                </c:pt>
                <c:pt idx="1533">
                  <c:v>6664.69</c:v>
                </c:pt>
                <c:pt idx="1534">
                  <c:v>6664.32</c:v>
                </c:pt>
                <c:pt idx="1535">
                  <c:v>6653.79</c:v>
                </c:pt>
                <c:pt idx="1536">
                  <c:v>6652.53</c:v>
                </c:pt>
                <c:pt idx="1537">
                  <c:v>6651.26</c:v>
                </c:pt>
                <c:pt idx="1538">
                  <c:v>6640.54</c:v>
                </c:pt>
                <c:pt idx="1539">
                  <c:v>6639.3</c:v>
                </c:pt>
                <c:pt idx="1540">
                  <c:v>6638.16</c:v>
                </c:pt>
                <c:pt idx="1541">
                  <c:v>6630.31</c:v>
                </c:pt>
                <c:pt idx="1542">
                  <c:v>6610.11</c:v>
                </c:pt>
                <c:pt idx="1543">
                  <c:v>6600.36</c:v>
                </c:pt>
                <c:pt idx="1544">
                  <c:v>6600.21</c:v>
                </c:pt>
                <c:pt idx="1545">
                  <c:v>6593.51</c:v>
                </c:pt>
                <c:pt idx="1546">
                  <c:v>6571.54</c:v>
                </c:pt>
                <c:pt idx="1547">
                  <c:v>6571.02</c:v>
                </c:pt>
                <c:pt idx="1548">
                  <c:v>6555.07</c:v>
                </c:pt>
                <c:pt idx="1549">
                  <c:v>6552.01</c:v>
                </c:pt>
                <c:pt idx="1550">
                  <c:v>6551.75</c:v>
                </c:pt>
                <c:pt idx="1551">
                  <c:v>6548.2</c:v>
                </c:pt>
                <c:pt idx="1552">
                  <c:v>6546.16</c:v>
                </c:pt>
                <c:pt idx="1553">
                  <c:v>6536.68</c:v>
                </c:pt>
                <c:pt idx="1554">
                  <c:v>6532.04</c:v>
                </c:pt>
                <c:pt idx="1555">
                  <c:v>6529.21</c:v>
                </c:pt>
                <c:pt idx="1556">
                  <c:v>6512.24</c:v>
                </c:pt>
                <c:pt idx="1557">
                  <c:v>6500.24</c:v>
                </c:pt>
                <c:pt idx="1558">
                  <c:v>6496.89</c:v>
                </c:pt>
                <c:pt idx="1559">
                  <c:v>6481.67</c:v>
                </c:pt>
                <c:pt idx="1560">
                  <c:v>6474.01</c:v>
                </c:pt>
                <c:pt idx="1561">
                  <c:v>6473.15</c:v>
                </c:pt>
                <c:pt idx="1562">
                  <c:v>6457.84</c:v>
                </c:pt>
                <c:pt idx="1563">
                  <c:v>6455.86</c:v>
                </c:pt>
                <c:pt idx="1564">
                  <c:v>6435.62</c:v>
                </c:pt>
                <c:pt idx="1565">
                  <c:v>6423.48</c:v>
                </c:pt>
                <c:pt idx="1566">
                  <c:v>6417.28</c:v>
                </c:pt>
                <c:pt idx="1567">
                  <c:v>6414.18</c:v>
                </c:pt>
                <c:pt idx="1568">
                  <c:v>6412.34</c:v>
                </c:pt>
                <c:pt idx="1569">
                  <c:v>6407.05</c:v>
                </c:pt>
                <c:pt idx="1570">
                  <c:v>6406.41</c:v>
                </c:pt>
                <c:pt idx="1571">
                  <c:v>6402.29</c:v>
                </c:pt>
                <c:pt idx="1572">
                  <c:v>6393.6</c:v>
                </c:pt>
                <c:pt idx="1573">
                  <c:v>6389.53</c:v>
                </c:pt>
                <c:pt idx="1574">
                  <c:v>6389.38</c:v>
                </c:pt>
                <c:pt idx="1575">
                  <c:v>6374.16</c:v>
                </c:pt>
                <c:pt idx="1576">
                  <c:v>6373.56</c:v>
                </c:pt>
                <c:pt idx="1577">
                  <c:v>6367.31</c:v>
                </c:pt>
                <c:pt idx="1578">
                  <c:v>6361.47</c:v>
                </c:pt>
                <c:pt idx="1579">
                  <c:v>6360.99</c:v>
                </c:pt>
                <c:pt idx="1580">
                  <c:v>6358.78</c:v>
                </c:pt>
                <c:pt idx="1581">
                  <c:v>6356.27</c:v>
                </c:pt>
                <c:pt idx="1582">
                  <c:v>6338.08</c:v>
                </c:pt>
                <c:pt idx="1583">
                  <c:v>6335.64</c:v>
                </c:pt>
                <c:pt idx="1584">
                  <c:v>6334.34</c:v>
                </c:pt>
                <c:pt idx="1585">
                  <c:v>6313.76</c:v>
                </c:pt>
                <c:pt idx="1586">
                  <c:v>6311.95</c:v>
                </c:pt>
                <c:pt idx="1587">
                  <c:v>6311.11</c:v>
                </c:pt>
                <c:pt idx="1588">
                  <c:v>6305.61</c:v>
                </c:pt>
                <c:pt idx="1589">
                  <c:v>6302.23</c:v>
                </c:pt>
                <c:pt idx="1590">
                  <c:v>6293.63</c:v>
                </c:pt>
                <c:pt idx="1591">
                  <c:v>6289.75</c:v>
                </c:pt>
                <c:pt idx="1592">
                  <c:v>6282.24</c:v>
                </c:pt>
                <c:pt idx="1593">
                  <c:v>6276.3</c:v>
                </c:pt>
                <c:pt idx="1594">
                  <c:v>6272.48</c:v>
                </c:pt>
                <c:pt idx="1595">
                  <c:v>6269.33</c:v>
                </c:pt>
                <c:pt idx="1596">
                  <c:v>6261.2</c:v>
                </c:pt>
                <c:pt idx="1597">
                  <c:v>6255.38</c:v>
                </c:pt>
                <c:pt idx="1598">
                  <c:v>6254.13</c:v>
                </c:pt>
                <c:pt idx="1599">
                  <c:v>6253.85</c:v>
                </c:pt>
                <c:pt idx="1600">
                  <c:v>6250.44</c:v>
                </c:pt>
                <c:pt idx="1601">
                  <c:v>6238.3</c:v>
                </c:pt>
                <c:pt idx="1602">
                  <c:v>6236.95</c:v>
                </c:pt>
                <c:pt idx="1603">
                  <c:v>6219.93</c:v>
                </c:pt>
                <c:pt idx="1604">
                  <c:v>6208.5</c:v>
                </c:pt>
                <c:pt idx="1605">
                  <c:v>6207.26</c:v>
                </c:pt>
                <c:pt idx="1606">
                  <c:v>6203.9</c:v>
                </c:pt>
                <c:pt idx="1607">
                  <c:v>6198.75</c:v>
                </c:pt>
                <c:pt idx="1608">
                  <c:v>6196.45</c:v>
                </c:pt>
                <c:pt idx="1609">
                  <c:v>6186.13</c:v>
                </c:pt>
                <c:pt idx="1610">
                  <c:v>6185.32</c:v>
                </c:pt>
                <c:pt idx="1611">
                  <c:v>6184.3</c:v>
                </c:pt>
                <c:pt idx="1612">
                  <c:v>6183.46</c:v>
                </c:pt>
                <c:pt idx="1613">
                  <c:v>6183.32</c:v>
                </c:pt>
                <c:pt idx="1614">
                  <c:v>6170.96</c:v>
                </c:pt>
                <c:pt idx="1615">
                  <c:v>6159.57</c:v>
                </c:pt>
                <c:pt idx="1616">
                  <c:v>6152.05</c:v>
                </c:pt>
                <c:pt idx="1617">
                  <c:v>6147.12</c:v>
                </c:pt>
                <c:pt idx="1618">
                  <c:v>6139.14</c:v>
                </c:pt>
                <c:pt idx="1619">
                  <c:v>6138.58</c:v>
                </c:pt>
                <c:pt idx="1620">
                  <c:v>6138.5</c:v>
                </c:pt>
                <c:pt idx="1621">
                  <c:v>6128.8</c:v>
                </c:pt>
                <c:pt idx="1622">
                  <c:v>6123.57</c:v>
                </c:pt>
                <c:pt idx="1623">
                  <c:v>6117.49</c:v>
                </c:pt>
                <c:pt idx="1624">
                  <c:v>6113.23</c:v>
                </c:pt>
                <c:pt idx="1625">
                  <c:v>6112.35</c:v>
                </c:pt>
                <c:pt idx="1626">
                  <c:v>6111.95</c:v>
                </c:pt>
                <c:pt idx="1627">
                  <c:v>6098.38</c:v>
                </c:pt>
                <c:pt idx="1628">
                  <c:v>6082.41</c:v>
                </c:pt>
                <c:pt idx="1629">
                  <c:v>6079.67</c:v>
                </c:pt>
                <c:pt idx="1630">
                  <c:v>6074.37</c:v>
                </c:pt>
                <c:pt idx="1631">
                  <c:v>6067.13</c:v>
                </c:pt>
                <c:pt idx="1632">
                  <c:v>6064.37</c:v>
                </c:pt>
                <c:pt idx="1633">
                  <c:v>6061.8</c:v>
                </c:pt>
                <c:pt idx="1634">
                  <c:v>6059.17</c:v>
                </c:pt>
                <c:pt idx="1635">
                  <c:v>5993.62</c:v>
                </c:pt>
                <c:pt idx="1636">
                  <c:v>5990.17</c:v>
                </c:pt>
                <c:pt idx="1637">
                  <c:v>5989.52</c:v>
                </c:pt>
                <c:pt idx="1638">
                  <c:v>5979.99</c:v>
                </c:pt>
                <c:pt idx="1639">
                  <c:v>5979.73</c:v>
                </c:pt>
                <c:pt idx="1640">
                  <c:v>5979.66</c:v>
                </c:pt>
                <c:pt idx="1641">
                  <c:v>5976.83</c:v>
                </c:pt>
                <c:pt idx="1642">
                  <c:v>5974.38</c:v>
                </c:pt>
                <c:pt idx="1643">
                  <c:v>5972.38</c:v>
                </c:pt>
                <c:pt idx="1644">
                  <c:v>5969.72</c:v>
                </c:pt>
                <c:pt idx="1645">
                  <c:v>5966.89</c:v>
                </c:pt>
                <c:pt idx="1646">
                  <c:v>5960.91</c:v>
                </c:pt>
                <c:pt idx="1647">
                  <c:v>5957.35</c:v>
                </c:pt>
                <c:pt idx="1648">
                  <c:v>5934.38</c:v>
                </c:pt>
                <c:pt idx="1649">
                  <c:v>5927.65</c:v>
                </c:pt>
                <c:pt idx="1650">
                  <c:v>5926.93</c:v>
                </c:pt>
                <c:pt idx="1651">
                  <c:v>5926.85</c:v>
                </c:pt>
                <c:pt idx="1652">
                  <c:v>5920.1</c:v>
                </c:pt>
                <c:pt idx="1653">
                  <c:v>5910.94</c:v>
                </c:pt>
                <c:pt idx="1654">
                  <c:v>5877.02</c:v>
                </c:pt>
                <c:pt idx="1655">
                  <c:v>5855.9</c:v>
                </c:pt>
                <c:pt idx="1656">
                  <c:v>5847.24</c:v>
                </c:pt>
                <c:pt idx="1657">
                  <c:v>5846.92</c:v>
                </c:pt>
                <c:pt idx="1658">
                  <c:v>5843.99</c:v>
                </c:pt>
                <c:pt idx="1659">
                  <c:v>5836.52</c:v>
                </c:pt>
                <c:pt idx="1660">
                  <c:v>5832.6</c:v>
                </c:pt>
                <c:pt idx="1661">
                  <c:v>5816.58</c:v>
                </c:pt>
                <c:pt idx="1662">
                  <c:v>5812.9</c:v>
                </c:pt>
                <c:pt idx="1663">
                  <c:v>5807.06</c:v>
                </c:pt>
                <c:pt idx="1664">
                  <c:v>5778.71</c:v>
                </c:pt>
                <c:pt idx="1665">
                  <c:v>5757.41</c:v>
                </c:pt>
                <c:pt idx="1666">
                  <c:v>5748.13</c:v>
                </c:pt>
                <c:pt idx="1667">
                  <c:v>5741.67</c:v>
                </c:pt>
                <c:pt idx="1668">
                  <c:v>5729.01</c:v>
                </c:pt>
                <c:pt idx="1669">
                  <c:v>5720.38</c:v>
                </c:pt>
                <c:pt idx="1670">
                  <c:v>5709.16</c:v>
                </c:pt>
                <c:pt idx="1671">
                  <c:v>5708.87</c:v>
                </c:pt>
                <c:pt idx="1672">
                  <c:v>5699.84</c:v>
                </c:pt>
                <c:pt idx="1673">
                  <c:v>5698.74</c:v>
                </c:pt>
                <c:pt idx="1674">
                  <c:v>5693.43</c:v>
                </c:pt>
                <c:pt idx="1675">
                  <c:v>5690.79</c:v>
                </c:pt>
                <c:pt idx="1676">
                  <c:v>5679.13</c:v>
                </c:pt>
                <c:pt idx="1677">
                  <c:v>5662.23</c:v>
                </c:pt>
                <c:pt idx="1678">
                  <c:v>5650.14</c:v>
                </c:pt>
                <c:pt idx="1679">
                  <c:v>5649.72</c:v>
                </c:pt>
                <c:pt idx="1680">
                  <c:v>5630.46</c:v>
                </c:pt>
                <c:pt idx="1681">
                  <c:v>5615.37</c:v>
                </c:pt>
                <c:pt idx="1682">
                  <c:v>5612.83</c:v>
                </c:pt>
                <c:pt idx="1683">
                  <c:v>5594.85</c:v>
                </c:pt>
                <c:pt idx="1684">
                  <c:v>5587.59</c:v>
                </c:pt>
                <c:pt idx="1685">
                  <c:v>5584.31</c:v>
                </c:pt>
                <c:pt idx="1686">
                  <c:v>5582.95</c:v>
                </c:pt>
                <c:pt idx="1687">
                  <c:v>5576.35</c:v>
                </c:pt>
                <c:pt idx="1688">
                  <c:v>5552.61</c:v>
                </c:pt>
                <c:pt idx="1689">
                  <c:v>5540.35</c:v>
                </c:pt>
                <c:pt idx="1690">
                  <c:v>5539.4</c:v>
                </c:pt>
                <c:pt idx="1691">
                  <c:v>5503.36</c:v>
                </c:pt>
                <c:pt idx="1692">
                  <c:v>5488.26</c:v>
                </c:pt>
                <c:pt idx="1693">
                  <c:v>5484.47</c:v>
                </c:pt>
                <c:pt idx="1694">
                  <c:v>5478.04</c:v>
                </c:pt>
                <c:pt idx="1695">
                  <c:v>5472.45</c:v>
                </c:pt>
                <c:pt idx="1696">
                  <c:v>5469.01</c:v>
                </c:pt>
                <c:pt idx="1697">
                  <c:v>5466.88</c:v>
                </c:pt>
                <c:pt idx="1698">
                  <c:v>5458.05</c:v>
                </c:pt>
                <c:pt idx="1699">
                  <c:v>5438.75</c:v>
                </c:pt>
                <c:pt idx="1700">
                  <c:v>5428.98</c:v>
                </c:pt>
                <c:pt idx="1701">
                  <c:v>5428.73</c:v>
                </c:pt>
                <c:pt idx="1702">
                  <c:v>5425.02</c:v>
                </c:pt>
                <c:pt idx="1703">
                  <c:v>5415.66</c:v>
                </c:pt>
                <c:pt idx="1704">
                  <c:v>5411.99</c:v>
                </c:pt>
                <c:pt idx="1705">
                  <c:v>5402.89</c:v>
                </c:pt>
                <c:pt idx="1706">
                  <c:v>5400.98</c:v>
                </c:pt>
                <c:pt idx="1707">
                  <c:v>5397.62</c:v>
                </c:pt>
                <c:pt idx="1708">
                  <c:v>5396.44</c:v>
                </c:pt>
                <c:pt idx="1709">
                  <c:v>5385.34</c:v>
                </c:pt>
                <c:pt idx="1710">
                  <c:v>5383.54</c:v>
                </c:pt>
                <c:pt idx="1711">
                  <c:v>5377.46</c:v>
                </c:pt>
                <c:pt idx="1712">
                  <c:v>5375.04</c:v>
                </c:pt>
                <c:pt idx="1713">
                  <c:v>5373.36</c:v>
                </c:pt>
                <c:pt idx="1714">
                  <c:v>5364.66</c:v>
                </c:pt>
                <c:pt idx="1715">
                  <c:v>5354.07</c:v>
                </c:pt>
                <c:pt idx="1716">
                  <c:v>5344.81</c:v>
                </c:pt>
                <c:pt idx="1717">
                  <c:v>5327.4</c:v>
                </c:pt>
                <c:pt idx="1718">
                  <c:v>5325.65</c:v>
                </c:pt>
                <c:pt idx="1719">
                  <c:v>5322.24</c:v>
                </c:pt>
                <c:pt idx="1720">
                  <c:v>5312.17</c:v>
                </c:pt>
                <c:pt idx="1721">
                  <c:v>5306.7</c:v>
                </c:pt>
                <c:pt idx="1722">
                  <c:v>5293.67</c:v>
                </c:pt>
                <c:pt idx="1723">
                  <c:v>5291.71</c:v>
                </c:pt>
                <c:pt idx="1724">
                  <c:v>5275.86</c:v>
                </c:pt>
                <c:pt idx="1725">
                  <c:v>5272.18</c:v>
                </c:pt>
                <c:pt idx="1726">
                  <c:v>5267.82</c:v>
                </c:pt>
                <c:pt idx="1727">
                  <c:v>5266.37</c:v>
                </c:pt>
                <c:pt idx="1728">
                  <c:v>5261.47</c:v>
                </c:pt>
                <c:pt idx="1729">
                  <c:v>5257.51</c:v>
                </c:pt>
                <c:pt idx="1730">
                  <c:v>5253.52</c:v>
                </c:pt>
                <c:pt idx="1731">
                  <c:v>5246.05</c:v>
                </c:pt>
                <c:pt idx="1732">
                  <c:v>5245.23</c:v>
                </c:pt>
                <c:pt idx="1733">
                  <c:v>5240.7700000000004</c:v>
                </c:pt>
                <c:pt idx="1734">
                  <c:v>5227.99</c:v>
                </c:pt>
                <c:pt idx="1735">
                  <c:v>5216.4799999999996</c:v>
                </c:pt>
                <c:pt idx="1736">
                  <c:v>5213.22</c:v>
                </c:pt>
                <c:pt idx="1737">
                  <c:v>5209.58</c:v>
                </c:pt>
                <c:pt idx="1738">
                  <c:v>5207.97</c:v>
                </c:pt>
                <c:pt idx="1739">
                  <c:v>5198.6899999999996</c:v>
                </c:pt>
                <c:pt idx="1740">
                  <c:v>5195.58</c:v>
                </c:pt>
                <c:pt idx="1741">
                  <c:v>5177.12</c:v>
                </c:pt>
                <c:pt idx="1742">
                  <c:v>5166.96</c:v>
                </c:pt>
                <c:pt idx="1743">
                  <c:v>5152.13</c:v>
                </c:pt>
                <c:pt idx="1744">
                  <c:v>5148.55</c:v>
                </c:pt>
                <c:pt idx="1745">
                  <c:v>5144.18</c:v>
                </c:pt>
                <c:pt idx="1746">
                  <c:v>5138.26</c:v>
                </c:pt>
                <c:pt idx="1747">
                  <c:v>5136.75</c:v>
                </c:pt>
                <c:pt idx="1748">
                  <c:v>5125.22</c:v>
                </c:pt>
                <c:pt idx="1749">
                  <c:v>5124.1899999999996</c:v>
                </c:pt>
                <c:pt idx="1750">
                  <c:v>5116.5</c:v>
                </c:pt>
                <c:pt idx="1751">
                  <c:v>5087.92</c:v>
                </c:pt>
                <c:pt idx="1752">
                  <c:v>5080.1000000000004</c:v>
                </c:pt>
                <c:pt idx="1753">
                  <c:v>5077.1899999999996</c:v>
                </c:pt>
                <c:pt idx="1754">
                  <c:v>5059.5600000000004</c:v>
                </c:pt>
                <c:pt idx="1755">
                  <c:v>5054.05</c:v>
                </c:pt>
                <c:pt idx="1756">
                  <c:v>5045.1499999999996</c:v>
                </c:pt>
                <c:pt idx="1757">
                  <c:v>5043.13</c:v>
                </c:pt>
                <c:pt idx="1758">
                  <c:v>5038.57</c:v>
                </c:pt>
                <c:pt idx="1759">
                  <c:v>5034.1000000000004</c:v>
                </c:pt>
                <c:pt idx="1760">
                  <c:v>5031.2700000000004</c:v>
                </c:pt>
                <c:pt idx="1761">
                  <c:v>5028.1499999999996</c:v>
                </c:pt>
                <c:pt idx="1762">
                  <c:v>5012.47</c:v>
                </c:pt>
                <c:pt idx="1763">
                  <c:v>5003.8500000000004</c:v>
                </c:pt>
                <c:pt idx="1764">
                  <c:v>5003.7700000000004</c:v>
                </c:pt>
                <c:pt idx="1765">
                  <c:v>5002.78</c:v>
                </c:pt>
                <c:pt idx="1766">
                  <c:v>4999.04</c:v>
                </c:pt>
                <c:pt idx="1767">
                  <c:v>4992.38</c:v>
                </c:pt>
                <c:pt idx="1768">
                  <c:v>4985.22</c:v>
                </c:pt>
                <c:pt idx="1769">
                  <c:v>4949.76</c:v>
                </c:pt>
                <c:pt idx="1770">
                  <c:v>4942.0600000000004</c:v>
                </c:pt>
                <c:pt idx="1771">
                  <c:v>4934.71</c:v>
                </c:pt>
                <c:pt idx="1772">
                  <c:v>4931.6499999999996</c:v>
                </c:pt>
                <c:pt idx="1773">
                  <c:v>4922.92</c:v>
                </c:pt>
                <c:pt idx="1774">
                  <c:v>4915.0600000000004</c:v>
                </c:pt>
                <c:pt idx="1775">
                  <c:v>4911.8900000000003</c:v>
                </c:pt>
                <c:pt idx="1776">
                  <c:v>4906.41</c:v>
                </c:pt>
                <c:pt idx="1777">
                  <c:v>4894.75</c:v>
                </c:pt>
                <c:pt idx="1778">
                  <c:v>4894.3900000000003</c:v>
                </c:pt>
                <c:pt idx="1779">
                  <c:v>4890</c:v>
                </c:pt>
                <c:pt idx="1780">
                  <c:v>4889.04</c:v>
                </c:pt>
                <c:pt idx="1781">
                  <c:v>4883.87</c:v>
                </c:pt>
                <c:pt idx="1782">
                  <c:v>4877.9799999999996</c:v>
                </c:pt>
                <c:pt idx="1783">
                  <c:v>4859.8900000000003</c:v>
                </c:pt>
                <c:pt idx="1784">
                  <c:v>4846.92</c:v>
                </c:pt>
                <c:pt idx="1785">
                  <c:v>4846.53</c:v>
                </c:pt>
                <c:pt idx="1786">
                  <c:v>4844.67</c:v>
                </c:pt>
                <c:pt idx="1787">
                  <c:v>4843.79</c:v>
                </c:pt>
                <c:pt idx="1788">
                  <c:v>4840.95</c:v>
                </c:pt>
                <c:pt idx="1789">
                  <c:v>4839.18</c:v>
                </c:pt>
                <c:pt idx="1790">
                  <c:v>4837.58</c:v>
                </c:pt>
                <c:pt idx="1791">
                  <c:v>4835.43</c:v>
                </c:pt>
                <c:pt idx="1792">
                  <c:v>4830.63</c:v>
                </c:pt>
                <c:pt idx="1793">
                  <c:v>4827.8999999999996</c:v>
                </c:pt>
                <c:pt idx="1794">
                  <c:v>4827.1000000000004</c:v>
                </c:pt>
                <c:pt idx="1795">
                  <c:v>4812.34</c:v>
                </c:pt>
                <c:pt idx="1796">
                  <c:v>4795.66</c:v>
                </c:pt>
                <c:pt idx="1797">
                  <c:v>4787.42</c:v>
                </c:pt>
                <c:pt idx="1798">
                  <c:v>4779.6000000000004</c:v>
                </c:pt>
                <c:pt idx="1799">
                  <c:v>4766.0200000000004</c:v>
                </c:pt>
                <c:pt idx="1800">
                  <c:v>4762.33</c:v>
                </c:pt>
                <c:pt idx="1801">
                  <c:v>4753.6400000000003</c:v>
                </c:pt>
                <c:pt idx="1802">
                  <c:v>4751.07</c:v>
                </c:pt>
                <c:pt idx="1803">
                  <c:v>4747.05</c:v>
                </c:pt>
                <c:pt idx="1804">
                  <c:v>4746.34</c:v>
                </c:pt>
                <c:pt idx="1805">
                  <c:v>4740.78</c:v>
                </c:pt>
                <c:pt idx="1806">
                  <c:v>4738.2700000000004</c:v>
                </c:pt>
                <c:pt idx="1807">
                  <c:v>4734.6400000000003</c:v>
                </c:pt>
                <c:pt idx="1808">
                  <c:v>4728.71</c:v>
                </c:pt>
                <c:pt idx="1809">
                  <c:v>4719.74</c:v>
                </c:pt>
                <c:pt idx="1810">
                  <c:v>4719.5200000000004</c:v>
                </c:pt>
                <c:pt idx="1811">
                  <c:v>4718.2</c:v>
                </c:pt>
                <c:pt idx="1812">
                  <c:v>4712.12</c:v>
                </c:pt>
                <c:pt idx="1813">
                  <c:v>4699.47</c:v>
                </c:pt>
                <c:pt idx="1814">
                  <c:v>4687.8</c:v>
                </c:pt>
                <c:pt idx="1815">
                  <c:v>4686.3900000000003</c:v>
                </c:pt>
                <c:pt idx="1816">
                  <c:v>4678.8</c:v>
                </c:pt>
                <c:pt idx="1817">
                  <c:v>4674.2</c:v>
                </c:pt>
                <c:pt idx="1818">
                  <c:v>4673.3900000000003</c:v>
                </c:pt>
                <c:pt idx="1819">
                  <c:v>4670.6400000000003</c:v>
                </c:pt>
                <c:pt idx="1820">
                  <c:v>4667.6099999999997</c:v>
                </c:pt>
                <c:pt idx="1821">
                  <c:v>4661.29</c:v>
                </c:pt>
                <c:pt idx="1822">
                  <c:v>4646.76</c:v>
                </c:pt>
                <c:pt idx="1823">
                  <c:v>4618.08</c:v>
                </c:pt>
                <c:pt idx="1824">
                  <c:v>4608.03</c:v>
                </c:pt>
                <c:pt idx="1825">
                  <c:v>4571.41</c:v>
                </c:pt>
                <c:pt idx="1826">
                  <c:v>4564.1899999999996</c:v>
                </c:pt>
                <c:pt idx="1827">
                  <c:v>4562.84</c:v>
                </c:pt>
                <c:pt idx="1828">
                  <c:v>4561.1899999999996</c:v>
                </c:pt>
                <c:pt idx="1829">
                  <c:v>4544.2299999999996</c:v>
                </c:pt>
                <c:pt idx="1830">
                  <c:v>4536.26</c:v>
                </c:pt>
                <c:pt idx="1831">
                  <c:v>4529.4799999999996</c:v>
                </c:pt>
                <c:pt idx="1832">
                  <c:v>4527.18</c:v>
                </c:pt>
                <c:pt idx="1833">
                  <c:v>4518.83</c:v>
                </c:pt>
                <c:pt idx="1834">
                  <c:v>4518.7700000000004</c:v>
                </c:pt>
                <c:pt idx="1835">
                  <c:v>4518.3999999999996</c:v>
                </c:pt>
                <c:pt idx="1836">
                  <c:v>4515.71</c:v>
                </c:pt>
                <c:pt idx="1837">
                  <c:v>4511.41</c:v>
                </c:pt>
                <c:pt idx="1838">
                  <c:v>4504.66</c:v>
                </c:pt>
                <c:pt idx="1839">
                  <c:v>4500.34</c:v>
                </c:pt>
                <c:pt idx="1840">
                  <c:v>4488.58</c:v>
                </c:pt>
                <c:pt idx="1841">
                  <c:v>4468.25</c:v>
                </c:pt>
                <c:pt idx="1842">
                  <c:v>4466.62</c:v>
                </c:pt>
                <c:pt idx="1843">
                  <c:v>4463.21</c:v>
                </c:pt>
                <c:pt idx="1844">
                  <c:v>4462.72</c:v>
                </c:pt>
                <c:pt idx="1845">
                  <c:v>4454.3999999999996</c:v>
                </c:pt>
                <c:pt idx="1846">
                  <c:v>4449.46</c:v>
                </c:pt>
                <c:pt idx="1847">
                  <c:v>4441.21</c:v>
                </c:pt>
                <c:pt idx="1848">
                  <c:v>4438.26</c:v>
                </c:pt>
                <c:pt idx="1849">
                  <c:v>4435.09</c:v>
                </c:pt>
                <c:pt idx="1850">
                  <c:v>4433.92</c:v>
                </c:pt>
                <c:pt idx="1851">
                  <c:v>4433.3900000000003</c:v>
                </c:pt>
                <c:pt idx="1852">
                  <c:v>4428.8900000000003</c:v>
                </c:pt>
                <c:pt idx="1853">
                  <c:v>4420.95</c:v>
                </c:pt>
                <c:pt idx="1854">
                  <c:v>4415.16</c:v>
                </c:pt>
                <c:pt idx="1855">
                  <c:v>4402.2299999999996</c:v>
                </c:pt>
                <c:pt idx="1856">
                  <c:v>4399.7299999999996</c:v>
                </c:pt>
                <c:pt idx="1857">
                  <c:v>4397.3100000000004</c:v>
                </c:pt>
                <c:pt idx="1858">
                  <c:v>4392.7</c:v>
                </c:pt>
                <c:pt idx="1859">
                  <c:v>4391.6499999999996</c:v>
                </c:pt>
                <c:pt idx="1860">
                  <c:v>4357.04</c:v>
                </c:pt>
                <c:pt idx="1861">
                  <c:v>4350.51</c:v>
                </c:pt>
                <c:pt idx="1862">
                  <c:v>4349.46</c:v>
                </c:pt>
                <c:pt idx="1863">
                  <c:v>4347.0200000000004</c:v>
                </c:pt>
                <c:pt idx="1864">
                  <c:v>4340.4399999999996</c:v>
                </c:pt>
                <c:pt idx="1865">
                  <c:v>4337.74</c:v>
                </c:pt>
                <c:pt idx="1866">
                  <c:v>4320.41</c:v>
                </c:pt>
                <c:pt idx="1867">
                  <c:v>4296.2700000000004</c:v>
                </c:pt>
                <c:pt idx="1868">
                  <c:v>4278.55</c:v>
                </c:pt>
                <c:pt idx="1869">
                  <c:v>4266.17</c:v>
                </c:pt>
                <c:pt idx="1870">
                  <c:v>4265.01</c:v>
                </c:pt>
                <c:pt idx="1871">
                  <c:v>4260.74</c:v>
                </c:pt>
                <c:pt idx="1872">
                  <c:v>4250.24</c:v>
                </c:pt>
                <c:pt idx="1873">
                  <c:v>4243.59</c:v>
                </c:pt>
                <c:pt idx="1874">
                  <c:v>4239.8900000000003</c:v>
                </c:pt>
                <c:pt idx="1875">
                  <c:v>4237.13</c:v>
                </c:pt>
                <c:pt idx="1876">
                  <c:v>4234.93</c:v>
                </c:pt>
                <c:pt idx="1877">
                  <c:v>4189.1099999999997</c:v>
                </c:pt>
                <c:pt idx="1878">
                  <c:v>4188.7299999999996</c:v>
                </c:pt>
                <c:pt idx="1879">
                  <c:v>4185.1000000000004</c:v>
                </c:pt>
                <c:pt idx="1880">
                  <c:v>4163.21</c:v>
                </c:pt>
                <c:pt idx="1881">
                  <c:v>4154.97</c:v>
                </c:pt>
                <c:pt idx="1882">
                  <c:v>4151.03</c:v>
                </c:pt>
                <c:pt idx="1883">
                  <c:v>4149.74</c:v>
                </c:pt>
                <c:pt idx="1884">
                  <c:v>4137.5200000000004</c:v>
                </c:pt>
                <c:pt idx="1885">
                  <c:v>4134.08</c:v>
                </c:pt>
                <c:pt idx="1886">
                  <c:v>4133.6400000000003</c:v>
                </c:pt>
                <c:pt idx="1887">
                  <c:v>4076.5</c:v>
                </c:pt>
                <c:pt idx="1888">
                  <c:v>4074.45</c:v>
                </c:pt>
                <c:pt idx="1889">
                  <c:v>4070.51</c:v>
                </c:pt>
                <c:pt idx="1890">
                  <c:v>4070.42</c:v>
                </c:pt>
                <c:pt idx="1891">
                  <c:v>4058.71</c:v>
                </c:pt>
                <c:pt idx="1892">
                  <c:v>4058.12</c:v>
                </c:pt>
                <c:pt idx="1893">
                  <c:v>4047.94</c:v>
                </c:pt>
                <c:pt idx="1894">
                  <c:v>4040.56</c:v>
                </c:pt>
                <c:pt idx="1895">
                  <c:v>4039.9</c:v>
                </c:pt>
                <c:pt idx="1896">
                  <c:v>4038.41</c:v>
                </c:pt>
                <c:pt idx="1897">
                  <c:v>4032.24</c:v>
                </c:pt>
                <c:pt idx="1898">
                  <c:v>4005.42</c:v>
                </c:pt>
                <c:pt idx="1899">
                  <c:v>4002.36</c:v>
                </c:pt>
                <c:pt idx="1900">
                  <c:v>3994.18</c:v>
                </c:pt>
                <c:pt idx="1901">
                  <c:v>3989.84</c:v>
                </c:pt>
                <c:pt idx="1902">
                  <c:v>3987.93</c:v>
                </c:pt>
                <c:pt idx="1903">
                  <c:v>3981.98</c:v>
                </c:pt>
                <c:pt idx="1904">
                  <c:v>3972.92</c:v>
                </c:pt>
                <c:pt idx="1905">
                  <c:v>3956.07</c:v>
                </c:pt>
                <c:pt idx="1906">
                  <c:v>3955.98</c:v>
                </c:pt>
                <c:pt idx="1907">
                  <c:v>3947.41</c:v>
                </c:pt>
                <c:pt idx="1908">
                  <c:v>3943.6</c:v>
                </c:pt>
                <c:pt idx="1909">
                  <c:v>3935.18</c:v>
                </c:pt>
                <c:pt idx="1910">
                  <c:v>3931.51</c:v>
                </c:pt>
                <c:pt idx="1911">
                  <c:v>3925.76</c:v>
                </c:pt>
                <c:pt idx="1912">
                  <c:v>3910.44</c:v>
                </c:pt>
                <c:pt idx="1913">
                  <c:v>3906.13</c:v>
                </c:pt>
                <c:pt idx="1914">
                  <c:v>3902.07</c:v>
                </c:pt>
                <c:pt idx="1915">
                  <c:v>3898.35</c:v>
                </c:pt>
                <c:pt idx="1916">
                  <c:v>3889.2</c:v>
                </c:pt>
                <c:pt idx="1917">
                  <c:v>3877.3</c:v>
                </c:pt>
                <c:pt idx="1918">
                  <c:v>3875.73</c:v>
                </c:pt>
                <c:pt idx="1919">
                  <c:v>3866.86</c:v>
                </c:pt>
                <c:pt idx="1920">
                  <c:v>3861.21</c:v>
                </c:pt>
                <c:pt idx="1921">
                  <c:v>3858.51</c:v>
                </c:pt>
                <c:pt idx="1922">
                  <c:v>3857.76</c:v>
                </c:pt>
                <c:pt idx="1923">
                  <c:v>3847.67</c:v>
                </c:pt>
                <c:pt idx="1924">
                  <c:v>3797.2</c:v>
                </c:pt>
                <c:pt idx="1925">
                  <c:v>3796.36</c:v>
                </c:pt>
                <c:pt idx="1926">
                  <c:v>3793.55</c:v>
                </c:pt>
                <c:pt idx="1927">
                  <c:v>3785.77</c:v>
                </c:pt>
                <c:pt idx="1928">
                  <c:v>3773.23</c:v>
                </c:pt>
                <c:pt idx="1929">
                  <c:v>3766.88</c:v>
                </c:pt>
                <c:pt idx="1930">
                  <c:v>3761.29</c:v>
                </c:pt>
                <c:pt idx="1931">
                  <c:v>3757.84</c:v>
                </c:pt>
                <c:pt idx="1932">
                  <c:v>3756.62</c:v>
                </c:pt>
                <c:pt idx="1933">
                  <c:v>3748.56</c:v>
                </c:pt>
                <c:pt idx="1934">
                  <c:v>3736.46</c:v>
                </c:pt>
                <c:pt idx="1935">
                  <c:v>3732.63</c:v>
                </c:pt>
                <c:pt idx="1936">
                  <c:v>3731.6</c:v>
                </c:pt>
                <c:pt idx="1937">
                  <c:v>3722.23</c:v>
                </c:pt>
                <c:pt idx="1938">
                  <c:v>3704.35</c:v>
                </c:pt>
                <c:pt idx="1939">
                  <c:v>3699.54</c:v>
                </c:pt>
                <c:pt idx="1940">
                  <c:v>3693.43</c:v>
                </c:pt>
                <c:pt idx="1941">
                  <c:v>3688.38</c:v>
                </c:pt>
                <c:pt idx="1942">
                  <c:v>3688.35</c:v>
                </c:pt>
                <c:pt idx="1943">
                  <c:v>3678.86</c:v>
                </c:pt>
                <c:pt idx="1944">
                  <c:v>3659.35</c:v>
                </c:pt>
                <c:pt idx="1945">
                  <c:v>3653.29</c:v>
                </c:pt>
                <c:pt idx="1946">
                  <c:v>3645.09</c:v>
                </c:pt>
                <c:pt idx="1947">
                  <c:v>3622.13</c:v>
                </c:pt>
                <c:pt idx="1948">
                  <c:v>3606.43</c:v>
                </c:pt>
                <c:pt idx="1949">
                  <c:v>3603.6</c:v>
                </c:pt>
                <c:pt idx="1950">
                  <c:v>3597.6</c:v>
                </c:pt>
                <c:pt idx="1951">
                  <c:v>3594.17</c:v>
                </c:pt>
                <c:pt idx="1952">
                  <c:v>3591.48</c:v>
                </c:pt>
                <c:pt idx="1953">
                  <c:v>3589.14</c:v>
                </c:pt>
                <c:pt idx="1954">
                  <c:v>3579.83</c:v>
                </c:pt>
                <c:pt idx="1955">
                  <c:v>3578</c:v>
                </c:pt>
                <c:pt idx="1956">
                  <c:v>3569.96</c:v>
                </c:pt>
                <c:pt idx="1957">
                  <c:v>3562.87</c:v>
                </c:pt>
                <c:pt idx="1958">
                  <c:v>3561.89</c:v>
                </c:pt>
                <c:pt idx="1959">
                  <c:v>3558.62</c:v>
                </c:pt>
                <c:pt idx="1960">
                  <c:v>3556.92</c:v>
                </c:pt>
                <c:pt idx="1961">
                  <c:v>3554.2</c:v>
                </c:pt>
                <c:pt idx="1962">
                  <c:v>3540.12</c:v>
                </c:pt>
                <c:pt idx="1963">
                  <c:v>3538.9</c:v>
                </c:pt>
                <c:pt idx="1964">
                  <c:v>3537.7</c:v>
                </c:pt>
                <c:pt idx="1965">
                  <c:v>3500.61</c:v>
                </c:pt>
                <c:pt idx="1966">
                  <c:v>3490.55</c:v>
                </c:pt>
                <c:pt idx="1967">
                  <c:v>3484.33</c:v>
                </c:pt>
                <c:pt idx="1968">
                  <c:v>3481.87</c:v>
                </c:pt>
                <c:pt idx="1969">
                  <c:v>3471.41</c:v>
                </c:pt>
                <c:pt idx="1970">
                  <c:v>3463.51</c:v>
                </c:pt>
                <c:pt idx="1971">
                  <c:v>3453.77</c:v>
                </c:pt>
                <c:pt idx="1972">
                  <c:v>3443.06</c:v>
                </c:pt>
                <c:pt idx="1973">
                  <c:v>3436.5</c:v>
                </c:pt>
                <c:pt idx="1974">
                  <c:v>3434.38</c:v>
                </c:pt>
                <c:pt idx="1975">
                  <c:v>3410.32</c:v>
                </c:pt>
                <c:pt idx="1976">
                  <c:v>3393.36</c:v>
                </c:pt>
                <c:pt idx="1977">
                  <c:v>3392.98</c:v>
                </c:pt>
                <c:pt idx="1978">
                  <c:v>3392.37</c:v>
                </c:pt>
                <c:pt idx="1979">
                  <c:v>3385.4</c:v>
                </c:pt>
                <c:pt idx="1980">
                  <c:v>3378.91</c:v>
                </c:pt>
                <c:pt idx="1981">
                  <c:v>3366.67</c:v>
                </c:pt>
                <c:pt idx="1982">
                  <c:v>3353.47</c:v>
                </c:pt>
                <c:pt idx="1983">
                  <c:v>3353.28</c:v>
                </c:pt>
                <c:pt idx="1984">
                  <c:v>3342.79</c:v>
                </c:pt>
                <c:pt idx="1985">
                  <c:v>3309.79</c:v>
                </c:pt>
                <c:pt idx="1986">
                  <c:v>3308.46</c:v>
                </c:pt>
                <c:pt idx="1987">
                  <c:v>3300.7</c:v>
                </c:pt>
                <c:pt idx="1988">
                  <c:v>3292.53</c:v>
                </c:pt>
                <c:pt idx="1989">
                  <c:v>3280.22</c:v>
                </c:pt>
                <c:pt idx="1990">
                  <c:v>3279.87</c:v>
                </c:pt>
                <c:pt idx="1991">
                  <c:v>3277.16</c:v>
                </c:pt>
                <c:pt idx="1992">
                  <c:v>3268.85</c:v>
                </c:pt>
                <c:pt idx="1993">
                  <c:v>3260.2</c:v>
                </c:pt>
                <c:pt idx="1994">
                  <c:v>3238.44</c:v>
                </c:pt>
                <c:pt idx="1995">
                  <c:v>3227.12</c:v>
                </c:pt>
                <c:pt idx="1996">
                  <c:v>3213.62</c:v>
                </c:pt>
                <c:pt idx="1997">
                  <c:v>3208.79</c:v>
                </c:pt>
                <c:pt idx="1998">
                  <c:v>3206.49</c:v>
                </c:pt>
                <c:pt idx="1999">
                  <c:v>3201.25</c:v>
                </c:pt>
                <c:pt idx="2000">
                  <c:v>3180.51</c:v>
                </c:pt>
                <c:pt idx="2001">
                  <c:v>3179.96</c:v>
                </c:pt>
                <c:pt idx="2002">
                  <c:v>3176.82</c:v>
                </c:pt>
                <c:pt idx="2003">
                  <c:v>3176.29</c:v>
                </c:pt>
                <c:pt idx="2004">
                  <c:v>3172.02</c:v>
                </c:pt>
                <c:pt idx="2005">
                  <c:v>3171.61</c:v>
                </c:pt>
                <c:pt idx="2006">
                  <c:v>3167.46</c:v>
                </c:pt>
                <c:pt idx="2007">
                  <c:v>3162.02</c:v>
                </c:pt>
                <c:pt idx="2008">
                  <c:v>3161.45</c:v>
                </c:pt>
                <c:pt idx="2009">
                  <c:v>3128.35</c:v>
                </c:pt>
                <c:pt idx="2010">
                  <c:v>3088.06</c:v>
                </c:pt>
                <c:pt idx="2011">
                  <c:v>3077.1</c:v>
                </c:pt>
                <c:pt idx="2012">
                  <c:v>3070.81</c:v>
                </c:pt>
                <c:pt idx="2013">
                  <c:v>3065.49</c:v>
                </c:pt>
                <c:pt idx="2014">
                  <c:v>3062.51</c:v>
                </c:pt>
                <c:pt idx="2015">
                  <c:v>3056.39</c:v>
                </c:pt>
                <c:pt idx="2016">
                  <c:v>3051.73</c:v>
                </c:pt>
                <c:pt idx="2017">
                  <c:v>3046.06</c:v>
                </c:pt>
                <c:pt idx="2018">
                  <c:v>3044.21</c:v>
                </c:pt>
                <c:pt idx="2019">
                  <c:v>3021.81</c:v>
                </c:pt>
                <c:pt idx="2020">
                  <c:v>3018.04</c:v>
                </c:pt>
                <c:pt idx="2021">
                  <c:v>3012.22</c:v>
                </c:pt>
                <c:pt idx="2022">
                  <c:v>2985.67</c:v>
                </c:pt>
                <c:pt idx="2023">
                  <c:v>2979.52</c:v>
                </c:pt>
                <c:pt idx="2024">
                  <c:v>2974.13</c:v>
                </c:pt>
                <c:pt idx="2025">
                  <c:v>2943.41</c:v>
                </c:pt>
                <c:pt idx="2026">
                  <c:v>2927.06</c:v>
                </c:pt>
                <c:pt idx="2027">
                  <c:v>2913.57</c:v>
                </c:pt>
                <c:pt idx="2028">
                  <c:v>2904.09</c:v>
                </c:pt>
                <c:pt idx="2029">
                  <c:v>2902.91</c:v>
                </c:pt>
                <c:pt idx="2030">
                  <c:v>2899.49</c:v>
                </c:pt>
                <c:pt idx="2031">
                  <c:v>2897.46</c:v>
                </c:pt>
                <c:pt idx="2032">
                  <c:v>2897.32</c:v>
                </c:pt>
                <c:pt idx="2033">
                  <c:v>2867.12</c:v>
                </c:pt>
                <c:pt idx="2034">
                  <c:v>2866.09</c:v>
                </c:pt>
                <c:pt idx="2035">
                  <c:v>2855.44</c:v>
                </c:pt>
                <c:pt idx="2036">
                  <c:v>2850.68</c:v>
                </c:pt>
                <c:pt idx="2037">
                  <c:v>2842.76</c:v>
                </c:pt>
                <c:pt idx="2038">
                  <c:v>2819.51</c:v>
                </c:pt>
                <c:pt idx="2039">
                  <c:v>2803.7</c:v>
                </c:pt>
                <c:pt idx="2040">
                  <c:v>2801.26</c:v>
                </c:pt>
                <c:pt idx="2041">
                  <c:v>2789.06</c:v>
                </c:pt>
                <c:pt idx="2042">
                  <c:v>2775.19</c:v>
                </c:pt>
                <c:pt idx="2043">
                  <c:v>2773.46</c:v>
                </c:pt>
                <c:pt idx="2044">
                  <c:v>2758.99</c:v>
                </c:pt>
                <c:pt idx="2045">
                  <c:v>2755.02</c:v>
                </c:pt>
                <c:pt idx="2046">
                  <c:v>2741.95</c:v>
                </c:pt>
                <c:pt idx="2047">
                  <c:v>2731.91</c:v>
                </c:pt>
                <c:pt idx="2048">
                  <c:v>2730.11</c:v>
                </c:pt>
                <c:pt idx="2049">
                  <c:v>2727.4</c:v>
                </c:pt>
                <c:pt idx="2050">
                  <c:v>2726.06</c:v>
                </c:pt>
                <c:pt idx="2051">
                  <c:v>2721.32</c:v>
                </c:pt>
                <c:pt idx="2052">
                  <c:v>2719.28</c:v>
                </c:pt>
                <c:pt idx="2053">
                  <c:v>2710.83</c:v>
                </c:pt>
                <c:pt idx="2054">
                  <c:v>2709.24</c:v>
                </c:pt>
                <c:pt idx="2055">
                  <c:v>2709.11</c:v>
                </c:pt>
                <c:pt idx="2056">
                  <c:v>2699.57</c:v>
                </c:pt>
                <c:pt idx="2057">
                  <c:v>2690.11</c:v>
                </c:pt>
                <c:pt idx="2058">
                  <c:v>2689.5</c:v>
                </c:pt>
                <c:pt idx="2059">
                  <c:v>2684.69</c:v>
                </c:pt>
                <c:pt idx="2060">
                  <c:v>2680.95</c:v>
                </c:pt>
                <c:pt idx="2061">
                  <c:v>2643.27</c:v>
                </c:pt>
                <c:pt idx="2062">
                  <c:v>2639.04</c:v>
                </c:pt>
                <c:pt idx="2063">
                  <c:v>2632.99</c:v>
                </c:pt>
                <c:pt idx="2064">
                  <c:v>2597.7800000000002</c:v>
                </c:pt>
                <c:pt idx="2065">
                  <c:v>2585.85</c:v>
                </c:pt>
                <c:pt idx="2066">
                  <c:v>2585.27</c:v>
                </c:pt>
                <c:pt idx="2067">
                  <c:v>2585.04</c:v>
                </c:pt>
                <c:pt idx="2068">
                  <c:v>2566.4699999999998</c:v>
                </c:pt>
                <c:pt idx="2069">
                  <c:v>2545.6799999999998</c:v>
                </c:pt>
                <c:pt idx="2070">
                  <c:v>2540.39</c:v>
                </c:pt>
                <c:pt idx="2071">
                  <c:v>2534.39</c:v>
                </c:pt>
                <c:pt idx="2072">
                  <c:v>2527.8200000000002</c:v>
                </c:pt>
                <c:pt idx="2073">
                  <c:v>2523.17</c:v>
                </c:pt>
                <c:pt idx="2074">
                  <c:v>2510.79</c:v>
                </c:pt>
                <c:pt idx="2075">
                  <c:v>2500.9299999999998</c:v>
                </c:pt>
                <c:pt idx="2076">
                  <c:v>2498.41</c:v>
                </c:pt>
                <c:pt idx="2077">
                  <c:v>2497.04</c:v>
                </c:pt>
                <c:pt idx="2078">
                  <c:v>2494.02</c:v>
                </c:pt>
                <c:pt idx="2079">
                  <c:v>2483.7399999999998</c:v>
                </c:pt>
                <c:pt idx="2080">
                  <c:v>2480.98</c:v>
                </c:pt>
                <c:pt idx="2081">
                  <c:v>2473.33</c:v>
                </c:pt>
                <c:pt idx="2082">
                  <c:v>2464.62</c:v>
                </c:pt>
                <c:pt idx="2083">
                  <c:v>2459.7199999999998</c:v>
                </c:pt>
                <c:pt idx="2084">
                  <c:v>2457.5</c:v>
                </c:pt>
                <c:pt idx="2085">
                  <c:v>2457.21</c:v>
                </c:pt>
                <c:pt idx="2086">
                  <c:v>2438.06</c:v>
                </c:pt>
                <c:pt idx="2087">
                  <c:v>2416.96</c:v>
                </c:pt>
                <c:pt idx="2088">
                  <c:v>2404.73</c:v>
                </c:pt>
                <c:pt idx="2089">
                  <c:v>2396.1</c:v>
                </c:pt>
                <c:pt idx="2090">
                  <c:v>2395.17</c:v>
                </c:pt>
                <c:pt idx="2091">
                  <c:v>2373.3000000000002</c:v>
                </c:pt>
                <c:pt idx="2092">
                  <c:v>2362.23</c:v>
                </c:pt>
                <c:pt idx="2093">
                  <c:v>2352.9699999999998</c:v>
                </c:pt>
                <c:pt idx="2094">
                  <c:v>2331.52</c:v>
                </c:pt>
                <c:pt idx="2095">
                  <c:v>2322.62</c:v>
                </c:pt>
                <c:pt idx="2096">
                  <c:v>2304</c:v>
                </c:pt>
                <c:pt idx="2097">
                  <c:v>2302.3000000000002</c:v>
                </c:pt>
                <c:pt idx="2098">
                  <c:v>2295.2399999999998</c:v>
                </c:pt>
                <c:pt idx="2099">
                  <c:v>2277.7199999999998</c:v>
                </c:pt>
                <c:pt idx="2100">
                  <c:v>2261.5700000000002</c:v>
                </c:pt>
                <c:pt idx="2101">
                  <c:v>2257.48</c:v>
                </c:pt>
                <c:pt idx="2102">
                  <c:v>2254.8000000000002</c:v>
                </c:pt>
                <c:pt idx="2103">
                  <c:v>2250.84</c:v>
                </c:pt>
                <c:pt idx="2104">
                  <c:v>2221.56</c:v>
                </c:pt>
                <c:pt idx="2105">
                  <c:v>2219.4499999999998</c:v>
                </c:pt>
                <c:pt idx="2106">
                  <c:v>2217.6</c:v>
                </c:pt>
                <c:pt idx="2107">
                  <c:v>2217.4699999999998</c:v>
                </c:pt>
                <c:pt idx="2108">
                  <c:v>2213.21</c:v>
                </c:pt>
                <c:pt idx="2109">
                  <c:v>2211.13</c:v>
                </c:pt>
                <c:pt idx="2110">
                  <c:v>2207.6999999999998</c:v>
                </c:pt>
                <c:pt idx="2111">
                  <c:v>2205.98</c:v>
                </c:pt>
                <c:pt idx="2112">
                  <c:v>2203.7399999999998</c:v>
                </c:pt>
                <c:pt idx="2113">
                  <c:v>2203.4699999999998</c:v>
                </c:pt>
                <c:pt idx="2114">
                  <c:v>2201.1</c:v>
                </c:pt>
                <c:pt idx="2115">
                  <c:v>2200.83</c:v>
                </c:pt>
                <c:pt idx="2116">
                  <c:v>2198.19</c:v>
                </c:pt>
                <c:pt idx="2117">
                  <c:v>2196.4699999999998</c:v>
                </c:pt>
                <c:pt idx="2118">
                  <c:v>2193.1999999999998</c:v>
                </c:pt>
                <c:pt idx="2119">
                  <c:v>2170.08</c:v>
                </c:pt>
                <c:pt idx="2120">
                  <c:v>2166.73</c:v>
                </c:pt>
                <c:pt idx="2121">
                  <c:v>2156.75</c:v>
                </c:pt>
                <c:pt idx="2122">
                  <c:v>2155.6799999999998</c:v>
                </c:pt>
                <c:pt idx="2123">
                  <c:v>2154.36</c:v>
                </c:pt>
                <c:pt idx="2124">
                  <c:v>2150.4699999999998</c:v>
                </c:pt>
                <c:pt idx="2125">
                  <c:v>2144.85</c:v>
                </c:pt>
                <c:pt idx="2126">
                  <c:v>2138.0700000000002</c:v>
                </c:pt>
                <c:pt idx="2127">
                  <c:v>2137.65</c:v>
                </c:pt>
                <c:pt idx="2128">
                  <c:v>2136.88</c:v>
                </c:pt>
                <c:pt idx="2129">
                  <c:v>2134.9</c:v>
                </c:pt>
                <c:pt idx="2130">
                  <c:v>2130.6799999999998</c:v>
                </c:pt>
                <c:pt idx="2131">
                  <c:v>2128.4299999999998</c:v>
                </c:pt>
                <c:pt idx="2132">
                  <c:v>2118.61</c:v>
                </c:pt>
                <c:pt idx="2133">
                  <c:v>2117.34</c:v>
                </c:pt>
                <c:pt idx="2134">
                  <c:v>2106.2600000000002</c:v>
                </c:pt>
                <c:pt idx="2135">
                  <c:v>2104.11</c:v>
                </c:pt>
                <c:pt idx="2136">
                  <c:v>2103.08</c:v>
                </c:pt>
                <c:pt idx="2137">
                  <c:v>2102.2600000000002</c:v>
                </c:pt>
                <c:pt idx="2138">
                  <c:v>2094.1</c:v>
                </c:pt>
                <c:pt idx="2139">
                  <c:v>2055.3200000000002</c:v>
                </c:pt>
                <c:pt idx="2140">
                  <c:v>2045.69</c:v>
                </c:pt>
                <c:pt idx="2141">
                  <c:v>2026.97</c:v>
                </c:pt>
                <c:pt idx="2142">
                  <c:v>2020.55</c:v>
                </c:pt>
                <c:pt idx="2143">
                  <c:v>2020.18</c:v>
                </c:pt>
                <c:pt idx="2144">
                  <c:v>2007.95</c:v>
                </c:pt>
                <c:pt idx="2145">
                  <c:v>1986.93</c:v>
                </c:pt>
                <c:pt idx="2146">
                  <c:v>1984.45</c:v>
                </c:pt>
                <c:pt idx="2147">
                  <c:v>1981.58</c:v>
                </c:pt>
                <c:pt idx="2148">
                  <c:v>1980.07</c:v>
                </c:pt>
                <c:pt idx="2149">
                  <c:v>1977.82</c:v>
                </c:pt>
                <c:pt idx="2150">
                  <c:v>1972.95</c:v>
                </c:pt>
                <c:pt idx="2151">
                  <c:v>1969.61</c:v>
                </c:pt>
                <c:pt idx="2152">
                  <c:v>1967.02</c:v>
                </c:pt>
                <c:pt idx="2153">
                  <c:v>1964.78</c:v>
                </c:pt>
                <c:pt idx="2154">
                  <c:v>1917.32</c:v>
                </c:pt>
                <c:pt idx="2155">
                  <c:v>1909.53</c:v>
                </c:pt>
                <c:pt idx="2156">
                  <c:v>1908.9</c:v>
                </c:pt>
                <c:pt idx="2157">
                  <c:v>1906.36</c:v>
                </c:pt>
                <c:pt idx="2158">
                  <c:v>1880.49</c:v>
                </c:pt>
                <c:pt idx="2159">
                  <c:v>1880.07</c:v>
                </c:pt>
                <c:pt idx="2160">
                  <c:v>1877.93</c:v>
                </c:pt>
                <c:pt idx="2161">
                  <c:v>1875.34</c:v>
                </c:pt>
                <c:pt idx="2162">
                  <c:v>1865.98</c:v>
                </c:pt>
                <c:pt idx="2163">
                  <c:v>1863.45</c:v>
                </c:pt>
                <c:pt idx="2164">
                  <c:v>1850.55</c:v>
                </c:pt>
                <c:pt idx="2165">
                  <c:v>1842.52</c:v>
                </c:pt>
                <c:pt idx="2166">
                  <c:v>1837.28</c:v>
                </c:pt>
                <c:pt idx="2167">
                  <c:v>1837.24</c:v>
                </c:pt>
                <c:pt idx="2168">
                  <c:v>1832.09</c:v>
                </c:pt>
                <c:pt idx="2169">
                  <c:v>1826.84</c:v>
                </c:pt>
                <c:pt idx="2170">
                  <c:v>1824.29</c:v>
                </c:pt>
                <c:pt idx="2171">
                  <c:v>1822.54</c:v>
                </c:pt>
                <c:pt idx="2172">
                  <c:v>1815.88</c:v>
                </c:pt>
                <c:pt idx="2173">
                  <c:v>1769.53</c:v>
                </c:pt>
                <c:pt idx="2174">
                  <c:v>1759.34</c:v>
                </c:pt>
                <c:pt idx="2175">
                  <c:v>1756.6</c:v>
                </c:pt>
                <c:pt idx="2176">
                  <c:v>1748.77</c:v>
                </c:pt>
                <c:pt idx="2177">
                  <c:v>1744.47</c:v>
                </c:pt>
                <c:pt idx="2178">
                  <c:v>1743.21</c:v>
                </c:pt>
                <c:pt idx="2179">
                  <c:v>1737.38</c:v>
                </c:pt>
                <c:pt idx="2180">
                  <c:v>1731.68</c:v>
                </c:pt>
                <c:pt idx="2181">
                  <c:v>1728.9</c:v>
                </c:pt>
                <c:pt idx="2182">
                  <c:v>1727.79</c:v>
                </c:pt>
                <c:pt idx="2183">
                  <c:v>1727.54</c:v>
                </c:pt>
                <c:pt idx="2184">
                  <c:v>1725.55</c:v>
                </c:pt>
                <c:pt idx="2185">
                  <c:v>1720.35</c:v>
                </c:pt>
                <c:pt idx="2186">
                  <c:v>1719.44</c:v>
                </c:pt>
                <c:pt idx="2187">
                  <c:v>1712.23</c:v>
                </c:pt>
                <c:pt idx="2188">
                  <c:v>1711.03</c:v>
                </c:pt>
                <c:pt idx="2189">
                  <c:v>1708.93</c:v>
                </c:pt>
                <c:pt idx="2190">
                  <c:v>1708</c:v>
                </c:pt>
                <c:pt idx="2191">
                  <c:v>1705.62</c:v>
                </c:pt>
                <c:pt idx="2192">
                  <c:v>1704.7</c:v>
                </c:pt>
                <c:pt idx="2193">
                  <c:v>1704.57</c:v>
                </c:pt>
                <c:pt idx="2194">
                  <c:v>1702.46</c:v>
                </c:pt>
                <c:pt idx="2195">
                  <c:v>1694.8</c:v>
                </c:pt>
                <c:pt idx="2196">
                  <c:v>1682.6</c:v>
                </c:pt>
                <c:pt idx="2197">
                  <c:v>1674.63</c:v>
                </c:pt>
                <c:pt idx="2198">
                  <c:v>1665</c:v>
                </c:pt>
                <c:pt idx="2199">
                  <c:v>1646.43</c:v>
                </c:pt>
                <c:pt idx="2200">
                  <c:v>1639.56</c:v>
                </c:pt>
                <c:pt idx="2201">
                  <c:v>1639.56</c:v>
                </c:pt>
                <c:pt idx="2202">
                  <c:v>1635.73</c:v>
                </c:pt>
                <c:pt idx="2203">
                  <c:v>1634.57</c:v>
                </c:pt>
                <c:pt idx="2204">
                  <c:v>1633.96</c:v>
                </c:pt>
                <c:pt idx="2205">
                  <c:v>1633.04</c:v>
                </c:pt>
                <c:pt idx="2206">
                  <c:v>1632.56</c:v>
                </c:pt>
                <c:pt idx="2207">
                  <c:v>1632.04</c:v>
                </c:pt>
                <c:pt idx="2208">
                  <c:v>1631.82</c:v>
                </c:pt>
                <c:pt idx="2209">
                  <c:v>1631.67</c:v>
                </c:pt>
                <c:pt idx="2210">
                  <c:v>1629.83</c:v>
                </c:pt>
                <c:pt idx="2211">
                  <c:v>1628.47</c:v>
                </c:pt>
                <c:pt idx="2212">
                  <c:v>1627.28</c:v>
                </c:pt>
                <c:pt idx="2213">
                  <c:v>1625.43</c:v>
                </c:pt>
                <c:pt idx="2214">
                  <c:v>1622.19</c:v>
                </c:pt>
                <c:pt idx="2215">
                  <c:v>1621.88</c:v>
                </c:pt>
                <c:pt idx="2216">
                  <c:v>1621.34</c:v>
                </c:pt>
                <c:pt idx="2217">
                  <c:v>1617.16</c:v>
                </c:pt>
                <c:pt idx="2218">
                  <c:v>1615.77</c:v>
                </c:pt>
                <c:pt idx="2219">
                  <c:v>1607.51</c:v>
                </c:pt>
                <c:pt idx="2220">
                  <c:v>1566.88</c:v>
                </c:pt>
                <c:pt idx="2221">
                  <c:v>1534.3</c:v>
                </c:pt>
                <c:pt idx="2222">
                  <c:v>1532.47</c:v>
                </c:pt>
                <c:pt idx="2223">
                  <c:v>1526.31</c:v>
                </c:pt>
                <c:pt idx="2224">
                  <c:v>1515.34</c:v>
                </c:pt>
                <c:pt idx="2225">
                  <c:v>1497</c:v>
                </c:pt>
                <c:pt idx="2226">
                  <c:v>1493</c:v>
                </c:pt>
                <c:pt idx="2227">
                  <c:v>1481</c:v>
                </c:pt>
                <c:pt idx="2228">
                  <c:v>1477</c:v>
                </c:pt>
                <c:pt idx="2229">
                  <c:v>1467</c:v>
                </c:pt>
                <c:pt idx="2230">
                  <c:v>1445</c:v>
                </c:pt>
                <c:pt idx="2231">
                  <c:v>1438</c:v>
                </c:pt>
                <c:pt idx="2232">
                  <c:v>1422</c:v>
                </c:pt>
                <c:pt idx="2233">
                  <c:v>1421</c:v>
                </c:pt>
                <c:pt idx="2234">
                  <c:v>1417</c:v>
                </c:pt>
                <c:pt idx="2235">
                  <c:v>1402</c:v>
                </c:pt>
                <c:pt idx="2236">
                  <c:v>1400.44</c:v>
                </c:pt>
                <c:pt idx="2237">
                  <c:v>1391.53</c:v>
                </c:pt>
                <c:pt idx="2238">
                  <c:v>1390</c:v>
                </c:pt>
                <c:pt idx="2239">
                  <c:v>1389</c:v>
                </c:pt>
                <c:pt idx="2240">
                  <c:v>1382</c:v>
                </c:pt>
                <c:pt idx="2241">
                  <c:v>1359</c:v>
                </c:pt>
                <c:pt idx="2242">
                  <c:v>1341.16</c:v>
                </c:pt>
                <c:pt idx="2243">
                  <c:v>1338</c:v>
                </c:pt>
                <c:pt idx="2244">
                  <c:v>1332.61</c:v>
                </c:pt>
                <c:pt idx="2245">
                  <c:v>1329.17</c:v>
                </c:pt>
                <c:pt idx="2246">
                  <c:v>1315</c:v>
                </c:pt>
                <c:pt idx="2247">
                  <c:v>1304</c:v>
                </c:pt>
                <c:pt idx="2248">
                  <c:v>1304</c:v>
                </c:pt>
                <c:pt idx="2249">
                  <c:v>1293</c:v>
                </c:pt>
                <c:pt idx="2250">
                  <c:v>1290.93</c:v>
                </c:pt>
                <c:pt idx="2251">
                  <c:v>1286</c:v>
                </c:pt>
                <c:pt idx="2252">
                  <c:v>1285</c:v>
                </c:pt>
                <c:pt idx="2253">
                  <c:v>1283</c:v>
                </c:pt>
                <c:pt idx="2254">
                  <c:v>1276</c:v>
                </c:pt>
                <c:pt idx="2255">
                  <c:v>1267</c:v>
                </c:pt>
                <c:pt idx="2256">
                  <c:v>1263.25</c:v>
                </c:pt>
                <c:pt idx="2257">
                  <c:v>1261.8599999999999</c:v>
                </c:pt>
                <c:pt idx="2258">
                  <c:v>1261.44</c:v>
                </c:pt>
                <c:pt idx="2259">
                  <c:v>1256.3</c:v>
                </c:pt>
                <c:pt idx="2260">
                  <c:v>1253.94</c:v>
                </c:pt>
                <c:pt idx="2261">
                  <c:v>1253</c:v>
                </c:pt>
                <c:pt idx="2262">
                  <c:v>1252.4100000000001</c:v>
                </c:pt>
                <c:pt idx="2263">
                  <c:v>1242.82</c:v>
                </c:pt>
                <c:pt idx="2264">
                  <c:v>1242.26</c:v>
                </c:pt>
                <c:pt idx="2265">
                  <c:v>1241.57</c:v>
                </c:pt>
                <c:pt idx="2266">
                  <c:v>1241</c:v>
                </c:pt>
                <c:pt idx="2267">
                  <c:v>1240</c:v>
                </c:pt>
                <c:pt idx="2268">
                  <c:v>1237</c:v>
                </c:pt>
                <c:pt idx="2269">
                  <c:v>1234</c:v>
                </c:pt>
                <c:pt idx="2270">
                  <c:v>1228</c:v>
                </c:pt>
                <c:pt idx="2271">
                  <c:v>1224</c:v>
                </c:pt>
                <c:pt idx="2272">
                  <c:v>1220</c:v>
                </c:pt>
                <c:pt idx="2273">
                  <c:v>1210</c:v>
                </c:pt>
                <c:pt idx="2274">
                  <c:v>1200.55</c:v>
                </c:pt>
                <c:pt idx="2275">
                  <c:v>1200</c:v>
                </c:pt>
                <c:pt idx="2276">
                  <c:v>1191</c:v>
                </c:pt>
                <c:pt idx="2277">
                  <c:v>1178.07</c:v>
                </c:pt>
                <c:pt idx="2278">
                  <c:v>1178</c:v>
                </c:pt>
                <c:pt idx="2279">
                  <c:v>1167</c:v>
                </c:pt>
                <c:pt idx="2280">
                  <c:v>1165</c:v>
                </c:pt>
                <c:pt idx="2281">
                  <c:v>1163.46</c:v>
                </c:pt>
                <c:pt idx="2282">
                  <c:v>1158.32</c:v>
                </c:pt>
                <c:pt idx="2283">
                  <c:v>1149.4000000000001</c:v>
                </c:pt>
                <c:pt idx="2284">
                  <c:v>1149</c:v>
                </c:pt>
                <c:pt idx="2285">
                  <c:v>1146.8</c:v>
                </c:pt>
                <c:pt idx="2286">
                  <c:v>1142</c:v>
                </c:pt>
                <c:pt idx="2287">
                  <c:v>1141.45</c:v>
                </c:pt>
                <c:pt idx="2288">
                  <c:v>1141</c:v>
                </c:pt>
                <c:pt idx="2289">
                  <c:v>1137.47</c:v>
                </c:pt>
                <c:pt idx="2290">
                  <c:v>1137.01</c:v>
                </c:pt>
                <c:pt idx="2291">
                  <c:v>1137</c:v>
                </c:pt>
                <c:pt idx="2292">
                  <c:v>1136.4000000000001</c:v>
                </c:pt>
                <c:pt idx="2293">
                  <c:v>1135.94</c:v>
                </c:pt>
                <c:pt idx="2294">
                  <c:v>1135</c:v>
                </c:pt>
                <c:pt idx="2295">
                  <c:v>1132</c:v>
                </c:pt>
                <c:pt idx="2296">
                  <c:v>1131.51</c:v>
                </c:pt>
                <c:pt idx="2297">
                  <c:v>1121.8699999999999</c:v>
                </c:pt>
                <c:pt idx="2298">
                  <c:v>1086</c:v>
                </c:pt>
                <c:pt idx="2299">
                  <c:v>1082</c:v>
                </c:pt>
                <c:pt idx="2300">
                  <c:v>1071</c:v>
                </c:pt>
                <c:pt idx="2301">
                  <c:v>1070</c:v>
                </c:pt>
                <c:pt idx="2302">
                  <c:v>1068</c:v>
                </c:pt>
                <c:pt idx="2303">
                  <c:v>1056</c:v>
                </c:pt>
                <c:pt idx="2304">
                  <c:v>1049</c:v>
                </c:pt>
                <c:pt idx="2305">
                  <c:v>1047</c:v>
                </c:pt>
                <c:pt idx="2306">
                  <c:v>1044</c:v>
                </c:pt>
                <c:pt idx="2307">
                  <c:v>1033.74</c:v>
                </c:pt>
                <c:pt idx="2308">
                  <c:v>1019</c:v>
                </c:pt>
                <c:pt idx="2309">
                  <c:v>1012</c:v>
                </c:pt>
                <c:pt idx="2310">
                  <c:v>1006.65</c:v>
                </c:pt>
                <c:pt idx="2311">
                  <c:v>964.71</c:v>
                </c:pt>
                <c:pt idx="2312">
                  <c:v>928.59</c:v>
                </c:pt>
                <c:pt idx="2313">
                  <c:v>915.07</c:v>
                </c:pt>
                <c:pt idx="2314">
                  <c:v>896.21</c:v>
                </c:pt>
                <c:pt idx="2315">
                  <c:v>865.41</c:v>
                </c:pt>
                <c:pt idx="2316">
                  <c:v>830.52</c:v>
                </c:pt>
                <c:pt idx="2317">
                  <c:v>773.54</c:v>
                </c:pt>
                <c:pt idx="2318">
                  <c:v>770.38</c:v>
                </c:pt>
                <c:pt idx="2319">
                  <c:v>770</c:v>
                </c:pt>
                <c:pt idx="2320">
                  <c:v>760</c:v>
                </c:pt>
                <c:pt idx="2321">
                  <c:v>760</c:v>
                </c:pt>
                <c:pt idx="2322">
                  <c:v>750</c:v>
                </c:pt>
                <c:pt idx="2323">
                  <c:v>722.99</c:v>
                </c:pt>
                <c:pt idx="2324">
                  <c:v>700</c:v>
                </c:pt>
                <c:pt idx="2325">
                  <c:v>687.54</c:v>
                </c:pt>
                <c:pt idx="2326">
                  <c:v>670</c:v>
                </c:pt>
                <c:pt idx="2327">
                  <c:v>668</c:v>
                </c:pt>
                <c:pt idx="2328">
                  <c:v>650</c:v>
                </c:pt>
                <c:pt idx="2329">
                  <c:v>650</c:v>
                </c:pt>
                <c:pt idx="2330">
                  <c:v>646.14</c:v>
                </c:pt>
                <c:pt idx="2331">
                  <c:v>637.26</c:v>
                </c:pt>
                <c:pt idx="2332">
                  <c:v>604.54</c:v>
                </c:pt>
                <c:pt idx="2333">
                  <c:v>600</c:v>
                </c:pt>
                <c:pt idx="2334">
                  <c:v>570.62</c:v>
                </c:pt>
                <c:pt idx="2335">
                  <c:v>563.84</c:v>
                </c:pt>
              </c:numCache>
            </c:numRef>
          </c:yVal>
          <c:smooth val="0"/>
          <c:extLst>
            <c:ext xmlns:c16="http://schemas.microsoft.com/office/drawing/2014/chart" uri="{C3380CC4-5D6E-409C-BE32-E72D297353CC}">
              <c16:uniqueId val="{00000001-F8B6-4394-8BBE-945A6D630484}"/>
            </c:ext>
          </c:extLst>
        </c:ser>
        <c:dLbls>
          <c:showLegendKey val="0"/>
          <c:showVal val="0"/>
          <c:showCatName val="0"/>
          <c:showSerName val="0"/>
          <c:showPercent val="0"/>
          <c:showBubbleSize val="0"/>
        </c:dLbls>
        <c:axId val="894103631"/>
        <c:axId val="2022736464"/>
      </c:scatterChart>
      <c:valAx>
        <c:axId val="89410363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736464"/>
        <c:crosses val="autoZero"/>
        <c:crossBetween val="midCat"/>
      </c:valAx>
      <c:valAx>
        <c:axId val="202273646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Healthcare Charges</a:t>
                </a:r>
              </a:p>
            </c:rich>
          </c:tx>
          <c:layout>
            <c:manualLayout>
              <c:xMode val="edge"/>
              <c:yMode val="edge"/>
              <c:x val="2.7503322054805674E-2"/>
              <c:y val="0.4710101923150028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2809]#,##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410363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3</xdr:col>
      <xdr:colOff>555066</xdr:colOff>
      <xdr:row>24</xdr:row>
      <xdr:rowOff>170762</xdr:rowOff>
    </xdr:to>
    <xdr:graphicFrame macro="">
      <xdr:nvGraphicFramePr>
        <xdr:cNvPr id="7" name="Chart 6">
          <a:extLst>
            <a:ext uri="{FF2B5EF4-FFF2-40B4-BE49-F238E27FC236}">
              <a16:creationId xmlns:a16="http://schemas.microsoft.com/office/drawing/2014/main" id="{6635046F-59F0-4975-A307-D37DF7324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26</xdr:row>
      <xdr:rowOff>0</xdr:rowOff>
    </xdr:from>
    <xdr:to>
      <xdr:col>11</xdr:col>
      <xdr:colOff>374518</xdr:colOff>
      <xdr:row>40</xdr:row>
      <xdr:rowOff>42973</xdr:rowOff>
    </xdr:to>
    <xdr:graphicFrame macro="">
      <xdr:nvGraphicFramePr>
        <xdr:cNvPr id="8" name="Chart 7">
          <a:extLst>
            <a:ext uri="{FF2B5EF4-FFF2-40B4-BE49-F238E27FC236}">
              <a16:creationId xmlns:a16="http://schemas.microsoft.com/office/drawing/2014/main" id="{138FE84A-D70E-441F-881C-3AA07E57B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5</xdr:row>
      <xdr:rowOff>0</xdr:rowOff>
    </xdr:from>
    <xdr:to>
      <xdr:col>9</xdr:col>
      <xdr:colOff>304800</xdr:colOff>
      <xdr:row>19</xdr:row>
      <xdr:rowOff>76200</xdr:rowOff>
    </xdr:to>
    <xdr:graphicFrame macro="">
      <xdr:nvGraphicFramePr>
        <xdr:cNvPr id="4" name="Chart 3">
          <a:extLst>
            <a:ext uri="{FF2B5EF4-FFF2-40B4-BE49-F238E27FC236}">
              <a16:creationId xmlns:a16="http://schemas.microsoft.com/office/drawing/2014/main" id="{233FC68C-86B5-481F-815D-9E2983A03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5</xdr:row>
      <xdr:rowOff>0</xdr:rowOff>
    </xdr:from>
    <xdr:to>
      <xdr:col>18</xdr:col>
      <xdr:colOff>304800</xdr:colOff>
      <xdr:row>19</xdr:row>
      <xdr:rowOff>76200</xdr:rowOff>
    </xdr:to>
    <xdr:graphicFrame macro="">
      <xdr:nvGraphicFramePr>
        <xdr:cNvPr id="5" name="Chart 4">
          <a:extLst>
            <a:ext uri="{FF2B5EF4-FFF2-40B4-BE49-F238E27FC236}">
              <a16:creationId xmlns:a16="http://schemas.microsoft.com/office/drawing/2014/main" id="{FCF0DE14-9A53-4721-A64C-99FE8C9F2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22</xdr:row>
      <xdr:rowOff>0</xdr:rowOff>
    </xdr:from>
    <xdr:to>
      <xdr:col>9</xdr:col>
      <xdr:colOff>213591</xdr:colOff>
      <xdr:row>36</xdr:row>
      <xdr:rowOff>116609</xdr:rowOff>
    </xdr:to>
    <xdr:graphicFrame macro="">
      <xdr:nvGraphicFramePr>
        <xdr:cNvPr id="6" name="Chart 5">
          <a:extLst>
            <a:ext uri="{FF2B5EF4-FFF2-40B4-BE49-F238E27FC236}">
              <a16:creationId xmlns:a16="http://schemas.microsoft.com/office/drawing/2014/main" id="{6BE63575-76B4-499D-B893-35DAFD147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4</xdr:row>
      <xdr:rowOff>9525</xdr:rowOff>
    </xdr:from>
    <xdr:to>
      <xdr:col>9</xdr:col>
      <xdr:colOff>509868</xdr:colOff>
      <xdr:row>16</xdr:row>
      <xdr:rowOff>57151</xdr:rowOff>
    </xdr:to>
    <xdr:graphicFrame macro="">
      <xdr:nvGraphicFramePr>
        <xdr:cNvPr id="2" name="Chart 1">
          <a:extLst>
            <a:ext uri="{FF2B5EF4-FFF2-40B4-BE49-F238E27FC236}">
              <a16:creationId xmlns:a16="http://schemas.microsoft.com/office/drawing/2014/main" id="{F5D843E5-3148-44D1-B0F2-66ED61D1D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xdr:row>
      <xdr:rowOff>0</xdr:rowOff>
    </xdr:from>
    <xdr:to>
      <xdr:col>20</xdr:col>
      <xdr:colOff>460002</xdr:colOff>
      <xdr:row>16</xdr:row>
      <xdr:rowOff>57150</xdr:rowOff>
    </xdr:to>
    <xdr:graphicFrame macro="">
      <xdr:nvGraphicFramePr>
        <xdr:cNvPr id="3" name="Chart 2">
          <a:extLst>
            <a:ext uri="{FF2B5EF4-FFF2-40B4-BE49-F238E27FC236}">
              <a16:creationId xmlns:a16="http://schemas.microsoft.com/office/drawing/2014/main" id="{D0EADA62-4CC4-4102-9484-12A4C4945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630114</xdr:colOff>
      <xdr:row>20</xdr:row>
      <xdr:rowOff>161192</xdr:rowOff>
    </xdr:from>
    <xdr:to>
      <xdr:col>6</xdr:col>
      <xdr:colOff>555276</xdr:colOff>
      <xdr:row>32</xdr:row>
      <xdr:rowOff>138521</xdr:rowOff>
    </xdr:to>
    <xdr:graphicFrame macro="">
      <xdr:nvGraphicFramePr>
        <xdr:cNvPr id="4" name="Chart 3">
          <a:extLst>
            <a:ext uri="{FF2B5EF4-FFF2-40B4-BE49-F238E27FC236}">
              <a16:creationId xmlns:a16="http://schemas.microsoft.com/office/drawing/2014/main" id="{FE0C4949-EE5E-4EE3-ADDC-1FDAFF63A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307731</xdr:colOff>
      <xdr:row>20</xdr:row>
      <xdr:rowOff>161193</xdr:rowOff>
    </xdr:from>
    <xdr:to>
      <xdr:col>13</xdr:col>
      <xdr:colOff>473216</xdr:colOff>
      <xdr:row>35</xdr:row>
      <xdr:rowOff>9330</xdr:rowOff>
    </xdr:to>
    <xdr:graphicFrame macro="">
      <xdr:nvGraphicFramePr>
        <xdr:cNvPr id="5" name="Chart 4">
          <a:extLst>
            <a:ext uri="{FF2B5EF4-FFF2-40B4-BE49-F238E27FC236}">
              <a16:creationId xmlns:a16="http://schemas.microsoft.com/office/drawing/2014/main" id="{C73AE9AE-C960-426A-84CC-CC98A927B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553779</xdr:colOff>
      <xdr:row>40</xdr:row>
      <xdr:rowOff>44302</xdr:rowOff>
    </xdr:from>
    <xdr:to>
      <xdr:col>8</xdr:col>
      <xdr:colOff>343386</xdr:colOff>
      <xdr:row>55</xdr:row>
      <xdr:rowOff>20584</xdr:rowOff>
    </xdr:to>
    <xdr:graphicFrame macro="">
      <xdr:nvGraphicFramePr>
        <xdr:cNvPr id="6" name="Chart 5">
          <a:extLst>
            <a:ext uri="{FF2B5EF4-FFF2-40B4-BE49-F238E27FC236}">
              <a16:creationId xmlns:a16="http://schemas.microsoft.com/office/drawing/2014/main" id="{B2C2C32D-E9CF-4A11-96F3-555906D2E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40</xdr:row>
      <xdr:rowOff>0</xdr:rowOff>
    </xdr:from>
    <xdr:to>
      <xdr:col>13</xdr:col>
      <xdr:colOff>1073778</xdr:colOff>
      <xdr:row>54</xdr:row>
      <xdr:rowOff>164567</xdr:rowOff>
    </xdr:to>
    <xdr:graphicFrame macro="">
      <xdr:nvGraphicFramePr>
        <xdr:cNvPr id="7" name="Chart 6">
          <a:extLst>
            <a:ext uri="{FF2B5EF4-FFF2-40B4-BE49-F238E27FC236}">
              <a16:creationId xmlns:a16="http://schemas.microsoft.com/office/drawing/2014/main" id="{770007A7-171F-44B1-AE81-4BEB55149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564854</xdr:colOff>
      <xdr:row>59</xdr:row>
      <xdr:rowOff>121831</xdr:rowOff>
    </xdr:from>
    <xdr:to>
      <xdr:col>8</xdr:col>
      <xdr:colOff>263252</xdr:colOff>
      <xdr:row>74</xdr:row>
      <xdr:rowOff>138522</xdr:rowOff>
    </xdr:to>
    <xdr:graphicFrame macro="">
      <xdr:nvGraphicFramePr>
        <xdr:cNvPr id="8" name="Chart 7">
          <a:extLst>
            <a:ext uri="{FF2B5EF4-FFF2-40B4-BE49-F238E27FC236}">
              <a16:creationId xmlns:a16="http://schemas.microsoft.com/office/drawing/2014/main" id="{FF5D9DF1-CCE8-4BE5-83C4-767123E22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654566</xdr:colOff>
      <xdr:row>9</xdr:row>
      <xdr:rowOff>98795</xdr:rowOff>
    </xdr:from>
    <xdr:to>
      <xdr:col>3</xdr:col>
      <xdr:colOff>697761</xdr:colOff>
      <xdr:row>14</xdr:row>
      <xdr:rowOff>177209</xdr:rowOff>
    </xdr:to>
    <mc:AlternateContent xmlns:mc="http://schemas.openxmlformats.org/markup-compatibility/2006">
      <mc:Choice xmlns:a14="http://schemas.microsoft.com/office/drawing/2010/main" Requires="a14">
        <xdr:graphicFrame macro="">
          <xdr:nvGraphicFramePr>
            <xdr:cNvPr id="9" name="smoker">
              <a:extLst>
                <a:ext uri="{FF2B5EF4-FFF2-40B4-BE49-F238E27FC236}">
                  <a16:creationId xmlns:a16="http://schemas.microsoft.com/office/drawing/2014/main" id="{5C275886-D049-0B78-2FEC-E2D03E1D7CA7}"/>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2061165" y="1992719"/>
              <a:ext cx="1471945" cy="1019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34335</xdr:colOff>
      <xdr:row>28</xdr:row>
      <xdr:rowOff>10191</xdr:rowOff>
    </xdr:from>
    <xdr:to>
      <xdr:col>9</xdr:col>
      <xdr:colOff>155059</xdr:colOff>
      <xdr:row>35</xdr:row>
      <xdr:rowOff>132907</xdr:rowOff>
    </xdr:to>
    <mc:AlternateContent xmlns:mc="http://schemas.openxmlformats.org/markup-compatibility/2006">
      <mc:Choice xmlns:a14="http://schemas.microsoft.com/office/drawing/2010/main" Requires="a14">
        <xdr:graphicFrame macro="">
          <xdr:nvGraphicFramePr>
            <xdr:cNvPr id="10" name="Weight Status">
              <a:extLst>
                <a:ext uri="{FF2B5EF4-FFF2-40B4-BE49-F238E27FC236}">
                  <a16:creationId xmlns:a16="http://schemas.microsoft.com/office/drawing/2014/main" id="{79234DEB-10E7-6BEC-6AE4-92F1735EC96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472445" y="5481528"/>
              <a:ext cx="1339038" cy="1440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56487</xdr:colOff>
      <xdr:row>21</xdr:row>
      <xdr:rowOff>43418</xdr:rowOff>
    </xdr:from>
    <xdr:to>
      <xdr:col>9</xdr:col>
      <xdr:colOff>166135</xdr:colOff>
      <xdr:row>27</xdr:row>
      <xdr:rowOff>132909</xdr:rowOff>
    </xdr:to>
    <mc:AlternateContent xmlns:mc="http://schemas.openxmlformats.org/markup-compatibility/2006">
      <mc:Choice xmlns:a14="http://schemas.microsoft.com/office/drawing/2010/main" Requires="a14">
        <xdr:graphicFrame macro="">
          <xdr:nvGraphicFramePr>
            <xdr:cNvPr id="11" name="Diabetes Status">
              <a:extLst>
                <a:ext uri="{FF2B5EF4-FFF2-40B4-BE49-F238E27FC236}">
                  <a16:creationId xmlns:a16="http://schemas.microsoft.com/office/drawing/2014/main" id="{DE296A80-7AAF-6FC9-2ADD-763B1F6666C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494597" y="4196761"/>
              <a:ext cx="1327962"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465174</xdr:colOff>
      <xdr:row>20</xdr:row>
      <xdr:rowOff>143098</xdr:rowOff>
    </xdr:from>
    <xdr:to>
      <xdr:col>18</xdr:col>
      <xdr:colOff>146419</xdr:colOff>
      <xdr:row>27</xdr:row>
      <xdr:rowOff>44304</xdr:rowOff>
    </xdr:to>
    <mc:AlternateContent xmlns:mc="http://schemas.openxmlformats.org/markup-compatibility/2006">
      <mc:Choice xmlns:a14="http://schemas.microsoft.com/office/drawing/2010/main" Requires="a14">
        <xdr:graphicFrame macro="">
          <xdr:nvGraphicFramePr>
            <xdr:cNvPr id="12" name="Hospital tier">
              <a:extLst>
                <a:ext uri="{FF2B5EF4-FFF2-40B4-BE49-F238E27FC236}">
                  <a16:creationId xmlns:a16="http://schemas.microsoft.com/office/drawing/2014/main" id="{167B3E94-7AF9-C4C9-3A4E-1F7CB92D21BC}"/>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13268546" y="4108156"/>
              <a:ext cx="1508716"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621340</xdr:colOff>
      <xdr:row>20</xdr:row>
      <xdr:rowOff>155059</xdr:rowOff>
    </xdr:from>
    <xdr:to>
      <xdr:col>15</xdr:col>
      <xdr:colOff>420872</xdr:colOff>
      <xdr:row>27</xdr:row>
      <xdr:rowOff>77531</xdr:rowOff>
    </xdr:to>
    <mc:AlternateContent xmlns:mc="http://schemas.openxmlformats.org/markup-compatibility/2006">
      <mc:Choice xmlns:a14="http://schemas.microsoft.com/office/drawing/2010/main" Requires="a14">
        <xdr:graphicFrame macro="">
          <xdr:nvGraphicFramePr>
            <xdr:cNvPr id="13" name="City tier">
              <a:extLst>
                <a:ext uri="{FF2B5EF4-FFF2-40B4-BE49-F238E27FC236}">
                  <a16:creationId xmlns:a16="http://schemas.microsoft.com/office/drawing/2014/main" id="{2FC06426-45BA-4EB3-29D1-E456AE90F6F9}"/>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dr:sp macro="" textlink="">
          <xdr:nvSpPr>
            <xdr:cNvPr id="0" name=""/>
            <xdr:cNvSpPr>
              <a:spLocks noTextEdit="1"/>
            </xdr:cNvSpPr>
          </xdr:nvSpPr>
          <xdr:spPr>
            <a:xfrm>
              <a:off x="11685846" y="4120117"/>
              <a:ext cx="1538398" cy="1240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5.360889814816" createdVersion="8" refreshedVersion="8" minRefreshableVersion="3" recordCount="2335" xr:uid="{375D1B18-C79D-4D13-9655-40542F252D04}">
  <cacheSource type="worksheet">
    <worksheetSource ref="A1:Q2336" sheet="Healthcare"/>
  </cacheSource>
  <cacheFields count="17">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0">
      <sharedItems containsSemiMixedTypes="0" containsString="0" containsNumber="1" containsInteger="1" minValue="21341" maxValue="38348"/>
    </cacheField>
    <cacheField name="Age" numFmtId="0">
      <sharedItems containsSemiMixedTypes="0" containsString="0" containsNumber="1" containsInteger="1" minValue="18" maxValue="65"/>
    </cacheField>
    <cacheField name="First Name" numFmtId="0">
      <sharedItems/>
    </cacheField>
  </cacheFields>
  <extLst>
    <ext xmlns:x14="http://schemas.microsoft.com/office/spreadsheetml/2009/9/main" uri="{725AE2AE-9491-48be-B2B4-4EB974FC3084}">
      <x14:pivotCacheDefinition pivotCacheId="1078552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x v="0"/>
    <x v="0"/>
    <n v="0"/>
    <x v="0"/>
    <x v="0"/>
    <x v="0"/>
    <n v="63770.43"/>
    <x v="0"/>
    <x v="0"/>
    <x v="0"/>
    <n v="25123"/>
    <n v="54"/>
    <s v=" Kelly"/>
  </r>
  <r>
    <s v="Id2"/>
    <n v="30.36"/>
    <n v="5.77"/>
    <s v="No"/>
    <x v="0"/>
    <x v="0"/>
    <n v="0"/>
    <x v="0"/>
    <x v="0"/>
    <x v="1"/>
    <n v="62592.87"/>
    <x v="1"/>
    <x v="0"/>
    <x v="0"/>
    <n v="28284"/>
    <n v="46"/>
    <s v=" Matthew D"/>
  </r>
  <r>
    <s v="Id3"/>
    <n v="34.484999999999999"/>
    <n v="11.87"/>
    <s v="yes"/>
    <x v="0"/>
    <x v="0"/>
    <n v="2"/>
    <x v="0"/>
    <x v="0"/>
    <x v="0"/>
    <n v="60021.4"/>
    <x v="0"/>
    <x v="1"/>
    <x v="1"/>
    <n v="25822"/>
    <n v="52"/>
    <s v=" Phil"/>
  </r>
  <r>
    <s v="Id4"/>
    <n v="38.094999999999999"/>
    <n v="6.05"/>
    <s v="No"/>
    <x v="0"/>
    <x v="0"/>
    <n v="0"/>
    <x v="0"/>
    <x v="0"/>
    <x v="1"/>
    <n v="58571.07"/>
    <x v="0"/>
    <x v="0"/>
    <x v="2"/>
    <n v="33395"/>
    <n v="32"/>
    <s v=" Kelsey"/>
  </r>
  <r>
    <s v="Id5"/>
    <n v="35.53"/>
    <n v="5.45"/>
    <s v="No"/>
    <x v="0"/>
    <x v="0"/>
    <n v="0"/>
    <x v="0"/>
    <x v="0"/>
    <x v="2"/>
    <n v="55135.4"/>
    <x v="0"/>
    <x v="2"/>
    <x v="1"/>
    <n v="32678"/>
    <n v="33"/>
    <s v=" Kristyn"/>
  </r>
  <r>
    <s v="Id6"/>
    <n v="32.799999999999997"/>
    <n v="6.59"/>
    <s v="No"/>
    <x v="0"/>
    <x v="0"/>
    <n v="0"/>
    <x v="0"/>
    <x v="0"/>
    <x v="0"/>
    <n v="52590.83"/>
    <x v="0"/>
    <x v="0"/>
    <x v="3"/>
    <n v="22862"/>
    <n v="60"/>
    <s v=" Russell B."/>
  </r>
  <r>
    <s v="Id7"/>
    <n v="36.4"/>
    <n v="6.07"/>
    <s v="No"/>
    <x v="0"/>
    <x v="0"/>
    <n v="0"/>
    <x v="0"/>
    <x v="0"/>
    <x v="1"/>
    <n v="51194.559999999998"/>
    <x v="0"/>
    <x v="0"/>
    <x v="3"/>
    <n v="34634"/>
    <n v="28"/>
    <s v=" Scott"/>
  </r>
  <r>
    <s v="Id8"/>
    <n v="36.96"/>
    <n v="7.93"/>
    <s v="No"/>
    <x v="0"/>
    <x v="0"/>
    <n v="3"/>
    <x v="0"/>
    <x v="0"/>
    <x v="0"/>
    <n v="49577.66"/>
    <x v="1"/>
    <x v="2"/>
    <x v="0"/>
    <n v="21363"/>
    <n v="64"/>
    <s v=" Stephen"/>
  </r>
  <r>
    <s v="Id9"/>
    <n v="41.14"/>
    <n v="9.58"/>
    <s v="yes"/>
    <x v="0"/>
    <x v="1"/>
    <n v="1"/>
    <x v="0"/>
    <x v="0"/>
    <x v="0"/>
    <n v="48970.25"/>
    <x v="0"/>
    <x v="2"/>
    <x v="0"/>
    <n v="23258"/>
    <n v="59"/>
    <s v=" Patrick R."/>
  </r>
  <r>
    <s v="Id10"/>
    <n v="38.06"/>
    <n v="10.79"/>
    <s v="No"/>
    <x v="0"/>
    <x v="0"/>
    <n v="0"/>
    <x v="0"/>
    <x v="0"/>
    <x v="0"/>
    <n v="48885.14"/>
    <x v="0"/>
    <x v="2"/>
    <x v="0"/>
    <n v="28853"/>
    <n v="44"/>
    <s v=" Brooke N."/>
  </r>
  <r>
    <s v="Id11"/>
    <n v="37.700000000000003"/>
    <n v="5.96"/>
    <s v="yes"/>
    <x v="0"/>
    <x v="0"/>
    <n v="2"/>
    <x v="0"/>
    <x v="0"/>
    <x v="1"/>
    <n v="48824.45"/>
    <x v="1"/>
    <x v="1"/>
    <x v="3"/>
    <n v="21753"/>
    <n v="63"/>
    <s v=" Paola Andrea"/>
  </r>
  <r>
    <s v="Id12"/>
    <n v="42.13"/>
    <n v="11.9"/>
    <s v="No"/>
    <x v="0"/>
    <x v="0"/>
    <n v="0"/>
    <x v="0"/>
    <x v="0"/>
    <x v="0"/>
    <n v="48675.519999999997"/>
    <x v="0"/>
    <x v="2"/>
    <x v="0"/>
    <n v="24042"/>
    <n v="57"/>
    <s v=" David"/>
  </r>
  <r>
    <s v="Id13"/>
    <n v="40.92"/>
    <n v="8.41"/>
    <s v="No"/>
    <x v="0"/>
    <x v="0"/>
    <n v="0"/>
    <x v="0"/>
    <x v="0"/>
    <x v="0"/>
    <n v="48673.56"/>
    <x v="0"/>
    <x v="2"/>
    <x v="0"/>
    <n v="22930"/>
    <n v="60"/>
    <s v=" Wade"/>
  </r>
  <r>
    <s v="Id14"/>
    <n v="40.564999999999998"/>
    <n v="7.02"/>
    <s v="No"/>
    <x v="0"/>
    <x v="0"/>
    <n v="0"/>
    <x v="0"/>
    <x v="0"/>
    <x v="0"/>
    <n v="48549.18"/>
    <x v="0"/>
    <x v="0"/>
    <x v="4"/>
    <n v="25173"/>
    <n v="54"/>
    <s v=" Franklin"/>
  </r>
  <r>
    <s v="Id15"/>
    <n v="36.384999999999998"/>
    <n v="7.59"/>
    <s v="yes"/>
    <x v="0"/>
    <x v="0"/>
    <n v="2"/>
    <x v="0"/>
    <x v="0"/>
    <x v="0"/>
    <n v="48517.56"/>
    <x v="0"/>
    <x v="0"/>
    <x v="2"/>
    <n v="22636"/>
    <n v="61"/>
    <s v=" Leilani M."/>
  </r>
  <r>
    <s v="Id16"/>
    <n v="39.9"/>
    <n v="11.32"/>
    <s v="No"/>
    <x v="0"/>
    <x v="0"/>
    <n v="0"/>
    <x v="0"/>
    <x v="0"/>
    <x v="0"/>
    <n v="48173.36"/>
    <x v="0"/>
    <x v="0"/>
    <x v="3"/>
    <n v="22885"/>
    <n v="60"/>
    <s v=" Philippe"/>
  </r>
  <r>
    <s v="Id17"/>
    <n v="33.799999999999997"/>
    <n v="7.67"/>
    <s v="No"/>
    <x v="0"/>
    <x v="0"/>
    <n v="3"/>
    <x v="0"/>
    <x v="0"/>
    <x v="0"/>
    <n v="47928.03"/>
    <x v="1"/>
    <x v="0"/>
    <x v="3"/>
    <n v="21505"/>
    <n v="64"/>
    <s v=" Jennifer A."/>
  </r>
  <r>
    <s v="Id18"/>
    <n v="36.765000000000001"/>
    <n v="7.29"/>
    <s v="yes"/>
    <x v="0"/>
    <x v="1"/>
    <n v="1"/>
    <x v="0"/>
    <x v="0"/>
    <x v="0"/>
    <n v="47896.79"/>
    <x v="0"/>
    <x v="0"/>
    <x v="2"/>
    <n v="23228"/>
    <n v="59"/>
    <s v=" Christina M."/>
  </r>
  <r>
    <s v="Id19"/>
    <n v="36.954999999999998"/>
    <n v="4.72"/>
    <s v="yes"/>
    <x v="0"/>
    <x v="0"/>
    <n v="1"/>
    <x v="0"/>
    <x v="0"/>
    <x v="2"/>
    <n v="47496.49"/>
    <x v="0"/>
    <x v="0"/>
    <x v="1"/>
    <n v="23688"/>
    <n v="58"/>
    <s v=" Said Sr."/>
  </r>
  <r>
    <s v="Id20"/>
    <n v="42.9"/>
    <n v="11.41"/>
    <s v="No"/>
    <x v="0"/>
    <x v="0"/>
    <n v="0"/>
    <x v="0"/>
    <x v="0"/>
    <x v="0"/>
    <n v="47462.89"/>
    <x v="0"/>
    <x v="2"/>
    <x v="0"/>
    <n v="26203"/>
    <n v="51"/>
    <s v=" John"/>
  </r>
  <r>
    <s v="Id21"/>
    <n v="36.299999999999997"/>
    <n v="11.5"/>
    <s v="yes"/>
    <x v="0"/>
    <x v="0"/>
    <n v="2"/>
    <x v="0"/>
    <x v="0"/>
    <x v="0"/>
    <n v="47403.88"/>
    <x v="0"/>
    <x v="0"/>
    <x v="3"/>
    <n v="22445"/>
    <n v="61"/>
    <s v=" Myles"/>
  </r>
  <r>
    <s v="Id22"/>
    <n v="32.200000000000003"/>
    <n v="6.22"/>
    <s v="yes"/>
    <x v="0"/>
    <x v="0"/>
    <n v="2"/>
    <x v="0"/>
    <x v="0"/>
    <x v="1"/>
    <n v="47305.31"/>
    <x v="1"/>
    <x v="1"/>
    <x v="3"/>
    <n v="21827"/>
    <n v="63"/>
    <s v=" Madelyn C"/>
  </r>
  <r>
    <s v="Id23"/>
    <n v="31.3"/>
    <n v="11.38"/>
    <s v="No"/>
    <x v="0"/>
    <x v="0"/>
    <n v="3"/>
    <x v="0"/>
    <x v="0"/>
    <x v="0"/>
    <n v="47291.06"/>
    <x v="1"/>
    <x v="1"/>
    <x v="3"/>
    <n v="21431"/>
    <n v="64"/>
    <s v=" Nicole"/>
  </r>
  <r>
    <s v="Id24"/>
    <n v="41.8"/>
    <n v="7.89"/>
    <s v="yes"/>
    <x v="0"/>
    <x v="0"/>
    <n v="2"/>
    <x v="0"/>
    <x v="0"/>
    <x v="0"/>
    <n v="47269.85"/>
    <x v="0"/>
    <x v="2"/>
    <x v="0"/>
    <n v="25930"/>
    <n v="52"/>
    <s v=" Eric A."/>
  </r>
  <r>
    <s v="Id25"/>
    <n v="35.090000000000003"/>
    <n v="4.38"/>
    <s v="yes"/>
    <x v="0"/>
    <x v="0"/>
    <n v="2"/>
    <x v="0"/>
    <x v="0"/>
    <x v="2"/>
    <n v="47055.53"/>
    <x v="1"/>
    <x v="1"/>
    <x v="0"/>
    <n v="21745"/>
    <n v="63"/>
    <s v=" Emiliano I."/>
  </r>
  <r>
    <s v="Id26"/>
    <n v="33.880000000000003"/>
    <n v="7.01"/>
    <s v="No"/>
    <x v="0"/>
    <x v="0"/>
    <n v="3"/>
    <x v="0"/>
    <x v="0"/>
    <x v="0"/>
    <n v="46889.26"/>
    <x v="1"/>
    <x v="0"/>
    <x v="0"/>
    <n v="21443"/>
    <n v="64"/>
    <s v=" Adam"/>
  </r>
  <r>
    <s v="Id27"/>
    <n v="30.875"/>
    <n v="11.88"/>
    <s v="No"/>
    <x v="0"/>
    <x v="0"/>
    <n v="0"/>
    <x v="0"/>
    <x v="0"/>
    <x v="0"/>
    <n v="46718.16"/>
    <x v="0"/>
    <x v="1"/>
    <x v="1"/>
    <n v="22237"/>
    <n v="62"/>
    <s v=" Zach"/>
  </r>
  <r>
    <s v="Id28"/>
    <n v="36.86"/>
    <n v="5.19"/>
    <s v="yes"/>
    <x v="0"/>
    <x v="1"/>
    <n v="1"/>
    <x v="0"/>
    <x v="0"/>
    <x v="2"/>
    <n v="46661.440000000002"/>
    <x v="0"/>
    <x v="0"/>
    <x v="1"/>
    <n v="25377"/>
    <n v="53"/>
    <s v=" Stephanie W."/>
  </r>
  <r>
    <s v="Id29"/>
    <n v="35.86"/>
    <n v="6.74"/>
    <s v="yes"/>
    <x v="0"/>
    <x v="0"/>
    <n v="2"/>
    <x v="0"/>
    <x v="0"/>
    <x v="0"/>
    <n v="46599.11"/>
    <x v="0"/>
    <x v="1"/>
    <x v="0"/>
    <n v="22501"/>
    <n v="61"/>
    <s v=" Stephen"/>
  </r>
  <r>
    <s v="Id30"/>
    <n v="37.049999999999997"/>
    <n v="8.44"/>
    <s v="No"/>
    <x v="0"/>
    <x v="0"/>
    <n v="0"/>
    <x v="0"/>
    <x v="0"/>
    <x v="0"/>
    <n v="46255.11"/>
    <x v="0"/>
    <x v="0"/>
    <x v="2"/>
    <n v="26273"/>
    <n v="51"/>
    <s v=" Natalie"/>
  </r>
  <r>
    <s v="Id31"/>
    <n v="43.89"/>
    <n v="8.7100000000000009"/>
    <s v="No"/>
    <x v="0"/>
    <x v="0"/>
    <n v="0"/>
    <x v="0"/>
    <x v="0"/>
    <x v="0"/>
    <n v="46200.99"/>
    <x v="0"/>
    <x v="1"/>
    <x v="0"/>
    <n v="28719"/>
    <n v="44"/>
    <s v=" Nicole J."/>
  </r>
  <r>
    <s v="Id32"/>
    <n v="42.35"/>
    <n v="5.08"/>
    <s v="yes"/>
    <x v="0"/>
    <x v="0"/>
    <n v="0"/>
    <x v="0"/>
    <x v="0"/>
    <x v="2"/>
    <n v="46151.12"/>
    <x v="0"/>
    <x v="0"/>
    <x v="0"/>
    <n v="28096"/>
    <n v="46"/>
    <s v=" Jefferson D"/>
  </r>
  <r>
    <s v="Id33"/>
    <n v="31.35"/>
    <n v="6.86"/>
    <s v="No"/>
    <x v="0"/>
    <x v="0"/>
    <n v="0"/>
    <x v="0"/>
    <x v="0"/>
    <x v="0"/>
    <n v="46130.53"/>
    <x v="0"/>
    <x v="1"/>
    <x v="1"/>
    <n v="22984"/>
    <n v="60"/>
    <s v=" Brendan D."/>
  </r>
  <r>
    <s v="Id34"/>
    <n v="47.6"/>
    <n v="5.95"/>
    <s v="yes"/>
    <x v="0"/>
    <x v="0"/>
    <n v="0"/>
    <x v="0"/>
    <x v="0"/>
    <x v="1"/>
    <n v="46113.51"/>
    <x v="1"/>
    <x v="0"/>
    <x v="3"/>
    <n v="31320"/>
    <n v="37"/>
    <s v=" Courtney"/>
  </r>
  <r>
    <s v="Id35"/>
    <n v="46.2"/>
    <n v="6.09"/>
    <s v="No"/>
    <x v="0"/>
    <x v="1"/>
    <n v="1"/>
    <x v="0"/>
    <x v="0"/>
    <x v="1"/>
    <n v="45863.21"/>
    <x v="1"/>
    <x v="1"/>
    <x v="0"/>
    <n v="29079"/>
    <n v="43"/>
    <s v=" Sydney L."/>
  </r>
  <r>
    <s v="Id36"/>
    <n v="32.015000000000001"/>
    <n v="11.75"/>
    <s v="No"/>
    <x v="0"/>
    <x v="0"/>
    <n v="0"/>
    <x v="0"/>
    <x v="0"/>
    <x v="0"/>
    <n v="45710.21"/>
    <x v="1"/>
    <x v="2"/>
    <x v="4"/>
    <n v="22271"/>
    <n v="62"/>
    <s v=" Julien"/>
  </r>
  <r>
    <s v="Id37"/>
    <n v="40.564999999999998"/>
    <n v="7.37"/>
    <s v="No"/>
    <x v="0"/>
    <x v="0"/>
    <n v="0"/>
    <x v="0"/>
    <x v="0"/>
    <x v="0"/>
    <n v="45702.02"/>
    <x v="1"/>
    <x v="2"/>
    <x v="1"/>
    <n v="27250"/>
    <n v="48"/>
    <s v=" Ryan M"/>
  </r>
  <r>
    <s v="Id38"/>
    <n v="32.450000000000003"/>
    <n v="11.91"/>
    <s v="No"/>
    <x v="0"/>
    <x v="0"/>
    <n v="0"/>
    <x v="0"/>
    <x v="0"/>
    <x v="0"/>
    <n v="45008.959999999999"/>
    <x v="1"/>
    <x v="2"/>
    <x v="0"/>
    <n v="22997"/>
    <n v="60"/>
    <s v=" Anna H."/>
  </r>
  <r>
    <s v="Id39"/>
    <n v="34.96"/>
    <n v="6.52"/>
    <s v="No"/>
    <x v="0"/>
    <x v="0"/>
    <n v="0"/>
    <x v="0"/>
    <x v="0"/>
    <x v="0"/>
    <n v="44641.2"/>
    <x v="1"/>
    <x v="0"/>
    <x v="2"/>
    <n v="26158"/>
    <n v="51"/>
    <s v=" Samantha"/>
  </r>
  <r>
    <s v="Id40"/>
    <n v="35.5"/>
    <n v="5.14"/>
    <s v="No"/>
    <x v="0"/>
    <x v="1"/>
    <n v="1"/>
    <x v="0"/>
    <x v="0"/>
    <x v="2"/>
    <n v="44585.46"/>
    <x v="1"/>
    <x v="2"/>
    <x v="3"/>
    <n v="34253"/>
    <n v="29"/>
    <s v=" Robert"/>
  </r>
  <r>
    <s v="Id41"/>
    <n v="52.58"/>
    <n v="4.1900000000000004"/>
    <s v="No"/>
    <x v="1"/>
    <x v="0"/>
    <n v="1"/>
    <x v="0"/>
    <x v="0"/>
    <x v="2"/>
    <n v="44501.4"/>
    <x v="1"/>
    <x v="0"/>
    <x v="0"/>
    <n v="36740"/>
    <n v="22"/>
    <s v=" James R."/>
  </r>
  <r>
    <s v="Id42"/>
    <n v="35.200000000000003"/>
    <n v="11.68"/>
    <s v="yes"/>
    <x v="0"/>
    <x v="0"/>
    <n v="0"/>
    <x v="0"/>
    <x v="0"/>
    <x v="0"/>
    <n v="44423.8"/>
    <x v="1"/>
    <x v="0"/>
    <x v="0"/>
    <n v="24729"/>
    <n v="55"/>
    <s v=" Roseann"/>
  </r>
  <r>
    <s v="Id43"/>
    <n v="38.06"/>
    <n v="6.98"/>
    <s v="No"/>
    <x v="0"/>
    <x v="0"/>
    <n v="0"/>
    <x v="0"/>
    <x v="0"/>
    <x v="0"/>
    <n v="44400.41"/>
    <x v="1"/>
    <x v="2"/>
    <x v="0"/>
    <n v="26235"/>
    <n v="51"/>
    <s v=" Nicole"/>
  </r>
  <r>
    <s v="Id44"/>
    <n v="34.21"/>
    <n v="8.34"/>
    <s v="No"/>
    <x v="0"/>
    <x v="0"/>
    <n v="0"/>
    <x v="0"/>
    <x v="0"/>
    <x v="0"/>
    <n v="44260.75"/>
    <x v="1"/>
    <x v="1"/>
    <x v="0"/>
    <n v="25166"/>
    <n v="54"/>
    <s v=" Spencer"/>
  </r>
  <r>
    <s v="Id45"/>
    <n v="38.94"/>
    <n v="8.49"/>
    <s v="yes"/>
    <x v="0"/>
    <x v="0"/>
    <n v="1"/>
    <x v="0"/>
    <x v="0"/>
    <x v="0"/>
    <n v="44202.65"/>
    <x v="1"/>
    <x v="2"/>
    <x v="0"/>
    <n v="27546"/>
    <n v="48"/>
    <s v=" Eric W"/>
  </r>
  <r>
    <s v="Id46"/>
    <n v="30.21"/>
    <n v="5.34"/>
    <s v="yes"/>
    <x v="0"/>
    <x v="0"/>
    <n v="1"/>
    <x v="0"/>
    <x v="0"/>
    <x v="2"/>
    <n v="43943.88"/>
    <x v="1"/>
    <x v="1"/>
    <x v="1"/>
    <n v="32340"/>
    <n v="34"/>
    <s v=" Brianna L"/>
  </r>
  <r>
    <s v="Id47"/>
    <n v="33.630000000000003"/>
    <n v="4.43"/>
    <s v="yes"/>
    <x v="0"/>
    <x v="0"/>
    <n v="2"/>
    <x v="0"/>
    <x v="0"/>
    <x v="2"/>
    <n v="43921.18"/>
    <x v="1"/>
    <x v="2"/>
    <x v="1"/>
    <n v="24385"/>
    <n v="56"/>
    <s v=" Thomas J."/>
  </r>
  <r>
    <s v="Id48"/>
    <n v="40.369999999999997"/>
    <n v="4.47"/>
    <s v="No"/>
    <x v="0"/>
    <x v="0"/>
    <n v="0"/>
    <x v="0"/>
    <x v="0"/>
    <x v="2"/>
    <n v="43896.38"/>
    <x v="1"/>
    <x v="1"/>
    <x v="0"/>
    <n v="29535"/>
    <n v="42"/>
    <s v=" Melissa L"/>
  </r>
  <r>
    <s v="Id49"/>
    <n v="53.09"/>
    <n v="4.82"/>
    <s v="yes"/>
    <x v="0"/>
    <x v="0"/>
    <n v="2"/>
    <x v="0"/>
    <x v="0"/>
    <x v="2"/>
    <n v="43817.45"/>
    <x v="1"/>
    <x v="0"/>
    <x v="1"/>
    <n v="24290"/>
    <n v="56"/>
    <s v=" Flavio"/>
  </r>
  <r>
    <s v="Id50"/>
    <n v="31.79"/>
    <n v="5.51"/>
    <s v="yes"/>
    <x v="0"/>
    <x v="0"/>
    <n v="2"/>
    <x v="0"/>
    <x v="0"/>
    <x v="2"/>
    <n v="43813.87"/>
    <x v="1"/>
    <x v="2"/>
    <x v="0"/>
    <n v="24405"/>
    <n v="56"/>
    <s v=" Ryan"/>
  </r>
  <r>
    <s v="Id51"/>
    <n v="41.895000000000003"/>
    <n v="10.87"/>
    <s v="yes"/>
    <x v="0"/>
    <x v="0"/>
    <n v="1"/>
    <x v="0"/>
    <x v="0"/>
    <x v="0"/>
    <n v="43753.34"/>
    <x v="1"/>
    <x v="1"/>
    <x v="5"/>
    <n v="31775"/>
    <n v="36"/>
    <s v=" Anthony J."/>
  </r>
  <r>
    <s v="Id52"/>
    <n v="31.16"/>
    <n v="9.34"/>
    <s v="No"/>
    <x v="0"/>
    <x v="0"/>
    <n v="0"/>
    <x v="0"/>
    <x v="0"/>
    <x v="0"/>
    <n v="43578.94"/>
    <x v="1"/>
    <x v="2"/>
    <x v="1"/>
    <n v="23976"/>
    <n v="57"/>
    <s v=" Alex"/>
  </r>
  <r>
    <s v="Id53"/>
    <n v="34.104999999999997"/>
    <n v="5.03"/>
    <s v="yes"/>
    <x v="0"/>
    <x v="1"/>
    <n v="1"/>
    <x v="0"/>
    <x v="0"/>
    <x v="2"/>
    <n v="43254.42"/>
    <x v="1"/>
    <x v="2"/>
    <x v="4"/>
    <n v="25540"/>
    <n v="53"/>
    <s v=" David"/>
  </r>
  <r>
    <s v="Id54"/>
    <n v="51.93"/>
    <n v="11.05"/>
    <s v="No"/>
    <x v="0"/>
    <x v="0"/>
    <n v="0"/>
    <x v="0"/>
    <x v="0"/>
    <x v="0"/>
    <n v="43073.760000000002"/>
    <x v="1"/>
    <x v="2"/>
    <x v="3"/>
    <n v="24075"/>
    <n v="57"/>
    <s v=" Andrew B"/>
  </r>
  <r>
    <s v="Id55"/>
    <n v="38.950000000000003"/>
    <n v="11.95"/>
    <s v="No"/>
    <x v="0"/>
    <x v="0"/>
    <n v="0"/>
    <x v="0"/>
    <x v="0"/>
    <x v="0"/>
    <n v="42983.46"/>
    <x v="0"/>
    <x v="2"/>
    <x v="1"/>
    <n v="28798"/>
    <n v="44"/>
    <s v=" Dara E"/>
  </r>
  <r>
    <s v="Id56"/>
    <n v="36.630000000000003"/>
    <n v="7.72"/>
    <s v="yes"/>
    <x v="0"/>
    <x v="0"/>
    <n v="1"/>
    <x v="0"/>
    <x v="0"/>
    <x v="0"/>
    <n v="42969.85"/>
    <x v="0"/>
    <x v="0"/>
    <x v="0"/>
    <n v="27690"/>
    <n v="47"/>
    <s v=" Inna"/>
  </r>
  <r>
    <s v="Id57"/>
    <n v="34.200000000000003"/>
    <n v="5.75"/>
    <s v="No"/>
    <x v="0"/>
    <x v="0"/>
    <n v="2"/>
    <x v="0"/>
    <x v="0"/>
    <x v="1"/>
    <n v="42856.84"/>
    <x v="0"/>
    <x v="1"/>
    <x v="3"/>
    <n v="26552"/>
    <n v="50"/>
    <s v=" Ari"/>
  </r>
  <r>
    <s v="Id58"/>
    <n v="50.63"/>
    <n v="11.89"/>
    <s v="No"/>
    <x v="0"/>
    <x v="0"/>
    <n v="0"/>
    <x v="0"/>
    <x v="0"/>
    <x v="0"/>
    <n v="42764.12"/>
    <x v="0"/>
    <x v="2"/>
    <x v="3"/>
    <n v="24044"/>
    <n v="57"/>
    <s v=" Lindsey"/>
  </r>
  <r>
    <s v="Id59"/>
    <n v="36.479999999999997"/>
    <n v="6.2"/>
    <s v="No"/>
    <x v="0"/>
    <x v="0"/>
    <n v="0"/>
    <x v="0"/>
    <x v="0"/>
    <x v="1"/>
    <n v="42760.5"/>
    <x v="0"/>
    <x v="2"/>
    <x v="1"/>
    <n v="28419"/>
    <n v="45"/>
    <s v=" Kenny"/>
  </r>
  <r>
    <s v="Id60"/>
    <n v="54.82"/>
    <n v="10.61"/>
    <s v="No"/>
    <x v="0"/>
    <x v="0"/>
    <n v="0"/>
    <x v="0"/>
    <x v="0"/>
    <x v="0"/>
    <n v="42644.2"/>
    <x v="0"/>
    <x v="0"/>
    <x v="3"/>
    <n v="26240"/>
    <n v="51"/>
    <s v=" Louise"/>
  </r>
  <r>
    <s v="Id61"/>
    <n v="38.06"/>
    <n v="6.04"/>
    <s v="No"/>
    <x v="0"/>
    <x v="1"/>
    <n v="1"/>
    <x v="0"/>
    <x v="0"/>
    <x v="1"/>
    <n v="42560.43"/>
    <x v="0"/>
    <x v="0"/>
    <x v="0"/>
    <n v="29216"/>
    <n v="43"/>
    <s v=" Cameron"/>
  </r>
  <r>
    <s v="Id62"/>
    <n v="51.48"/>
    <n v="9.33"/>
    <s v="yes"/>
    <x v="0"/>
    <x v="0"/>
    <n v="0"/>
    <x v="0"/>
    <x v="0"/>
    <x v="0"/>
    <n v="42538.720000000001"/>
    <x v="0"/>
    <x v="0"/>
    <x v="3"/>
    <n v="24650"/>
    <n v="55"/>
    <s v=" Katie T."/>
  </r>
  <r>
    <s v="Id63"/>
    <n v="52.06"/>
    <n v="11.47"/>
    <s v="No"/>
    <x v="0"/>
    <x v="0"/>
    <n v="0"/>
    <x v="0"/>
    <x v="0"/>
    <x v="0"/>
    <n v="42478.6"/>
    <x v="0"/>
    <x v="2"/>
    <x v="3"/>
    <n v="25053"/>
    <n v="54"/>
    <s v=" Casey"/>
  </r>
  <r>
    <s v="Id64"/>
    <n v="30.684999999999999"/>
    <n v="7.02"/>
    <s v="yes"/>
    <x v="0"/>
    <x v="0"/>
    <n v="0"/>
    <x v="0"/>
    <x v="0"/>
    <x v="0"/>
    <n v="42303.69"/>
    <x v="0"/>
    <x v="2"/>
    <x v="4"/>
    <n v="24651"/>
    <n v="55"/>
    <s v=" David"/>
  </r>
  <r>
    <s v="Id65"/>
    <n v="36.08"/>
    <n v="8.8000000000000007"/>
    <s v="yes"/>
    <x v="0"/>
    <x v="0"/>
    <n v="1"/>
    <x v="0"/>
    <x v="0"/>
    <x v="0"/>
    <n v="42211.14"/>
    <x v="0"/>
    <x v="0"/>
    <x v="0"/>
    <n v="27621"/>
    <n v="47"/>
    <s v=" Bryson C."/>
  </r>
  <r>
    <s v="Id66"/>
    <n v="54.99"/>
    <n v="8.68"/>
    <s v="No"/>
    <x v="0"/>
    <x v="0"/>
    <n v="2"/>
    <x v="0"/>
    <x v="0"/>
    <x v="0"/>
    <n v="42188.15"/>
    <x v="0"/>
    <x v="1"/>
    <x v="3"/>
    <n v="26925"/>
    <n v="49"/>
    <s v=" Megan"/>
  </r>
  <r>
    <s v="Id67"/>
    <n v="35.97"/>
    <n v="6.12"/>
    <s v="No"/>
    <x v="0"/>
    <x v="1"/>
    <n v="1"/>
    <x v="0"/>
    <x v="0"/>
    <x v="1"/>
    <n v="42124.52"/>
    <x v="0"/>
    <x v="1"/>
    <x v="0"/>
    <n v="29039"/>
    <n v="43"/>
    <s v=" Daniel"/>
  </r>
  <r>
    <s v="Id68"/>
    <n v="45.54"/>
    <n v="5.4"/>
    <s v="yes"/>
    <x v="0"/>
    <x v="1"/>
    <n v="1"/>
    <x v="0"/>
    <x v="0"/>
    <x v="2"/>
    <n v="42112.24"/>
    <x v="0"/>
    <x v="0"/>
    <x v="0"/>
    <n v="35773"/>
    <n v="25"/>
    <s v=" Steven M."/>
  </r>
  <r>
    <s v="Id69"/>
    <n v="35.53"/>
    <n v="4.3600000000000003"/>
    <s v="yes"/>
    <x v="0"/>
    <x v="0"/>
    <n v="0"/>
    <x v="0"/>
    <x v="0"/>
    <x v="2"/>
    <n v="42111.66"/>
    <x v="0"/>
    <x v="1"/>
    <x v="2"/>
    <n v="28092"/>
    <n v="46"/>
    <s v=" Jenna L."/>
  </r>
  <r>
    <s v="Id70"/>
    <n v="30.8"/>
    <n v="9.77"/>
    <s v="No"/>
    <x v="0"/>
    <x v="0"/>
    <n v="0"/>
    <x v="0"/>
    <x v="0"/>
    <x v="0"/>
    <n v="41999.519999999997"/>
    <x v="0"/>
    <x v="0"/>
    <x v="0"/>
    <n v="25191"/>
    <n v="54"/>
    <s v=" Freeman"/>
  </r>
  <r>
    <s v="Id71"/>
    <n v="38.39"/>
    <n v="4.25"/>
    <s v="No"/>
    <x v="0"/>
    <x v="0"/>
    <n v="1"/>
    <x v="0"/>
    <x v="0"/>
    <x v="2"/>
    <n v="41949.24"/>
    <x v="0"/>
    <x v="1"/>
    <x v="0"/>
    <n v="30996"/>
    <n v="38"/>
    <s v=" Jeff"/>
  </r>
  <r>
    <s v="Id72"/>
    <n v="32.299999999999997"/>
    <n v="4.76"/>
    <s v="No"/>
    <x v="0"/>
    <x v="0"/>
    <n v="2"/>
    <x v="0"/>
    <x v="0"/>
    <x v="2"/>
    <n v="41919.1"/>
    <x v="0"/>
    <x v="1"/>
    <x v="4"/>
    <n v="26458"/>
    <n v="51"/>
    <s v=" Elenilton V. Sr."/>
  </r>
  <r>
    <s v="Id73"/>
    <n v="48.8"/>
    <n v="6.22"/>
    <s v="yes"/>
    <x v="0"/>
    <x v="0"/>
    <n v="2"/>
    <x v="0"/>
    <x v="0"/>
    <x v="1"/>
    <n v="41886.54"/>
    <x v="0"/>
    <x v="0"/>
    <x v="3"/>
    <n v="24371"/>
    <n v="56"/>
    <s v=" Maurya"/>
  </r>
  <r>
    <s v="Id74"/>
    <n v="45.5"/>
    <n v="7.96"/>
    <s v="No"/>
    <x v="0"/>
    <x v="0"/>
    <n v="0"/>
    <x v="0"/>
    <x v="0"/>
    <x v="0"/>
    <n v="41794.629999999997"/>
    <x v="0"/>
    <x v="0"/>
    <x v="3"/>
    <n v="22911"/>
    <n v="60"/>
    <s v=" Samantha C"/>
  </r>
  <r>
    <s v="Id75"/>
    <n v="53.61"/>
    <n v="10.92"/>
    <s v="yes"/>
    <x v="0"/>
    <x v="0"/>
    <n v="1"/>
    <x v="0"/>
    <x v="0"/>
    <x v="0"/>
    <n v="41681.86"/>
    <x v="0"/>
    <x v="1"/>
    <x v="3"/>
    <n v="27666"/>
    <n v="47"/>
    <s v=" Bethany A"/>
  </r>
  <r>
    <s v="Id76"/>
    <n v="36.19"/>
    <n v="11.51"/>
    <s v="yes"/>
    <x v="0"/>
    <x v="0"/>
    <n v="1"/>
    <x v="0"/>
    <x v="0"/>
    <x v="0"/>
    <n v="41676.080000000002"/>
    <x v="0"/>
    <x v="2"/>
    <x v="0"/>
    <n v="27712"/>
    <n v="47"/>
    <s v=" Yves"/>
  </r>
  <r>
    <s v="Id77"/>
    <n v="34.6"/>
    <n v="5.99"/>
    <s v="yes"/>
    <x v="0"/>
    <x v="0"/>
    <n v="0"/>
    <x v="0"/>
    <x v="0"/>
    <x v="1"/>
    <n v="41661.599999999999"/>
    <x v="0"/>
    <x v="0"/>
    <x v="3"/>
    <n v="28062"/>
    <n v="46"/>
    <s v=" Danielle"/>
  </r>
  <r>
    <s v="Id78"/>
    <n v="54.12"/>
    <n v="11.57"/>
    <s v="No"/>
    <x v="0"/>
    <x v="0"/>
    <n v="0"/>
    <x v="0"/>
    <x v="0"/>
    <x v="0"/>
    <n v="41636.199999999997"/>
    <x v="0"/>
    <x v="1"/>
    <x v="3"/>
    <n v="27357"/>
    <n v="48"/>
    <s v=" Julia"/>
  </r>
  <r>
    <s v="Id79"/>
    <n v="48.82"/>
    <n v="6.67"/>
    <s v="yes"/>
    <x v="0"/>
    <x v="0"/>
    <n v="0"/>
    <x v="0"/>
    <x v="0"/>
    <x v="0"/>
    <n v="41505.15"/>
    <x v="0"/>
    <x v="2"/>
    <x v="3"/>
    <n v="24828"/>
    <n v="55"/>
    <s v=" Joshua"/>
  </r>
  <r>
    <s v="Id80"/>
    <n v="51.01"/>
    <n v="9.1999999999999993"/>
    <s v="No"/>
    <x v="0"/>
    <x v="0"/>
    <n v="0"/>
    <x v="0"/>
    <x v="0"/>
    <x v="0"/>
    <n v="41351.879999999997"/>
    <x v="0"/>
    <x v="2"/>
    <x v="3"/>
    <n v="26222"/>
    <n v="51"/>
    <s v=" Jennifer"/>
  </r>
  <r>
    <s v="Id81"/>
    <n v="45.65"/>
    <n v="5.1100000000000003"/>
    <s v="yes"/>
    <x v="0"/>
    <x v="0"/>
    <n v="1"/>
    <x v="0"/>
    <x v="0"/>
    <x v="2"/>
    <n v="41331.79"/>
    <x v="0"/>
    <x v="2"/>
    <x v="3"/>
    <n v="23657"/>
    <n v="58"/>
    <s v=" Gwen M."/>
  </r>
  <r>
    <s v="Id82"/>
    <n v="52.9"/>
    <n v="5.34"/>
    <s v="No"/>
    <x v="0"/>
    <x v="0"/>
    <n v="0"/>
    <x v="0"/>
    <x v="0"/>
    <x v="2"/>
    <n v="41271.5"/>
    <x v="0"/>
    <x v="2"/>
    <x v="3"/>
    <n v="28364"/>
    <n v="45"/>
    <s v=" Patrick"/>
  </r>
  <r>
    <s v="Id83"/>
    <n v="45.41"/>
    <n v="4.03"/>
    <s v="yes"/>
    <x v="0"/>
    <x v="0"/>
    <n v="1"/>
    <x v="0"/>
    <x v="0"/>
    <x v="2"/>
    <n v="41250.39"/>
    <x v="0"/>
    <x v="0"/>
    <x v="3"/>
    <n v="23534"/>
    <n v="59"/>
    <s v=" Kate"/>
  </r>
  <r>
    <s v="Id84"/>
    <n v="49.41"/>
    <n v="4.2300000000000004"/>
    <s v="yes"/>
    <x v="0"/>
    <x v="1"/>
    <n v="1"/>
    <x v="0"/>
    <x v="0"/>
    <x v="2"/>
    <n v="41191.57"/>
    <x v="0"/>
    <x v="2"/>
    <x v="3"/>
    <n v="25423"/>
    <n v="53"/>
    <s v=" Kevin"/>
  </r>
  <r>
    <s v="Id85"/>
    <n v="31.824999999999999"/>
    <n v="4.0599999999999996"/>
    <s v="No"/>
    <x v="0"/>
    <x v="0"/>
    <n v="2"/>
    <x v="0"/>
    <x v="0"/>
    <x v="2"/>
    <n v="41097.160000000003"/>
    <x v="0"/>
    <x v="0"/>
    <x v="4"/>
    <n v="26548"/>
    <n v="50"/>
    <s v=" Stephen II"/>
  </r>
  <r>
    <s v="Id86"/>
    <n v="51.28"/>
    <n v="4.68"/>
    <s v="No"/>
    <x v="0"/>
    <x v="0"/>
    <n v="2"/>
    <x v="0"/>
    <x v="0"/>
    <x v="2"/>
    <n v="41055.29"/>
    <x v="0"/>
    <x v="2"/>
    <x v="3"/>
    <n v="26523"/>
    <n v="50"/>
    <s v=" Philip"/>
  </r>
  <r>
    <s v="Id87"/>
    <n v="34.96"/>
    <n v="4.34"/>
    <s v="No"/>
    <x v="0"/>
    <x v="1"/>
    <n v="1"/>
    <x v="0"/>
    <x v="0"/>
    <x v="2"/>
    <n v="41034.22"/>
    <x v="0"/>
    <x v="0"/>
    <x v="6"/>
    <n v="29139"/>
    <n v="43"/>
    <s v=" Brett A"/>
  </r>
  <r>
    <s v="Id88"/>
    <n v="33.11"/>
    <n v="10.51"/>
    <s v="No"/>
    <x v="0"/>
    <x v="0"/>
    <n v="0"/>
    <x v="0"/>
    <x v="0"/>
    <x v="0"/>
    <n v="40974.160000000003"/>
    <x v="0"/>
    <x v="2"/>
    <x v="0"/>
    <n v="27185"/>
    <n v="49"/>
    <s v=" Rebecca"/>
  </r>
  <r>
    <s v="Id89"/>
    <n v="54.74"/>
    <n v="5.84"/>
    <s v="yes"/>
    <x v="0"/>
    <x v="1"/>
    <n v="1"/>
    <x v="0"/>
    <x v="0"/>
    <x v="1"/>
    <n v="40961.29"/>
    <x v="0"/>
    <x v="2"/>
    <x v="3"/>
    <n v="30567"/>
    <n v="39"/>
    <s v=" Kelley"/>
  </r>
  <r>
    <s v="Id90"/>
    <n v="32.56"/>
    <n v="5.41"/>
    <s v="No"/>
    <x v="0"/>
    <x v="1"/>
    <n v="1"/>
    <x v="0"/>
    <x v="0"/>
    <x v="2"/>
    <n v="40941.29"/>
    <x v="0"/>
    <x v="2"/>
    <x v="0"/>
    <n v="29114"/>
    <n v="43"/>
    <s v=" Abigail K"/>
  </r>
  <r>
    <s v="Id91"/>
    <n v="39.049999999999997"/>
    <n v="6.06"/>
    <s v="No"/>
    <x v="0"/>
    <x v="0"/>
    <n v="1"/>
    <x v="0"/>
    <x v="0"/>
    <x v="1"/>
    <n v="40932.43"/>
    <x v="0"/>
    <x v="2"/>
    <x v="0"/>
    <n v="33820"/>
    <n v="30"/>
    <s v=" Hope"/>
  </r>
  <r>
    <s v="Id92"/>
    <n v="42.75"/>
    <n v="4.22"/>
    <s v="No"/>
    <x v="0"/>
    <x v="0"/>
    <n v="0"/>
    <x v="0"/>
    <x v="0"/>
    <x v="2"/>
    <n v="40904.199999999997"/>
    <x v="0"/>
    <x v="1"/>
    <x v="2"/>
    <n v="36343"/>
    <n v="23"/>
    <s v=" Elyse M."/>
  </r>
  <r>
    <s v="Id93"/>
    <n v="50.58"/>
    <n v="5.12"/>
    <s v="No"/>
    <x v="0"/>
    <x v="0"/>
    <n v="2"/>
    <x v="0"/>
    <x v="0"/>
    <x v="2"/>
    <n v="40817.85"/>
    <x v="0"/>
    <x v="0"/>
    <x v="3"/>
    <n v="26460"/>
    <n v="50"/>
    <s v=" Nicholas"/>
  </r>
  <r>
    <s v="Id94"/>
    <n v="30.495000000000001"/>
    <n v="4.57"/>
    <s v="yes"/>
    <x v="0"/>
    <x v="0"/>
    <n v="0"/>
    <x v="0"/>
    <x v="0"/>
    <x v="2"/>
    <n v="40720.550000000003"/>
    <x v="0"/>
    <x v="0"/>
    <x v="1"/>
    <n v="28120"/>
    <n v="46"/>
    <s v=" David"/>
  </r>
  <r>
    <s v="Id95"/>
    <n v="48.31"/>
    <n v="9.58"/>
    <s v="yes"/>
    <x v="0"/>
    <x v="0"/>
    <n v="2"/>
    <x v="0"/>
    <x v="0"/>
    <x v="0"/>
    <n v="40692.910000000003"/>
    <x v="0"/>
    <x v="1"/>
    <x v="3"/>
    <n v="25836"/>
    <n v="52"/>
    <s v=" Natalie"/>
  </r>
  <r>
    <s v="Id96"/>
    <n v="48.99"/>
    <n v="9.7799999999999994"/>
    <s v="yes"/>
    <x v="0"/>
    <x v="0"/>
    <n v="1"/>
    <x v="0"/>
    <x v="0"/>
    <x v="0"/>
    <n v="40590.550000000003"/>
    <x v="0"/>
    <x v="0"/>
    <x v="1"/>
    <n v="27585"/>
    <n v="47"/>
    <s v=" Thomas"/>
  </r>
  <r>
    <s v="Id97"/>
    <n v="38.39"/>
    <n v="4.1100000000000003"/>
    <s v="yes"/>
    <x v="0"/>
    <x v="0"/>
    <n v="0"/>
    <x v="0"/>
    <x v="0"/>
    <x v="2"/>
    <n v="40419.019999999997"/>
    <x v="0"/>
    <x v="2"/>
    <x v="0"/>
    <n v="31354"/>
    <n v="37"/>
    <s v=" Pamela J."/>
  </r>
  <r>
    <s v="Id98"/>
    <n v="44.34"/>
    <n v="4.0199999999999996"/>
    <s v="yes"/>
    <x v="0"/>
    <x v="0"/>
    <n v="2"/>
    <x v="0"/>
    <x v="0"/>
    <x v="2"/>
    <n v="40373.74"/>
    <x v="0"/>
    <x v="0"/>
    <x v="3"/>
    <n v="24331"/>
    <n v="56"/>
    <s v=" Jessica"/>
  </r>
  <r>
    <s v="Id99"/>
    <n v="41.51"/>
    <n v="6.92"/>
    <s v="No"/>
    <x v="0"/>
    <x v="0"/>
    <n v="0"/>
    <x v="0"/>
    <x v="0"/>
    <x v="0"/>
    <n v="40309.93"/>
    <x v="0"/>
    <x v="0"/>
    <x v="3"/>
    <n v="22893"/>
    <n v="60"/>
    <s v=" Ron N"/>
  </r>
  <r>
    <s v="Id100"/>
    <n v="48.2"/>
    <n v="4.84"/>
    <s v="No"/>
    <x v="0"/>
    <x v="0"/>
    <n v="0"/>
    <x v="0"/>
    <x v="0"/>
    <x v="2"/>
    <n v="40284.379999999997"/>
    <x v="0"/>
    <x v="0"/>
    <x v="1"/>
    <n v="28303"/>
    <n v="45"/>
    <s v=" Daniel"/>
  </r>
  <r>
    <s v="Id101"/>
    <n v="35.75"/>
    <n v="8"/>
    <s v="yes"/>
    <x v="0"/>
    <x v="0"/>
    <n v="0"/>
    <x v="0"/>
    <x v="0"/>
    <x v="0"/>
    <n v="40273.65"/>
    <x v="0"/>
    <x v="0"/>
    <x v="0"/>
    <n v="29863"/>
    <n v="41"/>
    <s v=" Brian"/>
  </r>
  <r>
    <s v="Id102"/>
    <n v="53.81"/>
    <n v="8.77"/>
    <s v="yes"/>
    <x v="0"/>
    <x v="0"/>
    <n v="0"/>
    <x v="0"/>
    <x v="0"/>
    <x v="0"/>
    <n v="40208.559999999998"/>
    <x v="0"/>
    <x v="2"/>
    <x v="3"/>
    <n v="29795"/>
    <n v="41"/>
    <s v=" Sari"/>
  </r>
  <r>
    <s v="Id103"/>
    <n v="49.48"/>
    <n v="4.96"/>
    <s v="No"/>
    <x v="0"/>
    <x v="1"/>
    <n v="1"/>
    <x v="0"/>
    <x v="0"/>
    <x v="2"/>
    <n v="40204.83"/>
    <x v="0"/>
    <x v="0"/>
    <x v="1"/>
    <n v="29085"/>
    <n v="43"/>
    <s v=" Robert M."/>
  </r>
  <r>
    <s v="Id104"/>
    <n v="34.1"/>
    <n v="4.43"/>
    <s v="yes"/>
    <x v="0"/>
    <x v="0"/>
    <n v="0"/>
    <x v="0"/>
    <x v="0"/>
    <x v="2"/>
    <n v="40182.25"/>
    <x v="0"/>
    <x v="2"/>
    <x v="3"/>
    <n v="31341"/>
    <n v="37"/>
    <s v=" Ricardo"/>
  </r>
  <r>
    <s v="Id105"/>
    <n v="35.299999999999997"/>
    <n v="5.82"/>
    <s v="yes"/>
    <x v="0"/>
    <x v="1"/>
    <n v="1"/>
    <x v="0"/>
    <x v="0"/>
    <x v="1"/>
    <n v="40103.89"/>
    <x v="0"/>
    <x v="2"/>
    <x v="3"/>
    <n v="30603"/>
    <n v="39"/>
    <s v=" Gedion"/>
  </r>
  <r>
    <s v="Id106"/>
    <n v="43.83"/>
    <n v="6.03"/>
    <s v="yes"/>
    <x v="0"/>
    <x v="0"/>
    <n v="2"/>
    <x v="0"/>
    <x v="0"/>
    <x v="1"/>
    <n v="40069.440000000002"/>
    <x v="0"/>
    <x v="0"/>
    <x v="3"/>
    <n v="24331"/>
    <n v="56"/>
    <s v=" Mark"/>
  </r>
  <r>
    <s v="Id107"/>
    <n v="50.07"/>
    <n v="9.27"/>
    <s v="No"/>
    <x v="0"/>
    <x v="0"/>
    <n v="0"/>
    <x v="0"/>
    <x v="0"/>
    <x v="0"/>
    <n v="40054.730000000003"/>
    <x v="0"/>
    <x v="0"/>
    <x v="3"/>
    <n v="28844"/>
    <n v="44"/>
    <s v=" Gamini P."/>
  </r>
  <r>
    <s v="Id108"/>
    <n v="32.774999999999999"/>
    <n v="5.53"/>
    <s v="No"/>
    <x v="0"/>
    <x v="0"/>
    <n v="0"/>
    <x v="0"/>
    <x v="0"/>
    <x v="2"/>
    <n v="40003.33"/>
    <x v="0"/>
    <x v="1"/>
    <x v="1"/>
    <n v="30310"/>
    <n v="40"/>
    <s v=" Emily J"/>
  </r>
  <r>
    <s v="Id109"/>
    <n v="34.104999999999997"/>
    <n v="5.07"/>
    <s v="No"/>
    <x v="0"/>
    <x v="0"/>
    <n v="1"/>
    <x v="0"/>
    <x v="0"/>
    <x v="2"/>
    <n v="39983.43"/>
    <x v="1"/>
    <x v="0"/>
    <x v="1"/>
    <n v="31997"/>
    <n v="35"/>
    <s v=" Amanda"/>
  </r>
  <r>
    <s v="Id110"/>
    <n v="48.93"/>
    <n v="11.17"/>
    <s v="yes"/>
    <x v="0"/>
    <x v="0"/>
    <n v="1"/>
    <x v="0"/>
    <x v="0"/>
    <x v="0"/>
    <n v="39963.120000000003"/>
    <x v="1"/>
    <x v="2"/>
    <x v="3"/>
    <n v="27730"/>
    <n v="47"/>
    <s v=" Nicholas"/>
  </r>
  <r>
    <s v="Id111"/>
    <n v="37.07"/>
    <n v="6.14"/>
    <s v="yes"/>
    <x v="0"/>
    <x v="0"/>
    <n v="0"/>
    <x v="0"/>
    <x v="0"/>
    <x v="1"/>
    <n v="39871.699999999997"/>
    <x v="0"/>
    <x v="2"/>
    <x v="0"/>
    <n v="31281"/>
    <n v="37"/>
    <s v=" Knox"/>
  </r>
  <r>
    <s v="Id112"/>
    <n v="51.51"/>
    <n v="6.26"/>
    <s v="yes"/>
    <x v="0"/>
    <x v="1"/>
    <n v="1"/>
    <x v="0"/>
    <x v="0"/>
    <x v="1"/>
    <n v="39865.699999999997"/>
    <x v="1"/>
    <x v="2"/>
    <x v="3"/>
    <n v="30468"/>
    <n v="40"/>
    <s v=" Yianna"/>
  </r>
  <r>
    <s v="Id113"/>
    <n v="34.799999999999997"/>
    <n v="4.72"/>
    <s v="yes"/>
    <x v="0"/>
    <x v="0"/>
    <n v="0"/>
    <x v="0"/>
    <x v="0"/>
    <x v="2"/>
    <n v="39836.519999999997"/>
    <x v="1"/>
    <x v="1"/>
    <x v="3"/>
    <n v="31245"/>
    <n v="37"/>
    <s v=" Roberta"/>
  </r>
  <r>
    <s v="Id114"/>
    <n v="36.67"/>
    <n v="5.18"/>
    <s v="No"/>
    <x v="0"/>
    <x v="0"/>
    <n v="1"/>
    <x v="0"/>
    <x v="0"/>
    <x v="2"/>
    <n v="39774.28"/>
    <x v="0"/>
    <x v="1"/>
    <x v="7"/>
    <n v="31982"/>
    <n v="35"/>
    <s v=" Benjamin P."/>
  </r>
  <r>
    <s v="Id115"/>
    <n v="30.9"/>
    <n v="9.4"/>
    <s v="No"/>
    <x v="0"/>
    <x v="0"/>
    <n v="2"/>
    <x v="0"/>
    <x v="0"/>
    <x v="0"/>
    <n v="39727.61"/>
    <x v="0"/>
    <x v="2"/>
    <x v="3"/>
    <n v="27015"/>
    <n v="49"/>
    <s v=" Craig"/>
  </r>
  <r>
    <s v="Id116"/>
    <n v="30.495000000000001"/>
    <n v="6.29"/>
    <s v="No"/>
    <x v="0"/>
    <x v="0"/>
    <n v="0"/>
    <x v="0"/>
    <x v="0"/>
    <x v="1"/>
    <n v="39725.519999999997"/>
    <x v="1"/>
    <x v="1"/>
    <x v="1"/>
    <n v="28349"/>
    <n v="45"/>
    <s v=" Ann"/>
  </r>
  <r>
    <s v="Id117"/>
    <n v="44.88"/>
    <n v="6.04"/>
    <s v="No"/>
    <x v="0"/>
    <x v="1"/>
    <n v="1"/>
    <x v="0"/>
    <x v="0"/>
    <x v="1"/>
    <n v="39722.75"/>
    <x v="0"/>
    <x v="1"/>
    <x v="0"/>
    <n v="37818"/>
    <n v="19"/>
    <s v=" Jamie P"/>
  </r>
  <r>
    <s v="Id118"/>
    <n v="44.32"/>
    <n v="10.55"/>
    <s v="No"/>
    <x v="0"/>
    <x v="0"/>
    <n v="0"/>
    <x v="0"/>
    <x v="0"/>
    <x v="0"/>
    <n v="39721.93"/>
    <x v="1"/>
    <x v="2"/>
    <x v="3"/>
    <n v="25110"/>
    <n v="54"/>
    <s v=" John"/>
  </r>
  <r>
    <s v="Id119"/>
    <n v="46.39"/>
    <n v="5.09"/>
    <s v="No"/>
    <x v="0"/>
    <x v="0"/>
    <n v="0"/>
    <x v="0"/>
    <x v="0"/>
    <x v="2"/>
    <n v="39670.44"/>
    <x v="1"/>
    <x v="1"/>
    <x v="1"/>
    <n v="28476"/>
    <n v="45"/>
    <s v=" Charlie"/>
  </r>
  <r>
    <s v="Id120"/>
    <n v="42.13"/>
    <n v="5.2"/>
    <s v="yes"/>
    <x v="0"/>
    <x v="0"/>
    <n v="1"/>
    <x v="0"/>
    <x v="0"/>
    <x v="2"/>
    <n v="39611.760000000002"/>
    <x v="0"/>
    <x v="0"/>
    <x v="0"/>
    <n v="34918"/>
    <n v="27"/>
    <s v=" Meb"/>
  </r>
  <r>
    <s v="Id121"/>
    <n v="30.78"/>
    <n v="8.4499999999999993"/>
    <s v="yes"/>
    <x v="0"/>
    <x v="0"/>
    <n v="0"/>
    <x v="0"/>
    <x v="0"/>
    <x v="0"/>
    <n v="39597.410000000003"/>
    <x v="0"/>
    <x v="2"/>
    <x v="6"/>
    <n v="29772"/>
    <n v="41"/>
    <s v=" Aaqib L."/>
  </r>
  <r>
    <s v="Id122"/>
    <n v="31.35"/>
    <n v="9.5399999999999991"/>
    <s v="No"/>
    <x v="0"/>
    <x v="0"/>
    <n v="0"/>
    <x v="0"/>
    <x v="0"/>
    <x v="0"/>
    <n v="39556.49"/>
    <x v="0"/>
    <x v="2"/>
    <x v="5"/>
    <n v="28683"/>
    <n v="44"/>
    <s v=" Craig A."/>
  </r>
  <r>
    <s v="Id123"/>
    <n v="41.46"/>
    <n v="4.99"/>
    <s v="yes"/>
    <x v="0"/>
    <x v="0"/>
    <n v="2"/>
    <x v="0"/>
    <x v="0"/>
    <x v="2"/>
    <n v="39396.86"/>
    <x v="1"/>
    <x v="2"/>
    <x v="3"/>
    <n v="24282"/>
    <n v="56"/>
    <s v=" Meredith"/>
  </r>
  <r>
    <s v="Id124"/>
    <n v="48"/>
    <n v="10.54"/>
    <s v="No"/>
    <x v="0"/>
    <x v="0"/>
    <n v="0"/>
    <x v="0"/>
    <x v="0"/>
    <x v="0"/>
    <n v="39352.6"/>
    <x v="1"/>
    <x v="0"/>
    <x v="3"/>
    <n v="28707"/>
    <n v="44"/>
    <s v=" Doug"/>
  </r>
  <r>
    <s v="Id125"/>
    <n v="49.13"/>
    <n v="4.54"/>
    <s v="No"/>
    <x v="0"/>
    <x v="0"/>
    <n v="0"/>
    <x v="0"/>
    <x v="0"/>
    <x v="2"/>
    <n v="39315.279999999999"/>
    <x v="1"/>
    <x v="0"/>
    <x v="3"/>
    <n v="30179"/>
    <n v="40"/>
    <s v=" Elizabeth J."/>
  </r>
  <r>
    <s v="Id126"/>
    <n v="37.799999999999997"/>
    <n v="6.29"/>
    <s v="No"/>
    <x v="0"/>
    <x v="0"/>
    <n v="1"/>
    <x v="0"/>
    <x v="0"/>
    <x v="1"/>
    <n v="39241.440000000002"/>
    <x v="0"/>
    <x v="0"/>
    <x v="3"/>
    <n v="33938"/>
    <n v="30"/>
    <s v=" Matthew P"/>
  </r>
  <r>
    <s v="Id127"/>
    <n v="38.299999999999997"/>
    <n v="9.51"/>
    <s v="No"/>
    <x v="0"/>
    <x v="0"/>
    <n v="0"/>
    <x v="0"/>
    <x v="0"/>
    <x v="0"/>
    <n v="39221.120000000003"/>
    <x v="1"/>
    <x v="1"/>
    <x v="3"/>
    <n v="22834"/>
    <n v="60"/>
    <s v=" Guillermo Sr."/>
  </r>
  <r>
    <s v="Id128"/>
    <n v="32.774999999999999"/>
    <n v="4.72"/>
    <s v="No"/>
    <x v="0"/>
    <x v="0"/>
    <n v="0"/>
    <x v="0"/>
    <x v="0"/>
    <x v="2"/>
    <n v="39125.33"/>
    <x v="0"/>
    <x v="1"/>
    <x v="4"/>
    <n v="30167"/>
    <n v="40"/>
    <s v=" Ryan C"/>
  </r>
  <r>
    <s v="Id129"/>
    <n v="34.200000000000003"/>
    <n v="5.91"/>
    <s v="yes"/>
    <x v="0"/>
    <x v="0"/>
    <n v="0"/>
    <x v="0"/>
    <x v="0"/>
    <x v="1"/>
    <n v="39047.29"/>
    <x v="0"/>
    <x v="0"/>
    <x v="6"/>
    <n v="31310"/>
    <n v="37"/>
    <s v=" Dane"/>
  </r>
  <r>
    <s v="Id130"/>
    <n v="30.2"/>
    <n v="9.58"/>
    <s v="No"/>
    <x v="0"/>
    <x v="0"/>
    <n v="0"/>
    <x v="0"/>
    <x v="0"/>
    <x v="0"/>
    <n v="38998.550000000003"/>
    <x v="0"/>
    <x v="1"/>
    <x v="3"/>
    <n v="28775"/>
    <n v="44"/>
    <s v=" Jonas"/>
  </r>
  <r>
    <s v="Id131"/>
    <n v="48.32"/>
    <n v="5.77"/>
    <s v="No"/>
    <x v="0"/>
    <x v="0"/>
    <n v="0"/>
    <x v="0"/>
    <x v="0"/>
    <x v="1"/>
    <n v="38947.43"/>
    <x v="1"/>
    <x v="0"/>
    <x v="3"/>
    <n v="29488"/>
    <n v="42"/>
    <s v=" George E"/>
  </r>
  <r>
    <s v="Id132"/>
    <n v="44.86"/>
    <n v="4.38"/>
    <s v="yes"/>
    <x v="0"/>
    <x v="0"/>
    <n v="0"/>
    <x v="0"/>
    <x v="0"/>
    <x v="2"/>
    <n v="38932.559999999998"/>
    <x v="1"/>
    <x v="0"/>
    <x v="3"/>
    <n v="28109"/>
    <n v="46"/>
    <s v=" Sara S"/>
  </r>
  <r>
    <s v="Id133"/>
    <n v="52.15"/>
    <n v="5.65"/>
    <s v="No"/>
    <x v="0"/>
    <x v="0"/>
    <n v="1"/>
    <x v="0"/>
    <x v="0"/>
    <x v="2"/>
    <n v="38924.04"/>
    <x v="1"/>
    <x v="2"/>
    <x v="3"/>
    <n v="31944"/>
    <n v="35"/>
    <s v=" Nick"/>
  </r>
  <r>
    <s v="Id134"/>
    <n v="41.12"/>
    <n v="7.54"/>
    <s v="yes"/>
    <x v="0"/>
    <x v="0"/>
    <n v="0"/>
    <x v="0"/>
    <x v="0"/>
    <x v="0"/>
    <n v="38893.360000000001"/>
    <x v="0"/>
    <x v="2"/>
    <x v="3"/>
    <n v="24683"/>
    <n v="55"/>
    <s v=" Timothy"/>
  </r>
  <r>
    <s v="Id135"/>
    <n v="38.39"/>
    <n v="5.1100000000000003"/>
    <s v="yes"/>
    <x v="0"/>
    <x v="0"/>
    <n v="1"/>
    <x v="0"/>
    <x v="0"/>
    <x v="2"/>
    <n v="38869.25"/>
    <x v="1"/>
    <x v="2"/>
    <x v="3"/>
    <n v="23534"/>
    <n v="59"/>
    <s v=" Becky L"/>
  </r>
  <r>
    <s v="Id136"/>
    <n v="46.85"/>
    <n v="4.25"/>
    <s v="No"/>
    <x v="0"/>
    <x v="1"/>
    <n v="1"/>
    <x v="0"/>
    <x v="0"/>
    <x v="2"/>
    <n v="38836.980000000003"/>
    <x v="1"/>
    <x v="1"/>
    <x v="3"/>
    <n v="29192"/>
    <n v="43"/>
    <s v=" Steph K."/>
  </r>
  <r>
    <s v="Id137"/>
    <n v="42.24"/>
    <n v="5.55"/>
    <s v="No"/>
    <x v="1"/>
    <x v="0"/>
    <n v="1"/>
    <x v="0"/>
    <x v="0"/>
    <x v="2"/>
    <n v="38792.69"/>
    <x v="1"/>
    <x v="2"/>
    <x v="0"/>
    <n v="38326"/>
    <n v="18"/>
    <s v=" Kristine B."/>
  </r>
  <r>
    <s v="Id138"/>
    <n v="34.39"/>
    <n v="5.78"/>
    <s v="No"/>
    <x v="0"/>
    <x v="0"/>
    <n v="0"/>
    <x v="0"/>
    <x v="0"/>
    <x v="1"/>
    <n v="38746.36"/>
    <x v="0"/>
    <x v="2"/>
    <x v="1"/>
    <n v="33550"/>
    <n v="31"/>
    <s v=" Taylor B"/>
  </r>
  <r>
    <s v="Id139"/>
    <n v="42.89"/>
    <n v="5.28"/>
    <s v="yes"/>
    <x v="0"/>
    <x v="0"/>
    <n v="0"/>
    <x v="0"/>
    <x v="0"/>
    <x v="2"/>
    <n v="38740.120000000003"/>
    <x v="1"/>
    <x v="2"/>
    <x v="1"/>
    <n v="27926"/>
    <n v="46"/>
    <s v=" William"/>
  </r>
  <r>
    <s v="Id140"/>
    <n v="36.299999999999997"/>
    <n v="5.39"/>
    <s v="No"/>
    <x v="0"/>
    <x v="0"/>
    <n v="0"/>
    <x v="0"/>
    <x v="0"/>
    <x v="2"/>
    <n v="38711"/>
    <x v="1"/>
    <x v="2"/>
    <x v="3"/>
    <n v="33544"/>
    <n v="31"/>
    <s v=" Sage"/>
  </r>
  <r>
    <s v="Id141"/>
    <n v="35.200000000000003"/>
    <n v="8.01"/>
    <s v="yes"/>
    <x v="0"/>
    <x v="0"/>
    <n v="1"/>
    <x v="0"/>
    <x v="0"/>
    <x v="0"/>
    <n v="38709.18"/>
    <x v="0"/>
    <x v="0"/>
    <x v="0"/>
    <n v="31613"/>
    <n v="36"/>
    <s v=" Cole"/>
  </r>
  <r>
    <s v="Id142"/>
    <n v="53.62"/>
    <n v="5.21"/>
    <s v="No"/>
    <x v="0"/>
    <x v="0"/>
    <n v="0"/>
    <x v="0"/>
    <x v="0"/>
    <x v="2"/>
    <n v="38652.089999999997"/>
    <x v="1"/>
    <x v="2"/>
    <x v="3"/>
    <n v="33067"/>
    <n v="32"/>
    <s v=" Jesse"/>
  </r>
  <r>
    <s v="Id143"/>
    <n v="36.67"/>
    <n v="6.27"/>
    <s v="No"/>
    <x v="0"/>
    <x v="0"/>
    <n v="0"/>
    <x v="0"/>
    <x v="0"/>
    <x v="1"/>
    <n v="38511.629999999997"/>
    <x v="1"/>
    <x v="2"/>
    <x v="2"/>
    <n v="36476"/>
    <n v="23"/>
    <s v=" Tammi J."/>
  </r>
  <r>
    <s v="Id144"/>
    <n v="33.4"/>
    <n v="10.73"/>
    <s v="yes"/>
    <x v="0"/>
    <x v="0"/>
    <n v="1"/>
    <x v="0"/>
    <x v="0"/>
    <x v="0"/>
    <n v="38415.47"/>
    <x v="0"/>
    <x v="2"/>
    <x v="3"/>
    <n v="31584"/>
    <n v="36"/>
    <s v=" Matthew S."/>
  </r>
  <r>
    <s v="Id145"/>
    <n v="42.71"/>
    <n v="10.52"/>
    <s v="No"/>
    <x v="0"/>
    <x v="0"/>
    <n v="0"/>
    <x v="0"/>
    <x v="0"/>
    <x v="0"/>
    <n v="38405.26"/>
    <x v="1"/>
    <x v="1"/>
    <x v="3"/>
    <n v="26290"/>
    <n v="51"/>
    <s v=" Eric"/>
  </r>
  <r>
    <s v="Id146"/>
    <n v="41.52"/>
    <n v="11.82"/>
    <s v="yes"/>
    <x v="0"/>
    <x v="0"/>
    <n v="2"/>
    <x v="0"/>
    <x v="0"/>
    <x v="0"/>
    <n v="38389.79"/>
    <x v="1"/>
    <x v="0"/>
    <x v="3"/>
    <n v="25802"/>
    <n v="52"/>
    <s v=" Valeria R"/>
  </r>
  <r>
    <s v="Id147"/>
    <n v="39.4"/>
    <n v="6.76"/>
    <s v="No"/>
    <x v="0"/>
    <x v="0"/>
    <n v="0"/>
    <x v="0"/>
    <x v="0"/>
    <x v="0"/>
    <n v="38344.57"/>
    <x v="0"/>
    <x v="0"/>
    <x v="3"/>
    <n v="37516"/>
    <n v="20"/>
    <s v=" Michael P"/>
  </r>
  <r>
    <s v="Id148"/>
    <n v="46.45"/>
    <n v="5.62"/>
    <s v="No"/>
    <x v="0"/>
    <x v="0"/>
    <n v="0"/>
    <x v="0"/>
    <x v="0"/>
    <x v="2"/>
    <n v="38313.129999999997"/>
    <x v="0"/>
    <x v="0"/>
    <x v="3"/>
    <n v="29384"/>
    <n v="42"/>
    <s v=" Rami"/>
  </r>
  <r>
    <s v="Id149"/>
    <n v="35.75"/>
    <n v="4.1900000000000004"/>
    <s v="No"/>
    <x v="0"/>
    <x v="0"/>
    <n v="0"/>
    <x v="0"/>
    <x v="0"/>
    <x v="2"/>
    <n v="38282.75"/>
    <x v="0"/>
    <x v="2"/>
    <x v="0"/>
    <n v="32811"/>
    <n v="33"/>
    <s v=" Denis"/>
  </r>
  <r>
    <s v="Id150"/>
    <n v="26.07"/>
    <n v="5.32"/>
    <s v="No"/>
    <x v="0"/>
    <x v="0"/>
    <n v="0"/>
    <x v="0"/>
    <x v="1"/>
    <x v="2"/>
    <n v="38245.589999999997"/>
    <x v="0"/>
    <x v="2"/>
    <x v="0"/>
    <n v="29449"/>
    <n v="42"/>
    <s v=" Brian E"/>
  </r>
  <r>
    <s v="Id151"/>
    <n v="36.54"/>
    <n v="4.46"/>
    <s v="yes"/>
    <x v="0"/>
    <x v="0"/>
    <n v="1"/>
    <x v="0"/>
    <x v="0"/>
    <x v="2"/>
    <n v="38241.74"/>
    <x v="1"/>
    <x v="0"/>
    <x v="3"/>
    <n v="23544"/>
    <n v="58"/>
    <s v=" Bonnie"/>
  </r>
  <r>
    <s v="Id152"/>
    <n v="51.64"/>
    <n v="5.65"/>
    <s v="No"/>
    <x v="0"/>
    <x v="0"/>
    <n v="0"/>
    <x v="0"/>
    <x v="0"/>
    <x v="2"/>
    <n v="38237.339999999997"/>
    <x v="1"/>
    <x v="0"/>
    <x v="3"/>
    <n v="32759"/>
    <n v="33"/>
    <s v=" Michael P"/>
  </r>
  <r>
    <s v="Id153"/>
    <n v="42.83"/>
    <n v="6.04"/>
    <s v="No"/>
    <x v="0"/>
    <x v="0"/>
    <n v="2"/>
    <x v="0"/>
    <x v="0"/>
    <x v="1"/>
    <n v="38189.1"/>
    <x v="1"/>
    <x v="2"/>
    <x v="3"/>
    <n v="26622"/>
    <n v="50"/>
    <s v=" Paul"/>
  </r>
  <r>
    <s v="Id154"/>
    <n v="40.15"/>
    <n v="5.76"/>
    <s v="No"/>
    <x v="0"/>
    <x v="0"/>
    <n v="1"/>
    <x v="0"/>
    <x v="0"/>
    <x v="1"/>
    <n v="38126.25"/>
    <x v="0"/>
    <x v="0"/>
    <x v="0"/>
    <n v="36005"/>
    <n v="24"/>
    <s v=" Michael"/>
  </r>
  <r>
    <s v="Id155"/>
    <n v="27.8"/>
    <n v="4.3600000000000003"/>
    <s v="No"/>
    <x v="0"/>
    <x v="1"/>
    <n v="1"/>
    <x v="0"/>
    <x v="1"/>
    <x v="2"/>
    <n v="37829.72"/>
    <x v="0"/>
    <x v="2"/>
    <x v="3"/>
    <n v="29107"/>
    <n v="43"/>
    <s v=" Samuel"/>
  </r>
  <r>
    <s v="Id156"/>
    <n v="45.81"/>
    <n v="4.76"/>
    <s v="yes"/>
    <x v="0"/>
    <x v="1"/>
    <n v="1"/>
    <x v="0"/>
    <x v="0"/>
    <x v="2"/>
    <n v="37800.980000000003"/>
    <x v="1"/>
    <x v="2"/>
    <x v="3"/>
    <n v="30523"/>
    <n v="39"/>
    <s v=" Matthew"/>
  </r>
  <r>
    <s v="Id157"/>
    <n v="34.43"/>
    <n v="10.82"/>
    <s v="yes"/>
    <x v="0"/>
    <x v="0"/>
    <n v="1"/>
    <x v="0"/>
    <x v="0"/>
    <x v="0"/>
    <n v="37742.58"/>
    <x v="0"/>
    <x v="1"/>
    <x v="0"/>
    <n v="31639"/>
    <n v="36"/>
    <s v=" Daniel"/>
  </r>
  <r>
    <s v="Id158"/>
    <n v="41.33"/>
    <n v="4.01"/>
    <s v="yes"/>
    <x v="0"/>
    <x v="0"/>
    <n v="0"/>
    <x v="0"/>
    <x v="0"/>
    <x v="2"/>
    <n v="37735.199999999997"/>
    <x v="1"/>
    <x v="2"/>
    <x v="3"/>
    <n v="28021"/>
    <n v="46"/>
    <s v=" Syndy"/>
  </r>
  <r>
    <s v="Id159"/>
    <n v="31.92"/>
    <n v="5.12"/>
    <s v="yes"/>
    <x v="0"/>
    <x v="0"/>
    <n v="1"/>
    <x v="0"/>
    <x v="0"/>
    <x v="2"/>
    <n v="37701.879999999997"/>
    <x v="1"/>
    <x v="0"/>
    <x v="8"/>
    <n v="32426"/>
    <n v="34"/>
    <s v=" Aleksandra"/>
  </r>
  <r>
    <s v="Id160"/>
    <n v="39.799999999999997"/>
    <n v="10.54"/>
    <s v="yes"/>
    <x v="0"/>
    <x v="0"/>
    <n v="2"/>
    <x v="0"/>
    <x v="0"/>
    <x v="0"/>
    <n v="37675.06"/>
    <x v="1"/>
    <x v="0"/>
    <x v="3"/>
    <n v="25869"/>
    <n v="52"/>
    <s v=" Steeve T Sr."/>
  </r>
  <r>
    <s v="Id161"/>
    <n v="42.82"/>
    <n v="4.21"/>
    <s v="No"/>
    <x v="0"/>
    <x v="0"/>
    <n v="0"/>
    <x v="0"/>
    <x v="0"/>
    <x v="2"/>
    <n v="37650.74"/>
    <x v="1"/>
    <x v="2"/>
    <x v="1"/>
    <n v="30122"/>
    <n v="40"/>
    <s v=" Richard"/>
  </r>
  <r>
    <s v="Id162"/>
    <n v="33.630000000000003"/>
    <n v="5.42"/>
    <s v="No"/>
    <x v="0"/>
    <x v="0"/>
    <n v="0"/>
    <x v="0"/>
    <x v="0"/>
    <x v="2"/>
    <n v="37607.53"/>
    <x v="0"/>
    <x v="2"/>
    <x v="9"/>
    <n v="33193"/>
    <n v="32"/>
    <s v=" Aaron T"/>
  </r>
  <r>
    <s v="Id163"/>
    <n v="37.07"/>
    <n v="4.28"/>
    <s v="No"/>
    <x v="1"/>
    <x v="0"/>
    <n v="1"/>
    <x v="0"/>
    <x v="0"/>
    <x v="2"/>
    <n v="37484.449999999997"/>
    <x v="0"/>
    <x v="1"/>
    <x v="0"/>
    <n v="36811"/>
    <n v="22"/>
    <s v=" Akira"/>
  </r>
  <r>
    <s v="Id164"/>
    <n v="35.625"/>
    <n v="8.9"/>
    <s v="No"/>
    <x v="0"/>
    <x v="0"/>
    <n v="0"/>
    <x v="0"/>
    <x v="0"/>
    <x v="0"/>
    <n v="37465.339999999997"/>
    <x v="0"/>
    <x v="2"/>
    <x v="1"/>
    <n v="37526"/>
    <n v="20"/>
    <s v=" Ben"/>
  </r>
  <r>
    <s v="Id165"/>
    <n v="42.69"/>
    <n v="4.8899999999999997"/>
    <s v="No"/>
    <x v="0"/>
    <x v="1"/>
    <n v="1"/>
    <x v="0"/>
    <x v="0"/>
    <x v="2"/>
    <n v="37425.94"/>
    <x v="1"/>
    <x v="1"/>
    <x v="3"/>
    <n v="29070"/>
    <n v="43"/>
    <s v=" Jana"/>
  </r>
  <r>
    <s v="Id166"/>
    <n v="37.869999999999997"/>
    <n v="4.29"/>
    <s v="yes"/>
    <x v="0"/>
    <x v="1"/>
    <n v="1"/>
    <x v="0"/>
    <x v="0"/>
    <x v="2"/>
    <n v="37277.269999999997"/>
    <x v="0"/>
    <x v="0"/>
    <x v="3"/>
    <n v="25506"/>
    <n v="53"/>
    <s v=" Jay T."/>
  </r>
  <r>
    <s v="Id167"/>
    <n v="40.61"/>
    <n v="8"/>
    <s v="yes"/>
    <x v="0"/>
    <x v="0"/>
    <n v="1"/>
    <x v="0"/>
    <x v="0"/>
    <x v="0"/>
    <n v="37272.339999999997"/>
    <x v="1"/>
    <x v="0"/>
    <x v="3"/>
    <n v="27707"/>
    <n v="47"/>
    <s v=" Marie-Helene"/>
  </r>
  <r>
    <s v="Id168"/>
    <n v="30.78"/>
    <n v="4.67"/>
    <s v="yes"/>
    <x v="0"/>
    <x v="0"/>
    <n v="0"/>
    <x v="0"/>
    <x v="0"/>
    <x v="2"/>
    <n v="37270.15"/>
    <x v="1"/>
    <x v="1"/>
    <x v="2"/>
    <n v="31368"/>
    <n v="37"/>
    <s v=" Bret R"/>
  </r>
  <r>
    <s v="Id169"/>
    <n v="49.49"/>
    <n v="4.5"/>
    <s v="No"/>
    <x v="0"/>
    <x v="0"/>
    <n v="0"/>
    <x v="0"/>
    <x v="0"/>
    <x v="2"/>
    <n v="37251.22"/>
    <x v="1"/>
    <x v="2"/>
    <x v="3"/>
    <n v="33163"/>
    <n v="32"/>
    <s v=" Gardner L"/>
  </r>
  <r>
    <s v="Id170"/>
    <n v="37.619999999999997"/>
    <n v="6.32"/>
    <s v="yes"/>
    <x v="1"/>
    <x v="0"/>
    <n v="2"/>
    <x v="0"/>
    <x v="0"/>
    <x v="1"/>
    <n v="37165.160000000003"/>
    <x v="0"/>
    <x v="0"/>
    <x v="10"/>
    <n v="36774"/>
    <n v="22"/>
    <s v=" Bobby"/>
  </r>
  <r>
    <s v="Id171"/>
    <n v="36.08"/>
    <n v="6.1"/>
    <s v="yes"/>
    <x v="0"/>
    <x v="0"/>
    <n v="1"/>
    <x v="0"/>
    <x v="0"/>
    <x v="1"/>
    <n v="37133.9"/>
    <x v="1"/>
    <x v="2"/>
    <x v="0"/>
    <n v="35002"/>
    <n v="27"/>
    <s v=" Natalie"/>
  </r>
  <r>
    <s v="Id172"/>
    <n v="33.5"/>
    <n v="5.4"/>
    <s v="No"/>
    <x v="0"/>
    <x v="0"/>
    <n v="0"/>
    <x v="0"/>
    <x v="0"/>
    <x v="2"/>
    <n v="37079.370000000003"/>
    <x v="1"/>
    <x v="0"/>
    <x v="3"/>
    <n v="32669"/>
    <n v="33"/>
    <s v=" Lina"/>
  </r>
  <r>
    <s v="Id173"/>
    <n v="47.46"/>
    <n v="6.24"/>
    <s v="yes"/>
    <x v="0"/>
    <x v="0"/>
    <n v="1"/>
    <x v="0"/>
    <x v="0"/>
    <x v="1"/>
    <n v="37076.370000000003"/>
    <x v="1"/>
    <x v="1"/>
    <x v="3"/>
    <n v="32494"/>
    <n v="34"/>
    <s v=" Zebulon"/>
  </r>
  <r>
    <s v="Id174"/>
    <n v="49.24"/>
    <n v="4.45"/>
    <s v="No"/>
    <x v="0"/>
    <x v="0"/>
    <n v="0"/>
    <x v="0"/>
    <x v="0"/>
    <x v="2"/>
    <n v="37040.879999999997"/>
    <x v="1"/>
    <x v="2"/>
    <x v="3"/>
    <n v="33543"/>
    <n v="31"/>
    <s v=" Amanda"/>
  </r>
  <r>
    <s v="Id175"/>
    <n v="54.4"/>
    <n v="5.22"/>
    <s v="No"/>
    <x v="0"/>
    <x v="0"/>
    <n v="1"/>
    <x v="0"/>
    <x v="0"/>
    <x v="2"/>
    <n v="36976.449999999997"/>
    <x v="1"/>
    <x v="0"/>
    <x v="3"/>
    <n v="33860"/>
    <n v="30"/>
    <s v=" Greg"/>
  </r>
  <r>
    <s v="Id176"/>
    <n v="35.53"/>
    <n v="4.6100000000000003"/>
    <s v="No"/>
    <x v="0"/>
    <x v="0"/>
    <n v="1"/>
    <x v="0"/>
    <x v="0"/>
    <x v="2"/>
    <n v="36950.26"/>
    <x v="0"/>
    <x v="1"/>
    <x v="0"/>
    <n v="33841"/>
    <n v="30"/>
    <s v=" John"/>
  </r>
  <r>
    <s v="Id177"/>
    <n v="39.729999999999997"/>
    <n v="6.24"/>
    <s v="No"/>
    <x v="0"/>
    <x v="0"/>
    <n v="0"/>
    <x v="0"/>
    <x v="0"/>
    <x v="1"/>
    <n v="36935.64"/>
    <x v="1"/>
    <x v="1"/>
    <x v="3"/>
    <n v="28350"/>
    <n v="45"/>
    <s v=" Kelsey A."/>
  </r>
  <r>
    <s v="Id178"/>
    <n v="35.68"/>
    <n v="10.039999999999999"/>
    <s v="No"/>
    <x v="0"/>
    <x v="0"/>
    <n v="0"/>
    <x v="0"/>
    <x v="0"/>
    <x v="0"/>
    <n v="36922.61"/>
    <x v="1"/>
    <x v="1"/>
    <x v="3"/>
    <n v="25133"/>
    <n v="54"/>
    <s v=" Bronwen L"/>
  </r>
  <r>
    <s v="Id179"/>
    <n v="48.86"/>
    <n v="6.09"/>
    <s v="No"/>
    <x v="0"/>
    <x v="0"/>
    <n v="0"/>
    <x v="0"/>
    <x v="0"/>
    <x v="1"/>
    <n v="36911.99"/>
    <x v="1"/>
    <x v="2"/>
    <x v="3"/>
    <n v="33399"/>
    <n v="31"/>
    <s v=" Manuela"/>
  </r>
  <r>
    <s v="Id180"/>
    <n v="34.799999999999997"/>
    <n v="11.4"/>
    <s v="yes"/>
    <x v="0"/>
    <x v="1"/>
    <n v="1"/>
    <x v="1"/>
    <x v="0"/>
    <x v="0"/>
    <n v="36910.61"/>
    <x v="1"/>
    <x v="2"/>
    <x v="3"/>
    <n v="23216"/>
    <n v="59"/>
    <s v=" Jennifer L"/>
  </r>
  <r>
    <s v="Id181"/>
    <n v="32.49"/>
    <n v="4.29"/>
    <s v="No"/>
    <x v="0"/>
    <x v="1"/>
    <n v="1"/>
    <x v="0"/>
    <x v="0"/>
    <x v="2"/>
    <n v="36898.730000000003"/>
    <x v="1"/>
    <x v="1"/>
    <x v="1"/>
    <n v="37793"/>
    <n v="19"/>
    <s v=" Abby W."/>
  </r>
  <r>
    <s v="Id182"/>
    <n v="39"/>
    <n v="5.7"/>
    <s v="No"/>
    <x v="0"/>
    <x v="0"/>
    <n v="2"/>
    <x v="0"/>
    <x v="0"/>
    <x v="1"/>
    <n v="36889.99"/>
    <x v="0"/>
    <x v="0"/>
    <x v="3"/>
    <n v="26638"/>
    <n v="50"/>
    <s v=" Tyler"/>
  </r>
  <r>
    <s v="Id183"/>
    <n v="35.299999999999997"/>
    <n v="6.09"/>
    <s v="No"/>
    <x v="0"/>
    <x v="0"/>
    <n v="1"/>
    <x v="0"/>
    <x v="0"/>
    <x v="1"/>
    <n v="36837.47"/>
    <x v="1"/>
    <x v="0"/>
    <x v="3"/>
    <n v="33789"/>
    <n v="30"/>
    <s v=" Jeffrey"/>
  </r>
  <r>
    <s v="Id184"/>
    <n v="33.42"/>
    <n v="10.67"/>
    <s v="No"/>
    <x v="0"/>
    <x v="0"/>
    <n v="0"/>
    <x v="0"/>
    <x v="0"/>
    <x v="0"/>
    <n v="36795.29"/>
    <x v="1"/>
    <x v="1"/>
    <x v="3"/>
    <n v="24104"/>
    <n v="57"/>
    <s v=" Matthew F"/>
  </r>
  <r>
    <s v="Id185"/>
    <n v="37.18"/>
    <n v="6.75"/>
    <s v="yes"/>
    <x v="0"/>
    <x v="0"/>
    <n v="2"/>
    <x v="0"/>
    <x v="0"/>
    <x v="0"/>
    <n v="36786.370000000003"/>
    <x v="0"/>
    <x v="1"/>
    <x v="3"/>
    <n v="25763"/>
    <n v="52"/>
    <s v=" Ryan J."/>
  </r>
  <r>
    <s v="Id186"/>
    <n v="33.33"/>
    <n v="9.26"/>
    <s v="yes"/>
    <x v="0"/>
    <x v="0"/>
    <n v="2"/>
    <x v="1"/>
    <x v="0"/>
    <x v="0"/>
    <n v="36580.28"/>
    <x v="1"/>
    <x v="2"/>
    <x v="0"/>
    <n v="22491"/>
    <n v="61"/>
    <s v=" Amy"/>
  </r>
  <r>
    <s v="Id187"/>
    <n v="53.21"/>
    <n v="4.2699999999999996"/>
    <s v="No"/>
    <x v="0"/>
    <x v="0"/>
    <n v="1"/>
    <x v="0"/>
    <x v="0"/>
    <x v="2"/>
    <n v="36572.800000000003"/>
    <x v="0"/>
    <x v="2"/>
    <x v="3"/>
    <n v="33886"/>
    <n v="30"/>
    <s v=" Andrew P"/>
  </r>
  <r>
    <s v="Id188"/>
    <n v="38.729999999999997"/>
    <n v="11.51"/>
    <s v="No"/>
    <x v="0"/>
    <x v="0"/>
    <n v="2"/>
    <x v="0"/>
    <x v="0"/>
    <x v="0"/>
    <n v="36541.550000000003"/>
    <x v="1"/>
    <x v="0"/>
    <x v="3"/>
    <n v="26885"/>
    <n v="49"/>
    <s v=" George M. V"/>
  </r>
  <r>
    <s v="Id189"/>
    <n v="29.73"/>
    <n v="7.22"/>
    <s v="No"/>
    <x v="0"/>
    <x v="0"/>
    <n v="0"/>
    <x v="0"/>
    <x v="1"/>
    <x v="0"/>
    <n v="36445.550000000003"/>
    <x v="1"/>
    <x v="2"/>
    <x v="3"/>
    <n v="22969"/>
    <n v="60"/>
    <s v=" Sarah"/>
  </r>
  <r>
    <s v="Id190"/>
    <n v="34.700000000000003"/>
    <n v="4.37"/>
    <s v="No"/>
    <x v="0"/>
    <x v="1"/>
    <n v="1"/>
    <x v="0"/>
    <x v="0"/>
    <x v="2"/>
    <n v="36397.58"/>
    <x v="1"/>
    <x v="0"/>
    <x v="3"/>
    <n v="37964"/>
    <n v="19"/>
    <s v=" Lara"/>
  </r>
  <r>
    <s v="Id191"/>
    <n v="38.28"/>
    <n v="11.56"/>
    <s v="yes"/>
    <x v="0"/>
    <x v="0"/>
    <n v="1"/>
    <x v="0"/>
    <x v="0"/>
    <x v="0"/>
    <n v="36350.71"/>
    <x v="0"/>
    <x v="2"/>
    <x v="3"/>
    <n v="27550"/>
    <n v="48"/>
    <s v=" Sebastien"/>
  </r>
  <r>
    <s v="Id192"/>
    <n v="33.57"/>
    <n v="8.82"/>
    <s v="yes"/>
    <x v="0"/>
    <x v="0"/>
    <n v="0"/>
    <x v="0"/>
    <x v="0"/>
    <x v="0"/>
    <n v="36332.449999999997"/>
    <x v="0"/>
    <x v="0"/>
    <x v="3"/>
    <n v="24763"/>
    <n v="55"/>
    <s v=" Padraig"/>
  </r>
  <r>
    <s v="Id193"/>
    <n v="52.06"/>
    <n v="4.6900000000000004"/>
    <s v="No"/>
    <x v="0"/>
    <x v="0"/>
    <n v="1"/>
    <x v="0"/>
    <x v="0"/>
    <x v="2"/>
    <n v="36314.050000000003"/>
    <x v="1"/>
    <x v="2"/>
    <x v="3"/>
    <n v="33771"/>
    <n v="30"/>
    <s v=" Heather"/>
  </r>
  <r>
    <s v="Id194"/>
    <n v="38.17"/>
    <n v="4.53"/>
    <s v="No"/>
    <x v="1"/>
    <x v="0"/>
    <n v="1"/>
    <x v="0"/>
    <x v="0"/>
    <x v="2"/>
    <n v="36307.800000000003"/>
    <x v="0"/>
    <x v="2"/>
    <x v="0"/>
    <n v="38346"/>
    <n v="18"/>
    <s v=" Jorge"/>
  </r>
  <r>
    <s v="Id195"/>
    <n v="36.954999999999998"/>
    <n v="5.84"/>
    <s v="No"/>
    <x v="0"/>
    <x v="1"/>
    <n v="1"/>
    <x v="0"/>
    <x v="0"/>
    <x v="1"/>
    <n v="36219.410000000003"/>
    <x v="0"/>
    <x v="1"/>
    <x v="1"/>
    <n v="37869"/>
    <n v="19"/>
    <s v=" Jack R"/>
  </r>
  <r>
    <s v="Id196"/>
    <n v="34.4"/>
    <n v="4.9000000000000004"/>
    <s v="No"/>
    <x v="0"/>
    <x v="1"/>
    <n v="1"/>
    <x v="0"/>
    <x v="0"/>
    <x v="2"/>
    <n v="36197.699999999997"/>
    <x v="0"/>
    <x v="0"/>
    <x v="3"/>
    <n v="34331"/>
    <n v="29"/>
    <s v=" Felix"/>
  </r>
  <r>
    <s v="Id197"/>
    <n v="31.73"/>
    <n v="4.3"/>
    <s v="No"/>
    <x v="0"/>
    <x v="0"/>
    <n v="0"/>
    <x v="0"/>
    <x v="0"/>
    <x v="2"/>
    <n v="36189.1"/>
    <x v="0"/>
    <x v="0"/>
    <x v="4"/>
    <n v="36434"/>
    <n v="23"/>
    <s v=" Christopher C"/>
  </r>
  <r>
    <s v="Id198"/>
    <n v="36.64"/>
    <n v="11.34"/>
    <s v="No"/>
    <x v="0"/>
    <x v="0"/>
    <n v="0"/>
    <x v="0"/>
    <x v="0"/>
    <x v="0"/>
    <n v="36182.870000000003"/>
    <x v="1"/>
    <x v="0"/>
    <x v="1"/>
    <n v="27369"/>
    <n v="48"/>
    <s v=" Jesse"/>
  </r>
  <r>
    <s v="Id199"/>
    <n v="36.85"/>
    <n v="5.88"/>
    <s v="No"/>
    <x v="1"/>
    <x v="0"/>
    <n v="1"/>
    <x v="0"/>
    <x v="0"/>
    <x v="1"/>
    <n v="36149.480000000003"/>
    <x v="1"/>
    <x v="2"/>
    <x v="0"/>
    <n v="38229"/>
    <n v="18"/>
    <s v=" Jill"/>
  </r>
  <r>
    <s v="Id200"/>
    <n v="33.33"/>
    <n v="5.01"/>
    <s v="yes"/>
    <x v="0"/>
    <x v="1"/>
    <n v="1"/>
    <x v="0"/>
    <x v="0"/>
    <x v="2"/>
    <n v="36124.57"/>
    <x v="0"/>
    <x v="0"/>
    <x v="0"/>
    <n v="35593"/>
    <n v="25"/>
    <s v=" William"/>
  </r>
  <r>
    <s v="Id201"/>
    <n v="39.14"/>
    <n v="4.4000000000000004"/>
    <s v="No"/>
    <x v="0"/>
    <x v="1"/>
    <n v="1"/>
    <x v="0"/>
    <x v="0"/>
    <x v="2"/>
    <n v="36090.49"/>
    <x v="1"/>
    <x v="2"/>
    <x v="3"/>
    <n v="29163"/>
    <n v="43"/>
    <s v=" Alejandro"/>
  </r>
  <r>
    <s v="Id202"/>
    <n v="32.9"/>
    <n v="6.26"/>
    <s v="yes"/>
    <x v="0"/>
    <x v="0"/>
    <n v="0"/>
    <x v="0"/>
    <x v="0"/>
    <x v="1"/>
    <n v="36085.22"/>
    <x v="0"/>
    <x v="1"/>
    <x v="3"/>
    <n v="35297"/>
    <n v="26"/>
    <s v=" Ian E."/>
  </r>
  <r>
    <s v="Id203"/>
    <n v="29.78"/>
    <n v="10.27"/>
    <s v="yes"/>
    <x v="0"/>
    <x v="1"/>
    <n v="1"/>
    <x v="0"/>
    <x v="1"/>
    <x v="0"/>
    <n v="36074.339999999997"/>
    <x v="1"/>
    <x v="1"/>
    <x v="3"/>
    <n v="23214"/>
    <n v="59"/>
    <s v=" Hector Sr."/>
  </r>
  <r>
    <s v="Id204"/>
    <n v="32.78"/>
    <n v="5.27"/>
    <s v="No"/>
    <x v="0"/>
    <x v="0"/>
    <n v="0"/>
    <x v="0"/>
    <x v="0"/>
    <x v="2"/>
    <n v="36021.01"/>
    <x v="1"/>
    <x v="0"/>
    <x v="0"/>
    <n v="36407"/>
    <n v="23"/>
    <s v=" Rebecca"/>
  </r>
  <r>
    <s v="Id205"/>
    <n v="41.65"/>
    <n v="10.73"/>
    <s v="yes"/>
    <x v="0"/>
    <x v="0"/>
    <n v="0"/>
    <x v="0"/>
    <x v="0"/>
    <x v="0"/>
    <n v="35952.65"/>
    <x v="0"/>
    <x v="0"/>
    <x v="3"/>
    <n v="29912"/>
    <n v="41"/>
    <s v=" Matt"/>
  </r>
  <r>
    <s v="Id206"/>
    <n v="50.79"/>
    <n v="4.45"/>
    <s v="No"/>
    <x v="0"/>
    <x v="0"/>
    <n v="1"/>
    <x v="0"/>
    <x v="0"/>
    <x v="2"/>
    <n v="35883.269999999997"/>
    <x v="1"/>
    <x v="1"/>
    <x v="3"/>
    <n v="33773"/>
    <n v="30"/>
    <s v=" Elizabeth H"/>
  </r>
  <r>
    <s v="Id207"/>
    <n v="35.43"/>
    <n v="5.25"/>
    <s v="yes"/>
    <x v="0"/>
    <x v="0"/>
    <n v="0"/>
    <x v="0"/>
    <x v="0"/>
    <x v="2"/>
    <n v="35733.96"/>
    <x v="1"/>
    <x v="2"/>
    <x v="3"/>
    <n v="28037"/>
    <n v="46"/>
    <s v=" Grace"/>
  </r>
  <r>
    <s v="Id208"/>
    <n v="35.25"/>
    <n v="9.51"/>
    <s v="No"/>
    <x v="0"/>
    <x v="0"/>
    <n v="0"/>
    <x v="0"/>
    <x v="0"/>
    <x v="0"/>
    <n v="35711.39"/>
    <x v="1"/>
    <x v="0"/>
    <x v="1"/>
    <n v="27225"/>
    <n v="48"/>
    <s v=" Jaime"/>
  </r>
  <r>
    <s v="Id209"/>
    <n v="36.85"/>
    <n v="11.12"/>
    <s v="No"/>
    <x v="0"/>
    <x v="0"/>
    <n v="0"/>
    <x v="0"/>
    <x v="0"/>
    <x v="0"/>
    <n v="35701.9"/>
    <x v="1"/>
    <x v="1"/>
    <x v="3"/>
    <n v="28843"/>
    <n v="44"/>
    <s v=" Calesse"/>
  </r>
  <r>
    <s v="Id210"/>
    <n v="31.02"/>
    <n v="4.5599999999999996"/>
    <s v="No"/>
    <x v="1"/>
    <x v="0"/>
    <n v="1"/>
    <x v="0"/>
    <x v="0"/>
    <x v="2"/>
    <n v="35595.589999999997"/>
    <x v="1"/>
    <x v="0"/>
    <x v="0"/>
    <n v="36877"/>
    <n v="22"/>
    <s v=" Kate L"/>
  </r>
  <r>
    <s v="Id211"/>
    <n v="35.6"/>
    <n v="4.0199999999999996"/>
    <s v="yes"/>
    <x v="1"/>
    <x v="0"/>
    <n v="2"/>
    <x v="0"/>
    <x v="0"/>
    <x v="2"/>
    <n v="35585.58"/>
    <x v="1"/>
    <x v="0"/>
    <x v="3"/>
    <n v="36849"/>
    <n v="22"/>
    <s v=" Sergey"/>
  </r>
  <r>
    <s v="Id212"/>
    <n v="34.39"/>
    <n v="8.7200000000000006"/>
    <s v="No"/>
    <x v="0"/>
    <x v="0"/>
    <n v="0"/>
    <x v="0"/>
    <x v="0"/>
    <x v="0"/>
    <n v="35583.17"/>
    <x v="0"/>
    <x v="0"/>
    <x v="3"/>
    <n v="26155"/>
    <n v="51"/>
    <s v=" Timothy V"/>
  </r>
  <r>
    <s v="Id213"/>
    <n v="29.06"/>
    <n v="6.25"/>
    <s v="yes"/>
    <x v="0"/>
    <x v="0"/>
    <n v="1"/>
    <x v="0"/>
    <x v="1"/>
    <x v="1"/>
    <n v="35573.26"/>
    <x v="1"/>
    <x v="1"/>
    <x v="3"/>
    <n v="23618"/>
    <n v="58"/>
    <s v=" Andrew S"/>
  </r>
  <r>
    <s v="Id214"/>
    <n v="35.799999999999997"/>
    <n v="7.32"/>
    <s v="No"/>
    <x v="0"/>
    <x v="0"/>
    <n v="2"/>
    <x v="0"/>
    <x v="0"/>
    <x v="0"/>
    <n v="35547.72"/>
    <x v="0"/>
    <x v="1"/>
    <x v="3"/>
    <n v="26964"/>
    <n v="49"/>
    <s v=" Matthew D"/>
  </r>
  <r>
    <s v="Id215"/>
    <n v="49.8"/>
    <n v="4.24"/>
    <s v="No"/>
    <x v="0"/>
    <x v="0"/>
    <n v="1"/>
    <x v="0"/>
    <x v="0"/>
    <x v="2"/>
    <n v="35547.47"/>
    <x v="1"/>
    <x v="0"/>
    <x v="3"/>
    <n v="33860"/>
    <n v="30"/>
    <s v=" Jessica"/>
  </r>
  <r>
    <s v="Id216"/>
    <n v="35.71"/>
    <n v="6.84"/>
    <s v="No"/>
    <x v="0"/>
    <x v="0"/>
    <n v="2"/>
    <x v="0"/>
    <x v="0"/>
    <x v="0"/>
    <n v="35517.19"/>
    <x v="1"/>
    <x v="2"/>
    <x v="3"/>
    <n v="27014"/>
    <n v="49"/>
    <s v=" Lawrence"/>
  </r>
  <r>
    <s v="Id217"/>
    <n v="30.8"/>
    <n v="5.23"/>
    <s v="yes"/>
    <x v="0"/>
    <x v="0"/>
    <n v="1"/>
    <x v="0"/>
    <x v="0"/>
    <x v="2"/>
    <n v="35491.64"/>
    <x v="0"/>
    <x v="2"/>
    <x v="3"/>
    <n v="32467"/>
    <n v="34"/>
    <s v=" Alex"/>
  </r>
  <r>
    <s v="Id218"/>
    <n v="33.69"/>
    <n v="9.68"/>
    <s v="No"/>
    <x v="0"/>
    <x v="0"/>
    <n v="0"/>
    <x v="0"/>
    <x v="0"/>
    <x v="0"/>
    <n v="35345.730000000003"/>
    <x v="1"/>
    <x v="0"/>
    <x v="3"/>
    <n v="26198"/>
    <n v="51"/>
    <s v=" Kevin"/>
  </r>
  <r>
    <s v="Id219"/>
    <n v="42.27"/>
    <n v="6.05"/>
    <s v="yes"/>
    <x v="0"/>
    <x v="0"/>
    <n v="1"/>
    <x v="0"/>
    <x v="0"/>
    <x v="1"/>
    <n v="35315.96"/>
    <x v="1"/>
    <x v="1"/>
    <x v="3"/>
    <n v="32405"/>
    <n v="34"/>
    <s v=" Gavin M."/>
  </r>
  <r>
    <s v="Id220"/>
    <n v="53.25"/>
    <n v="6.11"/>
    <s v="yes"/>
    <x v="0"/>
    <x v="1"/>
    <n v="1"/>
    <x v="0"/>
    <x v="0"/>
    <x v="1"/>
    <n v="35302.089999999997"/>
    <x v="0"/>
    <x v="2"/>
    <x v="3"/>
    <n v="35620"/>
    <n v="25"/>
    <s v=" Rick E"/>
  </r>
  <r>
    <s v="Id221"/>
    <n v="26.8"/>
    <n v="10.93"/>
    <s v="yes"/>
    <x v="0"/>
    <x v="0"/>
    <n v="0"/>
    <x v="1"/>
    <x v="1"/>
    <x v="0"/>
    <n v="35160.129999999997"/>
    <x v="1"/>
    <x v="2"/>
    <x v="3"/>
    <n v="24836"/>
    <n v="55"/>
    <s v=" Andrea H."/>
  </r>
  <r>
    <s v="Id222"/>
    <n v="28.5"/>
    <n v="5.12"/>
    <s v="No"/>
    <x v="0"/>
    <x v="0"/>
    <n v="1"/>
    <x v="0"/>
    <x v="1"/>
    <x v="2"/>
    <n v="35147.53"/>
    <x v="0"/>
    <x v="1"/>
    <x v="4"/>
    <n v="36151"/>
    <n v="24"/>
    <s v=" Anthony S"/>
  </r>
  <r>
    <s v="Id223"/>
    <n v="22.895"/>
    <n v="5.72"/>
    <s v="No"/>
    <x v="0"/>
    <x v="0"/>
    <n v="0"/>
    <x v="0"/>
    <x v="2"/>
    <x v="1"/>
    <n v="35069.370000000003"/>
    <x v="0"/>
    <x v="1"/>
    <x v="6"/>
    <n v="28305"/>
    <n v="45"/>
    <s v=" Erik"/>
  </r>
  <r>
    <s v="Id224"/>
    <n v="34.06"/>
    <n v="11.83"/>
    <s v="yes"/>
    <x v="0"/>
    <x v="0"/>
    <n v="1"/>
    <x v="0"/>
    <x v="0"/>
    <x v="0"/>
    <n v="35050.620000000003"/>
    <x v="1"/>
    <x v="1"/>
    <x v="3"/>
    <n v="27635"/>
    <n v="47"/>
    <s v=" Kiley D"/>
  </r>
  <r>
    <s v="Id225"/>
    <n v="36.409999999999997"/>
    <n v="4.55"/>
    <s v="No"/>
    <x v="0"/>
    <x v="0"/>
    <n v="0"/>
    <x v="0"/>
    <x v="0"/>
    <x v="2"/>
    <n v="35000.730000000003"/>
    <x v="1"/>
    <x v="0"/>
    <x v="3"/>
    <n v="30137"/>
    <n v="40"/>
    <s v=" Jennifer"/>
  </r>
  <r>
    <s v="Id226"/>
    <n v="52.3"/>
    <n v="4.87"/>
    <s v="yes"/>
    <x v="0"/>
    <x v="1"/>
    <n v="1"/>
    <x v="0"/>
    <x v="0"/>
    <x v="2"/>
    <n v="34979.86"/>
    <x v="1"/>
    <x v="2"/>
    <x v="3"/>
    <n v="35664"/>
    <n v="25"/>
    <s v=" Chris"/>
  </r>
  <r>
    <s v="Id227"/>
    <n v="52.66"/>
    <n v="4.45"/>
    <s v="No"/>
    <x v="0"/>
    <x v="0"/>
    <n v="1"/>
    <x v="0"/>
    <x v="0"/>
    <x v="2"/>
    <n v="34976.42"/>
    <x v="1"/>
    <x v="1"/>
    <x v="3"/>
    <n v="36029"/>
    <n v="24"/>
    <s v=" Marian M."/>
  </r>
  <r>
    <s v="Id228"/>
    <n v="29.57"/>
    <n v="9.42"/>
    <s v="yes"/>
    <x v="0"/>
    <x v="0"/>
    <n v="0"/>
    <x v="0"/>
    <x v="1"/>
    <x v="0"/>
    <n v="34975.68"/>
    <x v="1"/>
    <x v="2"/>
    <x v="3"/>
    <n v="24752"/>
    <n v="55"/>
    <s v=" Jeremy"/>
  </r>
  <r>
    <s v="Id229"/>
    <n v="36.99"/>
    <n v="5.37"/>
    <s v="yes"/>
    <x v="0"/>
    <x v="1"/>
    <n v="1"/>
    <x v="0"/>
    <x v="0"/>
    <x v="2"/>
    <n v="34940.61"/>
    <x v="1"/>
    <x v="0"/>
    <x v="3"/>
    <n v="30526"/>
    <n v="39"/>
    <s v=" Allison H"/>
  </r>
  <r>
    <s v="Id230"/>
    <n v="31.4"/>
    <n v="4.5999999999999996"/>
    <s v="yes"/>
    <x v="0"/>
    <x v="0"/>
    <n v="1"/>
    <x v="0"/>
    <x v="0"/>
    <x v="2"/>
    <n v="34838.870000000003"/>
    <x v="1"/>
    <x v="0"/>
    <x v="3"/>
    <n v="34989"/>
    <n v="27"/>
    <s v=" Elizabeth"/>
  </r>
  <r>
    <s v="Id231"/>
    <n v="34.9"/>
    <n v="6.22"/>
    <s v="No"/>
    <x v="0"/>
    <x v="1"/>
    <n v="1"/>
    <x v="0"/>
    <x v="0"/>
    <x v="1"/>
    <n v="34828.65"/>
    <x v="0"/>
    <x v="0"/>
    <x v="3"/>
    <n v="37881"/>
    <n v="19"/>
    <s v=" Andrew"/>
  </r>
  <r>
    <s v="Id232"/>
    <n v="31.13"/>
    <n v="4.5199999999999996"/>
    <s v="yes"/>
    <x v="0"/>
    <x v="0"/>
    <n v="1"/>
    <x v="0"/>
    <x v="0"/>
    <x v="2"/>
    <n v="34806.47"/>
    <x v="0"/>
    <x v="2"/>
    <x v="0"/>
    <n v="35060"/>
    <n v="27"/>
    <s v=" Anders J"/>
  </r>
  <r>
    <s v="Id233"/>
    <n v="34.799999999999997"/>
    <n v="6.18"/>
    <s v="No"/>
    <x v="0"/>
    <x v="1"/>
    <n v="1"/>
    <x v="0"/>
    <x v="0"/>
    <x v="1"/>
    <n v="34779.620000000003"/>
    <x v="0"/>
    <x v="2"/>
    <x v="3"/>
    <n v="37805"/>
    <n v="19"/>
    <s v=" Sean"/>
  </r>
  <r>
    <s v="Id234"/>
    <n v="31.68"/>
    <n v="4.4000000000000004"/>
    <s v="No"/>
    <x v="0"/>
    <x v="0"/>
    <n v="0"/>
    <x v="0"/>
    <x v="0"/>
    <x v="2"/>
    <n v="34672.15"/>
    <x v="0"/>
    <x v="0"/>
    <x v="0"/>
    <n v="34522"/>
    <n v="28"/>
    <s v=" Brian M."/>
  </r>
  <r>
    <s v="Id235"/>
    <n v="33.534999999999997"/>
    <n v="6.23"/>
    <s v="No"/>
    <x v="1"/>
    <x v="0"/>
    <n v="1"/>
    <x v="0"/>
    <x v="0"/>
    <x v="1"/>
    <n v="34617.839999999997"/>
    <x v="0"/>
    <x v="0"/>
    <x v="4"/>
    <n v="38269"/>
    <n v="18"/>
    <s v=" Jeremy"/>
  </r>
  <r>
    <s v="Id236"/>
    <n v="31.92"/>
    <n v="5.33"/>
    <s v="yes"/>
    <x v="0"/>
    <x v="0"/>
    <n v="0"/>
    <x v="0"/>
    <x v="0"/>
    <x v="2"/>
    <n v="34543.39"/>
    <x v="1"/>
    <x v="0"/>
    <x v="3"/>
    <n v="28089"/>
    <n v="46"/>
    <s v=" Susannah"/>
  </r>
  <r>
    <s v="Id237"/>
    <n v="32.700000000000003"/>
    <n v="4.09"/>
    <s v="No"/>
    <x v="0"/>
    <x v="0"/>
    <n v="1"/>
    <x v="0"/>
    <x v="0"/>
    <x v="2"/>
    <n v="34472.839999999997"/>
    <x v="0"/>
    <x v="0"/>
    <x v="3"/>
    <n v="35970"/>
    <n v="24"/>
    <s v=" Randy"/>
  </r>
  <r>
    <s v="Id238"/>
    <n v="41.25"/>
    <n v="5.19"/>
    <s v="No"/>
    <x v="0"/>
    <x v="0"/>
    <n v="0"/>
    <x v="0"/>
    <x v="0"/>
    <x v="2"/>
    <n v="34456.269999999997"/>
    <x v="0"/>
    <x v="2"/>
    <x v="3"/>
    <n v="33140"/>
    <n v="32"/>
    <s v=" Leslie"/>
  </r>
  <r>
    <s v="Id239"/>
    <n v="33.11"/>
    <n v="4.12"/>
    <s v="No"/>
    <x v="0"/>
    <x v="1"/>
    <n v="1"/>
    <x v="0"/>
    <x v="0"/>
    <x v="2"/>
    <n v="34439.86"/>
    <x v="1"/>
    <x v="1"/>
    <x v="0"/>
    <n v="37899"/>
    <n v="19"/>
    <s v=" Brittany L."/>
  </r>
  <r>
    <s v="Id240"/>
    <n v="36.159999999999997"/>
    <n v="5.0999999999999996"/>
    <s v="No"/>
    <x v="0"/>
    <x v="0"/>
    <n v="1"/>
    <x v="0"/>
    <x v="0"/>
    <x v="2"/>
    <n v="34402.22"/>
    <x v="1"/>
    <x v="0"/>
    <x v="3"/>
    <n v="30956"/>
    <n v="38"/>
    <s v=" Cassie J."/>
  </r>
  <r>
    <s v="Id241"/>
    <n v="33.72"/>
    <n v="6.21"/>
    <s v="yes"/>
    <x v="0"/>
    <x v="1"/>
    <n v="1"/>
    <x v="0"/>
    <x v="0"/>
    <x v="1"/>
    <n v="34307.22"/>
    <x v="1"/>
    <x v="2"/>
    <x v="1"/>
    <n v="30591"/>
    <n v="39"/>
    <s v=" Peter W"/>
  </r>
  <r>
    <s v="Id242"/>
    <n v="37.74"/>
    <n v="9.5299999999999994"/>
    <s v="yes"/>
    <x v="0"/>
    <x v="0"/>
    <n v="1"/>
    <x v="0"/>
    <x v="0"/>
    <x v="0"/>
    <n v="34293.120000000003"/>
    <x v="0"/>
    <x v="2"/>
    <x v="3"/>
    <n v="31696"/>
    <n v="36"/>
    <s v=" Douglas"/>
  </r>
  <r>
    <s v="Id243"/>
    <n v="48.75"/>
    <n v="4.6399999999999997"/>
    <s v="yes"/>
    <x v="0"/>
    <x v="0"/>
    <n v="1"/>
    <x v="0"/>
    <x v="0"/>
    <x v="2"/>
    <n v="34289.43"/>
    <x v="0"/>
    <x v="1"/>
    <x v="3"/>
    <n v="35002"/>
    <n v="27"/>
    <s v=" Dan"/>
  </r>
  <r>
    <s v="Id244"/>
    <n v="31.065000000000001"/>
    <n v="5.05"/>
    <s v="No"/>
    <x v="0"/>
    <x v="0"/>
    <n v="1"/>
    <x v="0"/>
    <x v="0"/>
    <x v="2"/>
    <n v="34254.050000000003"/>
    <x v="0"/>
    <x v="0"/>
    <x v="9"/>
    <n v="35957"/>
    <n v="24"/>
    <s v=" Dan M."/>
  </r>
  <r>
    <s v="Id245"/>
    <n v="23.55"/>
    <n v="10.38"/>
    <s v="No"/>
    <x v="0"/>
    <x v="0"/>
    <n v="0"/>
    <x v="0"/>
    <x v="2"/>
    <x v="0"/>
    <n v="34218.019999999997"/>
    <x v="0"/>
    <x v="1"/>
    <x v="3"/>
    <n v="22832"/>
    <n v="60"/>
    <s v=" Eric L."/>
  </r>
  <r>
    <s v="Id246"/>
    <n v="30.18"/>
    <n v="8.31"/>
    <s v="yes"/>
    <x v="0"/>
    <x v="0"/>
    <n v="1"/>
    <x v="0"/>
    <x v="0"/>
    <x v="0"/>
    <n v="34210.33"/>
    <x v="1"/>
    <x v="1"/>
    <x v="1"/>
    <n v="27596"/>
    <n v="47"/>
    <s v=" Les J"/>
  </r>
  <r>
    <s v="Id247"/>
    <n v="29.94"/>
    <n v="7.59"/>
    <s v="No"/>
    <x v="0"/>
    <x v="0"/>
    <n v="0"/>
    <x v="0"/>
    <x v="1"/>
    <x v="0"/>
    <n v="34205.07"/>
    <x v="1"/>
    <x v="2"/>
    <x v="3"/>
    <n v="26170"/>
    <n v="51"/>
    <s v=" Stephanie"/>
  </r>
  <r>
    <s v="Id248"/>
    <n v="31.4"/>
    <n v="5.49"/>
    <s v="No"/>
    <x v="0"/>
    <x v="0"/>
    <n v="0"/>
    <x v="0"/>
    <x v="0"/>
    <x v="2"/>
    <n v="34166.269999999997"/>
    <x v="1"/>
    <x v="0"/>
    <x v="3"/>
    <n v="36470"/>
    <n v="23"/>
    <s v=" Melissa Y"/>
  </r>
  <r>
    <s v="Id249"/>
    <n v="53.06"/>
    <n v="11.68"/>
    <s v="No"/>
    <x v="0"/>
    <x v="0"/>
    <n v="0"/>
    <x v="0"/>
    <x v="0"/>
    <x v="0"/>
    <n v="34084.68"/>
    <x v="1"/>
    <x v="0"/>
    <x v="3"/>
    <n v="37616"/>
    <n v="20"/>
    <s v=" Ashley"/>
  </r>
  <r>
    <s v="Id250"/>
    <n v="30.25"/>
    <n v="4.1900000000000004"/>
    <s v="No"/>
    <x v="0"/>
    <x v="0"/>
    <n v="2"/>
    <x v="0"/>
    <x v="0"/>
    <x v="2"/>
    <n v="34053.360000000001"/>
    <x v="1"/>
    <x v="2"/>
    <x v="3"/>
    <n v="26506"/>
    <n v="50"/>
    <s v=" Stephanie M."/>
  </r>
  <r>
    <s v="Id251"/>
    <n v="46.68"/>
    <n v="4.01"/>
    <s v="No"/>
    <x v="0"/>
    <x v="0"/>
    <n v="0"/>
    <x v="0"/>
    <x v="0"/>
    <x v="2"/>
    <n v="33975.47"/>
    <x v="1"/>
    <x v="2"/>
    <x v="3"/>
    <n v="34602"/>
    <n v="28"/>
    <s v=" Kylie"/>
  </r>
  <r>
    <s v="Id252"/>
    <n v="30.4"/>
    <n v="5.91"/>
    <s v="No"/>
    <x v="1"/>
    <x v="0"/>
    <n v="2"/>
    <x v="0"/>
    <x v="0"/>
    <x v="1"/>
    <n v="33907.550000000003"/>
    <x v="1"/>
    <x v="2"/>
    <x v="1"/>
    <n v="36887"/>
    <n v="22"/>
    <s v=" Kelly"/>
  </r>
  <r>
    <s v="Id253"/>
    <n v="30.2"/>
    <n v="4.47"/>
    <s v="yes"/>
    <x v="0"/>
    <x v="1"/>
    <n v="1"/>
    <x v="0"/>
    <x v="0"/>
    <x v="2"/>
    <n v="33900.65"/>
    <x v="1"/>
    <x v="0"/>
    <x v="3"/>
    <n v="35651"/>
    <n v="25"/>
    <s v=" Carrie"/>
  </r>
  <r>
    <s v="Id254"/>
    <n v="51.18"/>
    <n v="4.5599999999999996"/>
    <s v="yes"/>
    <x v="1"/>
    <x v="0"/>
    <n v="2"/>
    <x v="0"/>
    <x v="0"/>
    <x v="2"/>
    <n v="33829.39"/>
    <x v="1"/>
    <x v="0"/>
    <x v="3"/>
    <n v="36825"/>
    <n v="22"/>
    <s v=" Alex"/>
  </r>
  <r>
    <s v="Id255"/>
    <n v="22.18"/>
    <n v="9.9"/>
    <s v="No"/>
    <x v="0"/>
    <x v="0"/>
    <n v="0"/>
    <x v="0"/>
    <x v="2"/>
    <x v="0"/>
    <n v="33753.32"/>
    <x v="0"/>
    <x v="0"/>
    <x v="3"/>
    <n v="22991"/>
    <n v="60"/>
    <s v=" Zach S"/>
  </r>
  <r>
    <s v="Id256"/>
    <n v="31.92"/>
    <n v="5.1100000000000003"/>
    <s v="No"/>
    <x v="0"/>
    <x v="1"/>
    <n v="1"/>
    <x v="0"/>
    <x v="0"/>
    <x v="2"/>
    <n v="33750.29"/>
    <x v="0"/>
    <x v="0"/>
    <x v="1"/>
    <n v="37876"/>
    <n v="19"/>
    <s v=" Alan"/>
  </r>
  <r>
    <s v="Id257"/>
    <n v="31.73"/>
    <n v="5.73"/>
    <s v="No"/>
    <x v="1"/>
    <x v="0"/>
    <n v="1"/>
    <x v="0"/>
    <x v="0"/>
    <x v="1"/>
    <n v="33732.69"/>
    <x v="0"/>
    <x v="1"/>
    <x v="6"/>
    <n v="38292"/>
    <n v="18"/>
    <s v=" Nate"/>
  </r>
  <r>
    <s v="Id258"/>
    <n v="45.52"/>
    <n v="6.04"/>
    <s v="No"/>
    <x v="0"/>
    <x v="1"/>
    <n v="1"/>
    <x v="0"/>
    <x v="0"/>
    <x v="1"/>
    <n v="33707.550000000003"/>
    <x v="1"/>
    <x v="2"/>
    <x v="3"/>
    <n v="34301"/>
    <n v="29"/>
    <s v=" Jesse G."/>
  </r>
  <r>
    <s v="Id259"/>
    <n v="52.81"/>
    <n v="5.19"/>
    <s v="No"/>
    <x v="0"/>
    <x v="1"/>
    <n v="1"/>
    <x v="0"/>
    <x v="0"/>
    <x v="2"/>
    <n v="33611.71"/>
    <x v="0"/>
    <x v="2"/>
    <x v="3"/>
    <n v="37873"/>
    <n v="19"/>
    <s v=" Jason"/>
  </r>
  <r>
    <s v="Id260"/>
    <n v="33.58"/>
    <n v="5.56"/>
    <s v="No"/>
    <x v="0"/>
    <x v="0"/>
    <n v="1"/>
    <x v="0"/>
    <x v="0"/>
    <x v="2"/>
    <n v="33527.1"/>
    <x v="1"/>
    <x v="0"/>
    <x v="3"/>
    <n v="30885"/>
    <n v="38"/>
    <s v=" Megan A."/>
  </r>
  <r>
    <s v="Id261"/>
    <n v="30.684999999999999"/>
    <n v="8.23"/>
    <s v="No"/>
    <x v="0"/>
    <x v="0"/>
    <n v="0"/>
    <x v="0"/>
    <x v="0"/>
    <x v="0"/>
    <n v="33475.82"/>
    <x v="0"/>
    <x v="1"/>
    <x v="11"/>
    <n v="37493"/>
    <n v="20"/>
    <s v=" Luke M"/>
  </r>
  <r>
    <s v="Id262"/>
    <n v="37.524999999999999"/>
    <n v="9.0299999999999994"/>
    <s v="yes"/>
    <x v="0"/>
    <x v="0"/>
    <n v="2"/>
    <x v="1"/>
    <x v="0"/>
    <x v="0"/>
    <n v="33471.97"/>
    <x v="1"/>
    <x v="2"/>
    <x v="1"/>
    <n v="25737"/>
    <n v="52"/>
    <s v=" Jacy D"/>
  </r>
  <r>
    <s v="Id263"/>
    <n v="34.5"/>
    <n v="4.07"/>
    <s v="yes"/>
    <x v="0"/>
    <x v="0"/>
    <n v="0"/>
    <x v="0"/>
    <x v="0"/>
    <x v="2"/>
    <n v="33450.99"/>
    <x v="1"/>
    <x v="2"/>
    <x v="3"/>
    <n v="31388"/>
    <n v="37"/>
    <s v=" Simon G."/>
  </r>
  <r>
    <s v="Id264"/>
    <n v="28.16"/>
    <n v="5.77"/>
    <s v="No"/>
    <x v="0"/>
    <x v="0"/>
    <n v="2"/>
    <x v="0"/>
    <x v="1"/>
    <x v="1"/>
    <n v="33344.449999999997"/>
    <x v="1"/>
    <x v="0"/>
    <x v="3"/>
    <n v="26547"/>
    <n v="50"/>
    <s v=" Ainsley E."/>
  </r>
  <r>
    <s v="Id265"/>
    <n v="30.02"/>
    <n v="5.98"/>
    <s v="No"/>
    <x v="0"/>
    <x v="1"/>
    <n v="1"/>
    <x v="0"/>
    <x v="0"/>
    <x v="1"/>
    <n v="33307.550000000003"/>
    <x v="1"/>
    <x v="0"/>
    <x v="1"/>
    <n v="37953"/>
    <n v="19"/>
    <s v=" Erica A."/>
  </r>
  <r>
    <s v="Id266"/>
    <n v="37.82"/>
    <n v="6.01"/>
    <s v="No"/>
    <x v="0"/>
    <x v="0"/>
    <n v="0"/>
    <x v="0"/>
    <x v="0"/>
    <x v="1"/>
    <n v="33292.83"/>
    <x v="1"/>
    <x v="1"/>
    <x v="3"/>
    <n v="33158"/>
    <n v="32"/>
    <s v=" Erik"/>
  </r>
  <r>
    <s v="Id267"/>
    <n v="33.14"/>
    <n v="5.67"/>
    <s v="yes"/>
    <x v="0"/>
    <x v="0"/>
    <n v="0"/>
    <x v="0"/>
    <x v="0"/>
    <x v="2"/>
    <n v="33121"/>
    <x v="1"/>
    <x v="1"/>
    <x v="3"/>
    <n v="31243"/>
    <n v="37"/>
    <s v=" Erin C."/>
  </r>
  <r>
    <s v="Id268"/>
    <n v="25.14"/>
    <n v="6.02"/>
    <s v="yes"/>
    <x v="0"/>
    <x v="1"/>
    <n v="1"/>
    <x v="0"/>
    <x v="1"/>
    <x v="1"/>
    <n v="33090.660000000003"/>
    <x v="1"/>
    <x v="2"/>
    <x v="3"/>
    <n v="25506"/>
    <n v="53"/>
    <s v=" Adrienne"/>
  </r>
  <r>
    <s v="Id269"/>
    <n v="20.18"/>
    <n v="11.19"/>
    <s v="No"/>
    <x v="0"/>
    <x v="0"/>
    <n v="0"/>
    <x v="0"/>
    <x v="2"/>
    <x v="0"/>
    <n v="33074.94"/>
    <x v="0"/>
    <x v="2"/>
    <x v="3"/>
    <n v="22828"/>
    <n v="60"/>
    <s v=" Adam"/>
  </r>
  <r>
    <s v="Id270"/>
    <n v="44.36"/>
    <n v="5.1100000000000003"/>
    <s v="No"/>
    <x v="0"/>
    <x v="0"/>
    <n v="0"/>
    <x v="0"/>
    <x v="0"/>
    <x v="2"/>
    <n v="33057.230000000003"/>
    <x v="0"/>
    <x v="2"/>
    <x v="3"/>
    <n v="34543"/>
    <n v="28"/>
    <s v=" Yutaka"/>
  </r>
  <r>
    <s v="Id271"/>
    <n v="23.82"/>
    <n v="10.85"/>
    <s v="yes"/>
    <x v="0"/>
    <x v="0"/>
    <n v="0"/>
    <x v="0"/>
    <x v="2"/>
    <x v="0"/>
    <n v="33025.32"/>
    <x v="1"/>
    <x v="0"/>
    <x v="3"/>
    <n v="24663"/>
    <n v="55"/>
    <s v=" Tyler M"/>
  </r>
  <r>
    <s v="Id272"/>
    <n v="45"/>
    <n v="5.24"/>
    <s v="yes"/>
    <x v="0"/>
    <x v="0"/>
    <n v="1"/>
    <x v="0"/>
    <x v="0"/>
    <x v="2"/>
    <n v="33017.46"/>
    <x v="0"/>
    <x v="1"/>
    <x v="3"/>
    <n v="34888"/>
    <n v="27"/>
    <s v=" Stephen"/>
  </r>
  <r>
    <s v="Id273"/>
    <n v="26.62"/>
    <n v="10.08"/>
    <s v="No"/>
    <x v="0"/>
    <x v="0"/>
    <n v="0"/>
    <x v="0"/>
    <x v="1"/>
    <x v="0"/>
    <n v="32947.629999999997"/>
    <x v="1"/>
    <x v="1"/>
    <x v="3"/>
    <n v="26169"/>
    <n v="51"/>
    <s v=" Andrew B."/>
  </r>
  <r>
    <s v="Id274"/>
    <n v="32.67"/>
    <n v="10.97"/>
    <s v="yes"/>
    <x v="0"/>
    <x v="0"/>
    <n v="0"/>
    <x v="0"/>
    <x v="0"/>
    <x v="0"/>
    <n v="32906.69"/>
    <x v="1"/>
    <x v="0"/>
    <x v="3"/>
    <n v="29907"/>
    <n v="41"/>
    <s v=" James"/>
  </r>
  <r>
    <s v="Id275"/>
    <n v="44.44"/>
    <n v="4.9000000000000004"/>
    <s v="yes"/>
    <x v="0"/>
    <x v="0"/>
    <n v="1"/>
    <x v="0"/>
    <x v="0"/>
    <x v="2"/>
    <n v="32827.51"/>
    <x v="0"/>
    <x v="2"/>
    <x v="3"/>
    <n v="35037"/>
    <n v="27"/>
    <s v=" Shawn P."/>
  </r>
  <r>
    <s v="Id276"/>
    <n v="28.31"/>
    <n v="5.33"/>
    <s v="No"/>
    <x v="0"/>
    <x v="0"/>
    <n v="0"/>
    <x v="0"/>
    <x v="1"/>
    <x v="2"/>
    <n v="32787.46"/>
    <x v="0"/>
    <x v="0"/>
    <x v="1"/>
    <n v="29567"/>
    <n v="42"/>
    <s v=" Matt"/>
  </r>
  <r>
    <s v="Id277"/>
    <n v="25.05"/>
    <n v="4.6100000000000003"/>
    <s v="No"/>
    <x v="0"/>
    <x v="0"/>
    <n v="2"/>
    <x v="0"/>
    <x v="1"/>
    <x v="2"/>
    <n v="32765.33"/>
    <x v="1"/>
    <x v="2"/>
    <x v="1"/>
    <n v="26610"/>
    <n v="50"/>
    <s v=" Nathaniel"/>
  </r>
  <r>
    <s v="Id278"/>
    <n v="28.34"/>
    <n v="8.18"/>
    <s v="No"/>
    <x v="0"/>
    <x v="0"/>
    <n v="0"/>
    <x v="0"/>
    <x v="1"/>
    <x v="0"/>
    <n v="32760.48"/>
    <x v="0"/>
    <x v="1"/>
    <x v="3"/>
    <n v="27369"/>
    <n v="48"/>
    <s v=" Kevin D."/>
  </r>
  <r>
    <s v="Id279"/>
    <n v="17.765000000000001"/>
    <n v="5.62"/>
    <s v="No"/>
    <x v="0"/>
    <x v="0"/>
    <n v="0"/>
    <x v="0"/>
    <x v="3"/>
    <x v="2"/>
    <n v="32734.19"/>
    <x v="1"/>
    <x v="1"/>
    <x v="1"/>
    <n v="33063"/>
    <n v="32"/>
    <s v=" Joan"/>
  </r>
  <r>
    <s v="Id280"/>
    <n v="36.119999999999997"/>
    <n v="5.82"/>
    <s v="No"/>
    <x v="0"/>
    <x v="0"/>
    <n v="0"/>
    <x v="0"/>
    <x v="0"/>
    <x v="1"/>
    <n v="32716.2"/>
    <x v="0"/>
    <x v="2"/>
    <x v="3"/>
    <n v="33146"/>
    <n v="32"/>
    <s v=" Christopher A"/>
  </r>
  <r>
    <s v="Id281"/>
    <n v="23.19"/>
    <n v="7.66"/>
    <s v="No"/>
    <x v="0"/>
    <x v="0"/>
    <n v="0"/>
    <x v="0"/>
    <x v="2"/>
    <x v="0"/>
    <n v="32686.080000000002"/>
    <x v="1"/>
    <x v="0"/>
    <x v="3"/>
    <n v="25143"/>
    <n v="54"/>
    <s v=" Kacy L."/>
  </r>
  <r>
    <s v="Id282"/>
    <n v="35.99"/>
    <n v="4.2300000000000004"/>
    <s v="No"/>
    <x v="0"/>
    <x v="0"/>
    <n v="0"/>
    <x v="0"/>
    <x v="0"/>
    <x v="2"/>
    <n v="32672.11"/>
    <x v="0"/>
    <x v="1"/>
    <x v="3"/>
    <n v="33067"/>
    <n v="32"/>
    <s v=" Benjamin H."/>
  </r>
  <r>
    <s v="Id283"/>
    <n v="30.25"/>
    <n v="5.58"/>
    <s v="No"/>
    <x v="0"/>
    <x v="1"/>
    <n v="1"/>
    <x v="0"/>
    <x v="0"/>
    <x v="2"/>
    <n v="32548.34"/>
    <x v="0"/>
    <x v="2"/>
    <x v="0"/>
    <n v="37902"/>
    <n v="19"/>
    <s v=" Xaviour J."/>
  </r>
  <r>
    <s v="Id284"/>
    <n v="26.24"/>
    <n v="6.26"/>
    <s v="yes"/>
    <x v="0"/>
    <x v="0"/>
    <n v="0"/>
    <x v="0"/>
    <x v="1"/>
    <x v="1"/>
    <n v="32485.46"/>
    <x v="1"/>
    <x v="1"/>
    <x v="3"/>
    <n v="28022"/>
    <n v="46"/>
    <s v=" Michael T."/>
  </r>
  <r>
    <s v="Id285"/>
    <n v="31.36"/>
    <n v="10.6"/>
    <s v="yes"/>
    <x v="0"/>
    <x v="0"/>
    <n v="0"/>
    <x v="0"/>
    <x v="0"/>
    <x v="0"/>
    <n v="32462.35"/>
    <x v="1"/>
    <x v="2"/>
    <x v="3"/>
    <n v="29856"/>
    <n v="41"/>
    <s v=" Bradley"/>
  </r>
  <r>
    <s v="Id286"/>
    <n v="25.69"/>
    <n v="4.78"/>
    <s v="yes"/>
    <x v="0"/>
    <x v="0"/>
    <n v="0"/>
    <x v="0"/>
    <x v="1"/>
    <x v="2"/>
    <n v="32430.22"/>
    <x v="1"/>
    <x v="0"/>
    <x v="3"/>
    <n v="27981"/>
    <n v="46"/>
    <s v=" Andrea"/>
  </r>
  <r>
    <s v="Id287"/>
    <n v="25.46"/>
    <n v="6.03"/>
    <s v="No"/>
    <x v="0"/>
    <x v="0"/>
    <n v="2"/>
    <x v="0"/>
    <x v="1"/>
    <x v="1"/>
    <n v="32428.63"/>
    <x v="1"/>
    <x v="2"/>
    <x v="3"/>
    <n v="26591"/>
    <n v="50"/>
    <s v=" Nancy M"/>
  </r>
  <r>
    <s v="Id288"/>
    <n v="31.83"/>
    <n v="11.55"/>
    <s v="yes"/>
    <x v="0"/>
    <x v="0"/>
    <n v="1"/>
    <x v="0"/>
    <x v="0"/>
    <x v="0"/>
    <n v="32288.49"/>
    <x v="1"/>
    <x v="2"/>
    <x v="3"/>
    <n v="31748"/>
    <n v="36"/>
    <s v=" Matt"/>
  </r>
  <r>
    <s v="Id289"/>
    <n v="24.43"/>
    <n v="7.59"/>
    <s v="yes"/>
    <x v="0"/>
    <x v="0"/>
    <n v="1"/>
    <x v="0"/>
    <x v="2"/>
    <x v="0"/>
    <n v="32259.96"/>
    <x v="1"/>
    <x v="0"/>
    <x v="1"/>
    <n v="27745"/>
    <n v="47"/>
    <s v=" Lee"/>
  </r>
  <r>
    <s v="Id290"/>
    <n v="41.9"/>
    <n v="4.26"/>
    <s v="No"/>
    <x v="0"/>
    <x v="0"/>
    <n v="0"/>
    <x v="0"/>
    <x v="0"/>
    <x v="2"/>
    <n v="32222.81"/>
    <x v="1"/>
    <x v="1"/>
    <x v="3"/>
    <n v="34585"/>
    <n v="28"/>
    <s v=" Chris"/>
  </r>
  <r>
    <s v="Id291"/>
    <n v="22.88"/>
    <n v="5.9"/>
    <s v="yes"/>
    <x v="0"/>
    <x v="1"/>
    <n v="1"/>
    <x v="0"/>
    <x v="2"/>
    <x v="1"/>
    <n v="32192.76"/>
    <x v="0"/>
    <x v="2"/>
    <x v="3"/>
    <n v="25457"/>
    <n v="53"/>
    <s v=" Erik T."/>
  </r>
  <r>
    <s v="Id292"/>
    <n v="29.734999999999999"/>
    <n v="7.79"/>
    <s v="No"/>
    <x v="0"/>
    <x v="0"/>
    <n v="0"/>
    <x v="1"/>
    <x v="1"/>
    <x v="0"/>
    <n v="32108.66"/>
    <x v="0"/>
    <x v="0"/>
    <x v="6"/>
    <n v="28804"/>
    <n v="44"/>
    <s v=" Rod W"/>
  </r>
  <r>
    <s v="Id293"/>
    <n v="40.74"/>
    <n v="5.28"/>
    <s v="No"/>
    <x v="0"/>
    <x v="1"/>
    <n v="1"/>
    <x v="0"/>
    <x v="0"/>
    <x v="2"/>
    <n v="32086.21"/>
    <x v="0"/>
    <x v="0"/>
    <x v="3"/>
    <n v="34225"/>
    <n v="29"/>
    <s v=" Joey"/>
  </r>
  <r>
    <s v="Id294"/>
    <n v="24.14"/>
    <n v="5.87"/>
    <s v="No"/>
    <x v="0"/>
    <x v="0"/>
    <n v="2"/>
    <x v="0"/>
    <x v="2"/>
    <x v="1"/>
    <n v="31980.89"/>
    <x v="1"/>
    <x v="1"/>
    <x v="3"/>
    <n v="26563"/>
    <n v="50"/>
    <s v=" Hillary L."/>
  </r>
  <r>
    <s v="Id295"/>
    <n v="25.15"/>
    <n v="9.08"/>
    <s v="yes"/>
    <x v="0"/>
    <x v="0"/>
    <n v="1"/>
    <x v="0"/>
    <x v="1"/>
    <x v="0"/>
    <n v="31897.1"/>
    <x v="1"/>
    <x v="0"/>
    <x v="3"/>
    <n v="27662"/>
    <n v="47"/>
    <s v=" Eric J"/>
  </r>
  <r>
    <s v="Id296"/>
    <n v="28.71"/>
    <n v="5.2"/>
    <s v="No"/>
    <x v="0"/>
    <x v="0"/>
    <n v="1"/>
    <x v="0"/>
    <x v="1"/>
    <x v="2"/>
    <n v="31743.919999999998"/>
    <x v="1"/>
    <x v="1"/>
    <x v="3"/>
    <n v="30935"/>
    <n v="38"/>
    <s v=" Nicolas"/>
  </r>
  <r>
    <s v="Id297"/>
    <n v="23"/>
    <n v="5.48"/>
    <s v="No"/>
    <x v="0"/>
    <x v="0"/>
    <n v="0"/>
    <x v="0"/>
    <x v="2"/>
    <x v="2"/>
    <n v="31736.7"/>
    <x v="1"/>
    <x v="2"/>
    <x v="1"/>
    <n v="28412"/>
    <n v="45"/>
    <s v=" Marcel"/>
  </r>
  <r>
    <s v="Id298"/>
    <n v="36.86"/>
    <n v="11.95"/>
    <s v="No"/>
    <x v="0"/>
    <x v="0"/>
    <n v="0"/>
    <x v="1"/>
    <x v="0"/>
    <x v="0"/>
    <n v="31620"/>
    <x v="1"/>
    <x v="1"/>
    <x v="2"/>
    <n v="22263"/>
    <n v="62"/>
    <s v=" Ashley N"/>
  </r>
  <r>
    <s v="Id299"/>
    <n v="24.25"/>
    <n v="8.6999999999999993"/>
    <s v="yes"/>
    <x v="0"/>
    <x v="0"/>
    <n v="1"/>
    <x v="0"/>
    <x v="2"/>
    <x v="0"/>
    <n v="31591.82"/>
    <x v="1"/>
    <x v="1"/>
    <x v="3"/>
    <n v="27696"/>
    <n v="47"/>
    <s v=" Evan D"/>
  </r>
  <r>
    <s v="Id300"/>
    <n v="23.85"/>
    <n v="7.84"/>
    <s v="No"/>
    <x v="0"/>
    <x v="0"/>
    <n v="0"/>
    <x v="0"/>
    <x v="2"/>
    <x v="0"/>
    <n v="31368.81"/>
    <x v="1"/>
    <x v="0"/>
    <x v="3"/>
    <n v="27310"/>
    <n v="48"/>
    <s v=" Krisana"/>
  </r>
  <r>
    <s v="Id301"/>
    <n v="40.020000000000003"/>
    <n v="5.19"/>
    <s v="yes"/>
    <x v="0"/>
    <x v="0"/>
    <n v="1"/>
    <x v="0"/>
    <x v="0"/>
    <x v="2"/>
    <n v="31328.27"/>
    <x v="1"/>
    <x v="2"/>
    <x v="3"/>
    <n v="34969"/>
    <n v="27"/>
    <s v=" Kyle"/>
  </r>
  <r>
    <s v="Id302"/>
    <n v="19.170000000000002"/>
    <n v="8.41"/>
    <s v="No"/>
    <x v="0"/>
    <x v="0"/>
    <n v="0"/>
    <x v="0"/>
    <x v="2"/>
    <x v="0"/>
    <n v="31322.53"/>
    <x v="1"/>
    <x v="1"/>
    <x v="3"/>
    <n v="25028"/>
    <n v="54"/>
    <s v=" Kate"/>
  </r>
  <r>
    <s v="Id303"/>
    <n v="43.53"/>
    <n v="5.86"/>
    <s v="yes"/>
    <x v="1"/>
    <x v="0"/>
    <n v="2"/>
    <x v="0"/>
    <x v="0"/>
    <x v="1"/>
    <n v="31234.560000000001"/>
    <x v="0"/>
    <x v="1"/>
    <x v="3"/>
    <n v="36729"/>
    <n v="22"/>
    <s v=" Martin A."/>
  </r>
  <r>
    <s v="Id304"/>
    <n v="46.06"/>
    <n v="4.18"/>
    <s v="No"/>
    <x v="1"/>
    <x v="0"/>
    <n v="1"/>
    <x v="0"/>
    <x v="0"/>
    <x v="2"/>
    <n v="31196.61"/>
    <x v="1"/>
    <x v="1"/>
    <x v="3"/>
    <n v="38300"/>
    <n v="18"/>
    <s v=" Stacey"/>
  </r>
  <r>
    <s v="Id305"/>
    <n v="29.92"/>
    <n v="11.99"/>
    <s v="yes"/>
    <x v="0"/>
    <x v="0"/>
    <n v="2"/>
    <x v="0"/>
    <x v="1"/>
    <x v="0"/>
    <n v="30942.19"/>
    <x v="1"/>
    <x v="2"/>
    <x v="0"/>
    <n v="22533"/>
    <n v="61"/>
    <s v=" Christine"/>
  </r>
  <r>
    <s v="Id306"/>
    <n v="28.46"/>
    <n v="4.8499999999999996"/>
    <s v="yes"/>
    <x v="0"/>
    <x v="0"/>
    <n v="1"/>
    <x v="0"/>
    <x v="1"/>
    <x v="2"/>
    <n v="30763.01"/>
    <x v="1"/>
    <x v="1"/>
    <x v="3"/>
    <n v="32391"/>
    <n v="34"/>
    <s v=" Sarah C."/>
  </r>
  <r>
    <s v="Id307"/>
    <n v="24.56"/>
    <n v="6.18"/>
    <s v="yes"/>
    <x v="0"/>
    <x v="1"/>
    <n v="1"/>
    <x v="0"/>
    <x v="2"/>
    <x v="1"/>
    <n v="30724.44"/>
    <x v="1"/>
    <x v="0"/>
    <x v="3"/>
    <n v="30671"/>
    <n v="39"/>
    <s v=" Megan"/>
  </r>
  <r>
    <s v="Id308"/>
    <n v="41.19"/>
    <n v="6.37"/>
    <s v="No"/>
    <x v="0"/>
    <x v="0"/>
    <n v="0"/>
    <x v="0"/>
    <x v="0"/>
    <x v="1"/>
    <n v="30697.71"/>
    <x v="0"/>
    <x v="2"/>
    <x v="3"/>
    <n v="36424"/>
    <n v="23"/>
    <s v=" Jason W"/>
  </r>
  <r>
    <s v="Id309"/>
    <n v="18.63"/>
    <n v="9.81"/>
    <s v="yes"/>
    <x v="0"/>
    <x v="0"/>
    <n v="2"/>
    <x v="0"/>
    <x v="2"/>
    <x v="0"/>
    <n v="30625.65"/>
    <x v="1"/>
    <x v="0"/>
    <x v="3"/>
    <n v="25883"/>
    <n v="52"/>
    <s v=" Michele"/>
  </r>
  <r>
    <s v="Id310"/>
    <n v="26.26"/>
    <n v="11.8"/>
    <s v="yes"/>
    <x v="0"/>
    <x v="0"/>
    <n v="1"/>
    <x v="0"/>
    <x v="1"/>
    <x v="0"/>
    <n v="30530.5"/>
    <x v="1"/>
    <x v="1"/>
    <x v="3"/>
    <n v="31634"/>
    <n v="36"/>
    <s v=" Nikki"/>
  </r>
  <r>
    <s v="Id311"/>
    <n v="22.37"/>
    <n v="5.86"/>
    <s v="yes"/>
    <x v="0"/>
    <x v="1"/>
    <n v="1"/>
    <x v="0"/>
    <x v="2"/>
    <x v="1"/>
    <n v="30457.37"/>
    <x v="1"/>
    <x v="1"/>
    <x v="1"/>
    <n v="30562"/>
    <n v="39"/>
    <s v=" Philip J."/>
  </r>
  <r>
    <s v="Id312"/>
    <n v="39.619999999999997"/>
    <n v="4.28"/>
    <s v="No"/>
    <x v="0"/>
    <x v="0"/>
    <n v="1"/>
    <x v="0"/>
    <x v="0"/>
    <x v="2"/>
    <n v="30422.03"/>
    <x v="1"/>
    <x v="0"/>
    <x v="3"/>
    <n v="36096"/>
    <n v="24"/>
    <s v=" Bryan L"/>
  </r>
  <r>
    <s v="Id313"/>
    <n v="18.329999999999998"/>
    <n v="4.16"/>
    <s v="yes"/>
    <x v="0"/>
    <x v="0"/>
    <n v="0"/>
    <x v="0"/>
    <x v="3"/>
    <x v="2"/>
    <n v="30409.53"/>
    <x v="1"/>
    <x v="0"/>
    <x v="1"/>
    <n v="28006"/>
    <n v="46"/>
    <s v=" Timothy F"/>
  </r>
  <r>
    <s v="Id314"/>
    <n v="17.11"/>
    <n v="4.9800000000000004"/>
    <s v="yes"/>
    <x v="0"/>
    <x v="1"/>
    <n v="1"/>
    <x v="0"/>
    <x v="3"/>
    <x v="2"/>
    <n v="30366.93"/>
    <x v="1"/>
    <x v="2"/>
    <x v="3"/>
    <n v="25414"/>
    <n v="53"/>
    <s v=" Angielyn M"/>
  </r>
  <r>
    <s v="Id315"/>
    <n v="43.5"/>
    <n v="6.38"/>
    <s v="No"/>
    <x v="1"/>
    <x v="0"/>
    <n v="1"/>
    <x v="0"/>
    <x v="0"/>
    <x v="1"/>
    <n v="30328.27"/>
    <x v="1"/>
    <x v="2"/>
    <x v="3"/>
    <n v="38139"/>
    <n v="19"/>
    <s v=" Jeanie M."/>
  </r>
  <r>
    <s v="Id316"/>
    <n v="25.364999999999998"/>
    <n v="5.19"/>
    <s v="No"/>
    <x v="0"/>
    <x v="0"/>
    <n v="2"/>
    <x v="1"/>
    <x v="1"/>
    <x v="2"/>
    <n v="30284.639999999999"/>
    <x v="0"/>
    <x v="1"/>
    <x v="1"/>
    <n v="26504"/>
    <n v="50"/>
    <s v=" Greg"/>
  </r>
  <r>
    <s v="Id317"/>
    <n v="28.594999999999999"/>
    <n v="10.210000000000001"/>
    <s v="No"/>
    <x v="0"/>
    <x v="0"/>
    <n v="0"/>
    <x v="1"/>
    <x v="1"/>
    <x v="0"/>
    <n v="30260"/>
    <x v="0"/>
    <x v="1"/>
    <x v="7"/>
    <n v="22904"/>
    <n v="60"/>
    <s v=" John"/>
  </r>
  <r>
    <s v="Id318"/>
    <n v="29.83"/>
    <n v="9.6999999999999993"/>
    <s v="yes"/>
    <x v="0"/>
    <x v="1"/>
    <n v="1"/>
    <x v="0"/>
    <x v="1"/>
    <x v="0"/>
    <n v="30184.94"/>
    <x v="0"/>
    <x v="1"/>
    <x v="7"/>
    <n v="23267"/>
    <n v="59"/>
    <s v=" Aliaksandr"/>
  </r>
  <r>
    <s v="Id319"/>
    <n v="24.7"/>
    <n v="10.25"/>
    <s v="No"/>
    <x v="0"/>
    <x v="0"/>
    <n v="3"/>
    <x v="1"/>
    <x v="2"/>
    <x v="0"/>
    <n v="30166.62"/>
    <x v="0"/>
    <x v="0"/>
    <x v="1"/>
    <n v="21408"/>
    <n v="64"/>
    <s v=" Jason M."/>
  </r>
  <r>
    <s v="Id320"/>
    <n v="17.940000000000001"/>
    <n v="9.77"/>
    <s v="No"/>
    <x v="0"/>
    <x v="0"/>
    <n v="0"/>
    <x v="0"/>
    <x v="3"/>
    <x v="0"/>
    <n v="30134.75"/>
    <x v="1"/>
    <x v="0"/>
    <x v="3"/>
    <n v="26292"/>
    <n v="51"/>
    <s v=" Sheera K"/>
  </r>
  <r>
    <s v="Id321"/>
    <n v="21.08"/>
    <n v="4.83"/>
    <s v="No"/>
    <x v="0"/>
    <x v="1"/>
    <n v="1"/>
    <x v="0"/>
    <x v="2"/>
    <x v="2"/>
    <n v="30095.97"/>
    <x v="1"/>
    <x v="0"/>
    <x v="3"/>
    <n v="29100"/>
    <n v="43"/>
    <s v=" Janice"/>
  </r>
  <r>
    <s v="Id322"/>
    <n v="37.715000000000003"/>
    <n v="10.86"/>
    <s v="yes"/>
    <x v="0"/>
    <x v="0"/>
    <n v="0"/>
    <x v="1"/>
    <x v="0"/>
    <x v="0"/>
    <n v="30063.58"/>
    <x v="0"/>
    <x v="1"/>
    <x v="1"/>
    <n v="24639"/>
    <n v="55"/>
    <s v=" Timothy G."/>
  </r>
  <r>
    <s v="Id323"/>
    <n v="22.39"/>
    <n v="9.5299999999999994"/>
    <s v="yes"/>
    <x v="0"/>
    <x v="0"/>
    <n v="0"/>
    <x v="0"/>
    <x v="2"/>
    <x v="0"/>
    <n v="30026.87"/>
    <x v="1"/>
    <x v="0"/>
    <x v="1"/>
    <n v="29802"/>
    <n v="41"/>
    <s v=" Alan R"/>
  </r>
  <r>
    <s v="Id324"/>
    <n v="28.78"/>
    <n v="5.68"/>
    <s v="No"/>
    <x v="0"/>
    <x v="0"/>
    <n v="0"/>
    <x v="0"/>
    <x v="1"/>
    <x v="2"/>
    <n v="29969.67"/>
    <x v="0"/>
    <x v="1"/>
    <x v="3"/>
    <n v="33516"/>
    <n v="31"/>
    <s v=" Michael"/>
  </r>
  <r>
    <s v="Id325"/>
    <n v="18.329999999999998"/>
    <n v="5.57"/>
    <s v="yes"/>
    <x v="0"/>
    <x v="0"/>
    <n v="0"/>
    <x v="0"/>
    <x v="3"/>
    <x v="2"/>
    <n v="29933.75"/>
    <x v="0"/>
    <x v="1"/>
    <x v="3"/>
    <n v="27923"/>
    <n v="46"/>
    <s v=" Marie-France"/>
  </r>
  <r>
    <s v="Id326"/>
    <n v="26.39"/>
    <n v="4.58"/>
    <s v="yes"/>
    <x v="0"/>
    <x v="0"/>
    <n v="1"/>
    <x v="0"/>
    <x v="1"/>
    <x v="2"/>
    <n v="29929.56"/>
    <x v="0"/>
    <x v="1"/>
    <x v="3"/>
    <n v="32507"/>
    <n v="34"/>
    <s v=" Erik F."/>
  </r>
  <r>
    <s v="Id327"/>
    <n v="19.260000000000002"/>
    <n v="8.9600000000000009"/>
    <s v="yes"/>
    <x v="0"/>
    <x v="0"/>
    <n v="1"/>
    <x v="0"/>
    <x v="2"/>
    <x v="0"/>
    <n v="29899.25"/>
    <x v="0"/>
    <x v="0"/>
    <x v="3"/>
    <n v="27625"/>
    <n v="47"/>
    <s v=" Andrew"/>
  </r>
  <r>
    <s v="Id328"/>
    <n v="26.92"/>
    <n v="6.09"/>
    <s v="No"/>
    <x v="0"/>
    <x v="0"/>
    <n v="0"/>
    <x v="0"/>
    <x v="1"/>
    <x v="1"/>
    <n v="29852.48"/>
    <x v="0"/>
    <x v="0"/>
    <x v="3"/>
    <n v="32872"/>
    <n v="33"/>
    <s v=" Anthony"/>
  </r>
  <r>
    <s v="Id329"/>
    <n v="19.73"/>
    <n v="4.3600000000000003"/>
    <s v="No"/>
    <x v="0"/>
    <x v="0"/>
    <n v="0"/>
    <x v="0"/>
    <x v="2"/>
    <x v="2"/>
    <n v="29818.76"/>
    <x v="0"/>
    <x v="1"/>
    <x v="1"/>
    <n v="30253"/>
    <n v="40"/>
    <s v=" Chris"/>
  </r>
  <r>
    <s v="Id330"/>
    <n v="23.56"/>
    <n v="11.74"/>
    <s v="yes"/>
    <x v="0"/>
    <x v="0"/>
    <n v="0"/>
    <x v="0"/>
    <x v="2"/>
    <x v="0"/>
    <n v="29816.639999999999"/>
    <x v="0"/>
    <x v="2"/>
    <x v="3"/>
    <n v="29811"/>
    <n v="41"/>
    <s v=" Yu"/>
  </r>
  <r>
    <s v="Id331"/>
    <n v="37.67"/>
    <n v="5.89"/>
    <s v="No"/>
    <x v="0"/>
    <x v="0"/>
    <n v="1"/>
    <x v="0"/>
    <x v="0"/>
    <x v="1"/>
    <n v="29760.6"/>
    <x v="0"/>
    <x v="2"/>
    <x v="3"/>
    <n v="35966"/>
    <n v="24"/>
    <s v=" Caleb N"/>
  </r>
  <r>
    <s v="Id332"/>
    <n v="18.73"/>
    <n v="10.64"/>
    <s v="No"/>
    <x v="0"/>
    <x v="0"/>
    <n v="2"/>
    <x v="0"/>
    <x v="2"/>
    <x v="0"/>
    <n v="29757.69"/>
    <x v="0"/>
    <x v="0"/>
    <x v="3"/>
    <n v="26899"/>
    <n v="49"/>
    <s v=" Jason M."/>
  </r>
  <r>
    <s v="Id333"/>
    <n v="33.090000000000003"/>
    <n v="6.06"/>
    <s v="No"/>
    <x v="0"/>
    <x v="1"/>
    <n v="1"/>
    <x v="0"/>
    <x v="0"/>
    <x v="1"/>
    <n v="29622.69"/>
    <x v="0"/>
    <x v="1"/>
    <x v="3"/>
    <n v="34177"/>
    <n v="29"/>
    <s v=" Angela R"/>
  </r>
  <r>
    <s v="Id334"/>
    <n v="18.329999999999998"/>
    <n v="7.46"/>
    <s v="yes"/>
    <x v="0"/>
    <x v="0"/>
    <n v="1"/>
    <x v="0"/>
    <x v="3"/>
    <x v="0"/>
    <n v="29583.8"/>
    <x v="0"/>
    <x v="1"/>
    <x v="3"/>
    <n v="27701"/>
    <n v="47"/>
    <s v=" Keith J"/>
  </r>
  <r>
    <s v="Id335"/>
    <n v="27.74"/>
    <n v="4.68"/>
    <s v="yes"/>
    <x v="0"/>
    <x v="0"/>
    <n v="2"/>
    <x v="0"/>
    <x v="1"/>
    <x v="2"/>
    <n v="29523.17"/>
    <x v="0"/>
    <x v="2"/>
    <x v="2"/>
    <n v="21843"/>
    <n v="63"/>
    <s v=" Emma"/>
  </r>
  <r>
    <s v="Id336"/>
    <n v="24.2"/>
    <n v="6.15"/>
    <s v="No"/>
    <x v="0"/>
    <x v="0"/>
    <n v="1"/>
    <x v="0"/>
    <x v="2"/>
    <x v="1"/>
    <n v="29443.59"/>
    <x v="0"/>
    <x v="1"/>
    <x v="3"/>
    <n v="31974"/>
    <n v="35"/>
    <s v=" Nathan A"/>
  </r>
  <r>
    <s v="Id337"/>
    <n v="22.03"/>
    <n v="4.28"/>
    <s v="yes"/>
    <x v="0"/>
    <x v="0"/>
    <n v="0"/>
    <x v="0"/>
    <x v="2"/>
    <x v="2"/>
    <n v="29352.560000000001"/>
    <x v="0"/>
    <x v="1"/>
    <x v="3"/>
    <n v="31358"/>
    <n v="37"/>
    <s v=" Kathryn"/>
  </r>
  <r>
    <s v="Id338"/>
    <n v="26.885000000000002"/>
    <n v="9.86"/>
    <s v="No"/>
    <x v="0"/>
    <x v="0"/>
    <n v="3"/>
    <x v="0"/>
    <x v="1"/>
    <x v="0"/>
    <n v="29330.98"/>
    <x v="0"/>
    <x v="2"/>
    <x v="1"/>
    <n v="21341"/>
    <n v="65"/>
    <s v=" Elizabeth H."/>
  </r>
  <r>
    <s v="Id339"/>
    <n v="16.36"/>
    <n v="11.19"/>
    <s v="No"/>
    <x v="0"/>
    <x v="0"/>
    <n v="0"/>
    <x v="0"/>
    <x v="3"/>
    <x v="0"/>
    <n v="29227.599999999999"/>
    <x v="0"/>
    <x v="0"/>
    <x v="1"/>
    <n v="28692"/>
    <n v="44"/>
    <s v=" Ben"/>
  </r>
  <r>
    <s v="Id340"/>
    <n v="32.299999999999997"/>
    <n v="4.8899999999999997"/>
    <s v="yes"/>
    <x v="0"/>
    <x v="1"/>
    <n v="1"/>
    <x v="1"/>
    <x v="0"/>
    <x v="2"/>
    <n v="29186.48"/>
    <x v="0"/>
    <x v="0"/>
    <x v="2"/>
    <n v="25393"/>
    <n v="53"/>
    <s v=" Cheryl A"/>
  </r>
  <r>
    <s v="Id341"/>
    <n v="16.05"/>
    <n v="4.3499999999999996"/>
    <s v="yes"/>
    <x v="0"/>
    <x v="0"/>
    <n v="0"/>
    <x v="0"/>
    <x v="3"/>
    <x v="2"/>
    <n v="29160.39"/>
    <x v="0"/>
    <x v="2"/>
    <x v="3"/>
    <n v="28072"/>
    <n v="46"/>
    <s v=" Kimberly A"/>
  </r>
  <r>
    <s v="Id342"/>
    <n v="29.07"/>
    <n v="8.66"/>
    <s v="yes"/>
    <x v="0"/>
    <x v="0"/>
    <n v="2"/>
    <x v="0"/>
    <x v="1"/>
    <x v="0"/>
    <n v="29141.360000000001"/>
    <x v="0"/>
    <x v="0"/>
    <x v="1"/>
    <n v="22639"/>
    <n v="61"/>
    <s v=" Cynthia"/>
  </r>
  <r>
    <s v="Id343"/>
    <n v="17.43"/>
    <n v="8.64"/>
    <s v="No"/>
    <x v="0"/>
    <x v="0"/>
    <n v="0"/>
    <x v="0"/>
    <x v="3"/>
    <x v="0"/>
    <n v="29114.77"/>
    <x v="0"/>
    <x v="1"/>
    <x v="3"/>
    <n v="28823"/>
    <n v="44"/>
    <s v=" Jessica"/>
  </r>
  <r>
    <s v="Id344"/>
    <n v="19.329999999999998"/>
    <n v="4.2699999999999996"/>
    <s v="No"/>
    <x v="0"/>
    <x v="0"/>
    <n v="0"/>
    <x v="0"/>
    <x v="2"/>
    <x v="2"/>
    <n v="29114.21"/>
    <x v="0"/>
    <x v="0"/>
    <x v="3"/>
    <n v="29416"/>
    <n v="42"/>
    <s v=" Bruce"/>
  </r>
  <r>
    <s v="Id345"/>
    <n v="30.52"/>
    <n v="4.21"/>
    <s v="No"/>
    <x v="0"/>
    <x v="0"/>
    <n v="1"/>
    <x v="0"/>
    <x v="0"/>
    <x v="2"/>
    <n v="29007.82"/>
    <x v="0"/>
    <x v="0"/>
    <x v="3"/>
    <n v="33792"/>
    <n v="30"/>
    <s v=" Allison"/>
  </r>
  <r>
    <s v="Id346"/>
    <n v="39.21"/>
    <n v="5.04"/>
    <s v="No"/>
    <x v="0"/>
    <x v="1"/>
    <n v="1"/>
    <x v="0"/>
    <x v="0"/>
    <x v="2"/>
    <n v="28998.68"/>
    <x v="0"/>
    <x v="0"/>
    <x v="3"/>
    <n v="37865"/>
    <n v="19"/>
    <s v=" Alex"/>
  </r>
  <r>
    <s v="Id347"/>
    <n v="26.98"/>
    <n v="5.21"/>
    <s v="yes"/>
    <x v="0"/>
    <x v="0"/>
    <n v="2"/>
    <x v="0"/>
    <x v="1"/>
    <x v="2"/>
    <n v="28950.47"/>
    <x v="0"/>
    <x v="1"/>
    <x v="1"/>
    <n v="21889"/>
    <n v="63"/>
    <s v=" Gabriela"/>
  </r>
  <r>
    <s v="Id348"/>
    <n v="25.84"/>
    <n v="8.83"/>
    <s v="No"/>
    <x v="0"/>
    <x v="0"/>
    <n v="0"/>
    <x v="1"/>
    <x v="1"/>
    <x v="0"/>
    <n v="28923.14"/>
    <x v="0"/>
    <x v="1"/>
    <x v="1"/>
    <n v="22852"/>
    <n v="60"/>
    <s v=" Sharon"/>
  </r>
  <r>
    <s v="Id349"/>
    <n v="28.31"/>
    <n v="8.4700000000000006"/>
    <s v="yes"/>
    <x v="0"/>
    <x v="0"/>
    <n v="2"/>
    <x v="0"/>
    <x v="1"/>
    <x v="0"/>
    <n v="28868.66"/>
    <x v="0"/>
    <x v="2"/>
    <x v="1"/>
    <n v="22496"/>
    <n v="61"/>
    <s v=" Jason A"/>
  </r>
  <r>
    <s v="Id350"/>
    <n v="23.94"/>
    <n v="4.2"/>
    <s v="No"/>
    <x v="0"/>
    <x v="0"/>
    <n v="0"/>
    <x v="0"/>
    <x v="2"/>
    <x v="2"/>
    <n v="28716.14"/>
    <x v="0"/>
    <x v="0"/>
    <x v="3"/>
    <n v="33212"/>
    <n v="32"/>
    <s v=" Chelsey C."/>
  </r>
  <r>
    <s v="Id351"/>
    <n v="20.03"/>
    <n v="6.14"/>
    <s v="yes"/>
    <x v="0"/>
    <x v="0"/>
    <n v="0"/>
    <x v="0"/>
    <x v="2"/>
    <x v="1"/>
    <n v="28542.86"/>
    <x v="0"/>
    <x v="0"/>
    <x v="3"/>
    <n v="31317"/>
    <n v="37"/>
    <s v=" Devon A."/>
  </r>
  <r>
    <s v="Id352"/>
    <n v="41.42"/>
    <n v="6.07"/>
    <s v="No"/>
    <x v="0"/>
    <x v="0"/>
    <n v="0"/>
    <x v="1"/>
    <x v="0"/>
    <x v="1"/>
    <n v="28476.73"/>
    <x v="0"/>
    <x v="2"/>
    <x v="1"/>
    <n v="30296"/>
    <n v="40"/>
    <s v=" Joni L"/>
  </r>
  <r>
    <s v="Id353"/>
    <n v="36.67"/>
    <n v="10.210000000000001"/>
    <s v="No"/>
    <x v="0"/>
    <x v="0"/>
    <n v="0"/>
    <x v="1"/>
    <x v="0"/>
    <x v="0"/>
    <n v="28468.92"/>
    <x v="0"/>
    <x v="1"/>
    <x v="1"/>
    <n v="27288"/>
    <n v="48"/>
    <s v=" Colin"/>
  </r>
  <r>
    <s v="Id354"/>
    <n v="27.645"/>
    <n v="4.6900000000000004"/>
    <s v="No"/>
    <x v="0"/>
    <x v="0"/>
    <n v="0"/>
    <x v="1"/>
    <x v="1"/>
    <x v="2"/>
    <n v="28340.19"/>
    <x v="0"/>
    <x v="2"/>
    <x v="1"/>
    <n v="28461"/>
    <n v="45"/>
    <s v=" Rachael"/>
  </r>
  <r>
    <s v="Id355"/>
    <n v="22.72"/>
    <n v="5.71"/>
    <s v="No"/>
    <x v="0"/>
    <x v="0"/>
    <n v="0"/>
    <x v="0"/>
    <x v="2"/>
    <x v="1"/>
    <n v="28302.33"/>
    <x v="0"/>
    <x v="2"/>
    <x v="3"/>
    <n v="33231"/>
    <n v="32"/>
    <s v=" Maricela"/>
  </r>
  <r>
    <s v="Id356"/>
    <n v="36.520000000000003"/>
    <n v="9.07"/>
    <s v="yes"/>
    <x v="0"/>
    <x v="1"/>
    <n v="1"/>
    <x v="1"/>
    <x v="0"/>
    <x v="0"/>
    <n v="28287.9"/>
    <x v="0"/>
    <x v="1"/>
    <x v="0"/>
    <n v="23340"/>
    <n v="59"/>
    <s v=" Marie"/>
  </r>
  <r>
    <s v="Id357"/>
    <n v="33.96"/>
    <n v="4.99"/>
    <s v="No"/>
    <x v="0"/>
    <x v="0"/>
    <n v="0"/>
    <x v="0"/>
    <x v="0"/>
    <x v="2"/>
    <n v="28245.34"/>
    <x v="0"/>
    <x v="0"/>
    <x v="3"/>
    <n v="36409"/>
    <n v="23"/>
    <s v=" Frank"/>
  </r>
  <r>
    <s v="Id358"/>
    <n v="26.695"/>
    <n v="8.31"/>
    <s v="No"/>
    <x v="0"/>
    <x v="0"/>
    <n v="0"/>
    <x v="0"/>
    <x v="1"/>
    <x v="0"/>
    <n v="28101.33"/>
    <x v="0"/>
    <x v="2"/>
    <x v="9"/>
    <n v="22242"/>
    <n v="62"/>
    <s v=" Jeffry"/>
  </r>
  <r>
    <s v="Id359"/>
    <n v="18.45"/>
    <n v="5.07"/>
    <s v="yes"/>
    <x v="0"/>
    <x v="0"/>
    <n v="0"/>
    <x v="0"/>
    <x v="3"/>
    <x v="2"/>
    <n v="28006.94"/>
    <x v="0"/>
    <x v="2"/>
    <x v="3"/>
    <n v="31380"/>
    <n v="37"/>
    <s v=" Mike"/>
  </r>
  <r>
    <s v="Id360"/>
    <n v="33.18"/>
    <n v="4.79"/>
    <s v="No"/>
    <x v="0"/>
    <x v="0"/>
    <n v="0"/>
    <x v="0"/>
    <x v="0"/>
    <x v="2"/>
    <n v="27980.77"/>
    <x v="0"/>
    <x v="1"/>
    <x v="3"/>
    <n v="36515"/>
    <n v="23"/>
    <s v=" Rick"/>
  </r>
  <r>
    <s v="Id361"/>
    <n v="36.1"/>
    <n v="11.39"/>
    <s v="yes"/>
    <x v="0"/>
    <x v="0"/>
    <n v="2"/>
    <x v="1"/>
    <x v="0"/>
    <x v="0"/>
    <n v="27941.29"/>
    <x v="0"/>
    <x v="0"/>
    <x v="3"/>
    <n v="22490"/>
    <n v="61"/>
    <s v=" Pierre-Michel"/>
  </r>
  <r>
    <s v="Id362"/>
    <n v="22.77"/>
    <n v="6"/>
    <s v="No"/>
    <x v="0"/>
    <x v="0"/>
    <n v="0"/>
    <x v="0"/>
    <x v="2"/>
    <x v="1"/>
    <n v="27931.11"/>
    <x v="0"/>
    <x v="0"/>
    <x v="3"/>
    <n v="33393"/>
    <n v="32"/>
    <s v=" Daniel"/>
  </r>
  <r>
    <s v="Id363"/>
    <n v="21.24"/>
    <n v="5.13"/>
    <s v="No"/>
    <x v="0"/>
    <x v="0"/>
    <n v="0"/>
    <x v="0"/>
    <x v="2"/>
    <x v="2"/>
    <n v="27925.86"/>
    <x v="0"/>
    <x v="2"/>
    <x v="3"/>
    <n v="32833"/>
    <n v="33"/>
    <s v=" Brian L."/>
  </r>
  <r>
    <s v="Id364"/>
    <n v="17.600000000000001"/>
    <n v="5.26"/>
    <s v="yes"/>
    <x v="0"/>
    <x v="0"/>
    <n v="0"/>
    <x v="0"/>
    <x v="3"/>
    <x v="2"/>
    <n v="27849.94"/>
    <x v="0"/>
    <x v="1"/>
    <x v="3"/>
    <n v="31385"/>
    <n v="37"/>
    <s v=" Morgan M."/>
  </r>
  <r>
    <s v="Id365"/>
    <n v="26.29"/>
    <n v="6.84"/>
    <s v="No"/>
    <x v="0"/>
    <x v="0"/>
    <n v="0"/>
    <x v="0"/>
    <x v="1"/>
    <x v="0"/>
    <n v="27808.73"/>
    <x v="0"/>
    <x v="1"/>
    <x v="0"/>
    <n v="22103"/>
    <n v="62"/>
    <s v=" Caroline"/>
  </r>
  <r>
    <s v="Id366"/>
    <n v="35.31"/>
    <n v="9.0399999999999991"/>
    <s v="No"/>
    <x v="0"/>
    <x v="0"/>
    <n v="0"/>
    <x v="1"/>
    <x v="0"/>
    <x v="0"/>
    <n v="27724.29"/>
    <x v="0"/>
    <x v="0"/>
    <x v="0"/>
    <n v="37596"/>
    <n v="20"/>
    <s v=" Drew T."/>
  </r>
  <r>
    <s v="Id367"/>
    <n v="27.04"/>
    <n v="4.0999999999999996"/>
    <s v="No"/>
    <x v="0"/>
    <x v="0"/>
    <n v="1"/>
    <x v="0"/>
    <x v="1"/>
    <x v="2"/>
    <n v="27696.11"/>
    <x v="0"/>
    <x v="2"/>
    <x v="3"/>
    <n v="33788"/>
    <n v="30"/>
    <s v=" Austin W"/>
  </r>
  <r>
    <s v="Id368"/>
    <n v="30.23"/>
    <n v="4.2300000000000004"/>
    <s v="yes"/>
    <x v="0"/>
    <x v="1"/>
    <n v="1"/>
    <x v="0"/>
    <x v="0"/>
    <x v="2"/>
    <n v="27625.17"/>
    <x v="0"/>
    <x v="1"/>
    <x v="3"/>
    <n v="35710"/>
    <n v="25"/>
    <s v=" Berenice"/>
  </r>
  <r>
    <s v="Id369"/>
    <n v="30.6"/>
    <n v="6.48"/>
    <s v="yes"/>
    <x v="0"/>
    <x v="1"/>
    <n v="1"/>
    <x v="0"/>
    <x v="0"/>
    <x v="1"/>
    <n v="27619.360000000001"/>
    <x v="1"/>
    <x v="0"/>
    <x v="3"/>
    <n v="35682"/>
    <n v="25"/>
    <s v=" Kenneth A"/>
  </r>
  <r>
    <s v="Id370"/>
    <n v="26.8"/>
    <n v="5.53"/>
    <s v="No"/>
    <x v="0"/>
    <x v="0"/>
    <n v="1"/>
    <x v="0"/>
    <x v="1"/>
    <x v="2"/>
    <n v="27614.71"/>
    <x v="1"/>
    <x v="0"/>
    <x v="3"/>
    <n v="33766"/>
    <n v="30"/>
    <s v=" Miguel"/>
  </r>
  <r>
    <s v="Id371"/>
    <n v="16.86"/>
    <n v="4.07"/>
    <s v="yes"/>
    <x v="0"/>
    <x v="0"/>
    <n v="0"/>
    <x v="0"/>
    <x v="3"/>
    <x v="2"/>
    <n v="27598.93"/>
    <x v="1"/>
    <x v="1"/>
    <x v="3"/>
    <n v="31357"/>
    <n v="37"/>
    <s v=" Hadley T."/>
  </r>
  <r>
    <s v="Id372"/>
    <n v="16.3"/>
    <n v="5.51"/>
    <s v="No"/>
    <x v="0"/>
    <x v="0"/>
    <n v="1"/>
    <x v="0"/>
    <x v="3"/>
    <x v="2"/>
    <n v="27534.53"/>
    <x v="1"/>
    <x v="2"/>
    <x v="3"/>
    <n v="30885"/>
    <n v="38"/>
    <s v=" Taylor"/>
  </r>
  <r>
    <s v="Id373"/>
    <n v="29.81"/>
    <n v="11.66"/>
    <s v="No"/>
    <x v="0"/>
    <x v="0"/>
    <n v="0"/>
    <x v="0"/>
    <x v="1"/>
    <x v="0"/>
    <n v="27533.91"/>
    <x v="1"/>
    <x v="0"/>
    <x v="0"/>
    <n v="24034"/>
    <n v="57"/>
    <s v=" Tenielle M"/>
  </r>
  <r>
    <s v="Id374"/>
    <n v="16.329999999999998"/>
    <n v="7.26"/>
    <s v="yes"/>
    <x v="0"/>
    <x v="0"/>
    <n v="0"/>
    <x v="0"/>
    <x v="3"/>
    <x v="0"/>
    <n v="27495.59"/>
    <x v="1"/>
    <x v="1"/>
    <x v="3"/>
    <n v="29862"/>
    <n v="41"/>
    <s v=" Andrea"/>
  </r>
  <r>
    <s v="Id375"/>
    <n v="16.37"/>
    <n v="4.79"/>
    <s v="yes"/>
    <x v="0"/>
    <x v="0"/>
    <n v="0"/>
    <x v="0"/>
    <x v="3"/>
    <x v="2"/>
    <n v="27432.73"/>
    <x v="1"/>
    <x v="1"/>
    <x v="3"/>
    <n v="31386"/>
    <n v="37"/>
    <s v=" Nora P"/>
  </r>
  <r>
    <s v="Id376"/>
    <n v="22.42"/>
    <n v="4.68"/>
    <s v="yes"/>
    <x v="0"/>
    <x v="0"/>
    <n v="1"/>
    <x v="1"/>
    <x v="2"/>
    <x v="2"/>
    <n v="27375.9"/>
    <x v="1"/>
    <x v="0"/>
    <x v="5"/>
    <n v="32401"/>
    <n v="34"/>
    <s v=" Zachary"/>
  </r>
  <r>
    <s v="Id377"/>
    <n v="31.35"/>
    <n v="4.33"/>
    <s v="yes"/>
    <x v="0"/>
    <x v="1"/>
    <n v="1"/>
    <x v="1"/>
    <x v="0"/>
    <x v="2"/>
    <n v="27346.04"/>
    <x v="1"/>
    <x v="2"/>
    <x v="0"/>
    <n v="25492"/>
    <n v="53"/>
    <s v=" Michael"/>
  </r>
  <r>
    <s v="Id378"/>
    <n v="31.9"/>
    <n v="11.89"/>
    <s v="No"/>
    <x v="0"/>
    <x v="0"/>
    <n v="0"/>
    <x v="1"/>
    <x v="0"/>
    <x v="0"/>
    <n v="27322.73"/>
    <x v="1"/>
    <x v="2"/>
    <x v="0"/>
    <n v="24995"/>
    <n v="55"/>
    <s v=" Alyssa K."/>
  </r>
  <r>
    <s v="Id379"/>
    <n v="30.6"/>
    <n v="5.24"/>
    <s v="No"/>
    <x v="0"/>
    <x v="0"/>
    <n v="0"/>
    <x v="0"/>
    <x v="0"/>
    <x v="2"/>
    <n v="27236.959999999999"/>
    <x v="1"/>
    <x v="1"/>
    <x v="3"/>
    <n v="36496"/>
    <n v="23"/>
    <s v=" Heather"/>
  </r>
  <r>
    <s v="Id380"/>
    <n v="28.975000000000001"/>
    <n v="7.63"/>
    <s v="No"/>
    <x v="0"/>
    <x v="0"/>
    <n v="0"/>
    <x v="0"/>
    <x v="1"/>
    <x v="0"/>
    <n v="27218.44"/>
    <x v="1"/>
    <x v="1"/>
    <x v="6"/>
    <n v="24097"/>
    <n v="57"/>
    <s v=" Dante"/>
  </r>
  <r>
    <s v="Id381"/>
    <n v="24.86"/>
    <n v="8.92"/>
    <s v="yes"/>
    <x v="0"/>
    <x v="0"/>
    <n v="2"/>
    <x v="1"/>
    <x v="2"/>
    <x v="0"/>
    <n v="27117.99"/>
    <x v="1"/>
    <x v="2"/>
    <x v="0"/>
    <n v="25843"/>
    <n v="52"/>
    <s v=" Sara E."/>
  </r>
  <r>
    <s v="Id382"/>
    <n v="19.54"/>
    <n v="5.37"/>
    <s v="No"/>
    <x v="0"/>
    <x v="0"/>
    <n v="0"/>
    <x v="0"/>
    <x v="2"/>
    <x v="2"/>
    <n v="27092.38"/>
    <x v="1"/>
    <x v="0"/>
    <x v="3"/>
    <n v="33220"/>
    <n v="32"/>
    <s v=" Scott"/>
  </r>
  <r>
    <s v="Id383"/>
    <n v="26.74"/>
    <n v="4.3099999999999996"/>
    <s v="No"/>
    <x v="0"/>
    <x v="0"/>
    <n v="0"/>
    <x v="0"/>
    <x v="1"/>
    <x v="2"/>
    <n v="27080.639999999999"/>
    <x v="1"/>
    <x v="2"/>
    <x v="3"/>
    <n v="34517"/>
    <n v="28"/>
    <s v=" Sean"/>
  </r>
  <r>
    <s v="Id384"/>
    <n v="22.99"/>
    <n v="10.46"/>
    <s v="No"/>
    <x v="0"/>
    <x v="0"/>
    <n v="3"/>
    <x v="0"/>
    <x v="2"/>
    <x v="0"/>
    <n v="27037.91"/>
    <x v="1"/>
    <x v="2"/>
    <x v="0"/>
    <n v="21366"/>
    <n v="64"/>
    <s v=" Danielle"/>
  </r>
  <r>
    <s v="Id385"/>
    <n v="31.46"/>
    <n v="7.39"/>
    <s v="No"/>
    <x v="0"/>
    <x v="0"/>
    <n v="0"/>
    <x v="1"/>
    <x v="0"/>
    <x v="0"/>
    <n v="27000.98"/>
    <x v="1"/>
    <x v="2"/>
    <x v="0"/>
    <n v="22106"/>
    <n v="62"/>
    <s v=" Andrew D."/>
  </r>
  <r>
    <s v="Id386"/>
    <n v="30.86"/>
    <n v="6.18"/>
    <s v="No"/>
    <x v="1"/>
    <x v="0"/>
    <n v="2"/>
    <x v="0"/>
    <x v="0"/>
    <x v="1"/>
    <n v="26936.98"/>
    <x v="1"/>
    <x v="0"/>
    <x v="3"/>
    <n v="36839"/>
    <n v="22"/>
    <s v=" Joel D"/>
  </r>
  <r>
    <s v="Id387"/>
    <n v="31.96"/>
    <n v="8.86"/>
    <s v="No"/>
    <x v="0"/>
    <x v="0"/>
    <n v="0"/>
    <x v="0"/>
    <x v="0"/>
    <x v="0"/>
    <n v="26927.69"/>
    <x v="1"/>
    <x v="2"/>
    <x v="3"/>
    <n v="37424"/>
    <n v="20"/>
    <s v=" Michelle"/>
  </r>
  <r>
    <s v="Id388"/>
    <n v="23.76"/>
    <n v="10.96"/>
    <s v="No"/>
    <x v="0"/>
    <x v="0"/>
    <n v="3"/>
    <x v="0"/>
    <x v="2"/>
    <x v="0"/>
    <n v="26926.51"/>
    <x v="1"/>
    <x v="1"/>
    <x v="0"/>
    <n v="21544"/>
    <n v="64"/>
    <s v=" Michael J."/>
  </r>
  <r>
    <s v="Id389"/>
    <n v="19.38"/>
    <n v="6.28"/>
    <s v="No"/>
    <x v="0"/>
    <x v="0"/>
    <n v="0"/>
    <x v="0"/>
    <x v="2"/>
    <x v="1"/>
    <n v="26912.560000000001"/>
    <x v="1"/>
    <x v="2"/>
    <x v="3"/>
    <n v="33472"/>
    <n v="31"/>
    <s v=" Nikki"/>
  </r>
  <r>
    <s v="Id390"/>
    <n v="16.21"/>
    <n v="6.29"/>
    <s v="yes"/>
    <x v="0"/>
    <x v="0"/>
    <n v="1"/>
    <x v="0"/>
    <x v="3"/>
    <x v="1"/>
    <n v="26607.89"/>
    <x v="1"/>
    <x v="1"/>
    <x v="3"/>
    <n v="32346"/>
    <n v="34"/>
    <s v=" Summer B."/>
  </r>
  <r>
    <s v="Id391"/>
    <n v="32.54"/>
    <n v="4.0199999999999996"/>
    <s v="No"/>
    <x v="1"/>
    <x v="0"/>
    <n v="1"/>
    <x v="0"/>
    <x v="0"/>
    <x v="2"/>
    <n v="26479.4"/>
    <x v="1"/>
    <x v="2"/>
    <x v="3"/>
    <n v="38235"/>
    <n v="18"/>
    <s v=" Edward"/>
  </r>
  <r>
    <s v="Id392"/>
    <n v="36.765000000000001"/>
    <n v="11.95"/>
    <s v="yes"/>
    <x v="0"/>
    <x v="0"/>
    <n v="2"/>
    <x v="1"/>
    <x v="0"/>
    <x v="0"/>
    <n v="26467.1"/>
    <x v="1"/>
    <x v="0"/>
    <x v="1"/>
    <n v="25807"/>
    <n v="52"/>
    <s v=" Ryan"/>
  </r>
  <r>
    <s v="Id393"/>
    <n v="35.909999999999997"/>
    <n v="8.7100000000000009"/>
    <s v="No"/>
    <x v="0"/>
    <x v="0"/>
    <n v="0"/>
    <x v="1"/>
    <x v="0"/>
    <x v="0"/>
    <n v="26392.26"/>
    <x v="1"/>
    <x v="2"/>
    <x v="2"/>
    <n v="27293"/>
    <n v="48"/>
    <s v=" Kacee"/>
  </r>
  <r>
    <s v="Id394"/>
    <n v="32.06"/>
    <n v="4.67"/>
    <s v="No"/>
    <x v="1"/>
    <x v="0"/>
    <n v="1"/>
    <x v="0"/>
    <x v="0"/>
    <x v="2"/>
    <n v="26316.59"/>
    <x v="1"/>
    <x v="0"/>
    <x v="3"/>
    <n v="38326"/>
    <n v="18"/>
    <s v=" Dave"/>
  </r>
  <r>
    <s v="Id395"/>
    <n v="24.1"/>
    <n v="11.14"/>
    <s v="yes"/>
    <x v="0"/>
    <x v="0"/>
    <n v="1"/>
    <x v="1"/>
    <x v="2"/>
    <x v="0"/>
    <n v="26236.58"/>
    <x v="1"/>
    <x v="1"/>
    <x v="3"/>
    <n v="27549"/>
    <n v="48"/>
    <s v=" Maryanna"/>
  </r>
  <r>
    <s v="Id396"/>
    <n v="27.1"/>
    <n v="9.0500000000000007"/>
    <s v="No"/>
    <x v="0"/>
    <x v="0"/>
    <n v="2"/>
    <x v="1"/>
    <x v="1"/>
    <x v="0"/>
    <n v="26140.36"/>
    <x v="1"/>
    <x v="0"/>
    <x v="3"/>
    <n v="26852"/>
    <n v="49"/>
    <s v=" Jessica H."/>
  </r>
  <r>
    <s v="Id397"/>
    <n v="24.42"/>
    <n v="11.31"/>
    <s v="No"/>
    <x v="0"/>
    <x v="0"/>
    <n v="0"/>
    <x v="0"/>
    <x v="2"/>
    <x v="0"/>
    <n v="26125.67"/>
    <x v="1"/>
    <x v="1"/>
    <x v="0"/>
    <n v="37540"/>
    <n v="20"/>
    <s v=" Deanna"/>
  </r>
  <r>
    <s v="Id398"/>
    <n v="26.695"/>
    <n v="4.68"/>
    <s v="yes"/>
    <x v="0"/>
    <x v="0"/>
    <n v="2"/>
    <x v="0"/>
    <x v="1"/>
    <x v="2"/>
    <n v="26109.33"/>
    <x v="1"/>
    <x v="0"/>
    <x v="1"/>
    <n v="24297"/>
    <n v="56"/>
    <s v=" Peter"/>
  </r>
  <r>
    <s v="Id399"/>
    <n v="27.79"/>
    <n v="6.05"/>
    <s v="yes"/>
    <x v="1"/>
    <x v="0"/>
    <n v="1"/>
    <x v="0"/>
    <x v="1"/>
    <x v="1"/>
    <n v="26026.97"/>
    <x v="1"/>
    <x v="0"/>
    <x v="3"/>
    <n v="36886"/>
    <n v="22"/>
    <s v=" Rebecca"/>
  </r>
  <r>
    <s v="Id400"/>
    <n v="32.68"/>
    <n v="4.68"/>
    <s v="yes"/>
    <x v="0"/>
    <x v="0"/>
    <n v="0"/>
    <x v="1"/>
    <x v="0"/>
    <x v="2"/>
    <n v="26018.95"/>
    <x v="1"/>
    <x v="2"/>
    <x v="1"/>
    <n v="37047"/>
    <n v="22"/>
    <s v=" Elizabeth M."/>
  </r>
  <r>
    <s v="Id401"/>
    <n v="26.4"/>
    <n v="9.5"/>
    <s v="yes"/>
    <x v="0"/>
    <x v="0"/>
    <n v="2"/>
    <x v="1"/>
    <x v="1"/>
    <x v="0"/>
    <n v="25992.82"/>
    <x v="1"/>
    <x v="2"/>
    <x v="0"/>
    <n v="25905"/>
    <n v="52"/>
    <s v=" Gregory"/>
  </r>
  <r>
    <s v="Id402"/>
    <n v="23.655000000000001"/>
    <n v="10.84"/>
    <s v="yes"/>
    <x v="0"/>
    <x v="1"/>
    <n v="1"/>
    <x v="0"/>
    <x v="2"/>
    <x v="0"/>
    <n v="25678.78"/>
    <x v="1"/>
    <x v="0"/>
    <x v="1"/>
    <n v="23244"/>
    <n v="59"/>
    <s v=" Sarah E."/>
  </r>
  <r>
    <s v="Id403"/>
    <n v="27.36"/>
    <n v="5.88"/>
    <s v="No"/>
    <x v="0"/>
    <x v="0"/>
    <n v="2"/>
    <x v="1"/>
    <x v="1"/>
    <x v="1"/>
    <n v="25656.58"/>
    <x v="1"/>
    <x v="0"/>
    <x v="2"/>
    <n v="26497"/>
    <n v="50"/>
    <s v=" Anne Elise"/>
  </r>
  <r>
    <s v="Id404"/>
    <n v="27.82"/>
    <n v="5.24"/>
    <s v="yes"/>
    <x v="0"/>
    <x v="0"/>
    <n v="0"/>
    <x v="0"/>
    <x v="1"/>
    <x v="2"/>
    <n v="25648.98"/>
    <x v="1"/>
    <x v="1"/>
    <x v="3"/>
    <n v="37105"/>
    <n v="21"/>
    <s v=" Christopher R"/>
  </r>
  <r>
    <s v="Id405"/>
    <n v="25.46"/>
    <n v="11.75"/>
    <s v="No"/>
    <x v="0"/>
    <x v="0"/>
    <n v="0"/>
    <x v="1"/>
    <x v="1"/>
    <x v="0"/>
    <n v="25517.11"/>
    <x v="1"/>
    <x v="0"/>
    <x v="6"/>
    <n v="25183"/>
    <n v="54"/>
    <s v=" Elliot"/>
  </r>
  <r>
    <s v="Id406"/>
    <n v="25.1"/>
    <n v="6.97"/>
    <s v="No"/>
    <x v="0"/>
    <x v="0"/>
    <n v="0"/>
    <x v="0"/>
    <x v="1"/>
    <x v="0"/>
    <n v="25382.3"/>
    <x v="1"/>
    <x v="2"/>
    <x v="3"/>
    <n v="25072"/>
    <n v="54"/>
    <s v=" Christopher D."/>
  </r>
  <r>
    <s v="Id407"/>
    <n v="32.11"/>
    <n v="4.76"/>
    <s v="No"/>
    <x v="0"/>
    <x v="0"/>
    <n v="2"/>
    <x v="1"/>
    <x v="0"/>
    <x v="2"/>
    <n v="25333.33"/>
    <x v="1"/>
    <x v="2"/>
    <x v="6"/>
    <n v="26568"/>
    <n v="50"/>
    <s v=" Corey"/>
  </r>
  <r>
    <s v="Id408"/>
    <n v="29.8"/>
    <n v="8.24"/>
    <s v="yes"/>
    <x v="0"/>
    <x v="0"/>
    <n v="1"/>
    <x v="0"/>
    <x v="1"/>
    <x v="0"/>
    <n v="25309.49"/>
    <x v="1"/>
    <x v="1"/>
    <x v="3"/>
    <n v="27742"/>
    <n v="47"/>
    <s v=" Patrick D."/>
  </r>
  <r>
    <s v="Id409"/>
    <n v="24.01"/>
    <n v="4.76"/>
    <s v="No"/>
    <x v="0"/>
    <x v="0"/>
    <n v="1"/>
    <x v="0"/>
    <x v="2"/>
    <x v="2"/>
    <n v="25127.22"/>
    <x v="1"/>
    <x v="0"/>
    <x v="3"/>
    <n v="36123"/>
    <n v="24"/>
    <s v=" Anthony D."/>
  </r>
  <r>
    <s v="Id410"/>
    <n v="23.21"/>
    <n v="6.03"/>
    <s v="No"/>
    <x v="0"/>
    <x v="0"/>
    <n v="1"/>
    <x v="1"/>
    <x v="2"/>
    <x v="1"/>
    <n v="25081.77"/>
    <x v="1"/>
    <x v="2"/>
    <x v="0"/>
    <n v="35960"/>
    <n v="24"/>
    <s v=" Melissa"/>
  </r>
  <r>
    <s v="Id411"/>
    <n v="21.2"/>
    <n v="4.07"/>
    <s v="yes"/>
    <x v="0"/>
    <x v="0"/>
    <n v="1"/>
    <x v="0"/>
    <x v="2"/>
    <x v="2"/>
    <n v="25075.97"/>
    <x v="1"/>
    <x v="2"/>
    <x v="3"/>
    <n v="35037"/>
    <n v="27"/>
    <s v=" Raven"/>
  </r>
  <r>
    <s v="Id412"/>
    <n v="28.215"/>
    <n v="8.26"/>
    <s v="yes"/>
    <x v="0"/>
    <x v="0"/>
    <n v="1"/>
    <x v="0"/>
    <x v="1"/>
    <x v="0"/>
    <n v="24915.22"/>
    <x v="1"/>
    <x v="0"/>
    <x v="1"/>
    <n v="27712"/>
    <n v="47"/>
    <s v=" Christopher"/>
  </r>
  <r>
    <s v="Id413"/>
    <n v="38.094999999999999"/>
    <n v="4.76"/>
    <s v="No"/>
    <x v="0"/>
    <x v="0"/>
    <n v="1"/>
    <x v="1"/>
    <x v="0"/>
    <x v="2"/>
    <n v="24915.05"/>
    <x v="1"/>
    <x v="1"/>
    <x v="2"/>
    <n v="31942"/>
    <n v="35"/>
    <s v=" Kendra A"/>
  </r>
  <r>
    <s v="Id414"/>
    <n v="22.61"/>
    <n v="6.13"/>
    <s v="yes"/>
    <x v="0"/>
    <x v="1"/>
    <n v="1"/>
    <x v="0"/>
    <x v="2"/>
    <x v="1"/>
    <n v="24873.38"/>
    <x v="1"/>
    <x v="1"/>
    <x v="2"/>
    <n v="25407"/>
    <n v="53"/>
    <s v=" Jordan"/>
  </r>
  <r>
    <s v="Id415"/>
    <n v="24.32"/>
    <n v="10.47"/>
    <s v="yes"/>
    <x v="0"/>
    <x v="0"/>
    <n v="2"/>
    <x v="0"/>
    <x v="2"/>
    <x v="0"/>
    <n v="24869.84"/>
    <x v="1"/>
    <x v="2"/>
    <x v="4"/>
    <n v="25898"/>
    <n v="52"/>
    <s v=" Nils"/>
  </r>
  <r>
    <s v="Id416"/>
    <n v="20.96"/>
    <n v="4.04"/>
    <s v="yes"/>
    <x v="0"/>
    <x v="0"/>
    <n v="1"/>
    <x v="0"/>
    <x v="2"/>
    <x v="2"/>
    <n v="24863.25"/>
    <x v="1"/>
    <x v="0"/>
    <x v="3"/>
    <n v="34860"/>
    <n v="27"/>
    <s v=" Scott"/>
  </r>
  <r>
    <s v="Id417"/>
    <n v="19.68"/>
    <n v="5.74"/>
    <s v="No"/>
    <x v="0"/>
    <x v="0"/>
    <n v="0"/>
    <x v="0"/>
    <x v="2"/>
    <x v="1"/>
    <n v="24817.25"/>
    <x v="1"/>
    <x v="2"/>
    <x v="3"/>
    <n v="34586"/>
    <n v="28"/>
    <s v=" Angela"/>
  </r>
  <r>
    <s v="Id418"/>
    <n v="18.100000000000001"/>
    <n v="6.33"/>
    <s v="No"/>
    <x v="0"/>
    <x v="0"/>
    <n v="1"/>
    <x v="0"/>
    <x v="3"/>
    <x v="1"/>
    <n v="24795.040000000001"/>
    <x v="1"/>
    <x v="0"/>
    <x v="3"/>
    <n v="33888"/>
    <n v="30"/>
    <s v=" Allison"/>
  </r>
  <r>
    <s v="Id419"/>
    <n v="29.64"/>
    <n v="4.28"/>
    <s v="yes"/>
    <x v="0"/>
    <x v="0"/>
    <n v="0"/>
    <x v="1"/>
    <x v="1"/>
    <x v="2"/>
    <n v="24671.66"/>
    <x v="1"/>
    <x v="1"/>
    <x v="2"/>
    <n v="35305"/>
    <n v="26"/>
    <s v=" Caitlin O."/>
  </r>
  <r>
    <s v="Id420"/>
    <n v="25.3"/>
    <n v="9.4700000000000006"/>
    <s v="yes"/>
    <x v="0"/>
    <x v="0"/>
    <n v="2"/>
    <x v="0"/>
    <x v="1"/>
    <x v="0"/>
    <n v="24667.42"/>
    <x v="1"/>
    <x v="0"/>
    <x v="0"/>
    <n v="25731"/>
    <n v="52"/>
    <s v=" Tracy M"/>
  </r>
  <r>
    <s v="Id421"/>
    <n v="27.6"/>
    <n v="4.8499999999999996"/>
    <s v="yes"/>
    <x v="0"/>
    <x v="0"/>
    <n v="0"/>
    <x v="1"/>
    <x v="1"/>
    <x v="2"/>
    <n v="24603.05"/>
    <x v="1"/>
    <x v="2"/>
    <x v="3"/>
    <n v="28045"/>
    <n v="46"/>
    <s v=" Dustin M."/>
  </r>
  <r>
    <s v="Id422"/>
    <n v="27.645"/>
    <n v="11.03"/>
    <s v="yes"/>
    <x v="0"/>
    <x v="0"/>
    <n v="1"/>
    <x v="0"/>
    <x v="1"/>
    <x v="0"/>
    <n v="24535.7"/>
    <x v="1"/>
    <x v="2"/>
    <x v="1"/>
    <n v="27558"/>
    <n v="47"/>
    <s v=" Jenny"/>
  </r>
  <r>
    <s v="Id423"/>
    <n v="27.6"/>
    <n v="5.22"/>
    <s v="No"/>
    <x v="0"/>
    <x v="0"/>
    <n v="2"/>
    <x v="0"/>
    <x v="1"/>
    <x v="2"/>
    <n v="24520.26"/>
    <x v="1"/>
    <x v="0"/>
    <x v="3"/>
    <n v="26556"/>
    <n v="50"/>
    <s v=" Emily"/>
  </r>
  <r>
    <s v="Id424"/>
    <n v="25.08"/>
    <n v="9.52"/>
    <s v="yes"/>
    <x v="0"/>
    <x v="0"/>
    <n v="2"/>
    <x v="1"/>
    <x v="1"/>
    <x v="0"/>
    <n v="24513.09"/>
    <x v="1"/>
    <x v="2"/>
    <x v="0"/>
    <n v="22575"/>
    <n v="61"/>
    <s v=" Fabienne"/>
  </r>
  <r>
    <s v="Id425"/>
    <n v="30.02"/>
    <n v="11.09"/>
    <s v="No"/>
    <x v="0"/>
    <x v="0"/>
    <n v="0"/>
    <x v="1"/>
    <x v="0"/>
    <x v="0"/>
    <n v="24476.48"/>
    <x v="1"/>
    <x v="2"/>
    <x v="1"/>
    <n v="25025"/>
    <n v="54"/>
    <s v=" Jordan"/>
  </r>
  <r>
    <s v="Id426"/>
    <n v="27.36"/>
    <n v="9.4499999999999993"/>
    <s v="yes"/>
    <x v="0"/>
    <x v="0"/>
    <n v="2"/>
    <x v="0"/>
    <x v="1"/>
    <x v="0"/>
    <n v="24393.62"/>
    <x v="1"/>
    <x v="0"/>
    <x v="1"/>
    <n v="25902"/>
    <n v="52"/>
    <s v=" Matt"/>
  </r>
  <r>
    <s v="Id427"/>
    <n v="22.2"/>
    <n v="5.51"/>
    <s v="No"/>
    <x v="0"/>
    <x v="0"/>
    <n v="0"/>
    <x v="0"/>
    <x v="2"/>
    <x v="2"/>
    <n v="24387.74"/>
    <x v="1"/>
    <x v="1"/>
    <x v="3"/>
    <n v="36440"/>
    <n v="23"/>
    <s v=" Taryn L"/>
  </r>
  <r>
    <s v="Id428"/>
    <n v="25.71"/>
    <n v="4.18"/>
    <s v="No"/>
    <x v="1"/>
    <x v="0"/>
    <n v="1"/>
    <x v="0"/>
    <x v="1"/>
    <x v="2"/>
    <n v="24294.02"/>
    <x v="1"/>
    <x v="1"/>
    <x v="3"/>
    <n v="38202"/>
    <n v="18"/>
    <s v=" Temima"/>
  </r>
  <r>
    <s v="Id429"/>
    <n v="41.91"/>
    <n v="5.98"/>
    <s v="yes"/>
    <x v="0"/>
    <x v="0"/>
    <n v="1"/>
    <x v="1"/>
    <x v="0"/>
    <x v="1"/>
    <n v="24227.34"/>
    <x v="1"/>
    <x v="1"/>
    <x v="0"/>
    <n v="23727"/>
    <n v="58"/>
    <s v=" Jennifer"/>
  </r>
  <r>
    <s v="Id430"/>
    <n v="25.85"/>
    <n v="10.16"/>
    <s v="No"/>
    <x v="0"/>
    <x v="0"/>
    <n v="0"/>
    <x v="0"/>
    <x v="1"/>
    <x v="0"/>
    <n v="24180.93"/>
    <x v="1"/>
    <x v="1"/>
    <x v="0"/>
    <n v="27282"/>
    <n v="48"/>
    <s v=" Serena M."/>
  </r>
  <r>
    <s v="Id431"/>
    <n v="23.844999999999999"/>
    <n v="11.71"/>
    <s v="No"/>
    <x v="0"/>
    <x v="0"/>
    <n v="2"/>
    <x v="0"/>
    <x v="2"/>
    <x v="0"/>
    <n v="24106.91"/>
    <x v="1"/>
    <x v="2"/>
    <x v="2"/>
    <n v="26828"/>
    <n v="49"/>
    <s v=" Victoria M."/>
  </r>
  <r>
    <s v="Id432"/>
    <n v="30.59"/>
    <n v="5.23"/>
    <s v="No"/>
    <x v="0"/>
    <x v="1"/>
    <n v="1"/>
    <x v="1"/>
    <x v="0"/>
    <x v="2"/>
    <n v="24059.68"/>
    <x v="1"/>
    <x v="2"/>
    <x v="1"/>
    <n v="37985"/>
    <n v="19"/>
    <s v=" Phoebe"/>
  </r>
  <r>
    <s v="Id433"/>
    <n v="24.795000000000002"/>
    <n v="6.85"/>
    <s v="No"/>
    <x v="0"/>
    <x v="0"/>
    <n v="0"/>
    <x v="0"/>
    <x v="2"/>
    <x v="0"/>
    <n v="23967.38"/>
    <x v="1"/>
    <x v="2"/>
    <x v="1"/>
    <n v="26124"/>
    <n v="51"/>
    <s v=" Corey"/>
  </r>
  <r>
    <s v="Id434"/>
    <n v="24.13"/>
    <n v="7.05"/>
    <s v="yes"/>
    <x v="0"/>
    <x v="0"/>
    <n v="2"/>
    <x v="0"/>
    <x v="2"/>
    <x v="0"/>
    <n v="23887.66"/>
    <x v="1"/>
    <x v="0"/>
    <x v="1"/>
    <n v="25788"/>
    <n v="52"/>
    <s v=" Rebecca"/>
  </r>
  <r>
    <s v="Id435"/>
    <n v="25.84"/>
    <n v="11.64"/>
    <s v="No"/>
    <x v="0"/>
    <x v="0"/>
    <n v="2"/>
    <x v="0"/>
    <x v="1"/>
    <x v="0"/>
    <n v="23807.24"/>
    <x v="1"/>
    <x v="0"/>
    <x v="1"/>
    <n v="26842"/>
    <n v="49"/>
    <s v=" Nicholas D"/>
  </r>
  <r>
    <s v="Id436"/>
    <n v="28"/>
    <n v="10.52"/>
    <s v="No"/>
    <x v="0"/>
    <x v="0"/>
    <n v="0"/>
    <x v="0"/>
    <x v="1"/>
    <x v="0"/>
    <n v="23568.27"/>
    <x v="1"/>
    <x v="2"/>
    <x v="3"/>
    <n v="27182"/>
    <n v="49"/>
    <s v=" Christian"/>
  </r>
  <r>
    <s v="Id437"/>
    <n v="34.1"/>
    <n v="4.01"/>
    <s v="yes"/>
    <x v="0"/>
    <x v="1"/>
    <n v="1"/>
    <x v="1"/>
    <x v="0"/>
    <x v="2"/>
    <n v="23563.02"/>
    <x v="1"/>
    <x v="2"/>
    <x v="0"/>
    <n v="30554"/>
    <n v="39"/>
    <s v=" Jonathon S."/>
  </r>
  <r>
    <s v="Id438"/>
    <n v="26.125"/>
    <n v="8.56"/>
    <s v="yes"/>
    <x v="0"/>
    <x v="0"/>
    <n v="1"/>
    <x v="0"/>
    <x v="1"/>
    <x v="0"/>
    <n v="23401.31"/>
    <x v="1"/>
    <x v="0"/>
    <x v="2"/>
    <n v="27711"/>
    <n v="47"/>
    <s v=" Caroline"/>
  </r>
  <r>
    <s v="Id439"/>
    <n v="25.6"/>
    <n v="10.5"/>
    <s v="No"/>
    <x v="0"/>
    <x v="0"/>
    <n v="2"/>
    <x v="0"/>
    <x v="1"/>
    <x v="0"/>
    <n v="23306.55"/>
    <x v="1"/>
    <x v="2"/>
    <x v="3"/>
    <n v="26959"/>
    <n v="49"/>
    <s v=" Joshua D."/>
  </r>
  <r>
    <s v="Id440"/>
    <n v="24.32"/>
    <n v="6.39"/>
    <s v="No"/>
    <x v="0"/>
    <x v="0"/>
    <n v="0"/>
    <x v="1"/>
    <x v="2"/>
    <x v="1"/>
    <n v="23288.93"/>
    <x v="1"/>
    <x v="0"/>
    <x v="2"/>
    <n v="34610"/>
    <n v="28"/>
    <s v=" Nichole"/>
  </r>
  <r>
    <s v="Id441"/>
    <n v="22.88"/>
    <n v="5.71"/>
    <s v="yes"/>
    <x v="0"/>
    <x v="1"/>
    <n v="1"/>
    <x v="0"/>
    <x v="2"/>
    <x v="1"/>
    <n v="23244.79"/>
    <x v="1"/>
    <x v="0"/>
    <x v="0"/>
    <n v="25521"/>
    <n v="53"/>
    <s v=" Denise M"/>
  </r>
  <r>
    <s v="Id442"/>
    <n v="24.984999999999999"/>
    <n v="4.43"/>
    <s v="yes"/>
    <x v="0"/>
    <x v="1"/>
    <n v="1"/>
    <x v="1"/>
    <x v="2"/>
    <x v="2"/>
    <n v="23241.47"/>
    <x v="1"/>
    <x v="0"/>
    <x v="11"/>
    <n v="35649"/>
    <n v="25"/>
    <s v=" Peter R."/>
  </r>
  <r>
    <s v="Id443"/>
    <n v="33.1"/>
    <n v="5.52"/>
    <s v="No"/>
    <x v="0"/>
    <x v="1"/>
    <n v="1"/>
    <x v="1"/>
    <x v="0"/>
    <x v="2"/>
    <n v="23082.959999999999"/>
    <x v="1"/>
    <x v="2"/>
    <x v="3"/>
    <n v="37969"/>
    <n v="19"/>
    <s v=" Johnson K"/>
  </r>
  <r>
    <s v="Id444"/>
    <n v="27.83"/>
    <n v="9.1999999999999993"/>
    <s v="yes"/>
    <x v="0"/>
    <x v="0"/>
    <n v="1"/>
    <x v="0"/>
    <x v="1"/>
    <x v="0"/>
    <n v="23065.42"/>
    <x v="1"/>
    <x v="2"/>
    <x v="0"/>
    <n v="27646"/>
    <n v="47"/>
    <s v=" Katherine"/>
  </r>
  <r>
    <s v="Id445"/>
    <n v="30.875"/>
    <n v="10.97"/>
    <s v="yes"/>
    <x v="0"/>
    <x v="0"/>
    <n v="2"/>
    <x v="1"/>
    <x v="0"/>
    <x v="0"/>
    <n v="23045.57"/>
    <x v="1"/>
    <x v="2"/>
    <x v="2"/>
    <n v="25881"/>
    <n v="52"/>
    <s v=" Lynda"/>
  </r>
  <r>
    <s v="Id446"/>
    <n v="27.265000000000001"/>
    <n v="4.25"/>
    <s v="No"/>
    <x v="0"/>
    <x v="1"/>
    <n v="1"/>
    <x v="1"/>
    <x v="1"/>
    <x v="2"/>
    <n v="22493.66"/>
    <x v="1"/>
    <x v="1"/>
    <x v="1"/>
    <n v="37827"/>
    <n v="19"/>
    <s v=" Anthony"/>
  </r>
  <r>
    <s v="Id447"/>
    <n v="26.7"/>
    <n v="5.23"/>
    <s v="No"/>
    <x v="0"/>
    <x v="1"/>
    <n v="1"/>
    <x v="0"/>
    <x v="1"/>
    <x v="2"/>
    <n v="22478.6"/>
    <x v="2"/>
    <x v="2"/>
    <x v="3"/>
    <n v="29173"/>
    <n v="43"/>
    <s v=" Linnea C."/>
  </r>
  <r>
    <s v="Id448"/>
    <n v="29.925000000000001"/>
    <n v="5.96"/>
    <s v="yes"/>
    <x v="0"/>
    <x v="1"/>
    <n v="1"/>
    <x v="0"/>
    <x v="1"/>
    <x v="1"/>
    <n v="22462.04"/>
    <x v="2"/>
    <x v="1"/>
    <x v="9"/>
    <n v="30671"/>
    <n v="39"/>
    <s v=" Massimiliano A."/>
  </r>
  <r>
    <s v="Id449"/>
    <n v="19.95"/>
    <n v="4.29"/>
    <s v="yes"/>
    <x v="0"/>
    <x v="0"/>
    <n v="2"/>
    <x v="0"/>
    <x v="2"/>
    <x v="2"/>
    <n v="22412.65"/>
    <x v="2"/>
    <x v="0"/>
    <x v="7"/>
    <n v="24337"/>
    <n v="56"/>
    <s v=" James M."/>
  </r>
  <r>
    <s v="Id450"/>
    <n v="24.225000000000001"/>
    <n v="4.09"/>
    <s v="No"/>
    <x v="0"/>
    <x v="0"/>
    <n v="0"/>
    <x v="1"/>
    <x v="2"/>
    <x v="2"/>
    <n v="22395.74"/>
    <x v="2"/>
    <x v="2"/>
    <x v="2"/>
    <n v="36398"/>
    <n v="23"/>
    <s v=" Lauren"/>
  </r>
  <r>
    <s v="Id451"/>
    <n v="28.12"/>
    <n v="4.88"/>
    <s v="No"/>
    <x v="0"/>
    <x v="0"/>
    <n v="0"/>
    <x v="0"/>
    <x v="1"/>
    <x v="2"/>
    <n v="22331.57"/>
    <x v="1"/>
    <x v="0"/>
    <x v="2"/>
    <n v="30312"/>
    <n v="40"/>
    <s v=" Michele V."/>
  </r>
  <r>
    <s v="Id452"/>
    <n v="23.21"/>
    <n v="6.76"/>
    <s v="No"/>
    <x v="0"/>
    <x v="0"/>
    <n v="0"/>
    <x v="0"/>
    <x v="2"/>
    <x v="0"/>
    <n v="22218.11"/>
    <x v="1"/>
    <x v="0"/>
    <x v="0"/>
    <n v="26100"/>
    <n v="51"/>
    <s v=" Xiao"/>
  </r>
  <r>
    <s v="Id453"/>
    <n v="23.98"/>
    <n v="10.67"/>
    <s v="No"/>
    <x v="0"/>
    <x v="0"/>
    <n v="0"/>
    <x v="1"/>
    <x v="2"/>
    <x v="0"/>
    <n v="22192.44"/>
    <x v="2"/>
    <x v="1"/>
    <x v="0"/>
    <n v="23978"/>
    <n v="57"/>
    <s v=" Harper L"/>
  </r>
  <r>
    <s v="Id454"/>
    <n v="30"/>
    <n v="6.21"/>
    <s v="No"/>
    <x v="0"/>
    <x v="0"/>
    <n v="0"/>
    <x v="0"/>
    <x v="0"/>
    <x v="1"/>
    <n v="22144.03"/>
    <x v="1"/>
    <x v="2"/>
    <x v="3"/>
    <n v="29476"/>
    <n v="42"/>
    <s v=" Nick"/>
  </r>
  <r>
    <s v="Id455"/>
    <n v="17.350000000000001"/>
    <n v="5.03"/>
    <s v="yes"/>
    <x v="0"/>
    <x v="0"/>
    <n v="0"/>
    <x v="0"/>
    <x v="3"/>
    <x v="2"/>
    <n v="22097.62"/>
    <x v="2"/>
    <x v="1"/>
    <x v="3"/>
    <n v="37131"/>
    <n v="21"/>
    <s v=" Scott"/>
  </r>
  <r>
    <s v="Id456"/>
    <n v="22.704999999999998"/>
    <n v="5.27"/>
    <s v="No"/>
    <x v="0"/>
    <x v="0"/>
    <n v="0"/>
    <x v="1"/>
    <x v="2"/>
    <x v="2"/>
    <n v="21984.47"/>
    <x v="2"/>
    <x v="1"/>
    <x v="1"/>
    <n v="32795"/>
    <n v="33"/>
    <s v=" Wilson"/>
  </r>
  <r>
    <s v="Id457"/>
    <n v="25.41"/>
    <n v="10.53"/>
    <s v="yes"/>
    <x v="0"/>
    <x v="0"/>
    <n v="1"/>
    <x v="0"/>
    <x v="1"/>
    <x v="0"/>
    <n v="21978.68"/>
    <x v="2"/>
    <x v="0"/>
    <x v="0"/>
    <n v="27747"/>
    <n v="47"/>
    <s v=" Lee"/>
  </r>
  <r>
    <s v="Id458"/>
    <n v="18.23"/>
    <n v="5.78"/>
    <s v="No"/>
    <x v="0"/>
    <x v="1"/>
    <n v="1"/>
    <x v="0"/>
    <x v="3"/>
    <x v="1"/>
    <n v="21882.400000000001"/>
    <x v="1"/>
    <x v="1"/>
    <x v="3"/>
    <n v="37892"/>
    <n v="19"/>
    <s v=" Shizhong"/>
  </r>
  <r>
    <s v="Id459"/>
    <n v="24.7"/>
    <n v="4.3600000000000003"/>
    <s v="No"/>
    <x v="0"/>
    <x v="1"/>
    <n v="1"/>
    <x v="0"/>
    <x v="2"/>
    <x v="2"/>
    <n v="21880.82"/>
    <x v="2"/>
    <x v="1"/>
    <x v="1"/>
    <n v="29084"/>
    <n v="43"/>
    <s v=" Marie-Claire"/>
  </r>
  <r>
    <s v="Id460"/>
    <n v="37.4"/>
    <n v="9.7200000000000006"/>
    <s v="yes"/>
    <x v="0"/>
    <x v="1"/>
    <n v="1"/>
    <x v="1"/>
    <x v="0"/>
    <x v="0"/>
    <n v="21797"/>
    <x v="2"/>
    <x v="1"/>
    <x v="3"/>
    <n v="23250"/>
    <n v="59"/>
    <s v=" Todd J."/>
  </r>
  <r>
    <s v="Id461"/>
    <n v="26.885000000000002"/>
    <n v="5.18"/>
    <s v="No"/>
    <x v="0"/>
    <x v="1"/>
    <n v="1"/>
    <x v="0"/>
    <x v="1"/>
    <x v="2"/>
    <n v="21774.32"/>
    <x v="2"/>
    <x v="2"/>
    <x v="1"/>
    <n v="29126"/>
    <n v="43"/>
    <s v=" Carolyn"/>
  </r>
  <r>
    <s v="Id462"/>
    <n v="25.27"/>
    <n v="5.29"/>
    <s v="No"/>
    <x v="0"/>
    <x v="1"/>
    <n v="1"/>
    <x v="0"/>
    <x v="1"/>
    <x v="2"/>
    <n v="21771.34"/>
    <x v="2"/>
    <x v="1"/>
    <x v="2"/>
    <n v="29118"/>
    <n v="43"/>
    <s v=" Lindsey"/>
  </r>
  <r>
    <s v="Id463"/>
    <n v="23.655000000000001"/>
    <n v="4.8600000000000003"/>
    <s v="yes"/>
    <x v="0"/>
    <x v="0"/>
    <n v="0"/>
    <x v="0"/>
    <x v="2"/>
    <x v="2"/>
    <n v="21677.279999999999"/>
    <x v="2"/>
    <x v="1"/>
    <x v="1"/>
    <n v="27959"/>
    <n v="46"/>
    <s v=" Marissa D"/>
  </r>
  <r>
    <s v="Id464"/>
    <n v="55.05"/>
    <n v="7.66"/>
    <s v="No"/>
    <x v="0"/>
    <x v="0"/>
    <n v="0"/>
    <x v="1"/>
    <x v="0"/>
    <x v="0"/>
    <n v="21661.16"/>
    <x v="1"/>
    <x v="2"/>
    <x v="1"/>
    <n v="22966"/>
    <n v="60"/>
    <s v=" Jean Luc"/>
  </r>
  <r>
    <s v="Id465"/>
    <n v="24.89"/>
    <n v="6.1"/>
    <s v="yes"/>
    <x v="0"/>
    <x v="1"/>
    <n v="1"/>
    <x v="0"/>
    <x v="2"/>
    <x v="1"/>
    <n v="21659.93"/>
    <x v="2"/>
    <x v="0"/>
    <x v="2"/>
    <n v="30675"/>
    <n v="39"/>
    <s v=" Danielle"/>
  </r>
  <r>
    <s v="Id466"/>
    <n v="18.715"/>
    <n v="4.4400000000000004"/>
    <s v="No"/>
    <x v="0"/>
    <x v="0"/>
    <n v="0"/>
    <x v="1"/>
    <x v="2"/>
    <x v="2"/>
    <n v="21595.38"/>
    <x v="1"/>
    <x v="0"/>
    <x v="1"/>
    <n v="36323"/>
    <n v="23"/>
    <s v=" Jim"/>
  </r>
  <r>
    <s v="Id467"/>
    <n v="28.12"/>
    <n v="6.15"/>
    <s v="No"/>
    <x v="0"/>
    <x v="0"/>
    <n v="0"/>
    <x v="0"/>
    <x v="1"/>
    <x v="1"/>
    <n v="21472.48"/>
    <x v="1"/>
    <x v="2"/>
    <x v="1"/>
    <n v="33198"/>
    <n v="32"/>
    <s v=" Matthew T"/>
  </r>
  <r>
    <s v="Id468"/>
    <n v="26.6"/>
    <n v="4.53"/>
    <s v="No"/>
    <x v="0"/>
    <x v="0"/>
    <n v="0"/>
    <x v="0"/>
    <x v="1"/>
    <x v="2"/>
    <n v="21348.71"/>
    <x v="1"/>
    <x v="1"/>
    <x v="1"/>
    <n v="29468"/>
    <n v="42"/>
    <s v=" Rachel L."/>
  </r>
  <r>
    <s v="Id469"/>
    <n v="30.114999999999998"/>
    <n v="5.48"/>
    <s v="No"/>
    <x v="1"/>
    <x v="0"/>
    <n v="1"/>
    <x v="1"/>
    <x v="0"/>
    <x v="2"/>
    <n v="21344.85"/>
    <x v="2"/>
    <x v="1"/>
    <x v="2"/>
    <n v="38203"/>
    <n v="18"/>
    <s v=" Corina"/>
  </r>
  <r>
    <s v="Id470"/>
    <n v="24.605"/>
    <n v="5.48"/>
    <s v="No"/>
    <x v="0"/>
    <x v="0"/>
    <n v="0"/>
    <x v="0"/>
    <x v="2"/>
    <x v="2"/>
    <n v="21259.38"/>
    <x v="2"/>
    <x v="0"/>
    <x v="9"/>
    <n v="29565"/>
    <n v="42"/>
    <s v=" Guannan"/>
  </r>
  <r>
    <s v="Id471"/>
    <n v="29.6"/>
    <n v="8.1"/>
    <s v="No"/>
    <x v="0"/>
    <x v="0"/>
    <n v="0"/>
    <x v="1"/>
    <x v="1"/>
    <x v="0"/>
    <n v="21232.18"/>
    <x v="2"/>
    <x v="2"/>
    <x v="3"/>
    <n v="27275"/>
    <n v="48"/>
    <s v=" Don"/>
  </r>
  <r>
    <s v="Id472"/>
    <n v="24.42"/>
    <n v="7.16"/>
    <s v="No"/>
    <x v="0"/>
    <x v="0"/>
    <n v="0"/>
    <x v="0"/>
    <x v="2"/>
    <x v="0"/>
    <n v="21223.68"/>
    <x v="2"/>
    <x v="2"/>
    <x v="0"/>
    <n v="27316"/>
    <n v="48"/>
    <s v=" Chris"/>
  </r>
  <r>
    <s v="Id473"/>
    <n v="20.9"/>
    <n v="4.55"/>
    <s v="yes"/>
    <x v="0"/>
    <x v="1"/>
    <n v="1"/>
    <x v="0"/>
    <x v="2"/>
    <x v="2"/>
    <n v="21195.82"/>
    <x v="2"/>
    <x v="1"/>
    <x v="0"/>
    <n v="25441"/>
    <n v="53"/>
    <s v=" Gavin V."/>
  </r>
  <r>
    <s v="Id474"/>
    <n v="22.895"/>
    <n v="6.03"/>
    <s v="No"/>
    <x v="0"/>
    <x v="0"/>
    <n v="0"/>
    <x v="0"/>
    <x v="2"/>
    <x v="1"/>
    <n v="21098.55"/>
    <x v="2"/>
    <x v="0"/>
    <x v="1"/>
    <n v="28452"/>
    <n v="45"/>
    <s v=" David"/>
  </r>
  <r>
    <s v="Id475"/>
    <n v="28.3"/>
    <n v="5.47"/>
    <s v="yes"/>
    <x v="0"/>
    <x v="1"/>
    <n v="1"/>
    <x v="0"/>
    <x v="1"/>
    <x v="2"/>
    <n v="21082.16"/>
    <x v="2"/>
    <x v="2"/>
    <x v="3"/>
    <n v="30499"/>
    <n v="39"/>
    <s v=" Jatin"/>
  </r>
  <r>
    <s v="Id476"/>
    <n v="54.3"/>
    <n v="4.1500000000000004"/>
    <s v="yes"/>
    <x v="0"/>
    <x v="0"/>
    <n v="1"/>
    <x v="1"/>
    <x v="0"/>
    <x v="2"/>
    <n v="20893.060000000001"/>
    <x v="1"/>
    <x v="0"/>
    <x v="1"/>
    <n v="23700"/>
    <n v="58"/>
    <s v=" J P. II"/>
  </r>
  <r>
    <s v="Id477"/>
    <n v="33.344999999999999"/>
    <n v="11.32"/>
    <s v="yes"/>
    <x v="0"/>
    <x v="0"/>
    <n v="1"/>
    <x v="1"/>
    <x v="0"/>
    <x v="0"/>
    <n v="20878.78"/>
    <x v="1"/>
    <x v="1"/>
    <x v="2"/>
    <n v="27736"/>
    <n v="47"/>
    <s v=" Angela M."/>
  </r>
  <r>
    <s v="Id478"/>
    <n v="33"/>
    <n v="9.51"/>
    <s v="yes"/>
    <x v="0"/>
    <x v="0"/>
    <n v="0"/>
    <x v="1"/>
    <x v="0"/>
    <x v="0"/>
    <n v="20781.490000000002"/>
    <x v="1"/>
    <x v="0"/>
    <x v="0"/>
    <n v="24723"/>
    <n v="55"/>
    <s v=" Blake K."/>
  </r>
  <r>
    <s v="Id479"/>
    <n v="28.024999999999999"/>
    <n v="7.67"/>
    <s v="yes"/>
    <x v="0"/>
    <x v="0"/>
    <n v="1"/>
    <x v="0"/>
    <x v="1"/>
    <x v="0"/>
    <n v="20773.63"/>
    <x v="1"/>
    <x v="0"/>
    <x v="6"/>
    <n v="31628"/>
    <n v="36"/>
    <s v=" Brian T."/>
  </r>
  <r>
    <s v="Id480"/>
    <n v="28.69"/>
    <n v="6.23"/>
    <s v="No"/>
    <x v="0"/>
    <x v="0"/>
    <n v="1"/>
    <x v="0"/>
    <x v="1"/>
    <x v="1"/>
    <n v="20745.990000000002"/>
    <x v="2"/>
    <x v="1"/>
    <x v="1"/>
    <n v="33861"/>
    <n v="30"/>
    <s v=" Damon"/>
  </r>
  <r>
    <s v="Id481"/>
    <n v="40.28"/>
    <n v="8.9"/>
    <s v="No"/>
    <x v="0"/>
    <x v="0"/>
    <n v="0"/>
    <x v="1"/>
    <x v="0"/>
    <x v="0"/>
    <n v="20709.02"/>
    <x v="2"/>
    <x v="2"/>
    <x v="9"/>
    <n v="23955"/>
    <n v="57"/>
    <s v=" Jeffrey"/>
  </r>
  <r>
    <s v="Id482"/>
    <n v="37.299999999999997"/>
    <n v="7.79"/>
    <s v="yes"/>
    <x v="0"/>
    <x v="0"/>
    <n v="0"/>
    <x v="1"/>
    <x v="0"/>
    <x v="0"/>
    <n v="20630.28"/>
    <x v="1"/>
    <x v="0"/>
    <x v="3"/>
    <n v="24823"/>
    <n v="55"/>
    <s v=" Malcolm J."/>
  </r>
  <r>
    <s v="Id483"/>
    <n v="54.47"/>
    <n v="4.49"/>
    <s v="yes"/>
    <x v="0"/>
    <x v="0"/>
    <n v="2"/>
    <x v="1"/>
    <x v="0"/>
    <x v="2"/>
    <n v="20568.32"/>
    <x v="2"/>
    <x v="2"/>
    <x v="1"/>
    <n v="24297"/>
    <n v="56"/>
    <s v=" Margaret B."/>
  </r>
  <r>
    <s v="Id484"/>
    <n v="38.06"/>
    <n v="5.24"/>
    <s v="yes"/>
    <x v="0"/>
    <x v="1"/>
    <n v="1"/>
    <x v="1"/>
    <x v="0"/>
    <x v="2"/>
    <n v="20463"/>
    <x v="1"/>
    <x v="2"/>
    <x v="0"/>
    <n v="25489"/>
    <n v="53"/>
    <s v=" Helen"/>
  </r>
  <r>
    <s v="Id485"/>
    <n v="51.47"/>
    <n v="9.6"/>
    <s v="No"/>
    <x v="0"/>
    <x v="0"/>
    <n v="0"/>
    <x v="1"/>
    <x v="0"/>
    <x v="0"/>
    <n v="20446.849999999999"/>
    <x v="1"/>
    <x v="1"/>
    <x v="1"/>
    <n v="22937"/>
    <n v="60"/>
    <s v=" Matthew"/>
  </r>
  <r>
    <s v="Id486"/>
    <n v="29.8"/>
    <n v="5.78"/>
    <s v="yes"/>
    <x v="0"/>
    <x v="0"/>
    <n v="0"/>
    <x v="1"/>
    <x v="1"/>
    <x v="1"/>
    <n v="20420.599999999999"/>
    <x v="2"/>
    <x v="2"/>
    <x v="3"/>
    <n v="31240"/>
    <n v="37"/>
    <s v=" Jeff"/>
  </r>
  <r>
    <s v="Id487"/>
    <n v="49.77"/>
    <n v="7.02"/>
    <s v="No"/>
    <x v="0"/>
    <x v="0"/>
    <n v="0"/>
    <x v="1"/>
    <x v="0"/>
    <x v="0"/>
    <n v="20354.5"/>
    <x v="2"/>
    <x v="2"/>
    <x v="12"/>
    <n v="22829"/>
    <n v="60"/>
    <s v=" Tara R"/>
  </r>
  <r>
    <s v="Id488"/>
    <n v="25.555"/>
    <n v="4.09"/>
    <s v="yes"/>
    <x v="0"/>
    <x v="0"/>
    <n v="0"/>
    <x v="0"/>
    <x v="1"/>
    <x v="2"/>
    <n v="20296.86"/>
    <x v="2"/>
    <x v="1"/>
    <x v="2"/>
    <n v="31307"/>
    <n v="37"/>
    <s v=" Kristin"/>
  </r>
  <r>
    <s v="Id489"/>
    <n v="29.64"/>
    <n v="4.93"/>
    <s v="No"/>
    <x v="0"/>
    <x v="1"/>
    <n v="1"/>
    <x v="1"/>
    <x v="1"/>
    <x v="2"/>
    <n v="20277.810000000001"/>
    <x v="2"/>
    <x v="0"/>
    <x v="4"/>
    <n v="34219"/>
    <n v="29"/>
    <s v=" Timothy"/>
  </r>
  <r>
    <s v="Id490"/>
    <n v="53.93"/>
    <n v="5.34"/>
    <s v="yes"/>
    <x v="0"/>
    <x v="0"/>
    <n v="2"/>
    <x v="1"/>
    <x v="0"/>
    <x v="2"/>
    <n v="20253.84"/>
    <x v="1"/>
    <x v="0"/>
    <x v="1"/>
    <n v="24341"/>
    <n v="56"/>
    <s v=" Scott"/>
  </r>
  <r>
    <s v="Id491"/>
    <n v="28.024999999999999"/>
    <n v="5.65"/>
    <s v="No"/>
    <x v="0"/>
    <x v="0"/>
    <n v="1"/>
    <x v="0"/>
    <x v="1"/>
    <x v="2"/>
    <n v="20234.849999999999"/>
    <x v="1"/>
    <x v="0"/>
    <x v="1"/>
    <n v="32067"/>
    <n v="35"/>
    <s v=" Carly E"/>
  </r>
  <r>
    <s v="Id492"/>
    <n v="27.5"/>
    <n v="4.49"/>
    <s v="No"/>
    <x v="0"/>
    <x v="0"/>
    <n v="0"/>
    <x v="1"/>
    <x v="1"/>
    <x v="2"/>
    <n v="20177.669999999998"/>
    <x v="1"/>
    <x v="1"/>
    <x v="3"/>
    <n v="34493"/>
    <n v="29"/>
    <s v=" Lisa"/>
  </r>
  <r>
    <s v="Id493"/>
    <n v="21.8"/>
    <n v="10.55"/>
    <s v="No"/>
    <x v="0"/>
    <x v="0"/>
    <n v="0"/>
    <x v="0"/>
    <x v="2"/>
    <x v="0"/>
    <n v="20167.34"/>
    <x v="2"/>
    <x v="0"/>
    <x v="3"/>
    <n v="37446"/>
    <n v="20"/>
    <s v=" Stacey"/>
  </r>
  <r>
    <s v="Id494"/>
    <n v="26.41"/>
    <n v="4.92"/>
    <s v="yes"/>
    <x v="0"/>
    <x v="1"/>
    <n v="1"/>
    <x v="0"/>
    <x v="1"/>
    <x v="2"/>
    <n v="20149.32"/>
    <x v="1"/>
    <x v="1"/>
    <x v="4"/>
    <n v="30595"/>
    <n v="39"/>
    <s v=" Louis"/>
  </r>
  <r>
    <s v="Id495"/>
    <n v="27.835000000000001"/>
    <n v="5.9"/>
    <s v="yes"/>
    <x v="0"/>
    <x v="0"/>
    <n v="1"/>
    <x v="0"/>
    <x v="1"/>
    <x v="1"/>
    <n v="20009.63"/>
    <x v="1"/>
    <x v="1"/>
    <x v="1"/>
    <n v="32349"/>
    <n v="34"/>
    <s v=" Brian R."/>
  </r>
  <r>
    <s v="Id496"/>
    <n v="51.74"/>
    <n v="4.9800000000000004"/>
    <s v="yes"/>
    <x v="0"/>
    <x v="0"/>
    <n v="2"/>
    <x v="1"/>
    <x v="0"/>
    <x v="2"/>
    <n v="19995.29"/>
    <x v="0"/>
    <x v="0"/>
    <x v="12"/>
    <n v="24329"/>
    <n v="56"/>
    <s v=" Jessica"/>
  </r>
  <r>
    <s v="Id497"/>
    <n v="23.37"/>
    <n v="5.8"/>
    <s v="No"/>
    <x v="0"/>
    <x v="0"/>
    <n v="0"/>
    <x v="0"/>
    <x v="2"/>
    <x v="1"/>
    <n v="19964.75"/>
    <x v="0"/>
    <x v="2"/>
    <x v="2"/>
    <n v="29503"/>
    <n v="42"/>
    <s v=" Dawn M."/>
  </r>
  <r>
    <s v="Id498"/>
    <n v="29.7"/>
    <n v="6.21"/>
    <s v="yes"/>
    <x v="0"/>
    <x v="1"/>
    <n v="1"/>
    <x v="0"/>
    <x v="1"/>
    <x v="1"/>
    <n v="19933.46"/>
    <x v="0"/>
    <x v="0"/>
    <x v="3"/>
    <n v="35721"/>
    <n v="25"/>
    <s v=" Chris"/>
  </r>
  <r>
    <s v="Id499"/>
    <n v="20.045000000000002"/>
    <n v="6.17"/>
    <s v="No"/>
    <x v="0"/>
    <x v="1"/>
    <n v="1"/>
    <x v="0"/>
    <x v="2"/>
    <x v="1"/>
    <n v="19798.05"/>
    <x v="0"/>
    <x v="1"/>
    <x v="2"/>
    <n v="29158"/>
    <n v="43"/>
    <s v=" Karen"/>
  </r>
  <r>
    <s v="Id500"/>
    <n v="27.83"/>
    <n v="5.36"/>
    <s v="No"/>
    <x v="0"/>
    <x v="0"/>
    <n v="2"/>
    <x v="1"/>
    <x v="1"/>
    <x v="2"/>
    <n v="19749.38"/>
    <x v="0"/>
    <x v="0"/>
    <x v="0"/>
    <n v="26464"/>
    <n v="50"/>
    <s v=" Jessica"/>
  </r>
  <r>
    <s v="Id501"/>
    <n v="28.93"/>
    <n v="5.2"/>
    <s v="No"/>
    <x v="0"/>
    <x v="0"/>
    <n v="0"/>
    <x v="0"/>
    <x v="1"/>
    <x v="2"/>
    <n v="19719.689999999999"/>
    <x v="0"/>
    <x v="2"/>
    <x v="0"/>
    <n v="33093"/>
    <n v="32"/>
    <s v=" Mathieu"/>
  </r>
  <r>
    <s v="Id502"/>
    <n v="33.82"/>
    <n v="5.42"/>
    <s v="No"/>
    <x v="0"/>
    <x v="0"/>
    <n v="0"/>
    <x v="1"/>
    <x v="0"/>
    <x v="2"/>
    <n v="19673.34"/>
    <x v="0"/>
    <x v="2"/>
    <x v="1"/>
    <n v="34573"/>
    <n v="28"/>
    <s v=" Kam S."/>
  </r>
  <r>
    <s v="Id503"/>
    <n v="20.234999999999999"/>
    <n v="6.84"/>
    <s v="No"/>
    <x v="0"/>
    <x v="0"/>
    <n v="0"/>
    <x v="0"/>
    <x v="2"/>
    <x v="0"/>
    <n v="19594.810000000001"/>
    <x v="0"/>
    <x v="1"/>
    <x v="2"/>
    <n v="28757"/>
    <n v="44"/>
    <s v=" Valerie A"/>
  </r>
  <r>
    <s v="Id504"/>
    <n v="49.2"/>
    <n v="10.9"/>
    <s v="yes"/>
    <x v="0"/>
    <x v="1"/>
    <n v="1"/>
    <x v="1"/>
    <x v="0"/>
    <x v="0"/>
    <n v="19551.34"/>
    <x v="0"/>
    <x v="0"/>
    <x v="1"/>
    <n v="23206"/>
    <n v="59"/>
    <s v=" Freya R"/>
  </r>
  <r>
    <s v="Id505"/>
    <n v="26.4"/>
    <n v="4.87"/>
    <s v="yes"/>
    <x v="0"/>
    <x v="0"/>
    <n v="0"/>
    <x v="0"/>
    <x v="1"/>
    <x v="2"/>
    <n v="19539.240000000002"/>
    <x v="0"/>
    <x v="1"/>
    <x v="0"/>
    <n v="31307"/>
    <n v="37"/>
    <s v=" Jennifer"/>
  </r>
  <r>
    <s v="Id506"/>
    <n v="28.38"/>
    <n v="6.07"/>
    <s v="No"/>
    <x v="0"/>
    <x v="0"/>
    <n v="1"/>
    <x v="0"/>
    <x v="1"/>
    <x v="1"/>
    <n v="19521.97"/>
    <x v="0"/>
    <x v="2"/>
    <x v="0"/>
    <n v="33835"/>
    <n v="30"/>
    <s v=" Kara"/>
  </r>
  <r>
    <s v="Id507"/>
    <n v="24.64"/>
    <n v="4.33"/>
    <s v="No"/>
    <x v="0"/>
    <x v="0"/>
    <n v="0"/>
    <x v="0"/>
    <x v="2"/>
    <x v="2"/>
    <n v="19515.54"/>
    <x v="0"/>
    <x v="1"/>
    <x v="0"/>
    <n v="29533"/>
    <n v="42"/>
    <s v=" Bradley A."/>
  </r>
  <r>
    <s v="Id508"/>
    <n v="39.71"/>
    <n v="5.83"/>
    <s v="No"/>
    <x v="0"/>
    <x v="0"/>
    <n v="1"/>
    <x v="1"/>
    <x v="0"/>
    <x v="1"/>
    <n v="19496.72"/>
    <x v="0"/>
    <x v="0"/>
    <x v="9"/>
    <n v="32111"/>
    <n v="35"/>
    <s v=" Brendan"/>
  </r>
  <r>
    <s v="Id509"/>
    <n v="22.22"/>
    <n v="5.5"/>
    <s v="No"/>
    <x v="0"/>
    <x v="0"/>
    <n v="0"/>
    <x v="0"/>
    <x v="2"/>
    <x v="2"/>
    <n v="19444.27"/>
    <x v="0"/>
    <x v="1"/>
    <x v="0"/>
    <n v="30300"/>
    <n v="40"/>
    <s v=" Amber R"/>
  </r>
  <r>
    <s v="Id510"/>
    <n v="33.344999999999999"/>
    <n v="4.79"/>
    <s v="No"/>
    <x v="0"/>
    <x v="1"/>
    <n v="1"/>
    <x v="1"/>
    <x v="0"/>
    <x v="2"/>
    <n v="19442.349999999999"/>
    <x v="0"/>
    <x v="0"/>
    <x v="1"/>
    <n v="34218"/>
    <n v="29"/>
    <s v=" Sean K"/>
  </r>
  <r>
    <s v="Id511"/>
    <n v="24.42"/>
    <n v="5.81"/>
    <s v="No"/>
    <x v="0"/>
    <x v="0"/>
    <n v="1"/>
    <x v="0"/>
    <x v="2"/>
    <x v="1"/>
    <n v="19362"/>
    <x v="0"/>
    <x v="0"/>
    <x v="0"/>
    <n v="31958"/>
    <n v="35"/>
    <s v=" Rick"/>
  </r>
  <r>
    <s v="Id512"/>
    <n v="29.81"/>
    <n v="5.58"/>
    <s v="No"/>
    <x v="0"/>
    <x v="0"/>
    <n v="0"/>
    <x v="0"/>
    <x v="1"/>
    <x v="2"/>
    <n v="19350.37"/>
    <x v="0"/>
    <x v="0"/>
    <x v="0"/>
    <n v="33474"/>
    <n v="31"/>
    <s v=" Matthew"/>
  </r>
  <r>
    <s v="Id513"/>
    <n v="51.18"/>
    <n v="4.4000000000000004"/>
    <s v="yes"/>
    <x v="0"/>
    <x v="0"/>
    <n v="2"/>
    <x v="1"/>
    <x v="0"/>
    <x v="2"/>
    <n v="19321.060000000001"/>
    <x v="0"/>
    <x v="1"/>
    <x v="1"/>
    <n v="24426"/>
    <n v="56"/>
    <s v=" Brady"/>
  </r>
  <r>
    <s v="Id514"/>
    <n v="51.37"/>
    <n v="8.18"/>
    <s v="yes"/>
    <x v="0"/>
    <x v="0"/>
    <n v="0"/>
    <x v="1"/>
    <x v="0"/>
    <x v="0"/>
    <n v="19259.96"/>
    <x v="0"/>
    <x v="1"/>
    <x v="1"/>
    <n v="24682"/>
    <n v="55"/>
    <s v=" Kameko"/>
  </r>
  <r>
    <s v="Id515"/>
    <n v="36.19"/>
    <n v="5.52"/>
    <s v="yes"/>
    <x v="0"/>
    <x v="0"/>
    <n v="0"/>
    <x v="1"/>
    <x v="0"/>
    <x v="2"/>
    <n v="19214.71"/>
    <x v="0"/>
    <x v="0"/>
    <x v="0"/>
    <n v="31409"/>
    <n v="37"/>
    <s v=" Jeremy A"/>
  </r>
  <r>
    <s v="Id516"/>
    <n v="25.9"/>
    <n v="4.84"/>
    <s v="No"/>
    <x v="0"/>
    <x v="0"/>
    <n v="0"/>
    <x v="0"/>
    <x v="1"/>
    <x v="2"/>
    <n v="19199.939999999999"/>
    <x v="0"/>
    <x v="0"/>
    <x v="3"/>
    <n v="33497"/>
    <n v="31"/>
    <s v=" Daniel"/>
  </r>
  <r>
    <s v="Id517"/>
    <n v="35.72"/>
    <n v="4.08"/>
    <s v="No"/>
    <x v="0"/>
    <x v="1"/>
    <n v="1"/>
    <x v="1"/>
    <x v="0"/>
    <x v="2"/>
    <n v="19144.580000000002"/>
    <x v="0"/>
    <x v="1"/>
    <x v="2"/>
    <n v="29038"/>
    <n v="43"/>
    <s v=" Amanda"/>
  </r>
  <r>
    <s v="Id518"/>
    <n v="27.94"/>
    <n v="4.4800000000000004"/>
    <s v="No"/>
    <x v="0"/>
    <x v="1"/>
    <n v="1"/>
    <x v="0"/>
    <x v="1"/>
    <x v="2"/>
    <n v="19107.78"/>
    <x v="0"/>
    <x v="2"/>
    <x v="0"/>
    <n v="34240"/>
    <n v="29"/>
    <s v=" Karen"/>
  </r>
  <r>
    <s v="Id519"/>
    <n v="27.1"/>
    <n v="5.73"/>
    <s v="No"/>
    <x v="0"/>
    <x v="0"/>
    <n v="0"/>
    <x v="0"/>
    <x v="1"/>
    <x v="1"/>
    <n v="19040.88"/>
    <x v="0"/>
    <x v="0"/>
    <x v="3"/>
    <n v="32664"/>
    <n v="34"/>
    <s v=" Gregory"/>
  </r>
  <r>
    <s v="Id520"/>
    <n v="18.3"/>
    <n v="5.46"/>
    <s v="yes"/>
    <x v="0"/>
    <x v="1"/>
    <n v="1"/>
    <x v="0"/>
    <x v="3"/>
    <x v="2"/>
    <n v="19023.259999999998"/>
    <x v="0"/>
    <x v="0"/>
    <x v="3"/>
    <n v="30669"/>
    <n v="39"/>
    <s v=" Sabine"/>
  </r>
  <r>
    <s v="Id521"/>
    <n v="25.3"/>
    <n v="5.0199999999999996"/>
    <s v="yes"/>
    <x v="0"/>
    <x v="0"/>
    <n v="1"/>
    <x v="0"/>
    <x v="1"/>
    <x v="2"/>
    <n v="18972.5"/>
    <x v="0"/>
    <x v="0"/>
    <x v="0"/>
    <n v="32440"/>
    <n v="34"/>
    <s v=" Joseph"/>
  </r>
  <r>
    <s v="Id522"/>
    <n v="38.83"/>
    <n v="6.36"/>
    <s v="No"/>
    <x v="0"/>
    <x v="0"/>
    <n v="1"/>
    <x v="1"/>
    <x v="0"/>
    <x v="1"/>
    <n v="18963.169999999998"/>
    <x v="0"/>
    <x v="1"/>
    <x v="0"/>
    <n v="33938"/>
    <n v="30"/>
    <s v=" Adam"/>
  </r>
  <r>
    <s v="Id523"/>
    <n v="27.6"/>
    <n v="5.36"/>
    <s v="No"/>
    <x v="0"/>
    <x v="0"/>
    <n v="1"/>
    <x v="1"/>
    <x v="1"/>
    <x v="2"/>
    <n v="18955.22"/>
    <x v="0"/>
    <x v="0"/>
    <x v="3"/>
    <n v="36013"/>
    <n v="24"/>
    <s v=" Karolyn A"/>
  </r>
  <r>
    <s v="Id524"/>
    <n v="46.4"/>
    <n v="8.3699999999999992"/>
    <s v="yes"/>
    <x v="0"/>
    <x v="1"/>
    <n v="1"/>
    <x v="1"/>
    <x v="0"/>
    <x v="0"/>
    <n v="18954.560000000001"/>
    <x v="0"/>
    <x v="1"/>
    <x v="12"/>
    <n v="23304"/>
    <n v="59"/>
    <s v=" Anita L."/>
  </r>
  <r>
    <s v="Id525"/>
    <n v="51.92"/>
    <n v="5.18"/>
    <s v="yes"/>
    <x v="0"/>
    <x v="1"/>
    <n v="1"/>
    <x v="1"/>
    <x v="0"/>
    <x v="2"/>
    <n v="18932.810000000001"/>
    <x v="0"/>
    <x v="0"/>
    <x v="1"/>
    <n v="25418"/>
    <n v="53"/>
    <s v=" Laura E."/>
  </r>
  <r>
    <s v="Id526"/>
    <n v="32.395000000000003"/>
    <n v="5.68"/>
    <s v="yes"/>
    <x v="0"/>
    <x v="0"/>
    <n v="1"/>
    <x v="1"/>
    <x v="0"/>
    <x v="2"/>
    <n v="18903.490000000002"/>
    <x v="0"/>
    <x v="2"/>
    <x v="2"/>
    <n v="34969"/>
    <n v="27"/>
    <s v=" Sarah"/>
  </r>
  <r>
    <s v="Id527"/>
    <n v="46.19"/>
    <n v="7.31"/>
    <s v="yes"/>
    <x v="0"/>
    <x v="1"/>
    <n v="1"/>
    <x v="1"/>
    <x v="0"/>
    <x v="0"/>
    <n v="18883.330000000002"/>
    <x v="0"/>
    <x v="1"/>
    <x v="12"/>
    <n v="23351"/>
    <n v="59"/>
    <s v=" Ashley E"/>
  </r>
  <r>
    <s v="Id528"/>
    <n v="27.93"/>
    <n v="4.67"/>
    <s v="No"/>
    <x v="0"/>
    <x v="1"/>
    <n v="1"/>
    <x v="1"/>
    <x v="1"/>
    <x v="2"/>
    <n v="18838.7"/>
    <x v="0"/>
    <x v="0"/>
    <x v="1"/>
    <n v="37826"/>
    <n v="19"/>
    <s v=" Lindsey"/>
  </r>
  <r>
    <s v="Id529"/>
    <n v="45.62"/>
    <n v="6.87"/>
    <s v="No"/>
    <x v="0"/>
    <x v="0"/>
    <n v="0"/>
    <x v="1"/>
    <x v="0"/>
    <x v="0"/>
    <n v="18815.53"/>
    <x v="0"/>
    <x v="1"/>
    <x v="8"/>
    <n v="22998"/>
    <n v="60"/>
    <s v=" Alan"/>
  </r>
  <r>
    <s v="Id530"/>
    <n v="35.31"/>
    <n v="5.87"/>
    <s v="No"/>
    <x v="0"/>
    <x v="1"/>
    <n v="1"/>
    <x v="1"/>
    <x v="0"/>
    <x v="1"/>
    <n v="18806.150000000001"/>
    <x v="0"/>
    <x v="2"/>
    <x v="0"/>
    <n v="29143"/>
    <n v="43"/>
    <s v=" Dan R."/>
  </r>
  <r>
    <s v="Id531"/>
    <n v="30.4"/>
    <n v="4.07"/>
    <s v="yes"/>
    <x v="0"/>
    <x v="0"/>
    <n v="1"/>
    <x v="1"/>
    <x v="0"/>
    <x v="2"/>
    <n v="18804.75"/>
    <x v="0"/>
    <x v="1"/>
    <x v="1"/>
    <n v="35031"/>
    <n v="27"/>
    <s v=" Katie"/>
  </r>
  <r>
    <s v="Id532"/>
    <n v="20.13"/>
    <n v="6.47"/>
    <s v="No"/>
    <x v="0"/>
    <x v="1"/>
    <n v="1"/>
    <x v="0"/>
    <x v="2"/>
    <x v="1"/>
    <n v="18767.740000000002"/>
    <x v="0"/>
    <x v="1"/>
    <x v="0"/>
    <n v="29178"/>
    <n v="43"/>
    <s v=" Eric"/>
  </r>
  <r>
    <s v="Id533"/>
    <n v="23.655000000000001"/>
    <n v="5.14"/>
    <s v="No"/>
    <x v="0"/>
    <x v="0"/>
    <n v="1"/>
    <x v="0"/>
    <x v="2"/>
    <x v="2"/>
    <n v="18765.88"/>
    <x v="0"/>
    <x v="2"/>
    <x v="1"/>
    <n v="33965"/>
    <n v="30"/>
    <s v=" Cathryn"/>
  </r>
  <r>
    <s v="Id534"/>
    <n v="49.05"/>
    <n v="9.77"/>
    <s v="yes"/>
    <x v="0"/>
    <x v="0"/>
    <n v="0"/>
    <x v="1"/>
    <x v="0"/>
    <x v="0"/>
    <n v="18694.689999999999"/>
    <x v="0"/>
    <x v="1"/>
    <x v="8"/>
    <n v="24714"/>
    <n v="55"/>
    <s v=" Brendan"/>
  </r>
  <r>
    <s v="Id535"/>
    <n v="51.94"/>
    <n v="8.8000000000000007"/>
    <s v="yes"/>
    <x v="0"/>
    <x v="0"/>
    <n v="2"/>
    <x v="1"/>
    <x v="0"/>
    <x v="0"/>
    <n v="18682.740000000002"/>
    <x v="0"/>
    <x v="0"/>
    <x v="1"/>
    <n v="25858"/>
    <n v="52"/>
    <s v=" Shauna"/>
  </r>
  <r>
    <s v="Id536"/>
    <n v="29.83"/>
    <n v="5.84"/>
    <s v="No"/>
    <x v="0"/>
    <x v="0"/>
    <n v="1"/>
    <x v="0"/>
    <x v="1"/>
    <x v="1"/>
    <n v="18648.419999999998"/>
    <x v="0"/>
    <x v="1"/>
    <x v="9"/>
    <n v="36061"/>
    <n v="24"/>
    <s v=" Terence"/>
  </r>
  <r>
    <s v="Id537"/>
    <n v="22.6"/>
    <n v="10.43"/>
    <s v="yes"/>
    <x v="0"/>
    <x v="0"/>
    <n v="1"/>
    <x v="0"/>
    <x v="2"/>
    <x v="0"/>
    <n v="18608.259999999998"/>
    <x v="0"/>
    <x v="0"/>
    <x v="3"/>
    <n v="31636"/>
    <n v="36"/>
    <s v=" Marisol"/>
  </r>
  <r>
    <s v="Id538"/>
    <n v="46.69"/>
    <n v="4.25"/>
    <s v="yes"/>
    <x v="0"/>
    <x v="0"/>
    <n v="1"/>
    <x v="1"/>
    <x v="0"/>
    <x v="2"/>
    <n v="18443.11"/>
    <x v="0"/>
    <x v="2"/>
    <x v="1"/>
    <n v="23646"/>
    <n v="58"/>
    <s v=" Lindsay"/>
  </r>
  <r>
    <s v="Id539"/>
    <n v="28.49"/>
    <n v="4.8899999999999997"/>
    <s v="No"/>
    <x v="0"/>
    <x v="0"/>
    <n v="0"/>
    <x v="0"/>
    <x v="1"/>
    <x v="2"/>
    <n v="18328.240000000002"/>
    <x v="0"/>
    <x v="2"/>
    <x v="0"/>
    <n v="36509"/>
    <n v="23"/>
    <s v=" Katie"/>
  </r>
  <r>
    <s v="Id540"/>
    <n v="28.5"/>
    <n v="5.55"/>
    <s v="yes"/>
    <x v="0"/>
    <x v="0"/>
    <n v="1"/>
    <x v="0"/>
    <x v="1"/>
    <x v="2"/>
    <n v="18310.740000000002"/>
    <x v="0"/>
    <x v="0"/>
    <x v="1"/>
    <n v="34884"/>
    <n v="27"/>
    <s v=" Daniel"/>
  </r>
  <r>
    <s v="Id541"/>
    <n v="24.4"/>
    <n v="4.5199999999999996"/>
    <s v="No"/>
    <x v="0"/>
    <x v="0"/>
    <n v="1"/>
    <x v="0"/>
    <x v="2"/>
    <x v="2"/>
    <n v="18259.22"/>
    <x v="0"/>
    <x v="0"/>
    <x v="3"/>
    <n v="33963"/>
    <n v="30"/>
    <s v=" Brett W"/>
  </r>
  <r>
    <s v="Id542"/>
    <n v="29.15"/>
    <n v="4.45"/>
    <s v="yes"/>
    <x v="0"/>
    <x v="0"/>
    <n v="1"/>
    <x v="0"/>
    <x v="1"/>
    <x v="2"/>
    <n v="18246.5"/>
    <x v="0"/>
    <x v="1"/>
    <x v="0"/>
    <n v="34914"/>
    <n v="27"/>
    <s v=" Dylan J"/>
  </r>
  <r>
    <s v="Id543"/>
    <n v="27.28"/>
    <n v="4.72"/>
    <s v="No"/>
    <x v="1"/>
    <x v="0"/>
    <n v="1"/>
    <x v="0"/>
    <x v="1"/>
    <x v="2"/>
    <n v="18223.45"/>
    <x v="0"/>
    <x v="0"/>
    <x v="0"/>
    <n v="38240"/>
    <n v="18"/>
    <s v=" Elizabeth"/>
  </r>
  <r>
    <s v="Id544"/>
    <n v="32.229999999999997"/>
    <n v="4.6500000000000004"/>
    <s v="yes"/>
    <x v="0"/>
    <x v="1"/>
    <n v="1"/>
    <x v="1"/>
    <x v="0"/>
    <x v="2"/>
    <n v="18218.16"/>
    <x v="0"/>
    <x v="1"/>
    <x v="0"/>
    <n v="35596"/>
    <n v="25"/>
    <s v=" Brooke M."/>
  </r>
  <r>
    <s v="Id545"/>
    <n v="44.2"/>
    <n v="11.34"/>
    <s v="yes"/>
    <x v="0"/>
    <x v="1"/>
    <n v="1"/>
    <x v="1"/>
    <x v="0"/>
    <x v="0"/>
    <n v="18208.34"/>
    <x v="0"/>
    <x v="2"/>
    <x v="12"/>
    <n v="23196"/>
    <n v="59"/>
    <s v=" Teiko"/>
  </r>
  <r>
    <s v="Id546"/>
    <n v="29.734999999999999"/>
    <n v="4.53"/>
    <s v="No"/>
    <x v="0"/>
    <x v="1"/>
    <n v="1"/>
    <x v="1"/>
    <x v="1"/>
    <x v="2"/>
    <n v="18157.88"/>
    <x v="0"/>
    <x v="1"/>
    <x v="1"/>
    <n v="34162"/>
    <n v="29"/>
    <s v=" Zachary"/>
  </r>
  <r>
    <s v="Id547"/>
    <n v="28.31"/>
    <n v="6.35"/>
    <s v="No"/>
    <x v="0"/>
    <x v="0"/>
    <n v="0"/>
    <x v="0"/>
    <x v="1"/>
    <x v="1"/>
    <n v="18033.97"/>
    <x v="0"/>
    <x v="1"/>
    <x v="1"/>
    <n v="36457"/>
    <n v="23"/>
    <s v=" Johannah"/>
  </r>
  <r>
    <s v="Id548"/>
    <n v="46.62"/>
    <n v="8.51"/>
    <s v="No"/>
    <x v="0"/>
    <x v="0"/>
    <n v="0"/>
    <x v="1"/>
    <x v="0"/>
    <x v="0"/>
    <n v="18031.189999999999"/>
    <x v="0"/>
    <x v="2"/>
    <x v="1"/>
    <n v="24032"/>
    <n v="57"/>
    <s v=" Ryan A"/>
  </r>
  <r>
    <s v="Id549"/>
    <n v="51.75"/>
    <n v="8.59"/>
    <s v="yes"/>
    <x v="0"/>
    <x v="0"/>
    <n v="1"/>
    <x v="1"/>
    <x v="0"/>
    <x v="0"/>
    <n v="18031.16"/>
    <x v="0"/>
    <x v="0"/>
    <x v="8"/>
    <n v="27572"/>
    <n v="47"/>
    <s v=" Andres Sr."/>
  </r>
  <r>
    <s v="Id550"/>
    <n v="25.7"/>
    <n v="4.13"/>
    <s v="yes"/>
    <x v="0"/>
    <x v="0"/>
    <n v="0"/>
    <x v="0"/>
    <x v="1"/>
    <x v="2"/>
    <n v="17942.11"/>
    <x v="0"/>
    <x v="2"/>
    <x v="3"/>
    <n v="37162"/>
    <n v="21"/>
    <s v=" Bryan"/>
  </r>
  <r>
    <s v="Id551"/>
    <n v="31.79"/>
    <n v="4.55"/>
    <s v="No"/>
    <x v="0"/>
    <x v="0"/>
    <n v="0"/>
    <x v="1"/>
    <x v="0"/>
    <x v="2"/>
    <n v="17929.3"/>
    <x v="0"/>
    <x v="2"/>
    <x v="0"/>
    <n v="28415"/>
    <n v="45"/>
    <s v=" Lizette"/>
  </r>
  <r>
    <s v="Id552"/>
    <n v="24.795000000000002"/>
    <n v="4.5199999999999996"/>
    <s v="No"/>
    <x v="0"/>
    <x v="0"/>
    <n v="0"/>
    <x v="0"/>
    <x v="2"/>
    <x v="2"/>
    <n v="17904.53"/>
    <x v="0"/>
    <x v="2"/>
    <x v="6"/>
    <n v="32846"/>
    <n v="33"/>
    <s v=" Don"/>
  </r>
  <r>
    <s v="Id553"/>
    <n v="53.98"/>
    <n v="5.07"/>
    <s v="No"/>
    <x v="0"/>
    <x v="1"/>
    <n v="1"/>
    <x v="1"/>
    <x v="0"/>
    <x v="2"/>
    <n v="17882.669999999998"/>
    <x v="0"/>
    <x v="0"/>
    <x v="1"/>
    <n v="29171"/>
    <n v="43"/>
    <s v=" Jeb"/>
  </r>
  <r>
    <s v="Id554"/>
    <n v="41.325000000000003"/>
    <n v="4.04"/>
    <s v="yes"/>
    <x v="0"/>
    <x v="1"/>
    <n v="1"/>
    <x v="1"/>
    <x v="0"/>
    <x v="2"/>
    <n v="17878.900000000001"/>
    <x v="0"/>
    <x v="2"/>
    <x v="2"/>
    <n v="35668"/>
    <n v="25"/>
    <s v=" Amy R."/>
  </r>
  <r>
    <s v="Id555"/>
    <n v="51.65"/>
    <n v="5.3"/>
    <s v="yes"/>
    <x v="0"/>
    <x v="0"/>
    <n v="0"/>
    <x v="1"/>
    <x v="0"/>
    <x v="2"/>
    <n v="17862.919999999998"/>
    <x v="0"/>
    <x v="2"/>
    <x v="1"/>
    <n v="28106"/>
    <n v="46"/>
    <s v=" Brian"/>
  </r>
  <r>
    <s v="Id556"/>
    <n v="44.52"/>
    <n v="8.64"/>
    <s v="yes"/>
    <x v="0"/>
    <x v="1"/>
    <n v="1"/>
    <x v="1"/>
    <x v="0"/>
    <x v="0"/>
    <n v="17832.599999999999"/>
    <x v="0"/>
    <x v="2"/>
    <x v="1"/>
    <n v="23353"/>
    <n v="59"/>
    <s v=" Mike G"/>
  </r>
  <r>
    <s v="Id557"/>
    <n v="53.29"/>
    <n v="4.03"/>
    <s v="No"/>
    <x v="0"/>
    <x v="1"/>
    <n v="1"/>
    <x v="1"/>
    <x v="0"/>
    <x v="2"/>
    <n v="17779.939999999999"/>
    <x v="0"/>
    <x v="2"/>
    <x v="1"/>
    <n v="29138"/>
    <n v="43"/>
    <s v=" Simonezitrone Sr."/>
  </r>
  <r>
    <s v="Id558"/>
    <n v="46.63"/>
    <n v="4.26"/>
    <s v="yes"/>
    <x v="0"/>
    <x v="0"/>
    <n v="2"/>
    <x v="1"/>
    <x v="0"/>
    <x v="2"/>
    <n v="17777.73"/>
    <x v="0"/>
    <x v="0"/>
    <x v="1"/>
    <n v="24279"/>
    <n v="56"/>
    <s v=" Nicholas"/>
  </r>
  <r>
    <s v="Id559"/>
    <n v="28.88"/>
    <n v="5.35"/>
    <s v="No"/>
    <x v="0"/>
    <x v="1"/>
    <n v="1"/>
    <x v="0"/>
    <x v="1"/>
    <x v="2"/>
    <n v="17748.509999999998"/>
    <x v="0"/>
    <x v="1"/>
    <x v="1"/>
    <n v="37816"/>
    <n v="19"/>
    <s v=" Angela M"/>
  </r>
  <r>
    <s v="Id560"/>
    <n v="23.98"/>
    <n v="4.9000000000000004"/>
    <s v="No"/>
    <x v="0"/>
    <x v="0"/>
    <n v="0"/>
    <x v="1"/>
    <x v="2"/>
    <x v="2"/>
    <n v="17663.14"/>
    <x v="0"/>
    <x v="0"/>
    <x v="0"/>
    <n v="34516"/>
    <n v="28"/>
    <s v=" Oz"/>
  </r>
  <r>
    <s v="Id561"/>
    <n v="23.65"/>
    <n v="4.5"/>
    <s v="No"/>
    <x v="0"/>
    <x v="0"/>
    <n v="0"/>
    <x v="1"/>
    <x v="2"/>
    <x v="2"/>
    <n v="17626.240000000002"/>
    <x v="0"/>
    <x v="0"/>
    <x v="0"/>
    <n v="33171"/>
    <n v="32"/>
    <s v=" Erin M."/>
  </r>
  <r>
    <s v="Id562"/>
    <n v="49.09"/>
    <n v="8.3800000000000008"/>
    <s v="yes"/>
    <x v="0"/>
    <x v="0"/>
    <n v="2"/>
    <x v="1"/>
    <x v="0"/>
    <x v="0"/>
    <n v="17584.72"/>
    <x v="0"/>
    <x v="0"/>
    <x v="1"/>
    <n v="25775"/>
    <n v="52"/>
    <s v=" Bobby E."/>
  </r>
  <r>
    <s v="Id563"/>
    <n v="28.024999999999999"/>
    <n v="7.03"/>
    <s v="No"/>
    <x v="0"/>
    <x v="0"/>
    <n v="0"/>
    <x v="0"/>
    <x v="1"/>
    <x v="0"/>
    <n v="17560.38"/>
    <x v="0"/>
    <x v="1"/>
    <x v="1"/>
    <n v="37493"/>
    <n v="20"/>
    <s v=" Daniel P."/>
  </r>
  <r>
    <s v="Id564"/>
    <n v="43.32"/>
    <n v="8.75"/>
    <s v="yes"/>
    <x v="0"/>
    <x v="1"/>
    <n v="1"/>
    <x v="1"/>
    <x v="0"/>
    <x v="0"/>
    <n v="17556.88"/>
    <x v="0"/>
    <x v="2"/>
    <x v="1"/>
    <n v="23331"/>
    <n v="59"/>
    <s v=" Marie E."/>
  </r>
  <r>
    <s v="Id565"/>
    <n v="45.92"/>
    <n v="9.51"/>
    <s v="No"/>
    <x v="0"/>
    <x v="0"/>
    <n v="0"/>
    <x v="1"/>
    <x v="0"/>
    <x v="0"/>
    <n v="17507.47"/>
    <x v="0"/>
    <x v="1"/>
    <x v="12"/>
    <n v="25031"/>
    <n v="54"/>
    <s v=" Katie"/>
  </r>
  <r>
    <s v="Id566"/>
    <n v="44.03"/>
    <n v="9.36"/>
    <s v="No"/>
    <x v="0"/>
    <x v="0"/>
    <n v="0"/>
    <x v="1"/>
    <x v="0"/>
    <x v="0"/>
    <n v="17505.650000000001"/>
    <x v="0"/>
    <x v="2"/>
    <x v="8"/>
    <n v="23909"/>
    <n v="57"/>
    <s v=" Eric D"/>
  </r>
  <r>
    <s v="Id567"/>
    <n v="24.6"/>
    <n v="4.8099999999999996"/>
    <s v="No"/>
    <x v="0"/>
    <x v="0"/>
    <n v="0"/>
    <x v="0"/>
    <x v="2"/>
    <x v="2"/>
    <n v="17496.310000000001"/>
    <x v="0"/>
    <x v="2"/>
    <x v="3"/>
    <n v="33236"/>
    <n v="32"/>
    <s v=" Tara"/>
  </r>
  <r>
    <s v="Id568"/>
    <n v="49.15"/>
    <n v="8.08"/>
    <s v="No"/>
    <x v="0"/>
    <x v="0"/>
    <n v="0"/>
    <x v="1"/>
    <x v="0"/>
    <x v="0"/>
    <n v="17479.53"/>
    <x v="0"/>
    <x v="1"/>
    <x v="1"/>
    <n v="26092"/>
    <n v="52"/>
    <s v=" Haley L"/>
  </r>
  <r>
    <s v="Id569"/>
    <n v="28.31"/>
    <n v="6.29"/>
    <s v="No"/>
    <x v="0"/>
    <x v="1"/>
    <n v="1"/>
    <x v="0"/>
    <x v="1"/>
    <x v="1"/>
    <n v="17468.98"/>
    <x v="1"/>
    <x v="1"/>
    <x v="1"/>
    <n v="37927"/>
    <n v="19"/>
    <s v=" Kayla B."/>
  </r>
  <r>
    <s v="Id570"/>
    <n v="22.99"/>
    <n v="6.29"/>
    <s v="No"/>
    <x v="0"/>
    <x v="0"/>
    <n v="1"/>
    <x v="0"/>
    <x v="2"/>
    <x v="1"/>
    <n v="17361.77"/>
    <x v="1"/>
    <x v="1"/>
    <x v="1"/>
    <n v="33895"/>
    <n v="30"/>
    <s v=" Mark D."/>
  </r>
  <r>
    <s v="Id571"/>
    <n v="29.07"/>
    <n v="5.12"/>
    <s v="No"/>
    <x v="0"/>
    <x v="1"/>
    <n v="1"/>
    <x v="0"/>
    <x v="1"/>
    <x v="2"/>
    <n v="17352.68"/>
    <x v="1"/>
    <x v="0"/>
    <x v="1"/>
    <n v="37926"/>
    <n v="19"/>
    <s v=" Patrick J."/>
  </r>
  <r>
    <s v="Id572"/>
    <n v="42.02"/>
    <n v="9.9499999999999993"/>
    <s v="yes"/>
    <x v="0"/>
    <x v="1"/>
    <n v="1"/>
    <x v="1"/>
    <x v="0"/>
    <x v="0"/>
    <n v="17337.580000000002"/>
    <x v="1"/>
    <x v="0"/>
    <x v="8"/>
    <n v="23204"/>
    <n v="59"/>
    <s v=" Alejandro"/>
  </r>
  <r>
    <s v="Id573"/>
    <n v="49.07"/>
    <n v="9.08"/>
    <s v="yes"/>
    <x v="0"/>
    <x v="0"/>
    <n v="1"/>
    <x v="1"/>
    <x v="0"/>
    <x v="0"/>
    <n v="17253.43"/>
    <x v="1"/>
    <x v="0"/>
    <x v="12"/>
    <n v="27631"/>
    <n v="47"/>
    <s v=" Beth A"/>
  </r>
  <r>
    <s v="Id574"/>
    <n v="19.8"/>
    <n v="4.82"/>
    <s v="No"/>
    <x v="0"/>
    <x v="0"/>
    <n v="0"/>
    <x v="0"/>
    <x v="2"/>
    <x v="2"/>
    <n v="17179.52"/>
    <x v="1"/>
    <x v="1"/>
    <x v="0"/>
    <n v="30246"/>
    <n v="40"/>
    <s v=" Jason R"/>
  </r>
  <r>
    <s v="Id575"/>
    <n v="27.36"/>
    <n v="4.6500000000000004"/>
    <s v="No"/>
    <x v="1"/>
    <x v="0"/>
    <n v="1"/>
    <x v="0"/>
    <x v="1"/>
    <x v="2"/>
    <n v="17178.68"/>
    <x v="1"/>
    <x v="2"/>
    <x v="9"/>
    <n v="38217"/>
    <n v="18"/>
    <s v=" Yoshinori"/>
  </r>
  <r>
    <s v="Id576"/>
    <n v="42.95"/>
    <n v="5.16"/>
    <s v="yes"/>
    <x v="0"/>
    <x v="0"/>
    <n v="1"/>
    <x v="1"/>
    <x v="0"/>
    <x v="2"/>
    <n v="17174.52"/>
    <x v="1"/>
    <x v="2"/>
    <x v="1"/>
    <n v="23535"/>
    <n v="59"/>
    <s v=" Adrienne G."/>
  </r>
  <r>
    <s v="Id577"/>
    <n v="42.66"/>
    <n v="10.44"/>
    <s v="No"/>
    <x v="0"/>
    <x v="0"/>
    <n v="0"/>
    <x v="1"/>
    <x v="0"/>
    <x v="0"/>
    <n v="17172.27"/>
    <x v="1"/>
    <x v="2"/>
    <x v="12"/>
    <n v="24001"/>
    <n v="57"/>
    <s v=" Meredith"/>
  </r>
  <r>
    <s v="Id578"/>
    <n v="33.630000000000003"/>
    <n v="5.69"/>
    <s v="No"/>
    <x v="0"/>
    <x v="0"/>
    <n v="1"/>
    <x v="1"/>
    <x v="0"/>
    <x v="2"/>
    <n v="17128.43"/>
    <x v="1"/>
    <x v="0"/>
    <x v="4"/>
    <n v="35949"/>
    <n v="25"/>
    <s v=" Junyong"/>
  </r>
  <r>
    <s v="Id579"/>
    <n v="26.84"/>
    <n v="6.5"/>
    <s v="No"/>
    <x v="0"/>
    <x v="0"/>
    <n v="0"/>
    <x v="0"/>
    <x v="1"/>
    <x v="0"/>
    <n v="17085.27"/>
    <x v="1"/>
    <x v="0"/>
    <x v="0"/>
    <n v="37435"/>
    <n v="20"/>
    <s v=" Kristen A."/>
  </r>
  <r>
    <s v="Id580"/>
    <n v="28.3"/>
    <n v="5.73"/>
    <s v="No"/>
    <x v="0"/>
    <x v="1"/>
    <n v="1"/>
    <x v="0"/>
    <x v="1"/>
    <x v="1"/>
    <n v="17081.080000000002"/>
    <x v="1"/>
    <x v="2"/>
    <x v="3"/>
    <n v="37981"/>
    <n v="19"/>
    <s v=" Maria I."/>
  </r>
  <r>
    <s v="Id581"/>
    <n v="27.06"/>
    <n v="5.74"/>
    <s v="yes"/>
    <x v="0"/>
    <x v="0"/>
    <n v="0"/>
    <x v="0"/>
    <x v="1"/>
    <x v="1"/>
    <n v="17043.34"/>
    <x v="1"/>
    <x v="0"/>
    <x v="0"/>
    <n v="35226"/>
    <n v="26"/>
    <s v=" Jonathan"/>
  </r>
  <r>
    <s v="Id582"/>
    <n v="47.13"/>
    <n v="8.6999999999999993"/>
    <s v="No"/>
    <x v="0"/>
    <x v="0"/>
    <n v="0"/>
    <x v="1"/>
    <x v="0"/>
    <x v="0"/>
    <n v="17016.009999999998"/>
    <x v="1"/>
    <x v="2"/>
    <x v="8"/>
    <n v="26167"/>
    <n v="51"/>
    <s v=" Phil"/>
  </r>
  <r>
    <s v="Id583"/>
    <n v="51.72"/>
    <n v="5.09"/>
    <s v="No"/>
    <x v="0"/>
    <x v="0"/>
    <n v="0"/>
    <x v="1"/>
    <x v="0"/>
    <x v="2"/>
    <n v="16990.55"/>
    <x v="1"/>
    <x v="0"/>
    <x v="1"/>
    <n v="29418"/>
    <n v="42"/>
    <s v=" Benjamina C"/>
  </r>
  <r>
    <s v="Id584"/>
    <n v="48.59"/>
    <n v="5.57"/>
    <s v="No"/>
    <x v="0"/>
    <x v="0"/>
    <n v="0"/>
    <x v="1"/>
    <x v="0"/>
    <x v="2"/>
    <n v="16921.09"/>
    <x v="1"/>
    <x v="0"/>
    <x v="8"/>
    <n v="28362"/>
    <n v="45"/>
    <s v=" Christopher"/>
  </r>
  <r>
    <s v="Id585"/>
    <n v="45.18"/>
    <n v="10.87"/>
    <s v="No"/>
    <x v="0"/>
    <x v="0"/>
    <n v="0"/>
    <x v="1"/>
    <x v="0"/>
    <x v="0"/>
    <n v="16903.5"/>
    <x v="1"/>
    <x v="0"/>
    <x v="1"/>
    <n v="25132"/>
    <n v="54"/>
    <s v=" Alison B"/>
  </r>
  <r>
    <s v="Id586"/>
    <n v="27.9"/>
    <n v="6.02"/>
    <s v="No"/>
    <x v="0"/>
    <x v="1"/>
    <n v="1"/>
    <x v="0"/>
    <x v="1"/>
    <x v="1"/>
    <n v="16884.919999999998"/>
    <x v="1"/>
    <x v="2"/>
    <x v="3"/>
    <n v="37874"/>
    <n v="19"/>
    <s v=" Caroline"/>
  </r>
  <r>
    <s v="Id587"/>
    <n v="51.33"/>
    <n v="7"/>
    <s v="No"/>
    <x v="0"/>
    <x v="0"/>
    <n v="0"/>
    <x v="1"/>
    <x v="0"/>
    <x v="0"/>
    <n v="16841.32"/>
    <x v="1"/>
    <x v="0"/>
    <x v="3"/>
    <n v="27249"/>
    <n v="48"/>
    <s v=" Alexis N"/>
  </r>
  <r>
    <s v="Id588"/>
    <n v="30.59"/>
    <n v="5.56"/>
    <s v="yes"/>
    <x v="0"/>
    <x v="0"/>
    <n v="1"/>
    <x v="1"/>
    <x v="0"/>
    <x v="2"/>
    <n v="16796.41"/>
    <x v="1"/>
    <x v="0"/>
    <x v="2"/>
    <n v="34991"/>
    <n v="27"/>
    <s v=" Shanda L"/>
  </r>
  <r>
    <s v="Id589"/>
    <n v="39.229999999999997"/>
    <n v="8.4499999999999993"/>
    <s v="No"/>
    <x v="0"/>
    <x v="0"/>
    <n v="0"/>
    <x v="1"/>
    <x v="0"/>
    <x v="0"/>
    <n v="16779.400000000001"/>
    <x v="1"/>
    <x v="2"/>
    <x v="12"/>
    <n v="22856"/>
    <n v="60"/>
    <s v=" Lacey"/>
  </r>
  <r>
    <s v="Id590"/>
    <n v="19.094999999999999"/>
    <n v="6.19"/>
    <s v="No"/>
    <x v="0"/>
    <x v="0"/>
    <n v="0"/>
    <x v="0"/>
    <x v="2"/>
    <x v="1"/>
    <n v="16776.3"/>
    <x v="1"/>
    <x v="2"/>
    <x v="2"/>
    <n v="32774"/>
    <n v="33"/>
    <s v=" Laurette"/>
  </r>
  <r>
    <s v="Id591"/>
    <n v="49.72"/>
    <n v="7.71"/>
    <s v="No"/>
    <x v="0"/>
    <x v="0"/>
    <n v="0"/>
    <x v="1"/>
    <x v="0"/>
    <x v="0"/>
    <n v="16770.990000000002"/>
    <x v="1"/>
    <x v="1"/>
    <x v="1"/>
    <n v="27269"/>
    <n v="48"/>
    <s v=" Jason"/>
  </r>
  <r>
    <s v="Id592"/>
    <n v="21.754999999999999"/>
    <n v="4.63"/>
    <s v="No"/>
    <x v="0"/>
    <x v="1"/>
    <n v="1"/>
    <x v="0"/>
    <x v="2"/>
    <x v="2"/>
    <n v="16657.72"/>
    <x v="1"/>
    <x v="1"/>
    <x v="2"/>
    <n v="34278"/>
    <n v="29"/>
    <s v=" Mary"/>
  </r>
  <r>
    <s v="Id593"/>
    <n v="48.39"/>
    <n v="4.6100000000000003"/>
    <s v="No"/>
    <x v="0"/>
    <x v="0"/>
    <n v="0"/>
    <x v="1"/>
    <x v="0"/>
    <x v="2"/>
    <n v="16631.61"/>
    <x v="1"/>
    <x v="1"/>
    <x v="1"/>
    <n v="28393"/>
    <n v="45"/>
    <s v=" Kati A"/>
  </r>
  <r>
    <s v="Id594"/>
    <n v="47.15"/>
    <n v="9.5299999999999994"/>
    <s v="yes"/>
    <x v="0"/>
    <x v="0"/>
    <n v="1"/>
    <x v="1"/>
    <x v="0"/>
    <x v="0"/>
    <n v="16602.18"/>
    <x v="1"/>
    <x v="1"/>
    <x v="12"/>
    <n v="27599"/>
    <n v="47"/>
    <s v=" Kelly J"/>
  </r>
  <r>
    <s v="Id595"/>
    <n v="47.59"/>
    <n v="11.43"/>
    <s v="yes"/>
    <x v="0"/>
    <x v="0"/>
    <n v="2"/>
    <x v="1"/>
    <x v="0"/>
    <x v="0"/>
    <n v="16600.16"/>
    <x v="1"/>
    <x v="2"/>
    <x v="3"/>
    <n v="25759"/>
    <n v="52"/>
    <s v=" Greer D"/>
  </r>
  <r>
    <s v="Id596"/>
    <n v="39.81"/>
    <n v="7.65"/>
    <s v="yes"/>
    <x v="0"/>
    <x v="1"/>
    <n v="1"/>
    <x v="1"/>
    <x v="0"/>
    <x v="0"/>
    <n v="16587.96"/>
    <x v="1"/>
    <x v="2"/>
    <x v="8"/>
    <n v="23187"/>
    <n v="59"/>
    <s v=" Brent"/>
  </r>
  <r>
    <s v="Id597"/>
    <n v="31.02"/>
    <n v="5.87"/>
    <s v="yes"/>
    <x v="0"/>
    <x v="0"/>
    <n v="0"/>
    <x v="1"/>
    <x v="0"/>
    <x v="1"/>
    <n v="16586.5"/>
    <x v="1"/>
    <x v="1"/>
    <x v="0"/>
    <n v="37067"/>
    <n v="21"/>
    <s v=" Eugene M"/>
  </r>
  <r>
    <s v="Id598"/>
    <n v="24.75"/>
    <n v="4.3600000000000003"/>
    <s v="yes"/>
    <x v="0"/>
    <x v="0"/>
    <n v="1"/>
    <x v="0"/>
    <x v="2"/>
    <x v="2"/>
    <n v="16577.78"/>
    <x v="1"/>
    <x v="1"/>
    <x v="0"/>
    <n v="35056"/>
    <n v="27"/>
    <s v=" Erin D"/>
  </r>
  <r>
    <s v="Id599"/>
    <n v="30.114999999999998"/>
    <n v="10.119999999999999"/>
    <s v="No"/>
    <x v="0"/>
    <x v="0"/>
    <n v="3"/>
    <x v="1"/>
    <x v="0"/>
    <x v="0"/>
    <n v="16455.71"/>
    <x v="1"/>
    <x v="2"/>
    <x v="1"/>
    <n v="21468"/>
    <n v="64"/>
    <s v=" Kamilla"/>
  </r>
  <r>
    <s v="Id600"/>
    <n v="26.03"/>
    <n v="4.01"/>
    <s v="No"/>
    <x v="0"/>
    <x v="1"/>
    <n v="1"/>
    <x v="0"/>
    <x v="1"/>
    <x v="2"/>
    <n v="16450.89"/>
    <x v="1"/>
    <x v="1"/>
    <x v="1"/>
    <n v="37975"/>
    <n v="19"/>
    <s v=" Wayne I."/>
  </r>
  <r>
    <s v="Id601"/>
    <n v="20.045000000000002"/>
    <n v="4.7699999999999996"/>
    <s v="yes"/>
    <x v="0"/>
    <x v="0"/>
    <n v="1"/>
    <x v="0"/>
    <x v="2"/>
    <x v="2"/>
    <n v="16420.490000000002"/>
    <x v="1"/>
    <x v="0"/>
    <x v="1"/>
    <n v="34970"/>
    <n v="27"/>
    <s v=" Tracy L"/>
  </r>
  <r>
    <s v="Id602"/>
    <n v="40.24"/>
    <n v="6.83"/>
    <s v="No"/>
    <x v="0"/>
    <x v="0"/>
    <n v="0"/>
    <x v="1"/>
    <x v="0"/>
    <x v="0"/>
    <n v="16351.42"/>
    <x v="1"/>
    <x v="0"/>
    <x v="12"/>
    <n v="24081"/>
    <n v="57"/>
    <s v=" Heather"/>
  </r>
  <r>
    <s v="Id603"/>
    <n v="43.15"/>
    <n v="6.14"/>
    <s v="yes"/>
    <x v="0"/>
    <x v="1"/>
    <n v="1"/>
    <x v="1"/>
    <x v="0"/>
    <x v="1"/>
    <n v="16311.05"/>
    <x v="1"/>
    <x v="0"/>
    <x v="12"/>
    <n v="25423"/>
    <n v="53"/>
    <s v=" Megan C"/>
  </r>
  <r>
    <s v="Id604"/>
    <n v="27.7"/>
    <n v="5.6"/>
    <s v="No"/>
    <x v="0"/>
    <x v="1"/>
    <n v="1"/>
    <x v="0"/>
    <x v="1"/>
    <x v="2"/>
    <n v="16297.85"/>
    <x v="1"/>
    <x v="0"/>
    <x v="3"/>
    <n v="37857"/>
    <n v="19"/>
    <s v=" Jonathan"/>
  </r>
  <r>
    <s v="Id605"/>
    <n v="45.68"/>
    <n v="4.8"/>
    <s v="No"/>
    <x v="0"/>
    <x v="0"/>
    <n v="2"/>
    <x v="1"/>
    <x v="0"/>
    <x v="2"/>
    <n v="16267.32"/>
    <x v="1"/>
    <x v="2"/>
    <x v="8"/>
    <n v="26510"/>
    <n v="50"/>
    <s v=" Greg D."/>
  </r>
  <r>
    <s v="Id606"/>
    <n v="27.3"/>
    <n v="11.89"/>
    <s v="No"/>
    <x v="0"/>
    <x v="0"/>
    <n v="0"/>
    <x v="0"/>
    <x v="1"/>
    <x v="0"/>
    <n v="16232.85"/>
    <x v="1"/>
    <x v="1"/>
    <x v="3"/>
    <n v="37507"/>
    <n v="20"/>
    <s v=" Steven L."/>
  </r>
  <r>
    <s v="Id607"/>
    <n v="54.45"/>
    <n v="4.7300000000000004"/>
    <s v="yes"/>
    <x v="0"/>
    <x v="0"/>
    <n v="1"/>
    <x v="1"/>
    <x v="0"/>
    <x v="2"/>
    <n v="16205.88"/>
    <x v="1"/>
    <x v="1"/>
    <x v="1"/>
    <n v="32376"/>
    <n v="34"/>
    <s v=" Gianfilippo"/>
  </r>
  <r>
    <s v="Id608"/>
    <n v="54.43"/>
    <n v="4.6100000000000003"/>
    <s v="yes"/>
    <x v="0"/>
    <x v="0"/>
    <n v="1"/>
    <x v="1"/>
    <x v="0"/>
    <x v="2"/>
    <n v="16199.1"/>
    <x v="1"/>
    <x v="2"/>
    <x v="1"/>
    <n v="32361"/>
    <n v="34"/>
    <s v=" Hector"/>
  </r>
  <r>
    <s v="Id609"/>
    <n v="48.01"/>
    <n v="7.3"/>
    <s v="No"/>
    <x v="0"/>
    <x v="0"/>
    <n v="0"/>
    <x v="1"/>
    <x v="0"/>
    <x v="0"/>
    <n v="16190.97"/>
    <x v="1"/>
    <x v="0"/>
    <x v="1"/>
    <n v="27283"/>
    <n v="48"/>
    <s v=" Mark W."/>
  </r>
  <r>
    <s v="Id610"/>
    <n v="48.32"/>
    <n v="5.88"/>
    <s v="No"/>
    <x v="0"/>
    <x v="0"/>
    <n v="0"/>
    <x v="1"/>
    <x v="0"/>
    <x v="1"/>
    <n v="16152.04"/>
    <x v="1"/>
    <x v="1"/>
    <x v="12"/>
    <n v="30138"/>
    <n v="40"/>
    <s v=" Aubri"/>
  </r>
  <r>
    <s v="Id611"/>
    <n v="22.895"/>
    <n v="4.0599999999999996"/>
    <s v="No"/>
    <x v="0"/>
    <x v="1"/>
    <n v="1"/>
    <x v="0"/>
    <x v="2"/>
    <x v="2"/>
    <n v="16138.76"/>
    <x v="1"/>
    <x v="0"/>
    <x v="6"/>
    <n v="34315"/>
    <n v="29"/>
    <s v=" Justin"/>
  </r>
  <r>
    <s v="Id612"/>
    <n v="54.85"/>
    <n v="4.9000000000000004"/>
    <s v="No"/>
    <x v="0"/>
    <x v="0"/>
    <n v="1"/>
    <x v="1"/>
    <x v="0"/>
    <x v="2"/>
    <n v="16122.65"/>
    <x v="1"/>
    <x v="1"/>
    <x v="3"/>
    <n v="32056"/>
    <n v="35"/>
    <s v=" Megan A."/>
  </r>
  <r>
    <s v="Id613"/>
    <n v="21.85"/>
    <n v="5.52"/>
    <s v="No"/>
    <x v="0"/>
    <x v="1"/>
    <n v="1"/>
    <x v="0"/>
    <x v="2"/>
    <x v="2"/>
    <n v="16115.3"/>
    <x v="1"/>
    <x v="1"/>
    <x v="2"/>
    <n v="34189"/>
    <n v="29"/>
    <s v=" Erika M."/>
  </r>
  <r>
    <s v="Id614"/>
    <n v="51.86"/>
    <n v="5.2"/>
    <s v="yes"/>
    <x v="0"/>
    <x v="0"/>
    <n v="0"/>
    <x v="1"/>
    <x v="0"/>
    <x v="2"/>
    <n v="16097.94"/>
    <x v="1"/>
    <x v="0"/>
    <x v="1"/>
    <n v="31286"/>
    <n v="37"/>
    <s v=" Daniel G."/>
  </r>
  <r>
    <s v="Id615"/>
    <n v="39.049999999999997"/>
    <n v="7.59"/>
    <s v="No"/>
    <x v="0"/>
    <x v="0"/>
    <n v="3"/>
    <x v="1"/>
    <x v="0"/>
    <x v="0"/>
    <n v="16085.13"/>
    <x v="1"/>
    <x v="2"/>
    <x v="0"/>
    <n v="21357"/>
    <n v="64"/>
    <s v=" Devin C."/>
  </r>
  <r>
    <s v="Id616"/>
    <n v="31.824999999999999"/>
    <n v="8.2799999999999994"/>
    <s v="No"/>
    <x v="0"/>
    <x v="0"/>
    <n v="3"/>
    <x v="1"/>
    <x v="0"/>
    <x v="0"/>
    <n v="16069.08"/>
    <x v="1"/>
    <x v="2"/>
    <x v="2"/>
    <n v="21480"/>
    <n v="64"/>
    <s v=" Louise A"/>
  </r>
  <r>
    <s v="Id617"/>
    <n v="46.43"/>
    <n v="6.72"/>
    <s v="No"/>
    <x v="0"/>
    <x v="0"/>
    <n v="0"/>
    <x v="1"/>
    <x v="0"/>
    <x v="0"/>
    <n v="16062.89"/>
    <x v="1"/>
    <x v="2"/>
    <x v="12"/>
    <n v="28749"/>
    <n v="44"/>
    <s v=" Sarah"/>
  </r>
  <r>
    <s v="Id618"/>
    <n v="53.63"/>
    <n v="5.47"/>
    <s v="yes"/>
    <x v="0"/>
    <x v="0"/>
    <n v="1"/>
    <x v="1"/>
    <x v="0"/>
    <x v="2"/>
    <n v="16059.06"/>
    <x v="1"/>
    <x v="0"/>
    <x v="1"/>
    <n v="32482"/>
    <n v="34"/>
    <s v=" Amy"/>
  </r>
  <r>
    <s v="Id619"/>
    <n v="48.7"/>
    <n v="4.71"/>
    <s v="No"/>
    <x v="0"/>
    <x v="0"/>
    <n v="0"/>
    <x v="1"/>
    <x v="0"/>
    <x v="2"/>
    <n v="15966.19"/>
    <x v="1"/>
    <x v="2"/>
    <x v="1"/>
    <n v="29483"/>
    <n v="42"/>
    <s v=" Brittany L."/>
  </r>
  <r>
    <s v="Id620"/>
    <n v="48.81"/>
    <n v="5.49"/>
    <s v="No"/>
    <x v="0"/>
    <x v="0"/>
    <n v="0"/>
    <x v="1"/>
    <x v="0"/>
    <x v="2"/>
    <n v="15965.29"/>
    <x v="1"/>
    <x v="1"/>
    <x v="1"/>
    <n v="30156"/>
    <n v="40"/>
    <s v=" Jessica L"/>
  </r>
  <r>
    <s v="Id621"/>
    <n v="47.53"/>
    <n v="4.72"/>
    <s v="No"/>
    <x v="0"/>
    <x v="0"/>
    <n v="0"/>
    <x v="1"/>
    <x v="0"/>
    <x v="2"/>
    <n v="15922.29"/>
    <x v="1"/>
    <x v="0"/>
    <x v="12"/>
    <n v="29506"/>
    <n v="42"/>
    <s v=" Kristina K"/>
  </r>
  <r>
    <s v="Id622"/>
    <n v="36.85"/>
    <n v="6.7"/>
    <s v="No"/>
    <x v="0"/>
    <x v="0"/>
    <n v="0"/>
    <x v="1"/>
    <x v="0"/>
    <x v="0"/>
    <n v="15840.81"/>
    <x v="1"/>
    <x v="1"/>
    <x v="13"/>
    <n v="23005"/>
    <n v="60"/>
    <s v=" Brad"/>
  </r>
  <r>
    <s v="Id623"/>
    <n v="29.3"/>
    <n v="5.5"/>
    <s v="No"/>
    <x v="0"/>
    <x v="0"/>
    <n v="0"/>
    <x v="1"/>
    <x v="1"/>
    <x v="2"/>
    <n v="15828.82"/>
    <x v="1"/>
    <x v="0"/>
    <x v="3"/>
    <n v="30266"/>
    <n v="40"/>
    <s v=" Margaret O"/>
  </r>
  <r>
    <s v="Id624"/>
    <n v="19.3"/>
    <n v="4.46"/>
    <s v="No"/>
    <x v="0"/>
    <x v="0"/>
    <n v="1"/>
    <x v="0"/>
    <x v="2"/>
    <x v="2"/>
    <n v="15820.7"/>
    <x v="1"/>
    <x v="0"/>
    <x v="3"/>
    <n v="30859"/>
    <n v="38"/>
    <s v=" Craig R."/>
  </r>
  <r>
    <s v="Id625"/>
    <n v="24.13"/>
    <n v="5.29"/>
    <s v="yes"/>
    <x v="0"/>
    <x v="1"/>
    <n v="1"/>
    <x v="0"/>
    <x v="2"/>
    <x v="2"/>
    <n v="15817.99"/>
    <x v="1"/>
    <x v="2"/>
    <x v="1"/>
    <n v="35712"/>
    <n v="25"/>
    <s v=" Simo"/>
  </r>
  <r>
    <s v="Id626"/>
    <n v="46.7"/>
    <n v="10.99"/>
    <s v="No"/>
    <x v="0"/>
    <x v="0"/>
    <n v="0"/>
    <x v="1"/>
    <x v="0"/>
    <x v="0"/>
    <n v="15746.62"/>
    <x v="1"/>
    <x v="1"/>
    <x v="1"/>
    <n v="27270"/>
    <n v="48"/>
    <s v=" Christopher J"/>
  </r>
  <r>
    <s v="Id627"/>
    <n v="45.27"/>
    <n v="5.2"/>
    <s v="yes"/>
    <x v="0"/>
    <x v="0"/>
    <n v="0"/>
    <x v="1"/>
    <x v="0"/>
    <x v="2"/>
    <n v="15698.86"/>
    <x v="1"/>
    <x v="2"/>
    <x v="1"/>
    <n v="28023"/>
    <n v="46"/>
    <s v=" Mario Sr."/>
  </r>
  <r>
    <s v="Id628"/>
    <n v="44.29"/>
    <n v="9.66"/>
    <s v="No"/>
    <x v="0"/>
    <x v="0"/>
    <n v="2"/>
    <x v="1"/>
    <x v="0"/>
    <x v="0"/>
    <n v="15670.3"/>
    <x v="1"/>
    <x v="2"/>
    <x v="12"/>
    <n v="26841"/>
    <n v="49"/>
    <s v=" Meghann R."/>
  </r>
  <r>
    <s v="Id629"/>
    <n v="54.59"/>
    <n v="4.22"/>
    <s v="yes"/>
    <x v="0"/>
    <x v="0"/>
    <n v="1"/>
    <x v="1"/>
    <x v="0"/>
    <x v="2"/>
    <n v="15646.28"/>
    <x v="1"/>
    <x v="2"/>
    <x v="3"/>
    <n v="32499"/>
    <n v="34"/>
    <s v=" Scott M"/>
  </r>
  <r>
    <s v="Id630"/>
    <n v="32.965000000000003"/>
    <n v="11.78"/>
    <s v="No"/>
    <x v="0"/>
    <x v="0"/>
    <n v="0"/>
    <x v="1"/>
    <x v="0"/>
    <x v="0"/>
    <n v="15612.19"/>
    <x v="1"/>
    <x v="2"/>
    <x v="1"/>
    <n v="22073"/>
    <n v="63"/>
    <s v=" Caitlin E."/>
  </r>
  <r>
    <s v="Id631"/>
    <n v="38.049999999999997"/>
    <n v="9.6199999999999992"/>
    <s v="No"/>
    <x v="0"/>
    <x v="0"/>
    <n v="0"/>
    <x v="1"/>
    <x v="0"/>
    <x v="0"/>
    <n v="15608.58"/>
    <x v="1"/>
    <x v="2"/>
    <x v="12"/>
    <n v="24043"/>
    <n v="57"/>
    <s v=" Samantha A."/>
  </r>
  <r>
    <s v="Id632"/>
    <n v="46.14"/>
    <n v="10.78"/>
    <s v="No"/>
    <x v="0"/>
    <x v="0"/>
    <n v="0"/>
    <x v="1"/>
    <x v="0"/>
    <x v="0"/>
    <n v="15556.67"/>
    <x v="1"/>
    <x v="2"/>
    <x v="1"/>
    <n v="27240"/>
    <n v="48"/>
    <s v=" Erik"/>
  </r>
  <r>
    <s v="Id633"/>
    <n v="41.325000000000003"/>
    <n v="5.1100000000000003"/>
    <s v="yes"/>
    <x v="0"/>
    <x v="0"/>
    <n v="2"/>
    <x v="1"/>
    <x v="0"/>
    <x v="2"/>
    <n v="15555.19"/>
    <x v="1"/>
    <x v="0"/>
    <x v="1"/>
    <n v="21825"/>
    <n v="63"/>
    <s v=" Christopher"/>
  </r>
  <r>
    <s v="Id634"/>
    <n v="44.64"/>
    <n v="7.18"/>
    <s v="No"/>
    <x v="0"/>
    <x v="0"/>
    <n v="0"/>
    <x v="1"/>
    <x v="0"/>
    <x v="0"/>
    <n v="15532.16"/>
    <x v="1"/>
    <x v="2"/>
    <x v="12"/>
    <n v="27208"/>
    <n v="48"/>
    <s v=" Maya"/>
  </r>
  <r>
    <s v="Id635"/>
    <n v="25.175000000000001"/>
    <n v="4.96"/>
    <s v="No"/>
    <x v="1"/>
    <x v="0"/>
    <n v="1"/>
    <x v="1"/>
    <x v="1"/>
    <x v="2"/>
    <n v="15518.18"/>
    <x v="1"/>
    <x v="0"/>
    <x v="5"/>
    <n v="38185"/>
    <n v="18"/>
    <s v=" Zachary T"/>
  </r>
  <r>
    <s v="Id636"/>
    <n v="43.11"/>
    <n v="4.67"/>
    <s v="yes"/>
    <x v="0"/>
    <x v="0"/>
    <n v="0"/>
    <x v="1"/>
    <x v="0"/>
    <x v="2"/>
    <n v="15450.48"/>
    <x v="1"/>
    <x v="1"/>
    <x v="12"/>
    <n v="27961"/>
    <n v="46"/>
    <s v=" Hilda"/>
  </r>
  <r>
    <s v="Id637"/>
    <n v="53.32"/>
    <n v="5.0599999999999996"/>
    <s v="No"/>
    <x v="0"/>
    <x v="0"/>
    <n v="0"/>
    <x v="1"/>
    <x v="0"/>
    <x v="2"/>
    <n v="15440.2"/>
    <x v="1"/>
    <x v="1"/>
    <x v="1"/>
    <n v="33171"/>
    <n v="32"/>
    <s v=" Stephanie"/>
  </r>
  <r>
    <s v="Id638"/>
    <n v="38.04"/>
    <n v="5.0199999999999996"/>
    <s v="yes"/>
    <x v="0"/>
    <x v="0"/>
    <n v="1"/>
    <x v="1"/>
    <x v="0"/>
    <x v="2"/>
    <n v="15377.77"/>
    <x v="1"/>
    <x v="2"/>
    <x v="1"/>
    <n v="23624"/>
    <n v="58"/>
    <s v=" Doug"/>
  </r>
  <r>
    <s v="Id639"/>
    <n v="37.9"/>
    <n v="7.76"/>
    <s v="No"/>
    <x v="0"/>
    <x v="0"/>
    <n v="0"/>
    <x v="1"/>
    <x v="0"/>
    <x v="0"/>
    <n v="15368.22"/>
    <x v="1"/>
    <x v="2"/>
    <x v="3"/>
    <n v="22895"/>
    <n v="60"/>
    <s v=" Bethany N."/>
  </r>
  <r>
    <s v="Id640"/>
    <n v="39.6"/>
    <n v="9.32"/>
    <s v="No"/>
    <x v="0"/>
    <x v="0"/>
    <n v="0"/>
    <x v="1"/>
    <x v="0"/>
    <x v="0"/>
    <n v="15363.77"/>
    <x v="1"/>
    <x v="1"/>
    <x v="12"/>
    <n v="25037"/>
    <n v="54"/>
    <s v=" Sandra H"/>
  </r>
  <r>
    <s v="Id641"/>
    <n v="50.92"/>
    <n v="5.31"/>
    <s v="yes"/>
    <x v="0"/>
    <x v="0"/>
    <n v="1"/>
    <x v="1"/>
    <x v="0"/>
    <x v="2"/>
    <n v="15361.5"/>
    <x v="1"/>
    <x v="0"/>
    <x v="8"/>
    <n v="32494"/>
    <n v="34"/>
    <s v=" Takuo"/>
  </r>
  <r>
    <s v="Id642"/>
    <n v="21.85"/>
    <n v="5.56"/>
    <s v="yes"/>
    <x v="0"/>
    <x v="0"/>
    <n v="0"/>
    <x v="0"/>
    <x v="2"/>
    <x v="2"/>
    <n v="15359.1"/>
    <x v="1"/>
    <x v="0"/>
    <x v="2"/>
    <n v="37086"/>
    <n v="21"/>
    <s v=" Kelly A."/>
  </r>
  <r>
    <s v="Id643"/>
    <n v="36.08"/>
    <n v="7.11"/>
    <s v="yes"/>
    <x v="0"/>
    <x v="1"/>
    <n v="1"/>
    <x v="1"/>
    <x v="0"/>
    <x v="0"/>
    <n v="15322.77"/>
    <x v="1"/>
    <x v="0"/>
    <x v="14"/>
    <n v="23358"/>
    <n v="59"/>
    <s v=" Scott"/>
  </r>
  <r>
    <s v="Id644"/>
    <n v="40.44"/>
    <n v="5.13"/>
    <s v="yes"/>
    <x v="0"/>
    <x v="1"/>
    <n v="1"/>
    <x v="1"/>
    <x v="0"/>
    <x v="2"/>
    <n v="15260.52"/>
    <x v="1"/>
    <x v="2"/>
    <x v="8"/>
    <n v="25462"/>
    <n v="53"/>
    <s v=" Benoit"/>
  </r>
  <r>
    <s v="Id645"/>
    <n v="38.094999999999999"/>
    <n v="10.199999999999999"/>
    <s v="No"/>
    <x v="0"/>
    <x v="0"/>
    <n v="0"/>
    <x v="1"/>
    <x v="0"/>
    <x v="0"/>
    <n v="15230.32"/>
    <x v="1"/>
    <x v="2"/>
    <x v="2"/>
    <n v="22122"/>
    <n v="62"/>
    <s v=" Elizabeth M."/>
  </r>
  <r>
    <s v="Id646"/>
    <n v="44.95"/>
    <n v="10.4"/>
    <s v="No"/>
    <x v="0"/>
    <x v="0"/>
    <n v="0"/>
    <x v="1"/>
    <x v="0"/>
    <x v="0"/>
    <n v="15207.92"/>
    <x v="1"/>
    <x v="1"/>
    <x v="1"/>
    <n v="28817"/>
    <n v="44"/>
    <s v=" Jessica A."/>
  </r>
  <r>
    <s v="Id647"/>
    <n v="35.54"/>
    <n v="10.67"/>
    <s v="No"/>
    <x v="0"/>
    <x v="0"/>
    <n v="0"/>
    <x v="1"/>
    <x v="0"/>
    <x v="0"/>
    <n v="15174.81"/>
    <x v="1"/>
    <x v="1"/>
    <x v="1"/>
    <n v="22814"/>
    <n v="60"/>
    <s v=" Monica K"/>
  </r>
  <r>
    <s v="Id648"/>
    <n v="39.799999999999997"/>
    <n v="4.6500000000000004"/>
    <s v="yes"/>
    <x v="0"/>
    <x v="0"/>
    <n v="2"/>
    <x v="1"/>
    <x v="0"/>
    <x v="2"/>
    <n v="15170.07"/>
    <x v="1"/>
    <x v="0"/>
    <x v="3"/>
    <n v="21887"/>
    <n v="63"/>
    <s v=" Kevin L"/>
  </r>
  <r>
    <s v="Id649"/>
    <n v="33.659999999999997"/>
    <n v="5.65"/>
    <s v="yes"/>
    <x v="0"/>
    <x v="0"/>
    <n v="2"/>
    <x v="1"/>
    <x v="0"/>
    <x v="2"/>
    <n v="15161.53"/>
    <x v="1"/>
    <x v="1"/>
    <x v="0"/>
    <n v="21705"/>
    <n v="64"/>
    <s v=" Gregory"/>
  </r>
  <r>
    <s v="Id650"/>
    <n v="35.5"/>
    <n v="11.97"/>
    <s v="No"/>
    <x v="0"/>
    <x v="0"/>
    <n v="0"/>
    <x v="1"/>
    <x v="0"/>
    <x v="0"/>
    <n v="15161.25"/>
    <x v="1"/>
    <x v="2"/>
    <x v="1"/>
    <n v="22944"/>
    <n v="60"/>
    <s v=" Della"/>
  </r>
  <r>
    <s v="Id651"/>
    <n v="41.63"/>
    <n v="6.71"/>
    <s v="No"/>
    <x v="0"/>
    <x v="0"/>
    <n v="0"/>
    <x v="1"/>
    <x v="0"/>
    <x v="0"/>
    <n v="15150.44"/>
    <x v="1"/>
    <x v="1"/>
    <x v="8"/>
    <n v="26262"/>
    <n v="51"/>
    <s v=" David"/>
  </r>
  <r>
    <s v="Id652"/>
    <n v="46.49"/>
    <n v="11.92"/>
    <s v="No"/>
    <x v="0"/>
    <x v="0"/>
    <n v="0"/>
    <x v="1"/>
    <x v="0"/>
    <x v="0"/>
    <n v="15123.19"/>
    <x v="1"/>
    <x v="1"/>
    <x v="3"/>
    <n v="28738"/>
    <n v="44"/>
    <s v=" Victoria"/>
  </r>
  <r>
    <s v="Id653"/>
    <n v="43.29"/>
    <n v="5.35"/>
    <s v="No"/>
    <x v="0"/>
    <x v="0"/>
    <n v="2"/>
    <x v="1"/>
    <x v="0"/>
    <x v="2"/>
    <n v="15103.69"/>
    <x v="1"/>
    <x v="1"/>
    <x v="1"/>
    <n v="26610"/>
    <n v="50"/>
    <s v=" Tasos"/>
  </r>
  <r>
    <s v="Id654"/>
    <n v="43.08"/>
    <n v="8.9600000000000009"/>
    <s v="yes"/>
    <x v="0"/>
    <x v="0"/>
    <n v="1"/>
    <x v="1"/>
    <x v="0"/>
    <x v="0"/>
    <n v="15090.35"/>
    <x v="1"/>
    <x v="1"/>
    <x v="8"/>
    <n v="27693"/>
    <n v="47"/>
    <s v=" Thomas"/>
  </r>
  <r>
    <s v="Id655"/>
    <n v="39.07"/>
    <n v="11.93"/>
    <s v="No"/>
    <x v="0"/>
    <x v="0"/>
    <n v="0"/>
    <x v="1"/>
    <x v="0"/>
    <x v="0"/>
    <n v="15052.68"/>
    <x v="1"/>
    <x v="2"/>
    <x v="13"/>
    <n v="25001"/>
    <n v="54"/>
    <s v=" Lukasz"/>
  </r>
  <r>
    <s v="Id656"/>
    <n v="41.3"/>
    <n v="9.59"/>
    <s v="No"/>
    <x v="0"/>
    <x v="0"/>
    <n v="0"/>
    <x v="1"/>
    <x v="0"/>
    <x v="0"/>
    <n v="15038.51"/>
    <x v="1"/>
    <x v="0"/>
    <x v="8"/>
    <n v="26160"/>
    <n v="51"/>
    <s v=" Matthew A."/>
  </r>
  <r>
    <s v="Id657"/>
    <n v="42.95"/>
    <n v="11.88"/>
    <s v="yes"/>
    <x v="0"/>
    <x v="0"/>
    <n v="2"/>
    <x v="1"/>
    <x v="0"/>
    <x v="0"/>
    <n v="15026.3"/>
    <x v="1"/>
    <x v="0"/>
    <x v="3"/>
    <n v="25822"/>
    <n v="52"/>
    <s v=" Meta"/>
  </r>
  <r>
    <s v="Id658"/>
    <n v="46.96"/>
    <n v="4.6399999999999997"/>
    <s v="No"/>
    <x v="0"/>
    <x v="1"/>
    <n v="1"/>
    <x v="1"/>
    <x v="0"/>
    <x v="2"/>
    <n v="15025.76"/>
    <x v="1"/>
    <x v="1"/>
    <x v="3"/>
    <n v="29184"/>
    <n v="43"/>
    <s v=" Rachel E"/>
  </r>
  <r>
    <s v="Id659"/>
    <n v="30.495000000000001"/>
    <n v="9.5299999999999994"/>
    <s v="No"/>
    <x v="0"/>
    <x v="0"/>
    <n v="0"/>
    <x v="1"/>
    <x v="0"/>
    <x v="0"/>
    <n v="15019.76"/>
    <x v="1"/>
    <x v="2"/>
    <x v="1"/>
    <n v="22136"/>
    <n v="62"/>
    <s v=" Angelica"/>
  </r>
  <r>
    <s v="Id660"/>
    <n v="17.954999999999998"/>
    <n v="5.29"/>
    <s v="yes"/>
    <x v="0"/>
    <x v="0"/>
    <n v="1"/>
    <x v="0"/>
    <x v="3"/>
    <x v="2"/>
    <n v="15006.58"/>
    <x v="1"/>
    <x v="2"/>
    <x v="2"/>
    <n v="34913"/>
    <n v="27"/>
    <s v=" Kathleen"/>
  </r>
  <r>
    <s v="Id661"/>
    <n v="25.6"/>
    <n v="10.95"/>
    <s v="No"/>
    <x v="0"/>
    <x v="0"/>
    <n v="3"/>
    <x v="1"/>
    <x v="1"/>
    <x v="0"/>
    <n v="14988.43"/>
    <x v="1"/>
    <x v="0"/>
    <x v="3"/>
    <n v="21395"/>
    <n v="64"/>
    <s v=" Gabriel D."/>
  </r>
  <r>
    <s v="Id662"/>
    <n v="34.21"/>
    <n v="9.17"/>
    <s v="No"/>
    <x v="0"/>
    <x v="0"/>
    <n v="0"/>
    <x v="1"/>
    <x v="0"/>
    <x v="0"/>
    <n v="14945.34"/>
    <x v="1"/>
    <x v="1"/>
    <x v="14"/>
    <n v="22979"/>
    <n v="60"/>
    <s v=" Jeff T"/>
  </r>
  <r>
    <s v="Id663"/>
    <n v="39.74"/>
    <n v="7.39"/>
    <s v="No"/>
    <x v="0"/>
    <x v="0"/>
    <n v="0"/>
    <x v="1"/>
    <x v="0"/>
    <x v="0"/>
    <n v="14926.97"/>
    <x v="1"/>
    <x v="2"/>
    <x v="1"/>
    <n v="25150"/>
    <n v="54"/>
    <s v=" Neil D"/>
  </r>
  <r>
    <s v="Id664"/>
    <n v="49.53"/>
    <n v="9.1300000000000008"/>
    <s v="yes"/>
    <x v="0"/>
    <x v="0"/>
    <n v="0"/>
    <x v="1"/>
    <x v="0"/>
    <x v="0"/>
    <n v="14908.27"/>
    <x v="1"/>
    <x v="1"/>
    <x v="3"/>
    <n v="29771"/>
    <n v="41"/>
    <s v=" Katherine L."/>
  </r>
  <r>
    <s v="Id665"/>
    <n v="39.33"/>
    <n v="10.4"/>
    <s v="No"/>
    <x v="0"/>
    <x v="0"/>
    <n v="3"/>
    <x v="1"/>
    <x v="0"/>
    <x v="0"/>
    <n v="14901.52"/>
    <x v="1"/>
    <x v="2"/>
    <x v="2"/>
    <n v="21475"/>
    <n v="64"/>
    <s v=" Ariel E"/>
  </r>
  <r>
    <s v="Id666"/>
    <n v="39.979999999999997"/>
    <n v="9.4600000000000009"/>
    <s v="yes"/>
    <x v="0"/>
    <x v="0"/>
    <n v="2"/>
    <x v="1"/>
    <x v="0"/>
    <x v="0"/>
    <n v="14847.63"/>
    <x v="1"/>
    <x v="2"/>
    <x v="8"/>
    <n v="25883"/>
    <n v="52"/>
    <s v=" Christopher P"/>
  </r>
  <r>
    <s v="Id667"/>
    <n v="46.51"/>
    <n v="8.69"/>
    <s v="yes"/>
    <x v="0"/>
    <x v="0"/>
    <n v="0"/>
    <x v="1"/>
    <x v="0"/>
    <x v="0"/>
    <n v="14843.96"/>
    <x v="1"/>
    <x v="0"/>
    <x v="12"/>
    <n v="29742"/>
    <n v="42"/>
    <s v=" Erin M."/>
  </r>
  <r>
    <s v="Id668"/>
    <n v="43.58"/>
    <n v="4.2300000000000004"/>
    <s v="No"/>
    <x v="0"/>
    <x v="1"/>
    <n v="1"/>
    <x v="1"/>
    <x v="0"/>
    <x v="2"/>
    <n v="14839.34"/>
    <x v="1"/>
    <x v="0"/>
    <x v="12"/>
    <n v="29146"/>
    <n v="43"/>
    <s v=" Molly K."/>
  </r>
  <r>
    <s v="Id669"/>
    <n v="42.28"/>
    <n v="9.16"/>
    <s v="yes"/>
    <x v="0"/>
    <x v="0"/>
    <n v="1"/>
    <x v="1"/>
    <x v="0"/>
    <x v="0"/>
    <n v="14819"/>
    <x v="1"/>
    <x v="0"/>
    <x v="8"/>
    <n v="27738"/>
    <n v="47"/>
    <s v=" Ryan J."/>
  </r>
  <r>
    <s v="Id670"/>
    <n v="35.520000000000003"/>
    <n v="8.26"/>
    <s v="No"/>
    <x v="0"/>
    <x v="0"/>
    <n v="0"/>
    <x v="1"/>
    <x v="0"/>
    <x v="0"/>
    <n v="14750.42"/>
    <x v="1"/>
    <x v="2"/>
    <x v="12"/>
    <n v="23950"/>
    <n v="57"/>
    <s v=" Jennifer"/>
  </r>
  <r>
    <s v="Id671"/>
    <n v="33.6"/>
    <n v="11.25"/>
    <s v="No"/>
    <x v="0"/>
    <x v="0"/>
    <n v="0"/>
    <x v="1"/>
    <x v="0"/>
    <x v="0"/>
    <n v="14738.43"/>
    <x v="1"/>
    <x v="0"/>
    <x v="14"/>
    <n v="22856"/>
    <n v="60"/>
    <s v=" Daniel M"/>
  </r>
  <r>
    <s v="Id672"/>
    <n v="22.42"/>
    <n v="6.74"/>
    <s v="No"/>
    <x v="0"/>
    <x v="0"/>
    <n v="0"/>
    <x v="0"/>
    <x v="2"/>
    <x v="0"/>
    <n v="14711.74"/>
    <x v="1"/>
    <x v="2"/>
    <x v="1"/>
    <n v="37523"/>
    <n v="20"/>
    <s v=" Hiruni"/>
  </r>
  <r>
    <s v="Id673"/>
    <n v="46.86"/>
    <n v="4.87"/>
    <s v="No"/>
    <x v="0"/>
    <x v="0"/>
    <n v="0"/>
    <x v="1"/>
    <x v="0"/>
    <x v="2"/>
    <n v="14696.77"/>
    <x v="1"/>
    <x v="2"/>
    <x v="3"/>
    <n v="30198"/>
    <n v="40"/>
    <s v=" Reina H."/>
  </r>
  <r>
    <s v="Id674"/>
    <n v="32.965000000000003"/>
    <n v="6.68"/>
    <s v="No"/>
    <x v="0"/>
    <x v="0"/>
    <n v="3"/>
    <x v="1"/>
    <x v="0"/>
    <x v="0"/>
    <n v="14692.67"/>
    <x v="1"/>
    <x v="1"/>
    <x v="1"/>
    <n v="21389"/>
    <n v="64"/>
    <s v=" Kristi"/>
  </r>
  <r>
    <s v="Id675"/>
    <n v="39.340000000000003"/>
    <n v="5.0199999999999996"/>
    <s v="yes"/>
    <x v="0"/>
    <x v="1"/>
    <n v="1"/>
    <x v="1"/>
    <x v="0"/>
    <x v="2"/>
    <n v="14665.75"/>
    <x v="1"/>
    <x v="1"/>
    <x v="1"/>
    <n v="25496"/>
    <n v="53"/>
    <s v=" Meredith L."/>
  </r>
  <r>
    <s v="Id676"/>
    <n v="47"/>
    <n v="10.64"/>
    <s v="yes"/>
    <x v="0"/>
    <x v="0"/>
    <n v="0"/>
    <x v="1"/>
    <x v="0"/>
    <x v="0"/>
    <n v="14657.2"/>
    <x v="1"/>
    <x v="1"/>
    <x v="1"/>
    <n v="29903"/>
    <n v="41"/>
    <s v=" Jocelyn"/>
  </r>
  <r>
    <s v="Id677"/>
    <n v="36.71"/>
    <n v="8.74"/>
    <s v="yes"/>
    <x v="0"/>
    <x v="0"/>
    <n v="0"/>
    <x v="1"/>
    <x v="0"/>
    <x v="0"/>
    <n v="14640.35"/>
    <x v="1"/>
    <x v="0"/>
    <x v="12"/>
    <n v="24716"/>
    <n v="55"/>
    <s v=" Daphne"/>
  </r>
  <r>
    <s v="Id678"/>
    <n v="53.48"/>
    <n v="5.64"/>
    <s v="No"/>
    <x v="0"/>
    <x v="0"/>
    <n v="0"/>
    <x v="1"/>
    <x v="0"/>
    <x v="2"/>
    <n v="14630.52"/>
    <x v="1"/>
    <x v="0"/>
    <x v="3"/>
    <n v="33471"/>
    <n v="31"/>
    <s v=" Margaret E"/>
  </r>
  <r>
    <s v="Id679"/>
    <n v="35.5"/>
    <n v="10.37"/>
    <s v="No"/>
    <x v="0"/>
    <x v="0"/>
    <n v="0"/>
    <x v="1"/>
    <x v="0"/>
    <x v="0"/>
    <n v="14612.33"/>
    <x v="1"/>
    <x v="0"/>
    <x v="14"/>
    <n v="24054"/>
    <n v="57"/>
    <s v=" Mario J."/>
  </r>
  <r>
    <s v="Id680"/>
    <n v="36.979999999999997"/>
    <n v="9.56"/>
    <s v="yes"/>
    <x v="0"/>
    <x v="0"/>
    <n v="0"/>
    <x v="1"/>
    <x v="0"/>
    <x v="0"/>
    <n v="14600.62"/>
    <x v="1"/>
    <x v="0"/>
    <x v="13"/>
    <n v="24671"/>
    <n v="55"/>
    <s v=" Peter"/>
  </r>
  <r>
    <s v="Id681"/>
    <n v="32.395000000000003"/>
    <n v="8.23"/>
    <s v="yes"/>
    <x v="0"/>
    <x v="1"/>
    <n v="1"/>
    <x v="1"/>
    <x v="0"/>
    <x v="0"/>
    <n v="14590.63"/>
    <x v="1"/>
    <x v="1"/>
    <x v="2"/>
    <n v="23298"/>
    <n v="59"/>
    <s v=" Carolina"/>
  </r>
  <r>
    <s v="Id682"/>
    <n v="32.729999999999997"/>
    <n v="7.03"/>
    <s v="No"/>
    <x v="0"/>
    <x v="0"/>
    <n v="0"/>
    <x v="1"/>
    <x v="0"/>
    <x v="0"/>
    <n v="14574.64"/>
    <x v="1"/>
    <x v="1"/>
    <x v="15"/>
    <n v="22983"/>
    <n v="60"/>
    <s v=" Jenny K."/>
  </r>
  <r>
    <s v="Id683"/>
    <n v="20.52"/>
    <n v="5.45"/>
    <s v="No"/>
    <x v="0"/>
    <x v="0"/>
    <n v="1"/>
    <x v="0"/>
    <x v="2"/>
    <x v="2"/>
    <n v="14571.89"/>
    <x v="1"/>
    <x v="1"/>
    <x v="2"/>
    <n v="36050"/>
    <n v="24"/>
    <s v=" Jessica"/>
  </r>
  <r>
    <s v="Id684"/>
    <n v="51.72"/>
    <n v="5.76"/>
    <s v="No"/>
    <x v="0"/>
    <x v="0"/>
    <n v="0"/>
    <x v="1"/>
    <x v="0"/>
    <x v="1"/>
    <n v="14547.26"/>
    <x v="1"/>
    <x v="0"/>
    <x v="3"/>
    <n v="32703"/>
    <n v="33"/>
    <s v=" Kimberly D"/>
  </r>
  <r>
    <s v="Id685"/>
    <n v="50.2"/>
    <n v="5.4"/>
    <s v="No"/>
    <x v="0"/>
    <x v="0"/>
    <n v="0"/>
    <x v="1"/>
    <x v="0"/>
    <x v="2"/>
    <n v="14507.46"/>
    <x v="1"/>
    <x v="0"/>
    <x v="1"/>
    <n v="32711"/>
    <n v="33"/>
    <s v=" Marc-Olivier"/>
  </r>
  <r>
    <s v="Id686"/>
    <n v="25.52"/>
    <n v="6.35"/>
    <s v="No"/>
    <x v="0"/>
    <x v="1"/>
    <n v="1"/>
    <x v="1"/>
    <x v="1"/>
    <x v="1"/>
    <n v="14478.33"/>
    <x v="1"/>
    <x v="2"/>
    <x v="0"/>
    <n v="29148"/>
    <n v="43"/>
    <s v=" Russell J"/>
  </r>
  <r>
    <s v="Id687"/>
    <n v="35.200000000000003"/>
    <n v="6.26"/>
    <s v="yes"/>
    <x v="0"/>
    <x v="0"/>
    <n v="2"/>
    <x v="1"/>
    <x v="0"/>
    <x v="1"/>
    <n v="14474.68"/>
    <x v="1"/>
    <x v="2"/>
    <x v="0"/>
    <n v="21874"/>
    <n v="63"/>
    <s v=" Karine"/>
  </r>
  <r>
    <s v="Id688"/>
    <n v="41.26"/>
    <n v="5.97"/>
    <s v="yes"/>
    <x v="0"/>
    <x v="0"/>
    <n v="0"/>
    <x v="1"/>
    <x v="0"/>
    <x v="1"/>
    <n v="14470.01"/>
    <x v="1"/>
    <x v="0"/>
    <x v="1"/>
    <n v="28091"/>
    <n v="46"/>
    <s v=" Cheryl"/>
  </r>
  <r>
    <s v="Id689"/>
    <n v="17.195"/>
    <n v="5.29"/>
    <s v="yes"/>
    <x v="0"/>
    <x v="0"/>
    <n v="0"/>
    <x v="0"/>
    <x v="3"/>
    <x v="2"/>
    <n v="14455.64"/>
    <x v="1"/>
    <x v="0"/>
    <x v="2"/>
    <n v="35379"/>
    <n v="26"/>
    <s v=" Allison M."/>
  </r>
  <r>
    <s v="Id690"/>
    <n v="23.085000000000001"/>
    <n v="4.2699999999999996"/>
    <s v="yes"/>
    <x v="0"/>
    <x v="0"/>
    <n v="2"/>
    <x v="1"/>
    <x v="2"/>
    <x v="2"/>
    <n v="14451.84"/>
    <x v="1"/>
    <x v="0"/>
    <x v="8"/>
    <n v="21765"/>
    <n v="63"/>
    <s v=" Adriana"/>
  </r>
  <r>
    <s v="Id691"/>
    <n v="21.66"/>
    <n v="5.2"/>
    <s v="yes"/>
    <x v="0"/>
    <x v="0"/>
    <n v="2"/>
    <x v="1"/>
    <x v="2"/>
    <x v="2"/>
    <n v="14449.85"/>
    <x v="1"/>
    <x v="1"/>
    <x v="2"/>
    <n v="21730"/>
    <n v="63"/>
    <s v=" Miranda J"/>
  </r>
  <r>
    <s v="Id692"/>
    <n v="36.47"/>
    <n v="8.23"/>
    <s v="yes"/>
    <x v="0"/>
    <x v="0"/>
    <n v="0"/>
    <x v="1"/>
    <x v="0"/>
    <x v="0"/>
    <n v="14427.63"/>
    <x v="1"/>
    <x v="2"/>
    <x v="14"/>
    <n v="24780"/>
    <n v="55"/>
    <s v=" Roberto"/>
  </r>
  <r>
    <s v="Id693"/>
    <n v="36.08"/>
    <n v="10.33"/>
    <s v="yes"/>
    <x v="0"/>
    <x v="0"/>
    <n v="0"/>
    <x v="1"/>
    <x v="0"/>
    <x v="0"/>
    <n v="14426.66"/>
    <x v="1"/>
    <x v="2"/>
    <x v="12"/>
    <n v="24699"/>
    <n v="55"/>
    <s v=" Rebecca B."/>
  </r>
  <r>
    <s v="Id694"/>
    <n v="23.18"/>
    <n v="6.13"/>
    <s v="No"/>
    <x v="0"/>
    <x v="0"/>
    <n v="0"/>
    <x v="1"/>
    <x v="2"/>
    <x v="1"/>
    <n v="14426.07"/>
    <x v="1"/>
    <x v="1"/>
    <x v="1"/>
    <n v="36382"/>
    <n v="23"/>
    <s v=" Tiffany"/>
  </r>
  <r>
    <s v="Id695"/>
    <n v="39.159999999999997"/>
    <n v="8.08"/>
    <s v="No"/>
    <x v="0"/>
    <x v="0"/>
    <n v="3"/>
    <x v="1"/>
    <x v="0"/>
    <x v="0"/>
    <n v="14418.28"/>
    <x v="1"/>
    <x v="0"/>
    <x v="0"/>
    <n v="21448"/>
    <n v="64"/>
    <s v=" Alexander"/>
  </r>
  <r>
    <s v="Id696"/>
    <n v="38.19"/>
    <n v="10.49"/>
    <s v="No"/>
    <x v="0"/>
    <x v="0"/>
    <n v="3"/>
    <x v="1"/>
    <x v="0"/>
    <x v="0"/>
    <n v="14410.93"/>
    <x v="1"/>
    <x v="2"/>
    <x v="4"/>
    <n v="21395"/>
    <n v="64"/>
    <s v=" Rich M"/>
  </r>
  <r>
    <s v="Id697"/>
    <n v="26.41"/>
    <n v="8.11"/>
    <s v="No"/>
    <x v="0"/>
    <x v="0"/>
    <n v="3"/>
    <x v="1"/>
    <x v="1"/>
    <x v="0"/>
    <n v="14394.56"/>
    <x v="1"/>
    <x v="1"/>
    <x v="11"/>
    <n v="21442"/>
    <n v="64"/>
    <s v=" Aaron C"/>
  </r>
  <r>
    <s v="Id698"/>
    <n v="28.785"/>
    <n v="6.6"/>
    <s v="No"/>
    <x v="0"/>
    <x v="0"/>
    <n v="0"/>
    <x v="1"/>
    <x v="1"/>
    <x v="0"/>
    <n v="14394.4"/>
    <x v="1"/>
    <x v="0"/>
    <x v="2"/>
    <n v="23915"/>
    <n v="57"/>
    <s v=" Kate"/>
  </r>
  <r>
    <s v="Id699"/>
    <n v="26.695"/>
    <n v="10.14"/>
    <s v="yes"/>
    <x v="0"/>
    <x v="1"/>
    <n v="1"/>
    <x v="1"/>
    <x v="1"/>
    <x v="0"/>
    <n v="14382.71"/>
    <x v="1"/>
    <x v="2"/>
    <x v="1"/>
    <n v="23208"/>
    <n v="59"/>
    <s v=" Maria M"/>
  </r>
  <r>
    <s v="Id700"/>
    <n v="32.799999999999997"/>
    <n v="6.06"/>
    <s v="yes"/>
    <x v="0"/>
    <x v="0"/>
    <n v="1"/>
    <x v="1"/>
    <x v="0"/>
    <x v="1"/>
    <n v="14358.36"/>
    <x v="1"/>
    <x v="2"/>
    <x v="3"/>
    <n v="32463"/>
    <n v="34"/>
    <s v=" Daven W"/>
  </r>
  <r>
    <s v="Id701"/>
    <n v="35.869999999999997"/>
    <n v="9.91"/>
    <s v="yes"/>
    <x v="0"/>
    <x v="0"/>
    <n v="0"/>
    <x v="1"/>
    <x v="0"/>
    <x v="0"/>
    <n v="14355.43"/>
    <x v="1"/>
    <x v="1"/>
    <x v="12"/>
    <n v="24755"/>
    <n v="55"/>
    <s v=" Brianne"/>
  </r>
  <r>
    <s v="Id702"/>
    <n v="21.66"/>
    <n v="4.1399999999999997"/>
    <s v="yes"/>
    <x v="0"/>
    <x v="0"/>
    <n v="2"/>
    <x v="1"/>
    <x v="2"/>
    <x v="2"/>
    <n v="14349.85"/>
    <x v="1"/>
    <x v="2"/>
    <x v="1"/>
    <n v="21908"/>
    <n v="63"/>
    <s v=" Hiroki"/>
  </r>
  <r>
    <s v="Id703"/>
    <n v="37.72"/>
    <n v="4.38"/>
    <s v="yes"/>
    <x v="0"/>
    <x v="1"/>
    <n v="1"/>
    <x v="1"/>
    <x v="0"/>
    <x v="2"/>
    <n v="14337.91"/>
    <x v="1"/>
    <x v="0"/>
    <x v="13"/>
    <n v="25472"/>
    <n v="53"/>
    <s v=" Anders"/>
  </r>
  <r>
    <s v="Id704"/>
    <n v="39.700000000000003"/>
    <n v="9.83"/>
    <s v="No"/>
    <x v="0"/>
    <x v="0"/>
    <n v="3"/>
    <x v="1"/>
    <x v="0"/>
    <x v="0"/>
    <n v="14319.03"/>
    <x v="1"/>
    <x v="2"/>
    <x v="3"/>
    <n v="21376"/>
    <n v="64"/>
    <s v=" Danielle"/>
  </r>
  <r>
    <s v="Id705"/>
    <n v="35.97"/>
    <n v="11.08"/>
    <s v="No"/>
    <x v="0"/>
    <x v="0"/>
    <n v="3"/>
    <x v="1"/>
    <x v="0"/>
    <x v="0"/>
    <n v="14313.85"/>
    <x v="1"/>
    <x v="0"/>
    <x v="0"/>
    <n v="21473"/>
    <n v="64"/>
    <s v=" Candace N"/>
  </r>
  <r>
    <s v="Id706"/>
    <n v="37.85"/>
    <n v="11.01"/>
    <s v="No"/>
    <x v="0"/>
    <x v="0"/>
    <n v="0"/>
    <x v="1"/>
    <x v="0"/>
    <x v="0"/>
    <n v="14285.9"/>
    <x v="1"/>
    <x v="0"/>
    <x v="1"/>
    <n v="25187"/>
    <n v="54"/>
    <s v=" Bruno F."/>
  </r>
  <r>
    <s v="Id707"/>
    <n v="21.66"/>
    <n v="4.37"/>
    <s v="No"/>
    <x v="1"/>
    <x v="0"/>
    <n v="1"/>
    <x v="0"/>
    <x v="2"/>
    <x v="2"/>
    <n v="14283.46"/>
    <x v="1"/>
    <x v="2"/>
    <x v="2"/>
    <n v="38236"/>
    <n v="18"/>
    <s v=" Emily"/>
  </r>
  <r>
    <s v="Id708"/>
    <n v="39.369999999999997"/>
    <n v="5.91"/>
    <s v="No"/>
    <x v="0"/>
    <x v="0"/>
    <n v="2"/>
    <x v="1"/>
    <x v="0"/>
    <x v="1"/>
    <n v="14258.33"/>
    <x v="1"/>
    <x v="2"/>
    <x v="12"/>
    <n v="26493"/>
    <n v="50"/>
    <s v=" Katie"/>
  </r>
  <r>
    <s v="Id709"/>
    <n v="40.880000000000003"/>
    <n v="7.65"/>
    <s v="No"/>
    <x v="0"/>
    <x v="0"/>
    <n v="0"/>
    <x v="1"/>
    <x v="0"/>
    <x v="0"/>
    <n v="14256.79"/>
    <x v="1"/>
    <x v="2"/>
    <x v="12"/>
    <n v="27389"/>
    <n v="48"/>
    <s v=" Sally"/>
  </r>
  <r>
    <s v="Id710"/>
    <n v="26.22"/>
    <n v="5.37"/>
    <s v="yes"/>
    <x v="0"/>
    <x v="0"/>
    <n v="2"/>
    <x v="1"/>
    <x v="1"/>
    <x v="2"/>
    <n v="14256.19"/>
    <x v="1"/>
    <x v="0"/>
    <x v="1"/>
    <n v="21862"/>
    <n v="63"/>
    <s v=" Meaghan J"/>
  </r>
  <r>
    <s v="Id711"/>
    <n v="25.08"/>
    <n v="5.75"/>
    <s v="yes"/>
    <x v="0"/>
    <x v="0"/>
    <n v="2"/>
    <x v="1"/>
    <x v="1"/>
    <x v="1"/>
    <n v="14254.61"/>
    <x v="1"/>
    <x v="1"/>
    <x v="1"/>
    <n v="21833"/>
    <n v="63"/>
    <s v=" Rina"/>
  </r>
  <r>
    <s v="Id712"/>
    <n v="39.1"/>
    <n v="6.79"/>
    <s v="yes"/>
    <x v="0"/>
    <x v="0"/>
    <n v="2"/>
    <x v="1"/>
    <x v="0"/>
    <x v="0"/>
    <n v="14235.07"/>
    <x v="1"/>
    <x v="1"/>
    <x v="3"/>
    <n v="22549"/>
    <n v="61"/>
    <s v=" Kristin P."/>
  </r>
  <r>
    <s v="Id713"/>
    <n v="37.905000000000001"/>
    <n v="7.03"/>
    <s v="No"/>
    <x v="0"/>
    <x v="0"/>
    <n v="3"/>
    <x v="1"/>
    <x v="0"/>
    <x v="0"/>
    <n v="14210.54"/>
    <x v="1"/>
    <x v="2"/>
    <x v="1"/>
    <n v="21449"/>
    <n v="64"/>
    <s v=" Albert"/>
  </r>
  <r>
    <s v="Id714"/>
    <n v="43.35"/>
    <n v="5.41"/>
    <s v="yes"/>
    <x v="0"/>
    <x v="1"/>
    <n v="1"/>
    <x v="1"/>
    <x v="0"/>
    <x v="2"/>
    <n v="14209.4"/>
    <x v="1"/>
    <x v="1"/>
    <x v="12"/>
    <n v="30637"/>
    <n v="39"/>
    <s v=" Ashley"/>
  </r>
  <r>
    <s v="Id715"/>
    <n v="36.15"/>
    <n v="8.0500000000000007"/>
    <s v="No"/>
    <x v="0"/>
    <x v="0"/>
    <n v="0"/>
    <x v="1"/>
    <x v="0"/>
    <x v="0"/>
    <n v="14193.55"/>
    <x v="1"/>
    <x v="1"/>
    <x v="12"/>
    <n v="25197"/>
    <n v="54"/>
    <s v=" Shannon L"/>
  </r>
  <r>
    <s v="Id716"/>
    <n v="44.98"/>
    <n v="5.94"/>
    <s v="No"/>
    <x v="0"/>
    <x v="0"/>
    <n v="1"/>
    <x v="1"/>
    <x v="0"/>
    <x v="1"/>
    <n v="14152.46"/>
    <x v="1"/>
    <x v="1"/>
    <x v="1"/>
    <n v="30870"/>
    <n v="38"/>
    <s v=" Amy B"/>
  </r>
  <r>
    <s v="Id717"/>
    <n v="38.28"/>
    <n v="5.51"/>
    <s v="No"/>
    <x v="1"/>
    <x v="0"/>
    <n v="1"/>
    <x v="1"/>
    <x v="0"/>
    <x v="2"/>
    <n v="14133.04"/>
    <x v="1"/>
    <x v="0"/>
    <x v="0"/>
    <n v="38174"/>
    <n v="18"/>
    <s v=" A Danielle"/>
  </r>
  <r>
    <s v="Id718"/>
    <n v="32.299999999999997"/>
    <n v="6.55"/>
    <s v="yes"/>
    <x v="0"/>
    <x v="0"/>
    <n v="2"/>
    <x v="1"/>
    <x v="0"/>
    <x v="0"/>
    <n v="14119.62"/>
    <x v="1"/>
    <x v="1"/>
    <x v="1"/>
    <n v="22446"/>
    <n v="61"/>
    <s v=" Conrad F"/>
  </r>
  <r>
    <s v="Id719"/>
    <n v="39.51"/>
    <n v="5.79"/>
    <s v="yes"/>
    <x v="0"/>
    <x v="0"/>
    <n v="0"/>
    <x v="1"/>
    <x v="0"/>
    <x v="1"/>
    <n v="14098.07"/>
    <x v="1"/>
    <x v="0"/>
    <x v="8"/>
    <n v="28029"/>
    <n v="46"/>
    <s v=" Josh"/>
  </r>
  <r>
    <s v="Id720"/>
    <n v="50.46"/>
    <n v="4.5599999999999996"/>
    <s v="No"/>
    <x v="0"/>
    <x v="0"/>
    <n v="0"/>
    <x v="1"/>
    <x v="0"/>
    <x v="2"/>
    <n v="14081.93"/>
    <x v="1"/>
    <x v="0"/>
    <x v="1"/>
    <n v="33493"/>
    <n v="31"/>
    <s v=" Maxime"/>
  </r>
  <r>
    <s v="Id721"/>
    <n v="31.73"/>
    <n v="7"/>
    <s v="No"/>
    <x v="0"/>
    <x v="0"/>
    <n v="0"/>
    <x v="1"/>
    <x v="0"/>
    <x v="0"/>
    <n v="14043.48"/>
    <x v="1"/>
    <x v="0"/>
    <x v="2"/>
    <n v="22228"/>
    <n v="62"/>
    <s v=" Natalie"/>
  </r>
  <r>
    <s v="Id722"/>
    <n v="32.1"/>
    <n v="6.57"/>
    <s v="yes"/>
    <x v="0"/>
    <x v="1"/>
    <n v="1"/>
    <x v="1"/>
    <x v="0"/>
    <x v="0"/>
    <n v="14007.22"/>
    <x v="1"/>
    <x v="0"/>
    <x v="3"/>
    <n v="23200"/>
    <n v="59"/>
    <s v=" Melissa"/>
  </r>
  <r>
    <s v="Id723"/>
    <n v="27.83"/>
    <n v="11.61"/>
    <s v="yes"/>
    <x v="0"/>
    <x v="1"/>
    <n v="1"/>
    <x v="1"/>
    <x v="1"/>
    <x v="0"/>
    <n v="14001.29"/>
    <x v="1"/>
    <x v="2"/>
    <x v="0"/>
    <n v="23198"/>
    <n v="59"/>
    <s v=" Laura P."/>
  </r>
  <r>
    <s v="Id724"/>
    <n v="27.72"/>
    <n v="8.16"/>
    <s v="yes"/>
    <x v="0"/>
    <x v="1"/>
    <n v="1"/>
    <x v="1"/>
    <x v="1"/>
    <x v="0"/>
    <n v="14001.13"/>
    <x v="1"/>
    <x v="1"/>
    <x v="0"/>
    <n v="23368"/>
    <n v="59"/>
    <s v=" Lisa"/>
  </r>
  <r>
    <s v="Id725"/>
    <n v="36.765000000000001"/>
    <n v="4.4800000000000004"/>
    <s v="yes"/>
    <x v="0"/>
    <x v="0"/>
    <n v="2"/>
    <x v="1"/>
    <x v="0"/>
    <x v="2"/>
    <n v="13981.85"/>
    <x v="1"/>
    <x v="1"/>
    <x v="4"/>
    <n v="21799"/>
    <n v="63"/>
    <s v=" William D. Jr."/>
  </r>
  <r>
    <s v="Id726"/>
    <n v="48.36"/>
    <n v="4.08"/>
    <s v="No"/>
    <x v="0"/>
    <x v="0"/>
    <n v="0"/>
    <x v="1"/>
    <x v="0"/>
    <x v="2"/>
    <n v="13979.45"/>
    <x v="1"/>
    <x v="1"/>
    <x v="8"/>
    <n v="33067"/>
    <n v="32"/>
    <s v=" James"/>
  </r>
  <r>
    <s v="Id727"/>
    <n v="31.445"/>
    <n v="4.4000000000000004"/>
    <s v="yes"/>
    <x v="0"/>
    <x v="0"/>
    <n v="2"/>
    <x v="1"/>
    <x v="0"/>
    <x v="2"/>
    <n v="13974.46"/>
    <x v="1"/>
    <x v="2"/>
    <x v="9"/>
    <n v="21791"/>
    <n v="63"/>
    <s v=" John"/>
  </r>
  <r>
    <s v="Id728"/>
    <n v="27.55"/>
    <n v="9.02"/>
    <s v="No"/>
    <x v="0"/>
    <x v="0"/>
    <n v="0"/>
    <x v="1"/>
    <x v="1"/>
    <x v="0"/>
    <n v="13937.67"/>
    <x v="1"/>
    <x v="1"/>
    <x v="1"/>
    <n v="22085"/>
    <n v="62"/>
    <s v=" Adam S"/>
  </r>
  <r>
    <s v="Id729"/>
    <n v="33.11"/>
    <n v="8.06"/>
    <s v="No"/>
    <x v="0"/>
    <x v="0"/>
    <n v="0"/>
    <x v="1"/>
    <x v="0"/>
    <x v="0"/>
    <n v="13919.82"/>
    <x v="1"/>
    <x v="2"/>
    <x v="0"/>
    <n v="22854"/>
    <n v="60"/>
    <s v=" Armando"/>
  </r>
  <r>
    <s v="Id730"/>
    <n v="36.85"/>
    <n v="6.21"/>
    <s v="yes"/>
    <x v="0"/>
    <x v="0"/>
    <n v="2"/>
    <x v="1"/>
    <x v="0"/>
    <x v="1"/>
    <n v="13887.97"/>
    <x v="1"/>
    <x v="2"/>
    <x v="0"/>
    <n v="21738"/>
    <n v="63"/>
    <s v=" Dana"/>
  </r>
  <r>
    <s v="Id731"/>
    <n v="36.299999999999997"/>
    <n v="5.79"/>
    <s v="yes"/>
    <x v="0"/>
    <x v="0"/>
    <n v="2"/>
    <x v="1"/>
    <x v="0"/>
    <x v="1"/>
    <n v="13887.2"/>
    <x v="1"/>
    <x v="0"/>
    <x v="0"/>
    <n v="21913"/>
    <n v="63"/>
    <s v=" Jennifer L"/>
  </r>
  <r>
    <s v="Id732"/>
    <n v="45.34"/>
    <n v="5.69"/>
    <s v="yes"/>
    <x v="0"/>
    <x v="0"/>
    <n v="0"/>
    <x v="1"/>
    <x v="0"/>
    <x v="2"/>
    <n v="13886.4"/>
    <x v="1"/>
    <x v="2"/>
    <x v="1"/>
    <n v="31315"/>
    <n v="37"/>
    <s v=" Benjamin"/>
  </r>
  <r>
    <s v="Id733"/>
    <n v="31.8"/>
    <n v="5.36"/>
    <s v="yes"/>
    <x v="0"/>
    <x v="0"/>
    <n v="2"/>
    <x v="1"/>
    <x v="0"/>
    <x v="2"/>
    <n v="13880.95"/>
    <x v="1"/>
    <x v="2"/>
    <x v="3"/>
    <n v="21828"/>
    <n v="63"/>
    <s v=" Tanya"/>
  </r>
  <r>
    <s v="Id734"/>
    <n v="41.02"/>
    <n v="11.37"/>
    <s v="No"/>
    <x v="0"/>
    <x v="0"/>
    <n v="0"/>
    <x v="1"/>
    <x v="0"/>
    <x v="0"/>
    <n v="13874.89"/>
    <x v="1"/>
    <x v="1"/>
    <x v="1"/>
    <n v="28843"/>
    <n v="44"/>
    <s v=" Tracy"/>
  </r>
  <r>
    <s v="Id735"/>
    <n v="32.68"/>
    <n v="11.87"/>
    <s v="No"/>
    <x v="0"/>
    <x v="0"/>
    <n v="0"/>
    <x v="1"/>
    <x v="0"/>
    <x v="0"/>
    <n v="13844.8"/>
    <x v="1"/>
    <x v="2"/>
    <x v="1"/>
    <n v="22118"/>
    <n v="62"/>
    <s v=" Emily S"/>
  </r>
  <r>
    <s v="Id736"/>
    <n v="21.7"/>
    <n v="4.9000000000000004"/>
    <s v="No"/>
    <x v="0"/>
    <x v="1"/>
    <n v="1"/>
    <x v="0"/>
    <x v="2"/>
    <x v="2"/>
    <n v="13844.51"/>
    <x v="1"/>
    <x v="1"/>
    <x v="3"/>
    <n v="37779"/>
    <n v="20"/>
    <s v=" Kelly R"/>
  </r>
  <r>
    <s v="Id737"/>
    <n v="40.479999999999997"/>
    <n v="6.7"/>
    <s v="No"/>
    <x v="0"/>
    <x v="0"/>
    <n v="3"/>
    <x v="1"/>
    <x v="0"/>
    <x v="0"/>
    <n v="13831.12"/>
    <x v="2"/>
    <x v="1"/>
    <x v="0"/>
    <n v="21529"/>
    <n v="64"/>
    <s v=" Kyle"/>
  </r>
  <r>
    <s v="Id738"/>
    <n v="34.5"/>
    <n v="10.3"/>
    <s v="No"/>
    <x v="0"/>
    <x v="0"/>
    <n v="3"/>
    <x v="1"/>
    <x v="0"/>
    <x v="0"/>
    <n v="13822.8"/>
    <x v="2"/>
    <x v="0"/>
    <x v="3"/>
    <n v="21514"/>
    <n v="64"/>
    <s v=" Bruce A Jr."/>
  </r>
  <r>
    <s v="Id739"/>
    <n v="45.9"/>
    <n v="11.14"/>
    <s v="yes"/>
    <x v="0"/>
    <x v="0"/>
    <n v="1"/>
    <x v="1"/>
    <x v="0"/>
    <x v="0"/>
    <n v="13819.49"/>
    <x v="2"/>
    <x v="2"/>
    <x v="1"/>
    <n v="31754"/>
    <n v="36"/>
    <s v=" Cary J"/>
  </r>
  <r>
    <s v="Id740"/>
    <n v="33.479999999999997"/>
    <n v="4.74"/>
    <s v="yes"/>
    <x v="0"/>
    <x v="0"/>
    <n v="2"/>
    <x v="1"/>
    <x v="0"/>
    <x v="2"/>
    <n v="13801.61"/>
    <x v="2"/>
    <x v="0"/>
    <x v="12"/>
    <n v="24421"/>
    <n v="56"/>
    <s v=" Jill M"/>
  </r>
  <r>
    <s v="Id741"/>
    <n v="28.31"/>
    <n v="5.96"/>
    <s v="yes"/>
    <x v="0"/>
    <x v="0"/>
    <n v="2"/>
    <x v="1"/>
    <x v="1"/>
    <x v="1"/>
    <n v="13770.1"/>
    <x v="2"/>
    <x v="1"/>
    <x v="1"/>
    <n v="21768"/>
    <n v="63"/>
    <s v=" Chris"/>
  </r>
  <r>
    <s v="Id742"/>
    <n v="21.565000000000001"/>
    <n v="4.95"/>
    <s v="No"/>
    <x v="1"/>
    <x v="0"/>
    <n v="1"/>
    <x v="0"/>
    <x v="2"/>
    <x v="2"/>
    <n v="13747.87"/>
    <x v="2"/>
    <x v="2"/>
    <x v="11"/>
    <n v="38184"/>
    <n v="18"/>
    <s v=" Michael E."/>
  </r>
  <r>
    <s v="Id743"/>
    <n v="35.590000000000003"/>
    <n v="5.21"/>
    <s v="yes"/>
    <x v="0"/>
    <x v="1"/>
    <n v="1"/>
    <x v="1"/>
    <x v="0"/>
    <x v="2"/>
    <n v="13746.74"/>
    <x v="2"/>
    <x v="2"/>
    <x v="12"/>
    <n v="25499"/>
    <n v="53"/>
    <s v=" Lauren"/>
  </r>
  <r>
    <s v="Id744"/>
    <n v="43.44"/>
    <n v="4.8600000000000003"/>
    <s v="yes"/>
    <x v="0"/>
    <x v="0"/>
    <n v="0"/>
    <x v="1"/>
    <x v="0"/>
    <x v="2"/>
    <n v="13726.21"/>
    <x v="2"/>
    <x v="0"/>
    <x v="12"/>
    <n v="31288"/>
    <n v="37"/>
    <s v=" Kathryn E"/>
  </r>
  <r>
    <s v="Id745"/>
    <n v="21.754999999999999"/>
    <n v="7.79"/>
    <s v="yes"/>
    <x v="0"/>
    <x v="0"/>
    <n v="0"/>
    <x v="1"/>
    <x v="2"/>
    <x v="0"/>
    <n v="13725.47"/>
    <x v="2"/>
    <x v="2"/>
    <x v="2"/>
    <n v="29800"/>
    <n v="41"/>
    <s v=" Polly"/>
  </r>
  <r>
    <s v="Id746"/>
    <n v="44.55"/>
    <n v="7.12"/>
    <s v="yes"/>
    <x v="0"/>
    <x v="0"/>
    <n v="1"/>
    <x v="1"/>
    <x v="0"/>
    <x v="0"/>
    <n v="13714.55"/>
    <x v="2"/>
    <x v="2"/>
    <x v="8"/>
    <n v="31740"/>
    <n v="36"/>
    <s v=" Mark H."/>
  </r>
  <r>
    <s v="Id747"/>
    <n v="43.32"/>
    <n v="4.67"/>
    <s v="yes"/>
    <x v="0"/>
    <x v="0"/>
    <n v="0"/>
    <x v="1"/>
    <x v="0"/>
    <x v="2"/>
    <n v="13685.51"/>
    <x v="2"/>
    <x v="1"/>
    <x v="12"/>
    <n v="31304"/>
    <n v="37"/>
    <s v=" Jessie M."/>
  </r>
  <r>
    <s v="Id748"/>
    <n v="31.23"/>
    <n v="9.1199999999999992"/>
    <s v="yes"/>
    <x v="0"/>
    <x v="1"/>
    <n v="1"/>
    <x v="1"/>
    <x v="0"/>
    <x v="0"/>
    <n v="13677.68"/>
    <x v="2"/>
    <x v="2"/>
    <x v="14"/>
    <n v="23227"/>
    <n v="59"/>
    <s v=" Chris"/>
  </r>
  <r>
    <s v="Id749"/>
    <n v="42.81"/>
    <n v="4.1500000000000004"/>
    <s v="No"/>
    <x v="0"/>
    <x v="0"/>
    <n v="1"/>
    <x v="1"/>
    <x v="0"/>
    <x v="2"/>
    <n v="13638.06"/>
    <x v="2"/>
    <x v="0"/>
    <x v="8"/>
    <n v="30883"/>
    <n v="38"/>
    <s v=" Daniel"/>
  </r>
  <r>
    <s v="Id750"/>
    <n v="35.909999999999997"/>
    <n v="6.72"/>
    <s v="yes"/>
    <x v="0"/>
    <x v="0"/>
    <n v="2"/>
    <x v="1"/>
    <x v="0"/>
    <x v="0"/>
    <n v="13635.64"/>
    <x v="2"/>
    <x v="0"/>
    <x v="2"/>
    <n v="22639"/>
    <n v="61"/>
    <s v=" Megan"/>
  </r>
  <r>
    <s v="Id751"/>
    <n v="36.65"/>
    <n v="5.01"/>
    <s v="yes"/>
    <x v="0"/>
    <x v="1"/>
    <n v="1"/>
    <x v="1"/>
    <x v="0"/>
    <x v="2"/>
    <n v="13622.01"/>
    <x v="2"/>
    <x v="0"/>
    <x v="1"/>
    <n v="25410"/>
    <n v="53"/>
    <s v=" Kevin"/>
  </r>
  <r>
    <s v="Id752"/>
    <n v="22.04"/>
    <n v="10.9"/>
    <s v="yes"/>
    <x v="0"/>
    <x v="0"/>
    <n v="2"/>
    <x v="1"/>
    <x v="2"/>
    <x v="0"/>
    <n v="13616.36"/>
    <x v="2"/>
    <x v="0"/>
    <x v="2"/>
    <n v="22603"/>
    <n v="61"/>
    <s v=" Caroline S."/>
  </r>
  <r>
    <s v="Id753"/>
    <n v="31.824999999999999"/>
    <n v="5.52"/>
    <s v="yes"/>
    <x v="0"/>
    <x v="0"/>
    <n v="1"/>
    <x v="1"/>
    <x v="0"/>
    <x v="2"/>
    <n v="13607.37"/>
    <x v="2"/>
    <x v="1"/>
    <x v="2"/>
    <n v="23630"/>
    <n v="58"/>
    <s v=" Nuta"/>
  </r>
  <r>
    <s v="Id754"/>
    <n v="53.58"/>
    <n v="4.55"/>
    <s v="No"/>
    <x v="0"/>
    <x v="0"/>
    <n v="1"/>
    <x v="1"/>
    <x v="0"/>
    <x v="2"/>
    <n v="13588.17"/>
    <x v="2"/>
    <x v="1"/>
    <x v="1"/>
    <n v="33830"/>
    <n v="30"/>
    <s v=" Margie"/>
  </r>
  <r>
    <s v="Id755"/>
    <n v="34.299999999999997"/>
    <n v="11.76"/>
    <s v="No"/>
    <x v="0"/>
    <x v="0"/>
    <n v="0"/>
    <x v="1"/>
    <x v="0"/>
    <x v="0"/>
    <n v="13566.04"/>
    <x v="2"/>
    <x v="0"/>
    <x v="12"/>
    <n v="25034"/>
    <n v="54"/>
    <s v=" Heidi"/>
  </r>
  <r>
    <s v="Id756"/>
    <n v="32.11"/>
    <n v="7.06"/>
    <s v="No"/>
    <x v="0"/>
    <x v="0"/>
    <n v="0"/>
    <x v="1"/>
    <x v="0"/>
    <x v="0"/>
    <n v="13555"/>
    <x v="2"/>
    <x v="0"/>
    <x v="6"/>
    <n v="22108"/>
    <n v="62"/>
    <s v=" Diego J"/>
  </r>
  <r>
    <s v="Id757"/>
    <n v="31.78"/>
    <n v="11.35"/>
    <s v="yes"/>
    <x v="0"/>
    <x v="1"/>
    <n v="1"/>
    <x v="1"/>
    <x v="0"/>
    <x v="0"/>
    <n v="13511.28"/>
    <x v="2"/>
    <x v="1"/>
    <x v="1"/>
    <n v="23298"/>
    <n v="59"/>
    <s v=" Enrique M Sr."/>
  </r>
  <r>
    <s v="Id758"/>
    <n v="46.89"/>
    <n v="5.52"/>
    <s v="No"/>
    <x v="0"/>
    <x v="0"/>
    <n v="0"/>
    <x v="1"/>
    <x v="0"/>
    <x v="2"/>
    <n v="13480.83"/>
    <x v="2"/>
    <x v="2"/>
    <x v="8"/>
    <n v="33115"/>
    <n v="32"/>
    <s v=" Greg"/>
  </r>
  <r>
    <s v="Id759"/>
    <n v="39.35"/>
    <n v="7.86"/>
    <s v="yes"/>
    <x v="0"/>
    <x v="0"/>
    <n v="1"/>
    <x v="1"/>
    <x v="0"/>
    <x v="0"/>
    <n v="13472.19"/>
    <x v="2"/>
    <x v="2"/>
    <x v="1"/>
    <n v="27613"/>
    <n v="47"/>
    <s v=" Filip"/>
  </r>
  <r>
    <s v="Id760"/>
    <n v="39.200000000000003"/>
    <n v="11.38"/>
    <s v="No"/>
    <x v="0"/>
    <x v="0"/>
    <n v="0"/>
    <x v="1"/>
    <x v="0"/>
    <x v="0"/>
    <n v="13470.86"/>
    <x v="2"/>
    <x v="0"/>
    <x v="3"/>
    <n v="22121"/>
    <n v="62"/>
    <s v=" Rosemary E."/>
  </r>
  <r>
    <s v="Id761"/>
    <n v="39.159999999999997"/>
    <n v="10.48"/>
    <s v="No"/>
    <x v="0"/>
    <x v="0"/>
    <n v="0"/>
    <x v="1"/>
    <x v="0"/>
    <x v="0"/>
    <n v="13470.8"/>
    <x v="2"/>
    <x v="2"/>
    <x v="0"/>
    <n v="22125"/>
    <n v="62"/>
    <s v=" Lisa"/>
  </r>
  <r>
    <s v="Id762"/>
    <n v="44.1"/>
    <n v="5.04"/>
    <s v="yes"/>
    <x v="0"/>
    <x v="0"/>
    <n v="0"/>
    <x v="1"/>
    <x v="0"/>
    <x v="2"/>
    <n v="13465.8"/>
    <x v="2"/>
    <x v="1"/>
    <x v="1"/>
    <n v="31278"/>
    <n v="37"/>
    <s v=" Jason"/>
  </r>
  <r>
    <s v="Id763"/>
    <n v="33.200000000000003"/>
    <n v="9.06"/>
    <s v="No"/>
    <x v="0"/>
    <x v="0"/>
    <n v="0"/>
    <x v="1"/>
    <x v="0"/>
    <x v="0"/>
    <n v="13462.52"/>
    <x v="2"/>
    <x v="2"/>
    <x v="3"/>
    <n v="22266"/>
    <n v="62"/>
    <s v=" Courtney"/>
  </r>
  <r>
    <s v="Id764"/>
    <n v="29.92"/>
    <n v="11.07"/>
    <s v="No"/>
    <x v="0"/>
    <x v="0"/>
    <n v="0"/>
    <x v="1"/>
    <x v="1"/>
    <x v="0"/>
    <n v="13457.96"/>
    <x v="2"/>
    <x v="1"/>
    <x v="0"/>
    <n v="22108"/>
    <n v="62"/>
    <s v=" Jennifer R."/>
  </r>
  <r>
    <s v="Id765"/>
    <n v="25"/>
    <n v="10.45"/>
    <s v="No"/>
    <x v="0"/>
    <x v="0"/>
    <n v="0"/>
    <x v="1"/>
    <x v="1"/>
    <x v="0"/>
    <n v="13451.12"/>
    <x v="2"/>
    <x v="1"/>
    <x v="3"/>
    <n v="22141"/>
    <n v="62"/>
    <s v=" Lauren E"/>
  </r>
  <r>
    <s v="Id766"/>
    <n v="38.869999999999997"/>
    <n v="8.6300000000000008"/>
    <s v="yes"/>
    <x v="0"/>
    <x v="0"/>
    <n v="1"/>
    <x v="1"/>
    <x v="0"/>
    <x v="0"/>
    <n v="13440.7"/>
    <x v="2"/>
    <x v="2"/>
    <x v="1"/>
    <n v="27574"/>
    <n v="47"/>
    <s v=" Ashley M."/>
  </r>
  <r>
    <s v="Id767"/>
    <n v="32.299999999999997"/>
    <n v="5.28"/>
    <s v="yes"/>
    <x v="0"/>
    <x v="0"/>
    <n v="2"/>
    <x v="1"/>
    <x v="0"/>
    <x v="2"/>
    <n v="13430.27"/>
    <x v="2"/>
    <x v="0"/>
    <x v="2"/>
    <n v="24425"/>
    <n v="56"/>
    <s v=" Alison R."/>
  </r>
  <r>
    <s v="Id768"/>
    <n v="31.16"/>
    <n v="7.49"/>
    <s v="yes"/>
    <x v="0"/>
    <x v="0"/>
    <n v="2"/>
    <x v="1"/>
    <x v="0"/>
    <x v="0"/>
    <n v="13429.04"/>
    <x v="2"/>
    <x v="0"/>
    <x v="1"/>
    <n v="22588"/>
    <n v="61"/>
    <s v=" Madeleine"/>
  </r>
  <r>
    <s v="Id769"/>
    <n v="54.59"/>
    <n v="4.2699999999999996"/>
    <s v="No"/>
    <x v="0"/>
    <x v="0"/>
    <n v="0"/>
    <x v="1"/>
    <x v="0"/>
    <x v="2"/>
    <n v="13417.05"/>
    <x v="2"/>
    <x v="0"/>
    <x v="1"/>
    <n v="34502"/>
    <n v="28"/>
    <s v=" Stacey"/>
  </r>
  <r>
    <s v="Id770"/>
    <n v="21.09"/>
    <n v="9.2200000000000006"/>
    <s v="yes"/>
    <x v="0"/>
    <x v="0"/>
    <n v="2"/>
    <x v="1"/>
    <x v="2"/>
    <x v="0"/>
    <n v="13415.04"/>
    <x v="2"/>
    <x v="2"/>
    <x v="1"/>
    <n v="22484"/>
    <n v="61"/>
    <s v=" Kimberly"/>
  </r>
  <r>
    <s v="Id771"/>
    <n v="52.41"/>
    <n v="5.99"/>
    <s v="No"/>
    <x v="0"/>
    <x v="0"/>
    <n v="1"/>
    <x v="1"/>
    <x v="0"/>
    <x v="1"/>
    <n v="13412.97"/>
    <x v="2"/>
    <x v="0"/>
    <x v="8"/>
    <n v="33957"/>
    <n v="30"/>
    <s v=" Matthew D"/>
  </r>
  <r>
    <s v="Id772"/>
    <n v="41.47"/>
    <n v="5.86"/>
    <s v="yes"/>
    <x v="0"/>
    <x v="0"/>
    <n v="2"/>
    <x v="1"/>
    <x v="0"/>
    <x v="1"/>
    <n v="13405.39"/>
    <x v="2"/>
    <x v="0"/>
    <x v="0"/>
    <n v="21904"/>
    <n v="63"/>
    <s v=" Michael"/>
  </r>
  <r>
    <s v="Id773"/>
    <n v="33.1"/>
    <n v="5.19"/>
    <s v="yes"/>
    <x v="0"/>
    <x v="0"/>
    <n v="2"/>
    <x v="1"/>
    <x v="0"/>
    <x v="2"/>
    <n v="13393.76"/>
    <x v="2"/>
    <x v="1"/>
    <x v="3"/>
    <n v="21879"/>
    <n v="63"/>
    <s v=" Ben"/>
  </r>
  <r>
    <s v="Id774"/>
    <n v="30.8"/>
    <n v="4.37"/>
    <s v="yes"/>
    <x v="0"/>
    <x v="0"/>
    <n v="2"/>
    <x v="1"/>
    <x v="0"/>
    <x v="2"/>
    <n v="13390.56"/>
    <x v="2"/>
    <x v="0"/>
    <x v="3"/>
    <n v="21893"/>
    <n v="63"/>
    <s v=" Chris"/>
  </r>
  <r>
    <s v="Id775"/>
    <n v="42.06"/>
    <n v="5.32"/>
    <s v="No"/>
    <x v="0"/>
    <x v="0"/>
    <n v="1"/>
    <x v="1"/>
    <x v="0"/>
    <x v="2"/>
    <n v="13383.67"/>
    <x v="2"/>
    <x v="2"/>
    <x v="8"/>
    <n v="30839"/>
    <n v="39"/>
    <s v=" Jeremy J"/>
  </r>
  <r>
    <s v="Id776"/>
    <n v="39.270000000000003"/>
    <n v="5.64"/>
    <s v="No"/>
    <x v="0"/>
    <x v="1"/>
    <n v="1"/>
    <x v="1"/>
    <x v="0"/>
    <x v="2"/>
    <n v="13377.41"/>
    <x v="2"/>
    <x v="0"/>
    <x v="12"/>
    <n v="29128"/>
    <n v="43"/>
    <s v=" Amy L."/>
  </r>
  <r>
    <s v="Id777"/>
    <n v="30.71"/>
    <n v="5.59"/>
    <s v="yes"/>
    <x v="0"/>
    <x v="0"/>
    <n v="1"/>
    <x v="1"/>
    <x v="0"/>
    <x v="2"/>
    <n v="13375.76"/>
    <x v="2"/>
    <x v="2"/>
    <x v="15"/>
    <n v="23644"/>
    <n v="58"/>
    <s v=" Karen L."/>
  </r>
  <r>
    <s v="Id778"/>
    <n v="47.19"/>
    <n v="5.29"/>
    <s v="No"/>
    <x v="0"/>
    <x v="0"/>
    <n v="0"/>
    <x v="1"/>
    <x v="0"/>
    <x v="2"/>
    <n v="13360.94"/>
    <x v="2"/>
    <x v="1"/>
    <x v="1"/>
    <n v="33148"/>
    <n v="32"/>
    <s v=" Tennille"/>
  </r>
  <r>
    <s v="Id779"/>
    <n v="30.02"/>
    <n v="6.65"/>
    <s v="No"/>
    <x v="0"/>
    <x v="0"/>
    <n v="0"/>
    <x v="1"/>
    <x v="0"/>
    <x v="0"/>
    <n v="13352.1"/>
    <x v="2"/>
    <x v="1"/>
    <x v="1"/>
    <n v="22231"/>
    <n v="62"/>
    <s v=" Matt"/>
  </r>
  <r>
    <s v="Id780"/>
    <n v="37.909999999999997"/>
    <n v="5.68"/>
    <s v="yes"/>
    <x v="0"/>
    <x v="0"/>
    <n v="0"/>
    <x v="1"/>
    <x v="0"/>
    <x v="2"/>
    <n v="13333.71"/>
    <x v="2"/>
    <x v="2"/>
    <x v="1"/>
    <n v="27995"/>
    <n v="46"/>
    <s v=" Emily"/>
  </r>
  <r>
    <s v="Id781"/>
    <n v="54.61"/>
    <n v="4.49"/>
    <s v="No"/>
    <x v="0"/>
    <x v="0"/>
    <n v="0"/>
    <x v="1"/>
    <x v="0"/>
    <x v="2"/>
    <n v="13292.52"/>
    <x v="2"/>
    <x v="0"/>
    <x v="1"/>
    <n v="34516"/>
    <n v="28"/>
    <s v=" Justin E"/>
  </r>
  <r>
    <s v="Id782"/>
    <n v="36.005000000000003"/>
    <n v="6.9"/>
    <s v="No"/>
    <x v="0"/>
    <x v="0"/>
    <n v="0"/>
    <x v="1"/>
    <x v="0"/>
    <x v="0"/>
    <n v="13228.85"/>
    <x v="2"/>
    <x v="0"/>
    <x v="8"/>
    <n v="22930"/>
    <n v="60"/>
    <s v=" Shalane"/>
  </r>
  <r>
    <s v="Id783"/>
    <n v="28.7"/>
    <n v="11.52"/>
    <s v="No"/>
    <x v="0"/>
    <x v="0"/>
    <n v="0"/>
    <x v="1"/>
    <x v="1"/>
    <x v="0"/>
    <n v="13224.69"/>
    <x v="2"/>
    <x v="2"/>
    <x v="3"/>
    <n v="22974"/>
    <n v="60"/>
    <s v=" Jessica N."/>
  </r>
  <r>
    <s v="Id784"/>
    <n v="34.295000000000002"/>
    <n v="11.24"/>
    <s v="No"/>
    <x v="0"/>
    <x v="0"/>
    <n v="0"/>
    <x v="1"/>
    <x v="0"/>
    <x v="0"/>
    <n v="13224.06"/>
    <x v="2"/>
    <x v="0"/>
    <x v="2"/>
    <n v="24059"/>
    <n v="57"/>
    <s v=" Melanie"/>
  </r>
  <r>
    <s v="Id785"/>
    <n v="27.55"/>
    <n v="10.98"/>
    <s v="No"/>
    <x v="0"/>
    <x v="0"/>
    <n v="0"/>
    <x v="1"/>
    <x v="1"/>
    <x v="0"/>
    <n v="13217.09"/>
    <x v="2"/>
    <x v="1"/>
    <x v="2"/>
    <n v="22987"/>
    <n v="60"/>
    <s v=" Ruth Angelica"/>
  </r>
  <r>
    <s v="Id786"/>
    <n v="40.700000000000003"/>
    <n v="5.42"/>
    <s v="No"/>
    <x v="0"/>
    <x v="0"/>
    <n v="0"/>
    <x v="1"/>
    <x v="0"/>
    <x v="2"/>
    <n v="13214.43"/>
    <x v="2"/>
    <x v="2"/>
    <x v="1"/>
    <n v="30239"/>
    <n v="40"/>
    <s v=" Una M"/>
  </r>
  <r>
    <s v="Id787"/>
    <n v="18.335000000000001"/>
    <n v="10.97"/>
    <s v="No"/>
    <x v="0"/>
    <x v="0"/>
    <n v="0"/>
    <x v="1"/>
    <x v="3"/>
    <x v="0"/>
    <n v="13204.29"/>
    <x v="2"/>
    <x v="1"/>
    <x v="2"/>
    <n v="22863"/>
    <n v="60"/>
    <s v=" Taralyn"/>
  </r>
  <r>
    <s v="Id788"/>
    <n v="33.914999999999999"/>
    <n v="9.56"/>
    <s v="yes"/>
    <x v="0"/>
    <x v="0"/>
    <n v="2"/>
    <x v="1"/>
    <x v="0"/>
    <x v="0"/>
    <n v="13143.86"/>
    <x v="2"/>
    <x v="2"/>
    <x v="4"/>
    <n v="22621"/>
    <n v="61"/>
    <s v=" James A"/>
  </r>
  <r>
    <s v="Id789"/>
    <n v="33.534999999999997"/>
    <n v="9.4"/>
    <s v="yes"/>
    <x v="0"/>
    <x v="0"/>
    <n v="2"/>
    <x v="1"/>
    <x v="0"/>
    <x v="0"/>
    <n v="13143.34"/>
    <x v="2"/>
    <x v="2"/>
    <x v="16"/>
    <n v="22621"/>
    <n v="61"/>
    <s v=" Ning"/>
  </r>
  <r>
    <s v="Id790"/>
    <n v="23.655000000000001"/>
    <n v="8.48"/>
    <s v="yes"/>
    <x v="0"/>
    <x v="0"/>
    <n v="2"/>
    <x v="1"/>
    <x v="2"/>
    <x v="0"/>
    <n v="13129.6"/>
    <x v="2"/>
    <x v="2"/>
    <x v="6"/>
    <n v="22531"/>
    <n v="61"/>
    <s v=" Joel"/>
  </r>
  <r>
    <s v="Id791"/>
    <n v="28"/>
    <n v="5.57"/>
    <s v="No"/>
    <x v="0"/>
    <x v="0"/>
    <n v="0"/>
    <x v="1"/>
    <x v="1"/>
    <x v="2"/>
    <n v="13126.68"/>
    <x v="2"/>
    <x v="0"/>
    <x v="3"/>
    <n v="36388"/>
    <n v="23"/>
    <s v=" Pamela J."/>
  </r>
  <r>
    <s v="Id792"/>
    <n v="30.23"/>
    <n v="6.94"/>
    <s v="yes"/>
    <x v="0"/>
    <x v="1"/>
    <n v="1"/>
    <x v="1"/>
    <x v="0"/>
    <x v="0"/>
    <n v="13116.84"/>
    <x v="2"/>
    <x v="1"/>
    <x v="1"/>
    <n v="23268"/>
    <n v="59"/>
    <s v=" Brittney"/>
  </r>
  <r>
    <s v="Id793"/>
    <n v="51.14"/>
    <n v="4.05"/>
    <s v="No"/>
    <x v="0"/>
    <x v="0"/>
    <n v="1"/>
    <x v="1"/>
    <x v="0"/>
    <x v="2"/>
    <n v="13113.51"/>
    <x v="2"/>
    <x v="2"/>
    <x v="12"/>
    <n v="33828"/>
    <n v="30"/>
    <s v=" Sheila"/>
  </r>
  <r>
    <s v="Id794"/>
    <n v="24.32"/>
    <n v="10.220000000000001"/>
    <s v="No"/>
    <x v="0"/>
    <x v="0"/>
    <n v="0"/>
    <x v="1"/>
    <x v="2"/>
    <x v="0"/>
    <n v="13112.6"/>
    <x v="2"/>
    <x v="0"/>
    <x v="1"/>
    <n v="22860"/>
    <n v="60"/>
    <s v=" Koji"/>
  </r>
  <r>
    <s v="Id795"/>
    <n v="38.06"/>
    <n v="9.24"/>
    <s v="No"/>
    <x v="0"/>
    <x v="0"/>
    <n v="0"/>
    <x v="1"/>
    <x v="0"/>
    <x v="0"/>
    <n v="13110.79"/>
    <x v="2"/>
    <x v="2"/>
    <x v="3"/>
    <n v="26236"/>
    <n v="51"/>
    <s v=" Sarah"/>
  </r>
  <r>
    <s v="Id796"/>
    <n v="37.700000000000003"/>
    <n v="8.6"/>
    <s v="No"/>
    <x v="0"/>
    <x v="0"/>
    <n v="0"/>
    <x v="1"/>
    <x v="0"/>
    <x v="0"/>
    <n v="13101.74"/>
    <x v="2"/>
    <x v="2"/>
    <x v="12"/>
    <n v="28688"/>
    <n v="44"/>
    <s v=" Colleen M"/>
  </r>
  <r>
    <s v="Id797"/>
    <n v="44"/>
    <n v="9.32"/>
    <s v="yes"/>
    <x v="0"/>
    <x v="0"/>
    <n v="2"/>
    <x v="1"/>
    <x v="0"/>
    <x v="0"/>
    <n v="13063.88"/>
    <x v="2"/>
    <x v="2"/>
    <x v="3"/>
    <n v="22591"/>
    <n v="61"/>
    <s v=" Deedra G."/>
  </r>
  <r>
    <s v="Id798"/>
    <n v="41.45"/>
    <n v="6.12"/>
    <s v="yes"/>
    <x v="0"/>
    <x v="0"/>
    <n v="0"/>
    <x v="1"/>
    <x v="0"/>
    <x v="1"/>
    <n v="13051.22"/>
    <x v="2"/>
    <x v="1"/>
    <x v="12"/>
    <n v="31346"/>
    <n v="37"/>
    <s v=" Kulwinder"/>
  </r>
  <r>
    <s v="Id799"/>
    <n v="25.364999999999998"/>
    <n v="9.19"/>
    <s v="yes"/>
    <x v="0"/>
    <x v="0"/>
    <n v="0"/>
    <x v="1"/>
    <x v="1"/>
    <x v="0"/>
    <n v="13047.33"/>
    <x v="2"/>
    <x v="0"/>
    <x v="2"/>
    <n v="24690"/>
    <n v="55"/>
    <s v=" Ann M."/>
  </r>
  <r>
    <s v="Id800"/>
    <n v="34.56"/>
    <n v="5.84"/>
    <s v="yes"/>
    <x v="0"/>
    <x v="1"/>
    <n v="1"/>
    <x v="1"/>
    <x v="0"/>
    <x v="1"/>
    <n v="13044.41"/>
    <x v="2"/>
    <x v="1"/>
    <x v="1"/>
    <n v="25469"/>
    <n v="53"/>
    <s v=" Sarah E"/>
  </r>
  <r>
    <s v="Id801"/>
    <n v="28.2"/>
    <n v="7.19"/>
    <s v="yes"/>
    <x v="0"/>
    <x v="0"/>
    <n v="2"/>
    <x v="1"/>
    <x v="1"/>
    <x v="0"/>
    <n v="13041.92"/>
    <x v="2"/>
    <x v="1"/>
    <x v="3"/>
    <n v="22594"/>
    <n v="61"/>
    <s v=" Apryl J."/>
  </r>
  <r>
    <s v="Id802"/>
    <n v="30.43"/>
    <n v="9.39"/>
    <s v="No"/>
    <x v="0"/>
    <x v="0"/>
    <n v="0"/>
    <x v="1"/>
    <x v="0"/>
    <x v="0"/>
    <n v="13023.93"/>
    <x v="2"/>
    <x v="2"/>
    <x v="15"/>
    <n v="24050"/>
    <n v="57"/>
    <s v=" Ilana"/>
  </r>
  <r>
    <s v="Id803"/>
    <n v="32.395000000000003"/>
    <n v="4.2699999999999996"/>
    <s v="yes"/>
    <x v="0"/>
    <x v="0"/>
    <n v="1"/>
    <x v="1"/>
    <x v="0"/>
    <x v="2"/>
    <n v="13019.16"/>
    <x v="2"/>
    <x v="1"/>
    <x v="2"/>
    <n v="23643"/>
    <n v="58"/>
    <s v=" Katherine"/>
  </r>
  <r>
    <s v="Id804"/>
    <n v="24.035"/>
    <n v="11.71"/>
    <s v="No"/>
    <x v="0"/>
    <x v="0"/>
    <n v="0"/>
    <x v="1"/>
    <x v="2"/>
    <x v="0"/>
    <n v="13012.21"/>
    <x v="2"/>
    <x v="1"/>
    <x v="1"/>
    <n v="22847"/>
    <n v="60"/>
    <s v=" Katherine"/>
  </r>
  <r>
    <s v="Id805"/>
    <n v="37.119999999999997"/>
    <n v="5.29"/>
    <s v="No"/>
    <x v="0"/>
    <x v="0"/>
    <n v="2"/>
    <x v="1"/>
    <x v="0"/>
    <x v="2"/>
    <n v="13010.86"/>
    <x v="2"/>
    <x v="2"/>
    <x v="1"/>
    <n v="26569"/>
    <n v="50"/>
    <s v=" Karl"/>
  </r>
  <r>
    <s v="Id806"/>
    <n v="34.840000000000003"/>
    <n v="6"/>
    <s v="yes"/>
    <x v="0"/>
    <x v="1"/>
    <n v="1"/>
    <x v="1"/>
    <x v="0"/>
    <x v="1"/>
    <n v="13008.07"/>
    <x v="2"/>
    <x v="0"/>
    <x v="1"/>
    <n v="25550"/>
    <n v="53"/>
    <s v=" Stephen"/>
  </r>
  <r>
    <s v="Id807"/>
    <n v="29.53"/>
    <n v="10.64"/>
    <s v="No"/>
    <x v="0"/>
    <x v="0"/>
    <n v="0"/>
    <x v="1"/>
    <x v="1"/>
    <x v="0"/>
    <n v="13004.95"/>
    <x v="2"/>
    <x v="1"/>
    <x v="1"/>
    <n v="22821"/>
    <n v="60"/>
    <s v=" Will"/>
  </r>
  <r>
    <s v="Id808"/>
    <n v="42.51"/>
    <n v="8.2100000000000009"/>
    <s v="yes"/>
    <x v="0"/>
    <x v="0"/>
    <n v="0"/>
    <x v="1"/>
    <x v="0"/>
    <x v="0"/>
    <n v="13002.91"/>
    <x v="2"/>
    <x v="1"/>
    <x v="1"/>
    <n v="29889"/>
    <n v="41"/>
    <s v=" Bradley D"/>
  </r>
  <r>
    <s v="Id809"/>
    <n v="38.14"/>
    <n v="5.58"/>
    <s v="No"/>
    <x v="0"/>
    <x v="1"/>
    <n v="1"/>
    <x v="1"/>
    <x v="0"/>
    <x v="2"/>
    <n v="12994.12"/>
    <x v="2"/>
    <x v="2"/>
    <x v="12"/>
    <n v="29186"/>
    <n v="43"/>
    <s v=" Amy M"/>
  </r>
  <r>
    <s v="Id810"/>
    <n v="39.93"/>
    <n v="8.75"/>
    <s v="No"/>
    <x v="0"/>
    <x v="0"/>
    <n v="0"/>
    <x v="1"/>
    <x v="0"/>
    <x v="0"/>
    <n v="12982.87"/>
    <x v="2"/>
    <x v="1"/>
    <x v="0"/>
    <n v="22248"/>
    <n v="62"/>
    <s v=" Matthew W."/>
  </r>
  <r>
    <s v="Id811"/>
    <n v="38.83"/>
    <n v="11.86"/>
    <s v="No"/>
    <x v="0"/>
    <x v="0"/>
    <n v="0"/>
    <x v="1"/>
    <x v="0"/>
    <x v="0"/>
    <n v="12981.35"/>
    <x v="2"/>
    <x v="0"/>
    <x v="0"/>
    <n v="22182"/>
    <n v="62"/>
    <s v=" Doug"/>
  </r>
  <r>
    <s v="Id812"/>
    <n v="37.4"/>
    <n v="11.46"/>
    <s v="No"/>
    <x v="0"/>
    <x v="0"/>
    <n v="0"/>
    <x v="1"/>
    <x v="0"/>
    <x v="0"/>
    <n v="12979.36"/>
    <x v="2"/>
    <x v="1"/>
    <x v="3"/>
    <n v="22089"/>
    <n v="62"/>
    <s v=" Tom"/>
  </r>
  <r>
    <s v="Id813"/>
    <n v="21.4"/>
    <n v="9.0299999999999994"/>
    <s v="No"/>
    <x v="0"/>
    <x v="0"/>
    <n v="0"/>
    <x v="1"/>
    <x v="2"/>
    <x v="0"/>
    <n v="12957.12"/>
    <x v="2"/>
    <x v="1"/>
    <x v="3"/>
    <n v="22224"/>
    <n v="62"/>
    <s v=" Jonathan"/>
  </r>
  <r>
    <s v="Id814"/>
    <n v="38.380000000000003"/>
    <n v="8.26"/>
    <s v="yes"/>
    <x v="0"/>
    <x v="0"/>
    <n v="2"/>
    <x v="1"/>
    <x v="0"/>
    <x v="0"/>
    <n v="12950.07"/>
    <x v="2"/>
    <x v="1"/>
    <x v="1"/>
    <n v="22513"/>
    <n v="61"/>
    <s v=" Wayne A."/>
  </r>
  <r>
    <s v="Id815"/>
    <n v="33.659999999999997"/>
    <n v="5.42"/>
    <s v="yes"/>
    <x v="0"/>
    <x v="0"/>
    <n v="2"/>
    <x v="1"/>
    <x v="0"/>
    <x v="2"/>
    <n v="12949.16"/>
    <x v="2"/>
    <x v="0"/>
    <x v="0"/>
    <n v="24463"/>
    <n v="56"/>
    <s v=" Nobuyori"/>
  </r>
  <r>
    <s v="Id816"/>
    <n v="31.79"/>
    <n v="11.33"/>
    <s v="yes"/>
    <x v="0"/>
    <x v="1"/>
    <n v="1"/>
    <x v="1"/>
    <x v="0"/>
    <x v="0"/>
    <n v="12928.79"/>
    <x v="2"/>
    <x v="2"/>
    <x v="0"/>
    <n v="23237"/>
    <n v="59"/>
    <s v=" Rich"/>
  </r>
  <r>
    <s v="Id817"/>
    <n v="29.7"/>
    <n v="7.69"/>
    <s v="yes"/>
    <x v="0"/>
    <x v="1"/>
    <n v="1"/>
    <x v="1"/>
    <x v="1"/>
    <x v="0"/>
    <n v="12925.89"/>
    <x v="2"/>
    <x v="2"/>
    <x v="0"/>
    <n v="23255"/>
    <n v="59"/>
    <s v=" Marcos S"/>
  </r>
  <r>
    <s v="Id818"/>
    <n v="25.46"/>
    <n v="8.77"/>
    <s v="yes"/>
    <x v="0"/>
    <x v="1"/>
    <n v="1"/>
    <x v="1"/>
    <x v="1"/>
    <x v="0"/>
    <n v="12913.99"/>
    <x v="2"/>
    <x v="2"/>
    <x v="4"/>
    <n v="23239"/>
    <n v="59"/>
    <s v=" Dave"/>
  </r>
  <r>
    <s v="Id819"/>
    <n v="39.14"/>
    <n v="4.91"/>
    <s v="No"/>
    <x v="1"/>
    <x v="0"/>
    <n v="1"/>
    <x v="1"/>
    <x v="0"/>
    <x v="2"/>
    <n v="12890.06"/>
    <x v="2"/>
    <x v="1"/>
    <x v="9"/>
    <n v="38177"/>
    <n v="18"/>
    <s v=" Andy"/>
  </r>
  <r>
    <s v="Id820"/>
    <n v="41.2"/>
    <n v="4.95"/>
    <s v="No"/>
    <x v="0"/>
    <x v="0"/>
    <n v="1"/>
    <x v="1"/>
    <x v="0"/>
    <x v="2"/>
    <n v="12870.31"/>
    <x v="2"/>
    <x v="0"/>
    <x v="1"/>
    <n v="30900"/>
    <n v="38"/>
    <s v=" Mary"/>
  </r>
  <r>
    <s v="Id821"/>
    <n v="28.81"/>
    <n v="10.8"/>
    <s v="yes"/>
    <x v="0"/>
    <x v="1"/>
    <n v="1"/>
    <x v="1"/>
    <x v="1"/>
    <x v="0"/>
    <n v="12856.84"/>
    <x v="2"/>
    <x v="0"/>
    <x v="14"/>
    <n v="23281"/>
    <n v="59"/>
    <s v=" Marcus B"/>
  </r>
  <r>
    <s v="Id822"/>
    <n v="37.409999999999997"/>
    <n v="7.21"/>
    <s v="No"/>
    <x v="0"/>
    <x v="0"/>
    <n v="2"/>
    <x v="1"/>
    <x v="0"/>
    <x v="0"/>
    <n v="12852.37"/>
    <x v="2"/>
    <x v="1"/>
    <x v="1"/>
    <n v="26929"/>
    <n v="49"/>
    <s v=" Thomas K."/>
  </r>
  <r>
    <s v="Id823"/>
    <n v="52.54"/>
    <n v="5.12"/>
    <s v="No"/>
    <x v="0"/>
    <x v="1"/>
    <n v="1"/>
    <x v="1"/>
    <x v="0"/>
    <x v="2"/>
    <n v="12847.24"/>
    <x v="2"/>
    <x v="2"/>
    <x v="1"/>
    <n v="34239"/>
    <n v="29"/>
    <s v=" Robert"/>
  </r>
  <r>
    <s v="Id824"/>
    <n v="17.29"/>
    <n v="4.62"/>
    <s v="No"/>
    <x v="1"/>
    <x v="0"/>
    <n v="1"/>
    <x v="0"/>
    <x v="3"/>
    <x v="2"/>
    <n v="12829.46"/>
    <x v="2"/>
    <x v="0"/>
    <x v="4"/>
    <n v="38300"/>
    <n v="18"/>
    <s v=" Geoff"/>
  </r>
  <r>
    <s v="Id825"/>
    <n v="31.74"/>
    <n v="7.68"/>
    <s v="yes"/>
    <x v="0"/>
    <x v="0"/>
    <n v="0"/>
    <x v="1"/>
    <x v="0"/>
    <x v="0"/>
    <n v="12823.25"/>
    <x v="2"/>
    <x v="0"/>
    <x v="14"/>
    <n v="24740"/>
    <n v="55"/>
    <s v=" Chris J."/>
  </r>
  <r>
    <s v="Id826"/>
    <n v="26.504999999999999"/>
    <n v="6.79"/>
    <s v="yes"/>
    <x v="0"/>
    <x v="1"/>
    <n v="1"/>
    <x v="1"/>
    <x v="1"/>
    <x v="0"/>
    <n v="12815.44"/>
    <x v="2"/>
    <x v="0"/>
    <x v="2"/>
    <n v="23212"/>
    <n v="59"/>
    <s v=" Kate A."/>
  </r>
  <r>
    <s v="Id827"/>
    <n v="36.479999999999997"/>
    <n v="11.09"/>
    <s v="No"/>
    <x v="0"/>
    <x v="0"/>
    <n v="0"/>
    <x v="1"/>
    <x v="0"/>
    <x v="0"/>
    <n v="12797.21"/>
    <x v="2"/>
    <x v="1"/>
    <x v="2"/>
    <n v="28695"/>
    <n v="44"/>
    <s v=" Kelli"/>
  </r>
  <r>
    <s v="Id828"/>
    <n v="39.159999999999997"/>
    <n v="5.24"/>
    <s v="yes"/>
    <x v="0"/>
    <x v="1"/>
    <n v="1"/>
    <x v="1"/>
    <x v="0"/>
    <x v="2"/>
    <n v="12788.18"/>
    <x v="2"/>
    <x v="1"/>
    <x v="12"/>
    <n v="30618"/>
    <n v="39"/>
    <s v=" Maggie M"/>
  </r>
  <r>
    <s v="Id829"/>
    <n v="28.22"/>
    <n v="7.51"/>
    <s v="yes"/>
    <x v="0"/>
    <x v="1"/>
    <n v="1"/>
    <x v="1"/>
    <x v="1"/>
    <x v="0"/>
    <n v="12788.03"/>
    <x v="2"/>
    <x v="0"/>
    <x v="15"/>
    <n v="23350"/>
    <n v="59"/>
    <s v=" Michelle L."/>
  </r>
  <r>
    <s v="Id830"/>
    <n v="35"/>
    <n v="4.13"/>
    <s v="No"/>
    <x v="0"/>
    <x v="0"/>
    <n v="2"/>
    <x v="1"/>
    <x v="0"/>
    <x v="2"/>
    <n v="12776.05"/>
    <x v="2"/>
    <x v="0"/>
    <x v="12"/>
    <n v="26579"/>
    <n v="50"/>
    <s v=" Ashley K"/>
  </r>
  <r>
    <s v="Id831"/>
    <n v="36.24"/>
    <n v="8.3800000000000008"/>
    <s v="yes"/>
    <x v="0"/>
    <x v="0"/>
    <n v="1"/>
    <x v="1"/>
    <x v="0"/>
    <x v="0"/>
    <n v="12770.27"/>
    <x v="2"/>
    <x v="0"/>
    <x v="14"/>
    <n v="27662"/>
    <n v="47"/>
    <s v=" Michael"/>
  </r>
  <r>
    <s v="Id832"/>
    <n v="36.954999999999998"/>
    <n v="8.07"/>
    <s v="No"/>
    <x v="0"/>
    <x v="0"/>
    <n v="0"/>
    <x v="1"/>
    <x v="0"/>
    <x v="0"/>
    <n v="12741.17"/>
    <x v="2"/>
    <x v="1"/>
    <x v="6"/>
    <n v="22920"/>
    <n v="60"/>
    <s v=" Ryan K."/>
  </r>
  <r>
    <s v="Id833"/>
    <n v="29.64"/>
    <n v="8.9499999999999993"/>
    <s v="No"/>
    <x v="0"/>
    <x v="0"/>
    <n v="0"/>
    <x v="1"/>
    <x v="1"/>
    <x v="0"/>
    <n v="12731"/>
    <x v="2"/>
    <x v="0"/>
    <x v="4"/>
    <n v="22891"/>
    <n v="60"/>
    <s v=" Matthew J"/>
  </r>
  <r>
    <s v="Id834"/>
    <n v="42.74"/>
    <n v="6.31"/>
    <s v="yes"/>
    <x v="0"/>
    <x v="0"/>
    <n v="1"/>
    <x v="1"/>
    <x v="0"/>
    <x v="1"/>
    <n v="12718.21"/>
    <x v="2"/>
    <x v="1"/>
    <x v="12"/>
    <n v="32341"/>
    <n v="34"/>
    <s v=" Karine"/>
  </r>
  <r>
    <s v="Id835"/>
    <n v="36.130000000000003"/>
    <n v="7.19"/>
    <s v="yes"/>
    <x v="0"/>
    <x v="0"/>
    <n v="2"/>
    <x v="1"/>
    <x v="0"/>
    <x v="0"/>
    <n v="12713"/>
    <x v="2"/>
    <x v="1"/>
    <x v="3"/>
    <n v="25757"/>
    <n v="52"/>
    <s v=" Antonia G"/>
  </r>
  <r>
    <s v="Id836"/>
    <n v="31.55"/>
    <n v="6.11"/>
    <s v="yes"/>
    <x v="0"/>
    <x v="0"/>
    <n v="1"/>
    <x v="1"/>
    <x v="0"/>
    <x v="1"/>
    <n v="12700.63"/>
    <x v="2"/>
    <x v="0"/>
    <x v="3"/>
    <n v="23709"/>
    <n v="58"/>
    <s v=" Casondra L"/>
  </r>
  <r>
    <s v="Id837"/>
    <n v="52.75"/>
    <n v="6.02"/>
    <s v="No"/>
    <x v="0"/>
    <x v="0"/>
    <n v="1"/>
    <x v="1"/>
    <x v="0"/>
    <x v="1"/>
    <n v="12699.56"/>
    <x v="2"/>
    <x v="2"/>
    <x v="3"/>
    <n v="33792"/>
    <n v="30"/>
    <s v=" Wendy"/>
  </r>
  <r>
    <s v="Id838"/>
    <n v="36.67"/>
    <n v="11.86"/>
    <s v="No"/>
    <x v="0"/>
    <x v="0"/>
    <n v="0"/>
    <x v="1"/>
    <x v="0"/>
    <x v="0"/>
    <n v="12697.48"/>
    <x v="2"/>
    <x v="0"/>
    <x v="14"/>
    <n v="27296"/>
    <n v="48"/>
    <s v=" Eric D"/>
  </r>
  <r>
    <s v="Id839"/>
    <n v="38.06"/>
    <n v="8.25"/>
    <s v="No"/>
    <x v="0"/>
    <x v="0"/>
    <n v="0"/>
    <x v="1"/>
    <x v="0"/>
    <x v="0"/>
    <n v="12648.7"/>
    <x v="2"/>
    <x v="2"/>
    <x v="0"/>
    <n v="22885"/>
    <n v="60"/>
    <s v=" Elizabeth"/>
  </r>
  <r>
    <s v="Id840"/>
    <n v="38"/>
    <n v="8.1300000000000008"/>
    <s v="No"/>
    <x v="0"/>
    <x v="0"/>
    <n v="0"/>
    <x v="1"/>
    <x v="0"/>
    <x v="0"/>
    <n v="12646.21"/>
    <x v="2"/>
    <x v="2"/>
    <x v="3"/>
    <n v="23999"/>
    <n v="57"/>
    <s v=" Laura F"/>
  </r>
  <r>
    <s v="Id841"/>
    <n v="35.1"/>
    <n v="10.1"/>
    <s v="No"/>
    <x v="0"/>
    <x v="0"/>
    <n v="0"/>
    <x v="1"/>
    <x v="0"/>
    <x v="0"/>
    <n v="12644.59"/>
    <x v="2"/>
    <x v="2"/>
    <x v="3"/>
    <n v="22838"/>
    <n v="60"/>
    <s v=" Amelia F."/>
  </r>
  <r>
    <s v="Id842"/>
    <n v="33.82"/>
    <n v="5.89"/>
    <s v="yes"/>
    <x v="0"/>
    <x v="0"/>
    <n v="2"/>
    <x v="1"/>
    <x v="0"/>
    <x v="1"/>
    <n v="12643.38"/>
    <x v="2"/>
    <x v="1"/>
    <x v="1"/>
    <n v="24458"/>
    <n v="56"/>
    <s v=" Amy L."/>
  </r>
  <r>
    <s v="Id843"/>
    <n v="37.43"/>
    <n v="4.97"/>
    <s v="No"/>
    <x v="0"/>
    <x v="0"/>
    <n v="2"/>
    <x v="1"/>
    <x v="0"/>
    <x v="2"/>
    <n v="12640.24"/>
    <x v="2"/>
    <x v="1"/>
    <x v="3"/>
    <n v="26547"/>
    <n v="50"/>
    <s v=" Katie J"/>
  </r>
  <r>
    <s v="Id844"/>
    <n v="30.5"/>
    <n v="9.9"/>
    <s v="No"/>
    <x v="0"/>
    <x v="0"/>
    <n v="0"/>
    <x v="1"/>
    <x v="0"/>
    <x v="0"/>
    <n v="12638.2"/>
    <x v="2"/>
    <x v="1"/>
    <x v="3"/>
    <n v="22849"/>
    <n v="60"/>
    <s v=" Laura E."/>
  </r>
  <r>
    <s v="Id845"/>
    <n v="24.53"/>
    <n v="9.0500000000000007"/>
    <s v="No"/>
    <x v="0"/>
    <x v="0"/>
    <n v="0"/>
    <x v="1"/>
    <x v="2"/>
    <x v="0"/>
    <n v="12629.9"/>
    <x v="2"/>
    <x v="0"/>
    <x v="0"/>
    <n v="22972"/>
    <n v="60"/>
    <s v=" Mayumi"/>
  </r>
  <r>
    <s v="Id846"/>
    <n v="25.74"/>
    <n v="10.93"/>
    <s v="No"/>
    <x v="0"/>
    <x v="0"/>
    <n v="0"/>
    <x v="1"/>
    <x v="1"/>
    <x v="0"/>
    <n v="12629.17"/>
    <x v="2"/>
    <x v="1"/>
    <x v="0"/>
    <n v="24019"/>
    <n v="57"/>
    <s v=" Vanessa"/>
  </r>
  <r>
    <s v="Id847"/>
    <n v="34.08"/>
    <n v="7.58"/>
    <s v="yes"/>
    <x v="0"/>
    <x v="0"/>
    <n v="2"/>
    <x v="1"/>
    <x v="0"/>
    <x v="0"/>
    <n v="12624.74"/>
    <x v="2"/>
    <x v="1"/>
    <x v="1"/>
    <n v="25930"/>
    <n v="52"/>
    <s v=" Natali N"/>
  </r>
  <r>
    <s v="Id848"/>
    <n v="31.35"/>
    <n v="11"/>
    <s v="yes"/>
    <x v="0"/>
    <x v="1"/>
    <n v="1"/>
    <x v="1"/>
    <x v="0"/>
    <x v="0"/>
    <n v="12622.18"/>
    <x v="2"/>
    <x v="1"/>
    <x v="1"/>
    <n v="23242"/>
    <n v="59"/>
    <s v=" Beth"/>
  </r>
  <r>
    <s v="Id849"/>
    <n v="26.79"/>
    <n v="5.0599999999999996"/>
    <s v="No"/>
    <x v="0"/>
    <x v="0"/>
    <n v="1"/>
    <x v="1"/>
    <x v="1"/>
    <x v="2"/>
    <n v="12609.89"/>
    <x v="2"/>
    <x v="0"/>
    <x v="1"/>
    <n v="36117"/>
    <n v="24"/>
    <s v=" Alex"/>
  </r>
  <r>
    <s v="Id850"/>
    <n v="42.78"/>
    <n v="6.11"/>
    <s v="yes"/>
    <x v="0"/>
    <x v="0"/>
    <n v="1"/>
    <x v="1"/>
    <x v="0"/>
    <x v="1"/>
    <n v="12600.46"/>
    <x v="2"/>
    <x v="1"/>
    <x v="8"/>
    <n v="32366"/>
    <n v="34"/>
    <s v=" Spencer"/>
  </r>
  <r>
    <s v="Id851"/>
    <n v="46.75"/>
    <n v="6.66"/>
    <s v="yes"/>
    <x v="0"/>
    <x v="0"/>
    <n v="2"/>
    <x v="1"/>
    <x v="0"/>
    <x v="0"/>
    <n v="12592.53"/>
    <x v="2"/>
    <x v="2"/>
    <x v="0"/>
    <n v="25737"/>
    <n v="52"/>
    <s v=" Andee W."/>
  </r>
  <r>
    <s v="Id852"/>
    <n v="32.15"/>
    <n v="4.0199999999999996"/>
    <s v="yes"/>
    <x v="0"/>
    <x v="1"/>
    <n v="1"/>
    <x v="1"/>
    <x v="0"/>
    <x v="2"/>
    <n v="12579.92"/>
    <x v="2"/>
    <x v="1"/>
    <x v="15"/>
    <n v="25533"/>
    <n v="53"/>
    <s v=" Amy"/>
  </r>
  <r>
    <s v="Id853"/>
    <n v="43.4"/>
    <n v="8.81"/>
    <s v="yes"/>
    <x v="0"/>
    <x v="0"/>
    <n v="2"/>
    <x v="1"/>
    <x v="0"/>
    <x v="0"/>
    <n v="12574.05"/>
    <x v="2"/>
    <x v="1"/>
    <x v="3"/>
    <n v="22613"/>
    <n v="61"/>
    <s v=" Joshua"/>
  </r>
  <r>
    <s v="Id854"/>
    <n v="31.57"/>
    <n v="7.92"/>
    <s v="yes"/>
    <x v="0"/>
    <x v="0"/>
    <n v="2"/>
    <x v="1"/>
    <x v="0"/>
    <x v="0"/>
    <n v="12557.61"/>
    <x v="2"/>
    <x v="0"/>
    <x v="0"/>
    <n v="22613"/>
    <n v="61"/>
    <s v=" C Fred"/>
  </r>
  <r>
    <s v="Id855"/>
    <n v="24.32"/>
    <n v="7.48"/>
    <s v="No"/>
    <x v="0"/>
    <x v="0"/>
    <n v="0"/>
    <x v="1"/>
    <x v="2"/>
    <x v="0"/>
    <n v="12523.6"/>
    <x v="2"/>
    <x v="0"/>
    <x v="1"/>
    <n v="22935"/>
    <n v="60"/>
    <s v=" Jeremy"/>
  </r>
  <r>
    <s v="Id856"/>
    <n v="31.07"/>
    <n v="4.62"/>
    <s v="yes"/>
    <x v="0"/>
    <x v="0"/>
    <n v="2"/>
    <x v="1"/>
    <x v="0"/>
    <x v="2"/>
    <n v="12499.88"/>
    <x v="2"/>
    <x v="2"/>
    <x v="1"/>
    <n v="24300"/>
    <n v="56"/>
    <s v=" Patrick Sr."/>
  </r>
  <r>
    <s v="Id857"/>
    <n v="35.814999999999998"/>
    <n v="8.4700000000000006"/>
    <s v="No"/>
    <x v="0"/>
    <x v="0"/>
    <n v="0"/>
    <x v="1"/>
    <x v="0"/>
    <x v="0"/>
    <n v="12495.29"/>
    <x v="2"/>
    <x v="0"/>
    <x v="1"/>
    <n v="25175"/>
    <n v="54"/>
    <s v=" Kelly M."/>
  </r>
  <r>
    <s v="Id858"/>
    <n v="40.81"/>
    <n v="10.58"/>
    <s v="yes"/>
    <x v="0"/>
    <x v="0"/>
    <n v="0"/>
    <x v="1"/>
    <x v="0"/>
    <x v="0"/>
    <n v="12485.8"/>
    <x v="2"/>
    <x v="0"/>
    <x v="0"/>
    <n v="24716"/>
    <n v="55"/>
    <s v=" Katherine"/>
  </r>
  <r>
    <s v="Id859"/>
    <n v="24.605"/>
    <n v="7.48"/>
    <s v="No"/>
    <x v="0"/>
    <x v="0"/>
    <n v="0"/>
    <x v="1"/>
    <x v="2"/>
    <x v="0"/>
    <n v="12479.71"/>
    <x v="2"/>
    <x v="0"/>
    <x v="1"/>
    <n v="25154"/>
    <n v="54"/>
    <s v=" Keila L"/>
  </r>
  <r>
    <s v="Id860"/>
    <n v="21.47"/>
    <n v="7.82"/>
    <s v="No"/>
    <x v="0"/>
    <x v="0"/>
    <n v="0"/>
    <x v="1"/>
    <x v="2"/>
    <x v="0"/>
    <n v="12475.35"/>
    <x v="2"/>
    <x v="1"/>
    <x v="1"/>
    <n v="25168"/>
    <n v="54"/>
    <s v=" Zanae E"/>
  </r>
  <r>
    <s v="Id861"/>
    <n v="52.89"/>
    <n v="4.96"/>
    <s v="yes"/>
    <x v="0"/>
    <x v="0"/>
    <n v="1"/>
    <x v="1"/>
    <x v="0"/>
    <x v="2"/>
    <n v="12452.25"/>
    <x v="2"/>
    <x v="0"/>
    <x v="1"/>
    <n v="34920"/>
    <n v="27"/>
    <s v=" Alex"/>
  </r>
  <r>
    <s v="Id862"/>
    <n v="32.965000000000003"/>
    <n v="6.15"/>
    <s v="yes"/>
    <x v="0"/>
    <x v="0"/>
    <n v="1"/>
    <x v="1"/>
    <x v="0"/>
    <x v="1"/>
    <n v="12430.95"/>
    <x v="2"/>
    <x v="0"/>
    <x v="2"/>
    <n v="23593"/>
    <n v="58"/>
    <s v=" Kathryn"/>
  </r>
  <r>
    <s v="Id863"/>
    <n v="36.799999999999997"/>
    <n v="4.62"/>
    <s v="No"/>
    <x v="0"/>
    <x v="1"/>
    <n v="1"/>
    <x v="1"/>
    <x v="0"/>
    <x v="2"/>
    <n v="12408.29"/>
    <x v="2"/>
    <x v="1"/>
    <x v="13"/>
    <n v="29050"/>
    <n v="43"/>
    <s v=" Jason L."/>
  </r>
  <r>
    <s v="Id864"/>
    <n v="34.299999999999997"/>
    <n v="4.87"/>
    <s v="No"/>
    <x v="0"/>
    <x v="0"/>
    <n v="2"/>
    <x v="1"/>
    <x v="0"/>
    <x v="2"/>
    <n v="12407.3"/>
    <x v="2"/>
    <x v="2"/>
    <x v="14"/>
    <n v="26532"/>
    <n v="50"/>
    <s v=" Benjamin J."/>
  </r>
  <r>
    <s v="Id865"/>
    <n v="35.244999999999997"/>
    <n v="4.63"/>
    <s v="No"/>
    <x v="0"/>
    <x v="0"/>
    <n v="0"/>
    <x v="1"/>
    <x v="0"/>
    <x v="2"/>
    <n v="12404.88"/>
    <x v="2"/>
    <x v="0"/>
    <x v="4"/>
    <n v="32871"/>
    <n v="33"/>
    <s v=" Steven M."/>
  </r>
  <r>
    <s v="Id866"/>
    <n v="26.23"/>
    <n v="11.93"/>
    <s v="No"/>
    <x v="0"/>
    <x v="0"/>
    <n v="0"/>
    <x v="1"/>
    <x v="1"/>
    <x v="0"/>
    <n v="12369.89"/>
    <x v="2"/>
    <x v="2"/>
    <x v="2"/>
    <n v="22915"/>
    <n v="60"/>
    <s v=" Erika"/>
  </r>
  <r>
    <s v="Id867"/>
    <n v="36.1"/>
    <n v="5.65"/>
    <s v="yes"/>
    <x v="0"/>
    <x v="0"/>
    <n v="2"/>
    <x v="1"/>
    <x v="0"/>
    <x v="2"/>
    <n v="12363.55"/>
    <x v="2"/>
    <x v="0"/>
    <x v="3"/>
    <n v="24470"/>
    <n v="56"/>
    <s v=" Chad"/>
  </r>
  <r>
    <s v="Id868"/>
    <n v="37.1"/>
    <n v="11.21"/>
    <s v="yes"/>
    <x v="0"/>
    <x v="1"/>
    <n v="1"/>
    <x v="1"/>
    <x v="0"/>
    <x v="0"/>
    <n v="12347.17"/>
    <x v="2"/>
    <x v="0"/>
    <x v="3"/>
    <n v="23276"/>
    <n v="59"/>
    <s v=" Mark"/>
  </r>
  <r>
    <s v="Id869"/>
    <n v="27.5"/>
    <n v="10.62"/>
    <s v="yes"/>
    <x v="0"/>
    <x v="1"/>
    <n v="1"/>
    <x v="1"/>
    <x v="1"/>
    <x v="0"/>
    <n v="12333.83"/>
    <x v="2"/>
    <x v="2"/>
    <x v="3"/>
    <n v="23225"/>
    <n v="59"/>
    <s v=" David"/>
  </r>
  <r>
    <s v="Id870"/>
    <n v="24.7"/>
    <n v="10.7"/>
    <s v="yes"/>
    <x v="0"/>
    <x v="1"/>
    <n v="1"/>
    <x v="1"/>
    <x v="2"/>
    <x v="0"/>
    <n v="12323.94"/>
    <x v="2"/>
    <x v="0"/>
    <x v="6"/>
    <n v="23252"/>
    <n v="59"/>
    <s v=" Matthew R"/>
  </r>
  <r>
    <s v="Id871"/>
    <n v="26.78"/>
    <n v="10.02"/>
    <s v="yes"/>
    <x v="0"/>
    <x v="1"/>
    <n v="1"/>
    <x v="1"/>
    <x v="1"/>
    <x v="0"/>
    <n v="12299.59"/>
    <x v="2"/>
    <x v="1"/>
    <x v="15"/>
    <n v="23312"/>
    <n v="59"/>
    <s v=" Orla"/>
  </r>
  <r>
    <s v="Id872"/>
    <n v="45.8"/>
    <n v="4.8499999999999996"/>
    <s v="No"/>
    <x v="0"/>
    <x v="0"/>
    <n v="0"/>
    <x v="1"/>
    <x v="0"/>
    <x v="2"/>
    <n v="12282.38"/>
    <x v="2"/>
    <x v="1"/>
    <x v="3"/>
    <n v="33175"/>
    <n v="32"/>
    <s v=" Shaista S"/>
  </r>
  <r>
    <s v="Id873"/>
    <n v="29"/>
    <n v="4.3899999999999997"/>
    <s v="yes"/>
    <x v="0"/>
    <x v="0"/>
    <n v="2"/>
    <x v="1"/>
    <x v="1"/>
    <x v="2"/>
    <n v="12282.03"/>
    <x v="2"/>
    <x v="1"/>
    <x v="15"/>
    <n v="24427"/>
    <n v="56"/>
    <s v=" Emily"/>
  </r>
  <r>
    <s v="Id874"/>
    <n v="33.534999999999997"/>
    <n v="8.24"/>
    <s v="yes"/>
    <x v="0"/>
    <x v="0"/>
    <n v="0"/>
    <x v="1"/>
    <x v="0"/>
    <x v="0"/>
    <n v="12269.69"/>
    <x v="2"/>
    <x v="2"/>
    <x v="1"/>
    <n v="24712"/>
    <n v="55"/>
    <s v=" Julie A."/>
  </r>
  <r>
    <s v="Id875"/>
    <n v="32.774999999999999"/>
    <n v="9.77"/>
    <s v="yes"/>
    <x v="0"/>
    <x v="0"/>
    <n v="0"/>
    <x v="1"/>
    <x v="0"/>
    <x v="0"/>
    <n v="12268.63"/>
    <x v="2"/>
    <x v="1"/>
    <x v="1"/>
    <n v="24836"/>
    <n v="55"/>
    <s v=" Megumi"/>
  </r>
  <r>
    <s v="Id876"/>
    <n v="37.51"/>
    <n v="5.5"/>
    <s v="yes"/>
    <x v="0"/>
    <x v="0"/>
    <n v="2"/>
    <x v="1"/>
    <x v="0"/>
    <x v="2"/>
    <n v="12265.51"/>
    <x v="2"/>
    <x v="0"/>
    <x v="0"/>
    <n v="24447"/>
    <n v="56"/>
    <s v=" Skylar"/>
  </r>
  <r>
    <s v="Id877"/>
    <n v="39.86"/>
    <n v="11.84"/>
    <s v="yes"/>
    <x v="0"/>
    <x v="0"/>
    <n v="1"/>
    <x v="1"/>
    <x v="0"/>
    <x v="0"/>
    <n v="12255.04"/>
    <x v="2"/>
    <x v="2"/>
    <x v="12"/>
    <n v="31637"/>
    <n v="36"/>
    <s v=" Victoria"/>
  </r>
  <r>
    <s v="Id878"/>
    <n v="42.13"/>
    <n v="4.66"/>
    <s v="No"/>
    <x v="0"/>
    <x v="0"/>
    <n v="0"/>
    <x v="1"/>
    <x v="0"/>
    <x v="2"/>
    <n v="12254.44"/>
    <x v="2"/>
    <x v="0"/>
    <x v="12"/>
    <n v="32835"/>
    <n v="33"/>
    <s v=" Amanda L"/>
  </r>
  <r>
    <s v="Id879"/>
    <n v="35.99"/>
    <n v="11.11"/>
    <s v="No"/>
    <x v="0"/>
    <x v="0"/>
    <n v="0"/>
    <x v="1"/>
    <x v="0"/>
    <x v="0"/>
    <n v="12245.17"/>
    <x v="2"/>
    <x v="1"/>
    <x v="1"/>
    <n v="27203"/>
    <n v="48"/>
    <s v=" Renee"/>
  </r>
  <r>
    <s v="Id880"/>
    <n v="35.200000000000003"/>
    <n v="7.72"/>
    <s v="yes"/>
    <x v="0"/>
    <x v="1"/>
    <n v="1"/>
    <x v="1"/>
    <x v="0"/>
    <x v="0"/>
    <n v="12244.53"/>
    <x v="2"/>
    <x v="1"/>
    <x v="0"/>
    <n v="23209"/>
    <n v="59"/>
    <s v=" Nellie A."/>
  </r>
  <r>
    <s v="Id881"/>
    <n v="29.91"/>
    <n v="5.55"/>
    <s v="yes"/>
    <x v="0"/>
    <x v="0"/>
    <n v="2"/>
    <x v="1"/>
    <x v="1"/>
    <x v="2"/>
    <n v="12237.73"/>
    <x v="2"/>
    <x v="0"/>
    <x v="1"/>
    <n v="24317"/>
    <n v="56"/>
    <s v=" Tamara"/>
  </r>
  <r>
    <s v="Id882"/>
    <n v="36.479999999999997"/>
    <n v="5.05"/>
    <s v="yes"/>
    <x v="0"/>
    <x v="0"/>
    <n v="1"/>
    <x v="1"/>
    <x v="0"/>
    <x v="2"/>
    <n v="12235.84"/>
    <x v="2"/>
    <x v="0"/>
    <x v="1"/>
    <n v="23665"/>
    <n v="58"/>
    <s v=" Joan"/>
  </r>
  <r>
    <s v="Id883"/>
    <n v="27.5"/>
    <n v="8.69"/>
    <s v="yes"/>
    <x v="0"/>
    <x v="1"/>
    <n v="1"/>
    <x v="1"/>
    <x v="1"/>
    <x v="0"/>
    <n v="12233.83"/>
    <x v="2"/>
    <x v="1"/>
    <x v="3"/>
    <n v="23211"/>
    <n v="59"/>
    <s v=" Aimee J."/>
  </r>
  <r>
    <s v="Id884"/>
    <n v="33.44"/>
    <n v="5.9"/>
    <s v="yes"/>
    <x v="0"/>
    <x v="0"/>
    <n v="1"/>
    <x v="1"/>
    <x v="0"/>
    <x v="1"/>
    <n v="12231.61"/>
    <x v="2"/>
    <x v="0"/>
    <x v="1"/>
    <n v="23552"/>
    <n v="58"/>
    <s v=" Suzanne"/>
  </r>
  <r>
    <s v="Id885"/>
    <n v="28.215"/>
    <n v="6.29"/>
    <s v="yes"/>
    <x v="0"/>
    <x v="0"/>
    <n v="1"/>
    <x v="1"/>
    <x v="1"/>
    <x v="1"/>
    <n v="12224.35"/>
    <x v="2"/>
    <x v="1"/>
    <x v="1"/>
    <n v="23560"/>
    <n v="58"/>
    <s v=" Kristin A."/>
  </r>
  <r>
    <s v="Id886"/>
    <n v="27.17"/>
    <n v="5.84"/>
    <s v="yes"/>
    <x v="0"/>
    <x v="0"/>
    <n v="1"/>
    <x v="1"/>
    <x v="1"/>
    <x v="1"/>
    <n v="12222.9"/>
    <x v="2"/>
    <x v="2"/>
    <x v="1"/>
    <n v="23578"/>
    <n v="58"/>
    <s v=" Bronwyn"/>
  </r>
  <r>
    <s v="Id887"/>
    <n v="35.380000000000003"/>
    <n v="6.12"/>
    <s v="No"/>
    <x v="0"/>
    <x v="0"/>
    <n v="0"/>
    <x v="1"/>
    <x v="0"/>
    <x v="1"/>
    <n v="12218.7"/>
    <x v="2"/>
    <x v="1"/>
    <x v="1"/>
    <n v="28351"/>
    <n v="45"/>
    <s v=" Taylor J"/>
  </r>
  <r>
    <s v="Id888"/>
    <n v="43.48"/>
    <n v="6.24"/>
    <s v="No"/>
    <x v="0"/>
    <x v="0"/>
    <n v="0"/>
    <x v="1"/>
    <x v="0"/>
    <x v="1"/>
    <n v="12198.64"/>
    <x v="2"/>
    <x v="0"/>
    <x v="12"/>
    <n v="33479"/>
    <n v="31"/>
    <s v=" Kimberly M."/>
  </r>
  <r>
    <s v="Id889"/>
    <n v="41.73"/>
    <n v="6.25"/>
    <s v="No"/>
    <x v="0"/>
    <x v="0"/>
    <n v="1"/>
    <x v="1"/>
    <x v="0"/>
    <x v="1"/>
    <n v="12148.2"/>
    <x v="2"/>
    <x v="0"/>
    <x v="1"/>
    <n v="32055"/>
    <n v="35"/>
    <s v=" Joshua E."/>
  </r>
  <r>
    <s v="Id890"/>
    <n v="28.9"/>
    <n v="11.96"/>
    <s v="No"/>
    <x v="0"/>
    <x v="0"/>
    <n v="0"/>
    <x v="1"/>
    <x v="1"/>
    <x v="0"/>
    <n v="12146.97"/>
    <x v="2"/>
    <x v="0"/>
    <x v="3"/>
    <n v="22904"/>
    <n v="60"/>
    <s v=" Jeffrey"/>
  </r>
  <r>
    <s v="Id891"/>
    <n v="25.74"/>
    <n v="7.69"/>
    <s v="No"/>
    <x v="0"/>
    <x v="0"/>
    <n v="0"/>
    <x v="1"/>
    <x v="1"/>
    <x v="0"/>
    <n v="12142.58"/>
    <x v="2"/>
    <x v="2"/>
    <x v="0"/>
    <n v="22954"/>
    <n v="60"/>
    <s v=" Andrew R"/>
  </r>
  <r>
    <s v="Id892"/>
    <n v="36.06"/>
    <n v="8.83"/>
    <s v="No"/>
    <x v="0"/>
    <x v="0"/>
    <n v="0"/>
    <x v="1"/>
    <x v="0"/>
    <x v="0"/>
    <n v="12137.6"/>
    <x v="2"/>
    <x v="0"/>
    <x v="1"/>
    <n v="27288"/>
    <n v="48"/>
    <s v=" Francisco J. Sr."/>
  </r>
  <r>
    <s v="Id893"/>
    <n v="43.28"/>
    <n v="4.41"/>
    <s v="No"/>
    <x v="0"/>
    <x v="0"/>
    <n v="0"/>
    <x v="1"/>
    <x v="0"/>
    <x v="2"/>
    <n v="12130.8"/>
    <x v="2"/>
    <x v="0"/>
    <x v="12"/>
    <n v="33548"/>
    <n v="31"/>
    <s v=" Rhonda"/>
  </r>
  <r>
    <s v="Id894"/>
    <n v="28.785"/>
    <n v="9.1"/>
    <s v="yes"/>
    <x v="0"/>
    <x v="1"/>
    <n v="1"/>
    <x v="1"/>
    <x v="1"/>
    <x v="0"/>
    <n v="12129.61"/>
    <x v="2"/>
    <x v="1"/>
    <x v="1"/>
    <n v="23166"/>
    <n v="60"/>
    <s v=" John"/>
  </r>
  <r>
    <s v="Id895"/>
    <n v="25.46"/>
    <n v="11.52"/>
    <s v="yes"/>
    <x v="0"/>
    <x v="1"/>
    <n v="1"/>
    <x v="1"/>
    <x v="1"/>
    <x v="0"/>
    <n v="12124.99"/>
    <x v="2"/>
    <x v="1"/>
    <x v="1"/>
    <n v="23212"/>
    <n v="59"/>
    <s v=" Miles J."/>
  </r>
  <r>
    <s v="Id896"/>
    <n v="30.8"/>
    <n v="10.95"/>
    <s v="No"/>
    <x v="0"/>
    <x v="0"/>
    <n v="0"/>
    <x v="1"/>
    <x v="0"/>
    <x v="0"/>
    <n v="12105.32"/>
    <x v="2"/>
    <x v="0"/>
    <x v="3"/>
    <n v="25136"/>
    <n v="54"/>
    <s v=" Justyna I."/>
  </r>
  <r>
    <s v="Id897"/>
    <n v="28.88"/>
    <n v="11.5"/>
    <s v="No"/>
    <x v="0"/>
    <x v="0"/>
    <n v="0"/>
    <x v="1"/>
    <x v="1"/>
    <x v="0"/>
    <n v="12096.65"/>
    <x v="2"/>
    <x v="1"/>
    <x v="2"/>
    <n v="25181"/>
    <n v="54"/>
    <s v=" Lucille"/>
  </r>
  <r>
    <s v="Id898"/>
    <n v="23"/>
    <n v="9.8800000000000008"/>
    <s v="No"/>
    <x v="0"/>
    <x v="0"/>
    <n v="0"/>
    <x v="1"/>
    <x v="2"/>
    <x v="0"/>
    <n v="12094.48"/>
    <x v="2"/>
    <x v="0"/>
    <x v="3"/>
    <n v="25010"/>
    <n v="54"/>
    <s v=" April"/>
  </r>
  <r>
    <s v="Id899"/>
    <n v="38.25"/>
    <n v="6.2"/>
    <s v="No"/>
    <x v="0"/>
    <x v="0"/>
    <n v="1"/>
    <x v="1"/>
    <x v="0"/>
    <x v="1"/>
    <n v="12091.34"/>
    <x v="2"/>
    <x v="2"/>
    <x v="13"/>
    <n v="30927"/>
    <n v="38"/>
    <s v=" Robert"/>
  </r>
  <r>
    <s v="Id900"/>
    <n v="39.25"/>
    <n v="8.41"/>
    <s v="yes"/>
    <x v="0"/>
    <x v="0"/>
    <n v="1"/>
    <x v="1"/>
    <x v="0"/>
    <x v="0"/>
    <n v="12048.13"/>
    <x v="2"/>
    <x v="2"/>
    <x v="12"/>
    <n v="31662"/>
    <n v="36"/>
    <s v=" Alyssa"/>
  </r>
  <r>
    <s v="Id901"/>
    <n v="26.6"/>
    <n v="5.07"/>
    <s v="yes"/>
    <x v="0"/>
    <x v="0"/>
    <n v="2"/>
    <x v="1"/>
    <x v="1"/>
    <x v="2"/>
    <n v="12044.34"/>
    <x v="2"/>
    <x v="1"/>
    <x v="1"/>
    <n v="24435"/>
    <n v="56"/>
    <s v=" Jessica E."/>
  </r>
  <r>
    <s v="Id902"/>
    <n v="35.700000000000003"/>
    <n v="4.0599999999999996"/>
    <s v="No"/>
    <x v="0"/>
    <x v="1"/>
    <n v="1"/>
    <x v="1"/>
    <x v="0"/>
    <x v="2"/>
    <n v="12035.18"/>
    <x v="2"/>
    <x v="0"/>
    <x v="14"/>
    <n v="29144"/>
    <n v="43"/>
    <s v=" Patrick J."/>
  </r>
  <r>
    <s v="Id903"/>
    <n v="20.100000000000001"/>
    <n v="10.52"/>
    <s v="No"/>
    <x v="0"/>
    <x v="0"/>
    <n v="0"/>
    <x v="1"/>
    <x v="2"/>
    <x v="0"/>
    <n v="12032.33"/>
    <x v="2"/>
    <x v="1"/>
    <x v="3"/>
    <n v="24044"/>
    <n v="57"/>
    <s v=" Emilie"/>
  </r>
  <r>
    <s v="Id904"/>
    <n v="22.23"/>
    <n v="9.65"/>
    <s v="No"/>
    <x v="0"/>
    <x v="0"/>
    <n v="0"/>
    <x v="1"/>
    <x v="2"/>
    <x v="0"/>
    <n v="12029.29"/>
    <x v="2"/>
    <x v="2"/>
    <x v="2"/>
    <n v="23902"/>
    <n v="57"/>
    <s v=" Caitlin B."/>
  </r>
  <r>
    <s v="Id905"/>
    <n v="36.47"/>
    <n v="6.21"/>
    <s v="No"/>
    <x v="0"/>
    <x v="0"/>
    <n v="0"/>
    <x v="1"/>
    <x v="0"/>
    <x v="1"/>
    <n v="12001.29"/>
    <x v="2"/>
    <x v="0"/>
    <x v="14"/>
    <n v="30241"/>
    <n v="40"/>
    <s v=" Joseph W"/>
  </r>
  <r>
    <s v="Id906"/>
    <n v="49.64"/>
    <n v="4.76"/>
    <s v="No"/>
    <x v="0"/>
    <x v="1"/>
    <n v="1"/>
    <x v="1"/>
    <x v="0"/>
    <x v="2"/>
    <n v="11994.89"/>
    <x v="2"/>
    <x v="2"/>
    <x v="1"/>
    <n v="34315"/>
    <n v="29"/>
    <s v=" Wendy"/>
  </r>
  <r>
    <s v="Id907"/>
    <n v="36.799999999999997"/>
    <n v="5.73"/>
    <s v="yes"/>
    <x v="0"/>
    <x v="1"/>
    <n v="1"/>
    <x v="1"/>
    <x v="0"/>
    <x v="1"/>
    <n v="11987.68"/>
    <x v="2"/>
    <x v="2"/>
    <x v="12"/>
    <n v="30501"/>
    <n v="39"/>
    <s v=" Leah L."/>
  </r>
  <r>
    <s v="Id908"/>
    <n v="33.880000000000003"/>
    <n v="10.78"/>
    <s v="yes"/>
    <x v="0"/>
    <x v="0"/>
    <n v="0"/>
    <x v="1"/>
    <x v="0"/>
    <x v="0"/>
    <n v="11987.17"/>
    <x v="2"/>
    <x v="0"/>
    <x v="0"/>
    <n v="24828"/>
    <n v="55"/>
    <s v=" Wayne L."/>
  </r>
  <r>
    <s v="Id909"/>
    <n v="32.01"/>
    <n v="5.08"/>
    <s v="yes"/>
    <x v="0"/>
    <x v="0"/>
    <n v="1"/>
    <x v="1"/>
    <x v="0"/>
    <x v="2"/>
    <n v="11946.63"/>
    <x v="2"/>
    <x v="2"/>
    <x v="0"/>
    <n v="23649"/>
    <n v="58"/>
    <s v=" Jason M."/>
  </r>
  <r>
    <s v="Id910"/>
    <n v="33.630000000000003"/>
    <n v="11.39"/>
    <s v="No"/>
    <x v="0"/>
    <x v="0"/>
    <n v="0"/>
    <x v="1"/>
    <x v="0"/>
    <x v="0"/>
    <n v="11945.13"/>
    <x v="2"/>
    <x v="2"/>
    <x v="1"/>
    <n v="24047"/>
    <n v="57"/>
    <s v=" Floris"/>
  </r>
  <r>
    <s v="Id911"/>
    <n v="34.865000000000002"/>
    <n v="5.35"/>
    <s v="yes"/>
    <x v="0"/>
    <x v="0"/>
    <n v="1"/>
    <x v="1"/>
    <x v="0"/>
    <x v="2"/>
    <n v="11944.59"/>
    <x v="2"/>
    <x v="2"/>
    <x v="4"/>
    <n v="23736"/>
    <n v="58"/>
    <s v=" Marc"/>
  </r>
  <r>
    <s v="Id912"/>
    <n v="43.11"/>
    <n v="5.6"/>
    <s v="No"/>
    <x v="0"/>
    <x v="0"/>
    <n v="0"/>
    <x v="1"/>
    <x v="0"/>
    <x v="2"/>
    <n v="11941.83"/>
    <x v="2"/>
    <x v="1"/>
    <x v="8"/>
    <n v="33530"/>
    <n v="31"/>
    <s v=" Christopher"/>
  </r>
  <r>
    <s v="Id913"/>
    <n v="30.305"/>
    <n v="4.2699999999999996"/>
    <s v="yes"/>
    <x v="0"/>
    <x v="0"/>
    <n v="1"/>
    <x v="1"/>
    <x v="0"/>
    <x v="2"/>
    <n v="11938.26"/>
    <x v="2"/>
    <x v="0"/>
    <x v="9"/>
    <n v="23591"/>
    <n v="58"/>
    <s v=" Kevin"/>
  </r>
  <r>
    <s v="Id914"/>
    <n v="25.175000000000001"/>
    <n v="5.57"/>
    <s v="yes"/>
    <x v="0"/>
    <x v="0"/>
    <n v="1"/>
    <x v="1"/>
    <x v="1"/>
    <x v="2"/>
    <n v="11931.13"/>
    <x v="2"/>
    <x v="1"/>
    <x v="9"/>
    <n v="23731"/>
    <n v="58"/>
    <s v=" Aharon N"/>
  </r>
  <r>
    <s v="Id915"/>
    <n v="26.8"/>
    <n v="5.68"/>
    <s v="yes"/>
    <x v="0"/>
    <x v="0"/>
    <n v="1"/>
    <x v="1"/>
    <x v="1"/>
    <x v="2"/>
    <n v="11918.2"/>
    <x v="2"/>
    <x v="1"/>
    <x v="14"/>
    <n v="23700"/>
    <n v="58"/>
    <s v=" Lawrence D."/>
  </r>
  <r>
    <s v="Id916"/>
    <n v="21.78"/>
    <n v="5.3"/>
    <s v="No"/>
    <x v="1"/>
    <x v="0"/>
    <n v="1"/>
    <x v="1"/>
    <x v="2"/>
    <x v="2"/>
    <n v="11884.05"/>
    <x v="2"/>
    <x v="0"/>
    <x v="0"/>
    <n v="38140"/>
    <n v="19"/>
    <s v=" Malcolm"/>
  </r>
  <r>
    <s v="Id917"/>
    <n v="30.14"/>
    <n v="9.4499999999999993"/>
    <s v="yes"/>
    <x v="0"/>
    <x v="0"/>
    <n v="0"/>
    <x v="1"/>
    <x v="0"/>
    <x v="0"/>
    <n v="11881.97"/>
    <x v="2"/>
    <x v="1"/>
    <x v="0"/>
    <n v="24774"/>
    <n v="55"/>
    <s v=" Anna E."/>
  </r>
  <r>
    <s v="Id918"/>
    <n v="29.7"/>
    <n v="6.79"/>
    <s v="yes"/>
    <x v="0"/>
    <x v="0"/>
    <n v="0"/>
    <x v="1"/>
    <x v="1"/>
    <x v="0"/>
    <n v="11881.36"/>
    <x v="2"/>
    <x v="2"/>
    <x v="3"/>
    <n v="24667"/>
    <n v="55"/>
    <s v=" Jenny"/>
  </r>
  <r>
    <s v="Id919"/>
    <n v="32.395000000000003"/>
    <n v="11.1"/>
    <s v="yes"/>
    <x v="0"/>
    <x v="0"/>
    <n v="0"/>
    <x v="1"/>
    <x v="0"/>
    <x v="0"/>
    <n v="11879.1"/>
    <x v="2"/>
    <x v="0"/>
    <x v="2"/>
    <n v="24708"/>
    <n v="55"/>
    <s v=" Melissa L"/>
  </r>
  <r>
    <s v="Id920"/>
    <n v="36.64"/>
    <n v="7.26"/>
    <s v="No"/>
    <x v="0"/>
    <x v="0"/>
    <n v="0"/>
    <x v="1"/>
    <x v="0"/>
    <x v="0"/>
    <n v="11858.56"/>
    <x v="2"/>
    <x v="0"/>
    <x v="3"/>
    <n v="27217"/>
    <n v="48"/>
    <s v=" Chia J."/>
  </r>
  <r>
    <s v="Id921"/>
    <n v="39.049999999999997"/>
    <n v="5.27"/>
    <s v="yes"/>
    <x v="0"/>
    <x v="0"/>
    <n v="1"/>
    <x v="1"/>
    <x v="0"/>
    <x v="2"/>
    <n v="11856.41"/>
    <x v="2"/>
    <x v="2"/>
    <x v="0"/>
    <n v="23649"/>
    <n v="58"/>
    <s v=" Laura A"/>
  </r>
  <r>
    <s v="Id922"/>
    <n v="33.1"/>
    <n v="5.46"/>
    <s v="yes"/>
    <x v="0"/>
    <x v="0"/>
    <n v="1"/>
    <x v="1"/>
    <x v="0"/>
    <x v="2"/>
    <n v="11848.14"/>
    <x v="2"/>
    <x v="2"/>
    <x v="3"/>
    <n v="23555"/>
    <n v="58"/>
    <s v=" Aditi"/>
  </r>
  <r>
    <s v="Id923"/>
    <n v="31.824999999999999"/>
    <n v="8.1300000000000008"/>
    <s v="No"/>
    <x v="0"/>
    <x v="0"/>
    <n v="0"/>
    <x v="1"/>
    <x v="0"/>
    <x v="0"/>
    <n v="11842.62"/>
    <x v="2"/>
    <x v="0"/>
    <x v="1"/>
    <n v="24056"/>
    <n v="57"/>
    <s v=" Leah A."/>
  </r>
  <r>
    <s v="Id924"/>
    <n v="29"/>
    <n v="4.25"/>
    <s v="yes"/>
    <x v="0"/>
    <x v="0"/>
    <n v="1"/>
    <x v="1"/>
    <x v="1"/>
    <x v="2"/>
    <n v="11842.44"/>
    <x v="2"/>
    <x v="2"/>
    <x v="3"/>
    <n v="23569"/>
    <n v="58"/>
    <s v=" Marianne"/>
  </r>
  <r>
    <s v="Id925"/>
    <n v="30.495000000000001"/>
    <n v="8.68"/>
    <s v="No"/>
    <x v="0"/>
    <x v="0"/>
    <n v="0"/>
    <x v="1"/>
    <x v="0"/>
    <x v="0"/>
    <n v="11840.78"/>
    <x v="2"/>
    <x v="2"/>
    <x v="1"/>
    <n v="24010"/>
    <n v="57"/>
    <s v=" Carla"/>
  </r>
  <r>
    <s v="Id926"/>
    <n v="25.2"/>
    <n v="6.25"/>
    <s v="yes"/>
    <x v="0"/>
    <x v="0"/>
    <n v="1"/>
    <x v="1"/>
    <x v="1"/>
    <x v="1"/>
    <n v="11837.16"/>
    <x v="2"/>
    <x v="0"/>
    <x v="3"/>
    <n v="23631"/>
    <n v="58"/>
    <s v=" Oksana"/>
  </r>
  <r>
    <s v="Id927"/>
    <n v="22.77"/>
    <n v="4.47"/>
    <s v="yes"/>
    <x v="0"/>
    <x v="0"/>
    <n v="1"/>
    <x v="1"/>
    <x v="2"/>
    <x v="2"/>
    <n v="11833.78"/>
    <x v="2"/>
    <x v="0"/>
    <x v="0"/>
    <n v="23555"/>
    <n v="58"/>
    <s v=" Rebecca B."/>
  </r>
  <r>
    <s v="Id928"/>
    <n v="23.18"/>
    <n v="8.31"/>
    <s v="No"/>
    <x v="0"/>
    <x v="0"/>
    <n v="0"/>
    <x v="1"/>
    <x v="2"/>
    <x v="0"/>
    <n v="11830.61"/>
    <x v="2"/>
    <x v="1"/>
    <x v="1"/>
    <n v="24018"/>
    <n v="57"/>
    <s v=" Maria A."/>
  </r>
  <r>
    <s v="Id929"/>
    <n v="35.409999999999997"/>
    <n v="5.68"/>
    <s v="No"/>
    <x v="0"/>
    <x v="0"/>
    <n v="0"/>
    <x v="1"/>
    <x v="0"/>
    <x v="2"/>
    <n v="11773.06"/>
    <x v="2"/>
    <x v="0"/>
    <x v="12"/>
    <n v="30275"/>
    <n v="40"/>
    <s v=" Lisa M"/>
  </r>
  <r>
    <s v="Id930"/>
    <n v="32.11"/>
    <n v="4.75"/>
    <s v="yes"/>
    <x v="0"/>
    <x v="0"/>
    <n v="2"/>
    <x v="1"/>
    <x v="0"/>
    <x v="2"/>
    <n v="11763"/>
    <x v="2"/>
    <x v="0"/>
    <x v="4"/>
    <n v="24313"/>
    <n v="56"/>
    <s v=" Steve Jr."/>
  </r>
  <r>
    <s v="Id931"/>
    <n v="34.479999999999997"/>
    <n v="6.31"/>
    <s v="No"/>
    <x v="0"/>
    <x v="1"/>
    <n v="1"/>
    <x v="1"/>
    <x v="0"/>
    <x v="1"/>
    <n v="11752.68"/>
    <x v="2"/>
    <x v="1"/>
    <x v="12"/>
    <n v="29165"/>
    <n v="43"/>
    <s v=" Tiffany"/>
  </r>
  <r>
    <s v="Id932"/>
    <n v="34.39"/>
    <n v="6.28"/>
    <s v="yes"/>
    <x v="0"/>
    <x v="0"/>
    <n v="1"/>
    <x v="1"/>
    <x v="0"/>
    <x v="1"/>
    <n v="11743.93"/>
    <x v="2"/>
    <x v="1"/>
    <x v="1"/>
    <n v="23713"/>
    <n v="58"/>
    <s v=" Greg"/>
  </r>
  <r>
    <s v="Id933"/>
    <n v="26.4"/>
    <n v="9.2899999999999991"/>
    <s v="yes"/>
    <x v="0"/>
    <x v="1"/>
    <n v="1"/>
    <x v="1"/>
    <x v="1"/>
    <x v="0"/>
    <n v="11743.3"/>
    <x v="2"/>
    <x v="0"/>
    <x v="0"/>
    <n v="23171"/>
    <n v="59"/>
    <s v=" Dale"/>
  </r>
  <r>
    <s v="Id934"/>
    <n v="28.1"/>
    <n v="5.79"/>
    <s v="yes"/>
    <x v="0"/>
    <x v="1"/>
    <n v="1"/>
    <x v="1"/>
    <x v="1"/>
    <x v="1"/>
    <n v="11741.73"/>
    <x v="2"/>
    <x v="1"/>
    <x v="3"/>
    <n v="25519"/>
    <n v="53"/>
    <s v=" Brittany A."/>
  </r>
  <r>
    <s v="Id935"/>
    <n v="27"/>
    <n v="4.54"/>
    <s v="yes"/>
    <x v="0"/>
    <x v="0"/>
    <n v="1"/>
    <x v="1"/>
    <x v="1"/>
    <x v="2"/>
    <n v="11737.85"/>
    <x v="2"/>
    <x v="1"/>
    <x v="3"/>
    <n v="32391"/>
    <n v="34"/>
    <s v=" Robert S"/>
  </r>
  <r>
    <s v="Id936"/>
    <n v="28.594999999999999"/>
    <n v="4.68"/>
    <s v="yes"/>
    <x v="0"/>
    <x v="0"/>
    <n v="1"/>
    <x v="1"/>
    <x v="1"/>
    <x v="2"/>
    <n v="11735.88"/>
    <x v="2"/>
    <x v="1"/>
    <x v="1"/>
    <n v="23690"/>
    <n v="58"/>
    <s v=" Cameron"/>
  </r>
  <r>
    <s v="Id937"/>
    <n v="36.799999999999997"/>
    <n v="5.88"/>
    <s v="No"/>
    <x v="0"/>
    <x v="0"/>
    <n v="1"/>
    <x v="1"/>
    <x v="0"/>
    <x v="1"/>
    <n v="11730.82"/>
    <x v="2"/>
    <x v="0"/>
    <x v="12"/>
    <n v="31012"/>
    <n v="38"/>
    <s v=" Ulrike"/>
  </r>
  <r>
    <s v="Id938"/>
    <n v="23.75"/>
    <n v="5.42"/>
    <s v="yes"/>
    <x v="0"/>
    <x v="1"/>
    <n v="1"/>
    <x v="1"/>
    <x v="2"/>
    <x v="2"/>
    <n v="11729.68"/>
    <x v="2"/>
    <x v="1"/>
    <x v="2"/>
    <n v="25488"/>
    <n v="53"/>
    <s v=" Katlyn A."/>
  </r>
  <r>
    <s v="Id939"/>
    <n v="35.619999999999997"/>
    <n v="4.16"/>
    <s v="No"/>
    <x v="0"/>
    <x v="0"/>
    <n v="0"/>
    <x v="1"/>
    <x v="0"/>
    <x v="2"/>
    <n v="11712.97"/>
    <x v="2"/>
    <x v="2"/>
    <x v="14"/>
    <n v="30245"/>
    <n v="40"/>
    <s v=" Morgan B."/>
  </r>
  <r>
    <s v="Id940"/>
    <n v="30.69"/>
    <n v="7.05"/>
    <s v="yes"/>
    <x v="0"/>
    <x v="0"/>
    <n v="2"/>
    <x v="1"/>
    <x v="0"/>
    <x v="0"/>
    <n v="11696.52"/>
    <x v="2"/>
    <x v="1"/>
    <x v="14"/>
    <n v="25903"/>
    <n v="52"/>
    <s v=" Peter"/>
  </r>
  <r>
    <s v="Id941"/>
    <n v="35.799999999999997"/>
    <n v="5.63"/>
    <s v="yes"/>
    <x v="0"/>
    <x v="0"/>
    <n v="2"/>
    <x v="1"/>
    <x v="0"/>
    <x v="2"/>
    <n v="11674.13"/>
    <x v="2"/>
    <x v="1"/>
    <x v="3"/>
    <n v="24420"/>
    <n v="56"/>
    <s v=" Chandler"/>
  </r>
  <r>
    <s v="Id942"/>
    <n v="28.785"/>
    <n v="4.24"/>
    <s v="yes"/>
    <x v="0"/>
    <x v="0"/>
    <n v="2"/>
    <x v="1"/>
    <x v="1"/>
    <x v="2"/>
    <n v="11658.38"/>
    <x v="2"/>
    <x v="0"/>
    <x v="2"/>
    <n v="24342"/>
    <n v="56"/>
    <s v=" Silvana M."/>
  </r>
  <r>
    <s v="Id943"/>
    <n v="28.594999999999999"/>
    <n v="4.96"/>
    <s v="yes"/>
    <x v="0"/>
    <x v="0"/>
    <n v="2"/>
    <x v="1"/>
    <x v="1"/>
    <x v="2"/>
    <n v="11658.12"/>
    <x v="2"/>
    <x v="1"/>
    <x v="2"/>
    <n v="24294"/>
    <n v="56"/>
    <s v=" Natty"/>
  </r>
  <r>
    <s v="Id944"/>
    <n v="48.75"/>
    <n v="4.34"/>
    <s v="No"/>
    <x v="0"/>
    <x v="0"/>
    <n v="0"/>
    <x v="1"/>
    <x v="0"/>
    <x v="2"/>
    <n v="11657.81"/>
    <x v="2"/>
    <x v="2"/>
    <x v="8"/>
    <n v="34535"/>
    <n v="28"/>
    <s v=" Nicholas T"/>
  </r>
  <r>
    <s v="Id945"/>
    <n v="28.31"/>
    <n v="5.43"/>
    <s v="yes"/>
    <x v="0"/>
    <x v="0"/>
    <n v="2"/>
    <x v="1"/>
    <x v="1"/>
    <x v="2"/>
    <n v="11657.72"/>
    <x v="2"/>
    <x v="2"/>
    <x v="2"/>
    <n v="24384"/>
    <n v="56"/>
    <s v=" Rebecca"/>
  </r>
  <r>
    <s v="Id946"/>
    <n v="38.39"/>
    <n v="8.33"/>
    <s v="yes"/>
    <x v="0"/>
    <x v="0"/>
    <n v="1"/>
    <x v="1"/>
    <x v="0"/>
    <x v="0"/>
    <n v="11625.11"/>
    <x v="2"/>
    <x v="0"/>
    <x v="13"/>
    <n v="31610"/>
    <n v="36"/>
    <s v=" John"/>
  </r>
  <r>
    <s v="Id947"/>
    <n v="25.87"/>
    <n v="5.63"/>
    <s v="yes"/>
    <x v="0"/>
    <x v="0"/>
    <n v="1"/>
    <x v="1"/>
    <x v="1"/>
    <x v="2"/>
    <n v="11602.75"/>
    <x v="2"/>
    <x v="1"/>
    <x v="16"/>
    <n v="23548"/>
    <n v="58"/>
    <s v=" Antony G"/>
  </r>
  <r>
    <s v="Id948"/>
    <n v="43.7"/>
    <n v="7.23"/>
    <s v="No"/>
    <x v="0"/>
    <x v="0"/>
    <n v="0"/>
    <x v="1"/>
    <x v="0"/>
    <x v="0"/>
    <n v="11576.13"/>
    <x v="2"/>
    <x v="0"/>
    <x v="3"/>
    <n v="24052"/>
    <n v="57"/>
    <s v=" Eric"/>
  </r>
  <r>
    <s v="Id949"/>
    <n v="40.945"/>
    <n v="10.57"/>
    <s v="No"/>
    <x v="0"/>
    <x v="0"/>
    <n v="0"/>
    <x v="1"/>
    <x v="0"/>
    <x v="0"/>
    <n v="11566.3"/>
    <x v="2"/>
    <x v="0"/>
    <x v="4"/>
    <n v="24101"/>
    <n v="57"/>
    <s v=" Erik"/>
  </r>
  <r>
    <s v="Id950"/>
    <n v="27.94"/>
    <n v="7.92"/>
    <s v="No"/>
    <x v="0"/>
    <x v="0"/>
    <n v="0"/>
    <x v="1"/>
    <x v="1"/>
    <x v="0"/>
    <n v="11554.22"/>
    <x v="2"/>
    <x v="1"/>
    <x v="0"/>
    <n v="24042"/>
    <n v="57"/>
    <s v=" Matthew T"/>
  </r>
  <r>
    <s v="Id951"/>
    <n v="31.9"/>
    <n v="10.119999999999999"/>
    <s v="No"/>
    <x v="0"/>
    <x v="0"/>
    <n v="2"/>
    <x v="1"/>
    <x v="0"/>
    <x v="0"/>
    <n v="11552.9"/>
    <x v="2"/>
    <x v="2"/>
    <x v="3"/>
    <n v="26868"/>
    <n v="49"/>
    <s v=" Cassandra"/>
  </r>
  <r>
    <s v="Id952"/>
    <n v="31.64"/>
    <n v="7.91"/>
    <s v="No"/>
    <x v="0"/>
    <x v="0"/>
    <n v="0"/>
    <x v="1"/>
    <x v="0"/>
    <x v="0"/>
    <n v="11540.25"/>
    <x v="2"/>
    <x v="1"/>
    <x v="1"/>
    <n v="26268"/>
    <n v="51"/>
    <s v=" Rosemary C"/>
  </r>
  <r>
    <s v="Id953"/>
    <n v="46.7"/>
    <n v="10.9"/>
    <s v="No"/>
    <x v="0"/>
    <x v="0"/>
    <n v="0"/>
    <x v="1"/>
    <x v="0"/>
    <x v="0"/>
    <n v="11538.42"/>
    <x v="2"/>
    <x v="1"/>
    <x v="3"/>
    <n v="25156"/>
    <n v="54"/>
    <s v=" Carrie A."/>
  </r>
  <r>
    <s v="Id954"/>
    <n v="18.335000000000001"/>
    <n v="11.83"/>
    <s v="No"/>
    <x v="0"/>
    <x v="0"/>
    <n v="0"/>
    <x v="1"/>
    <x v="3"/>
    <x v="0"/>
    <n v="11534.87"/>
    <x v="2"/>
    <x v="1"/>
    <x v="6"/>
    <n v="24018"/>
    <n v="57"/>
    <s v=" Gerardo Sr."/>
  </r>
  <r>
    <s v="Id955"/>
    <n v="31.24"/>
    <n v="7.42"/>
    <s v="yes"/>
    <x v="0"/>
    <x v="0"/>
    <n v="2"/>
    <x v="1"/>
    <x v="0"/>
    <x v="0"/>
    <n v="11530.12"/>
    <x v="2"/>
    <x v="1"/>
    <x v="1"/>
    <n v="25772"/>
    <n v="52"/>
    <s v=" Matthew R."/>
  </r>
  <r>
    <s v="Id956"/>
    <n v="39.22"/>
    <n v="5.62"/>
    <s v="yes"/>
    <x v="0"/>
    <x v="0"/>
    <n v="1"/>
    <x v="1"/>
    <x v="0"/>
    <x v="2"/>
    <n v="11524.25"/>
    <x v="2"/>
    <x v="1"/>
    <x v="12"/>
    <n v="32306"/>
    <n v="34"/>
    <s v=" Meghan E"/>
  </r>
  <r>
    <s v="Id957"/>
    <n v="24.414999999999999"/>
    <n v="7.16"/>
    <s v="No"/>
    <x v="0"/>
    <x v="0"/>
    <n v="0"/>
    <x v="1"/>
    <x v="2"/>
    <x v="0"/>
    <n v="11520.1"/>
    <x v="2"/>
    <x v="1"/>
    <x v="1"/>
    <n v="26286"/>
    <n v="51"/>
    <s v=" Eric"/>
  </r>
  <r>
    <s v="Id958"/>
    <n v="32.299999999999997"/>
    <n v="9.89"/>
    <s v="No"/>
    <x v="0"/>
    <x v="0"/>
    <n v="0"/>
    <x v="1"/>
    <x v="0"/>
    <x v="0"/>
    <n v="11512.41"/>
    <x v="2"/>
    <x v="1"/>
    <x v="2"/>
    <n v="25013"/>
    <n v="54"/>
    <s v=" Lisa B"/>
  </r>
  <r>
    <s v="Id959"/>
    <n v="39.94"/>
    <n v="5.14"/>
    <s v="No"/>
    <x v="0"/>
    <x v="0"/>
    <n v="0"/>
    <x v="1"/>
    <x v="0"/>
    <x v="2"/>
    <n v="11511.61"/>
    <x v="2"/>
    <x v="0"/>
    <x v="12"/>
    <n v="32787"/>
    <n v="33"/>
    <s v=" Jane R."/>
  </r>
  <r>
    <s v="Id960"/>
    <n v="30"/>
    <n v="5.61"/>
    <s v="yes"/>
    <x v="0"/>
    <x v="1"/>
    <n v="1"/>
    <x v="1"/>
    <x v="0"/>
    <x v="2"/>
    <n v="11497.69"/>
    <x v="2"/>
    <x v="1"/>
    <x v="1"/>
    <n v="25426"/>
    <n v="53"/>
    <s v=" Allison M"/>
  </r>
  <r>
    <s v="Id961"/>
    <n v="35.340000000000003"/>
    <n v="5.51"/>
    <s v="yes"/>
    <x v="0"/>
    <x v="1"/>
    <n v="1"/>
    <x v="1"/>
    <x v="0"/>
    <x v="2"/>
    <n v="11492.46"/>
    <x v="2"/>
    <x v="0"/>
    <x v="12"/>
    <n v="30474"/>
    <n v="40"/>
    <s v=" Sarah E."/>
  </r>
  <r>
    <s v="Id962"/>
    <n v="32.204999999999998"/>
    <n v="8.3800000000000008"/>
    <s v="yes"/>
    <x v="0"/>
    <x v="0"/>
    <n v="2"/>
    <x v="1"/>
    <x v="0"/>
    <x v="0"/>
    <n v="11488.32"/>
    <x v="2"/>
    <x v="1"/>
    <x v="7"/>
    <n v="25854"/>
    <n v="52"/>
    <s v=" Philip J"/>
  </r>
  <r>
    <s v="Id963"/>
    <n v="33.880000000000003"/>
    <n v="4.68"/>
    <s v="No"/>
    <x v="1"/>
    <x v="0"/>
    <n v="1"/>
    <x v="1"/>
    <x v="0"/>
    <x v="2"/>
    <n v="11482.63"/>
    <x v="2"/>
    <x v="2"/>
    <x v="0"/>
    <n v="38240"/>
    <n v="18"/>
    <s v=" Jillian A."/>
  </r>
  <r>
    <s v="Id964"/>
    <n v="26.63"/>
    <n v="4.3600000000000003"/>
    <s v="yes"/>
    <x v="0"/>
    <x v="0"/>
    <n v="2"/>
    <x v="1"/>
    <x v="1"/>
    <x v="2"/>
    <n v="11478.14"/>
    <x v="2"/>
    <x v="2"/>
    <x v="15"/>
    <n v="24357"/>
    <n v="56"/>
    <s v=" Laura D"/>
  </r>
  <r>
    <s v="Id965"/>
    <n v="28.7"/>
    <n v="7.74"/>
    <s v="No"/>
    <x v="0"/>
    <x v="0"/>
    <n v="0"/>
    <x v="1"/>
    <x v="1"/>
    <x v="0"/>
    <n v="11455.28"/>
    <x v="2"/>
    <x v="2"/>
    <x v="3"/>
    <n v="23916"/>
    <n v="57"/>
    <s v=" Megan E."/>
  </r>
  <r>
    <s v="Id966"/>
    <n v="25.65"/>
    <n v="4.05"/>
    <s v="yes"/>
    <x v="0"/>
    <x v="0"/>
    <n v="2"/>
    <x v="1"/>
    <x v="1"/>
    <x v="2"/>
    <n v="11454.02"/>
    <x v="2"/>
    <x v="1"/>
    <x v="1"/>
    <n v="24272"/>
    <n v="56"/>
    <s v=" Shannon J."/>
  </r>
  <r>
    <s v="Id967"/>
    <n v="36.384999999999998"/>
    <n v="11.49"/>
    <s v="No"/>
    <x v="0"/>
    <x v="0"/>
    <n v="0"/>
    <x v="1"/>
    <x v="0"/>
    <x v="0"/>
    <n v="11436.74"/>
    <x v="2"/>
    <x v="0"/>
    <x v="1"/>
    <n v="26188"/>
    <n v="51"/>
    <s v=" Rachelle M"/>
  </r>
  <r>
    <s v="Id968"/>
    <n v="34.69"/>
    <n v="5.65"/>
    <s v="No"/>
    <x v="0"/>
    <x v="0"/>
    <n v="0"/>
    <x v="1"/>
    <x v="0"/>
    <x v="2"/>
    <n v="11435.74"/>
    <x v="2"/>
    <x v="0"/>
    <x v="14"/>
    <n v="29419"/>
    <n v="42"/>
    <s v=" Casey"/>
  </r>
  <r>
    <s v="Id969"/>
    <n v="37.68"/>
    <n v="4.29"/>
    <s v="yes"/>
    <x v="0"/>
    <x v="0"/>
    <n v="0"/>
    <x v="1"/>
    <x v="0"/>
    <x v="2"/>
    <n v="11419.49"/>
    <x v="2"/>
    <x v="1"/>
    <x v="1"/>
    <n v="31207"/>
    <n v="37"/>
    <s v=" Jessica L"/>
  </r>
  <r>
    <s v="Id970"/>
    <n v="35.49"/>
    <n v="4.74"/>
    <s v="yes"/>
    <x v="0"/>
    <x v="1"/>
    <n v="1"/>
    <x v="1"/>
    <x v="0"/>
    <x v="2"/>
    <n v="11412.02"/>
    <x v="2"/>
    <x v="1"/>
    <x v="14"/>
    <n v="30612"/>
    <n v="39"/>
    <s v=" Brandon F"/>
  </r>
  <r>
    <s v="Id971"/>
    <n v="44.7"/>
    <n v="7.6"/>
    <s v="yes"/>
    <x v="0"/>
    <x v="0"/>
    <n v="2"/>
    <x v="1"/>
    <x v="0"/>
    <x v="0"/>
    <n v="11411.69"/>
    <x v="2"/>
    <x v="2"/>
    <x v="3"/>
    <n v="25848"/>
    <n v="52"/>
    <s v=" Melissa"/>
  </r>
  <r>
    <s v="Id972"/>
    <n v="38.380000000000003"/>
    <n v="8.5"/>
    <s v="yes"/>
    <x v="0"/>
    <x v="0"/>
    <n v="2"/>
    <x v="1"/>
    <x v="0"/>
    <x v="0"/>
    <n v="11396.9"/>
    <x v="2"/>
    <x v="0"/>
    <x v="2"/>
    <n v="25843"/>
    <n v="52"/>
    <s v=" Danielle N"/>
  </r>
  <r>
    <s v="Id973"/>
    <n v="35.244999999999997"/>
    <n v="11.22"/>
    <s v="yes"/>
    <x v="0"/>
    <x v="0"/>
    <n v="0"/>
    <x v="1"/>
    <x v="0"/>
    <x v="0"/>
    <n v="11394.07"/>
    <x v="2"/>
    <x v="1"/>
    <x v="11"/>
    <n v="24825"/>
    <n v="55"/>
    <s v=" Matthew"/>
  </r>
  <r>
    <s v="Id974"/>
    <n v="49.84"/>
    <n v="5.0999999999999996"/>
    <s v="yes"/>
    <x v="0"/>
    <x v="1"/>
    <n v="1"/>
    <x v="1"/>
    <x v="0"/>
    <x v="2"/>
    <n v="11388.27"/>
    <x v="2"/>
    <x v="2"/>
    <x v="12"/>
    <n v="35639"/>
    <n v="25"/>
    <s v=" Bettina"/>
  </r>
  <r>
    <s v="Id975"/>
    <n v="49.06"/>
    <n v="5.43"/>
    <s v="yes"/>
    <x v="0"/>
    <x v="0"/>
    <n v="1"/>
    <x v="1"/>
    <x v="0"/>
    <x v="2"/>
    <n v="11381.33"/>
    <x v="2"/>
    <x v="2"/>
    <x v="0"/>
    <n v="23541"/>
    <n v="58"/>
    <s v=" Alexander"/>
  </r>
  <r>
    <s v="Id976"/>
    <n v="30.88"/>
    <n v="5.82"/>
    <s v="No"/>
    <x v="0"/>
    <x v="0"/>
    <n v="2"/>
    <x v="1"/>
    <x v="0"/>
    <x v="1"/>
    <n v="11378.57"/>
    <x v="2"/>
    <x v="2"/>
    <x v="15"/>
    <n v="26639"/>
    <n v="50"/>
    <s v=" Holli"/>
  </r>
  <r>
    <s v="Id977"/>
    <n v="33.35"/>
    <n v="6.05"/>
    <s v="No"/>
    <x v="0"/>
    <x v="1"/>
    <n v="1"/>
    <x v="1"/>
    <x v="0"/>
    <x v="1"/>
    <n v="11369.39"/>
    <x v="2"/>
    <x v="1"/>
    <x v="12"/>
    <n v="29013"/>
    <n v="44"/>
    <s v=" Heather C"/>
  </r>
  <r>
    <s v="Id978"/>
    <n v="38"/>
    <n v="6.38"/>
    <s v="yes"/>
    <x v="0"/>
    <x v="0"/>
    <n v="1"/>
    <x v="1"/>
    <x v="0"/>
    <x v="1"/>
    <n v="11365.95"/>
    <x v="2"/>
    <x v="2"/>
    <x v="3"/>
    <n v="23724"/>
    <n v="58"/>
    <s v=" Kyle"/>
  </r>
  <r>
    <s v="Id979"/>
    <n v="36.08"/>
    <n v="5.73"/>
    <s v="yes"/>
    <x v="0"/>
    <x v="0"/>
    <n v="1"/>
    <x v="1"/>
    <x v="0"/>
    <x v="1"/>
    <n v="11363.28"/>
    <x v="2"/>
    <x v="1"/>
    <x v="0"/>
    <n v="23561"/>
    <n v="58"/>
    <s v=" Thomas J"/>
  </r>
  <r>
    <s v="Id980"/>
    <n v="35.700000000000003"/>
    <n v="5.47"/>
    <s v="yes"/>
    <x v="0"/>
    <x v="0"/>
    <n v="1"/>
    <x v="1"/>
    <x v="0"/>
    <x v="2"/>
    <n v="11362.76"/>
    <x v="2"/>
    <x v="1"/>
    <x v="3"/>
    <n v="23562"/>
    <n v="58"/>
    <s v=" Chris"/>
  </r>
  <r>
    <s v="Id981"/>
    <n v="34.01"/>
    <n v="11.3"/>
    <s v="No"/>
    <x v="0"/>
    <x v="0"/>
    <n v="0"/>
    <x v="1"/>
    <x v="0"/>
    <x v="0"/>
    <n v="11356.66"/>
    <x v="2"/>
    <x v="0"/>
    <x v="1"/>
    <n v="24011"/>
    <n v="57"/>
    <s v=" Graham"/>
  </r>
  <r>
    <s v="Id982"/>
    <n v="31.54"/>
    <n v="6.72"/>
    <s v="No"/>
    <x v="0"/>
    <x v="0"/>
    <n v="0"/>
    <x v="1"/>
    <x v="0"/>
    <x v="0"/>
    <n v="11353.23"/>
    <x v="2"/>
    <x v="1"/>
    <x v="1"/>
    <n v="24075"/>
    <n v="57"/>
    <s v=" Garrett"/>
  </r>
  <r>
    <s v="Id983"/>
    <n v="23.3"/>
    <n v="5.36"/>
    <s v="yes"/>
    <x v="0"/>
    <x v="0"/>
    <n v="1"/>
    <x v="1"/>
    <x v="2"/>
    <x v="2"/>
    <n v="11345.52"/>
    <x v="2"/>
    <x v="0"/>
    <x v="3"/>
    <n v="23570"/>
    <n v="58"/>
    <s v=" Andrew"/>
  </r>
  <r>
    <s v="Id984"/>
    <n v="27.75"/>
    <n v="9.8800000000000008"/>
    <s v="No"/>
    <x v="0"/>
    <x v="0"/>
    <n v="0"/>
    <x v="1"/>
    <x v="1"/>
    <x v="0"/>
    <n v="11344.32"/>
    <x v="2"/>
    <x v="2"/>
    <x v="15"/>
    <n v="25144"/>
    <n v="54"/>
    <s v=" Annabelle M"/>
  </r>
  <r>
    <s v="Id985"/>
    <n v="42.46"/>
    <n v="4.1100000000000003"/>
    <s v="No"/>
    <x v="0"/>
    <x v="0"/>
    <n v="0"/>
    <x v="1"/>
    <x v="0"/>
    <x v="2"/>
    <n v="11326.71"/>
    <x v="2"/>
    <x v="0"/>
    <x v="0"/>
    <n v="32739"/>
    <n v="33"/>
    <s v=" Daniel T."/>
  </r>
  <r>
    <s v="Id986"/>
    <n v="54.47"/>
    <n v="7.48"/>
    <s v="No"/>
    <x v="0"/>
    <x v="0"/>
    <n v="0"/>
    <x v="1"/>
    <x v="0"/>
    <x v="0"/>
    <n v="11321.49"/>
    <x v="2"/>
    <x v="0"/>
    <x v="1"/>
    <n v="37519"/>
    <n v="20"/>
    <s v=" Deanne"/>
  </r>
  <r>
    <s v="Id987"/>
    <n v="24.93"/>
    <n v="9.18"/>
    <s v="yes"/>
    <x v="0"/>
    <x v="1"/>
    <n v="1"/>
    <x v="1"/>
    <x v="2"/>
    <x v="0"/>
    <n v="11319.12"/>
    <x v="2"/>
    <x v="1"/>
    <x v="1"/>
    <n v="23203"/>
    <n v="59"/>
    <s v=" Carrie"/>
  </r>
  <r>
    <s v="Id988"/>
    <n v="48.12"/>
    <n v="4.51"/>
    <s v="yes"/>
    <x v="0"/>
    <x v="0"/>
    <n v="1"/>
    <x v="1"/>
    <x v="0"/>
    <x v="2"/>
    <n v="11318.57"/>
    <x v="2"/>
    <x v="2"/>
    <x v="12"/>
    <n v="35043"/>
    <n v="27"/>
    <s v=" Suzanne"/>
  </r>
  <r>
    <s v="Id989"/>
    <n v="24.91"/>
    <n v="7.33"/>
    <s v="yes"/>
    <x v="0"/>
    <x v="1"/>
    <n v="1"/>
    <x v="1"/>
    <x v="2"/>
    <x v="0"/>
    <n v="11312.33"/>
    <x v="2"/>
    <x v="0"/>
    <x v="1"/>
    <n v="23337"/>
    <n v="59"/>
    <s v=" Jasmine P."/>
  </r>
  <r>
    <s v="Id990"/>
    <n v="27.645"/>
    <n v="10.56"/>
    <s v="No"/>
    <x v="0"/>
    <x v="0"/>
    <n v="0"/>
    <x v="1"/>
    <x v="1"/>
    <x v="0"/>
    <n v="11305.93"/>
    <x v="2"/>
    <x v="1"/>
    <x v="1"/>
    <n v="25117"/>
    <n v="54"/>
    <s v=" Jennifer"/>
  </r>
  <r>
    <s v="Id991"/>
    <n v="33.700000000000003"/>
    <n v="4.01"/>
    <s v="No"/>
    <x v="0"/>
    <x v="0"/>
    <n v="2"/>
    <x v="1"/>
    <x v="0"/>
    <x v="2"/>
    <n v="11299.34"/>
    <x v="2"/>
    <x v="2"/>
    <x v="3"/>
    <n v="26567"/>
    <n v="50"/>
    <s v=" Tracie"/>
  </r>
  <r>
    <s v="Id992"/>
    <n v="38.93"/>
    <n v="5.64"/>
    <s v="yes"/>
    <x v="0"/>
    <x v="0"/>
    <n v="1"/>
    <x v="1"/>
    <x v="0"/>
    <x v="2"/>
    <n v="11294.57"/>
    <x v="2"/>
    <x v="1"/>
    <x v="13"/>
    <n v="32461"/>
    <n v="34"/>
    <s v=" Tristan D."/>
  </r>
  <r>
    <s v="Id993"/>
    <n v="32.774999999999999"/>
    <n v="8.02"/>
    <s v="yes"/>
    <x v="0"/>
    <x v="0"/>
    <n v="2"/>
    <x v="1"/>
    <x v="0"/>
    <x v="0"/>
    <n v="11289.11"/>
    <x v="2"/>
    <x v="1"/>
    <x v="1"/>
    <n v="25741"/>
    <n v="52"/>
    <s v=" Peiweng"/>
  </r>
  <r>
    <s v="Id994"/>
    <n v="29.83"/>
    <n v="7.2"/>
    <s v="yes"/>
    <x v="0"/>
    <x v="0"/>
    <n v="0"/>
    <x v="1"/>
    <x v="1"/>
    <x v="0"/>
    <n v="11286.54"/>
    <x v="2"/>
    <x v="0"/>
    <x v="2"/>
    <n v="24637"/>
    <n v="55"/>
    <s v=" Theresa M."/>
  </r>
  <r>
    <s v="Id995"/>
    <n v="28.31"/>
    <n v="4.55"/>
    <s v="No"/>
    <x v="1"/>
    <x v="0"/>
    <n v="1"/>
    <x v="1"/>
    <x v="1"/>
    <x v="2"/>
    <n v="11272.33"/>
    <x v="2"/>
    <x v="2"/>
    <x v="9"/>
    <n v="38264"/>
    <n v="18"/>
    <s v=" Daniel J"/>
  </r>
  <r>
    <s v="Id996"/>
    <n v="29.79"/>
    <n v="9.0299999999999994"/>
    <s v="No"/>
    <x v="0"/>
    <x v="0"/>
    <n v="0"/>
    <x v="1"/>
    <x v="1"/>
    <x v="0"/>
    <n v="11265.71"/>
    <x v="2"/>
    <x v="1"/>
    <x v="15"/>
    <n v="26293"/>
    <n v="51"/>
    <s v=" Courtney M."/>
  </r>
  <r>
    <s v="Id997"/>
    <n v="36.6"/>
    <n v="5.2"/>
    <s v="yes"/>
    <x v="0"/>
    <x v="1"/>
    <n v="1"/>
    <x v="1"/>
    <x v="0"/>
    <x v="2"/>
    <n v="11264.54"/>
    <x v="2"/>
    <x v="2"/>
    <x v="3"/>
    <n v="25487"/>
    <n v="53"/>
    <s v=" Jose A."/>
  </r>
  <r>
    <s v="Id998"/>
    <n v="35.93"/>
    <n v="8.3000000000000007"/>
    <s v="yes"/>
    <x v="0"/>
    <x v="0"/>
    <n v="0"/>
    <x v="1"/>
    <x v="0"/>
    <x v="0"/>
    <n v="11255.29"/>
    <x v="2"/>
    <x v="1"/>
    <x v="12"/>
    <n v="29861"/>
    <n v="41"/>
    <s v=" Lauren"/>
  </r>
  <r>
    <s v="Id999"/>
    <n v="28.6"/>
    <n v="5.56"/>
    <s v="yes"/>
    <x v="0"/>
    <x v="1"/>
    <n v="1"/>
    <x v="1"/>
    <x v="1"/>
    <x v="2"/>
    <n v="11253.42"/>
    <x v="2"/>
    <x v="1"/>
    <x v="3"/>
    <n v="25435"/>
    <n v="53"/>
    <s v=" Jonathon M."/>
  </r>
  <r>
    <s v="Id1000"/>
    <n v="39.17"/>
    <n v="4.1500000000000004"/>
    <s v="No"/>
    <x v="0"/>
    <x v="0"/>
    <n v="0"/>
    <x v="1"/>
    <x v="0"/>
    <x v="2"/>
    <n v="11250.43"/>
    <x v="2"/>
    <x v="2"/>
    <x v="12"/>
    <n v="32859"/>
    <n v="33"/>
    <s v=" Stephanie A"/>
  </r>
  <r>
    <s v="Id1001"/>
    <n v="26.41"/>
    <n v="5.99"/>
    <s v="yes"/>
    <x v="0"/>
    <x v="1"/>
    <n v="1"/>
    <x v="1"/>
    <x v="1"/>
    <x v="1"/>
    <n v="11244.38"/>
    <x v="2"/>
    <x v="1"/>
    <x v="4"/>
    <n v="25567"/>
    <n v="53"/>
    <s v=" Patrick"/>
  </r>
  <r>
    <s v="Id1002"/>
    <n v="30.63"/>
    <n v="5.8"/>
    <s v="yes"/>
    <x v="0"/>
    <x v="0"/>
    <n v="0"/>
    <x v="1"/>
    <x v="0"/>
    <x v="1"/>
    <n v="11217.35"/>
    <x v="2"/>
    <x v="2"/>
    <x v="15"/>
    <n v="27939"/>
    <n v="46"/>
    <s v=" Krista"/>
  </r>
  <r>
    <s v="Id1003"/>
    <n v="31.73"/>
    <n v="7.32"/>
    <s v="yes"/>
    <x v="0"/>
    <x v="0"/>
    <n v="2"/>
    <x v="1"/>
    <x v="0"/>
    <x v="0"/>
    <n v="11187.66"/>
    <x v="2"/>
    <x v="2"/>
    <x v="1"/>
    <n v="25733"/>
    <n v="52"/>
    <s v=" Jenessa"/>
  </r>
  <r>
    <s v="Id1004"/>
    <n v="30.7"/>
    <n v="5.16"/>
    <s v="No"/>
    <x v="0"/>
    <x v="0"/>
    <n v="2"/>
    <x v="1"/>
    <x v="0"/>
    <x v="2"/>
    <n v="11186.2"/>
    <x v="2"/>
    <x v="2"/>
    <x v="14"/>
    <n v="26545"/>
    <n v="50"/>
    <s v=" Ryan M."/>
  </r>
  <r>
    <s v="Id1005"/>
    <n v="25.934999999999999"/>
    <n v="5.96"/>
    <s v="yes"/>
    <x v="0"/>
    <x v="0"/>
    <n v="2"/>
    <x v="1"/>
    <x v="1"/>
    <x v="1"/>
    <n v="11165.42"/>
    <x v="2"/>
    <x v="1"/>
    <x v="4"/>
    <n v="24325"/>
    <n v="56"/>
    <s v=" Thomas"/>
  </r>
  <r>
    <s v="Id1006"/>
    <n v="35.9"/>
    <n v="4.8499999999999996"/>
    <s v="yes"/>
    <x v="0"/>
    <x v="1"/>
    <n v="1"/>
    <x v="1"/>
    <x v="0"/>
    <x v="2"/>
    <n v="11163.57"/>
    <x v="2"/>
    <x v="2"/>
    <x v="3"/>
    <n v="25379"/>
    <n v="53"/>
    <s v=" Amanda N."/>
  </r>
  <r>
    <s v="Id1007"/>
    <n v="26.7"/>
    <n v="5.09"/>
    <s v="yes"/>
    <x v="0"/>
    <x v="1"/>
    <n v="1"/>
    <x v="1"/>
    <x v="1"/>
    <x v="2"/>
    <n v="11150.78"/>
    <x v="2"/>
    <x v="2"/>
    <x v="3"/>
    <n v="25537"/>
    <n v="53"/>
    <s v=" Teresa P."/>
  </r>
  <r>
    <s v="Id1008"/>
    <n v="33.71"/>
    <n v="4.9400000000000004"/>
    <s v="No"/>
    <x v="0"/>
    <x v="0"/>
    <n v="0"/>
    <x v="1"/>
    <x v="0"/>
    <x v="2"/>
    <n v="11103.33"/>
    <x v="2"/>
    <x v="1"/>
    <x v="14"/>
    <n v="29453"/>
    <n v="42"/>
    <s v=" Dorian"/>
  </r>
  <r>
    <s v="Id1009"/>
    <n v="41.91"/>
    <n v="4.92"/>
    <s v="yes"/>
    <x v="0"/>
    <x v="0"/>
    <n v="2"/>
    <x v="1"/>
    <x v="0"/>
    <x v="2"/>
    <n v="11093.62"/>
    <x v="2"/>
    <x v="1"/>
    <x v="0"/>
    <n v="24293"/>
    <n v="56"/>
    <s v=" Amy"/>
  </r>
  <r>
    <s v="Id1010"/>
    <n v="39.82"/>
    <n v="6.05"/>
    <s v="yes"/>
    <x v="0"/>
    <x v="0"/>
    <n v="2"/>
    <x v="1"/>
    <x v="0"/>
    <x v="1"/>
    <n v="11090.72"/>
    <x v="2"/>
    <x v="1"/>
    <x v="0"/>
    <n v="24359"/>
    <n v="56"/>
    <s v=" Aberu"/>
  </r>
  <r>
    <s v="Id1011"/>
    <n v="28.12"/>
    <n v="4.67"/>
    <s v="No"/>
    <x v="0"/>
    <x v="0"/>
    <n v="2"/>
    <x v="1"/>
    <x v="1"/>
    <x v="2"/>
    <n v="11085.59"/>
    <x v="2"/>
    <x v="2"/>
    <x v="1"/>
    <n v="26579"/>
    <n v="50"/>
    <s v=" Ashley"/>
  </r>
  <r>
    <s v="Id1012"/>
    <n v="26.98"/>
    <n v="9.81"/>
    <s v="yes"/>
    <x v="0"/>
    <x v="0"/>
    <n v="0"/>
    <x v="1"/>
    <x v="1"/>
    <x v="0"/>
    <n v="11082.58"/>
    <x v="2"/>
    <x v="2"/>
    <x v="1"/>
    <n v="24719"/>
    <n v="55"/>
    <s v=" Anna E"/>
  </r>
  <r>
    <s v="Id1013"/>
    <n v="27.2"/>
    <n v="6.06"/>
    <s v="yes"/>
    <x v="0"/>
    <x v="0"/>
    <n v="2"/>
    <x v="1"/>
    <x v="1"/>
    <x v="1"/>
    <n v="11073.18"/>
    <x v="2"/>
    <x v="0"/>
    <x v="3"/>
    <n v="24431"/>
    <n v="56"/>
    <s v=" Tania K."/>
  </r>
  <r>
    <s v="Id1014"/>
    <n v="25.3"/>
    <n v="5.19"/>
    <s v="yes"/>
    <x v="0"/>
    <x v="0"/>
    <n v="2"/>
    <x v="1"/>
    <x v="1"/>
    <x v="2"/>
    <n v="11070.54"/>
    <x v="2"/>
    <x v="0"/>
    <x v="3"/>
    <n v="24418"/>
    <n v="56"/>
    <s v=" Ashley E"/>
  </r>
  <r>
    <s v="Id1015"/>
    <n v="30.25"/>
    <n v="10.16"/>
    <s v="No"/>
    <x v="0"/>
    <x v="0"/>
    <n v="0"/>
    <x v="1"/>
    <x v="0"/>
    <x v="0"/>
    <n v="11068.77"/>
    <x v="2"/>
    <x v="2"/>
    <x v="1"/>
    <n v="26246"/>
    <n v="51"/>
    <s v=" Aleksandra"/>
  </r>
  <r>
    <s v="Id1016"/>
    <n v="54"/>
    <n v="4.68"/>
    <s v="yes"/>
    <x v="1"/>
    <x v="0"/>
    <n v="2"/>
    <x v="1"/>
    <x v="0"/>
    <x v="2"/>
    <n v="11068.7"/>
    <x v="2"/>
    <x v="1"/>
    <x v="3"/>
    <n v="36787"/>
    <n v="22"/>
    <s v=" Valery L"/>
  </r>
  <r>
    <s v="Id1017"/>
    <n v="51.86"/>
    <n v="5.32"/>
    <s v="yes"/>
    <x v="0"/>
    <x v="0"/>
    <n v="0"/>
    <x v="1"/>
    <x v="0"/>
    <x v="2"/>
    <n v="11046.02"/>
    <x v="2"/>
    <x v="1"/>
    <x v="12"/>
    <n v="37242"/>
    <n v="21"/>
    <s v=" Joanna G."/>
  </r>
  <r>
    <s v="Id1018"/>
    <n v="31.39"/>
    <n v="6.99"/>
    <s v="No"/>
    <x v="0"/>
    <x v="0"/>
    <n v="0"/>
    <x v="1"/>
    <x v="0"/>
    <x v="0"/>
    <n v="11037.85"/>
    <x v="2"/>
    <x v="2"/>
    <x v="15"/>
    <n v="27271"/>
    <n v="48"/>
    <s v=" Stefanie F."/>
  </r>
  <r>
    <s v="Id1019"/>
    <n v="39.97"/>
    <n v="5.55"/>
    <s v="No"/>
    <x v="0"/>
    <x v="0"/>
    <n v="0"/>
    <x v="1"/>
    <x v="0"/>
    <x v="2"/>
    <n v="11037.51"/>
    <x v="2"/>
    <x v="1"/>
    <x v="1"/>
    <n v="32806"/>
    <n v="33"/>
    <s v=" Stephen"/>
  </r>
  <r>
    <s v="Id1020"/>
    <n v="41.23"/>
    <n v="6.94"/>
    <s v="No"/>
    <x v="0"/>
    <x v="0"/>
    <n v="0"/>
    <x v="1"/>
    <x v="0"/>
    <x v="0"/>
    <n v="11033.66"/>
    <x v="2"/>
    <x v="0"/>
    <x v="1"/>
    <n v="27373"/>
    <n v="48"/>
    <s v=" Liza J."/>
  </r>
  <r>
    <s v="Id1021"/>
    <n v="49.45"/>
    <n v="4.2"/>
    <s v="yes"/>
    <x v="0"/>
    <x v="0"/>
    <n v="0"/>
    <x v="1"/>
    <x v="0"/>
    <x v="2"/>
    <n v="11028.56"/>
    <x v="2"/>
    <x v="0"/>
    <x v="1"/>
    <n v="35267"/>
    <n v="26"/>
    <s v=" Ian M."/>
  </r>
  <r>
    <s v="Id1022"/>
    <n v="41.04"/>
    <n v="5.59"/>
    <s v="No"/>
    <x v="0"/>
    <x v="0"/>
    <n v="0"/>
    <x v="1"/>
    <x v="0"/>
    <x v="2"/>
    <n v="11018.05"/>
    <x v="2"/>
    <x v="2"/>
    <x v="1"/>
    <n v="33415"/>
    <n v="31"/>
    <s v=" Claudia L."/>
  </r>
  <r>
    <s v="Id1023"/>
    <n v="27.93"/>
    <n v="9.9600000000000009"/>
    <s v="No"/>
    <x v="0"/>
    <x v="0"/>
    <n v="0"/>
    <x v="1"/>
    <x v="1"/>
    <x v="0"/>
    <n v="11015.17"/>
    <x v="2"/>
    <x v="1"/>
    <x v="1"/>
    <n v="27378"/>
    <n v="48"/>
    <s v=" Jessica M"/>
  </r>
  <r>
    <s v="Id1024"/>
    <n v="21.01"/>
    <n v="7.37"/>
    <s v="No"/>
    <x v="0"/>
    <x v="0"/>
    <n v="0"/>
    <x v="1"/>
    <x v="2"/>
    <x v="0"/>
    <n v="11013.71"/>
    <x v="2"/>
    <x v="1"/>
    <x v="0"/>
    <n v="25135"/>
    <n v="54"/>
    <s v=" Billy Jr."/>
  </r>
  <r>
    <s v="Id1025"/>
    <n v="52.37"/>
    <n v="5.0599999999999996"/>
    <s v="yes"/>
    <x v="1"/>
    <x v="0"/>
    <n v="2"/>
    <x v="1"/>
    <x v="0"/>
    <x v="2"/>
    <n v="10991.58"/>
    <x v="2"/>
    <x v="0"/>
    <x v="1"/>
    <n v="36786"/>
    <n v="22"/>
    <s v=" David"/>
  </r>
  <r>
    <s v="Id1026"/>
    <n v="40.369999999999997"/>
    <n v="8.2100000000000009"/>
    <s v="No"/>
    <x v="0"/>
    <x v="0"/>
    <n v="0"/>
    <x v="1"/>
    <x v="0"/>
    <x v="0"/>
    <n v="10982.5"/>
    <x v="2"/>
    <x v="0"/>
    <x v="0"/>
    <n v="24094"/>
    <n v="57"/>
    <s v=" Tim"/>
  </r>
  <r>
    <s v="Id1027"/>
    <n v="41.47"/>
    <n v="10.34"/>
    <s v="No"/>
    <x v="0"/>
    <x v="0"/>
    <n v="2"/>
    <x v="1"/>
    <x v="0"/>
    <x v="0"/>
    <n v="10977.21"/>
    <x v="2"/>
    <x v="1"/>
    <x v="0"/>
    <n v="26958"/>
    <n v="49"/>
    <s v=" Emma M"/>
  </r>
  <r>
    <s v="Id1028"/>
    <n v="33.725000000000001"/>
    <n v="5.51"/>
    <s v="yes"/>
    <x v="0"/>
    <x v="0"/>
    <n v="2"/>
    <x v="1"/>
    <x v="0"/>
    <x v="2"/>
    <n v="10976.25"/>
    <x v="2"/>
    <x v="2"/>
    <x v="1"/>
    <n v="24297"/>
    <n v="56"/>
    <s v=" Tim"/>
  </r>
  <r>
    <s v="Id1029"/>
    <n v="28.1"/>
    <n v="11.2"/>
    <s v="No"/>
    <x v="0"/>
    <x v="0"/>
    <n v="0"/>
    <x v="1"/>
    <x v="1"/>
    <x v="0"/>
    <n v="10965.45"/>
    <x v="2"/>
    <x v="2"/>
    <x v="3"/>
    <n v="23912"/>
    <n v="57"/>
    <s v=" Patrick"/>
  </r>
  <r>
    <s v="Id1030"/>
    <n v="37.43"/>
    <n v="4.3499999999999996"/>
    <s v="yes"/>
    <x v="0"/>
    <x v="1"/>
    <n v="1"/>
    <x v="1"/>
    <x v="0"/>
    <x v="2"/>
    <n v="10959.69"/>
    <x v="2"/>
    <x v="0"/>
    <x v="1"/>
    <n v="25429"/>
    <n v="53"/>
    <s v=" Bridget K."/>
  </r>
  <r>
    <s v="Id1031"/>
    <n v="23.7"/>
    <n v="10.45"/>
    <s v="No"/>
    <x v="0"/>
    <x v="0"/>
    <n v="0"/>
    <x v="1"/>
    <x v="2"/>
    <x v="0"/>
    <n v="10959.33"/>
    <x v="2"/>
    <x v="0"/>
    <x v="3"/>
    <n v="24080"/>
    <n v="57"/>
    <s v=" Gabriel"/>
  </r>
  <r>
    <s v="Id1032"/>
    <n v="24.795000000000002"/>
    <n v="4.07"/>
    <s v="yes"/>
    <x v="0"/>
    <x v="1"/>
    <n v="1"/>
    <x v="1"/>
    <x v="2"/>
    <x v="2"/>
    <n v="10942.13"/>
    <x v="2"/>
    <x v="0"/>
    <x v="1"/>
    <n v="25517"/>
    <n v="53"/>
    <s v=" Natasha"/>
  </r>
  <r>
    <s v="Id1033"/>
    <n v="31.9"/>
    <n v="8.34"/>
    <s v="No"/>
    <x v="0"/>
    <x v="0"/>
    <n v="0"/>
    <x v="1"/>
    <x v="0"/>
    <x v="0"/>
    <n v="10928.85"/>
    <x v="2"/>
    <x v="0"/>
    <x v="0"/>
    <n v="25154"/>
    <n v="54"/>
    <s v=" Abby A."/>
  </r>
  <r>
    <s v="Id1034"/>
    <n v="32.68"/>
    <n v="7.41"/>
    <s v="No"/>
    <x v="0"/>
    <x v="0"/>
    <n v="0"/>
    <x v="1"/>
    <x v="0"/>
    <x v="0"/>
    <n v="10923.93"/>
    <x v="2"/>
    <x v="1"/>
    <x v="2"/>
    <n v="25155"/>
    <n v="54"/>
    <s v=" Michelle"/>
  </r>
  <r>
    <s v="Id1035"/>
    <n v="47.13"/>
    <n v="4.3099999999999996"/>
    <s v="No"/>
    <x v="0"/>
    <x v="0"/>
    <n v="0"/>
    <x v="1"/>
    <x v="0"/>
    <x v="2"/>
    <n v="10886.66"/>
    <x v="2"/>
    <x v="0"/>
    <x v="1"/>
    <n v="34583"/>
    <n v="28"/>
    <s v=" Mckendree"/>
  </r>
  <r>
    <s v="Id1036"/>
    <n v="36.67"/>
    <n v="10.83"/>
    <s v="No"/>
    <x v="0"/>
    <x v="0"/>
    <n v="0"/>
    <x v="1"/>
    <x v="0"/>
    <x v="0"/>
    <n v="10848.13"/>
    <x v="2"/>
    <x v="0"/>
    <x v="1"/>
    <n v="26287"/>
    <n v="51"/>
    <s v=" Tara"/>
  </r>
  <r>
    <s v="Id1037"/>
    <n v="33.630000000000003"/>
    <n v="11.31"/>
    <s v="No"/>
    <x v="0"/>
    <x v="0"/>
    <n v="0"/>
    <x v="1"/>
    <x v="0"/>
    <x v="0"/>
    <n v="10825.25"/>
    <x v="2"/>
    <x v="0"/>
    <x v="1"/>
    <n v="25047"/>
    <n v="54"/>
    <s v=" Daniel"/>
  </r>
  <r>
    <s v="Id1038"/>
    <n v="32.67"/>
    <n v="11.81"/>
    <s v="yes"/>
    <x v="0"/>
    <x v="0"/>
    <n v="0"/>
    <x v="1"/>
    <x v="0"/>
    <x v="0"/>
    <n v="10807.49"/>
    <x v="2"/>
    <x v="2"/>
    <x v="0"/>
    <n v="24747"/>
    <n v="55"/>
    <s v=" Joshua P"/>
  </r>
  <r>
    <s v="Id1039"/>
    <n v="33.299999999999997"/>
    <n v="8.26"/>
    <s v="yes"/>
    <x v="0"/>
    <x v="0"/>
    <n v="2"/>
    <x v="1"/>
    <x v="0"/>
    <x v="0"/>
    <n v="10806.84"/>
    <x v="2"/>
    <x v="2"/>
    <x v="3"/>
    <n v="25920"/>
    <n v="52"/>
    <s v=" Erin C"/>
  </r>
  <r>
    <s v="Id1040"/>
    <n v="30.78"/>
    <n v="10.74"/>
    <s v="yes"/>
    <x v="0"/>
    <x v="0"/>
    <n v="2"/>
    <x v="1"/>
    <x v="0"/>
    <x v="0"/>
    <n v="10797.34"/>
    <x v="2"/>
    <x v="2"/>
    <x v="8"/>
    <n v="25869"/>
    <n v="52"/>
    <s v=" Shure"/>
  </r>
  <r>
    <s v="Id1041"/>
    <n v="28.975000000000001"/>
    <n v="7.69"/>
    <s v="yes"/>
    <x v="0"/>
    <x v="0"/>
    <n v="0"/>
    <x v="1"/>
    <x v="1"/>
    <x v="0"/>
    <n v="10796.35"/>
    <x v="2"/>
    <x v="1"/>
    <x v="9"/>
    <n v="24768"/>
    <n v="55"/>
    <s v=" Richard"/>
  </r>
  <r>
    <s v="Id1042"/>
    <n v="33.4"/>
    <n v="4.84"/>
    <s v="No"/>
    <x v="0"/>
    <x v="0"/>
    <n v="0"/>
    <x v="1"/>
    <x v="0"/>
    <x v="2"/>
    <n v="10795.94"/>
    <x v="2"/>
    <x v="1"/>
    <x v="3"/>
    <n v="36518"/>
    <n v="23"/>
    <s v=" Brenda"/>
  </r>
  <r>
    <s v="Id1043"/>
    <n v="21.5"/>
    <n v="9.77"/>
    <s v="yes"/>
    <x v="0"/>
    <x v="0"/>
    <n v="0"/>
    <x v="1"/>
    <x v="2"/>
    <x v="0"/>
    <n v="10791.96"/>
    <x v="2"/>
    <x v="2"/>
    <x v="3"/>
    <n v="24787"/>
    <n v="55"/>
    <s v=" Joseph M"/>
  </r>
  <r>
    <s v="Id1044"/>
    <n v="38.14"/>
    <n v="5.84"/>
    <s v="No"/>
    <x v="0"/>
    <x v="0"/>
    <n v="0"/>
    <x v="1"/>
    <x v="0"/>
    <x v="1"/>
    <n v="10769.75"/>
    <x v="2"/>
    <x v="2"/>
    <x v="13"/>
    <n v="32837"/>
    <n v="33"/>
    <s v=" Stephen J."/>
  </r>
  <r>
    <s v="Id1045"/>
    <n v="35.42"/>
    <n v="8.6999999999999993"/>
    <s v="yes"/>
    <x v="0"/>
    <x v="0"/>
    <n v="1"/>
    <x v="1"/>
    <x v="0"/>
    <x v="0"/>
    <n v="10749.02"/>
    <x v="2"/>
    <x v="1"/>
    <x v="12"/>
    <n v="31653"/>
    <n v="36"/>
    <s v=" Kathya"/>
  </r>
  <r>
    <s v="Id1046"/>
    <n v="35.625"/>
    <n v="10.79"/>
    <s v="No"/>
    <x v="0"/>
    <x v="0"/>
    <n v="0"/>
    <x v="1"/>
    <x v="0"/>
    <x v="0"/>
    <n v="10736.87"/>
    <x v="2"/>
    <x v="1"/>
    <x v="4"/>
    <n v="27372"/>
    <n v="48"/>
    <s v=" Wesley"/>
  </r>
  <r>
    <s v="Id1047"/>
    <n v="45.51"/>
    <n v="4.32"/>
    <s v="No"/>
    <x v="0"/>
    <x v="0"/>
    <n v="1"/>
    <x v="1"/>
    <x v="0"/>
    <x v="2"/>
    <n v="10719.57"/>
    <x v="2"/>
    <x v="1"/>
    <x v="1"/>
    <n v="33780"/>
    <n v="30"/>
    <s v=" Tim"/>
  </r>
  <r>
    <s v="Id1048"/>
    <n v="37.1"/>
    <n v="7.19"/>
    <s v="yes"/>
    <x v="0"/>
    <x v="0"/>
    <n v="0"/>
    <x v="1"/>
    <x v="0"/>
    <x v="0"/>
    <n v="10713.64"/>
    <x v="2"/>
    <x v="0"/>
    <x v="3"/>
    <n v="24750"/>
    <n v="55"/>
    <s v=" Jamie L."/>
  </r>
  <r>
    <s v="Id1049"/>
    <n v="30.5"/>
    <n v="11.94"/>
    <s v="yes"/>
    <x v="0"/>
    <x v="0"/>
    <n v="0"/>
    <x v="1"/>
    <x v="0"/>
    <x v="0"/>
    <n v="10704.47"/>
    <x v="2"/>
    <x v="2"/>
    <x v="3"/>
    <n v="24683"/>
    <n v="55"/>
    <s v=" Alexandra"/>
  </r>
  <r>
    <s v="Id1050"/>
    <n v="28.16"/>
    <n v="5.56"/>
    <s v="No"/>
    <x v="0"/>
    <x v="0"/>
    <n v="2"/>
    <x v="1"/>
    <x v="1"/>
    <x v="2"/>
    <n v="10702.64"/>
    <x v="2"/>
    <x v="0"/>
    <x v="0"/>
    <n v="26596"/>
    <n v="50"/>
    <s v=" Tiffany"/>
  </r>
  <r>
    <s v="Id1051"/>
    <n v="29.1"/>
    <n v="5.64"/>
    <s v="yes"/>
    <x v="0"/>
    <x v="0"/>
    <n v="0"/>
    <x v="1"/>
    <x v="1"/>
    <x v="2"/>
    <n v="10698.38"/>
    <x v="2"/>
    <x v="1"/>
    <x v="15"/>
    <n v="28033"/>
    <n v="46"/>
    <s v=" Rebecca J"/>
  </r>
  <r>
    <s v="Id1052"/>
    <n v="30.22"/>
    <n v="4.6500000000000004"/>
    <s v="No"/>
    <x v="0"/>
    <x v="0"/>
    <n v="0"/>
    <x v="1"/>
    <x v="0"/>
    <x v="2"/>
    <n v="10690.11"/>
    <x v="2"/>
    <x v="2"/>
    <x v="14"/>
    <n v="28339"/>
    <n v="45"/>
    <s v=" Austin T."/>
  </r>
  <r>
    <s v="Id1053"/>
    <n v="24.29"/>
    <n v="9.0500000000000007"/>
    <s v="No"/>
    <x v="0"/>
    <x v="0"/>
    <n v="0"/>
    <x v="1"/>
    <x v="2"/>
    <x v="0"/>
    <n v="10676.83"/>
    <x v="2"/>
    <x v="0"/>
    <x v="0"/>
    <n v="22896"/>
    <n v="60"/>
    <s v=" Jamie T"/>
  </r>
  <r>
    <s v="Id1054"/>
    <n v="29.39"/>
    <n v="4.5199999999999996"/>
    <s v="yes"/>
    <x v="0"/>
    <x v="0"/>
    <n v="0"/>
    <x v="1"/>
    <x v="1"/>
    <x v="2"/>
    <n v="10665.44"/>
    <x v="2"/>
    <x v="2"/>
    <x v="14"/>
    <n v="28086"/>
    <n v="46"/>
    <s v=" Matthew T."/>
  </r>
  <r>
    <s v="Id1055"/>
    <n v="25.66"/>
    <n v="4.62"/>
    <s v="yes"/>
    <x v="0"/>
    <x v="0"/>
    <n v="1"/>
    <x v="1"/>
    <x v="1"/>
    <x v="2"/>
    <n v="10627.81"/>
    <x v="2"/>
    <x v="0"/>
    <x v="0"/>
    <n v="23597"/>
    <n v="58"/>
    <s v=" Emily"/>
  </r>
  <r>
    <s v="Id1056"/>
    <n v="39.11"/>
    <n v="5.87"/>
    <s v="No"/>
    <x v="0"/>
    <x v="0"/>
    <n v="0"/>
    <x v="1"/>
    <x v="0"/>
    <x v="1"/>
    <n v="10620.26"/>
    <x v="2"/>
    <x v="0"/>
    <x v="1"/>
    <n v="33060"/>
    <n v="32"/>
    <s v=" Gillian"/>
  </r>
  <r>
    <s v="Id1057"/>
    <n v="43.78"/>
    <n v="5.71"/>
    <s v="No"/>
    <x v="0"/>
    <x v="0"/>
    <n v="1"/>
    <x v="1"/>
    <x v="0"/>
    <x v="1"/>
    <n v="10617.04"/>
    <x v="2"/>
    <x v="0"/>
    <x v="12"/>
    <n v="33808"/>
    <n v="30"/>
    <s v=" Brenn E."/>
  </r>
  <r>
    <s v="Id1058"/>
    <n v="24.35"/>
    <n v="9.08"/>
    <s v="No"/>
    <x v="0"/>
    <x v="0"/>
    <n v="0"/>
    <x v="1"/>
    <x v="2"/>
    <x v="0"/>
    <n v="10608.67"/>
    <x v="2"/>
    <x v="0"/>
    <x v="1"/>
    <n v="23920"/>
    <n v="57"/>
    <s v=" Lisa M"/>
  </r>
  <r>
    <s v="Id1059"/>
    <n v="40.299999999999997"/>
    <n v="5.3"/>
    <s v="yes"/>
    <x v="0"/>
    <x v="0"/>
    <n v="2"/>
    <x v="1"/>
    <x v="0"/>
    <x v="2"/>
    <n v="10602.39"/>
    <x v="2"/>
    <x v="0"/>
    <x v="3"/>
    <n v="24290"/>
    <n v="56"/>
    <s v=" Matt"/>
  </r>
  <r>
    <s v="Id1060"/>
    <n v="32.774999999999999"/>
    <n v="11.76"/>
    <s v="yes"/>
    <x v="0"/>
    <x v="0"/>
    <n v="0"/>
    <x v="1"/>
    <x v="0"/>
    <x v="0"/>
    <n v="10601.63"/>
    <x v="2"/>
    <x v="2"/>
    <x v="1"/>
    <n v="24646"/>
    <n v="55"/>
    <s v=" Thomas A."/>
  </r>
  <r>
    <s v="Id1061"/>
    <n v="39.6"/>
    <n v="5.1100000000000003"/>
    <s v="yes"/>
    <x v="0"/>
    <x v="0"/>
    <n v="2"/>
    <x v="1"/>
    <x v="0"/>
    <x v="2"/>
    <n v="10601.41"/>
    <x v="2"/>
    <x v="2"/>
    <x v="3"/>
    <n v="24308"/>
    <n v="56"/>
    <s v=" Kevin J"/>
  </r>
  <r>
    <s v="Id1062"/>
    <n v="30.97"/>
    <n v="5.54"/>
    <s v="No"/>
    <x v="0"/>
    <x v="0"/>
    <n v="2"/>
    <x v="1"/>
    <x v="0"/>
    <x v="2"/>
    <n v="10600.55"/>
    <x v="2"/>
    <x v="1"/>
    <x v="1"/>
    <n v="26647"/>
    <n v="50"/>
    <s v=" William H. III"/>
  </r>
  <r>
    <s v="Id1063"/>
    <n v="27.645"/>
    <n v="8.8699999999999992"/>
    <s v="yes"/>
    <x v="0"/>
    <x v="0"/>
    <n v="0"/>
    <x v="1"/>
    <x v="1"/>
    <x v="0"/>
    <n v="10594.5"/>
    <x v="2"/>
    <x v="1"/>
    <x v="1"/>
    <n v="24805"/>
    <n v="55"/>
    <s v=" Gal"/>
  </r>
  <r>
    <s v="Id1064"/>
    <n v="34.43"/>
    <n v="5.96"/>
    <s v="yes"/>
    <x v="0"/>
    <x v="0"/>
    <n v="2"/>
    <x v="1"/>
    <x v="0"/>
    <x v="1"/>
    <n v="10594.23"/>
    <x v="2"/>
    <x v="0"/>
    <x v="0"/>
    <n v="24414"/>
    <n v="56"/>
    <s v=" Anton"/>
  </r>
  <r>
    <s v="Id1065"/>
    <n v="39.6"/>
    <n v="4.4400000000000004"/>
    <s v="yes"/>
    <x v="0"/>
    <x v="1"/>
    <n v="1"/>
    <x v="1"/>
    <x v="0"/>
    <x v="2"/>
    <n v="10579.71"/>
    <x v="2"/>
    <x v="0"/>
    <x v="0"/>
    <n v="25562"/>
    <n v="53"/>
    <s v=" Yazmin"/>
  </r>
  <r>
    <s v="Id1066"/>
    <n v="22.1"/>
    <n v="4.6500000000000004"/>
    <s v="yes"/>
    <x v="0"/>
    <x v="0"/>
    <n v="2"/>
    <x v="1"/>
    <x v="2"/>
    <x v="2"/>
    <n v="10577.09"/>
    <x v="2"/>
    <x v="0"/>
    <x v="3"/>
    <n v="24452"/>
    <n v="56"/>
    <s v=" Florian"/>
  </r>
  <r>
    <s v="Id1067"/>
    <n v="33.25"/>
    <n v="5.64"/>
    <s v="yes"/>
    <x v="0"/>
    <x v="1"/>
    <n v="1"/>
    <x v="1"/>
    <x v="0"/>
    <x v="2"/>
    <n v="10564.88"/>
    <x v="2"/>
    <x v="1"/>
    <x v="2"/>
    <n v="25401"/>
    <n v="53"/>
    <s v=" Karen L"/>
  </r>
  <r>
    <s v="Id1068"/>
    <n v="33.33"/>
    <n v="10.19"/>
    <s v="No"/>
    <x v="0"/>
    <x v="0"/>
    <n v="0"/>
    <x v="1"/>
    <x v="0"/>
    <x v="0"/>
    <n v="10560.49"/>
    <x v="2"/>
    <x v="2"/>
    <x v="0"/>
    <n v="26113"/>
    <n v="51"/>
    <s v=" Scott"/>
  </r>
  <r>
    <s v="Id1069"/>
    <n v="30.5"/>
    <n v="10.79"/>
    <s v="No"/>
    <x v="0"/>
    <x v="0"/>
    <n v="0"/>
    <x v="1"/>
    <x v="0"/>
    <x v="0"/>
    <n v="10546.48"/>
    <x v="2"/>
    <x v="0"/>
    <x v="3"/>
    <n v="26202"/>
    <n v="51"/>
    <s v=" Claire"/>
  </r>
  <r>
    <s v="Id1070"/>
    <n v="30.3"/>
    <n v="4.24"/>
    <s v="No"/>
    <x v="0"/>
    <x v="0"/>
    <n v="0"/>
    <x v="1"/>
    <x v="0"/>
    <x v="2"/>
    <n v="10495.6"/>
    <x v="2"/>
    <x v="1"/>
    <x v="1"/>
    <n v="28423"/>
    <n v="45"/>
    <s v=" Lynn M."/>
  </r>
  <r>
    <s v="Id1071"/>
    <n v="26.22"/>
    <n v="5.83"/>
    <s v="No"/>
    <x v="0"/>
    <x v="0"/>
    <n v="2"/>
    <x v="1"/>
    <x v="1"/>
    <x v="1"/>
    <n v="10493.95"/>
    <x v="2"/>
    <x v="1"/>
    <x v="1"/>
    <n v="26591"/>
    <n v="50"/>
    <s v=" Sharon"/>
  </r>
  <r>
    <s v="Id1072"/>
    <n v="29.99"/>
    <n v="11.85"/>
    <s v="No"/>
    <x v="0"/>
    <x v="0"/>
    <n v="0"/>
    <x v="1"/>
    <x v="1"/>
    <x v="0"/>
    <n v="10486.55"/>
    <x v="2"/>
    <x v="0"/>
    <x v="15"/>
    <n v="28723"/>
    <n v="44"/>
    <s v=" Candice"/>
  </r>
  <r>
    <s v="Id1073"/>
    <n v="36.380000000000003"/>
    <n v="5.98"/>
    <s v="No"/>
    <x v="0"/>
    <x v="0"/>
    <n v="1"/>
    <x v="1"/>
    <x v="0"/>
    <x v="1"/>
    <n v="10464.83"/>
    <x v="2"/>
    <x v="1"/>
    <x v="1"/>
    <n v="31956"/>
    <n v="35"/>
    <s v=" Jennifer D"/>
  </r>
  <r>
    <s v="Id1074"/>
    <n v="31.16"/>
    <n v="4.26"/>
    <s v="yes"/>
    <x v="0"/>
    <x v="1"/>
    <n v="1"/>
    <x v="1"/>
    <x v="0"/>
    <x v="2"/>
    <n v="10461.98"/>
    <x v="2"/>
    <x v="1"/>
    <x v="1"/>
    <n v="25468"/>
    <n v="53"/>
    <s v=" Eric"/>
  </r>
  <r>
    <s v="Id1075"/>
    <n v="25.55"/>
    <n v="4.96"/>
    <s v="yes"/>
    <x v="0"/>
    <x v="0"/>
    <n v="1"/>
    <x v="1"/>
    <x v="1"/>
    <x v="2"/>
    <n v="10459.19"/>
    <x v="2"/>
    <x v="1"/>
    <x v="0"/>
    <n v="23585"/>
    <n v="58"/>
    <s v=" Bryan"/>
  </r>
  <r>
    <s v="Id1076"/>
    <n v="28.77"/>
    <n v="4"/>
    <s v="yes"/>
    <x v="0"/>
    <x v="0"/>
    <n v="0"/>
    <x v="1"/>
    <x v="1"/>
    <x v="2"/>
    <n v="10455.14"/>
    <x v="2"/>
    <x v="2"/>
    <x v="14"/>
    <n v="27975"/>
    <n v="46"/>
    <s v=" Devon R."/>
  </r>
  <r>
    <s v="Id1077"/>
    <n v="23.14"/>
    <n v="4.1500000000000004"/>
    <s v="yes"/>
    <x v="0"/>
    <x v="0"/>
    <n v="1"/>
    <x v="1"/>
    <x v="2"/>
    <x v="2"/>
    <n v="10455.1"/>
    <x v="2"/>
    <x v="1"/>
    <x v="1"/>
    <n v="23664"/>
    <n v="58"/>
    <s v=" Elena"/>
  </r>
  <r>
    <s v="Id1078"/>
    <n v="39.6"/>
    <n v="11.36"/>
    <s v="No"/>
    <x v="0"/>
    <x v="0"/>
    <n v="0"/>
    <x v="1"/>
    <x v="0"/>
    <x v="0"/>
    <n v="10450.549999999999"/>
    <x v="2"/>
    <x v="1"/>
    <x v="3"/>
    <n v="25150"/>
    <n v="54"/>
    <s v=" Chris"/>
  </r>
  <r>
    <s v="Id1079"/>
    <n v="29.2"/>
    <n v="7.53"/>
    <s v="No"/>
    <x v="0"/>
    <x v="0"/>
    <n v="0"/>
    <x v="1"/>
    <x v="1"/>
    <x v="0"/>
    <n v="10436.1"/>
    <x v="2"/>
    <x v="0"/>
    <x v="3"/>
    <n v="25079"/>
    <n v="54"/>
    <s v=" Bert"/>
  </r>
  <r>
    <s v="Id1080"/>
    <n v="32.774999999999999"/>
    <n v="7.95"/>
    <s v="No"/>
    <x v="0"/>
    <x v="0"/>
    <n v="0"/>
    <x v="1"/>
    <x v="0"/>
    <x v="0"/>
    <n v="10435.07"/>
    <x v="2"/>
    <x v="1"/>
    <x v="4"/>
    <n v="25073"/>
    <n v="54"/>
    <s v=" John P."/>
  </r>
  <r>
    <s v="Id1081"/>
    <n v="24.035"/>
    <n v="8.5"/>
    <s v="No"/>
    <x v="0"/>
    <x v="0"/>
    <n v="0"/>
    <x v="1"/>
    <x v="2"/>
    <x v="0"/>
    <n v="10422.92"/>
    <x v="2"/>
    <x v="1"/>
    <x v="6"/>
    <n v="25199"/>
    <n v="54"/>
    <s v=" Daniel P"/>
  </r>
  <r>
    <s v="Id1082"/>
    <n v="30.55"/>
    <n v="5.89"/>
    <s v="No"/>
    <x v="0"/>
    <x v="1"/>
    <n v="1"/>
    <x v="1"/>
    <x v="0"/>
    <x v="1"/>
    <n v="10419.65"/>
    <x v="2"/>
    <x v="2"/>
    <x v="15"/>
    <n v="29184"/>
    <n v="43"/>
    <s v=" Lisa K."/>
  </r>
  <r>
    <s v="Id1083"/>
    <n v="28.81"/>
    <n v="8.76"/>
    <s v="No"/>
    <x v="0"/>
    <x v="0"/>
    <n v="2"/>
    <x v="1"/>
    <x v="1"/>
    <x v="0"/>
    <n v="10419.59"/>
    <x v="2"/>
    <x v="2"/>
    <x v="15"/>
    <n v="26948"/>
    <n v="49"/>
    <s v=" Kristine"/>
  </r>
  <r>
    <s v="Id1084"/>
    <n v="31.66"/>
    <n v="4.1100000000000003"/>
    <s v="No"/>
    <x v="0"/>
    <x v="0"/>
    <n v="0"/>
    <x v="1"/>
    <x v="0"/>
    <x v="2"/>
    <n v="10407.98"/>
    <x v="2"/>
    <x v="1"/>
    <x v="14"/>
    <n v="29518"/>
    <n v="42"/>
    <s v=" Paul A"/>
  </r>
  <r>
    <s v="Id1085"/>
    <n v="28.215"/>
    <n v="7.56"/>
    <s v="yes"/>
    <x v="0"/>
    <x v="0"/>
    <n v="1"/>
    <x v="1"/>
    <x v="1"/>
    <x v="0"/>
    <n v="10407.09"/>
    <x v="2"/>
    <x v="1"/>
    <x v="5"/>
    <n v="27550"/>
    <n v="48"/>
    <s v=" Bryan"/>
  </r>
  <r>
    <s v="Id1086"/>
    <n v="26.12"/>
    <n v="4.17"/>
    <s v="yes"/>
    <x v="0"/>
    <x v="1"/>
    <n v="1"/>
    <x v="1"/>
    <x v="1"/>
    <x v="2"/>
    <n v="10403.27"/>
    <x v="2"/>
    <x v="2"/>
    <x v="16"/>
    <n v="25391"/>
    <n v="53"/>
    <s v=" Chris"/>
  </r>
  <r>
    <s v="Id1087"/>
    <n v="36.630000000000003"/>
    <n v="11.42"/>
    <s v="No"/>
    <x v="0"/>
    <x v="0"/>
    <n v="2"/>
    <x v="1"/>
    <x v="0"/>
    <x v="0"/>
    <n v="10381.48"/>
    <x v="2"/>
    <x v="0"/>
    <x v="0"/>
    <n v="26926"/>
    <n v="49"/>
    <s v=" Milah B"/>
  </r>
  <r>
    <s v="Id1088"/>
    <n v="33.344999999999999"/>
    <n v="7.33"/>
    <s v="No"/>
    <x v="0"/>
    <x v="0"/>
    <n v="2"/>
    <x v="1"/>
    <x v="0"/>
    <x v="0"/>
    <n v="10370.91"/>
    <x v="2"/>
    <x v="0"/>
    <x v="2"/>
    <n v="26936"/>
    <n v="49"/>
    <s v=" Annette M."/>
  </r>
  <r>
    <s v="Id1089"/>
    <n v="27.11"/>
    <n v="6.7"/>
    <s v="No"/>
    <x v="0"/>
    <x v="0"/>
    <n v="0"/>
    <x v="1"/>
    <x v="1"/>
    <x v="0"/>
    <n v="10356.67"/>
    <x v="2"/>
    <x v="1"/>
    <x v="15"/>
    <n v="26182"/>
    <n v="51"/>
    <s v=" Yoko"/>
  </r>
  <r>
    <s v="Id1090"/>
    <n v="26.6"/>
    <n v="5.27"/>
    <s v="yes"/>
    <x v="0"/>
    <x v="1"/>
    <n v="1"/>
    <x v="1"/>
    <x v="1"/>
    <x v="2"/>
    <n v="10355.64"/>
    <x v="2"/>
    <x v="1"/>
    <x v="1"/>
    <n v="25371"/>
    <n v="53"/>
    <s v=" Laura"/>
  </r>
  <r>
    <s v="Id1091"/>
    <n v="30.41"/>
    <n v="7.72"/>
    <s v="No"/>
    <x v="0"/>
    <x v="0"/>
    <n v="0"/>
    <x v="1"/>
    <x v="0"/>
    <x v="0"/>
    <n v="10352.48"/>
    <x v="2"/>
    <x v="1"/>
    <x v="1"/>
    <n v="27301"/>
    <n v="48"/>
    <s v=" Tess A."/>
  </r>
  <r>
    <s v="Id1092"/>
    <n v="28.98"/>
    <n v="8.68"/>
    <s v="No"/>
    <x v="0"/>
    <x v="0"/>
    <n v="2"/>
    <x v="1"/>
    <x v="1"/>
    <x v="0"/>
    <n v="10345.93"/>
    <x v="2"/>
    <x v="2"/>
    <x v="14"/>
    <n v="26884"/>
    <n v="49"/>
    <s v=" William G."/>
  </r>
  <r>
    <s v="Id1093"/>
    <n v="31.24"/>
    <n v="9.8000000000000007"/>
    <s v="No"/>
    <x v="0"/>
    <x v="0"/>
    <n v="0"/>
    <x v="1"/>
    <x v="0"/>
    <x v="0"/>
    <n v="10338.93"/>
    <x v="2"/>
    <x v="1"/>
    <x v="0"/>
    <n v="25038"/>
    <n v="54"/>
    <s v=" Paige"/>
  </r>
  <r>
    <s v="Id1094"/>
    <n v="31.54"/>
    <n v="4.4400000000000004"/>
    <s v="No"/>
    <x v="0"/>
    <x v="0"/>
    <n v="0"/>
    <x v="1"/>
    <x v="0"/>
    <x v="2"/>
    <n v="10329.06"/>
    <x v="2"/>
    <x v="1"/>
    <x v="14"/>
    <n v="30153"/>
    <n v="40"/>
    <s v=" Matthew J"/>
  </r>
  <r>
    <s v="Id1095"/>
    <n v="38.6"/>
    <n v="7.19"/>
    <s v="yes"/>
    <x v="0"/>
    <x v="0"/>
    <n v="2"/>
    <x v="1"/>
    <x v="0"/>
    <x v="0"/>
    <n v="10325.209999999999"/>
    <x v="2"/>
    <x v="0"/>
    <x v="3"/>
    <n v="25903"/>
    <n v="52"/>
    <s v=" Matthew"/>
  </r>
  <r>
    <s v="Id1096"/>
    <n v="37.950000000000003"/>
    <n v="6.06"/>
    <s v="No"/>
    <x v="0"/>
    <x v="0"/>
    <n v="0"/>
    <x v="1"/>
    <x v="0"/>
    <x v="1"/>
    <n v="10322.9"/>
    <x v="2"/>
    <x v="1"/>
    <x v="12"/>
    <n v="33471"/>
    <n v="31"/>
    <s v=" Maria"/>
  </r>
  <r>
    <s v="Id1097"/>
    <n v="38.97"/>
    <n v="5.12"/>
    <s v="No"/>
    <x v="0"/>
    <x v="0"/>
    <n v="0"/>
    <x v="1"/>
    <x v="0"/>
    <x v="2"/>
    <n v="10315.91"/>
    <x v="2"/>
    <x v="2"/>
    <x v="1"/>
    <n v="33559"/>
    <n v="31"/>
    <s v=" Stephanie D"/>
  </r>
  <r>
    <s v="Id1098"/>
    <n v="21.2"/>
    <n v="10.72"/>
    <s v="No"/>
    <x v="0"/>
    <x v="0"/>
    <n v="0"/>
    <x v="1"/>
    <x v="2"/>
    <x v="0"/>
    <n v="10310.780000000001"/>
    <x v="2"/>
    <x v="0"/>
    <x v="1"/>
    <n v="22839"/>
    <n v="60"/>
    <s v=" Tiffany"/>
  </r>
  <r>
    <s v="Id1099"/>
    <n v="23.96"/>
    <n v="9.58"/>
    <s v="yes"/>
    <x v="0"/>
    <x v="1"/>
    <n v="1"/>
    <x v="1"/>
    <x v="2"/>
    <x v="0"/>
    <n v="10308.040000000001"/>
    <x v="2"/>
    <x v="1"/>
    <x v="0"/>
    <n v="23278"/>
    <n v="59"/>
    <s v=" Sara M."/>
  </r>
  <r>
    <s v="Id1100"/>
    <n v="35.93"/>
    <n v="6.4"/>
    <s v="yes"/>
    <x v="0"/>
    <x v="0"/>
    <n v="1"/>
    <x v="1"/>
    <x v="0"/>
    <x v="1"/>
    <n v="10276.99"/>
    <x v="2"/>
    <x v="1"/>
    <x v="14"/>
    <n v="32400"/>
    <n v="34"/>
    <s v=" Scott A."/>
  </r>
  <r>
    <s v="Id1101"/>
    <n v="26.11"/>
    <n v="6.8"/>
    <s v="yes"/>
    <x v="0"/>
    <x v="0"/>
    <n v="2"/>
    <x v="1"/>
    <x v="1"/>
    <x v="0"/>
    <n v="10274.33"/>
    <x v="2"/>
    <x v="1"/>
    <x v="2"/>
    <n v="25740"/>
    <n v="52"/>
    <s v=" Lauren"/>
  </r>
  <r>
    <s v="Id1102"/>
    <n v="32.299999999999997"/>
    <n v="9.48"/>
    <s v="No"/>
    <x v="0"/>
    <x v="0"/>
    <n v="2"/>
    <x v="1"/>
    <x v="0"/>
    <x v="0"/>
    <n v="10269.459999999999"/>
    <x v="2"/>
    <x v="0"/>
    <x v="1"/>
    <n v="26995"/>
    <n v="49"/>
    <s v=" Scott"/>
  </r>
  <r>
    <s v="Id1103"/>
    <n v="28.69"/>
    <n v="7.45"/>
    <s v="No"/>
    <x v="0"/>
    <x v="0"/>
    <n v="2"/>
    <x v="1"/>
    <x v="1"/>
    <x v="0"/>
    <n v="10264.44"/>
    <x v="2"/>
    <x v="2"/>
    <x v="1"/>
    <n v="26912"/>
    <n v="49"/>
    <s v=" Brian A."/>
  </r>
  <r>
    <s v="Id1104"/>
    <n v="31.28"/>
    <n v="6.94"/>
    <s v="yes"/>
    <x v="0"/>
    <x v="0"/>
    <n v="1"/>
    <x v="1"/>
    <x v="0"/>
    <x v="0"/>
    <n v="10259.129999999999"/>
    <x v="2"/>
    <x v="2"/>
    <x v="3"/>
    <n v="27621"/>
    <n v="47"/>
    <s v=" Kaitlin R."/>
  </r>
  <r>
    <s v="Id1105"/>
    <n v="30.21"/>
    <n v="7.83"/>
    <s v="No"/>
    <x v="0"/>
    <x v="0"/>
    <n v="0"/>
    <x v="1"/>
    <x v="0"/>
    <x v="0"/>
    <n v="10231.5"/>
    <x v="2"/>
    <x v="1"/>
    <x v="1"/>
    <n v="25104"/>
    <n v="54"/>
    <s v=" Mohammad"/>
  </r>
  <r>
    <s v="Id1106"/>
    <n v="38.28"/>
    <n v="10.17"/>
    <s v="yes"/>
    <x v="0"/>
    <x v="0"/>
    <n v="0"/>
    <x v="1"/>
    <x v="0"/>
    <x v="0"/>
    <n v="10226.280000000001"/>
    <x v="2"/>
    <x v="0"/>
    <x v="0"/>
    <n v="24651"/>
    <n v="55"/>
    <s v=" Charlie"/>
  </r>
  <r>
    <s v="Id1107"/>
    <n v="29.9"/>
    <n v="8.9600000000000009"/>
    <s v="yes"/>
    <x v="0"/>
    <x v="0"/>
    <n v="0"/>
    <x v="1"/>
    <x v="1"/>
    <x v="0"/>
    <n v="10214.64"/>
    <x v="2"/>
    <x v="2"/>
    <x v="3"/>
    <n v="24741"/>
    <n v="55"/>
    <s v=" Brent"/>
  </r>
  <r>
    <s v="Id1108"/>
    <n v="23.18"/>
    <n v="6.96"/>
    <s v="yes"/>
    <x v="0"/>
    <x v="0"/>
    <n v="2"/>
    <x v="1"/>
    <x v="2"/>
    <x v="0"/>
    <n v="10197.77"/>
    <x v="2"/>
    <x v="1"/>
    <x v="2"/>
    <n v="25926"/>
    <n v="52"/>
    <s v=" Kelli M"/>
  </r>
  <r>
    <s v="Id1109"/>
    <n v="33.020000000000003"/>
    <n v="5.07"/>
    <s v="yes"/>
    <x v="0"/>
    <x v="0"/>
    <n v="0"/>
    <x v="1"/>
    <x v="0"/>
    <x v="2"/>
    <n v="10191.82"/>
    <x v="2"/>
    <x v="2"/>
    <x v="12"/>
    <n v="31336"/>
    <n v="37"/>
    <s v=" Sheridan H"/>
  </r>
  <r>
    <s v="Id1110"/>
    <n v="27.29"/>
    <n v="5.85"/>
    <s v="No"/>
    <x v="0"/>
    <x v="0"/>
    <n v="2"/>
    <x v="1"/>
    <x v="1"/>
    <x v="1"/>
    <n v="10160.870000000001"/>
    <x v="2"/>
    <x v="0"/>
    <x v="15"/>
    <n v="26490"/>
    <n v="50"/>
    <s v=" Sarah M."/>
  </r>
  <r>
    <s v="Id1111"/>
    <n v="23.18"/>
    <n v="10.56"/>
    <s v="No"/>
    <x v="0"/>
    <x v="0"/>
    <n v="2"/>
    <x v="1"/>
    <x v="2"/>
    <x v="0"/>
    <n v="10156.780000000001"/>
    <x v="2"/>
    <x v="2"/>
    <x v="1"/>
    <n v="26950"/>
    <n v="49"/>
    <s v=" Jennifer"/>
  </r>
  <r>
    <s v="Id1112"/>
    <n v="32.659999999999997"/>
    <n v="8.92"/>
    <s v="yes"/>
    <x v="0"/>
    <x v="0"/>
    <n v="0"/>
    <x v="1"/>
    <x v="0"/>
    <x v="0"/>
    <n v="10146.129999999999"/>
    <x v="2"/>
    <x v="1"/>
    <x v="15"/>
    <n v="29749"/>
    <n v="41"/>
    <s v=" Laura J"/>
  </r>
  <r>
    <s v="Id1113"/>
    <n v="30.78"/>
    <n v="8.6300000000000008"/>
    <s v="No"/>
    <x v="0"/>
    <x v="0"/>
    <n v="0"/>
    <x v="1"/>
    <x v="0"/>
    <x v="0"/>
    <n v="10141.14"/>
    <x v="2"/>
    <x v="1"/>
    <x v="4"/>
    <n v="27393"/>
    <n v="48"/>
    <s v=" Thomas"/>
  </r>
  <r>
    <s v="Id1114"/>
    <n v="47.2"/>
    <n v="6.29"/>
    <s v="yes"/>
    <x v="0"/>
    <x v="1"/>
    <n v="1"/>
    <x v="1"/>
    <x v="0"/>
    <x v="1"/>
    <n v="10139.84"/>
    <x v="2"/>
    <x v="2"/>
    <x v="1"/>
    <n v="35678"/>
    <n v="25"/>
    <s v=" Gisele"/>
  </r>
  <r>
    <s v="Id1115"/>
    <n v="31.6"/>
    <n v="5.75"/>
    <s v="No"/>
    <x v="0"/>
    <x v="0"/>
    <n v="2"/>
    <x v="1"/>
    <x v="0"/>
    <x v="1"/>
    <n v="10118.42"/>
    <x v="2"/>
    <x v="0"/>
    <x v="3"/>
    <n v="26619"/>
    <n v="50"/>
    <s v=" Myra L"/>
  </r>
  <r>
    <s v="Id1116"/>
    <n v="33.914999999999999"/>
    <n v="6.66"/>
    <s v="yes"/>
    <x v="0"/>
    <x v="0"/>
    <n v="1"/>
    <x v="1"/>
    <x v="0"/>
    <x v="0"/>
    <n v="10115.01"/>
    <x v="2"/>
    <x v="0"/>
    <x v="1"/>
    <n v="27577"/>
    <n v="47"/>
    <s v=" Melissa M."/>
  </r>
  <r>
    <s v="Id1117"/>
    <n v="23.54"/>
    <n v="5.0999999999999996"/>
    <s v="No"/>
    <x v="0"/>
    <x v="0"/>
    <n v="2"/>
    <x v="1"/>
    <x v="2"/>
    <x v="2"/>
    <n v="10107.219999999999"/>
    <x v="2"/>
    <x v="1"/>
    <x v="0"/>
    <n v="26519"/>
    <n v="50"/>
    <s v=" Eleanor F."/>
  </r>
  <r>
    <s v="Id1118"/>
    <n v="27.074999999999999"/>
    <n v="4.41"/>
    <s v="No"/>
    <x v="0"/>
    <x v="0"/>
    <n v="2"/>
    <x v="1"/>
    <x v="1"/>
    <x v="2"/>
    <n v="10106.129999999999"/>
    <x v="2"/>
    <x v="1"/>
    <x v="2"/>
    <n v="26591"/>
    <n v="50"/>
    <s v=" Elizabeth"/>
  </r>
  <r>
    <s v="Id1119"/>
    <n v="25.8"/>
    <n v="5.52"/>
    <s v="yes"/>
    <x v="0"/>
    <x v="0"/>
    <n v="0"/>
    <x v="1"/>
    <x v="1"/>
    <x v="2"/>
    <n v="10096.969999999999"/>
    <x v="2"/>
    <x v="2"/>
    <x v="3"/>
    <n v="28113"/>
    <n v="46"/>
    <s v=" Kenneth"/>
  </r>
  <r>
    <s v="Id1120"/>
    <n v="36.1"/>
    <n v="4.62"/>
    <s v="yes"/>
    <x v="0"/>
    <x v="1"/>
    <n v="1"/>
    <x v="1"/>
    <x v="0"/>
    <x v="2"/>
    <n v="10085.85"/>
    <x v="2"/>
    <x v="0"/>
    <x v="3"/>
    <n v="25387"/>
    <n v="53"/>
    <s v=" Robert G."/>
  </r>
  <r>
    <s v="Id1121"/>
    <n v="30.495000000000001"/>
    <n v="5.74"/>
    <s v="yes"/>
    <x v="0"/>
    <x v="1"/>
    <n v="1"/>
    <x v="1"/>
    <x v="0"/>
    <x v="1"/>
    <n v="10072.06"/>
    <x v="2"/>
    <x v="1"/>
    <x v="6"/>
    <n v="25503"/>
    <n v="53"/>
    <s v=" Thomas C."/>
  </r>
  <r>
    <s v="Id1122"/>
    <n v="21.4"/>
    <n v="6.3"/>
    <s v="yes"/>
    <x v="0"/>
    <x v="1"/>
    <n v="1"/>
    <x v="1"/>
    <x v="2"/>
    <x v="1"/>
    <n v="10065.41"/>
    <x v="2"/>
    <x v="2"/>
    <x v="3"/>
    <n v="25437"/>
    <n v="53"/>
    <s v=" Matthew J."/>
  </r>
  <r>
    <s v="Id1123"/>
    <n v="32.299999999999997"/>
    <n v="10.27"/>
    <s v="No"/>
    <x v="0"/>
    <x v="0"/>
    <n v="0"/>
    <x v="1"/>
    <x v="0"/>
    <x v="0"/>
    <n v="10043.25"/>
    <x v="2"/>
    <x v="2"/>
    <x v="2"/>
    <n v="27271"/>
    <n v="48"/>
    <s v=" Mallory D."/>
  </r>
  <r>
    <s v="Id1124"/>
    <n v="29.78"/>
    <n v="5.85"/>
    <s v="No"/>
    <x v="0"/>
    <x v="1"/>
    <n v="1"/>
    <x v="1"/>
    <x v="1"/>
    <x v="1"/>
    <n v="10027.15"/>
    <x v="2"/>
    <x v="1"/>
    <x v="14"/>
    <n v="29217"/>
    <n v="43"/>
    <s v=" Christopher D."/>
  </r>
  <r>
    <s v="Id1125"/>
    <n v="34.76"/>
    <n v="5.92"/>
    <s v="yes"/>
    <x v="0"/>
    <x v="0"/>
    <n v="1"/>
    <x v="1"/>
    <x v="0"/>
    <x v="1"/>
    <n v="10011.44"/>
    <x v="2"/>
    <x v="0"/>
    <x v="12"/>
    <n v="32327"/>
    <n v="34"/>
    <s v=" Jamie"/>
  </r>
  <r>
    <s v="Id1126"/>
    <n v="18.335000000000001"/>
    <n v="10.01"/>
    <s v="yes"/>
    <x v="0"/>
    <x v="0"/>
    <n v="2"/>
    <x v="1"/>
    <x v="3"/>
    <x v="0"/>
    <n v="9991.0400000000009"/>
    <x v="1"/>
    <x v="0"/>
    <x v="1"/>
    <n v="25791"/>
    <n v="52"/>
    <s v=" Ariell"/>
  </r>
  <r>
    <s v="Id1127"/>
    <n v="32.299999999999997"/>
    <n v="9.59"/>
    <s v="No"/>
    <x v="0"/>
    <x v="0"/>
    <n v="0"/>
    <x v="1"/>
    <x v="0"/>
    <x v="0"/>
    <n v="9964.06"/>
    <x v="1"/>
    <x v="2"/>
    <x v="9"/>
    <n v="26212"/>
    <n v="51"/>
    <s v=" Christopher"/>
  </r>
  <r>
    <s v="Id1128"/>
    <n v="27.74"/>
    <n v="10.37"/>
    <s v="No"/>
    <x v="0"/>
    <x v="0"/>
    <n v="0"/>
    <x v="1"/>
    <x v="1"/>
    <x v="0"/>
    <n v="9957.7199999999993"/>
    <x v="1"/>
    <x v="0"/>
    <x v="11"/>
    <n v="26293"/>
    <n v="51"/>
    <s v=" Ryan"/>
  </r>
  <r>
    <s v="Id1129"/>
    <n v="24"/>
    <n v="4.01"/>
    <s v="yes"/>
    <x v="0"/>
    <x v="0"/>
    <n v="1"/>
    <x v="1"/>
    <x v="2"/>
    <x v="2"/>
    <n v="9933.44"/>
    <x v="2"/>
    <x v="0"/>
    <x v="0"/>
    <n v="23631"/>
    <n v="58"/>
    <s v=" Thomas B."/>
  </r>
  <r>
    <s v="Id1130"/>
    <n v="31.78"/>
    <n v="4.24"/>
    <s v="yes"/>
    <x v="0"/>
    <x v="1"/>
    <n v="1"/>
    <x v="1"/>
    <x v="0"/>
    <x v="2"/>
    <n v="9931.9599999999991"/>
    <x v="1"/>
    <x v="2"/>
    <x v="1"/>
    <n v="30653"/>
    <n v="39"/>
    <s v=" Katie"/>
  </r>
  <r>
    <s v="Id1131"/>
    <n v="32.25"/>
    <n v="5.36"/>
    <s v="yes"/>
    <x v="0"/>
    <x v="0"/>
    <n v="0"/>
    <x v="1"/>
    <x v="0"/>
    <x v="2"/>
    <n v="9930.64"/>
    <x v="1"/>
    <x v="0"/>
    <x v="15"/>
    <n v="31278"/>
    <n v="37"/>
    <s v=" Rachelle L"/>
  </r>
  <r>
    <s v="Id1132"/>
    <n v="30.114999999999998"/>
    <n v="4.99"/>
    <s v="No"/>
    <x v="0"/>
    <x v="0"/>
    <n v="2"/>
    <x v="1"/>
    <x v="0"/>
    <x v="2"/>
    <n v="9910.36"/>
    <x v="1"/>
    <x v="0"/>
    <x v="1"/>
    <n v="26556"/>
    <n v="50"/>
    <s v=" Colleen"/>
  </r>
  <r>
    <s v="Id1133"/>
    <n v="22.41"/>
    <n v="8.68"/>
    <s v="No"/>
    <x v="0"/>
    <x v="0"/>
    <n v="0"/>
    <x v="1"/>
    <x v="2"/>
    <x v="0"/>
    <n v="9907.83"/>
    <x v="2"/>
    <x v="2"/>
    <x v="0"/>
    <n v="22875"/>
    <n v="60"/>
    <s v=" Gregory A"/>
  </r>
  <r>
    <s v="Id1134"/>
    <n v="45.72"/>
    <n v="4.2300000000000004"/>
    <s v="yes"/>
    <x v="0"/>
    <x v="0"/>
    <n v="0"/>
    <x v="1"/>
    <x v="0"/>
    <x v="2"/>
    <n v="9894.69"/>
    <x v="1"/>
    <x v="0"/>
    <x v="1"/>
    <n v="35254"/>
    <n v="26"/>
    <s v=" Lara"/>
  </r>
  <r>
    <s v="Id1135"/>
    <n v="25"/>
    <n v="5.32"/>
    <s v="yes"/>
    <x v="0"/>
    <x v="0"/>
    <n v="2"/>
    <x v="1"/>
    <x v="1"/>
    <x v="2"/>
    <n v="9890.23"/>
    <x v="2"/>
    <x v="0"/>
    <x v="0"/>
    <n v="24416"/>
    <n v="56"/>
    <s v=" Megan"/>
  </r>
  <r>
    <s v="Id1136"/>
    <n v="39.5"/>
    <n v="6.66"/>
    <s v="No"/>
    <x v="0"/>
    <x v="0"/>
    <n v="0"/>
    <x v="1"/>
    <x v="0"/>
    <x v="0"/>
    <n v="9880.07"/>
    <x v="1"/>
    <x v="0"/>
    <x v="3"/>
    <n v="26245"/>
    <n v="51"/>
    <s v=" Sara"/>
  </r>
  <r>
    <s v="Id1137"/>
    <n v="37.729999999999997"/>
    <n v="7.4"/>
    <s v="No"/>
    <x v="0"/>
    <x v="0"/>
    <n v="0"/>
    <x v="1"/>
    <x v="0"/>
    <x v="0"/>
    <n v="9877.61"/>
    <x v="1"/>
    <x v="1"/>
    <x v="0"/>
    <n v="26209"/>
    <n v="51"/>
    <s v=" Lucie J."/>
  </r>
  <r>
    <s v="Id1138"/>
    <n v="40.659999999999997"/>
    <n v="10.08"/>
    <s v="No"/>
    <x v="0"/>
    <x v="0"/>
    <n v="0"/>
    <x v="1"/>
    <x v="0"/>
    <x v="0"/>
    <n v="9875.68"/>
    <x v="1"/>
    <x v="0"/>
    <x v="2"/>
    <n v="26117"/>
    <n v="51"/>
    <s v=" Elizabeth S."/>
  </r>
  <r>
    <s v="Id1139"/>
    <n v="34.200000000000003"/>
    <n v="8.58"/>
    <s v="No"/>
    <x v="0"/>
    <x v="0"/>
    <n v="0"/>
    <x v="1"/>
    <x v="0"/>
    <x v="0"/>
    <n v="9872.7000000000007"/>
    <x v="1"/>
    <x v="2"/>
    <x v="3"/>
    <n v="26289"/>
    <n v="51"/>
    <s v=" Carma S"/>
  </r>
  <r>
    <s v="Id1140"/>
    <n v="46.51"/>
    <n v="5.84"/>
    <s v="No"/>
    <x v="0"/>
    <x v="0"/>
    <n v="1"/>
    <x v="1"/>
    <x v="0"/>
    <x v="1"/>
    <n v="9870.59"/>
    <x v="1"/>
    <x v="2"/>
    <x v="8"/>
    <n v="35982"/>
    <n v="24"/>
    <s v=" Ryan"/>
  </r>
  <r>
    <s v="Id1141"/>
    <n v="28.88"/>
    <n v="4.8600000000000003"/>
    <s v="yes"/>
    <x v="0"/>
    <x v="1"/>
    <n v="1"/>
    <x v="1"/>
    <x v="1"/>
    <x v="2"/>
    <n v="9869.81"/>
    <x v="2"/>
    <x v="0"/>
    <x v="1"/>
    <n v="25428"/>
    <n v="53"/>
    <s v=" Daniel"/>
  </r>
  <r>
    <s v="Id1142"/>
    <n v="33.914999999999999"/>
    <n v="11.52"/>
    <s v="No"/>
    <x v="0"/>
    <x v="0"/>
    <n v="0"/>
    <x v="1"/>
    <x v="0"/>
    <x v="0"/>
    <n v="9866.2999999999993"/>
    <x v="1"/>
    <x v="0"/>
    <x v="2"/>
    <n v="26246"/>
    <n v="51"/>
    <s v=" Sarah"/>
  </r>
  <r>
    <s v="Id1143"/>
    <n v="24.32"/>
    <n v="6.15"/>
    <s v="yes"/>
    <x v="0"/>
    <x v="1"/>
    <n v="1"/>
    <x v="1"/>
    <x v="2"/>
    <x v="1"/>
    <n v="9863.4699999999993"/>
    <x v="2"/>
    <x v="0"/>
    <x v="1"/>
    <n v="25496"/>
    <n v="53"/>
    <s v=" Matthew J"/>
  </r>
  <r>
    <s v="Id1144"/>
    <n v="25.8"/>
    <n v="9.94"/>
    <s v="No"/>
    <x v="0"/>
    <x v="0"/>
    <n v="0"/>
    <x v="1"/>
    <x v="1"/>
    <x v="0"/>
    <n v="9861.0300000000007"/>
    <x v="1"/>
    <x v="2"/>
    <x v="3"/>
    <n v="26131"/>
    <n v="51"/>
    <s v=" Francesca"/>
  </r>
  <r>
    <s v="Id1145"/>
    <n v="21.56"/>
    <n v="10.56"/>
    <s v="No"/>
    <x v="0"/>
    <x v="0"/>
    <n v="0"/>
    <x v="1"/>
    <x v="2"/>
    <x v="0"/>
    <n v="9855.1299999999992"/>
    <x v="1"/>
    <x v="0"/>
    <x v="0"/>
    <n v="26229"/>
    <n v="51"/>
    <s v=" Nicole"/>
  </r>
  <r>
    <s v="Id1146"/>
    <n v="31.6"/>
    <n v="6.79"/>
    <s v="No"/>
    <x v="0"/>
    <x v="0"/>
    <n v="0"/>
    <x v="1"/>
    <x v="0"/>
    <x v="0"/>
    <n v="9850.43"/>
    <x v="2"/>
    <x v="0"/>
    <x v="3"/>
    <n v="25146"/>
    <n v="54"/>
    <s v=" Toshiyuki"/>
  </r>
  <r>
    <s v="Id1147"/>
    <n v="42.93"/>
    <n v="4.8"/>
    <s v="No"/>
    <x v="0"/>
    <x v="0"/>
    <n v="1"/>
    <x v="1"/>
    <x v="0"/>
    <x v="2"/>
    <n v="9844.4500000000007"/>
    <x v="1"/>
    <x v="1"/>
    <x v="1"/>
    <n v="33829"/>
    <n v="30"/>
    <s v=" Tom L."/>
  </r>
  <r>
    <s v="Id1148"/>
    <n v="26.72"/>
    <n v="5.75"/>
    <s v="No"/>
    <x v="0"/>
    <x v="0"/>
    <n v="2"/>
    <x v="1"/>
    <x v="1"/>
    <x v="1"/>
    <n v="9836.2099999999991"/>
    <x v="1"/>
    <x v="0"/>
    <x v="14"/>
    <n v="26568"/>
    <n v="50"/>
    <s v=" Brian"/>
  </r>
  <r>
    <s v="Id1149"/>
    <n v="26.67"/>
    <n v="5.81"/>
    <s v="No"/>
    <x v="0"/>
    <x v="0"/>
    <n v="2"/>
    <x v="1"/>
    <x v="1"/>
    <x v="1"/>
    <n v="9819.25"/>
    <x v="1"/>
    <x v="2"/>
    <x v="14"/>
    <n v="26478"/>
    <n v="50"/>
    <s v=" Matthew"/>
  </r>
  <r>
    <s v="Id1150"/>
    <n v="42.68"/>
    <n v="9.2799999999999994"/>
    <s v="No"/>
    <x v="0"/>
    <x v="0"/>
    <n v="2"/>
    <x v="1"/>
    <x v="0"/>
    <x v="0"/>
    <n v="9800.89"/>
    <x v="1"/>
    <x v="1"/>
    <x v="0"/>
    <n v="26924"/>
    <n v="49"/>
    <s v=" Julee"/>
  </r>
  <r>
    <s v="Id1151"/>
    <n v="24.31"/>
    <n v="6.37"/>
    <s v="No"/>
    <x v="0"/>
    <x v="0"/>
    <n v="0"/>
    <x v="1"/>
    <x v="2"/>
    <x v="1"/>
    <n v="9788.8700000000008"/>
    <x v="2"/>
    <x v="2"/>
    <x v="0"/>
    <n v="28283"/>
    <n v="46"/>
    <s v=" Christopher M."/>
  </r>
  <r>
    <s v="Id1152"/>
    <n v="44.75"/>
    <n v="5.09"/>
    <s v="yes"/>
    <x v="0"/>
    <x v="0"/>
    <n v="0"/>
    <x v="1"/>
    <x v="0"/>
    <x v="2"/>
    <n v="9787.32"/>
    <x v="1"/>
    <x v="0"/>
    <x v="8"/>
    <n v="35285"/>
    <n v="26"/>
    <s v=" Ciaran"/>
  </r>
  <r>
    <s v="Id1153"/>
    <n v="30.78"/>
    <n v="7.94"/>
    <s v="No"/>
    <x v="0"/>
    <x v="0"/>
    <n v="2"/>
    <x v="1"/>
    <x v="0"/>
    <x v="0"/>
    <n v="9778.35"/>
    <x v="1"/>
    <x v="2"/>
    <x v="2"/>
    <n v="26852"/>
    <n v="49"/>
    <s v=" Kara"/>
  </r>
  <r>
    <s v="Id1154"/>
    <n v="21.86"/>
    <n v="10.95"/>
    <s v="No"/>
    <x v="0"/>
    <x v="0"/>
    <n v="0"/>
    <x v="1"/>
    <x v="2"/>
    <x v="0"/>
    <n v="9764.08"/>
    <x v="2"/>
    <x v="1"/>
    <x v="1"/>
    <n v="23990"/>
    <n v="57"/>
    <s v=" Makie"/>
  </r>
  <r>
    <s v="Id1155"/>
    <n v="49.09"/>
    <n v="6.3"/>
    <s v="yes"/>
    <x v="0"/>
    <x v="0"/>
    <n v="0"/>
    <x v="1"/>
    <x v="0"/>
    <x v="1"/>
    <n v="9753.49"/>
    <x v="1"/>
    <x v="2"/>
    <x v="1"/>
    <n v="37086"/>
    <n v="21"/>
    <s v=" Emily E"/>
  </r>
  <r>
    <s v="Id1156"/>
    <n v="47.74"/>
    <n v="8.0500000000000007"/>
    <s v="yes"/>
    <x v="0"/>
    <x v="0"/>
    <n v="2"/>
    <x v="1"/>
    <x v="0"/>
    <x v="0"/>
    <n v="9748.91"/>
    <x v="1"/>
    <x v="1"/>
    <x v="0"/>
    <n v="25753"/>
    <n v="52"/>
    <s v=" Cary"/>
  </r>
  <r>
    <s v="Id1157"/>
    <n v="30.2"/>
    <n v="9.8800000000000008"/>
    <s v="yes"/>
    <x v="0"/>
    <x v="0"/>
    <n v="2"/>
    <x v="1"/>
    <x v="0"/>
    <x v="0"/>
    <n v="9724.5300000000007"/>
    <x v="2"/>
    <x v="1"/>
    <x v="3"/>
    <n v="25798"/>
    <n v="52"/>
    <s v=" Steven"/>
  </r>
  <r>
    <s v="Id1158"/>
    <n v="33.25"/>
    <n v="7.42"/>
    <s v="yes"/>
    <x v="0"/>
    <x v="0"/>
    <n v="2"/>
    <x v="1"/>
    <x v="0"/>
    <x v="0"/>
    <n v="9722.77"/>
    <x v="2"/>
    <x v="1"/>
    <x v="4"/>
    <n v="25823"/>
    <n v="52"/>
    <s v=" Jose Antonio Sr."/>
  </r>
  <r>
    <s v="Id1159"/>
    <n v="26.6"/>
    <n v="8.4499999999999993"/>
    <s v="yes"/>
    <x v="0"/>
    <x v="0"/>
    <n v="1"/>
    <x v="1"/>
    <x v="1"/>
    <x v="0"/>
    <n v="9715.84"/>
    <x v="1"/>
    <x v="1"/>
    <x v="2"/>
    <n v="27572"/>
    <n v="47"/>
    <s v=" Tatiana"/>
  </r>
  <r>
    <s v="Id1160"/>
    <n v="26.35"/>
    <n v="6.21"/>
    <s v="No"/>
    <x v="0"/>
    <x v="0"/>
    <n v="2"/>
    <x v="1"/>
    <x v="1"/>
    <x v="1"/>
    <n v="9710.7099999999991"/>
    <x v="1"/>
    <x v="1"/>
    <x v="14"/>
    <n v="26490"/>
    <n v="50"/>
    <s v=" Dan T."/>
  </r>
  <r>
    <s v="Id1161"/>
    <n v="39.994999999999997"/>
    <n v="4.6500000000000004"/>
    <s v="No"/>
    <x v="0"/>
    <x v="0"/>
    <n v="0"/>
    <x v="1"/>
    <x v="0"/>
    <x v="2"/>
    <n v="9704.67"/>
    <x v="1"/>
    <x v="0"/>
    <x v="2"/>
    <n v="28387"/>
    <n v="45"/>
    <s v=" Liisa A."/>
  </r>
  <r>
    <s v="Id1162"/>
    <n v="22.92"/>
    <n v="5.87"/>
    <s v="yes"/>
    <x v="0"/>
    <x v="0"/>
    <n v="1"/>
    <x v="1"/>
    <x v="2"/>
    <x v="1"/>
    <n v="9698.42"/>
    <x v="2"/>
    <x v="0"/>
    <x v="0"/>
    <n v="23688"/>
    <n v="58"/>
    <s v=" Kathryn E."/>
  </r>
  <r>
    <s v="Id1163"/>
    <n v="24.78"/>
    <n v="4.24"/>
    <s v="yes"/>
    <x v="0"/>
    <x v="0"/>
    <n v="2"/>
    <x v="1"/>
    <x v="2"/>
    <x v="2"/>
    <n v="9684.2900000000009"/>
    <x v="2"/>
    <x v="2"/>
    <x v="0"/>
    <n v="24366"/>
    <n v="56"/>
    <s v=" Maxwell"/>
  </r>
  <r>
    <s v="Id1164"/>
    <n v="34.07"/>
    <n v="7.81"/>
    <s v="yes"/>
    <x v="0"/>
    <x v="0"/>
    <n v="0"/>
    <x v="1"/>
    <x v="0"/>
    <x v="0"/>
    <n v="9664.34"/>
    <x v="1"/>
    <x v="0"/>
    <x v="3"/>
    <n v="29806"/>
    <n v="41"/>
    <s v=" Pascale"/>
  </r>
  <r>
    <s v="Id1165"/>
    <n v="30.14"/>
    <n v="9.85"/>
    <s v="No"/>
    <x v="0"/>
    <x v="0"/>
    <n v="0"/>
    <x v="1"/>
    <x v="0"/>
    <x v="0"/>
    <n v="9653.81"/>
    <x v="1"/>
    <x v="2"/>
    <x v="3"/>
    <n v="27218"/>
    <n v="48"/>
    <s v=" Becca"/>
  </r>
  <r>
    <s v="Id1166"/>
    <n v="18.05"/>
    <n v="6.94"/>
    <s v="No"/>
    <x v="0"/>
    <x v="0"/>
    <n v="0"/>
    <x v="1"/>
    <x v="3"/>
    <x v="0"/>
    <n v="9644.25"/>
    <x v="1"/>
    <x v="1"/>
    <x v="1"/>
    <n v="26133"/>
    <n v="51"/>
    <s v=" Grace"/>
  </r>
  <r>
    <s v="Id1167"/>
    <n v="37.4"/>
    <n v="11.3"/>
    <s v="yes"/>
    <x v="0"/>
    <x v="0"/>
    <n v="2"/>
    <x v="1"/>
    <x v="0"/>
    <x v="0"/>
    <n v="9634.5400000000009"/>
    <x v="1"/>
    <x v="2"/>
    <x v="3"/>
    <n v="25841"/>
    <n v="52"/>
    <s v=" Samantha"/>
  </r>
  <r>
    <s v="Id1168"/>
    <n v="25.75"/>
    <n v="9.23"/>
    <s v="No"/>
    <x v="0"/>
    <x v="0"/>
    <n v="0"/>
    <x v="1"/>
    <x v="1"/>
    <x v="0"/>
    <n v="9630.91"/>
    <x v="2"/>
    <x v="2"/>
    <x v="0"/>
    <n v="25011"/>
    <n v="54"/>
    <s v=" Nicole R."/>
  </r>
  <r>
    <s v="Id1169"/>
    <n v="32.299999999999997"/>
    <n v="4.37"/>
    <s v="No"/>
    <x v="0"/>
    <x v="0"/>
    <n v="2"/>
    <x v="1"/>
    <x v="0"/>
    <x v="2"/>
    <n v="9630.4"/>
    <x v="1"/>
    <x v="2"/>
    <x v="3"/>
    <n v="26595"/>
    <n v="50"/>
    <s v=" David W"/>
  </r>
  <r>
    <s v="Id1170"/>
    <n v="28.61"/>
    <n v="5.76"/>
    <s v="No"/>
    <x v="0"/>
    <x v="1"/>
    <n v="1"/>
    <x v="1"/>
    <x v="1"/>
    <x v="1"/>
    <n v="9630.2999999999993"/>
    <x v="1"/>
    <x v="2"/>
    <x v="14"/>
    <n v="29208"/>
    <n v="43"/>
    <s v=" Grant"/>
  </r>
  <r>
    <s v="Id1171"/>
    <n v="45.41"/>
    <n v="4.96"/>
    <s v="No"/>
    <x v="0"/>
    <x v="0"/>
    <n v="1"/>
    <x v="1"/>
    <x v="0"/>
    <x v="2"/>
    <n v="9628.7900000000009"/>
    <x v="1"/>
    <x v="2"/>
    <x v="12"/>
    <n v="35969"/>
    <n v="24"/>
    <s v=" Sophia"/>
  </r>
  <r>
    <s v="Id1172"/>
    <n v="31.2"/>
    <n v="11.04"/>
    <s v="yes"/>
    <x v="0"/>
    <x v="0"/>
    <n v="2"/>
    <x v="1"/>
    <x v="0"/>
    <x v="0"/>
    <n v="9625.92"/>
    <x v="1"/>
    <x v="0"/>
    <x v="3"/>
    <n v="25918"/>
    <n v="52"/>
    <s v=" Christina"/>
  </r>
  <r>
    <s v="Id1173"/>
    <n v="29.83"/>
    <n v="7.81"/>
    <s v="yes"/>
    <x v="0"/>
    <x v="0"/>
    <n v="1"/>
    <x v="1"/>
    <x v="1"/>
    <x v="0"/>
    <n v="9620.33"/>
    <x v="2"/>
    <x v="0"/>
    <x v="1"/>
    <n v="27696"/>
    <n v="47"/>
    <s v=" Sam L."/>
  </r>
  <r>
    <s v="Id1174"/>
    <n v="29.06"/>
    <n v="4.55"/>
    <s v="No"/>
    <x v="0"/>
    <x v="0"/>
    <n v="0"/>
    <x v="1"/>
    <x v="1"/>
    <x v="2"/>
    <n v="9619.18"/>
    <x v="1"/>
    <x v="1"/>
    <x v="15"/>
    <n v="30192"/>
    <n v="40"/>
    <s v=" Haley R."/>
  </r>
  <r>
    <s v="Id1175"/>
    <n v="27.454999999999998"/>
    <n v="6.13"/>
    <s v="No"/>
    <x v="0"/>
    <x v="0"/>
    <n v="2"/>
    <x v="1"/>
    <x v="1"/>
    <x v="1"/>
    <n v="9617.66"/>
    <x v="2"/>
    <x v="0"/>
    <x v="4"/>
    <n v="26660"/>
    <n v="50"/>
    <s v=" Ethan"/>
  </r>
  <r>
    <s v="Id1176"/>
    <n v="23.01"/>
    <n v="6.04"/>
    <s v="yes"/>
    <x v="0"/>
    <x v="0"/>
    <n v="1"/>
    <x v="1"/>
    <x v="2"/>
    <x v="1"/>
    <n v="9597.6299999999992"/>
    <x v="2"/>
    <x v="0"/>
    <x v="0"/>
    <n v="23726"/>
    <n v="58"/>
    <s v=" Andrew W"/>
  </r>
  <r>
    <s v="Id1177"/>
    <n v="31.39"/>
    <n v="8.85"/>
    <s v="yes"/>
    <x v="0"/>
    <x v="0"/>
    <n v="0"/>
    <x v="1"/>
    <x v="0"/>
    <x v="0"/>
    <n v="9584.0400000000009"/>
    <x v="1"/>
    <x v="1"/>
    <x v="14"/>
    <n v="29877"/>
    <n v="41"/>
    <s v=" Mark G"/>
  </r>
  <r>
    <s v="Id1178"/>
    <n v="34.770000000000003"/>
    <n v="10.54"/>
    <s v="No"/>
    <x v="0"/>
    <x v="0"/>
    <n v="2"/>
    <x v="1"/>
    <x v="0"/>
    <x v="0"/>
    <n v="9583.89"/>
    <x v="1"/>
    <x v="0"/>
    <x v="1"/>
    <n v="26996"/>
    <n v="49"/>
    <s v=" Kasey E."/>
  </r>
  <r>
    <s v="Id1179"/>
    <n v="24.48"/>
    <n v="4.37"/>
    <s v="yes"/>
    <x v="0"/>
    <x v="0"/>
    <n v="2"/>
    <x v="1"/>
    <x v="2"/>
    <x v="2"/>
    <n v="9582.5400000000009"/>
    <x v="2"/>
    <x v="2"/>
    <x v="0"/>
    <n v="24445"/>
    <n v="56"/>
    <s v=" Jeff"/>
  </r>
  <r>
    <s v="Id1180"/>
    <n v="22.61"/>
    <n v="9.6300000000000008"/>
    <s v="No"/>
    <x v="0"/>
    <x v="0"/>
    <n v="2"/>
    <x v="1"/>
    <x v="2"/>
    <x v="0"/>
    <n v="9566.99"/>
    <x v="1"/>
    <x v="1"/>
    <x v="1"/>
    <n v="26999"/>
    <n v="49"/>
    <s v=" Amy"/>
  </r>
  <r>
    <s v="Id1181"/>
    <n v="34.299999999999997"/>
    <n v="10.37"/>
    <s v="No"/>
    <x v="0"/>
    <x v="0"/>
    <n v="0"/>
    <x v="1"/>
    <x v="0"/>
    <x v="0"/>
    <n v="9563.0300000000007"/>
    <x v="2"/>
    <x v="1"/>
    <x v="3"/>
    <n v="27255"/>
    <n v="48"/>
    <s v=" Adam"/>
  </r>
  <r>
    <s v="Id1182"/>
    <n v="46.09"/>
    <n v="5.44"/>
    <s v="No"/>
    <x v="0"/>
    <x v="0"/>
    <n v="2"/>
    <x v="1"/>
    <x v="0"/>
    <x v="2"/>
    <n v="9549.57"/>
    <x v="1"/>
    <x v="1"/>
    <x v="0"/>
    <n v="26564"/>
    <n v="50"/>
    <s v=" Kristin M"/>
  </r>
  <r>
    <s v="Id1183"/>
    <n v="44.744999999999997"/>
    <n v="5.19"/>
    <s v="No"/>
    <x v="0"/>
    <x v="0"/>
    <n v="2"/>
    <x v="1"/>
    <x v="0"/>
    <x v="2"/>
    <n v="9541.7000000000007"/>
    <x v="1"/>
    <x v="1"/>
    <x v="2"/>
    <n v="26564"/>
    <n v="50"/>
    <s v=" Mary-Lynn B."/>
  </r>
  <r>
    <s v="Id1184"/>
    <n v="26.33"/>
    <n v="11.8"/>
    <s v="yes"/>
    <x v="0"/>
    <x v="0"/>
    <n v="1"/>
    <x v="1"/>
    <x v="1"/>
    <x v="0"/>
    <n v="9540.17"/>
    <x v="1"/>
    <x v="2"/>
    <x v="2"/>
    <n v="27603"/>
    <n v="47"/>
    <s v=" Jamie A"/>
  </r>
  <r>
    <s v="Id1185"/>
    <n v="26.6"/>
    <n v="8.3800000000000008"/>
    <s v="No"/>
    <x v="0"/>
    <x v="0"/>
    <n v="2"/>
    <x v="1"/>
    <x v="1"/>
    <x v="0"/>
    <n v="9538.65"/>
    <x v="1"/>
    <x v="0"/>
    <x v="14"/>
    <n v="27019"/>
    <n v="49"/>
    <s v=" Jeffrey A."/>
  </r>
  <r>
    <s v="Id1186"/>
    <n v="27.5"/>
    <n v="7.58"/>
    <s v="No"/>
    <x v="0"/>
    <x v="0"/>
    <n v="0"/>
    <x v="1"/>
    <x v="1"/>
    <x v="0"/>
    <n v="9528.9"/>
    <x v="1"/>
    <x v="2"/>
    <x v="3"/>
    <n v="26266"/>
    <n v="51"/>
    <s v=" Nicole"/>
  </r>
  <r>
    <s v="Id1187"/>
    <n v="41.55"/>
    <n v="4.6100000000000003"/>
    <s v="No"/>
    <x v="0"/>
    <x v="0"/>
    <n v="1"/>
    <x v="1"/>
    <x v="0"/>
    <x v="2"/>
    <n v="9507.68"/>
    <x v="1"/>
    <x v="1"/>
    <x v="1"/>
    <n v="33838"/>
    <n v="30"/>
    <s v=" Audrey"/>
  </r>
  <r>
    <s v="Id1188"/>
    <n v="41.47"/>
    <n v="4.7"/>
    <s v="yes"/>
    <x v="0"/>
    <x v="1"/>
    <n v="1"/>
    <x v="1"/>
    <x v="0"/>
    <x v="2"/>
    <n v="9504.31"/>
    <x v="2"/>
    <x v="2"/>
    <x v="0"/>
    <n v="25439"/>
    <n v="53"/>
    <s v=" Jacob"/>
  </r>
  <r>
    <s v="Id1189"/>
    <n v="24.795000000000002"/>
    <n v="6.05"/>
    <s v="yes"/>
    <x v="0"/>
    <x v="0"/>
    <n v="0"/>
    <x v="1"/>
    <x v="2"/>
    <x v="1"/>
    <n v="9500.57"/>
    <x v="1"/>
    <x v="0"/>
    <x v="6"/>
    <n v="28092"/>
    <n v="46"/>
    <s v=" Daniel S"/>
  </r>
  <r>
    <s v="Id1190"/>
    <n v="29.48"/>
    <n v="5.63"/>
    <s v="yes"/>
    <x v="0"/>
    <x v="1"/>
    <n v="1"/>
    <x v="1"/>
    <x v="1"/>
    <x v="2"/>
    <n v="9487.64"/>
    <x v="1"/>
    <x v="2"/>
    <x v="0"/>
    <n v="25358"/>
    <n v="54"/>
    <s v=" Marc C."/>
  </r>
  <r>
    <s v="Id1191"/>
    <n v="28.09"/>
    <n v="6.06"/>
    <s v="No"/>
    <x v="0"/>
    <x v="1"/>
    <n v="1"/>
    <x v="1"/>
    <x v="1"/>
    <x v="1"/>
    <n v="9453.92"/>
    <x v="1"/>
    <x v="2"/>
    <x v="14"/>
    <n v="29053"/>
    <n v="43"/>
    <s v=" Mark S"/>
  </r>
  <r>
    <s v="Id1192"/>
    <n v="32.729999999999997"/>
    <n v="5.19"/>
    <s v="No"/>
    <x v="0"/>
    <x v="0"/>
    <n v="1"/>
    <x v="1"/>
    <x v="0"/>
    <x v="2"/>
    <n v="9448.42"/>
    <x v="1"/>
    <x v="0"/>
    <x v="14"/>
    <n v="32095"/>
    <n v="35"/>
    <s v=" Dan"/>
  </r>
  <r>
    <s v="Id1193"/>
    <n v="27.36"/>
    <n v="8.9600000000000009"/>
    <s v="No"/>
    <x v="0"/>
    <x v="0"/>
    <n v="0"/>
    <x v="1"/>
    <x v="1"/>
    <x v="0"/>
    <n v="9447.3799999999992"/>
    <x v="1"/>
    <x v="0"/>
    <x v="2"/>
    <n v="27188"/>
    <n v="49"/>
    <s v=" Gabriela"/>
  </r>
  <r>
    <s v="Id1194"/>
    <n v="27.265000000000001"/>
    <n v="11.39"/>
    <s v="No"/>
    <x v="0"/>
    <x v="0"/>
    <n v="0"/>
    <x v="1"/>
    <x v="1"/>
    <x v="0"/>
    <n v="9447.25"/>
    <x v="1"/>
    <x v="1"/>
    <x v="2"/>
    <n v="27360"/>
    <n v="48"/>
    <s v=" Amanda"/>
  </r>
  <r>
    <s v="Id1195"/>
    <n v="48.07"/>
    <n v="4.0599999999999996"/>
    <s v="yes"/>
    <x v="0"/>
    <x v="0"/>
    <n v="0"/>
    <x v="1"/>
    <x v="0"/>
    <x v="2"/>
    <n v="9432.93"/>
    <x v="1"/>
    <x v="1"/>
    <x v="2"/>
    <n v="28067"/>
    <n v="46"/>
    <s v=" Dara"/>
  </r>
  <r>
    <s v="Id1196"/>
    <n v="30.8"/>
    <n v="5.23"/>
    <s v="yes"/>
    <x v="0"/>
    <x v="0"/>
    <n v="0"/>
    <x v="1"/>
    <x v="0"/>
    <x v="2"/>
    <n v="9414.92"/>
    <x v="1"/>
    <x v="2"/>
    <x v="3"/>
    <n v="28063"/>
    <n v="46"/>
    <s v=" Rachelle R"/>
  </r>
  <r>
    <s v="Id1197"/>
    <n v="32.299999999999997"/>
    <n v="5.05"/>
    <s v="yes"/>
    <x v="0"/>
    <x v="0"/>
    <n v="0"/>
    <x v="1"/>
    <x v="0"/>
    <x v="2"/>
    <n v="9411.01"/>
    <x v="1"/>
    <x v="0"/>
    <x v="2"/>
    <n v="28050"/>
    <n v="46"/>
    <s v=" Brenda J"/>
  </r>
  <r>
    <s v="Id1198"/>
    <n v="39.700000000000003"/>
    <n v="7.34"/>
    <s v="No"/>
    <x v="0"/>
    <x v="0"/>
    <n v="0"/>
    <x v="1"/>
    <x v="0"/>
    <x v="0"/>
    <n v="9391.35"/>
    <x v="2"/>
    <x v="0"/>
    <x v="3"/>
    <n v="26226"/>
    <n v="51"/>
    <s v=" Tim"/>
  </r>
  <r>
    <s v="Id1199"/>
    <n v="35.97"/>
    <n v="8.1300000000000008"/>
    <s v="No"/>
    <x v="0"/>
    <x v="0"/>
    <n v="0"/>
    <x v="1"/>
    <x v="0"/>
    <x v="0"/>
    <n v="9386.16"/>
    <x v="2"/>
    <x v="2"/>
    <x v="0"/>
    <n v="26296"/>
    <n v="51"/>
    <s v=" Sylvain"/>
  </r>
  <r>
    <s v="Id1200"/>
    <n v="25.86"/>
    <n v="6.68"/>
    <s v="yes"/>
    <x v="0"/>
    <x v="0"/>
    <n v="1"/>
    <x v="1"/>
    <x v="1"/>
    <x v="0"/>
    <n v="9380.75"/>
    <x v="1"/>
    <x v="2"/>
    <x v="2"/>
    <n v="27730"/>
    <n v="47"/>
    <s v=" Lisa M"/>
  </r>
  <r>
    <s v="Id1201"/>
    <n v="30.03"/>
    <n v="11.51"/>
    <s v="No"/>
    <x v="0"/>
    <x v="0"/>
    <n v="0"/>
    <x v="1"/>
    <x v="0"/>
    <x v="0"/>
    <n v="9377.9"/>
    <x v="1"/>
    <x v="1"/>
    <x v="0"/>
    <n v="26263"/>
    <n v="51"/>
    <s v=" Ryan"/>
  </r>
  <r>
    <s v="Id1202"/>
    <n v="25.76"/>
    <n v="6.02"/>
    <s v="yes"/>
    <x v="0"/>
    <x v="1"/>
    <n v="1"/>
    <x v="1"/>
    <x v="1"/>
    <x v="1"/>
    <n v="9377.4500000000007"/>
    <x v="1"/>
    <x v="0"/>
    <x v="0"/>
    <n v="25531"/>
    <n v="53"/>
    <s v=" Kaitlin M"/>
  </r>
  <r>
    <s v="Id1203"/>
    <n v="22.42"/>
    <n v="7.96"/>
    <s v="No"/>
    <x v="0"/>
    <x v="0"/>
    <n v="0"/>
    <x v="1"/>
    <x v="2"/>
    <x v="0"/>
    <n v="9361.33"/>
    <x v="2"/>
    <x v="1"/>
    <x v="4"/>
    <n v="26214"/>
    <n v="51"/>
    <s v=" William R."/>
  </r>
  <r>
    <s v="Id1204"/>
    <n v="33.18"/>
    <n v="6.01"/>
    <s v="yes"/>
    <x v="0"/>
    <x v="0"/>
    <n v="1"/>
    <x v="1"/>
    <x v="0"/>
    <x v="1"/>
    <n v="9344.2000000000007"/>
    <x v="1"/>
    <x v="1"/>
    <x v="14"/>
    <n v="32325"/>
    <n v="34"/>
    <s v=" Bruce"/>
  </r>
  <r>
    <s v="Id1205"/>
    <n v="43.04"/>
    <n v="5.9"/>
    <s v="yes"/>
    <x v="0"/>
    <x v="0"/>
    <n v="0"/>
    <x v="1"/>
    <x v="0"/>
    <x v="1"/>
    <n v="9338.61"/>
    <x v="1"/>
    <x v="1"/>
    <x v="12"/>
    <n v="35350"/>
    <n v="26"/>
    <s v=" Veronica"/>
  </r>
  <r>
    <s v="Id1206"/>
    <n v="34.15"/>
    <n v="4.49"/>
    <s v="yes"/>
    <x v="0"/>
    <x v="0"/>
    <n v="1"/>
    <x v="1"/>
    <x v="0"/>
    <x v="2"/>
    <n v="9320.26"/>
    <x v="1"/>
    <x v="1"/>
    <x v="1"/>
    <n v="32333"/>
    <n v="34"/>
    <s v=" Warren"/>
  </r>
  <r>
    <s v="Id1207"/>
    <n v="25.78"/>
    <n v="6.25"/>
    <s v="No"/>
    <x v="0"/>
    <x v="0"/>
    <n v="0"/>
    <x v="1"/>
    <x v="1"/>
    <x v="1"/>
    <n v="9315.41"/>
    <x v="1"/>
    <x v="1"/>
    <x v="2"/>
    <n v="28410"/>
    <n v="45"/>
    <s v=" Daniela"/>
  </r>
  <r>
    <s v="Id1208"/>
    <n v="21.02"/>
    <n v="9.6199999999999992"/>
    <s v="yes"/>
    <x v="0"/>
    <x v="1"/>
    <n v="1"/>
    <x v="1"/>
    <x v="2"/>
    <x v="0"/>
    <n v="9310.81"/>
    <x v="2"/>
    <x v="1"/>
    <x v="0"/>
    <n v="23170"/>
    <n v="60"/>
    <s v=" Deirdre A"/>
  </r>
  <r>
    <s v="Id1209"/>
    <n v="37.51"/>
    <n v="11.06"/>
    <s v="No"/>
    <x v="0"/>
    <x v="0"/>
    <n v="2"/>
    <x v="1"/>
    <x v="0"/>
    <x v="0"/>
    <n v="9304.7000000000007"/>
    <x v="2"/>
    <x v="0"/>
    <x v="0"/>
    <n v="26953"/>
    <n v="49"/>
    <s v=" Mathias"/>
  </r>
  <r>
    <s v="Id1210"/>
    <n v="25.745000000000001"/>
    <n v="6.11"/>
    <s v="yes"/>
    <x v="0"/>
    <x v="0"/>
    <n v="0"/>
    <x v="1"/>
    <x v="1"/>
    <x v="1"/>
    <n v="9301.89"/>
    <x v="1"/>
    <x v="1"/>
    <x v="1"/>
    <n v="28067"/>
    <n v="46"/>
    <s v=" Matthew"/>
  </r>
  <r>
    <s v="Id1211"/>
    <n v="31.35"/>
    <n v="11.49"/>
    <s v="No"/>
    <x v="0"/>
    <x v="0"/>
    <n v="2"/>
    <x v="1"/>
    <x v="0"/>
    <x v="0"/>
    <n v="9290.14"/>
    <x v="2"/>
    <x v="0"/>
    <x v="4"/>
    <n v="26925"/>
    <n v="49"/>
    <s v=" Kurt"/>
  </r>
  <r>
    <s v="Id1212"/>
    <n v="29.83"/>
    <n v="8.68"/>
    <s v="No"/>
    <x v="0"/>
    <x v="0"/>
    <n v="2"/>
    <x v="1"/>
    <x v="1"/>
    <x v="0"/>
    <n v="9288.0300000000007"/>
    <x v="1"/>
    <x v="0"/>
    <x v="11"/>
    <n v="26953"/>
    <n v="49"/>
    <s v=" Samuel"/>
  </r>
  <r>
    <s v="Id1213"/>
    <n v="25.49"/>
    <n v="5.68"/>
    <s v="yes"/>
    <x v="0"/>
    <x v="1"/>
    <n v="1"/>
    <x v="1"/>
    <x v="1"/>
    <x v="2"/>
    <n v="9285.8700000000008"/>
    <x v="1"/>
    <x v="0"/>
    <x v="0"/>
    <n v="25533"/>
    <n v="53"/>
    <s v=" Emily"/>
  </r>
  <r>
    <s v="Id1214"/>
    <n v="34.1"/>
    <n v="8.4499999999999993"/>
    <s v="No"/>
    <x v="0"/>
    <x v="0"/>
    <n v="0"/>
    <x v="1"/>
    <x v="0"/>
    <x v="0"/>
    <n v="9283.56"/>
    <x v="1"/>
    <x v="0"/>
    <x v="0"/>
    <n v="26116"/>
    <n v="51"/>
    <s v=" Tiffany"/>
  </r>
  <r>
    <s v="Id1215"/>
    <n v="25.84"/>
    <n v="8.51"/>
    <s v="No"/>
    <x v="0"/>
    <x v="0"/>
    <n v="2"/>
    <x v="1"/>
    <x v="1"/>
    <x v="0"/>
    <n v="9282.48"/>
    <x v="2"/>
    <x v="2"/>
    <x v="4"/>
    <n v="26964"/>
    <n v="49"/>
    <s v=" Alex F"/>
  </r>
  <r>
    <s v="Id1216"/>
    <n v="20.6"/>
    <n v="7.62"/>
    <s v="No"/>
    <x v="0"/>
    <x v="0"/>
    <n v="0"/>
    <x v="1"/>
    <x v="2"/>
    <x v="0"/>
    <n v="9264.7999999999993"/>
    <x v="1"/>
    <x v="1"/>
    <x v="3"/>
    <n v="26151"/>
    <n v="51"/>
    <s v=" Alice"/>
  </r>
  <r>
    <s v="Id1217"/>
    <n v="28.88"/>
    <n v="10.18"/>
    <s v="No"/>
    <x v="0"/>
    <x v="0"/>
    <n v="0"/>
    <x v="1"/>
    <x v="1"/>
    <x v="0"/>
    <n v="9249.5"/>
    <x v="1"/>
    <x v="1"/>
    <x v="1"/>
    <n v="27262"/>
    <n v="48"/>
    <s v=" Allison M."/>
  </r>
  <r>
    <s v="Id1218"/>
    <n v="28.24"/>
    <n v="5.36"/>
    <s v="No"/>
    <x v="0"/>
    <x v="0"/>
    <n v="0"/>
    <x v="1"/>
    <x v="1"/>
    <x v="2"/>
    <n v="9247.94"/>
    <x v="1"/>
    <x v="1"/>
    <x v="14"/>
    <n v="29499"/>
    <n v="42"/>
    <s v=" Johannes Fiskerstand"/>
  </r>
  <r>
    <s v="Id1219"/>
    <n v="25.46"/>
    <n v="11.78"/>
    <s v="yes"/>
    <x v="0"/>
    <x v="0"/>
    <n v="1"/>
    <x v="1"/>
    <x v="1"/>
    <x v="0"/>
    <n v="9225.26"/>
    <x v="2"/>
    <x v="0"/>
    <x v="5"/>
    <n v="27734"/>
    <n v="47"/>
    <s v=" Stephen"/>
  </r>
  <r>
    <s v="Id1220"/>
    <n v="29.64"/>
    <n v="10.82"/>
    <s v="yes"/>
    <x v="0"/>
    <x v="0"/>
    <n v="0"/>
    <x v="1"/>
    <x v="1"/>
    <x v="0"/>
    <n v="9222.4"/>
    <x v="1"/>
    <x v="0"/>
    <x v="9"/>
    <n v="29925"/>
    <n v="41"/>
    <s v=" Jon M"/>
  </r>
  <r>
    <s v="Id1221"/>
    <n v="31.27"/>
    <n v="7.73"/>
    <s v="yes"/>
    <x v="0"/>
    <x v="0"/>
    <n v="1"/>
    <x v="1"/>
    <x v="0"/>
    <x v="0"/>
    <n v="9210.06"/>
    <x v="1"/>
    <x v="0"/>
    <x v="14"/>
    <n v="31771"/>
    <n v="36"/>
    <s v=" Fasil"/>
  </r>
  <r>
    <s v="Id1222"/>
    <n v="19.95"/>
    <n v="6.24"/>
    <s v="yes"/>
    <x v="0"/>
    <x v="0"/>
    <n v="0"/>
    <x v="1"/>
    <x v="2"/>
    <x v="1"/>
    <n v="9193.84"/>
    <x v="1"/>
    <x v="1"/>
    <x v="1"/>
    <n v="28013"/>
    <n v="46"/>
    <s v=" Megan C."/>
  </r>
  <r>
    <s v="Id1223"/>
    <n v="21.3"/>
    <n v="10.42"/>
    <s v="No"/>
    <x v="0"/>
    <x v="0"/>
    <n v="2"/>
    <x v="1"/>
    <x v="2"/>
    <x v="0"/>
    <n v="9182.17"/>
    <x v="1"/>
    <x v="0"/>
    <x v="3"/>
    <n v="27023"/>
    <n v="49"/>
    <s v=" Lisa J."/>
  </r>
  <r>
    <s v="Id1224"/>
    <n v="31.635000000000002"/>
    <n v="11.11"/>
    <s v="No"/>
    <x v="0"/>
    <x v="0"/>
    <n v="0"/>
    <x v="1"/>
    <x v="0"/>
    <x v="0"/>
    <n v="9174.14"/>
    <x v="2"/>
    <x v="1"/>
    <x v="1"/>
    <n v="26296"/>
    <n v="51"/>
    <s v=" Doron P"/>
  </r>
  <r>
    <s v="Id1225"/>
    <n v="23.9"/>
    <n v="7.67"/>
    <s v="yes"/>
    <x v="0"/>
    <x v="0"/>
    <n v="2"/>
    <x v="1"/>
    <x v="2"/>
    <x v="0"/>
    <n v="9171.75"/>
    <x v="1"/>
    <x v="2"/>
    <x v="1"/>
    <n v="25865"/>
    <n v="52"/>
    <s v=" Katharina"/>
  </r>
  <r>
    <s v="Id1226"/>
    <n v="34.15"/>
    <n v="6.15"/>
    <s v="No"/>
    <x v="0"/>
    <x v="0"/>
    <n v="0"/>
    <x v="1"/>
    <x v="0"/>
    <x v="1"/>
    <n v="9159.51"/>
    <x v="1"/>
    <x v="2"/>
    <x v="14"/>
    <n v="33108"/>
    <n v="32"/>
    <s v=" Carl"/>
  </r>
  <r>
    <s v="Id1227"/>
    <n v="28.71"/>
    <n v="5.71"/>
    <s v="No"/>
    <x v="0"/>
    <x v="0"/>
    <n v="0"/>
    <x v="1"/>
    <x v="1"/>
    <x v="1"/>
    <n v="9147.5"/>
    <x v="1"/>
    <x v="1"/>
    <x v="1"/>
    <n v="30293"/>
    <n v="40"/>
    <s v=" Kelsey J."/>
  </r>
  <r>
    <s v="Id1228"/>
    <n v="36.700000000000003"/>
    <n v="8.6999999999999993"/>
    <s v="yes"/>
    <x v="0"/>
    <x v="0"/>
    <n v="2"/>
    <x v="1"/>
    <x v="0"/>
    <x v="0"/>
    <n v="9144.57"/>
    <x v="2"/>
    <x v="2"/>
    <x v="3"/>
    <n v="25859"/>
    <n v="52"/>
    <s v=" Stephen A."/>
  </r>
  <r>
    <s v="Id1229"/>
    <n v="34.1"/>
    <n v="9.0399999999999991"/>
    <s v="yes"/>
    <x v="0"/>
    <x v="0"/>
    <n v="2"/>
    <x v="1"/>
    <x v="0"/>
    <x v="0"/>
    <n v="9140.9500000000007"/>
    <x v="2"/>
    <x v="0"/>
    <x v="0"/>
    <n v="25792"/>
    <n v="52"/>
    <s v=" Dan"/>
  </r>
  <r>
    <s v="Id1230"/>
    <n v="25.7"/>
    <n v="5.61"/>
    <s v="No"/>
    <x v="0"/>
    <x v="0"/>
    <n v="0"/>
    <x v="1"/>
    <x v="1"/>
    <x v="2"/>
    <n v="9101.7999999999993"/>
    <x v="1"/>
    <x v="1"/>
    <x v="3"/>
    <n v="28461"/>
    <n v="45"/>
    <s v=" Katie C"/>
  </r>
  <r>
    <s v="Id1231"/>
    <n v="21.68"/>
    <n v="8.1199999999999992"/>
    <s v="No"/>
    <x v="0"/>
    <x v="0"/>
    <n v="0"/>
    <x v="1"/>
    <x v="2"/>
    <x v="0"/>
    <n v="9095.94"/>
    <x v="2"/>
    <x v="1"/>
    <x v="3"/>
    <n v="24055"/>
    <n v="57"/>
    <s v=" Melissa K"/>
  </r>
  <r>
    <s v="Id1232"/>
    <n v="25.175000000000001"/>
    <n v="4.74"/>
    <s v="No"/>
    <x v="0"/>
    <x v="0"/>
    <n v="0"/>
    <x v="1"/>
    <x v="1"/>
    <x v="2"/>
    <n v="9095.07"/>
    <x v="1"/>
    <x v="2"/>
    <x v="2"/>
    <n v="28433"/>
    <n v="45"/>
    <s v=" Kara H"/>
  </r>
  <r>
    <s v="Id1233"/>
    <n v="44.77"/>
    <n v="4.0599999999999996"/>
    <s v="No"/>
    <x v="0"/>
    <x v="0"/>
    <n v="2"/>
    <x v="1"/>
    <x v="0"/>
    <x v="2"/>
    <n v="9058.73"/>
    <x v="2"/>
    <x v="2"/>
    <x v="0"/>
    <n v="26635"/>
    <n v="50"/>
    <s v=" Juan Carlos"/>
  </r>
  <r>
    <s v="Id1234"/>
    <n v="37.07"/>
    <n v="5.69"/>
    <s v="No"/>
    <x v="0"/>
    <x v="0"/>
    <n v="2"/>
    <x v="1"/>
    <x v="0"/>
    <x v="2"/>
    <n v="9048.0300000000007"/>
    <x v="1"/>
    <x v="2"/>
    <x v="0"/>
    <n v="26640"/>
    <n v="50"/>
    <s v=" John III"/>
  </r>
  <r>
    <s v="Id1235"/>
    <n v="39.799999999999997"/>
    <n v="5.66"/>
    <s v="No"/>
    <x v="0"/>
    <x v="1"/>
    <n v="1"/>
    <x v="1"/>
    <x v="0"/>
    <x v="2"/>
    <n v="9010.2000000000007"/>
    <x v="1"/>
    <x v="0"/>
    <x v="12"/>
    <n v="34304"/>
    <n v="29"/>
    <s v=" Sarah M"/>
  </r>
  <r>
    <s v="Id1236"/>
    <n v="26.36"/>
    <n v="4.32"/>
    <s v="No"/>
    <x v="0"/>
    <x v="1"/>
    <n v="1"/>
    <x v="1"/>
    <x v="1"/>
    <x v="2"/>
    <n v="8998.43"/>
    <x v="1"/>
    <x v="1"/>
    <x v="15"/>
    <n v="29205"/>
    <n v="43"/>
    <s v=" Kristin C"/>
  </r>
  <r>
    <s v="Id1237"/>
    <n v="29.925000000000001"/>
    <n v="8.2899999999999991"/>
    <s v="No"/>
    <x v="0"/>
    <x v="0"/>
    <n v="2"/>
    <x v="1"/>
    <x v="1"/>
    <x v="0"/>
    <n v="8988.16"/>
    <x v="1"/>
    <x v="1"/>
    <x v="1"/>
    <n v="26948"/>
    <n v="49"/>
    <s v=" Casey M."/>
  </r>
  <r>
    <s v="Id1238"/>
    <n v="37.29"/>
    <n v="10.46"/>
    <s v="No"/>
    <x v="0"/>
    <x v="0"/>
    <n v="0"/>
    <x v="1"/>
    <x v="0"/>
    <x v="0"/>
    <n v="8978.19"/>
    <x v="1"/>
    <x v="2"/>
    <x v="0"/>
    <n v="27231"/>
    <n v="48"/>
    <s v=" Samuel"/>
  </r>
  <r>
    <s v="Id1239"/>
    <n v="30.2"/>
    <n v="11.96"/>
    <s v="No"/>
    <x v="0"/>
    <x v="0"/>
    <n v="0"/>
    <x v="1"/>
    <x v="0"/>
    <x v="0"/>
    <n v="8968.33"/>
    <x v="2"/>
    <x v="2"/>
    <x v="3"/>
    <n v="27280"/>
    <n v="48"/>
    <s v=" Braulio"/>
  </r>
  <r>
    <s v="Id1240"/>
    <n v="24.225000000000001"/>
    <n v="4.25"/>
    <s v="yes"/>
    <x v="0"/>
    <x v="1"/>
    <n v="1"/>
    <x v="1"/>
    <x v="2"/>
    <x v="2"/>
    <n v="8965.7999999999993"/>
    <x v="1"/>
    <x v="0"/>
    <x v="1"/>
    <n v="30512"/>
    <n v="39"/>
    <s v=" Anne-Marie"/>
  </r>
  <r>
    <s v="Id1241"/>
    <n v="31.445"/>
    <n v="8.33"/>
    <s v="No"/>
    <x v="0"/>
    <x v="0"/>
    <n v="0"/>
    <x v="1"/>
    <x v="0"/>
    <x v="0"/>
    <n v="8964.06"/>
    <x v="2"/>
    <x v="2"/>
    <x v="4"/>
    <n v="27258"/>
    <n v="48"/>
    <s v=" Samuel K."/>
  </r>
  <r>
    <s v="Id1242"/>
    <n v="38.880000000000003"/>
    <n v="4.29"/>
    <s v="No"/>
    <x v="0"/>
    <x v="0"/>
    <n v="1"/>
    <x v="1"/>
    <x v="0"/>
    <x v="2"/>
    <n v="8954.99"/>
    <x v="1"/>
    <x v="0"/>
    <x v="12"/>
    <n v="33874"/>
    <n v="30"/>
    <s v=" Yuki"/>
  </r>
  <r>
    <s v="Id1243"/>
    <n v="43.89"/>
    <n v="6.32"/>
    <s v="yes"/>
    <x v="0"/>
    <x v="0"/>
    <n v="0"/>
    <x v="1"/>
    <x v="0"/>
    <x v="1"/>
    <n v="8944.1200000000008"/>
    <x v="2"/>
    <x v="2"/>
    <x v="0"/>
    <n v="28119"/>
    <n v="46"/>
    <s v=" Rafer"/>
  </r>
  <r>
    <s v="Id1244"/>
    <n v="25.6"/>
    <n v="5.65"/>
    <s v="No"/>
    <x v="0"/>
    <x v="0"/>
    <n v="2"/>
    <x v="1"/>
    <x v="1"/>
    <x v="2"/>
    <n v="8932.08"/>
    <x v="1"/>
    <x v="1"/>
    <x v="3"/>
    <n v="26456"/>
    <n v="51"/>
    <s v=" Claire"/>
  </r>
  <r>
    <s v="Id1245"/>
    <n v="29.545000000000002"/>
    <n v="8.41"/>
    <s v="yes"/>
    <x v="0"/>
    <x v="0"/>
    <n v="1"/>
    <x v="1"/>
    <x v="1"/>
    <x v="0"/>
    <n v="8930.93"/>
    <x v="1"/>
    <x v="2"/>
    <x v="1"/>
    <n v="27582"/>
    <n v="47"/>
    <s v=" Erynn J."/>
  </r>
  <r>
    <s v="Id1246"/>
    <n v="23.25"/>
    <n v="11.96"/>
    <s v="yes"/>
    <x v="0"/>
    <x v="0"/>
    <n v="0"/>
    <x v="1"/>
    <x v="2"/>
    <x v="0"/>
    <n v="8908.4699999999993"/>
    <x v="2"/>
    <x v="2"/>
    <x v="0"/>
    <n v="24721"/>
    <n v="55"/>
    <s v=" Mahesh"/>
  </r>
  <r>
    <s v="Id1247"/>
    <n v="43.95"/>
    <n v="5.17"/>
    <s v="yes"/>
    <x v="0"/>
    <x v="1"/>
    <n v="1"/>
    <x v="1"/>
    <x v="0"/>
    <x v="2"/>
    <n v="8906.14"/>
    <x v="1"/>
    <x v="2"/>
    <x v="1"/>
    <n v="35762"/>
    <n v="25"/>
    <s v=" Stanley"/>
  </r>
  <r>
    <s v="Id1248"/>
    <n v="21.85"/>
    <n v="8.76"/>
    <s v="No"/>
    <x v="0"/>
    <x v="0"/>
    <n v="0"/>
    <x v="1"/>
    <x v="2"/>
    <x v="0"/>
    <n v="8891.14"/>
    <x v="1"/>
    <x v="0"/>
    <x v="6"/>
    <n v="28840"/>
    <n v="44"/>
    <s v=" Gregory"/>
  </r>
  <r>
    <s v="Id1249"/>
    <n v="25.73"/>
    <n v="7.99"/>
    <s v="No"/>
    <x v="0"/>
    <x v="0"/>
    <n v="2"/>
    <x v="1"/>
    <x v="1"/>
    <x v="0"/>
    <n v="8890.59"/>
    <x v="1"/>
    <x v="0"/>
    <x v="1"/>
    <n v="26916"/>
    <n v="49"/>
    <s v=" Eric"/>
  </r>
  <r>
    <s v="Id1250"/>
    <n v="32.229999999999997"/>
    <n v="8.59"/>
    <s v="No"/>
    <x v="0"/>
    <x v="0"/>
    <n v="0"/>
    <x v="1"/>
    <x v="0"/>
    <x v="0"/>
    <n v="8871.15"/>
    <x v="1"/>
    <x v="0"/>
    <x v="0"/>
    <n v="27198"/>
    <n v="48"/>
    <s v=" Rachel M"/>
  </r>
  <r>
    <s v="Id1251"/>
    <n v="32.204999999999998"/>
    <n v="6.14"/>
    <s v="No"/>
    <x v="0"/>
    <x v="0"/>
    <n v="2"/>
    <x v="1"/>
    <x v="0"/>
    <x v="1"/>
    <n v="8835.26"/>
    <x v="2"/>
    <x v="2"/>
    <x v="1"/>
    <n v="26625"/>
    <n v="50"/>
    <s v=" Fritz"/>
  </r>
  <r>
    <s v="Id1252"/>
    <n v="26.41"/>
    <n v="4.08"/>
    <s v="No"/>
    <x v="0"/>
    <x v="0"/>
    <n v="2"/>
    <x v="1"/>
    <x v="1"/>
    <x v="2"/>
    <n v="8827.2099999999991"/>
    <x v="2"/>
    <x v="1"/>
    <x v="1"/>
    <n v="26617"/>
    <n v="50"/>
    <s v=" Brad"/>
  </r>
  <r>
    <s v="Id1253"/>
    <n v="30.2"/>
    <n v="6.25"/>
    <s v="yes"/>
    <x v="0"/>
    <x v="0"/>
    <n v="0"/>
    <x v="1"/>
    <x v="0"/>
    <x v="1"/>
    <n v="8825.09"/>
    <x v="1"/>
    <x v="0"/>
    <x v="3"/>
    <n v="27955"/>
    <n v="46"/>
    <s v=" Claire M"/>
  </r>
  <r>
    <s v="Id1254"/>
    <n v="31.26"/>
    <n v="5.94"/>
    <s v="yes"/>
    <x v="0"/>
    <x v="0"/>
    <n v="1"/>
    <x v="1"/>
    <x v="0"/>
    <x v="1"/>
    <n v="8824.27"/>
    <x v="1"/>
    <x v="1"/>
    <x v="15"/>
    <n v="32377"/>
    <n v="34"/>
    <s v=" Jennifer"/>
  </r>
  <r>
    <s v="Id1255"/>
    <n v="33.725000000000001"/>
    <n v="6.45"/>
    <s v="yes"/>
    <x v="0"/>
    <x v="0"/>
    <n v="0"/>
    <x v="1"/>
    <x v="0"/>
    <x v="1"/>
    <n v="8823.99"/>
    <x v="1"/>
    <x v="0"/>
    <x v="2"/>
    <n v="28052"/>
    <n v="46"/>
    <s v=" Maria S."/>
  </r>
  <r>
    <s v="Id1256"/>
    <n v="28.9"/>
    <n v="5.74"/>
    <s v="yes"/>
    <x v="0"/>
    <x v="0"/>
    <n v="0"/>
    <x v="1"/>
    <x v="1"/>
    <x v="1"/>
    <n v="8823.2800000000007"/>
    <x v="1"/>
    <x v="1"/>
    <x v="3"/>
    <n v="27925"/>
    <n v="46"/>
    <s v=" Katherine E"/>
  </r>
  <r>
    <s v="Id1257"/>
    <n v="45.69"/>
    <n v="4.43"/>
    <s v="yes"/>
    <x v="0"/>
    <x v="0"/>
    <n v="0"/>
    <x v="1"/>
    <x v="0"/>
    <x v="2"/>
    <n v="8821.8799999999992"/>
    <x v="1"/>
    <x v="0"/>
    <x v="8"/>
    <n v="37202"/>
    <n v="21"/>
    <s v=" Michael"/>
  </r>
  <r>
    <s v="Id1258"/>
    <n v="21.03"/>
    <n v="6.5"/>
    <s v="No"/>
    <x v="0"/>
    <x v="0"/>
    <n v="0"/>
    <x v="1"/>
    <x v="2"/>
    <x v="0"/>
    <n v="8800.49"/>
    <x v="2"/>
    <x v="2"/>
    <x v="0"/>
    <n v="23983"/>
    <n v="57"/>
    <s v=" Roxanne"/>
  </r>
  <r>
    <s v="Id1259"/>
    <n v="37"/>
    <n v="8.75"/>
    <s v="No"/>
    <x v="0"/>
    <x v="0"/>
    <n v="0"/>
    <x v="1"/>
    <x v="0"/>
    <x v="0"/>
    <n v="8798.59"/>
    <x v="1"/>
    <x v="1"/>
    <x v="3"/>
    <n v="26102"/>
    <n v="51"/>
    <s v=" Israel"/>
  </r>
  <r>
    <s v="Id1260"/>
    <n v="25.4"/>
    <n v="11.96"/>
    <s v="No"/>
    <x v="0"/>
    <x v="0"/>
    <n v="0"/>
    <x v="1"/>
    <x v="1"/>
    <x v="0"/>
    <n v="8782.4699999999993"/>
    <x v="1"/>
    <x v="0"/>
    <x v="3"/>
    <n v="26168"/>
    <n v="51"/>
    <s v=" Samalya"/>
  </r>
  <r>
    <s v="Id1261"/>
    <n v="32.299999999999997"/>
    <n v="10.54"/>
    <s v="No"/>
    <x v="0"/>
    <x v="0"/>
    <n v="0"/>
    <x v="1"/>
    <x v="0"/>
    <x v="0"/>
    <n v="8765.25"/>
    <x v="1"/>
    <x v="0"/>
    <x v="1"/>
    <n v="27278"/>
    <n v="48"/>
    <s v=" Peter"/>
  </r>
  <r>
    <s v="Id1262"/>
    <n v="23.94"/>
    <n v="4.54"/>
    <s v="yes"/>
    <x v="0"/>
    <x v="1"/>
    <n v="1"/>
    <x v="1"/>
    <x v="2"/>
    <x v="2"/>
    <n v="8760.1200000000008"/>
    <x v="1"/>
    <x v="1"/>
    <x v="0"/>
    <n v="25455"/>
    <n v="53"/>
    <s v=" Alicia"/>
  </r>
  <r>
    <s v="Id1263"/>
    <n v="46.4"/>
    <n v="5.71"/>
    <s v="No"/>
    <x v="0"/>
    <x v="0"/>
    <n v="0"/>
    <x v="1"/>
    <x v="0"/>
    <x v="1"/>
    <n v="8747.68"/>
    <x v="1"/>
    <x v="0"/>
    <x v="3"/>
    <n v="36395"/>
    <n v="23"/>
    <s v=" Sarah K."/>
  </r>
  <r>
    <s v="Id1264"/>
    <n v="40.375"/>
    <n v="6.25"/>
    <s v="yes"/>
    <x v="0"/>
    <x v="0"/>
    <n v="0"/>
    <x v="1"/>
    <x v="0"/>
    <x v="1"/>
    <n v="8733.23"/>
    <x v="1"/>
    <x v="0"/>
    <x v="1"/>
    <n v="27928"/>
    <n v="46"/>
    <s v=" Guomin"/>
  </r>
  <r>
    <s v="Id1265"/>
    <n v="28.7"/>
    <n v="9.4700000000000006"/>
    <s v="No"/>
    <x v="0"/>
    <x v="0"/>
    <n v="2"/>
    <x v="1"/>
    <x v="1"/>
    <x v="0"/>
    <n v="8703.4599999999991"/>
    <x v="2"/>
    <x v="0"/>
    <x v="3"/>
    <n v="26840"/>
    <n v="49"/>
    <s v=" Javier"/>
  </r>
  <r>
    <s v="Id1266"/>
    <n v="26.63"/>
    <n v="5.7"/>
    <s v="No"/>
    <x v="0"/>
    <x v="0"/>
    <n v="0"/>
    <x v="1"/>
    <x v="1"/>
    <x v="1"/>
    <n v="8701.84"/>
    <x v="1"/>
    <x v="0"/>
    <x v="14"/>
    <n v="29522"/>
    <n v="42"/>
    <s v=" Matt"/>
  </r>
  <r>
    <s v="Id1267"/>
    <n v="22.515000000000001"/>
    <n v="11.18"/>
    <s v="No"/>
    <x v="0"/>
    <x v="0"/>
    <n v="2"/>
    <x v="1"/>
    <x v="2"/>
    <x v="0"/>
    <n v="8688.86"/>
    <x v="1"/>
    <x v="1"/>
    <x v="6"/>
    <n v="26948"/>
    <n v="49"/>
    <s v=" Thomas S"/>
  </r>
  <r>
    <s v="Id1268"/>
    <n v="36.575000000000003"/>
    <n v="10.98"/>
    <s v="No"/>
    <x v="0"/>
    <x v="0"/>
    <n v="0"/>
    <x v="1"/>
    <x v="0"/>
    <x v="0"/>
    <n v="8671.19"/>
    <x v="1"/>
    <x v="1"/>
    <x v="1"/>
    <n v="27257"/>
    <n v="48"/>
    <s v=" Martha Patricia"/>
  </r>
  <r>
    <s v="Id1269"/>
    <n v="23.66"/>
    <n v="5.1100000000000003"/>
    <s v="yes"/>
    <x v="0"/>
    <x v="1"/>
    <n v="1"/>
    <x v="1"/>
    <x v="2"/>
    <x v="2"/>
    <n v="8665.14"/>
    <x v="1"/>
    <x v="0"/>
    <x v="0"/>
    <n v="25425"/>
    <n v="53"/>
    <s v=" Alicia"/>
  </r>
  <r>
    <s v="Id1270"/>
    <n v="18.62"/>
    <n v="10.24"/>
    <s v="No"/>
    <x v="0"/>
    <x v="0"/>
    <n v="0"/>
    <x v="1"/>
    <x v="2"/>
    <x v="0"/>
    <n v="8665.09"/>
    <x v="2"/>
    <x v="2"/>
    <x v="1"/>
    <n v="24036"/>
    <n v="57"/>
    <s v=" Jennifer V."/>
  </r>
  <r>
    <s v="Id1271"/>
    <n v="19.190000000000001"/>
    <n v="7.71"/>
    <s v="yes"/>
    <x v="0"/>
    <x v="0"/>
    <n v="1"/>
    <x v="1"/>
    <x v="2"/>
    <x v="0"/>
    <n v="8627.5400000000009"/>
    <x v="1"/>
    <x v="2"/>
    <x v="6"/>
    <n v="27609"/>
    <n v="47"/>
    <s v=" Michael W."/>
  </r>
  <r>
    <s v="Id1272"/>
    <n v="27.5"/>
    <n v="6.03"/>
    <s v="No"/>
    <x v="0"/>
    <x v="0"/>
    <n v="0"/>
    <x v="1"/>
    <x v="1"/>
    <x v="1"/>
    <n v="8615.2999999999993"/>
    <x v="1"/>
    <x v="0"/>
    <x v="3"/>
    <n v="28370"/>
    <n v="45"/>
    <s v=" Eddie C"/>
  </r>
  <r>
    <s v="Id1273"/>
    <n v="27.36"/>
    <n v="5.96"/>
    <s v="No"/>
    <x v="0"/>
    <x v="1"/>
    <n v="1"/>
    <x v="1"/>
    <x v="1"/>
    <x v="1"/>
    <n v="8606.2199999999993"/>
    <x v="0"/>
    <x v="2"/>
    <x v="7"/>
    <n v="29053"/>
    <n v="43"/>
    <s v=" Maxime M"/>
  </r>
  <r>
    <s v="Id1274"/>
    <n v="20.350000000000001"/>
    <n v="4.16"/>
    <s v="No"/>
    <x v="0"/>
    <x v="0"/>
    <n v="0"/>
    <x v="1"/>
    <x v="2"/>
    <x v="2"/>
    <n v="8605.36"/>
    <x v="1"/>
    <x v="2"/>
    <x v="0"/>
    <n v="28413"/>
    <n v="45"/>
    <s v=" Mark D"/>
  </r>
  <r>
    <s v="Id1275"/>
    <n v="24.035"/>
    <n v="6.11"/>
    <s v="No"/>
    <x v="0"/>
    <x v="0"/>
    <n v="0"/>
    <x v="1"/>
    <x v="2"/>
    <x v="1"/>
    <n v="8604.48"/>
    <x v="2"/>
    <x v="2"/>
    <x v="4"/>
    <n v="28441"/>
    <n v="45"/>
    <s v=" Adam"/>
  </r>
  <r>
    <s v="Id1276"/>
    <n v="23.56"/>
    <n v="5.97"/>
    <s v="No"/>
    <x v="0"/>
    <x v="0"/>
    <n v="0"/>
    <x v="1"/>
    <x v="2"/>
    <x v="1"/>
    <n v="8603.82"/>
    <x v="1"/>
    <x v="1"/>
    <x v="9"/>
    <n v="28392"/>
    <n v="45"/>
    <s v=" Justin M"/>
  </r>
  <r>
    <s v="Id1277"/>
    <n v="27.17"/>
    <n v="10.81"/>
    <s v="No"/>
    <x v="0"/>
    <x v="0"/>
    <n v="2"/>
    <x v="1"/>
    <x v="1"/>
    <x v="0"/>
    <n v="8601.33"/>
    <x v="1"/>
    <x v="1"/>
    <x v="0"/>
    <n v="26856"/>
    <n v="49"/>
    <s v=" Svetlana V."/>
  </r>
  <r>
    <s v="Id1278"/>
    <n v="34.32"/>
    <n v="5.7"/>
    <s v="yes"/>
    <x v="0"/>
    <x v="1"/>
    <n v="1"/>
    <x v="1"/>
    <x v="0"/>
    <x v="1"/>
    <n v="8596.83"/>
    <x v="1"/>
    <x v="0"/>
    <x v="0"/>
    <n v="30522"/>
    <n v="39"/>
    <s v=" Jana L"/>
  </r>
  <r>
    <s v="Id1279"/>
    <n v="23.87"/>
    <n v="4.7699999999999996"/>
    <s v="yes"/>
    <x v="0"/>
    <x v="1"/>
    <n v="1"/>
    <x v="1"/>
    <x v="2"/>
    <x v="2"/>
    <n v="8582.2999999999993"/>
    <x v="1"/>
    <x v="1"/>
    <x v="0"/>
    <n v="30680"/>
    <n v="39"/>
    <s v=" Laura"/>
  </r>
  <r>
    <s v="Id1280"/>
    <n v="30.15"/>
    <n v="4.25"/>
    <s v="No"/>
    <x v="0"/>
    <x v="0"/>
    <n v="1"/>
    <x v="1"/>
    <x v="0"/>
    <x v="2"/>
    <n v="8573.2999999999993"/>
    <x v="1"/>
    <x v="2"/>
    <x v="14"/>
    <n v="32092"/>
    <n v="35"/>
    <s v=" Torrey C III"/>
  </r>
  <r>
    <s v="Id1281"/>
    <n v="26.36"/>
    <n v="5.52"/>
    <s v="No"/>
    <x v="0"/>
    <x v="0"/>
    <n v="0"/>
    <x v="1"/>
    <x v="1"/>
    <x v="2"/>
    <n v="8572.0400000000009"/>
    <x v="1"/>
    <x v="2"/>
    <x v="14"/>
    <n v="30291"/>
    <n v="40"/>
    <s v=" Paul"/>
  </r>
  <r>
    <s v="Id1282"/>
    <n v="45.32"/>
    <n v="6.53"/>
    <s v="yes"/>
    <x v="0"/>
    <x v="0"/>
    <n v="1"/>
    <x v="1"/>
    <x v="0"/>
    <x v="0"/>
    <n v="8569.86"/>
    <x v="1"/>
    <x v="0"/>
    <x v="0"/>
    <n v="27663"/>
    <n v="47"/>
    <s v=" Jennifer D."/>
  </r>
  <r>
    <s v="Id1283"/>
    <n v="31.93"/>
    <n v="4.82"/>
    <s v="yes"/>
    <x v="0"/>
    <x v="0"/>
    <n v="1"/>
    <x v="1"/>
    <x v="0"/>
    <x v="2"/>
    <n v="8567.25"/>
    <x v="1"/>
    <x v="1"/>
    <x v="1"/>
    <n v="32407"/>
    <n v="34"/>
    <s v=" Erik"/>
  </r>
  <r>
    <s v="Id1284"/>
    <n v="36"/>
    <n v="11.94"/>
    <s v="yes"/>
    <x v="0"/>
    <x v="0"/>
    <n v="1"/>
    <x v="1"/>
    <x v="0"/>
    <x v="0"/>
    <n v="8556.91"/>
    <x v="1"/>
    <x v="1"/>
    <x v="3"/>
    <n v="27627"/>
    <n v="47"/>
    <s v=" Lana J"/>
  </r>
  <r>
    <s v="Id1285"/>
    <n v="32"/>
    <n v="7.85"/>
    <s v="yes"/>
    <x v="0"/>
    <x v="0"/>
    <n v="1"/>
    <x v="1"/>
    <x v="0"/>
    <x v="0"/>
    <n v="8551.35"/>
    <x v="1"/>
    <x v="2"/>
    <x v="3"/>
    <n v="27612"/>
    <n v="47"/>
    <s v=" Rebecca E"/>
  </r>
  <r>
    <s v="Id1286"/>
    <n v="29.37"/>
    <n v="8.01"/>
    <s v="yes"/>
    <x v="0"/>
    <x v="0"/>
    <n v="1"/>
    <x v="1"/>
    <x v="1"/>
    <x v="0"/>
    <n v="8547.69"/>
    <x v="1"/>
    <x v="1"/>
    <x v="0"/>
    <n v="30662"/>
    <n v="39"/>
    <s v=" Katie M."/>
  </r>
  <r>
    <s v="Id1287"/>
    <n v="23.6"/>
    <n v="7.4"/>
    <s v="yes"/>
    <x v="0"/>
    <x v="0"/>
    <n v="1"/>
    <x v="1"/>
    <x v="2"/>
    <x v="0"/>
    <n v="8539.67"/>
    <x v="1"/>
    <x v="0"/>
    <x v="3"/>
    <n v="27704"/>
    <n v="47"/>
    <s v=" Elizabeth A."/>
  </r>
  <r>
    <s v="Id1288"/>
    <n v="33.155000000000001"/>
    <n v="8.3800000000000008"/>
    <s v="yes"/>
    <x v="0"/>
    <x v="0"/>
    <n v="0"/>
    <x v="1"/>
    <x v="0"/>
    <x v="0"/>
    <n v="8538.2900000000009"/>
    <x v="1"/>
    <x v="0"/>
    <x v="2"/>
    <n v="29947"/>
    <n v="41"/>
    <s v=" Sarah"/>
  </r>
  <r>
    <s v="Id1289"/>
    <n v="24.32"/>
    <n v="11.56"/>
    <s v="yes"/>
    <x v="0"/>
    <x v="0"/>
    <n v="1"/>
    <x v="1"/>
    <x v="2"/>
    <x v="0"/>
    <n v="8534.67"/>
    <x v="1"/>
    <x v="0"/>
    <x v="2"/>
    <n v="30521"/>
    <n v="39"/>
    <s v=" Annie J."/>
  </r>
  <r>
    <s v="Id1290"/>
    <n v="36.299999999999997"/>
    <n v="4.6100000000000003"/>
    <s v="No"/>
    <x v="0"/>
    <x v="0"/>
    <n v="0"/>
    <x v="1"/>
    <x v="0"/>
    <x v="2"/>
    <n v="8527.5300000000007"/>
    <x v="1"/>
    <x v="2"/>
    <x v="0"/>
    <n v="28332"/>
    <n v="45"/>
    <s v=" Annie"/>
  </r>
  <r>
    <s v="Id1291"/>
    <n v="34.4"/>
    <n v="4.95"/>
    <s v="No"/>
    <x v="0"/>
    <x v="1"/>
    <n v="1"/>
    <x v="1"/>
    <x v="0"/>
    <x v="2"/>
    <n v="8522"/>
    <x v="1"/>
    <x v="2"/>
    <x v="3"/>
    <n v="29080"/>
    <n v="43"/>
    <s v=" Lindsey"/>
  </r>
  <r>
    <s v="Id1292"/>
    <n v="30.9"/>
    <n v="5.04"/>
    <s v="No"/>
    <x v="0"/>
    <x v="0"/>
    <n v="0"/>
    <x v="1"/>
    <x v="0"/>
    <x v="2"/>
    <n v="8520.0300000000007"/>
    <x v="1"/>
    <x v="0"/>
    <x v="3"/>
    <n v="28488"/>
    <n v="45"/>
    <s v=" Laura"/>
  </r>
  <r>
    <s v="Id1293"/>
    <n v="28.6"/>
    <n v="5.42"/>
    <s v="No"/>
    <x v="0"/>
    <x v="0"/>
    <n v="0"/>
    <x v="1"/>
    <x v="1"/>
    <x v="2"/>
    <n v="8516.83"/>
    <x v="1"/>
    <x v="1"/>
    <x v="0"/>
    <n v="28297"/>
    <n v="45"/>
    <s v=" Amy T"/>
  </r>
  <r>
    <s v="Id1294"/>
    <n v="27.83"/>
    <n v="5.39"/>
    <s v="No"/>
    <x v="0"/>
    <x v="0"/>
    <n v="0"/>
    <x v="1"/>
    <x v="1"/>
    <x v="2"/>
    <n v="8515.76"/>
    <x v="1"/>
    <x v="2"/>
    <x v="0"/>
    <n v="28485"/>
    <n v="45"/>
    <s v=" Katarina D"/>
  </r>
  <r>
    <s v="Id1295"/>
    <n v="39.64"/>
    <n v="6"/>
    <s v="No"/>
    <x v="0"/>
    <x v="1"/>
    <n v="1"/>
    <x v="1"/>
    <x v="0"/>
    <x v="1"/>
    <n v="8471.65"/>
    <x v="1"/>
    <x v="1"/>
    <x v="1"/>
    <n v="34283"/>
    <n v="29"/>
    <s v=" B.j."/>
  </r>
  <r>
    <s v="Id1296"/>
    <n v="38.479999999999997"/>
    <n v="6.02"/>
    <s v="No"/>
    <x v="0"/>
    <x v="0"/>
    <n v="1"/>
    <x v="1"/>
    <x v="0"/>
    <x v="1"/>
    <n v="8466.35"/>
    <x v="1"/>
    <x v="2"/>
    <x v="1"/>
    <n v="33856"/>
    <n v="30"/>
    <s v=" Alison"/>
  </r>
  <r>
    <s v="Id1297"/>
    <n v="36.200000000000003"/>
    <n v="4.62"/>
    <s v="No"/>
    <x v="0"/>
    <x v="0"/>
    <n v="2"/>
    <x v="1"/>
    <x v="0"/>
    <x v="2"/>
    <n v="8457.82"/>
    <x v="1"/>
    <x v="0"/>
    <x v="3"/>
    <n v="26659"/>
    <n v="50"/>
    <s v=" Neil K."/>
  </r>
  <r>
    <s v="Id1298"/>
    <n v="27.13"/>
    <n v="5.59"/>
    <s v="No"/>
    <x v="0"/>
    <x v="0"/>
    <n v="1"/>
    <x v="1"/>
    <x v="1"/>
    <x v="2"/>
    <n v="8450.82"/>
    <x v="1"/>
    <x v="2"/>
    <x v="15"/>
    <n v="30852"/>
    <n v="38"/>
    <s v=" Anne Hunter"/>
  </r>
  <r>
    <s v="Id1299"/>
    <n v="20.75"/>
    <n v="5.18"/>
    <s v="yes"/>
    <x v="0"/>
    <x v="0"/>
    <n v="2"/>
    <x v="1"/>
    <x v="2"/>
    <x v="2"/>
    <n v="8448.66"/>
    <x v="2"/>
    <x v="1"/>
    <x v="0"/>
    <n v="24270"/>
    <n v="56"/>
    <s v=" Sandra"/>
  </r>
  <r>
    <s v="Id1300"/>
    <n v="26.6"/>
    <n v="6.29"/>
    <s v="No"/>
    <x v="0"/>
    <x v="0"/>
    <n v="2"/>
    <x v="1"/>
    <x v="1"/>
    <x v="1"/>
    <n v="8444.4699999999993"/>
    <x v="2"/>
    <x v="1"/>
    <x v="3"/>
    <n v="26546"/>
    <n v="50"/>
    <s v=" Robert"/>
  </r>
  <r>
    <s v="Id1301"/>
    <n v="25.3"/>
    <n v="4.49"/>
    <s v="No"/>
    <x v="0"/>
    <x v="0"/>
    <n v="2"/>
    <x v="1"/>
    <x v="1"/>
    <x v="2"/>
    <n v="8442.67"/>
    <x v="1"/>
    <x v="0"/>
    <x v="0"/>
    <n v="26551"/>
    <n v="50"/>
    <s v=" Rodney"/>
  </r>
  <r>
    <s v="Id1302"/>
    <n v="18.84"/>
    <n v="11.82"/>
    <s v="yes"/>
    <x v="0"/>
    <x v="1"/>
    <n v="1"/>
    <x v="1"/>
    <x v="2"/>
    <x v="0"/>
    <n v="8440.0499999999993"/>
    <x v="2"/>
    <x v="2"/>
    <x v="0"/>
    <n v="23278"/>
    <n v="59"/>
    <s v=" Carl R"/>
  </r>
  <r>
    <s v="Id1303"/>
    <n v="19.57"/>
    <n v="7.41"/>
    <s v="yes"/>
    <x v="0"/>
    <x v="0"/>
    <n v="1"/>
    <x v="1"/>
    <x v="2"/>
    <x v="0"/>
    <n v="8428.07"/>
    <x v="2"/>
    <x v="2"/>
    <x v="1"/>
    <n v="27665"/>
    <n v="47"/>
    <s v=" Maximilian"/>
  </r>
  <r>
    <s v="Id1304"/>
    <n v="30.495000000000001"/>
    <n v="5.97"/>
    <s v="No"/>
    <x v="0"/>
    <x v="0"/>
    <n v="0"/>
    <x v="1"/>
    <x v="0"/>
    <x v="1"/>
    <n v="8413.4599999999991"/>
    <x v="2"/>
    <x v="1"/>
    <x v="1"/>
    <n v="28372"/>
    <n v="45"/>
    <s v=" Erik"/>
  </r>
  <r>
    <s v="Id1305"/>
    <n v="30.114999999999998"/>
    <n v="5.74"/>
    <s v="No"/>
    <x v="0"/>
    <x v="1"/>
    <n v="1"/>
    <x v="1"/>
    <x v="0"/>
    <x v="1"/>
    <n v="8410.0499999999993"/>
    <x v="1"/>
    <x v="2"/>
    <x v="1"/>
    <n v="29017"/>
    <n v="43"/>
    <s v=" Christopher"/>
  </r>
  <r>
    <s v="Id1306"/>
    <n v="24.78"/>
    <n v="9.85"/>
    <s v="No"/>
    <x v="0"/>
    <x v="0"/>
    <n v="0"/>
    <x v="1"/>
    <x v="2"/>
    <x v="0"/>
    <n v="8400.01"/>
    <x v="1"/>
    <x v="0"/>
    <x v="0"/>
    <n v="26194"/>
    <n v="51"/>
    <s v=" Eirik"/>
  </r>
  <r>
    <s v="Id1307"/>
    <n v="24.77"/>
    <n v="7.59"/>
    <s v="No"/>
    <x v="0"/>
    <x v="0"/>
    <n v="0"/>
    <x v="1"/>
    <x v="2"/>
    <x v="0"/>
    <n v="8396.6200000000008"/>
    <x v="1"/>
    <x v="0"/>
    <x v="0"/>
    <n v="26180"/>
    <n v="51"/>
    <s v=" Rik"/>
  </r>
  <r>
    <s v="Id1308"/>
    <n v="16.579999999999998"/>
    <n v="6.98"/>
    <s v="yes"/>
    <x v="0"/>
    <x v="1"/>
    <n v="1"/>
    <x v="1"/>
    <x v="3"/>
    <x v="0"/>
    <n v="8355.5400000000009"/>
    <x v="2"/>
    <x v="0"/>
    <x v="1"/>
    <n v="23275"/>
    <n v="59"/>
    <s v=" Matthew R"/>
  </r>
  <r>
    <s v="Id1309"/>
    <n v="38.17"/>
    <n v="4.7300000000000004"/>
    <s v="yes"/>
    <x v="0"/>
    <x v="0"/>
    <n v="0"/>
    <x v="1"/>
    <x v="0"/>
    <x v="2"/>
    <n v="8347.16"/>
    <x v="1"/>
    <x v="1"/>
    <x v="0"/>
    <n v="27923"/>
    <n v="46"/>
    <s v=" Daniel G"/>
  </r>
  <r>
    <s v="Id1310"/>
    <n v="39.424999999999997"/>
    <n v="4.76"/>
    <s v="yes"/>
    <x v="0"/>
    <x v="0"/>
    <n v="0"/>
    <x v="1"/>
    <x v="0"/>
    <x v="2"/>
    <n v="8342.91"/>
    <x v="2"/>
    <x v="1"/>
    <x v="4"/>
    <n v="27948"/>
    <n v="46"/>
    <s v=" Yannick"/>
  </r>
  <r>
    <s v="Id1311"/>
    <n v="33.44"/>
    <n v="6.24"/>
    <s v="yes"/>
    <x v="0"/>
    <x v="0"/>
    <n v="0"/>
    <x v="1"/>
    <x v="0"/>
    <x v="1"/>
    <n v="8334.59"/>
    <x v="2"/>
    <x v="2"/>
    <x v="4"/>
    <n v="27961"/>
    <n v="46"/>
    <s v=" Sean R"/>
  </r>
  <r>
    <s v="Id1312"/>
    <n v="33.344999999999999"/>
    <n v="5.44"/>
    <s v="yes"/>
    <x v="0"/>
    <x v="0"/>
    <n v="0"/>
    <x v="1"/>
    <x v="0"/>
    <x v="2"/>
    <n v="8334.4599999999991"/>
    <x v="2"/>
    <x v="2"/>
    <x v="4"/>
    <n v="27953"/>
    <n v="46"/>
    <s v=" Peter"/>
  </r>
  <r>
    <s v="Id1313"/>
    <n v="38.79"/>
    <n v="5.08"/>
    <s v="No"/>
    <x v="0"/>
    <x v="1"/>
    <n v="1"/>
    <x v="1"/>
    <x v="0"/>
    <x v="2"/>
    <n v="8314.65"/>
    <x v="1"/>
    <x v="1"/>
    <x v="1"/>
    <n v="34142"/>
    <n v="29"/>
    <s v=" Sara A."/>
  </r>
  <r>
    <s v="Id1314"/>
    <n v="30.684999999999999"/>
    <n v="4.87"/>
    <s v="No"/>
    <x v="0"/>
    <x v="1"/>
    <n v="1"/>
    <x v="1"/>
    <x v="0"/>
    <x v="2"/>
    <n v="8310.84"/>
    <x v="1"/>
    <x v="2"/>
    <x v="1"/>
    <n v="29074"/>
    <n v="43"/>
    <s v=" Erin C."/>
  </r>
  <r>
    <s v="Id1315"/>
    <n v="22.135000000000002"/>
    <n v="8.17"/>
    <s v="No"/>
    <x v="0"/>
    <x v="0"/>
    <n v="0"/>
    <x v="1"/>
    <x v="2"/>
    <x v="0"/>
    <n v="8302.5400000000009"/>
    <x v="2"/>
    <x v="0"/>
    <x v="4"/>
    <n v="28667"/>
    <n v="44"/>
    <s v=" Thibaud"/>
  </r>
  <r>
    <s v="Id1316"/>
    <n v="33.33"/>
    <n v="7.61"/>
    <s v="No"/>
    <x v="0"/>
    <x v="0"/>
    <n v="0"/>
    <x v="1"/>
    <x v="0"/>
    <x v="0"/>
    <n v="8283.68"/>
    <x v="1"/>
    <x v="0"/>
    <x v="0"/>
    <n v="27186"/>
    <n v="49"/>
    <s v=" Lisa"/>
  </r>
  <r>
    <s v="Id1317"/>
    <n v="31.13"/>
    <n v="10.1"/>
    <s v="No"/>
    <x v="0"/>
    <x v="0"/>
    <n v="0"/>
    <x v="1"/>
    <x v="0"/>
    <x v="0"/>
    <n v="8280.6200000000008"/>
    <x v="1"/>
    <x v="2"/>
    <x v="0"/>
    <n v="27385"/>
    <n v="48"/>
    <s v=" Gretchen K."/>
  </r>
  <r>
    <s v="Id1318"/>
    <n v="28.9"/>
    <n v="11.24"/>
    <s v="No"/>
    <x v="0"/>
    <x v="0"/>
    <n v="0"/>
    <x v="1"/>
    <x v="1"/>
    <x v="0"/>
    <n v="8277.52"/>
    <x v="1"/>
    <x v="2"/>
    <x v="3"/>
    <n v="27298"/>
    <n v="48"/>
    <s v=" Martina"/>
  </r>
  <r>
    <s v="Id1319"/>
    <n v="43.31"/>
    <n v="6.1"/>
    <s v="yes"/>
    <x v="1"/>
    <x v="0"/>
    <n v="1"/>
    <x v="1"/>
    <x v="0"/>
    <x v="1"/>
    <n v="8271.4599999999991"/>
    <x v="1"/>
    <x v="1"/>
    <x v="8"/>
    <n v="36858"/>
    <n v="22"/>
    <s v=" Dustin J"/>
  </r>
  <r>
    <s v="Id1320"/>
    <n v="22.8"/>
    <n v="6.98"/>
    <s v="No"/>
    <x v="0"/>
    <x v="0"/>
    <n v="0"/>
    <x v="1"/>
    <x v="2"/>
    <x v="0"/>
    <n v="8269.0400000000009"/>
    <x v="1"/>
    <x v="1"/>
    <x v="3"/>
    <n v="27246"/>
    <n v="48"/>
    <s v=" Kelsey"/>
  </r>
  <r>
    <s v="Id1321"/>
    <n v="19.09"/>
    <n v="4"/>
    <s v="yes"/>
    <x v="0"/>
    <x v="0"/>
    <n v="1"/>
    <x v="1"/>
    <x v="2"/>
    <x v="2"/>
    <n v="8268"/>
    <x v="2"/>
    <x v="0"/>
    <x v="0"/>
    <n v="23625"/>
    <n v="58"/>
    <s v=" Daniel V."/>
  </r>
  <r>
    <s v="Id1322"/>
    <n v="23.37"/>
    <n v="4.2300000000000004"/>
    <s v="No"/>
    <x v="0"/>
    <x v="0"/>
    <n v="0"/>
    <x v="1"/>
    <x v="2"/>
    <x v="2"/>
    <n v="8252.2800000000007"/>
    <x v="1"/>
    <x v="2"/>
    <x v="2"/>
    <n v="30221"/>
    <n v="40"/>
    <s v=" Saeger"/>
  </r>
  <r>
    <s v="Id1323"/>
    <n v="33.44"/>
    <n v="4.72"/>
    <s v="yes"/>
    <x v="0"/>
    <x v="0"/>
    <n v="0"/>
    <x v="1"/>
    <x v="0"/>
    <x v="2"/>
    <n v="8240.59"/>
    <x v="1"/>
    <x v="2"/>
    <x v="0"/>
    <n v="28005"/>
    <n v="46"/>
    <s v=" Buzunesh"/>
  </r>
  <r>
    <s v="Id1324"/>
    <n v="28.05"/>
    <n v="5.63"/>
    <s v="yes"/>
    <x v="0"/>
    <x v="0"/>
    <n v="0"/>
    <x v="1"/>
    <x v="1"/>
    <x v="2"/>
    <n v="8233.1"/>
    <x v="1"/>
    <x v="2"/>
    <x v="0"/>
    <n v="27941"/>
    <n v="46"/>
    <s v=" Mirte"/>
  </r>
  <r>
    <s v="Id1325"/>
    <n v="27.72"/>
    <n v="5.83"/>
    <s v="yes"/>
    <x v="0"/>
    <x v="0"/>
    <n v="0"/>
    <x v="1"/>
    <x v="1"/>
    <x v="1"/>
    <n v="8232.64"/>
    <x v="1"/>
    <x v="0"/>
    <x v="0"/>
    <n v="28006"/>
    <n v="46"/>
    <s v=" Megan"/>
  </r>
  <r>
    <s v="Id1326"/>
    <n v="29.81"/>
    <n v="9.23"/>
    <s v="No"/>
    <x v="0"/>
    <x v="0"/>
    <n v="0"/>
    <x v="1"/>
    <x v="1"/>
    <x v="0"/>
    <n v="8219.2000000000007"/>
    <x v="1"/>
    <x v="2"/>
    <x v="0"/>
    <n v="28671"/>
    <n v="44"/>
    <s v=" Kerry A."/>
  </r>
  <r>
    <s v="Id1327"/>
    <n v="23.98"/>
    <n v="9.89"/>
    <s v="No"/>
    <x v="0"/>
    <x v="0"/>
    <n v="0"/>
    <x v="1"/>
    <x v="2"/>
    <x v="0"/>
    <n v="8211.1"/>
    <x v="1"/>
    <x v="0"/>
    <x v="0"/>
    <n v="28787"/>
    <n v="44"/>
    <s v=" Kristin"/>
  </r>
  <r>
    <s v="Id1328"/>
    <n v="17.34"/>
    <n v="12"/>
    <s v="No"/>
    <x v="0"/>
    <x v="0"/>
    <n v="0"/>
    <x v="1"/>
    <x v="3"/>
    <x v="0"/>
    <n v="8188.12"/>
    <x v="2"/>
    <x v="0"/>
    <x v="0"/>
    <n v="22973"/>
    <n v="60"/>
    <s v=" Christopher R."/>
  </r>
  <r>
    <s v="Id1329"/>
    <n v="40.39"/>
    <n v="4.24"/>
    <s v="yes"/>
    <x v="0"/>
    <x v="1"/>
    <n v="1"/>
    <x v="1"/>
    <x v="0"/>
    <x v="2"/>
    <n v="8182.89"/>
    <x v="1"/>
    <x v="1"/>
    <x v="12"/>
    <n v="35724"/>
    <n v="25"/>
    <s v=" Elizabeth A"/>
  </r>
  <r>
    <s v="Id1330"/>
    <n v="25.96"/>
    <n v="4.68"/>
    <s v="yes"/>
    <x v="0"/>
    <x v="1"/>
    <n v="1"/>
    <x v="1"/>
    <x v="1"/>
    <x v="2"/>
    <n v="8179.51"/>
    <x v="1"/>
    <x v="2"/>
    <x v="16"/>
    <n v="30475"/>
    <n v="40"/>
    <s v=" Andrew"/>
  </r>
  <r>
    <s v="Id1331"/>
    <n v="17.68"/>
    <n v="8.57"/>
    <s v="yes"/>
    <x v="0"/>
    <x v="1"/>
    <n v="1"/>
    <x v="1"/>
    <x v="3"/>
    <x v="0"/>
    <n v="8177.9"/>
    <x v="2"/>
    <x v="1"/>
    <x v="0"/>
    <n v="23320"/>
    <n v="59"/>
    <s v=" Dawn M."/>
  </r>
  <r>
    <s v="Id1332"/>
    <n v="30.875"/>
    <n v="4.0999999999999996"/>
    <s v="No"/>
    <x v="0"/>
    <x v="0"/>
    <n v="0"/>
    <x v="1"/>
    <x v="0"/>
    <x v="2"/>
    <n v="8162.72"/>
    <x v="2"/>
    <x v="0"/>
    <x v="1"/>
    <n v="30130"/>
    <n v="40"/>
    <s v=" Jonathan P"/>
  </r>
  <r>
    <s v="Id1333"/>
    <n v="30.81"/>
    <n v="4.49"/>
    <s v="No"/>
    <x v="0"/>
    <x v="0"/>
    <n v="0"/>
    <x v="1"/>
    <x v="0"/>
    <x v="2"/>
    <n v="8157.92"/>
    <x v="1"/>
    <x v="0"/>
    <x v="15"/>
    <n v="33045"/>
    <n v="32"/>
    <s v=" Gina"/>
  </r>
  <r>
    <s v="Id1334"/>
    <n v="36.85"/>
    <n v="8.8000000000000007"/>
    <s v="No"/>
    <x v="0"/>
    <x v="0"/>
    <n v="2"/>
    <x v="1"/>
    <x v="0"/>
    <x v="0"/>
    <n v="8125.78"/>
    <x v="1"/>
    <x v="2"/>
    <x v="0"/>
    <n v="26910"/>
    <n v="49"/>
    <s v=" Dino"/>
  </r>
  <r>
    <s v="Id1335"/>
    <n v="35.86"/>
    <n v="7.93"/>
    <s v="No"/>
    <x v="0"/>
    <x v="0"/>
    <n v="2"/>
    <x v="1"/>
    <x v="0"/>
    <x v="0"/>
    <n v="8124.41"/>
    <x v="2"/>
    <x v="1"/>
    <x v="0"/>
    <n v="26906"/>
    <n v="49"/>
    <s v=" Jan"/>
  </r>
  <r>
    <s v="Id1336"/>
    <n v="30.3"/>
    <n v="9.4499999999999993"/>
    <s v="No"/>
    <x v="0"/>
    <x v="0"/>
    <n v="2"/>
    <x v="1"/>
    <x v="0"/>
    <x v="0"/>
    <n v="8116.68"/>
    <x v="2"/>
    <x v="1"/>
    <x v="3"/>
    <n v="27014"/>
    <n v="49"/>
    <s v=" Jonathan E."/>
  </r>
  <r>
    <s v="Id1337"/>
    <n v="32.015000000000001"/>
    <n v="7.67"/>
    <s v="No"/>
    <x v="0"/>
    <x v="0"/>
    <n v="0"/>
    <x v="1"/>
    <x v="0"/>
    <x v="0"/>
    <n v="8116.27"/>
    <x v="2"/>
    <x v="1"/>
    <x v="1"/>
    <n v="28734"/>
    <n v="44"/>
    <s v=" Mark A"/>
  </r>
  <r>
    <s v="Id1338"/>
    <n v="25.06"/>
    <n v="10.53"/>
    <s v="No"/>
    <x v="0"/>
    <x v="0"/>
    <n v="2"/>
    <x v="1"/>
    <x v="1"/>
    <x v="0"/>
    <n v="8112.59"/>
    <x v="1"/>
    <x v="2"/>
    <x v="0"/>
    <n v="26948"/>
    <n v="49"/>
    <s v=" Mary"/>
  </r>
  <r>
    <s v="Id1339"/>
    <n v="18.829999999999998"/>
    <n v="10.08"/>
    <s v="yes"/>
    <x v="0"/>
    <x v="0"/>
    <n v="0"/>
    <x v="1"/>
    <x v="2"/>
    <x v="0"/>
    <n v="8091.3"/>
    <x v="2"/>
    <x v="1"/>
    <x v="1"/>
    <n v="24633"/>
    <n v="55"/>
    <s v=" Samuel"/>
  </r>
  <r>
    <s v="Id1340"/>
    <n v="47.52"/>
    <n v="11.39"/>
    <s v="yes"/>
    <x v="0"/>
    <x v="0"/>
    <n v="1"/>
    <x v="1"/>
    <x v="0"/>
    <x v="0"/>
    <n v="8083.92"/>
    <x v="2"/>
    <x v="0"/>
    <x v="0"/>
    <n v="27749"/>
    <n v="47"/>
    <s v=" Stan J"/>
  </r>
  <r>
    <s v="Id1341"/>
    <n v="37.82"/>
    <n v="6.36"/>
    <s v="No"/>
    <x v="0"/>
    <x v="0"/>
    <n v="0"/>
    <x v="1"/>
    <x v="0"/>
    <x v="1"/>
    <n v="8081.74"/>
    <x v="1"/>
    <x v="2"/>
    <x v="12"/>
    <n v="34619"/>
    <n v="28"/>
    <s v=" Jessica L."/>
  </r>
  <r>
    <s v="Id1342"/>
    <n v="44.16"/>
    <n v="5.31"/>
    <s v="yes"/>
    <x v="0"/>
    <x v="0"/>
    <n v="0"/>
    <x v="1"/>
    <x v="0"/>
    <x v="2"/>
    <n v="8081.26"/>
    <x v="1"/>
    <x v="2"/>
    <x v="1"/>
    <n v="37131"/>
    <n v="21"/>
    <s v=" Krysta"/>
  </r>
  <r>
    <s v="Id1343"/>
    <n v="37.049999999999997"/>
    <n v="4.74"/>
    <s v="No"/>
    <x v="0"/>
    <x v="1"/>
    <n v="1"/>
    <x v="1"/>
    <x v="0"/>
    <x v="2"/>
    <n v="8077.41"/>
    <x v="1"/>
    <x v="1"/>
    <x v="12"/>
    <n v="34280"/>
    <n v="29"/>
    <s v=" Natascia"/>
  </r>
  <r>
    <s v="Id1344"/>
    <n v="18.66"/>
    <n v="11.35"/>
    <s v="No"/>
    <x v="0"/>
    <x v="0"/>
    <n v="0"/>
    <x v="1"/>
    <x v="2"/>
    <x v="0"/>
    <n v="8071.57"/>
    <x v="2"/>
    <x v="1"/>
    <x v="3"/>
    <n v="24036"/>
    <n v="57"/>
    <s v=" Jenny"/>
  </r>
  <r>
    <s v="Id1345"/>
    <n v="36.200000000000003"/>
    <n v="6.81"/>
    <s v="yes"/>
    <x v="0"/>
    <x v="0"/>
    <n v="1"/>
    <x v="1"/>
    <x v="0"/>
    <x v="0"/>
    <n v="8068.19"/>
    <x v="2"/>
    <x v="2"/>
    <x v="3"/>
    <n v="27743"/>
    <n v="47"/>
    <s v=" Brian"/>
  </r>
  <r>
    <s v="Id1346"/>
    <n v="18.87"/>
    <n v="8.06"/>
    <s v="No"/>
    <x v="0"/>
    <x v="0"/>
    <n v="0"/>
    <x v="1"/>
    <x v="2"/>
    <x v="0"/>
    <n v="8067.83"/>
    <x v="2"/>
    <x v="1"/>
    <x v="0"/>
    <n v="23965"/>
    <n v="57"/>
    <s v=" Monica"/>
  </r>
  <r>
    <s v="Id1347"/>
    <n v="32.299999999999997"/>
    <n v="6.74"/>
    <s v="yes"/>
    <x v="0"/>
    <x v="0"/>
    <n v="1"/>
    <x v="1"/>
    <x v="0"/>
    <x v="0"/>
    <n v="8062.76"/>
    <x v="2"/>
    <x v="0"/>
    <x v="3"/>
    <n v="27573"/>
    <n v="47"/>
    <s v=" Tyler"/>
  </r>
  <r>
    <s v="Id1348"/>
    <n v="22.64"/>
    <n v="6.54"/>
    <s v="yes"/>
    <x v="0"/>
    <x v="0"/>
    <n v="2"/>
    <x v="1"/>
    <x v="2"/>
    <x v="0"/>
    <n v="8062.31"/>
    <x v="1"/>
    <x v="1"/>
    <x v="0"/>
    <n v="25914"/>
    <n v="52"/>
    <s v=" Kelly C"/>
  </r>
  <r>
    <s v="Id1349"/>
    <n v="28.69"/>
    <n v="5.4"/>
    <s v="No"/>
    <x v="0"/>
    <x v="0"/>
    <n v="0"/>
    <x v="1"/>
    <x v="1"/>
    <x v="2"/>
    <n v="8059.68"/>
    <x v="1"/>
    <x v="0"/>
    <x v="1"/>
    <n v="30312"/>
    <n v="40"/>
    <s v=" Emily"/>
  </r>
  <r>
    <s v="Id1350"/>
    <n v="28.16"/>
    <n v="5.58"/>
    <s v="yes"/>
    <x v="0"/>
    <x v="0"/>
    <n v="0"/>
    <x v="1"/>
    <x v="1"/>
    <x v="2"/>
    <n v="8059.06"/>
    <x v="1"/>
    <x v="0"/>
    <x v="1"/>
    <n v="31379"/>
    <n v="37"/>
    <s v=" James V"/>
  </r>
  <r>
    <s v="Id1351"/>
    <n v="45.54"/>
    <n v="5.84"/>
    <s v="No"/>
    <x v="0"/>
    <x v="1"/>
    <n v="1"/>
    <x v="1"/>
    <x v="0"/>
    <x v="1"/>
    <n v="8035.64"/>
    <x v="1"/>
    <x v="2"/>
    <x v="1"/>
    <n v="37967"/>
    <n v="19"/>
    <s v=" Angie"/>
  </r>
  <r>
    <s v="Id1352"/>
    <n v="28.7"/>
    <n v="4.2"/>
    <s v="No"/>
    <x v="0"/>
    <x v="0"/>
    <n v="0"/>
    <x v="1"/>
    <x v="1"/>
    <x v="2"/>
    <n v="8027.97"/>
    <x v="2"/>
    <x v="2"/>
    <x v="3"/>
    <n v="28435"/>
    <n v="45"/>
    <s v=" Michael J."/>
  </r>
  <r>
    <s v="Id1353"/>
    <n v="27.74"/>
    <n v="6.06"/>
    <s v="yes"/>
    <x v="0"/>
    <x v="0"/>
    <n v="0"/>
    <x v="1"/>
    <x v="1"/>
    <x v="1"/>
    <n v="8026.67"/>
    <x v="1"/>
    <x v="2"/>
    <x v="1"/>
    <n v="28114"/>
    <n v="46"/>
    <s v=" Sabina"/>
  </r>
  <r>
    <s v="Id1354"/>
    <n v="36.954999999999998"/>
    <n v="7.57"/>
    <s v="No"/>
    <x v="0"/>
    <x v="0"/>
    <n v="0"/>
    <x v="1"/>
    <x v="0"/>
    <x v="0"/>
    <n v="8023.14"/>
    <x v="1"/>
    <x v="0"/>
    <x v="1"/>
    <n v="28688"/>
    <n v="44"/>
    <s v=" Amy C"/>
  </r>
  <r>
    <s v="Id1355"/>
    <n v="30.69"/>
    <n v="6.15"/>
    <s v="No"/>
    <x v="0"/>
    <x v="0"/>
    <n v="0"/>
    <x v="1"/>
    <x v="0"/>
    <x v="1"/>
    <n v="8021.11"/>
    <x v="1"/>
    <x v="1"/>
    <x v="1"/>
    <n v="32815"/>
    <n v="33"/>
    <s v=" Victoria U"/>
  </r>
  <r>
    <s v="Id1356"/>
    <n v="24.984999999999999"/>
    <n v="4.5599999999999996"/>
    <s v="No"/>
    <x v="0"/>
    <x v="0"/>
    <n v="0"/>
    <x v="1"/>
    <x v="2"/>
    <x v="2"/>
    <n v="8017.06"/>
    <x v="1"/>
    <x v="2"/>
    <x v="1"/>
    <n v="29533"/>
    <n v="42"/>
    <s v=" Amelia B"/>
  </r>
  <r>
    <s v="Id1357"/>
    <n v="39.42"/>
    <n v="4.72"/>
    <s v="yes"/>
    <x v="0"/>
    <x v="0"/>
    <n v="1"/>
    <x v="1"/>
    <x v="0"/>
    <x v="2"/>
    <n v="8014.62"/>
    <x v="1"/>
    <x v="0"/>
    <x v="1"/>
    <n v="34960"/>
    <n v="27"/>
    <s v=" Jackie J"/>
  </r>
  <r>
    <s v="Id1358"/>
    <n v="16.8"/>
    <n v="7.98"/>
    <s v="No"/>
    <x v="0"/>
    <x v="0"/>
    <n v="0"/>
    <x v="1"/>
    <x v="3"/>
    <x v="0"/>
    <n v="8004.96"/>
    <x v="2"/>
    <x v="1"/>
    <x v="0"/>
    <n v="22880"/>
    <n v="60"/>
    <s v=" Justin"/>
  </r>
  <r>
    <s v="Id1359"/>
    <n v="23.274999999999999"/>
    <n v="6.26"/>
    <s v="yes"/>
    <x v="0"/>
    <x v="1"/>
    <n v="1"/>
    <x v="1"/>
    <x v="2"/>
    <x v="1"/>
    <n v="7986.48"/>
    <x v="1"/>
    <x v="0"/>
    <x v="2"/>
    <n v="30548"/>
    <n v="39"/>
    <s v=" Kerry"/>
  </r>
  <r>
    <s v="Id1360"/>
    <n v="22.8"/>
    <n v="4.29"/>
    <s v="yes"/>
    <x v="0"/>
    <x v="1"/>
    <n v="1"/>
    <x v="1"/>
    <x v="2"/>
    <x v="2"/>
    <n v="7985.82"/>
    <x v="1"/>
    <x v="1"/>
    <x v="2"/>
    <n v="30556"/>
    <n v="39"/>
    <s v=" Cindy G."/>
  </r>
  <r>
    <s v="Id1361"/>
    <n v="24.3"/>
    <n v="5.43"/>
    <s v="No"/>
    <x v="0"/>
    <x v="0"/>
    <n v="2"/>
    <x v="1"/>
    <x v="2"/>
    <x v="2"/>
    <n v="7980.34"/>
    <x v="1"/>
    <x v="2"/>
    <x v="0"/>
    <n v="26626"/>
    <n v="50"/>
    <s v=" Gennaro"/>
  </r>
  <r>
    <s v="Id1362"/>
    <n v="25.13"/>
    <n v="8"/>
    <s v="yes"/>
    <x v="0"/>
    <x v="0"/>
    <n v="1"/>
    <x v="1"/>
    <x v="1"/>
    <x v="0"/>
    <n v="7966.81"/>
    <x v="1"/>
    <x v="2"/>
    <x v="0"/>
    <n v="27616"/>
    <n v="47"/>
    <s v=" Terry"/>
  </r>
  <r>
    <s v="Id1363"/>
    <n v="22.72"/>
    <n v="9.9600000000000009"/>
    <s v="yes"/>
    <x v="0"/>
    <x v="0"/>
    <n v="2"/>
    <x v="1"/>
    <x v="2"/>
    <x v="0"/>
    <n v="7958.13"/>
    <x v="1"/>
    <x v="2"/>
    <x v="0"/>
    <n v="25738"/>
    <n v="52"/>
    <s v=" Patrick J"/>
  </r>
  <r>
    <s v="Id1364"/>
    <n v="32.6"/>
    <n v="6.8"/>
    <s v="yes"/>
    <x v="0"/>
    <x v="0"/>
    <n v="0"/>
    <x v="1"/>
    <x v="0"/>
    <x v="0"/>
    <n v="7954.52"/>
    <x v="1"/>
    <x v="2"/>
    <x v="3"/>
    <n v="29948"/>
    <n v="41"/>
    <s v=" Keara"/>
  </r>
  <r>
    <s v="Id1365"/>
    <n v="17.28"/>
    <n v="6.22"/>
    <s v="yes"/>
    <x v="0"/>
    <x v="0"/>
    <n v="2"/>
    <x v="1"/>
    <x v="3"/>
    <x v="1"/>
    <n v="7953.72"/>
    <x v="2"/>
    <x v="0"/>
    <x v="1"/>
    <n v="24297"/>
    <n v="56"/>
    <s v=" Nicole"/>
  </r>
  <r>
    <s v="Id1366"/>
    <n v="27.92"/>
    <n v="5.79"/>
    <s v="No"/>
    <x v="0"/>
    <x v="0"/>
    <n v="1"/>
    <x v="1"/>
    <x v="1"/>
    <x v="1"/>
    <n v="7948.22"/>
    <x v="1"/>
    <x v="0"/>
    <x v="15"/>
    <n v="32079"/>
    <n v="35"/>
    <s v=" Katena"/>
  </r>
  <r>
    <s v="Id1367"/>
    <n v="38.284999999999997"/>
    <n v="5.41"/>
    <s v="No"/>
    <x v="0"/>
    <x v="0"/>
    <n v="0"/>
    <x v="1"/>
    <x v="0"/>
    <x v="2"/>
    <n v="7935.29"/>
    <x v="1"/>
    <x v="1"/>
    <x v="2"/>
    <n v="28326"/>
    <n v="45"/>
    <s v=" Bean K."/>
  </r>
  <r>
    <s v="Id1368"/>
    <n v="16.48"/>
    <n v="11.05"/>
    <s v="No"/>
    <x v="0"/>
    <x v="0"/>
    <n v="0"/>
    <x v="1"/>
    <x v="3"/>
    <x v="0"/>
    <n v="7896.41"/>
    <x v="2"/>
    <x v="2"/>
    <x v="0"/>
    <n v="22929"/>
    <n v="60"/>
    <s v=" Brian"/>
  </r>
  <r>
    <s v="Id1369"/>
    <n v="38.57"/>
    <n v="6.27"/>
    <s v="No"/>
    <x v="0"/>
    <x v="0"/>
    <n v="0"/>
    <x v="1"/>
    <x v="0"/>
    <x v="1"/>
    <n v="7851.85"/>
    <x v="1"/>
    <x v="0"/>
    <x v="1"/>
    <n v="34655"/>
    <n v="28"/>
    <s v=" Jan-Patrick"/>
  </r>
  <r>
    <s v="Id1370"/>
    <n v="43.85"/>
    <n v="4.7699999999999996"/>
    <s v="yes"/>
    <x v="0"/>
    <x v="0"/>
    <n v="0"/>
    <x v="1"/>
    <x v="0"/>
    <x v="2"/>
    <n v="7844.8"/>
    <x v="1"/>
    <x v="2"/>
    <x v="1"/>
    <n v="37169"/>
    <n v="21"/>
    <s v=" Jesse J"/>
  </r>
  <r>
    <s v="Id1371"/>
    <n v="30.11"/>
    <n v="4.08"/>
    <s v="No"/>
    <x v="0"/>
    <x v="0"/>
    <n v="0"/>
    <x v="1"/>
    <x v="0"/>
    <x v="2"/>
    <n v="7824.37"/>
    <x v="1"/>
    <x v="2"/>
    <x v="1"/>
    <n v="32793"/>
    <n v="33"/>
    <s v=" Lindsey M"/>
  </r>
  <r>
    <s v="Id1372"/>
    <n v="31.59"/>
    <n v="6.01"/>
    <s v="No"/>
    <x v="0"/>
    <x v="0"/>
    <n v="0"/>
    <x v="1"/>
    <x v="0"/>
    <x v="1"/>
    <n v="7812.67"/>
    <x v="1"/>
    <x v="1"/>
    <x v="1"/>
    <n v="33593"/>
    <n v="31"/>
    <s v=" Marguerite K."/>
  </r>
  <r>
    <s v="Id1373"/>
    <n v="40.15"/>
    <n v="11.84"/>
    <s v="No"/>
    <x v="0"/>
    <x v="0"/>
    <n v="0"/>
    <x v="1"/>
    <x v="0"/>
    <x v="0"/>
    <n v="7804.16"/>
    <x v="1"/>
    <x v="0"/>
    <x v="0"/>
    <n v="27342"/>
    <n v="48"/>
    <s v=" Travis"/>
  </r>
  <r>
    <s v="Id1374"/>
    <n v="40.700000000000003"/>
    <n v="6.27"/>
    <s v="yes"/>
    <x v="0"/>
    <x v="1"/>
    <n v="1"/>
    <x v="1"/>
    <x v="0"/>
    <x v="1"/>
    <n v="7803.77"/>
    <x v="1"/>
    <x v="0"/>
    <x v="1"/>
    <n v="35766"/>
    <n v="25"/>
    <s v=" Ricky"/>
  </r>
  <r>
    <s v="Id1375"/>
    <n v="40.76"/>
    <n v="5.28"/>
    <s v="No"/>
    <x v="0"/>
    <x v="0"/>
    <n v="0"/>
    <x v="1"/>
    <x v="0"/>
    <x v="2"/>
    <n v="7794.68"/>
    <x v="1"/>
    <x v="2"/>
    <x v="12"/>
    <n v="36519"/>
    <n v="23"/>
    <s v=" Colleen L."/>
  </r>
  <r>
    <s v="Id1376"/>
    <n v="29.7"/>
    <n v="7.03"/>
    <s v="No"/>
    <x v="0"/>
    <x v="0"/>
    <n v="0"/>
    <x v="1"/>
    <x v="1"/>
    <x v="0"/>
    <n v="7789.64"/>
    <x v="0"/>
    <x v="0"/>
    <x v="0"/>
    <n v="27369"/>
    <n v="48"/>
    <s v=" Charlie A"/>
  </r>
  <r>
    <s v="Id1377"/>
    <n v="40.58"/>
    <n v="5.32"/>
    <s v="yes"/>
    <x v="0"/>
    <x v="1"/>
    <n v="1"/>
    <x v="1"/>
    <x v="0"/>
    <x v="2"/>
    <n v="7763.06"/>
    <x v="1"/>
    <x v="1"/>
    <x v="1"/>
    <n v="35785"/>
    <n v="25"/>
    <s v=" Rick"/>
  </r>
  <r>
    <s v="Id1378"/>
    <n v="33.06"/>
    <n v="9.59"/>
    <s v="yes"/>
    <x v="0"/>
    <x v="0"/>
    <n v="0"/>
    <x v="1"/>
    <x v="0"/>
    <x v="0"/>
    <n v="7749.16"/>
    <x v="1"/>
    <x v="1"/>
    <x v="1"/>
    <n v="29767"/>
    <n v="41"/>
    <s v=" Lauren C"/>
  </r>
  <r>
    <s v="Id1379"/>
    <n v="26.62"/>
    <n v="6.15"/>
    <s v="yes"/>
    <x v="0"/>
    <x v="0"/>
    <n v="0"/>
    <x v="1"/>
    <x v="1"/>
    <x v="1"/>
    <n v="7742.11"/>
    <x v="2"/>
    <x v="2"/>
    <x v="0"/>
    <n v="28106"/>
    <n v="46"/>
    <s v=" Daniel"/>
  </r>
  <r>
    <s v="Id1380"/>
    <n v="37.1"/>
    <n v="11.08"/>
    <s v="No"/>
    <x v="0"/>
    <x v="0"/>
    <n v="0"/>
    <x v="1"/>
    <x v="0"/>
    <x v="0"/>
    <n v="7740.34"/>
    <x v="0"/>
    <x v="1"/>
    <x v="3"/>
    <n v="28737"/>
    <n v="44"/>
    <s v=" Jaime"/>
  </r>
  <r>
    <s v="Id1381"/>
    <n v="18.28"/>
    <n v="7.95"/>
    <s v="No"/>
    <x v="0"/>
    <x v="0"/>
    <n v="0"/>
    <x v="1"/>
    <x v="3"/>
    <x v="0"/>
    <n v="7736.39"/>
    <x v="2"/>
    <x v="2"/>
    <x v="0"/>
    <n v="23941"/>
    <n v="57"/>
    <s v=" Erik R"/>
  </r>
  <r>
    <s v="Id1382"/>
    <n v="35.814999999999998"/>
    <n v="6.23"/>
    <s v="No"/>
    <x v="0"/>
    <x v="0"/>
    <n v="0"/>
    <x v="1"/>
    <x v="0"/>
    <x v="1"/>
    <n v="7731.86"/>
    <x v="1"/>
    <x v="0"/>
    <x v="1"/>
    <n v="28366"/>
    <n v="45"/>
    <s v=" Katie"/>
  </r>
  <r>
    <s v="Id1383"/>
    <n v="30.69"/>
    <n v="6.5"/>
    <s v="No"/>
    <x v="0"/>
    <x v="0"/>
    <n v="0"/>
    <x v="1"/>
    <x v="0"/>
    <x v="0"/>
    <n v="7731.43"/>
    <x v="2"/>
    <x v="2"/>
    <x v="0"/>
    <n v="28828"/>
    <n v="44"/>
    <s v=" Thomas A"/>
  </r>
  <r>
    <s v="Id1384"/>
    <n v="26.125"/>
    <n v="5.22"/>
    <s v="No"/>
    <x v="0"/>
    <x v="0"/>
    <n v="0"/>
    <x v="1"/>
    <x v="1"/>
    <x v="2"/>
    <n v="7729.65"/>
    <x v="2"/>
    <x v="1"/>
    <x v="4"/>
    <n v="29474"/>
    <n v="42"/>
    <s v=" Jean-Marc"/>
  </r>
  <r>
    <s v="Id1385"/>
    <n v="34.58"/>
    <n v="6.3"/>
    <s v="No"/>
    <x v="0"/>
    <x v="1"/>
    <n v="1"/>
    <x v="1"/>
    <x v="0"/>
    <x v="1"/>
    <n v="7727.25"/>
    <x v="1"/>
    <x v="0"/>
    <x v="1"/>
    <n v="29008"/>
    <n v="44"/>
    <s v=" Kerry L"/>
  </r>
  <r>
    <s v="Id1386"/>
    <n v="27.4"/>
    <n v="8.84"/>
    <s v="No"/>
    <x v="0"/>
    <x v="0"/>
    <n v="0"/>
    <x v="1"/>
    <x v="1"/>
    <x v="0"/>
    <n v="7726.85"/>
    <x v="0"/>
    <x v="2"/>
    <x v="3"/>
    <n v="28853"/>
    <n v="44"/>
    <s v=" Ulrich"/>
  </r>
  <r>
    <s v="Id1387"/>
    <n v="27.53"/>
    <n v="4.1100000000000003"/>
    <s v="No"/>
    <x v="0"/>
    <x v="0"/>
    <n v="1"/>
    <x v="1"/>
    <x v="1"/>
    <x v="2"/>
    <n v="7684.62"/>
    <x v="1"/>
    <x v="0"/>
    <x v="14"/>
    <n v="31970"/>
    <n v="35"/>
    <s v=" Justin P"/>
  </r>
  <r>
    <s v="Id1388"/>
    <n v="33"/>
    <n v="4.57"/>
    <s v="No"/>
    <x v="0"/>
    <x v="0"/>
    <n v="0"/>
    <x v="1"/>
    <x v="0"/>
    <x v="2"/>
    <n v="7682.67"/>
    <x v="1"/>
    <x v="1"/>
    <x v="0"/>
    <n v="30303"/>
    <n v="40"/>
    <s v=" Hannah E."/>
  </r>
  <r>
    <s v="Id1389"/>
    <n v="25.78"/>
    <n v="11.06"/>
    <s v="yes"/>
    <x v="0"/>
    <x v="0"/>
    <n v="0"/>
    <x v="1"/>
    <x v="1"/>
    <x v="0"/>
    <n v="7681.17"/>
    <x v="1"/>
    <x v="2"/>
    <x v="16"/>
    <n v="29939"/>
    <n v="41"/>
    <s v=" David"/>
  </r>
  <r>
    <s v="Id1390"/>
    <n v="22.66"/>
    <n v="10.68"/>
    <s v="No"/>
    <x v="0"/>
    <x v="0"/>
    <n v="0"/>
    <x v="1"/>
    <x v="2"/>
    <x v="0"/>
    <n v="7680.92"/>
    <x v="1"/>
    <x v="1"/>
    <x v="0"/>
    <n v="26217"/>
    <n v="51"/>
    <s v=" Jim"/>
  </r>
  <r>
    <s v="Id1391"/>
    <n v="38.81"/>
    <n v="6.14"/>
    <s v="yes"/>
    <x v="0"/>
    <x v="0"/>
    <n v="1"/>
    <x v="1"/>
    <x v="0"/>
    <x v="1"/>
    <n v="7676.4"/>
    <x v="1"/>
    <x v="1"/>
    <x v="1"/>
    <n v="34955"/>
    <n v="27"/>
    <s v=" Joseph P"/>
  </r>
  <r>
    <s v="Id1392"/>
    <n v="38.51"/>
    <n v="5.45"/>
    <s v="yes"/>
    <x v="0"/>
    <x v="0"/>
    <n v="0"/>
    <x v="1"/>
    <x v="0"/>
    <x v="2"/>
    <n v="7670.75"/>
    <x v="1"/>
    <x v="2"/>
    <x v="13"/>
    <n v="35393"/>
    <n v="26"/>
    <s v=" Michael"/>
  </r>
  <r>
    <s v="Id1393"/>
    <n v="22.98"/>
    <n v="6.14"/>
    <s v="yes"/>
    <x v="0"/>
    <x v="0"/>
    <n v="0"/>
    <x v="1"/>
    <x v="2"/>
    <x v="1"/>
    <n v="7662.47"/>
    <x v="1"/>
    <x v="1"/>
    <x v="3"/>
    <n v="28042"/>
    <n v="46"/>
    <s v=" Gina M"/>
  </r>
  <r>
    <s v="Id1394"/>
    <n v="15.65"/>
    <n v="7.85"/>
    <s v="No"/>
    <x v="0"/>
    <x v="0"/>
    <n v="0"/>
    <x v="1"/>
    <x v="3"/>
    <x v="0"/>
    <n v="7657.69"/>
    <x v="2"/>
    <x v="0"/>
    <x v="1"/>
    <n v="24103"/>
    <n v="57"/>
    <s v=" Shantel C."/>
  </r>
  <r>
    <s v="Id1395"/>
    <n v="39.97"/>
    <n v="4.09"/>
    <s v="No"/>
    <x v="0"/>
    <x v="0"/>
    <n v="1"/>
    <x v="1"/>
    <x v="0"/>
    <x v="2"/>
    <n v="7652.26"/>
    <x v="1"/>
    <x v="0"/>
    <x v="8"/>
    <n v="36068"/>
    <n v="24"/>
    <s v=" Brian"/>
  </r>
  <r>
    <s v="Id1396"/>
    <n v="37.22"/>
    <n v="4.62"/>
    <s v="No"/>
    <x v="0"/>
    <x v="1"/>
    <n v="1"/>
    <x v="1"/>
    <x v="0"/>
    <x v="2"/>
    <n v="7650.8"/>
    <x v="1"/>
    <x v="2"/>
    <x v="1"/>
    <n v="34191"/>
    <n v="29"/>
    <s v=" Brian"/>
  </r>
  <r>
    <s v="Id1397"/>
    <n v="41.325000000000003"/>
    <n v="5.77"/>
    <s v="No"/>
    <x v="0"/>
    <x v="0"/>
    <n v="0"/>
    <x v="1"/>
    <x v="0"/>
    <x v="1"/>
    <n v="7650.77"/>
    <x v="1"/>
    <x v="2"/>
    <x v="2"/>
    <n v="29510"/>
    <n v="42"/>
    <s v=" Jessica R"/>
  </r>
  <r>
    <s v="Id1398"/>
    <n v="40.31"/>
    <n v="5.84"/>
    <s v="No"/>
    <x v="0"/>
    <x v="0"/>
    <n v="0"/>
    <x v="1"/>
    <x v="0"/>
    <x v="1"/>
    <n v="7642.05"/>
    <x v="1"/>
    <x v="2"/>
    <x v="12"/>
    <n v="36326"/>
    <n v="23"/>
    <s v=" Robyn"/>
  </r>
  <r>
    <s v="Id1399"/>
    <n v="29.48"/>
    <n v="4.91"/>
    <s v="No"/>
    <x v="0"/>
    <x v="0"/>
    <n v="0"/>
    <x v="1"/>
    <x v="1"/>
    <x v="2"/>
    <n v="7640.31"/>
    <x v="1"/>
    <x v="1"/>
    <x v="0"/>
    <n v="29426"/>
    <n v="42"/>
    <s v=" Ashley"/>
  </r>
  <r>
    <s v="Id1400"/>
    <n v="33.155000000000001"/>
    <n v="5.07"/>
    <s v="No"/>
    <x v="0"/>
    <x v="0"/>
    <n v="0"/>
    <x v="1"/>
    <x v="0"/>
    <x v="2"/>
    <n v="7639.42"/>
    <x v="1"/>
    <x v="2"/>
    <x v="2"/>
    <n v="29392"/>
    <n v="42"/>
    <s v=" Dana"/>
  </r>
  <r>
    <s v="Id1401"/>
    <n v="42.85"/>
    <n v="5.81"/>
    <s v="yes"/>
    <x v="0"/>
    <x v="0"/>
    <n v="0"/>
    <x v="1"/>
    <x v="0"/>
    <x v="1"/>
    <n v="7636.92"/>
    <x v="1"/>
    <x v="0"/>
    <x v="1"/>
    <n v="37238"/>
    <n v="21"/>
    <s v=" Jessica F."/>
  </r>
  <r>
    <s v="Id1402"/>
    <n v="32.340000000000003"/>
    <n v="11.2"/>
    <s v="No"/>
    <x v="0"/>
    <x v="0"/>
    <n v="0"/>
    <x v="1"/>
    <x v="0"/>
    <x v="0"/>
    <n v="7633.72"/>
    <x v="1"/>
    <x v="1"/>
    <x v="0"/>
    <n v="28726"/>
    <n v="44"/>
    <s v=" Lindsey"/>
  </r>
  <r>
    <s v="Id1403"/>
    <n v="27.5"/>
    <n v="10.75"/>
    <s v="No"/>
    <x v="0"/>
    <x v="0"/>
    <n v="0"/>
    <x v="1"/>
    <x v="1"/>
    <x v="0"/>
    <n v="7626.99"/>
    <x v="1"/>
    <x v="2"/>
    <x v="3"/>
    <n v="28823"/>
    <n v="44"/>
    <s v=" Kelly A"/>
  </r>
  <r>
    <s v="Id1404"/>
    <n v="25.8"/>
    <n v="7.8"/>
    <s v="No"/>
    <x v="0"/>
    <x v="0"/>
    <n v="0"/>
    <x v="1"/>
    <x v="1"/>
    <x v="0"/>
    <n v="7624.63"/>
    <x v="1"/>
    <x v="1"/>
    <x v="3"/>
    <n v="28800"/>
    <n v="44"/>
    <s v=" Brooke E"/>
  </r>
  <r>
    <s v="Id1405"/>
    <n v="25"/>
    <n v="7.04"/>
    <s v="No"/>
    <x v="0"/>
    <x v="0"/>
    <n v="0"/>
    <x v="1"/>
    <x v="1"/>
    <x v="0"/>
    <n v="7623.52"/>
    <x v="1"/>
    <x v="1"/>
    <x v="3"/>
    <n v="28822"/>
    <n v="44"/>
    <s v=" Katelyn E."/>
  </r>
  <r>
    <s v="Id1406"/>
    <n v="41.2"/>
    <n v="4.18"/>
    <s v="yes"/>
    <x v="0"/>
    <x v="0"/>
    <n v="0"/>
    <x v="1"/>
    <x v="0"/>
    <x v="2"/>
    <n v="7623.13"/>
    <x v="1"/>
    <x v="0"/>
    <x v="3"/>
    <n v="35325"/>
    <n v="26"/>
    <s v=" Adam"/>
  </r>
  <r>
    <s v="Id1407"/>
    <n v="17.78"/>
    <n v="8.19"/>
    <s v="No"/>
    <x v="0"/>
    <x v="0"/>
    <n v="0"/>
    <x v="1"/>
    <x v="3"/>
    <x v="0"/>
    <n v="7609.6"/>
    <x v="2"/>
    <x v="2"/>
    <x v="1"/>
    <n v="25022"/>
    <n v="54"/>
    <s v=" Dana"/>
  </r>
  <r>
    <s v="Id1408"/>
    <n v="40.119999999999997"/>
    <n v="6.22"/>
    <s v="yes"/>
    <x v="0"/>
    <x v="1"/>
    <n v="1"/>
    <x v="1"/>
    <x v="0"/>
    <x v="1"/>
    <n v="7607.03"/>
    <x v="1"/>
    <x v="2"/>
    <x v="1"/>
    <n v="35703"/>
    <n v="25"/>
    <s v=" Eric W"/>
  </r>
  <r>
    <s v="Id1409"/>
    <n v="19.350000000000001"/>
    <n v="8.2200000000000006"/>
    <s v="yes"/>
    <x v="0"/>
    <x v="0"/>
    <n v="0"/>
    <x v="1"/>
    <x v="2"/>
    <x v="0"/>
    <n v="7585.62"/>
    <x v="2"/>
    <x v="2"/>
    <x v="0"/>
    <n v="24670"/>
    <n v="55"/>
    <s v=" Matthew D"/>
  </r>
  <r>
    <s v="Id1410"/>
    <n v="36.69"/>
    <n v="6.15"/>
    <s v="No"/>
    <x v="0"/>
    <x v="0"/>
    <n v="0"/>
    <x v="1"/>
    <x v="0"/>
    <x v="1"/>
    <n v="7567.13"/>
    <x v="1"/>
    <x v="2"/>
    <x v="14"/>
    <n v="34560"/>
    <n v="28"/>
    <s v=" Eoghan"/>
  </r>
  <r>
    <s v="Id1411"/>
    <n v="28.51"/>
    <n v="5.65"/>
    <s v="yes"/>
    <x v="0"/>
    <x v="0"/>
    <n v="1"/>
    <x v="1"/>
    <x v="1"/>
    <x v="2"/>
    <n v="7538.52"/>
    <x v="1"/>
    <x v="2"/>
    <x v="1"/>
    <n v="32492"/>
    <n v="34"/>
    <s v=" Pamela W"/>
  </r>
  <r>
    <s v="Id1412"/>
    <n v="30.21"/>
    <n v="5.5"/>
    <s v="No"/>
    <x v="0"/>
    <x v="0"/>
    <n v="1"/>
    <x v="1"/>
    <x v="0"/>
    <x v="2"/>
    <n v="7537.16"/>
    <x v="1"/>
    <x v="2"/>
    <x v="1"/>
    <n v="30916"/>
    <n v="38"/>
    <s v=" Lindsey M."/>
  </r>
  <r>
    <s v="Id1413"/>
    <n v="24.33"/>
    <n v="8"/>
    <s v="No"/>
    <x v="0"/>
    <x v="0"/>
    <n v="0"/>
    <x v="1"/>
    <x v="2"/>
    <x v="0"/>
    <n v="7531.7"/>
    <x v="1"/>
    <x v="1"/>
    <x v="0"/>
    <n v="28838"/>
    <n v="44"/>
    <s v=" Kassie"/>
  </r>
  <r>
    <s v="Id1414"/>
    <n v="19.855"/>
    <n v="5.71"/>
    <s v="yes"/>
    <x v="0"/>
    <x v="0"/>
    <n v="0"/>
    <x v="1"/>
    <x v="2"/>
    <x v="1"/>
    <n v="7526.71"/>
    <x v="2"/>
    <x v="1"/>
    <x v="1"/>
    <n v="28043"/>
    <n v="46"/>
    <s v=" Matthew"/>
  </r>
  <r>
    <s v="Id1415"/>
    <n v="25.364999999999998"/>
    <n v="11.71"/>
    <s v="No"/>
    <x v="0"/>
    <x v="0"/>
    <n v="0"/>
    <x v="1"/>
    <x v="1"/>
    <x v="0"/>
    <n v="7518.03"/>
    <x v="1"/>
    <x v="0"/>
    <x v="1"/>
    <n v="28781"/>
    <n v="44"/>
    <s v=" Ruben Dario"/>
  </r>
  <r>
    <s v="Id1416"/>
    <n v="29.6"/>
    <n v="6.17"/>
    <s v="yes"/>
    <x v="0"/>
    <x v="1"/>
    <n v="1"/>
    <x v="1"/>
    <x v="1"/>
    <x v="1"/>
    <n v="7512.27"/>
    <x v="2"/>
    <x v="2"/>
    <x v="3"/>
    <n v="30507"/>
    <n v="39"/>
    <s v=" Kevin"/>
  </r>
  <r>
    <s v="Id1417"/>
    <n v="39.43"/>
    <n v="6.1"/>
    <s v="yes"/>
    <x v="0"/>
    <x v="1"/>
    <n v="1"/>
    <x v="1"/>
    <x v="0"/>
    <x v="1"/>
    <n v="7504.3"/>
    <x v="1"/>
    <x v="1"/>
    <x v="1"/>
    <n v="35731"/>
    <n v="25"/>
    <s v=" Lindsay M"/>
  </r>
  <r>
    <s v="Id1418"/>
    <n v="27.34"/>
    <n v="5.19"/>
    <s v="yes"/>
    <x v="0"/>
    <x v="0"/>
    <n v="1"/>
    <x v="1"/>
    <x v="1"/>
    <x v="2"/>
    <n v="7494.63"/>
    <x v="1"/>
    <x v="0"/>
    <x v="15"/>
    <n v="32492"/>
    <n v="34"/>
    <s v=" Amanda"/>
  </r>
  <r>
    <s v="Id1419"/>
    <n v="39.01"/>
    <n v="5.37"/>
    <s v="yes"/>
    <x v="0"/>
    <x v="0"/>
    <n v="0"/>
    <x v="1"/>
    <x v="0"/>
    <x v="2"/>
    <n v="7487.38"/>
    <x v="1"/>
    <x v="0"/>
    <x v="1"/>
    <n v="35230"/>
    <n v="26"/>
    <s v=" James"/>
  </r>
  <r>
    <s v="Id1420"/>
    <n v="18.989999999999998"/>
    <n v="10.82"/>
    <s v="yes"/>
    <x v="0"/>
    <x v="0"/>
    <n v="0"/>
    <x v="1"/>
    <x v="2"/>
    <x v="0"/>
    <n v="7463.51"/>
    <x v="2"/>
    <x v="0"/>
    <x v="0"/>
    <n v="24688"/>
    <n v="55"/>
    <s v=" Samuel H."/>
  </r>
  <r>
    <s v="Id1421"/>
    <n v="42.3"/>
    <n v="6.06"/>
    <s v="yes"/>
    <x v="0"/>
    <x v="0"/>
    <n v="0"/>
    <x v="1"/>
    <x v="0"/>
    <x v="1"/>
    <n v="7450.36"/>
    <x v="1"/>
    <x v="2"/>
    <x v="1"/>
    <n v="37043"/>
    <n v="22"/>
    <s v=" Jenni"/>
  </r>
  <r>
    <s v="Id1422"/>
    <n v="39.805"/>
    <n v="5.91"/>
    <s v="No"/>
    <x v="0"/>
    <x v="0"/>
    <n v="0"/>
    <x v="1"/>
    <x v="0"/>
    <x v="1"/>
    <n v="7448.4"/>
    <x v="2"/>
    <x v="0"/>
    <x v="6"/>
    <n v="28398"/>
    <n v="45"/>
    <s v=" Estuardo F"/>
  </r>
  <r>
    <s v="Id1423"/>
    <n v="33.700000000000003"/>
    <n v="5.87"/>
    <s v="No"/>
    <x v="0"/>
    <x v="0"/>
    <n v="0"/>
    <x v="1"/>
    <x v="0"/>
    <x v="1"/>
    <n v="7445.92"/>
    <x v="2"/>
    <x v="1"/>
    <x v="3"/>
    <n v="28393"/>
    <n v="45"/>
    <s v=" Brett"/>
  </r>
  <r>
    <s v="Id1424"/>
    <n v="36.195"/>
    <n v="6.22"/>
    <s v="No"/>
    <x v="0"/>
    <x v="0"/>
    <n v="0"/>
    <x v="1"/>
    <x v="0"/>
    <x v="1"/>
    <n v="7443.64"/>
    <x v="1"/>
    <x v="0"/>
    <x v="1"/>
    <n v="29409"/>
    <n v="42"/>
    <s v=" Sharon E."/>
  </r>
  <r>
    <s v="Id1425"/>
    <n v="32.6"/>
    <n v="5.73"/>
    <s v="No"/>
    <x v="0"/>
    <x v="1"/>
    <n v="1"/>
    <x v="1"/>
    <x v="0"/>
    <x v="1"/>
    <n v="7441.5"/>
    <x v="2"/>
    <x v="2"/>
    <x v="3"/>
    <n v="29099"/>
    <n v="43"/>
    <s v=" Jacob W√¶ver"/>
  </r>
  <r>
    <s v="Id1426"/>
    <n v="30.2"/>
    <n v="5.7"/>
    <s v="No"/>
    <x v="0"/>
    <x v="0"/>
    <n v="0"/>
    <x v="1"/>
    <x v="0"/>
    <x v="1"/>
    <n v="7441.05"/>
    <x v="2"/>
    <x v="2"/>
    <x v="3"/>
    <n v="28362"/>
    <n v="45"/>
    <s v=" Scott"/>
  </r>
  <r>
    <s v="Id1427"/>
    <n v="27.645"/>
    <n v="9.91"/>
    <s v="No"/>
    <x v="0"/>
    <x v="0"/>
    <n v="0"/>
    <x v="1"/>
    <x v="1"/>
    <x v="0"/>
    <n v="7421.19"/>
    <x v="1"/>
    <x v="0"/>
    <x v="1"/>
    <n v="28826"/>
    <n v="44"/>
    <s v=" Brooke S."/>
  </r>
  <r>
    <s v="Id1428"/>
    <n v="26.41"/>
    <n v="11.4"/>
    <s v="No"/>
    <x v="0"/>
    <x v="0"/>
    <n v="0"/>
    <x v="1"/>
    <x v="1"/>
    <x v="0"/>
    <n v="7419.48"/>
    <x v="1"/>
    <x v="2"/>
    <x v="1"/>
    <n v="28806"/>
    <n v="44"/>
    <s v=" Kaye A."/>
  </r>
  <r>
    <s v="Id1429"/>
    <n v="34.1"/>
    <n v="6.29"/>
    <s v="yes"/>
    <x v="0"/>
    <x v="1"/>
    <n v="1"/>
    <x v="1"/>
    <x v="0"/>
    <x v="1"/>
    <n v="7418.52"/>
    <x v="1"/>
    <x v="2"/>
    <x v="3"/>
    <n v="30578"/>
    <n v="39"/>
    <s v=" Carolyn"/>
  </r>
  <r>
    <s v="Id1430"/>
    <n v="17.3"/>
    <n v="9.2799999999999994"/>
    <s v="No"/>
    <x v="0"/>
    <x v="0"/>
    <n v="0"/>
    <x v="1"/>
    <x v="3"/>
    <x v="0"/>
    <n v="7403.98"/>
    <x v="2"/>
    <x v="2"/>
    <x v="0"/>
    <n v="24081"/>
    <n v="57"/>
    <s v=" Daniel C."/>
  </r>
  <r>
    <s v="Id1431"/>
    <n v="35.020000000000003"/>
    <n v="4.78"/>
    <s v="No"/>
    <x v="0"/>
    <x v="1"/>
    <n v="1"/>
    <x v="1"/>
    <x v="0"/>
    <x v="2"/>
    <n v="7388.85"/>
    <x v="1"/>
    <x v="2"/>
    <x v="12"/>
    <n v="34172"/>
    <n v="29"/>
    <s v=" Laurie A"/>
  </r>
  <r>
    <s v="Id1432"/>
    <n v="37.1"/>
    <n v="8.8699999999999992"/>
    <s v="yes"/>
    <x v="0"/>
    <x v="0"/>
    <n v="0"/>
    <x v="1"/>
    <x v="0"/>
    <x v="0"/>
    <n v="7371.77"/>
    <x v="1"/>
    <x v="1"/>
    <x v="3"/>
    <n v="29914"/>
    <n v="41"/>
    <s v=" Nicole"/>
  </r>
  <r>
    <s v="Id1433"/>
    <n v="16.79"/>
    <n v="11.4"/>
    <s v="No"/>
    <x v="0"/>
    <x v="0"/>
    <n v="0"/>
    <x v="1"/>
    <x v="3"/>
    <x v="0"/>
    <n v="7362.31"/>
    <x v="2"/>
    <x v="0"/>
    <x v="0"/>
    <n v="24085"/>
    <n v="57"/>
    <s v=" Shelby"/>
  </r>
  <r>
    <s v="Id1434"/>
    <n v="31.635000000000002"/>
    <n v="9.1300000000000008"/>
    <s v="yes"/>
    <x v="0"/>
    <x v="0"/>
    <n v="0"/>
    <x v="1"/>
    <x v="0"/>
    <x v="0"/>
    <n v="7358.18"/>
    <x v="1"/>
    <x v="0"/>
    <x v="2"/>
    <n v="29783"/>
    <n v="41"/>
    <s v=" Allison"/>
  </r>
  <r>
    <s v="Id1435"/>
    <n v="24.19"/>
    <n v="6.22"/>
    <s v="yes"/>
    <x v="0"/>
    <x v="1"/>
    <n v="1"/>
    <x v="1"/>
    <x v="2"/>
    <x v="1"/>
    <n v="7357.49"/>
    <x v="1"/>
    <x v="2"/>
    <x v="1"/>
    <n v="30488"/>
    <n v="39"/>
    <s v=" Leticia"/>
  </r>
  <r>
    <s v="Id1436"/>
    <n v="35.29"/>
    <n v="5.9"/>
    <s v="No"/>
    <x v="0"/>
    <x v="1"/>
    <n v="1"/>
    <x v="1"/>
    <x v="0"/>
    <x v="1"/>
    <n v="7349.12"/>
    <x v="1"/>
    <x v="2"/>
    <x v="14"/>
    <n v="34247"/>
    <n v="29"/>
    <s v=" John S."/>
  </r>
  <r>
    <s v="Id1437"/>
    <n v="35.299999999999997"/>
    <n v="4.45"/>
    <s v="No"/>
    <x v="0"/>
    <x v="0"/>
    <n v="0"/>
    <x v="1"/>
    <x v="0"/>
    <x v="2"/>
    <n v="7348.14"/>
    <x v="1"/>
    <x v="1"/>
    <x v="3"/>
    <n v="28460"/>
    <n v="45"/>
    <s v=" April"/>
  </r>
  <r>
    <s v="Id1438"/>
    <n v="35.64"/>
    <n v="6.17"/>
    <s v="No"/>
    <x v="0"/>
    <x v="1"/>
    <n v="1"/>
    <x v="1"/>
    <x v="0"/>
    <x v="1"/>
    <n v="7345.73"/>
    <x v="1"/>
    <x v="1"/>
    <x v="0"/>
    <n v="29032"/>
    <n v="43"/>
    <s v=" Ashley N."/>
  </r>
  <r>
    <s v="Id1439"/>
    <n v="33.1"/>
    <n v="4.93"/>
    <s v="No"/>
    <x v="0"/>
    <x v="0"/>
    <n v="0"/>
    <x v="1"/>
    <x v="0"/>
    <x v="2"/>
    <n v="7345.08"/>
    <x v="1"/>
    <x v="1"/>
    <x v="3"/>
    <n v="28477"/>
    <n v="45"/>
    <s v=" Madeleine"/>
  </r>
  <r>
    <s v="Id1440"/>
    <n v="26.41"/>
    <n v="7.32"/>
    <s v="yes"/>
    <x v="0"/>
    <x v="0"/>
    <n v="1"/>
    <x v="1"/>
    <x v="1"/>
    <x v="0"/>
    <n v="7339.93"/>
    <x v="1"/>
    <x v="2"/>
    <x v="1"/>
    <n v="31578"/>
    <n v="36"/>
    <s v=" Nelly S"/>
  </r>
  <r>
    <s v="Id1441"/>
    <n v="29.9"/>
    <n v="5.27"/>
    <s v="No"/>
    <x v="0"/>
    <x v="1"/>
    <n v="1"/>
    <x v="1"/>
    <x v="1"/>
    <x v="2"/>
    <n v="7337.75"/>
    <x v="1"/>
    <x v="0"/>
    <x v="3"/>
    <n v="29117"/>
    <n v="43"/>
    <s v=" Meredith S"/>
  </r>
  <r>
    <s v="Id1442"/>
    <n v="25.24"/>
    <n v="5.82"/>
    <s v="No"/>
    <x v="0"/>
    <x v="0"/>
    <n v="1"/>
    <x v="1"/>
    <x v="1"/>
    <x v="1"/>
    <n v="7325.47"/>
    <x v="1"/>
    <x v="1"/>
    <x v="1"/>
    <n v="30888"/>
    <n v="38"/>
    <s v=" Kevin"/>
  </r>
  <r>
    <s v="Id1443"/>
    <n v="25.08"/>
    <n v="5.8"/>
    <s v="No"/>
    <x v="0"/>
    <x v="1"/>
    <n v="1"/>
    <x v="1"/>
    <x v="1"/>
    <x v="1"/>
    <n v="7325.05"/>
    <x v="1"/>
    <x v="0"/>
    <x v="2"/>
    <n v="29025"/>
    <n v="43"/>
    <s v=" Lisa"/>
  </r>
  <r>
    <s v="Id1444"/>
    <n v="29.164999999999999"/>
    <n v="4.87"/>
    <s v="No"/>
    <x v="1"/>
    <x v="0"/>
    <n v="1"/>
    <x v="1"/>
    <x v="1"/>
    <x v="2"/>
    <n v="7323.73"/>
    <x v="1"/>
    <x v="2"/>
    <x v="2"/>
    <n v="38306"/>
    <n v="18"/>
    <s v=" Katherine A"/>
  </r>
  <r>
    <s v="Id1445"/>
    <n v="15.05"/>
    <n v="8.1199999999999992"/>
    <s v="No"/>
    <x v="0"/>
    <x v="0"/>
    <n v="0"/>
    <x v="1"/>
    <x v="3"/>
    <x v="0"/>
    <n v="7322.86"/>
    <x v="2"/>
    <x v="0"/>
    <x v="1"/>
    <n v="23934"/>
    <n v="57"/>
    <s v=" Steve"/>
  </r>
  <r>
    <s v="Id1446"/>
    <n v="19.95"/>
    <n v="4.3600000000000003"/>
    <s v="No"/>
    <x v="0"/>
    <x v="0"/>
    <n v="2"/>
    <x v="1"/>
    <x v="2"/>
    <x v="2"/>
    <n v="7318.22"/>
    <x v="1"/>
    <x v="0"/>
    <x v="1"/>
    <n v="26522"/>
    <n v="50"/>
    <s v=" Kate L."/>
  </r>
  <r>
    <s v="Id1447"/>
    <n v="16.66"/>
    <n v="9.16"/>
    <s v="No"/>
    <x v="0"/>
    <x v="0"/>
    <n v="0"/>
    <x v="1"/>
    <x v="3"/>
    <x v="0"/>
    <n v="7318.21"/>
    <x v="2"/>
    <x v="1"/>
    <x v="0"/>
    <n v="23918"/>
    <n v="57"/>
    <s v=" Beth"/>
  </r>
  <r>
    <s v="Id1448"/>
    <n v="16.62"/>
    <n v="9.14"/>
    <s v="No"/>
    <x v="0"/>
    <x v="0"/>
    <n v="0"/>
    <x v="1"/>
    <x v="3"/>
    <x v="0"/>
    <n v="7304.65"/>
    <x v="2"/>
    <x v="0"/>
    <x v="0"/>
    <n v="23899"/>
    <n v="58"/>
    <s v=" Katharine"/>
  </r>
  <r>
    <s v="Id1449"/>
    <n v="15.36"/>
    <n v="5.49"/>
    <s v="yes"/>
    <x v="0"/>
    <x v="0"/>
    <n v="2"/>
    <x v="1"/>
    <x v="3"/>
    <x v="2"/>
    <n v="7302.46"/>
    <x v="2"/>
    <x v="1"/>
    <x v="1"/>
    <n v="24467"/>
    <n v="56"/>
    <s v=" Heather L"/>
  </r>
  <r>
    <s v="Id1450"/>
    <n v="27.74"/>
    <n v="5.96"/>
    <s v="yes"/>
    <x v="0"/>
    <x v="0"/>
    <n v="0"/>
    <x v="1"/>
    <x v="1"/>
    <x v="1"/>
    <n v="7281.51"/>
    <x v="1"/>
    <x v="1"/>
    <x v="1"/>
    <n v="31353"/>
    <n v="37"/>
    <s v=" Desiree"/>
  </r>
  <r>
    <s v="Id1451"/>
    <n v="22.44"/>
    <n v="4.62"/>
    <s v="yes"/>
    <x v="0"/>
    <x v="0"/>
    <n v="0"/>
    <x v="1"/>
    <x v="2"/>
    <x v="2"/>
    <n v="7273.02"/>
    <x v="1"/>
    <x v="1"/>
    <x v="0"/>
    <n v="28112"/>
    <n v="46"/>
    <s v=" Peter B."/>
  </r>
  <r>
    <s v="Id1452"/>
    <n v="37.049999999999997"/>
    <n v="9.9600000000000009"/>
    <s v="yes"/>
    <x v="0"/>
    <x v="0"/>
    <n v="0"/>
    <x v="1"/>
    <x v="0"/>
    <x v="0"/>
    <n v="7265.7"/>
    <x v="2"/>
    <x v="0"/>
    <x v="1"/>
    <n v="29802"/>
    <n v="41"/>
    <s v=" Adam"/>
  </r>
  <r>
    <s v="Id1453"/>
    <n v="22.95"/>
    <n v="10.53"/>
    <s v="No"/>
    <x v="0"/>
    <x v="0"/>
    <n v="2"/>
    <x v="1"/>
    <x v="2"/>
    <x v="0"/>
    <n v="7265.58"/>
    <x v="1"/>
    <x v="2"/>
    <x v="0"/>
    <n v="26962"/>
    <n v="49"/>
    <s v=" Jeremy J"/>
  </r>
  <r>
    <s v="Id1454"/>
    <n v="34.200000000000003"/>
    <n v="6.69"/>
    <s v="yes"/>
    <x v="0"/>
    <x v="0"/>
    <n v="0"/>
    <x v="1"/>
    <x v="0"/>
    <x v="0"/>
    <n v="7261.74"/>
    <x v="2"/>
    <x v="0"/>
    <x v="1"/>
    <n v="29750"/>
    <n v="41"/>
    <s v=" Adam C"/>
  </r>
  <r>
    <s v="Id1455"/>
    <n v="30.59"/>
    <n v="9.5500000000000007"/>
    <s v="yes"/>
    <x v="0"/>
    <x v="0"/>
    <n v="0"/>
    <x v="1"/>
    <x v="0"/>
    <x v="0"/>
    <n v="7256.72"/>
    <x v="2"/>
    <x v="2"/>
    <x v="1"/>
    <n v="29812"/>
    <n v="41"/>
    <s v=" Jon"/>
  </r>
  <r>
    <s v="Id1456"/>
    <n v="25.51"/>
    <n v="6.05"/>
    <s v="No"/>
    <x v="0"/>
    <x v="0"/>
    <n v="0"/>
    <x v="1"/>
    <x v="1"/>
    <x v="1"/>
    <n v="7248.71"/>
    <x v="1"/>
    <x v="1"/>
    <x v="0"/>
    <n v="30156"/>
    <n v="40"/>
    <s v=" Steven J"/>
  </r>
  <r>
    <s v="Id1457"/>
    <n v="29.04"/>
    <n v="10.56"/>
    <s v="yes"/>
    <x v="0"/>
    <x v="0"/>
    <n v="1"/>
    <x v="1"/>
    <x v="1"/>
    <x v="0"/>
    <n v="7243.81"/>
    <x v="1"/>
    <x v="0"/>
    <x v="0"/>
    <n v="31657"/>
    <n v="36"/>
    <s v=" Jessica P."/>
  </r>
  <r>
    <s v="Id1458"/>
    <n v="22.135000000000002"/>
    <n v="10.81"/>
    <s v="yes"/>
    <x v="0"/>
    <x v="0"/>
    <n v="1"/>
    <x v="1"/>
    <x v="2"/>
    <x v="0"/>
    <n v="7228.22"/>
    <x v="1"/>
    <x v="1"/>
    <x v="2"/>
    <n v="31606"/>
    <n v="36"/>
    <s v=" Ashley"/>
  </r>
  <r>
    <s v="Id1459"/>
    <n v="21.375"/>
    <n v="4.32"/>
    <s v="No"/>
    <x v="0"/>
    <x v="0"/>
    <n v="0"/>
    <x v="1"/>
    <x v="2"/>
    <x v="2"/>
    <n v="7222.79"/>
    <x v="2"/>
    <x v="0"/>
    <x v="1"/>
    <n v="28383"/>
    <n v="45"/>
    <s v=" Arturo H."/>
  </r>
  <r>
    <s v="Id1460"/>
    <n v="29.19"/>
    <n v="4.37"/>
    <s v="No"/>
    <x v="0"/>
    <x v="0"/>
    <n v="0"/>
    <x v="1"/>
    <x v="1"/>
    <x v="2"/>
    <n v="7220.25"/>
    <x v="1"/>
    <x v="2"/>
    <x v="14"/>
    <n v="33417"/>
    <n v="31"/>
    <s v=" Ketil"/>
  </r>
  <r>
    <s v="Id1461"/>
    <n v="31.92"/>
    <n v="4.8099999999999996"/>
    <s v="yes"/>
    <x v="0"/>
    <x v="1"/>
    <n v="1"/>
    <x v="1"/>
    <x v="0"/>
    <x v="2"/>
    <n v="7209.49"/>
    <x v="1"/>
    <x v="0"/>
    <x v="1"/>
    <n v="30641"/>
    <n v="39"/>
    <s v=" Katie"/>
  </r>
  <r>
    <s v="Id1462"/>
    <n v="26.315000000000001"/>
    <n v="4.5599999999999996"/>
    <s v="yes"/>
    <x v="0"/>
    <x v="1"/>
    <n v="1"/>
    <x v="1"/>
    <x v="1"/>
    <x v="2"/>
    <n v="7201.7"/>
    <x v="1"/>
    <x v="0"/>
    <x v="1"/>
    <n v="30539"/>
    <n v="39"/>
    <s v=" Christi"/>
  </r>
  <r>
    <s v="Id1463"/>
    <n v="35.299999999999997"/>
    <n v="4.3899999999999997"/>
    <s v="No"/>
    <x v="0"/>
    <x v="0"/>
    <n v="0"/>
    <x v="1"/>
    <x v="0"/>
    <x v="2"/>
    <n v="7196.87"/>
    <x v="2"/>
    <x v="2"/>
    <x v="3"/>
    <n v="30208"/>
    <n v="40"/>
    <s v=" Alan"/>
  </r>
  <r>
    <s v="Id1464"/>
    <n v="18.91"/>
    <n v="11.44"/>
    <s v="No"/>
    <x v="0"/>
    <x v="0"/>
    <n v="0"/>
    <x v="1"/>
    <x v="2"/>
    <x v="0"/>
    <n v="7179.52"/>
    <x v="2"/>
    <x v="0"/>
    <x v="0"/>
    <n v="25076"/>
    <n v="54"/>
    <s v=" Edivaldo B. Sr."/>
  </r>
  <r>
    <s v="Id1465"/>
    <n v="22.41"/>
    <n v="11.37"/>
    <s v="yes"/>
    <x v="0"/>
    <x v="0"/>
    <n v="1"/>
    <x v="1"/>
    <x v="2"/>
    <x v="0"/>
    <n v="7175.51"/>
    <x v="1"/>
    <x v="0"/>
    <x v="0"/>
    <n v="27594"/>
    <n v="47"/>
    <s v=" Eve"/>
  </r>
  <r>
    <s v="Id1466"/>
    <n v="22.704999999999998"/>
    <n v="6.14"/>
    <s v="No"/>
    <x v="0"/>
    <x v="0"/>
    <n v="0"/>
    <x v="1"/>
    <x v="2"/>
    <x v="1"/>
    <n v="7173.36"/>
    <x v="2"/>
    <x v="2"/>
    <x v="4"/>
    <n v="30179"/>
    <n v="40"/>
    <s v=" Devin"/>
  </r>
  <r>
    <s v="Id1467"/>
    <n v="37.18"/>
    <n v="4.8899999999999997"/>
    <s v="No"/>
    <x v="0"/>
    <x v="0"/>
    <n v="0"/>
    <x v="1"/>
    <x v="0"/>
    <x v="2"/>
    <n v="7162.01"/>
    <x v="1"/>
    <x v="0"/>
    <x v="0"/>
    <n v="29494"/>
    <n v="42"/>
    <s v=" Shaun R"/>
  </r>
  <r>
    <s v="Id1468"/>
    <n v="35.97"/>
    <n v="4.5999999999999996"/>
    <s v="No"/>
    <x v="0"/>
    <x v="0"/>
    <n v="0"/>
    <x v="1"/>
    <x v="0"/>
    <x v="2"/>
    <n v="7160.33"/>
    <x v="1"/>
    <x v="1"/>
    <x v="0"/>
    <n v="29501"/>
    <n v="42"/>
    <s v=" Adrian"/>
  </r>
  <r>
    <s v="Id1469"/>
    <n v="35.799999999999997"/>
    <n v="4.42"/>
    <s v="No"/>
    <x v="0"/>
    <x v="0"/>
    <n v="0"/>
    <x v="1"/>
    <x v="0"/>
    <x v="2"/>
    <n v="7160.09"/>
    <x v="1"/>
    <x v="2"/>
    <x v="3"/>
    <n v="29394"/>
    <n v="42"/>
    <s v=" Andrew"/>
  </r>
  <r>
    <s v="Id1470"/>
    <n v="28.31"/>
    <n v="7.48"/>
    <s v="yes"/>
    <x v="0"/>
    <x v="0"/>
    <n v="0"/>
    <x v="1"/>
    <x v="1"/>
    <x v="0"/>
    <n v="7153.55"/>
    <x v="1"/>
    <x v="1"/>
    <x v="1"/>
    <n v="29784"/>
    <n v="41"/>
    <s v=" Mallory"/>
  </r>
  <r>
    <s v="Id1471"/>
    <n v="38.06"/>
    <n v="10.74"/>
    <s v="No"/>
    <x v="0"/>
    <x v="0"/>
    <n v="0"/>
    <x v="1"/>
    <x v="0"/>
    <x v="0"/>
    <n v="7152.67"/>
    <x v="2"/>
    <x v="2"/>
    <x v="0"/>
    <n v="28739"/>
    <n v="44"/>
    <s v=" Shawn E"/>
  </r>
  <r>
    <s v="Id1472"/>
    <n v="28"/>
    <n v="5.19"/>
    <s v="No"/>
    <x v="0"/>
    <x v="0"/>
    <n v="1"/>
    <x v="1"/>
    <x v="1"/>
    <x v="2"/>
    <n v="7151.09"/>
    <x v="1"/>
    <x v="2"/>
    <x v="3"/>
    <n v="30862"/>
    <n v="38"/>
    <s v=" Sarah E"/>
  </r>
  <r>
    <s v="Id1473"/>
    <n v="34.32"/>
    <n v="9.17"/>
    <s v="No"/>
    <x v="0"/>
    <x v="0"/>
    <n v="0"/>
    <x v="1"/>
    <x v="0"/>
    <x v="0"/>
    <n v="7147.47"/>
    <x v="1"/>
    <x v="0"/>
    <x v="0"/>
    <n v="28701"/>
    <n v="44"/>
    <s v=" Josh"/>
  </r>
  <r>
    <s v="Id1474"/>
    <n v="22.3"/>
    <n v="4.95"/>
    <s v="yes"/>
    <x v="0"/>
    <x v="0"/>
    <n v="0"/>
    <x v="1"/>
    <x v="2"/>
    <x v="2"/>
    <n v="7147.11"/>
    <x v="2"/>
    <x v="2"/>
    <x v="3"/>
    <n v="27935"/>
    <n v="46"/>
    <s v=" Johann A"/>
  </r>
  <r>
    <s v="Id1475"/>
    <n v="27.835000000000001"/>
    <n v="6.03"/>
    <s v="No"/>
    <x v="0"/>
    <x v="0"/>
    <n v="1"/>
    <x v="1"/>
    <x v="1"/>
    <x v="1"/>
    <n v="7144.86"/>
    <x v="1"/>
    <x v="2"/>
    <x v="2"/>
    <n v="31007"/>
    <n v="38"/>
    <s v=" Robin M."/>
  </r>
  <r>
    <s v="Id1476"/>
    <n v="39.229999999999997"/>
    <n v="5.36"/>
    <s v="No"/>
    <x v="0"/>
    <x v="0"/>
    <n v="0"/>
    <x v="1"/>
    <x v="0"/>
    <x v="2"/>
    <n v="7144.4"/>
    <x v="1"/>
    <x v="1"/>
    <x v="13"/>
    <n v="36380"/>
    <n v="23"/>
    <s v=" Kyle K"/>
  </r>
  <r>
    <s v="Id1477"/>
    <n v="19.95"/>
    <n v="6.11"/>
    <s v="No"/>
    <x v="0"/>
    <x v="0"/>
    <n v="1"/>
    <x v="1"/>
    <x v="2"/>
    <x v="1"/>
    <n v="7133.9"/>
    <x v="1"/>
    <x v="1"/>
    <x v="2"/>
    <n v="30870"/>
    <n v="38"/>
    <s v=" Alison"/>
  </r>
  <r>
    <s v="Id1478"/>
    <n v="34.64"/>
    <n v="4.88"/>
    <s v="No"/>
    <x v="0"/>
    <x v="1"/>
    <n v="1"/>
    <x v="1"/>
    <x v="0"/>
    <x v="2"/>
    <n v="7128.64"/>
    <x v="1"/>
    <x v="2"/>
    <x v="14"/>
    <n v="34182"/>
    <n v="29"/>
    <s v=" Michael A."/>
  </r>
  <r>
    <s v="Id1479"/>
    <n v="18.75"/>
    <n v="6.72"/>
    <s v="No"/>
    <x v="0"/>
    <x v="0"/>
    <n v="0"/>
    <x v="1"/>
    <x v="2"/>
    <x v="0"/>
    <n v="7125.25"/>
    <x v="2"/>
    <x v="2"/>
    <x v="0"/>
    <n v="25018"/>
    <n v="54"/>
    <s v=" Byron A"/>
  </r>
  <r>
    <s v="Id1480"/>
    <n v="26.48"/>
    <n v="4.2"/>
    <s v="No"/>
    <x v="0"/>
    <x v="0"/>
    <n v="1"/>
    <x v="1"/>
    <x v="1"/>
    <x v="2"/>
    <n v="7106.81"/>
    <x v="1"/>
    <x v="1"/>
    <x v="1"/>
    <n v="32000"/>
    <n v="35"/>
    <s v=" Carine A"/>
  </r>
  <r>
    <s v="Id1481"/>
    <n v="34.83"/>
    <n v="5.79"/>
    <s v="No"/>
    <x v="0"/>
    <x v="0"/>
    <n v="1"/>
    <x v="1"/>
    <x v="0"/>
    <x v="1"/>
    <n v="7096.98"/>
    <x v="1"/>
    <x v="2"/>
    <x v="1"/>
    <n v="33773"/>
    <n v="30"/>
    <s v=" Nathaniel"/>
  </r>
  <r>
    <s v="Id1482"/>
    <n v="25.46"/>
    <n v="4.29"/>
    <s v="No"/>
    <x v="0"/>
    <x v="0"/>
    <n v="0"/>
    <x v="1"/>
    <x v="1"/>
    <x v="2"/>
    <n v="7077.19"/>
    <x v="1"/>
    <x v="0"/>
    <x v="2"/>
    <n v="30230"/>
    <n v="40"/>
    <s v=" Lindsay A."/>
  </r>
  <r>
    <s v="Id1483"/>
    <n v="23.31"/>
    <n v="8.27"/>
    <s v="No"/>
    <x v="0"/>
    <x v="0"/>
    <n v="0"/>
    <x v="1"/>
    <x v="2"/>
    <x v="0"/>
    <n v="7054.41"/>
    <x v="1"/>
    <x v="2"/>
    <x v="0"/>
    <n v="28665"/>
    <n v="44"/>
    <s v=" Justin R"/>
  </r>
  <r>
    <s v="Id1484"/>
    <n v="29"/>
    <n v="4.5599999999999996"/>
    <s v="No"/>
    <x v="0"/>
    <x v="0"/>
    <n v="0"/>
    <x v="1"/>
    <x v="1"/>
    <x v="2"/>
    <n v="7050.64"/>
    <x v="1"/>
    <x v="0"/>
    <x v="3"/>
    <n v="29400"/>
    <n v="42"/>
    <s v=" Casey"/>
  </r>
  <r>
    <s v="Id1485"/>
    <n v="32.869999999999997"/>
    <n v="5.33"/>
    <s v="No"/>
    <x v="0"/>
    <x v="0"/>
    <n v="0"/>
    <x v="1"/>
    <x v="0"/>
    <x v="2"/>
    <n v="7050.02"/>
    <x v="1"/>
    <x v="1"/>
    <x v="2"/>
    <n v="29423"/>
    <n v="42"/>
    <s v=" Amanda L"/>
  </r>
  <r>
    <s v="Id1486"/>
    <n v="26.18"/>
    <n v="5.63"/>
    <s v="No"/>
    <x v="0"/>
    <x v="0"/>
    <n v="0"/>
    <x v="1"/>
    <x v="1"/>
    <x v="2"/>
    <n v="7046.72"/>
    <x v="1"/>
    <x v="0"/>
    <x v="0"/>
    <n v="29516"/>
    <n v="42"/>
    <s v=" Ayako N."/>
  </r>
  <r>
    <s v="Id1487"/>
    <n v="25.3"/>
    <n v="5.12"/>
    <s v="No"/>
    <x v="0"/>
    <x v="0"/>
    <n v="0"/>
    <x v="1"/>
    <x v="1"/>
    <x v="2"/>
    <n v="7045.5"/>
    <x v="1"/>
    <x v="1"/>
    <x v="3"/>
    <n v="29428"/>
    <n v="42"/>
    <s v=" Emilee"/>
  </r>
  <r>
    <s v="Id1488"/>
    <n v="36.94"/>
    <n v="5.15"/>
    <s v="yes"/>
    <x v="0"/>
    <x v="0"/>
    <n v="1"/>
    <x v="1"/>
    <x v="0"/>
    <x v="2"/>
    <n v="7042.11"/>
    <x v="1"/>
    <x v="0"/>
    <x v="1"/>
    <n v="35001"/>
    <n v="27"/>
    <s v=" Stephen M"/>
  </r>
  <r>
    <s v="Id1489"/>
    <n v="22.86"/>
    <n v="7.5"/>
    <s v="No"/>
    <x v="0"/>
    <x v="0"/>
    <n v="0"/>
    <x v="1"/>
    <x v="2"/>
    <x v="0"/>
    <n v="7033.08"/>
    <x v="1"/>
    <x v="2"/>
    <x v="0"/>
    <n v="28643"/>
    <n v="45"/>
    <s v=" Annemarie A"/>
  </r>
  <r>
    <s v="Id1490"/>
    <n v="18.760000000000002"/>
    <n v="4.88"/>
    <s v="yes"/>
    <x v="0"/>
    <x v="1"/>
    <n v="1"/>
    <x v="1"/>
    <x v="2"/>
    <x v="2"/>
    <n v="7003.1"/>
    <x v="1"/>
    <x v="0"/>
    <x v="0"/>
    <n v="25390"/>
    <n v="53"/>
    <s v=" Ashley R"/>
  </r>
  <r>
    <s v="Id1491"/>
    <n v="24.36"/>
    <n v="5.57"/>
    <s v="No"/>
    <x v="0"/>
    <x v="0"/>
    <n v="0"/>
    <x v="1"/>
    <x v="2"/>
    <x v="2"/>
    <n v="6989.95"/>
    <x v="1"/>
    <x v="1"/>
    <x v="0"/>
    <n v="30195"/>
    <n v="40"/>
    <s v=" Leslie A"/>
  </r>
  <r>
    <s v="Id1492"/>
    <n v="32.299999999999997"/>
    <n v="5.31"/>
    <s v="No"/>
    <x v="0"/>
    <x v="0"/>
    <n v="0"/>
    <x v="1"/>
    <x v="0"/>
    <x v="2"/>
    <n v="6986.7"/>
    <x v="2"/>
    <x v="1"/>
    <x v="1"/>
    <n v="30242"/>
    <n v="40"/>
    <s v=" Mauricio J. Sr."/>
  </r>
  <r>
    <s v="Id1493"/>
    <n v="22.704999999999998"/>
    <n v="4.57"/>
    <s v="yes"/>
    <x v="0"/>
    <x v="0"/>
    <n v="0"/>
    <x v="1"/>
    <x v="2"/>
    <x v="2"/>
    <n v="6985.51"/>
    <x v="1"/>
    <x v="2"/>
    <x v="9"/>
    <n v="31391"/>
    <n v="37"/>
    <s v=" Kieran"/>
  </r>
  <r>
    <s v="Id1494"/>
    <n v="21.79"/>
    <n v="8.6999999999999993"/>
    <s v="yes"/>
    <x v="0"/>
    <x v="0"/>
    <n v="1"/>
    <x v="1"/>
    <x v="2"/>
    <x v="0"/>
    <n v="6965.21"/>
    <x v="1"/>
    <x v="0"/>
    <x v="0"/>
    <n v="27548"/>
    <n v="48"/>
    <s v=" Elizabeth A"/>
  </r>
  <r>
    <s v="Id1495"/>
    <n v="24.52"/>
    <n v="4.76"/>
    <s v="No"/>
    <x v="0"/>
    <x v="0"/>
    <n v="0"/>
    <x v="1"/>
    <x v="2"/>
    <x v="2"/>
    <n v="6951.12"/>
    <x v="1"/>
    <x v="2"/>
    <x v="0"/>
    <n v="29451"/>
    <n v="42"/>
    <s v=" Zeke M."/>
  </r>
  <r>
    <s v="Id1496"/>
    <n v="39.520000000000003"/>
    <n v="11.81"/>
    <s v="No"/>
    <x v="0"/>
    <x v="0"/>
    <n v="0"/>
    <x v="1"/>
    <x v="0"/>
    <x v="0"/>
    <n v="6948.7"/>
    <x v="0"/>
    <x v="2"/>
    <x v="1"/>
    <n v="28839"/>
    <n v="44"/>
    <s v=" Chip"/>
  </r>
  <r>
    <s v="Id1497"/>
    <n v="24.49"/>
    <n v="4.67"/>
    <s v="No"/>
    <x v="0"/>
    <x v="0"/>
    <n v="0"/>
    <x v="1"/>
    <x v="2"/>
    <x v="2"/>
    <n v="6940.94"/>
    <x v="1"/>
    <x v="0"/>
    <x v="0"/>
    <n v="29499"/>
    <n v="42"/>
    <s v=" Miguel Angel Sr."/>
  </r>
  <r>
    <s v="Id1498"/>
    <n v="26.315000000000001"/>
    <n v="6.02"/>
    <s v="No"/>
    <x v="0"/>
    <x v="0"/>
    <n v="0"/>
    <x v="1"/>
    <x v="1"/>
    <x v="1"/>
    <n v="6940.91"/>
    <x v="1"/>
    <x v="2"/>
    <x v="1"/>
    <n v="29463"/>
    <n v="42"/>
    <s v=" Brian"/>
  </r>
  <r>
    <s v="Id1499"/>
    <n v="22.58"/>
    <n v="7.46"/>
    <s v="No"/>
    <x v="0"/>
    <x v="0"/>
    <n v="0"/>
    <x v="1"/>
    <x v="2"/>
    <x v="0"/>
    <n v="6938.11"/>
    <x v="1"/>
    <x v="2"/>
    <x v="0"/>
    <n v="28823"/>
    <n v="44"/>
    <s v=" Meghan"/>
  </r>
  <r>
    <s v="Id1500"/>
    <n v="19.475000000000001"/>
    <n v="4.74"/>
    <s v="No"/>
    <x v="0"/>
    <x v="0"/>
    <n v="1"/>
    <x v="1"/>
    <x v="2"/>
    <x v="2"/>
    <n v="6933.24"/>
    <x v="1"/>
    <x v="0"/>
    <x v="1"/>
    <n v="30930"/>
    <n v="38"/>
    <s v=" Meredith L."/>
  </r>
  <r>
    <s v="Id1501"/>
    <n v="26.33"/>
    <n v="4.79"/>
    <s v="No"/>
    <x v="0"/>
    <x v="0"/>
    <n v="0"/>
    <x v="1"/>
    <x v="1"/>
    <x v="2"/>
    <n v="6895.19"/>
    <x v="1"/>
    <x v="0"/>
    <x v="2"/>
    <n v="32863"/>
    <n v="33"/>
    <s v=" Millicent M"/>
  </r>
  <r>
    <s v="Id1502"/>
    <n v="17.29"/>
    <n v="5.35"/>
    <s v="yes"/>
    <x v="0"/>
    <x v="0"/>
    <n v="0"/>
    <x v="1"/>
    <x v="3"/>
    <x v="2"/>
    <n v="6877.98"/>
    <x v="1"/>
    <x v="1"/>
    <x v="2"/>
    <n v="31300"/>
    <n v="37"/>
    <s v=" Kathleen"/>
  </r>
  <r>
    <s v="Id1503"/>
    <n v="42.88"/>
    <n v="4.87"/>
    <s v="No"/>
    <x v="1"/>
    <x v="0"/>
    <n v="1"/>
    <x v="1"/>
    <x v="0"/>
    <x v="2"/>
    <n v="6876.53"/>
    <x v="1"/>
    <x v="1"/>
    <x v="1"/>
    <n v="38345"/>
    <n v="18"/>
    <s v=" Kimberly K"/>
  </r>
  <r>
    <s v="Id1504"/>
    <n v="32.200000000000003"/>
    <n v="10.09"/>
    <s v="yes"/>
    <x v="0"/>
    <x v="0"/>
    <n v="0"/>
    <x v="1"/>
    <x v="0"/>
    <x v="0"/>
    <n v="6875.96"/>
    <x v="1"/>
    <x v="2"/>
    <x v="3"/>
    <n v="29760"/>
    <n v="41"/>
    <s v=" Justin C"/>
  </r>
  <r>
    <s v="Id1505"/>
    <n v="18.75"/>
    <n v="5.47"/>
    <s v="yes"/>
    <x v="0"/>
    <x v="1"/>
    <n v="1"/>
    <x v="1"/>
    <x v="2"/>
    <x v="2"/>
    <n v="6868.39"/>
    <x v="1"/>
    <x v="2"/>
    <x v="0"/>
    <n v="25499"/>
    <n v="53"/>
    <s v=" Tristan P."/>
  </r>
  <r>
    <s v="Id1506"/>
    <n v="22.36"/>
    <n v="8.6"/>
    <s v="No"/>
    <x v="0"/>
    <x v="0"/>
    <n v="0"/>
    <x v="1"/>
    <x v="2"/>
    <x v="0"/>
    <n v="6863.49"/>
    <x v="1"/>
    <x v="1"/>
    <x v="0"/>
    <n v="28707"/>
    <n v="44"/>
    <s v=" Traci A"/>
  </r>
  <r>
    <s v="Id1507"/>
    <n v="23.94"/>
    <n v="10.74"/>
    <s v="yes"/>
    <x v="0"/>
    <x v="0"/>
    <n v="0"/>
    <x v="1"/>
    <x v="2"/>
    <x v="0"/>
    <n v="6858.48"/>
    <x v="1"/>
    <x v="2"/>
    <x v="9"/>
    <n v="29756"/>
    <n v="41"/>
    <s v=" Justin P"/>
  </r>
  <r>
    <s v="Id1508"/>
    <n v="30.1"/>
    <n v="4.3899999999999997"/>
    <s v="No"/>
    <x v="0"/>
    <x v="1"/>
    <n v="1"/>
    <x v="1"/>
    <x v="0"/>
    <x v="2"/>
    <n v="6849.03"/>
    <x v="1"/>
    <x v="2"/>
    <x v="3"/>
    <n v="29163"/>
    <n v="43"/>
    <s v=" Logan M"/>
  </r>
  <r>
    <s v="Id1509"/>
    <n v="21.93"/>
    <n v="6.3"/>
    <s v="No"/>
    <x v="0"/>
    <x v="0"/>
    <n v="0"/>
    <x v="1"/>
    <x v="2"/>
    <x v="1"/>
    <n v="6843.17"/>
    <x v="1"/>
    <x v="1"/>
    <x v="0"/>
    <n v="28291"/>
    <n v="45"/>
    <s v=" Sebastien"/>
  </r>
  <r>
    <s v="Id1510"/>
    <n v="39.75"/>
    <n v="5.41"/>
    <s v="No"/>
    <x v="1"/>
    <x v="0"/>
    <n v="1"/>
    <x v="1"/>
    <x v="0"/>
    <x v="2"/>
    <n v="6842.28"/>
    <x v="1"/>
    <x v="1"/>
    <x v="1"/>
    <n v="36860"/>
    <n v="22"/>
    <s v=" Tiffany A"/>
  </r>
  <r>
    <s v="Id1511"/>
    <n v="26.03"/>
    <n v="4.47"/>
    <s v="No"/>
    <x v="0"/>
    <x v="1"/>
    <n v="1"/>
    <x v="1"/>
    <x v="1"/>
    <x v="2"/>
    <n v="6837.37"/>
    <x v="2"/>
    <x v="1"/>
    <x v="4"/>
    <n v="29051"/>
    <n v="43"/>
    <s v=" Matthew"/>
  </r>
  <r>
    <s v="Id1512"/>
    <n v="34.51"/>
    <n v="6.26"/>
    <s v="No"/>
    <x v="0"/>
    <x v="0"/>
    <n v="0"/>
    <x v="1"/>
    <x v="0"/>
    <x v="1"/>
    <n v="6827.69"/>
    <x v="1"/>
    <x v="2"/>
    <x v="14"/>
    <n v="34523"/>
    <n v="28"/>
    <s v=" Luke"/>
  </r>
  <r>
    <s v="Id1513"/>
    <n v="19.32"/>
    <n v="11.58"/>
    <s v="yes"/>
    <x v="0"/>
    <x v="0"/>
    <n v="1"/>
    <x v="1"/>
    <x v="2"/>
    <x v="0"/>
    <n v="6809.46"/>
    <x v="1"/>
    <x v="1"/>
    <x v="1"/>
    <n v="27623"/>
    <n v="47"/>
    <s v=" Leigh"/>
  </r>
  <r>
    <s v="Id1514"/>
    <n v="28.5"/>
    <n v="4.3600000000000003"/>
    <s v="No"/>
    <x v="0"/>
    <x v="0"/>
    <n v="0"/>
    <x v="1"/>
    <x v="1"/>
    <x v="2"/>
    <n v="6799.46"/>
    <x v="0"/>
    <x v="2"/>
    <x v="7"/>
    <n v="33418"/>
    <n v="31"/>
    <s v=" Yosuke"/>
  </r>
  <r>
    <s v="Id1515"/>
    <n v="30.875"/>
    <n v="4.1399999999999997"/>
    <s v="yes"/>
    <x v="0"/>
    <x v="0"/>
    <n v="0"/>
    <x v="1"/>
    <x v="0"/>
    <x v="2"/>
    <n v="6796.86"/>
    <x v="2"/>
    <x v="0"/>
    <x v="1"/>
    <n v="31405"/>
    <n v="37"/>
    <s v=" Matthew"/>
  </r>
  <r>
    <s v="Id1516"/>
    <n v="24.02"/>
    <n v="4.38"/>
    <s v="No"/>
    <x v="0"/>
    <x v="0"/>
    <n v="0"/>
    <x v="1"/>
    <x v="2"/>
    <x v="2"/>
    <n v="6781.52"/>
    <x v="1"/>
    <x v="2"/>
    <x v="0"/>
    <n v="29548"/>
    <n v="42"/>
    <s v=" Jacob"/>
  </r>
  <r>
    <s v="Id1517"/>
    <n v="36.08"/>
    <n v="11.61"/>
    <s v="yes"/>
    <x v="0"/>
    <x v="0"/>
    <n v="0"/>
    <x v="1"/>
    <x v="0"/>
    <x v="0"/>
    <n v="6781.35"/>
    <x v="1"/>
    <x v="1"/>
    <x v="0"/>
    <n v="29867"/>
    <n v="41"/>
    <s v=" Jodi"/>
  </r>
  <r>
    <s v="Id1518"/>
    <n v="32.200000000000003"/>
    <n v="10.59"/>
    <s v="yes"/>
    <x v="0"/>
    <x v="0"/>
    <n v="0"/>
    <x v="1"/>
    <x v="0"/>
    <x v="0"/>
    <n v="6775.96"/>
    <x v="1"/>
    <x v="0"/>
    <x v="3"/>
    <n v="29832"/>
    <n v="41"/>
    <s v=" Lauren"/>
  </r>
  <r>
    <s v="Id1519"/>
    <n v="28.05"/>
    <n v="11.85"/>
    <s v="yes"/>
    <x v="0"/>
    <x v="0"/>
    <n v="0"/>
    <x v="1"/>
    <x v="1"/>
    <x v="0"/>
    <n v="6770.19"/>
    <x v="1"/>
    <x v="0"/>
    <x v="0"/>
    <n v="29850"/>
    <n v="41"/>
    <s v=" Misti C"/>
  </r>
  <r>
    <s v="Id1520"/>
    <n v="19"/>
    <n v="5.46"/>
    <s v="yes"/>
    <x v="0"/>
    <x v="0"/>
    <n v="1"/>
    <x v="1"/>
    <x v="2"/>
    <x v="2"/>
    <n v="6753.04"/>
    <x v="1"/>
    <x v="2"/>
    <x v="2"/>
    <n v="32426"/>
    <n v="34"/>
    <s v=" Angela J"/>
  </r>
  <r>
    <s v="Id1521"/>
    <n v="16.13"/>
    <n v="4.54"/>
    <s v="yes"/>
    <x v="0"/>
    <x v="0"/>
    <n v="2"/>
    <x v="1"/>
    <x v="3"/>
    <x v="2"/>
    <n v="6750.27"/>
    <x v="2"/>
    <x v="2"/>
    <x v="0"/>
    <n v="24450"/>
    <n v="56"/>
    <s v=" Jonathan D."/>
  </r>
  <r>
    <s v="Id1522"/>
    <n v="18.77"/>
    <n v="11.98"/>
    <s v="yes"/>
    <x v="0"/>
    <x v="0"/>
    <n v="2"/>
    <x v="1"/>
    <x v="2"/>
    <x v="0"/>
    <n v="6749.63"/>
    <x v="1"/>
    <x v="1"/>
    <x v="0"/>
    <n v="25736"/>
    <n v="52"/>
    <s v=" Victoria"/>
  </r>
  <r>
    <s v="Id1523"/>
    <n v="28.88"/>
    <n v="6.59"/>
    <s v="yes"/>
    <x v="0"/>
    <x v="0"/>
    <n v="1"/>
    <x v="1"/>
    <x v="1"/>
    <x v="0"/>
    <n v="6748.59"/>
    <x v="2"/>
    <x v="1"/>
    <x v="4"/>
    <n v="31568"/>
    <n v="37"/>
    <s v=" Adrian R."/>
  </r>
  <r>
    <s v="Id1524"/>
    <n v="27.55"/>
    <n v="10.83"/>
    <s v="yes"/>
    <x v="0"/>
    <x v="0"/>
    <n v="1"/>
    <x v="1"/>
    <x v="1"/>
    <x v="0"/>
    <n v="6746.74"/>
    <x v="2"/>
    <x v="2"/>
    <x v="4"/>
    <n v="31631"/>
    <n v="36"/>
    <s v=" Andrew"/>
  </r>
  <r>
    <s v="Id1525"/>
    <n v="15.6"/>
    <n v="8.6"/>
    <s v="No"/>
    <x v="0"/>
    <x v="0"/>
    <n v="0"/>
    <x v="1"/>
    <x v="3"/>
    <x v="0"/>
    <n v="6738.84"/>
    <x v="2"/>
    <x v="1"/>
    <x v="1"/>
    <n v="25037"/>
    <n v="54"/>
    <s v=" Jason A."/>
  </r>
  <r>
    <s v="Id1526"/>
    <n v="21.99"/>
    <n v="11.17"/>
    <s v="No"/>
    <x v="0"/>
    <x v="0"/>
    <n v="0"/>
    <x v="1"/>
    <x v="2"/>
    <x v="0"/>
    <n v="6737.98"/>
    <x v="1"/>
    <x v="0"/>
    <x v="0"/>
    <n v="28784"/>
    <n v="44"/>
    <s v=" Rachel"/>
  </r>
  <r>
    <s v="Id1527"/>
    <n v="34.85"/>
    <n v="5.75"/>
    <s v="No"/>
    <x v="0"/>
    <x v="0"/>
    <n v="0"/>
    <x v="1"/>
    <x v="0"/>
    <x v="1"/>
    <n v="6721.37"/>
    <x v="1"/>
    <x v="1"/>
    <x v="1"/>
    <n v="34498"/>
    <n v="28"/>
    <s v=" Susan"/>
  </r>
  <r>
    <s v="Id1528"/>
    <n v="24.51"/>
    <n v="4.83"/>
    <s v="yes"/>
    <x v="0"/>
    <x v="1"/>
    <n v="1"/>
    <x v="1"/>
    <x v="2"/>
    <x v="2"/>
    <n v="6710.19"/>
    <x v="2"/>
    <x v="0"/>
    <x v="1"/>
    <n v="30479"/>
    <n v="39"/>
    <s v=" Cameron M."/>
  </r>
  <r>
    <s v="Id1529"/>
    <n v="19.399999999999999"/>
    <n v="11.93"/>
    <s v="No"/>
    <x v="0"/>
    <x v="0"/>
    <n v="0"/>
    <x v="1"/>
    <x v="2"/>
    <x v="0"/>
    <n v="6706.47"/>
    <x v="1"/>
    <x v="1"/>
    <x v="0"/>
    <n v="26279"/>
    <n v="51"/>
    <s v=" Claudia A."/>
  </r>
  <r>
    <s v="Id1530"/>
    <n v="15.1"/>
    <n v="8.41"/>
    <s v="No"/>
    <x v="0"/>
    <x v="0"/>
    <n v="0"/>
    <x v="1"/>
    <x v="3"/>
    <x v="0"/>
    <n v="6700.56"/>
    <x v="2"/>
    <x v="1"/>
    <x v="1"/>
    <n v="25032"/>
    <n v="54"/>
    <s v=" Kate"/>
  </r>
  <r>
    <s v="Id1531"/>
    <n v="23.37"/>
    <n v="5.59"/>
    <s v="yes"/>
    <x v="0"/>
    <x v="0"/>
    <n v="0"/>
    <x v="1"/>
    <x v="2"/>
    <x v="2"/>
    <n v="6686.43"/>
    <x v="1"/>
    <x v="0"/>
    <x v="1"/>
    <n v="31237"/>
    <n v="37"/>
    <s v=" Nicole M."/>
  </r>
  <r>
    <s v="Id1532"/>
    <n v="42.4"/>
    <n v="4.0599999999999996"/>
    <s v="No"/>
    <x v="0"/>
    <x v="0"/>
    <n v="0"/>
    <x v="1"/>
    <x v="0"/>
    <x v="2"/>
    <n v="6666.24"/>
    <x v="2"/>
    <x v="1"/>
    <x v="3"/>
    <n v="32801"/>
    <n v="33"/>
    <s v=" Jack"/>
  </r>
  <r>
    <s v="Id1533"/>
    <n v="28.405000000000001"/>
    <n v="7.02"/>
    <s v="yes"/>
    <x v="0"/>
    <x v="0"/>
    <n v="0"/>
    <x v="1"/>
    <x v="1"/>
    <x v="0"/>
    <n v="6664.69"/>
    <x v="2"/>
    <x v="1"/>
    <x v="1"/>
    <n v="29846"/>
    <n v="41"/>
    <s v=" Gregory"/>
  </r>
  <r>
    <s v="Id1534"/>
    <n v="23.4"/>
    <n v="4.47"/>
    <s v="No"/>
    <x v="0"/>
    <x v="0"/>
    <n v="0"/>
    <x v="1"/>
    <x v="2"/>
    <x v="2"/>
    <n v="6664.32"/>
    <x v="1"/>
    <x v="2"/>
    <x v="0"/>
    <n v="30221"/>
    <n v="40"/>
    <s v=" Rebecca"/>
  </r>
  <r>
    <s v="Id1535"/>
    <n v="33.44"/>
    <n v="4.54"/>
    <s v="No"/>
    <x v="0"/>
    <x v="0"/>
    <n v="0"/>
    <x v="1"/>
    <x v="0"/>
    <x v="2"/>
    <n v="6653.79"/>
    <x v="1"/>
    <x v="1"/>
    <x v="0"/>
    <n v="32831"/>
    <n v="33"/>
    <s v=" Adam"/>
  </r>
  <r>
    <s v="Id1536"/>
    <n v="21.12"/>
    <n v="4.99"/>
    <s v="No"/>
    <x v="0"/>
    <x v="0"/>
    <n v="1"/>
    <x v="1"/>
    <x v="2"/>
    <x v="2"/>
    <n v="6652.53"/>
    <x v="2"/>
    <x v="2"/>
    <x v="0"/>
    <n v="30864"/>
    <n v="38"/>
    <s v=" Ryan"/>
  </r>
  <r>
    <s v="Id1537"/>
    <n v="18.48"/>
    <n v="10.84"/>
    <s v="yes"/>
    <x v="0"/>
    <x v="0"/>
    <n v="2"/>
    <x v="1"/>
    <x v="3"/>
    <x v="0"/>
    <n v="6651.26"/>
    <x v="1"/>
    <x v="0"/>
    <x v="0"/>
    <n v="25880"/>
    <n v="52"/>
    <s v=" Jackie K."/>
  </r>
  <r>
    <s v="Id1538"/>
    <n v="16.815000000000001"/>
    <n v="5.63"/>
    <s v="No"/>
    <x v="0"/>
    <x v="0"/>
    <n v="1"/>
    <x v="1"/>
    <x v="3"/>
    <x v="2"/>
    <n v="6640.54"/>
    <x v="1"/>
    <x v="0"/>
    <x v="9"/>
    <n v="31024"/>
    <n v="38"/>
    <s v=" Chris"/>
  </r>
  <r>
    <s v="Id1539"/>
    <n v="26.72"/>
    <n v="4.1399999999999997"/>
    <s v="No"/>
    <x v="0"/>
    <x v="0"/>
    <n v="0"/>
    <x v="1"/>
    <x v="1"/>
    <x v="2"/>
    <n v="6639.3"/>
    <x v="1"/>
    <x v="2"/>
    <x v="14"/>
    <n v="33030"/>
    <n v="33"/>
    <s v=" Tyler C"/>
  </r>
  <r>
    <s v="Id1540"/>
    <n v="41.42"/>
    <n v="5.17"/>
    <s v="No"/>
    <x v="0"/>
    <x v="1"/>
    <n v="1"/>
    <x v="1"/>
    <x v="0"/>
    <x v="2"/>
    <n v="6638.16"/>
    <x v="1"/>
    <x v="1"/>
    <x v="1"/>
    <n v="37868"/>
    <n v="19"/>
    <s v=" Yoshie"/>
  </r>
  <r>
    <s v="Id1541"/>
    <n v="20.69"/>
    <n v="6.93"/>
    <s v="No"/>
    <x v="0"/>
    <x v="0"/>
    <n v="2"/>
    <x v="1"/>
    <x v="2"/>
    <x v="0"/>
    <n v="6630.31"/>
    <x v="1"/>
    <x v="1"/>
    <x v="0"/>
    <n v="26905"/>
    <n v="49"/>
    <s v=" Lauren A"/>
  </r>
  <r>
    <s v="Id1542"/>
    <n v="41.23"/>
    <n v="4.24"/>
    <s v="No"/>
    <x v="0"/>
    <x v="0"/>
    <n v="0"/>
    <x v="1"/>
    <x v="0"/>
    <x v="2"/>
    <n v="6610.11"/>
    <x v="2"/>
    <x v="2"/>
    <x v="5"/>
    <n v="30191"/>
    <n v="40"/>
    <s v=" Mason D."/>
  </r>
  <r>
    <s v="Id1543"/>
    <n v="29.9"/>
    <n v="5.91"/>
    <s v="No"/>
    <x v="0"/>
    <x v="0"/>
    <n v="0"/>
    <x v="1"/>
    <x v="1"/>
    <x v="1"/>
    <n v="6600.36"/>
    <x v="1"/>
    <x v="0"/>
    <x v="3"/>
    <n v="30262"/>
    <n v="40"/>
    <s v=" Ryan"/>
  </r>
  <r>
    <s v="Id1544"/>
    <n v="34.104999999999997"/>
    <n v="5.93"/>
    <s v="No"/>
    <x v="0"/>
    <x v="0"/>
    <n v="0"/>
    <x v="1"/>
    <x v="0"/>
    <x v="1"/>
    <n v="6600.21"/>
    <x v="2"/>
    <x v="2"/>
    <x v="4"/>
    <n v="30314"/>
    <n v="40"/>
    <s v=" Arturo"/>
  </r>
  <r>
    <s v="Id1545"/>
    <n v="24.97"/>
    <n v="5.66"/>
    <s v="No"/>
    <x v="0"/>
    <x v="0"/>
    <n v="0"/>
    <x v="1"/>
    <x v="2"/>
    <x v="2"/>
    <n v="6593.51"/>
    <x v="1"/>
    <x v="1"/>
    <x v="0"/>
    <n v="30277"/>
    <n v="40"/>
    <s v=" Jake"/>
  </r>
  <r>
    <s v="Id1546"/>
    <n v="34.799999999999997"/>
    <n v="4.1900000000000004"/>
    <s v="No"/>
    <x v="0"/>
    <x v="0"/>
    <n v="1"/>
    <x v="1"/>
    <x v="0"/>
    <x v="2"/>
    <n v="6571.54"/>
    <x v="1"/>
    <x v="0"/>
    <x v="3"/>
    <n v="30960"/>
    <n v="38"/>
    <s v=" Sarah E"/>
  </r>
  <r>
    <s v="Id1547"/>
    <n v="32.965000000000003"/>
    <n v="9.2100000000000009"/>
    <s v="yes"/>
    <x v="0"/>
    <x v="0"/>
    <n v="0"/>
    <x v="1"/>
    <x v="0"/>
    <x v="0"/>
    <n v="6571.02"/>
    <x v="1"/>
    <x v="1"/>
    <x v="1"/>
    <n v="29787"/>
    <n v="41"/>
    <s v=" Alison L."/>
  </r>
  <r>
    <s v="Id1548"/>
    <n v="27.265000000000001"/>
    <n v="5.51"/>
    <s v="No"/>
    <x v="0"/>
    <x v="0"/>
    <n v="1"/>
    <x v="1"/>
    <x v="1"/>
    <x v="2"/>
    <n v="6555.07"/>
    <x v="1"/>
    <x v="2"/>
    <x v="2"/>
    <n v="30945"/>
    <n v="38"/>
    <s v=" Karen A."/>
  </r>
  <r>
    <s v="Id1549"/>
    <n v="17.059999999999999"/>
    <n v="8.5"/>
    <s v="No"/>
    <x v="0"/>
    <x v="0"/>
    <n v="0"/>
    <x v="1"/>
    <x v="3"/>
    <x v="0"/>
    <n v="6552.01"/>
    <x v="2"/>
    <x v="2"/>
    <x v="0"/>
    <n v="25183"/>
    <n v="54"/>
    <s v=" Thomas R. Jr."/>
  </r>
  <r>
    <s v="Id1550"/>
    <n v="36.29"/>
    <n v="6.23"/>
    <s v="No"/>
    <x v="0"/>
    <x v="0"/>
    <n v="0"/>
    <x v="1"/>
    <x v="0"/>
    <x v="1"/>
    <n v="6551.75"/>
    <x v="1"/>
    <x v="2"/>
    <x v="2"/>
    <n v="32726"/>
    <n v="33"/>
    <s v=" Stephanie W."/>
  </r>
  <r>
    <s v="Id1551"/>
    <n v="28.594999999999999"/>
    <n v="8.5299999999999994"/>
    <s v="yes"/>
    <x v="0"/>
    <x v="0"/>
    <n v="1"/>
    <x v="1"/>
    <x v="1"/>
    <x v="0"/>
    <n v="6548.2"/>
    <x v="1"/>
    <x v="0"/>
    <x v="1"/>
    <n v="31764"/>
    <n v="36"/>
    <s v=" Ezra"/>
  </r>
  <r>
    <s v="Id1552"/>
    <n v="17.8"/>
    <n v="5.75"/>
    <s v="yes"/>
    <x v="0"/>
    <x v="1"/>
    <n v="1"/>
    <x v="1"/>
    <x v="3"/>
    <x v="1"/>
    <n v="6546.16"/>
    <x v="1"/>
    <x v="0"/>
    <x v="0"/>
    <n v="25540"/>
    <n v="53"/>
    <s v=" Jim"/>
  </r>
  <r>
    <s v="Id1553"/>
    <n v="21.4"/>
    <n v="5.6"/>
    <s v="No"/>
    <x v="0"/>
    <x v="0"/>
    <n v="0"/>
    <x v="1"/>
    <x v="2"/>
    <x v="2"/>
    <n v="6536.68"/>
    <x v="1"/>
    <x v="2"/>
    <x v="1"/>
    <n v="30226"/>
    <n v="40"/>
    <s v=" Ari L."/>
  </r>
  <r>
    <s v="Id1554"/>
    <n v="23.01"/>
    <n v="4.68"/>
    <s v="No"/>
    <x v="0"/>
    <x v="0"/>
    <n v="0"/>
    <x v="1"/>
    <x v="2"/>
    <x v="2"/>
    <n v="6532.04"/>
    <x v="1"/>
    <x v="1"/>
    <x v="0"/>
    <n v="30175"/>
    <n v="40"/>
    <s v=" Fanny"/>
  </r>
  <r>
    <s v="Id1555"/>
    <n v="19.86"/>
    <n v="5.62"/>
    <s v="yes"/>
    <x v="0"/>
    <x v="0"/>
    <n v="0"/>
    <x v="1"/>
    <x v="2"/>
    <x v="2"/>
    <n v="6529.21"/>
    <x v="1"/>
    <x v="1"/>
    <x v="0"/>
    <n v="28056"/>
    <n v="46"/>
    <s v=" Heather"/>
  </r>
  <r>
    <s v="Id1556"/>
    <n v="33.58"/>
    <n v="5.08"/>
    <s v="No"/>
    <x v="0"/>
    <x v="0"/>
    <n v="0"/>
    <x v="1"/>
    <x v="0"/>
    <x v="2"/>
    <n v="6512.24"/>
    <x v="1"/>
    <x v="1"/>
    <x v="14"/>
    <n v="34522"/>
    <n v="28"/>
    <s v=" Peter W. Sr."/>
  </r>
  <r>
    <s v="Id1557"/>
    <n v="29.81"/>
    <n v="5.28"/>
    <s v="No"/>
    <x v="0"/>
    <x v="0"/>
    <n v="0"/>
    <x v="1"/>
    <x v="1"/>
    <x v="2"/>
    <n v="6500.24"/>
    <x v="1"/>
    <x v="2"/>
    <x v="0"/>
    <n v="30191"/>
    <n v="40"/>
    <s v=" Catherine A"/>
  </r>
  <r>
    <s v="Id1558"/>
    <n v="27.4"/>
    <n v="4.6100000000000003"/>
    <s v="No"/>
    <x v="0"/>
    <x v="0"/>
    <n v="0"/>
    <x v="1"/>
    <x v="1"/>
    <x v="2"/>
    <n v="6496.89"/>
    <x v="1"/>
    <x v="0"/>
    <x v="3"/>
    <n v="30233"/>
    <n v="40"/>
    <s v=" Kelly A"/>
  </r>
  <r>
    <s v="Id1559"/>
    <n v="17.98"/>
    <n v="6.57"/>
    <s v="yes"/>
    <x v="0"/>
    <x v="0"/>
    <n v="2"/>
    <x v="1"/>
    <x v="3"/>
    <x v="0"/>
    <n v="6481.67"/>
    <x v="1"/>
    <x v="2"/>
    <x v="0"/>
    <n v="25903"/>
    <n v="52"/>
    <s v=" Janel N."/>
  </r>
  <r>
    <s v="Id1560"/>
    <n v="37.9"/>
    <n v="5.83"/>
    <s v="No"/>
    <x v="0"/>
    <x v="0"/>
    <n v="0"/>
    <x v="1"/>
    <x v="0"/>
    <x v="1"/>
    <n v="6474.01"/>
    <x v="1"/>
    <x v="0"/>
    <x v="3"/>
    <n v="29380"/>
    <n v="43"/>
    <s v=" Yann Kai"/>
  </r>
  <r>
    <s v="Id1561"/>
    <n v="25.27"/>
    <n v="6.98"/>
    <s v="yes"/>
    <x v="0"/>
    <x v="0"/>
    <n v="0"/>
    <x v="1"/>
    <x v="1"/>
    <x v="0"/>
    <n v="6473.15"/>
    <x v="1"/>
    <x v="2"/>
    <x v="0"/>
    <n v="29794"/>
    <n v="41"/>
    <s v=" Zachary R."/>
  </r>
  <r>
    <s v="Id1562"/>
    <n v="29.26"/>
    <n v="4.03"/>
    <s v="No"/>
    <x v="0"/>
    <x v="0"/>
    <n v="1"/>
    <x v="1"/>
    <x v="1"/>
    <x v="2"/>
    <n v="6457.84"/>
    <x v="1"/>
    <x v="0"/>
    <x v="1"/>
    <n v="30987"/>
    <n v="38"/>
    <s v=" Alejandro Sr."/>
  </r>
  <r>
    <s v="Id1563"/>
    <n v="27.835000000000001"/>
    <n v="4.5599999999999996"/>
    <s v="No"/>
    <x v="0"/>
    <x v="0"/>
    <n v="1"/>
    <x v="1"/>
    <x v="1"/>
    <x v="2"/>
    <n v="6455.86"/>
    <x v="2"/>
    <x v="0"/>
    <x v="1"/>
    <n v="30920"/>
    <n v="38"/>
    <s v=" Nicholas R."/>
  </r>
  <r>
    <s v="Id1564"/>
    <n v="46.53"/>
    <n v="5.38"/>
    <s v="yes"/>
    <x v="0"/>
    <x v="0"/>
    <n v="0"/>
    <x v="1"/>
    <x v="0"/>
    <x v="2"/>
    <n v="6435.62"/>
    <x v="2"/>
    <x v="2"/>
    <x v="0"/>
    <n v="31250"/>
    <n v="37"/>
    <s v=" Paul"/>
  </r>
  <r>
    <s v="Id1565"/>
    <n v="20.58"/>
    <n v="11.04"/>
    <s v="yes"/>
    <x v="0"/>
    <x v="0"/>
    <n v="1"/>
    <x v="1"/>
    <x v="2"/>
    <x v="0"/>
    <n v="6423.48"/>
    <x v="1"/>
    <x v="0"/>
    <x v="0"/>
    <n v="27611"/>
    <n v="47"/>
    <s v=" Michael D"/>
  </r>
  <r>
    <s v="Id1566"/>
    <n v="19.53"/>
    <n v="6.09"/>
    <s v="yes"/>
    <x v="0"/>
    <x v="0"/>
    <n v="0"/>
    <x v="1"/>
    <x v="2"/>
    <x v="1"/>
    <n v="6417.28"/>
    <x v="1"/>
    <x v="0"/>
    <x v="0"/>
    <n v="28124"/>
    <n v="46"/>
    <s v=" Marina"/>
  </r>
  <r>
    <s v="Id1567"/>
    <n v="27.7"/>
    <n v="4.71"/>
    <s v="No"/>
    <x v="0"/>
    <x v="0"/>
    <n v="1"/>
    <x v="1"/>
    <x v="1"/>
    <x v="2"/>
    <n v="6414.18"/>
    <x v="1"/>
    <x v="2"/>
    <x v="3"/>
    <n v="32024"/>
    <n v="35"/>
    <s v=" Caroline"/>
  </r>
  <r>
    <s v="Id1568"/>
    <n v="18.920000000000002"/>
    <n v="8.18"/>
    <s v="No"/>
    <x v="0"/>
    <x v="0"/>
    <n v="0"/>
    <x v="1"/>
    <x v="2"/>
    <x v="0"/>
    <n v="6412.34"/>
    <x v="1"/>
    <x v="0"/>
    <x v="0"/>
    <n v="26167"/>
    <n v="51"/>
    <s v=" Ross P"/>
  </r>
  <r>
    <s v="Id1569"/>
    <n v="17.760000000000002"/>
    <n v="11.18"/>
    <s v="yes"/>
    <x v="0"/>
    <x v="0"/>
    <n v="2"/>
    <x v="1"/>
    <x v="3"/>
    <x v="0"/>
    <n v="6407.05"/>
    <x v="1"/>
    <x v="1"/>
    <x v="0"/>
    <n v="25800"/>
    <n v="52"/>
    <s v=" Aoife"/>
  </r>
  <r>
    <s v="Id1570"/>
    <n v="29.83"/>
    <n v="5.03"/>
    <s v="yes"/>
    <x v="0"/>
    <x v="0"/>
    <n v="0"/>
    <x v="1"/>
    <x v="1"/>
    <x v="2"/>
    <n v="6406.41"/>
    <x v="0"/>
    <x v="0"/>
    <x v="7"/>
    <n v="31391"/>
    <n v="37"/>
    <s v=" Wesley"/>
  </r>
  <r>
    <s v="Id1571"/>
    <n v="23.465"/>
    <n v="5.56"/>
    <s v="No"/>
    <x v="0"/>
    <x v="0"/>
    <n v="1"/>
    <x v="1"/>
    <x v="2"/>
    <x v="2"/>
    <n v="6402.29"/>
    <x v="1"/>
    <x v="0"/>
    <x v="2"/>
    <n v="32029"/>
    <n v="35"/>
    <s v=" Rebecca J"/>
  </r>
  <r>
    <s v="Id1572"/>
    <n v="29.355"/>
    <n v="4.33"/>
    <s v="No"/>
    <x v="0"/>
    <x v="0"/>
    <n v="0"/>
    <x v="1"/>
    <x v="1"/>
    <x v="2"/>
    <n v="6393.6"/>
    <x v="1"/>
    <x v="1"/>
    <x v="1"/>
    <n v="30252"/>
    <n v="40"/>
    <s v=" Barry P."/>
  </r>
  <r>
    <s v="Id1573"/>
    <n v="35.49"/>
    <n v="5.21"/>
    <s v="yes"/>
    <x v="0"/>
    <x v="1"/>
    <n v="1"/>
    <x v="1"/>
    <x v="0"/>
    <x v="2"/>
    <n v="6389.53"/>
    <x v="1"/>
    <x v="2"/>
    <x v="14"/>
    <n v="35658"/>
    <n v="25"/>
    <s v=" Maciej"/>
  </r>
  <r>
    <s v="Id1574"/>
    <n v="26.315000000000001"/>
    <n v="5.89"/>
    <s v="No"/>
    <x v="0"/>
    <x v="0"/>
    <n v="0"/>
    <x v="1"/>
    <x v="1"/>
    <x v="1"/>
    <n v="6389.38"/>
    <x v="0"/>
    <x v="2"/>
    <x v="1"/>
    <n v="30169"/>
    <n v="40"/>
    <s v=" Jerry D."/>
  </r>
  <r>
    <s v="Id1575"/>
    <n v="19.79"/>
    <n v="4.8099999999999996"/>
    <s v="yes"/>
    <x v="0"/>
    <x v="0"/>
    <n v="0"/>
    <x v="1"/>
    <x v="2"/>
    <x v="2"/>
    <n v="6374.16"/>
    <x v="1"/>
    <x v="2"/>
    <x v="0"/>
    <n v="28082"/>
    <n v="46"/>
    <s v=" Eric A."/>
  </r>
  <r>
    <s v="Id1576"/>
    <n v="40.564999999999998"/>
    <n v="5.66"/>
    <s v="No"/>
    <x v="0"/>
    <x v="0"/>
    <n v="1"/>
    <x v="1"/>
    <x v="0"/>
    <x v="2"/>
    <n v="6373.56"/>
    <x v="1"/>
    <x v="1"/>
    <x v="1"/>
    <n v="30907"/>
    <n v="38"/>
    <s v=" Cathi"/>
  </r>
  <r>
    <s v="Id1577"/>
    <n v="18.03"/>
    <n v="10.66"/>
    <s v="yes"/>
    <x v="0"/>
    <x v="0"/>
    <n v="2"/>
    <x v="1"/>
    <x v="3"/>
    <x v="0"/>
    <n v="6367.31"/>
    <x v="1"/>
    <x v="1"/>
    <x v="0"/>
    <n v="25881"/>
    <n v="52"/>
    <s v=" Alex M"/>
  </r>
  <r>
    <s v="Id1578"/>
    <n v="34.65"/>
    <n v="5.98"/>
    <s v="yes"/>
    <x v="0"/>
    <x v="0"/>
    <n v="0"/>
    <x v="1"/>
    <x v="0"/>
    <x v="1"/>
    <n v="6361.47"/>
    <x v="1"/>
    <x v="0"/>
    <x v="14"/>
    <n v="35253"/>
    <n v="26"/>
    <s v=" Liang"/>
  </r>
  <r>
    <s v="Id1579"/>
    <n v="42.94"/>
    <n v="4.34"/>
    <s v="No"/>
    <x v="0"/>
    <x v="0"/>
    <n v="0"/>
    <x v="1"/>
    <x v="0"/>
    <x v="2"/>
    <n v="6360.99"/>
    <x v="1"/>
    <x v="2"/>
    <x v="1"/>
    <n v="32683"/>
    <n v="33"/>
    <s v=" Lexy"/>
  </r>
  <r>
    <s v="Id1580"/>
    <n v="31.254999999999999"/>
    <n v="5.17"/>
    <s v="No"/>
    <x v="0"/>
    <x v="0"/>
    <n v="0"/>
    <x v="1"/>
    <x v="0"/>
    <x v="2"/>
    <n v="6358.78"/>
    <x v="1"/>
    <x v="1"/>
    <x v="1"/>
    <n v="29524"/>
    <n v="42"/>
    <s v=" Michael"/>
  </r>
  <r>
    <s v="Id1581"/>
    <n v="45.43"/>
    <n v="4.2300000000000004"/>
    <s v="yes"/>
    <x v="0"/>
    <x v="1"/>
    <n v="1"/>
    <x v="1"/>
    <x v="0"/>
    <x v="2"/>
    <n v="6356.27"/>
    <x v="2"/>
    <x v="2"/>
    <x v="0"/>
    <n v="30547"/>
    <n v="39"/>
    <s v=" Samuel L"/>
  </r>
  <r>
    <s v="Id1582"/>
    <n v="32.340000000000003"/>
    <n v="4.88"/>
    <s v="yes"/>
    <x v="0"/>
    <x v="1"/>
    <n v="1"/>
    <x v="1"/>
    <x v="0"/>
    <x v="2"/>
    <n v="6338.08"/>
    <x v="1"/>
    <x v="1"/>
    <x v="0"/>
    <n v="30610"/>
    <n v="39"/>
    <s v=" Spencer A."/>
  </r>
  <r>
    <s v="Id1583"/>
    <n v="25.46"/>
    <n v="9.7100000000000009"/>
    <s v="yes"/>
    <x v="0"/>
    <x v="0"/>
    <n v="1"/>
    <x v="1"/>
    <x v="1"/>
    <x v="0"/>
    <n v="6335.64"/>
    <x v="1"/>
    <x v="2"/>
    <x v="0"/>
    <n v="31680"/>
    <n v="36"/>
    <s v=" Rochelle"/>
  </r>
  <r>
    <s v="Id1584"/>
    <n v="37.145000000000003"/>
    <n v="5.32"/>
    <s v="No"/>
    <x v="0"/>
    <x v="0"/>
    <n v="0"/>
    <x v="1"/>
    <x v="0"/>
    <x v="2"/>
    <n v="6334.34"/>
    <x v="1"/>
    <x v="2"/>
    <x v="2"/>
    <n v="33098"/>
    <n v="32"/>
    <s v=" Paula"/>
  </r>
  <r>
    <s v="Id1585"/>
    <n v="30.8"/>
    <n v="5.83"/>
    <s v="yes"/>
    <x v="0"/>
    <x v="0"/>
    <n v="0"/>
    <x v="1"/>
    <x v="0"/>
    <x v="1"/>
    <n v="6313.76"/>
    <x v="1"/>
    <x v="1"/>
    <x v="0"/>
    <n v="31396"/>
    <n v="37"/>
    <s v=" Madeline E."/>
  </r>
  <r>
    <s v="Id1586"/>
    <n v="29.5"/>
    <n v="5.54"/>
    <s v="yes"/>
    <x v="0"/>
    <x v="0"/>
    <n v="0"/>
    <x v="1"/>
    <x v="1"/>
    <x v="2"/>
    <n v="6311.95"/>
    <x v="1"/>
    <x v="1"/>
    <x v="3"/>
    <n v="31370"/>
    <n v="37"/>
    <s v=" Maria Isabel"/>
  </r>
  <r>
    <s v="Id1587"/>
    <n v="43.39"/>
    <n v="5.85"/>
    <s v="No"/>
    <x v="1"/>
    <x v="0"/>
    <n v="1"/>
    <x v="1"/>
    <x v="0"/>
    <x v="1"/>
    <n v="6311.11"/>
    <x v="1"/>
    <x v="2"/>
    <x v="3"/>
    <n v="38195"/>
    <n v="18"/>
    <s v=" Arthur M."/>
  </r>
  <r>
    <s v="Id1588"/>
    <n v="15.08"/>
    <n v="4.8499999999999996"/>
    <s v="yes"/>
    <x v="0"/>
    <x v="1"/>
    <n v="1"/>
    <x v="1"/>
    <x v="3"/>
    <x v="2"/>
    <n v="6305.61"/>
    <x v="1"/>
    <x v="2"/>
    <x v="1"/>
    <n v="25450"/>
    <n v="53"/>
    <s v=" Joseph R."/>
  </r>
  <r>
    <s v="Id1589"/>
    <n v="20.48"/>
    <n v="11.09"/>
    <s v="No"/>
    <x v="0"/>
    <x v="0"/>
    <n v="0"/>
    <x v="1"/>
    <x v="2"/>
    <x v="0"/>
    <n v="6302.23"/>
    <x v="1"/>
    <x v="1"/>
    <x v="0"/>
    <n v="27289"/>
    <n v="48"/>
    <s v=" Sachiko"/>
  </r>
  <r>
    <s v="Id1590"/>
    <n v="34.450000000000003"/>
    <n v="5.58"/>
    <s v="yes"/>
    <x v="0"/>
    <x v="0"/>
    <n v="0"/>
    <x v="1"/>
    <x v="0"/>
    <x v="2"/>
    <n v="6293.63"/>
    <x v="1"/>
    <x v="0"/>
    <x v="14"/>
    <n v="35250"/>
    <n v="26"/>
    <s v=" Christopher"/>
  </r>
  <r>
    <s v="Id1591"/>
    <n v="34.21"/>
    <n v="9.7200000000000006"/>
    <s v="yes"/>
    <x v="0"/>
    <x v="0"/>
    <n v="0"/>
    <x v="1"/>
    <x v="0"/>
    <x v="0"/>
    <n v="6289.75"/>
    <x v="1"/>
    <x v="0"/>
    <x v="0"/>
    <n v="29824"/>
    <n v="41"/>
    <s v=" Joseph"/>
  </r>
  <r>
    <s v="Id1592"/>
    <n v="28.8"/>
    <n v="11.41"/>
    <s v="yes"/>
    <x v="0"/>
    <x v="0"/>
    <n v="0"/>
    <x v="1"/>
    <x v="1"/>
    <x v="0"/>
    <n v="6282.24"/>
    <x v="1"/>
    <x v="1"/>
    <x v="3"/>
    <n v="29914"/>
    <n v="41"/>
    <s v=" Lawrence"/>
  </r>
  <r>
    <s v="Id1593"/>
    <n v="31.74"/>
    <n v="4.46"/>
    <s v="No"/>
    <x v="0"/>
    <x v="1"/>
    <n v="1"/>
    <x v="1"/>
    <x v="0"/>
    <x v="2"/>
    <n v="6276.3"/>
    <x v="1"/>
    <x v="1"/>
    <x v="15"/>
    <n v="34258"/>
    <n v="29"/>
    <s v=" Katie"/>
  </r>
  <r>
    <s v="Id1594"/>
    <n v="21.78"/>
    <n v="9.31"/>
    <s v="yes"/>
    <x v="0"/>
    <x v="0"/>
    <n v="0"/>
    <x v="1"/>
    <x v="2"/>
    <x v="0"/>
    <n v="6272.48"/>
    <x v="0"/>
    <x v="0"/>
    <x v="0"/>
    <n v="29767"/>
    <n v="41"/>
    <s v=" Ruben"/>
  </r>
  <r>
    <s v="Id1595"/>
    <n v="23.75"/>
    <n v="5.03"/>
    <s v="No"/>
    <x v="0"/>
    <x v="0"/>
    <n v="1"/>
    <x v="1"/>
    <x v="2"/>
    <x v="2"/>
    <n v="6269.33"/>
    <x v="1"/>
    <x v="1"/>
    <x v="0"/>
    <n v="30950"/>
    <n v="38"/>
    <s v=" Sarah"/>
  </r>
  <r>
    <s v="Id1596"/>
    <n v="33.21"/>
    <n v="5.07"/>
    <s v="yes"/>
    <x v="0"/>
    <x v="0"/>
    <n v="1"/>
    <x v="1"/>
    <x v="0"/>
    <x v="2"/>
    <n v="6261.2"/>
    <x v="1"/>
    <x v="1"/>
    <x v="12"/>
    <n v="34989"/>
    <n v="27"/>
    <s v=" Angela R."/>
  </r>
  <r>
    <s v="Id1597"/>
    <n v="17.7"/>
    <n v="10.42"/>
    <s v="yes"/>
    <x v="0"/>
    <x v="0"/>
    <n v="2"/>
    <x v="1"/>
    <x v="3"/>
    <x v="0"/>
    <n v="6255.38"/>
    <x v="1"/>
    <x v="2"/>
    <x v="0"/>
    <n v="25852"/>
    <n v="52"/>
    <s v=" Chatham"/>
  </r>
  <r>
    <s v="Id1598"/>
    <n v="17.2"/>
    <n v="6.45"/>
    <s v="No"/>
    <x v="0"/>
    <x v="0"/>
    <n v="2"/>
    <x v="1"/>
    <x v="3"/>
    <x v="1"/>
    <n v="6254.13"/>
    <x v="1"/>
    <x v="2"/>
    <x v="1"/>
    <n v="26550"/>
    <n v="50"/>
    <s v=" Derek"/>
  </r>
  <r>
    <s v="Id1599"/>
    <n v="19.21"/>
    <n v="5.52"/>
    <s v="No"/>
    <x v="0"/>
    <x v="0"/>
    <n v="2"/>
    <x v="1"/>
    <x v="2"/>
    <x v="2"/>
    <n v="6253.85"/>
    <x v="1"/>
    <x v="2"/>
    <x v="0"/>
    <n v="26614"/>
    <n v="50"/>
    <s v=" Kalvin J."/>
  </r>
  <r>
    <s v="Id1600"/>
    <n v="23.2"/>
    <n v="4.41"/>
    <s v="No"/>
    <x v="0"/>
    <x v="1"/>
    <n v="1"/>
    <x v="1"/>
    <x v="2"/>
    <x v="2"/>
    <n v="6250.44"/>
    <x v="1"/>
    <x v="1"/>
    <x v="3"/>
    <n v="29138"/>
    <n v="43"/>
    <s v=" Dave"/>
  </r>
  <r>
    <s v="Id1601"/>
    <n v="32.5"/>
    <n v="4.6900000000000004"/>
    <s v="yes"/>
    <x v="0"/>
    <x v="1"/>
    <n v="1"/>
    <x v="1"/>
    <x v="0"/>
    <x v="2"/>
    <n v="6238.3"/>
    <x v="1"/>
    <x v="1"/>
    <x v="3"/>
    <n v="30539"/>
    <n v="39"/>
    <s v=" Barbara G."/>
  </r>
  <r>
    <s v="Id1602"/>
    <n v="20.9"/>
    <n v="6.94"/>
    <s v="No"/>
    <x v="0"/>
    <x v="0"/>
    <n v="0"/>
    <x v="1"/>
    <x v="2"/>
    <x v="0"/>
    <n v="6236.95"/>
    <x v="1"/>
    <x v="2"/>
    <x v="0"/>
    <n v="28752"/>
    <n v="44"/>
    <s v=" Skylar"/>
  </r>
  <r>
    <s v="Id1603"/>
    <n v="19.11"/>
    <n v="4.3499999999999996"/>
    <s v="No"/>
    <x v="0"/>
    <x v="0"/>
    <n v="2"/>
    <x v="1"/>
    <x v="2"/>
    <x v="2"/>
    <n v="6219.93"/>
    <x v="1"/>
    <x v="2"/>
    <x v="0"/>
    <n v="26479"/>
    <n v="50"/>
    <s v=" Nick"/>
  </r>
  <r>
    <s v="Id1604"/>
    <n v="31.17"/>
    <n v="5.28"/>
    <s v="No"/>
    <x v="0"/>
    <x v="0"/>
    <n v="1"/>
    <x v="1"/>
    <x v="0"/>
    <x v="2"/>
    <n v="6208.5"/>
    <x v="1"/>
    <x v="1"/>
    <x v="14"/>
    <n v="33828"/>
    <n v="30"/>
    <s v=" Sunny S"/>
  </r>
  <r>
    <s v="Id1605"/>
    <n v="36.08"/>
    <n v="4.29"/>
    <s v="No"/>
    <x v="0"/>
    <x v="0"/>
    <n v="0"/>
    <x v="1"/>
    <x v="0"/>
    <x v="2"/>
    <n v="6207.26"/>
    <x v="1"/>
    <x v="2"/>
    <x v="12"/>
    <n v="36413"/>
    <n v="23"/>
    <s v=" Anne-Marie"/>
  </r>
  <r>
    <s v="Id1606"/>
    <n v="28.024999999999999"/>
    <n v="5.69"/>
    <s v="yes"/>
    <x v="0"/>
    <x v="0"/>
    <n v="0"/>
    <x v="1"/>
    <x v="1"/>
    <x v="2"/>
    <n v="6203.9"/>
    <x v="1"/>
    <x v="2"/>
    <x v="1"/>
    <n v="31312"/>
    <n v="37"/>
    <s v=" Nicholas"/>
  </r>
  <r>
    <s v="Id1607"/>
    <n v="24.32"/>
    <n v="5.56"/>
    <s v="yes"/>
    <x v="0"/>
    <x v="0"/>
    <n v="0"/>
    <x v="1"/>
    <x v="2"/>
    <x v="2"/>
    <n v="6198.75"/>
    <x v="1"/>
    <x v="1"/>
    <x v="1"/>
    <n v="31250"/>
    <n v="37"/>
    <s v=" Scott M."/>
  </r>
  <r>
    <s v="Id1608"/>
    <n v="38"/>
    <n v="5.41"/>
    <s v="yes"/>
    <x v="0"/>
    <x v="0"/>
    <n v="1"/>
    <x v="1"/>
    <x v="0"/>
    <x v="2"/>
    <n v="6196.45"/>
    <x v="1"/>
    <x v="1"/>
    <x v="3"/>
    <n v="32439"/>
    <n v="34"/>
    <s v=" Marisa A"/>
  </r>
  <r>
    <s v="Id1609"/>
    <n v="31.6"/>
    <n v="10.85"/>
    <s v="yes"/>
    <x v="0"/>
    <x v="0"/>
    <n v="0"/>
    <x v="1"/>
    <x v="0"/>
    <x v="0"/>
    <n v="6186.13"/>
    <x v="1"/>
    <x v="0"/>
    <x v="3"/>
    <n v="29860"/>
    <n v="41"/>
    <s v=" Katie"/>
  </r>
  <r>
    <s v="Id1610"/>
    <n v="31.02"/>
    <n v="11.63"/>
    <s v="yes"/>
    <x v="0"/>
    <x v="0"/>
    <n v="0"/>
    <x v="1"/>
    <x v="0"/>
    <x v="0"/>
    <n v="6185.32"/>
    <x v="1"/>
    <x v="1"/>
    <x v="0"/>
    <n v="29912"/>
    <n v="41"/>
    <s v=" Amy L"/>
  </r>
  <r>
    <s v="Id1611"/>
    <n v="29.26"/>
    <n v="5.68"/>
    <s v="yes"/>
    <x v="0"/>
    <x v="0"/>
    <n v="1"/>
    <x v="1"/>
    <x v="1"/>
    <x v="2"/>
    <n v="6184.3"/>
    <x v="1"/>
    <x v="0"/>
    <x v="0"/>
    <n v="32448"/>
    <n v="34"/>
    <s v=" Jenna M"/>
  </r>
  <r>
    <s v="Id1612"/>
    <n v="15.09"/>
    <n v="7.59"/>
    <s v="yes"/>
    <x v="0"/>
    <x v="0"/>
    <n v="2"/>
    <x v="1"/>
    <x v="3"/>
    <x v="0"/>
    <n v="6183.46"/>
    <x v="1"/>
    <x v="2"/>
    <x v="1"/>
    <n v="25846"/>
    <n v="52"/>
    <s v=" Elizabeth M."/>
  </r>
  <r>
    <s v="Id1613"/>
    <n v="22.63"/>
    <n v="5.09"/>
    <s v="yes"/>
    <x v="0"/>
    <x v="0"/>
    <n v="0"/>
    <x v="1"/>
    <x v="2"/>
    <x v="2"/>
    <n v="6183.32"/>
    <x v="1"/>
    <x v="2"/>
    <x v="1"/>
    <n v="31268"/>
    <n v="37"/>
    <s v=" Lyazid"/>
  </r>
  <r>
    <s v="Id1614"/>
    <n v="23.46"/>
    <n v="4.21"/>
    <s v="No"/>
    <x v="0"/>
    <x v="0"/>
    <n v="1"/>
    <x v="1"/>
    <x v="2"/>
    <x v="2"/>
    <n v="6170.96"/>
    <x v="1"/>
    <x v="1"/>
    <x v="0"/>
    <n v="30961"/>
    <n v="38"/>
    <s v=" Lindsey A."/>
  </r>
  <r>
    <s v="Id1615"/>
    <n v="22.56"/>
    <n v="4.34"/>
    <s v="yes"/>
    <x v="0"/>
    <x v="0"/>
    <n v="0"/>
    <x v="1"/>
    <x v="2"/>
    <x v="2"/>
    <n v="6159.57"/>
    <x v="1"/>
    <x v="1"/>
    <x v="1"/>
    <n v="31335"/>
    <n v="37"/>
    <s v=" Chris"/>
  </r>
  <r>
    <s v="Id1616"/>
    <n v="19.28"/>
    <n v="11.85"/>
    <s v="No"/>
    <x v="0"/>
    <x v="0"/>
    <n v="2"/>
    <x v="1"/>
    <x v="2"/>
    <x v="0"/>
    <n v="6152.05"/>
    <x v="1"/>
    <x v="0"/>
    <x v="0"/>
    <n v="26974"/>
    <n v="49"/>
    <s v=" Jennifer A"/>
  </r>
  <r>
    <s v="Id1617"/>
    <n v="15.37"/>
    <n v="9.61"/>
    <s v="yes"/>
    <x v="0"/>
    <x v="0"/>
    <n v="2"/>
    <x v="1"/>
    <x v="3"/>
    <x v="0"/>
    <n v="6147.12"/>
    <x v="1"/>
    <x v="0"/>
    <x v="1"/>
    <n v="25855"/>
    <n v="52"/>
    <s v=" Leif S."/>
  </r>
  <r>
    <s v="Id1618"/>
    <n v="18.71"/>
    <n v="5.29"/>
    <s v="yes"/>
    <x v="0"/>
    <x v="0"/>
    <n v="0"/>
    <x v="1"/>
    <x v="2"/>
    <x v="2"/>
    <n v="6139.14"/>
    <x v="1"/>
    <x v="0"/>
    <x v="0"/>
    <n v="28106"/>
    <n v="46"/>
    <s v=" Stephanie A"/>
  </r>
  <r>
    <s v="Id1619"/>
    <n v="20.61"/>
    <n v="6.89"/>
    <s v="No"/>
    <x v="0"/>
    <x v="0"/>
    <n v="0"/>
    <x v="1"/>
    <x v="2"/>
    <x v="0"/>
    <n v="6138.58"/>
    <x v="1"/>
    <x v="1"/>
    <x v="0"/>
    <n v="28738"/>
    <n v="44"/>
    <s v=" Bo"/>
  </r>
  <r>
    <s v="Id1620"/>
    <n v="15.99"/>
    <n v="4.57"/>
    <s v="yes"/>
    <x v="0"/>
    <x v="1"/>
    <n v="1"/>
    <x v="1"/>
    <x v="3"/>
    <x v="2"/>
    <n v="6138.5"/>
    <x v="1"/>
    <x v="2"/>
    <x v="3"/>
    <n v="25516"/>
    <n v="53"/>
    <s v=" Leah"/>
  </r>
  <r>
    <s v="Id1621"/>
    <n v="33.155000000000001"/>
    <n v="4.32"/>
    <s v="No"/>
    <x v="0"/>
    <x v="0"/>
    <n v="0"/>
    <x v="1"/>
    <x v="0"/>
    <x v="2"/>
    <n v="6128.8"/>
    <x v="1"/>
    <x v="0"/>
    <x v="1"/>
    <n v="33103"/>
    <n v="32"/>
    <s v=" Kara Lynne"/>
  </r>
  <r>
    <s v="Id1622"/>
    <n v="26.22"/>
    <n v="5.57"/>
    <s v="yes"/>
    <x v="0"/>
    <x v="1"/>
    <n v="1"/>
    <x v="1"/>
    <x v="1"/>
    <x v="2"/>
    <n v="6123.57"/>
    <x v="2"/>
    <x v="2"/>
    <x v="1"/>
    <n v="30636"/>
    <n v="39"/>
    <s v=" Jeffrey"/>
  </r>
  <r>
    <s v="Id1623"/>
    <n v="21.85"/>
    <n v="5.26"/>
    <s v="yes"/>
    <x v="0"/>
    <x v="1"/>
    <n v="1"/>
    <x v="1"/>
    <x v="2"/>
    <x v="2"/>
    <n v="6117.49"/>
    <x v="1"/>
    <x v="0"/>
    <x v="1"/>
    <n v="30539"/>
    <n v="39"/>
    <s v=" Justin"/>
  </r>
  <r>
    <s v="Id1624"/>
    <n v="30.495000000000001"/>
    <n v="6.25"/>
    <s v="No"/>
    <x v="0"/>
    <x v="0"/>
    <n v="0"/>
    <x v="1"/>
    <x v="0"/>
    <x v="1"/>
    <n v="6113.23"/>
    <x v="1"/>
    <x v="2"/>
    <x v="2"/>
    <n v="33444"/>
    <n v="31"/>
    <s v=" Emily"/>
  </r>
  <r>
    <s v="Id1625"/>
    <n v="34.104999999999997"/>
    <n v="5.67"/>
    <s v="yes"/>
    <x v="0"/>
    <x v="0"/>
    <n v="0"/>
    <x v="1"/>
    <x v="0"/>
    <x v="2"/>
    <n v="6112.35"/>
    <x v="1"/>
    <x v="1"/>
    <x v="1"/>
    <n v="31249"/>
    <n v="37"/>
    <s v=" Rebecca"/>
  </r>
  <r>
    <s v="Id1626"/>
    <n v="32.770000000000003"/>
    <n v="4.42"/>
    <s v="yes"/>
    <x v="0"/>
    <x v="0"/>
    <n v="1"/>
    <x v="1"/>
    <x v="0"/>
    <x v="2"/>
    <n v="6111.95"/>
    <x v="1"/>
    <x v="0"/>
    <x v="12"/>
    <n v="34951"/>
    <n v="27"/>
    <s v=" Allie"/>
  </r>
  <r>
    <s v="Id1627"/>
    <n v="16.850000000000001"/>
    <n v="11.75"/>
    <s v="yes"/>
    <x v="0"/>
    <x v="0"/>
    <n v="2"/>
    <x v="1"/>
    <x v="3"/>
    <x v="0"/>
    <n v="6098.38"/>
    <x v="1"/>
    <x v="2"/>
    <x v="0"/>
    <n v="25728"/>
    <n v="52"/>
    <s v=" Trasi"/>
  </r>
  <r>
    <s v="Id1628"/>
    <n v="34.700000000000003"/>
    <n v="6.06"/>
    <s v="No"/>
    <x v="0"/>
    <x v="0"/>
    <n v="1"/>
    <x v="1"/>
    <x v="0"/>
    <x v="1"/>
    <n v="6082.41"/>
    <x v="0"/>
    <x v="2"/>
    <x v="3"/>
    <n v="30888"/>
    <n v="38"/>
    <s v=" Kevin"/>
  </r>
  <r>
    <s v="Id1629"/>
    <n v="37.049999999999997"/>
    <n v="5.48"/>
    <s v="No"/>
    <x v="0"/>
    <x v="0"/>
    <n v="1"/>
    <x v="1"/>
    <x v="0"/>
    <x v="2"/>
    <n v="6079.67"/>
    <x v="0"/>
    <x v="1"/>
    <x v="7"/>
    <n v="30969"/>
    <n v="38"/>
    <s v=" Fernando"/>
  </r>
  <r>
    <s v="Id1630"/>
    <n v="18.78"/>
    <n v="4.45"/>
    <s v="No"/>
    <x v="0"/>
    <x v="1"/>
    <n v="1"/>
    <x v="1"/>
    <x v="2"/>
    <x v="2"/>
    <n v="6074.37"/>
    <x v="1"/>
    <x v="2"/>
    <x v="1"/>
    <n v="29075"/>
    <n v="43"/>
    <s v=" Ieva"/>
  </r>
  <r>
    <s v="Id1631"/>
    <n v="28.024999999999999"/>
    <n v="5"/>
    <s v="No"/>
    <x v="0"/>
    <x v="0"/>
    <n v="1"/>
    <x v="1"/>
    <x v="1"/>
    <x v="2"/>
    <n v="6067.13"/>
    <x v="2"/>
    <x v="1"/>
    <x v="4"/>
    <n v="30946"/>
    <n v="38"/>
    <s v=" Chris"/>
  </r>
  <r>
    <s v="Id1632"/>
    <n v="35.090000000000003"/>
    <n v="5.84"/>
    <s v="No"/>
    <x v="0"/>
    <x v="0"/>
    <n v="0"/>
    <x v="1"/>
    <x v="0"/>
    <x v="1"/>
    <n v="6064.37"/>
    <x v="1"/>
    <x v="2"/>
    <x v="3"/>
    <n v="34646"/>
    <n v="28"/>
    <s v=" Drew L."/>
  </r>
  <r>
    <s v="Id1633"/>
    <n v="34.42"/>
    <n v="5.21"/>
    <s v="yes"/>
    <x v="0"/>
    <x v="0"/>
    <n v="0"/>
    <x v="1"/>
    <x v="0"/>
    <x v="2"/>
    <n v="6061.8"/>
    <x v="1"/>
    <x v="0"/>
    <x v="1"/>
    <n v="35274"/>
    <n v="26"/>
    <s v=" Christina"/>
  </r>
  <r>
    <s v="Id1634"/>
    <n v="29.4"/>
    <n v="4.26"/>
    <s v="No"/>
    <x v="0"/>
    <x v="0"/>
    <n v="0"/>
    <x v="1"/>
    <x v="1"/>
    <x v="2"/>
    <n v="6059.17"/>
    <x v="1"/>
    <x v="1"/>
    <x v="3"/>
    <n v="32736"/>
    <n v="33"/>
    <s v=" Alexander G"/>
  </r>
  <r>
    <s v="Id1635"/>
    <n v="21.31"/>
    <n v="4.17"/>
    <s v="No"/>
    <x v="0"/>
    <x v="0"/>
    <n v="0"/>
    <x v="1"/>
    <x v="2"/>
    <x v="2"/>
    <n v="5993.62"/>
    <x v="1"/>
    <x v="0"/>
    <x v="0"/>
    <n v="29441"/>
    <n v="42"/>
    <s v=" Meaghan"/>
  </r>
  <r>
    <s v="Id1636"/>
    <n v="19.559999999999999"/>
    <n v="11.96"/>
    <s v="No"/>
    <x v="0"/>
    <x v="0"/>
    <n v="0"/>
    <x v="1"/>
    <x v="2"/>
    <x v="0"/>
    <n v="5990.17"/>
    <x v="1"/>
    <x v="2"/>
    <x v="0"/>
    <n v="27258"/>
    <n v="48"/>
    <s v=" Kristin"/>
  </r>
  <r>
    <s v="Id1637"/>
    <n v="37.335000000000001"/>
    <n v="6.26"/>
    <s v="yes"/>
    <x v="0"/>
    <x v="0"/>
    <n v="1"/>
    <x v="1"/>
    <x v="0"/>
    <x v="1"/>
    <n v="5989.52"/>
    <x v="1"/>
    <x v="1"/>
    <x v="1"/>
    <n v="32304"/>
    <n v="34"/>
    <s v=" Andrea K."/>
  </r>
  <r>
    <s v="Id1638"/>
    <n v="19.53"/>
    <n v="11.68"/>
    <s v="No"/>
    <x v="0"/>
    <x v="0"/>
    <n v="0"/>
    <x v="1"/>
    <x v="2"/>
    <x v="0"/>
    <n v="5979.99"/>
    <x v="1"/>
    <x v="0"/>
    <x v="0"/>
    <n v="27313"/>
    <n v="48"/>
    <s v=" Kris"/>
  </r>
  <r>
    <s v="Id1639"/>
    <n v="34.1"/>
    <n v="5.16"/>
    <s v="No"/>
    <x v="0"/>
    <x v="0"/>
    <n v="0"/>
    <x v="1"/>
    <x v="0"/>
    <x v="2"/>
    <n v="5979.73"/>
    <x v="1"/>
    <x v="2"/>
    <x v="3"/>
    <n v="29504"/>
    <n v="42"/>
    <s v=" Alden W"/>
  </r>
  <r>
    <s v="Id1640"/>
    <n v="16.5"/>
    <n v="6.9"/>
    <s v="yes"/>
    <x v="0"/>
    <x v="0"/>
    <n v="2"/>
    <x v="1"/>
    <x v="3"/>
    <x v="0"/>
    <n v="5979.66"/>
    <x v="1"/>
    <x v="0"/>
    <x v="0"/>
    <n v="25744"/>
    <n v="52"/>
    <s v=" Suzanne M"/>
  </r>
  <r>
    <s v="Id1641"/>
    <n v="30.69"/>
    <n v="4.83"/>
    <s v="No"/>
    <x v="0"/>
    <x v="0"/>
    <n v="1"/>
    <x v="1"/>
    <x v="0"/>
    <x v="2"/>
    <n v="5976.83"/>
    <x v="1"/>
    <x v="2"/>
    <x v="0"/>
    <n v="30997"/>
    <n v="38"/>
    <s v=" Heidi Z."/>
  </r>
  <r>
    <s v="Id1642"/>
    <n v="28.93"/>
    <n v="4.87"/>
    <s v="No"/>
    <x v="0"/>
    <x v="0"/>
    <n v="1"/>
    <x v="1"/>
    <x v="1"/>
    <x v="2"/>
    <n v="5974.38"/>
    <x v="1"/>
    <x v="0"/>
    <x v="0"/>
    <n v="30944"/>
    <n v="38"/>
    <s v=" Carolyn"/>
  </r>
  <r>
    <s v="Id1643"/>
    <n v="38.9"/>
    <n v="4.28"/>
    <s v="No"/>
    <x v="0"/>
    <x v="0"/>
    <n v="0"/>
    <x v="1"/>
    <x v="0"/>
    <x v="2"/>
    <n v="5972.38"/>
    <x v="1"/>
    <x v="2"/>
    <x v="3"/>
    <n v="32711"/>
    <n v="33"/>
    <s v=" Sabine"/>
  </r>
  <r>
    <s v="Id1644"/>
    <n v="26.9"/>
    <n v="4.07"/>
    <s v="No"/>
    <x v="0"/>
    <x v="0"/>
    <n v="0"/>
    <x v="1"/>
    <x v="1"/>
    <x v="2"/>
    <n v="5969.72"/>
    <x v="2"/>
    <x v="0"/>
    <x v="3"/>
    <n v="29423"/>
    <n v="42"/>
    <s v=" Bobby"/>
  </r>
  <r>
    <s v="Id1645"/>
    <n v="24.86"/>
    <n v="6.23"/>
    <s v="No"/>
    <x v="0"/>
    <x v="0"/>
    <n v="0"/>
    <x v="1"/>
    <x v="2"/>
    <x v="1"/>
    <n v="5966.89"/>
    <x v="1"/>
    <x v="0"/>
    <x v="0"/>
    <n v="29438"/>
    <n v="42"/>
    <s v=" Fan"/>
  </r>
  <r>
    <s v="Id1646"/>
    <n v="39.14"/>
    <n v="6.24"/>
    <s v="No"/>
    <x v="1"/>
    <x v="0"/>
    <n v="1"/>
    <x v="1"/>
    <x v="0"/>
    <x v="1"/>
    <n v="5960.91"/>
    <x v="1"/>
    <x v="1"/>
    <x v="12"/>
    <n v="38183"/>
    <n v="18"/>
    <s v=" Rachel M"/>
  </r>
  <r>
    <s v="Id1647"/>
    <n v="39.799999999999997"/>
    <n v="6.17"/>
    <s v="No"/>
    <x v="0"/>
    <x v="1"/>
    <n v="1"/>
    <x v="1"/>
    <x v="0"/>
    <x v="1"/>
    <n v="5957.35"/>
    <x v="1"/>
    <x v="2"/>
    <x v="1"/>
    <n v="37846"/>
    <n v="19"/>
    <s v=" Greg"/>
  </r>
  <r>
    <s v="Id1648"/>
    <n v="34.32"/>
    <n v="5.16"/>
    <s v="No"/>
    <x v="0"/>
    <x v="0"/>
    <n v="1"/>
    <x v="1"/>
    <x v="0"/>
    <x v="2"/>
    <n v="5934.38"/>
    <x v="2"/>
    <x v="2"/>
    <x v="0"/>
    <n v="31972"/>
    <n v="35"/>
    <s v=" Dan"/>
  </r>
  <r>
    <s v="Id1649"/>
    <n v="32.51"/>
    <n v="4.3"/>
    <s v="No"/>
    <x v="0"/>
    <x v="0"/>
    <n v="0"/>
    <x v="1"/>
    <x v="0"/>
    <x v="2"/>
    <n v="5927.65"/>
    <x v="1"/>
    <x v="1"/>
    <x v="1"/>
    <n v="34545"/>
    <n v="28"/>
    <s v=" Jennifer A"/>
  </r>
  <r>
    <s v="Id1650"/>
    <n v="30.71"/>
    <n v="6.14"/>
    <s v="No"/>
    <x v="0"/>
    <x v="1"/>
    <n v="1"/>
    <x v="1"/>
    <x v="0"/>
    <x v="1"/>
    <n v="5926.93"/>
    <x v="1"/>
    <x v="2"/>
    <x v="15"/>
    <n v="34194"/>
    <n v="29"/>
    <s v=" Jessica"/>
  </r>
  <r>
    <s v="Id1651"/>
    <n v="28.9"/>
    <n v="5.36"/>
    <s v="No"/>
    <x v="0"/>
    <x v="0"/>
    <n v="1"/>
    <x v="1"/>
    <x v="1"/>
    <x v="2"/>
    <n v="5926.85"/>
    <x v="2"/>
    <x v="0"/>
    <x v="3"/>
    <n v="31987"/>
    <n v="35"/>
    <s v=" Chaiwat"/>
  </r>
  <r>
    <s v="Id1652"/>
    <n v="36.19"/>
    <n v="4.3"/>
    <s v="No"/>
    <x v="0"/>
    <x v="0"/>
    <n v="0"/>
    <x v="1"/>
    <x v="0"/>
    <x v="2"/>
    <n v="5920.1"/>
    <x v="1"/>
    <x v="1"/>
    <x v="0"/>
    <n v="30306"/>
    <n v="40"/>
    <s v=" Kerri"/>
  </r>
  <r>
    <s v="Id1653"/>
    <n v="29.6"/>
    <n v="4.09"/>
    <s v="No"/>
    <x v="0"/>
    <x v="0"/>
    <n v="0"/>
    <x v="1"/>
    <x v="1"/>
    <x v="2"/>
    <n v="5910.94"/>
    <x v="1"/>
    <x v="1"/>
    <x v="3"/>
    <n v="30140"/>
    <n v="40"/>
    <s v=" Lisa"/>
  </r>
  <r>
    <s v="Id1654"/>
    <n v="30.95"/>
    <n v="6.27"/>
    <s v="No"/>
    <x v="0"/>
    <x v="1"/>
    <n v="1"/>
    <x v="1"/>
    <x v="0"/>
    <x v="1"/>
    <n v="5877.02"/>
    <x v="1"/>
    <x v="2"/>
    <x v="14"/>
    <n v="34261"/>
    <n v="29"/>
    <s v=" Nicholas G"/>
  </r>
  <r>
    <s v="Id1655"/>
    <n v="19.95"/>
    <n v="5.39"/>
    <s v="No"/>
    <x v="0"/>
    <x v="0"/>
    <n v="1"/>
    <x v="1"/>
    <x v="2"/>
    <x v="2"/>
    <n v="5855.9"/>
    <x v="1"/>
    <x v="0"/>
    <x v="1"/>
    <n v="31008"/>
    <n v="38"/>
    <s v=" Vasilis S"/>
  </r>
  <r>
    <s v="Id1656"/>
    <n v="23.65"/>
    <n v="5.75"/>
    <s v="yes"/>
    <x v="0"/>
    <x v="0"/>
    <n v="0"/>
    <x v="1"/>
    <x v="2"/>
    <x v="1"/>
    <n v="5847.24"/>
    <x v="1"/>
    <x v="1"/>
    <x v="0"/>
    <n v="31216"/>
    <n v="37"/>
    <s v=" Michael P"/>
  </r>
  <r>
    <s v="Id1657"/>
    <n v="43.34"/>
    <n v="4.91"/>
    <s v="No"/>
    <x v="0"/>
    <x v="0"/>
    <n v="1"/>
    <x v="1"/>
    <x v="0"/>
    <x v="2"/>
    <n v="5846.92"/>
    <x v="1"/>
    <x v="2"/>
    <x v="0"/>
    <n v="32050"/>
    <n v="35"/>
    <s v=" Colleen C."/>
  </r>
  <r>
    <s v="Id1658"/>
    <n v="31.98"/>
    <n v="4.46"/>
    <s v="yes"/>
    <x v="0"/>
    <x v="0"/>
    <n v="1"/>
    <x v="1"/>
    <x v="0"/>
    <x v="2"/>
    <n v="5843.99"/>
    <x v="1"/>
    <x v="2"/>
    <x v="15"/>
    <n v="34931"/>
    <n v="27"/>
    <s v=" Annika"/>
  </r>
  <r>
    <s v="Id1659"/>
    <n v="35.86"/>
    <n v="6.22"/>
    <s v="No"/>
    <x v="0"/>
    <x v="0"/>
    <n v="1"/>
    <x v="1"/>
    <x v="0"/>
    <x v="1"/>
    <n v="5836.52"/>
    <x v="1"/>
    <x v="0"/>
    <x v="0"/>
    <n v="31985"/>
    <n v="35"/>
    <s v=" Kelly"/>
  </r>
  <r>
    <s v="Id1660"/>
    <n v="15.2"/>
    <n v="8.82"/>
    <s v="No"/>
    <x v="0"/>
    <x v="0"/>
    <n v="0"/>
    <x v="1"/>
    <x v="3"/>
    <x v="0"/>
    <n v="5832.6"/>
    <x v="1"/>
    <x v="0"/>
    <x v="1"/>
    <n v="26203"/>
    <n v="51"/>
    <s v=" Nicholas C."/>
  </r>
  <r>
    <s v="Id1661"/>
    <n v="37.200000000000003"/>
    <n v="10.14"/>
    <s v="No"/>
    <x v="0"/>
    <x v="0"/>
    <n v="0"/>
    <x v="1"/>
    <x v="0"/>
    <x v="0"/>
    <n v="5816.58"/>
    <x v="1"/>
    <x v="2"/>
    <x v="12"/>
    <n v="37459"/>
    <n v="20"/>
    <s v=" Kelly K"/>
  </r>
  <r>
    <s v="Id1662"/>
    <n v="17.91"/>
    <n v="4.66"/>
    <s v="No"/>
    <x v="0"/>
    <x v="0"/>
    <n v="2"/>
    <x v="1"/>
    <x v="3"/>
    <x v="2"/>
    <n v="5812.9"/>
    <x v="1"/>
    <x v="2"/>
    <x v="0"/>
    <n v="26605"/>
    <n v="50"/>
    <s v=" Andrew"/>
  </r>
  <r>
    <s v="Id1663"/>
    <n v="20.76"/>
    <n v="6.26"/>
    <s v="No"/>
    <x v="0"/>
    <x v="0"/>
    <n v="0"/>
    <x v="1"/>
    <x v="2"/>
    <x v="1"/>
    <n v="5807.06"/>
    <x v="1"/>
    <x v="0"/>
    <x v="0"/>
    <n v="29482"/>
    <n v="42"/>
    <s v=" Hannah"/>
  </r>
  <r>
    <s v="Id1664"/>
    <n v="38.99"/>
    <n v="5.21"/>
    <s v="No"/>
    <x v="1"/>
    <x v="0"/>
    <n v="1"/>
    <x v="1"/>
    <x v="0"/>
    <x v="2"/>
    <n v="5778.71"/>
    <x v="1"/>
    <x v="0"/>
    <x v="13"/>
    <n v="38292"/>
    <n v="18"/>
    <s v=" Patricio Sr."/>
  </r>
  <r>
    <s v="Id1665"/>
    <n v="42.655000000000001"/>
    <n v="5.94"/>
    <s v="yes"/>
    <x v="0"/>
    <x v="1"/>
    <n v="1"/>
    <x v="1"/>
    <x v="0"/>
    <x v="1"/>
    <n v="5757.41"/>
    <x v="1"/>
    <x v="0"/>
    <x v="9"/>
    <n v="30558"/>
    <n v="39"/>
    <s v=" Robert B"/>
  </r>
  <r>
    <s v="Id1666"/>
    <n v="30.57"/>
    <n v="5.34"/>
    <s v="No"/>
    <x v="0"/>
    <x v="1"/>
    <n v="1"/>
    <x v="1"/>
    <x v="0"/>
    <x v="2"/>
    <n v="5748.13"/>
    <x v="1"/>
    <x v="1"/>
    <x v="14"/>
    <n v="34130"/>
    <n v="29"/>
    <s v=" Benjamin M"/>
  </r>
  <r>
    <s v="Id1667"/>
    <n v="17.7"/>
    <n v="6.38"/>
    <s v="No"/>
    <x v="0"/>
    <x v="0"/>
    <n v="2"/>
    <x v="1"/>
    <x v="3"/>
    <x v="1"/>
    <n v="5741.67"/>
    <x v="1"/>
    <x v="0"/>
    <x v="0"/>
    <n v="26532"/>
    <n v="50"/>
    <s v=" Robert"/>
  </r>
  <r>
    <s v="Id1668"/>
    <n v="34.770000000000003"/>
    <n v="4.47"/>
    <s v="No"/>
    <x v="0"/>
    <x v="0"/>
    <n v="1"/>
    <x v="1"/>
    <x v="0"/>
    <x v="2"/>
    <n v="5729.01"/>
    <x v="0"/>
    <x v="2"/>
    <x v="1"/>
    <n v="32069"/>
    <n v="35"/>
    <s v=" Eric R."/>
  </r>
  <r>
    <s v="Id1669"/>
    <n v="16.88"/>
    <n v="9.9600000000000009"/>
    <s v="No"/>
    <x v="0"/>
    <x v="0"/>
    <n v="0"/>
    <x v="1"/>
    <x v="3"/>
    <x v="0"/>
    <n v="5720.38"/>
    <x v="1"/>
    <x v="1"/>
    <x v="0"/>
    <n v="26285"/>
    <n v="51"/>
    <s v=" Matthew"/>
  </r>
  <r>
    <s v="Id1670"/>
    <n v="40.26"/>
    <n v="9.92"/>
    <s v="yes"/>
    <x v="0"/>
    <x v="0"/>
    <n v="0"/>
    <x v="1"/>
    <x v="0"/>
    <x v="0"/>
    <n v="5709.16"/>
    <x v="2"/>
    <x v="0"/>
    <x v="0"/>
    <n v="29828"/>
    <n v="41"/>
    <s v=" Bob R"/>
  </r>
  <r>
    <s v="Id1671"/>
    <n v="25.6"/>
    <n v="6.03"/>
    <s v="No"/>
    <x v="0"/>
    <x v="1"/>
    <n v="1"/>
    <x v="1"/>
    <x v="1"/>
    <x v="1"/>
    <n v="5708.87"/>
    <x v="1"/>
    <x v="1"/>
    <x v="3"/>
    <n v="34276"/>
    <n v="29"/>
    <s v=" Stephanie J."/>
  </r>
  <r>
    <s v="Id1672"/>
    <n v="33.549999999999997"/>
    <n v="10.9"/>
    <s v="yes"/>
    <x v="0"/>
    <x v="0"/>
    <n v="0"/>
    <x v="1"/>
    <x v="0"/>
    <x v="0"/>
    <n v="5699.84"/>
    <x v="1"/>
    <x v="0"/>
    <x v="0"/>
    <n v="29752"/>
    <n v="41"/>
    <s v=" Jake"/>
  </r>
  <r>
    <s v="Id1673"/>
    <n v="16.690000000000001"/>
    <n v="10.66"/>
    <s v="No"/>
    <x v="0"/>
    <x v="0"/>
    <n v="0"/>
    <x v="1"/>
    <x v="3"/>
    <x v="0"/>
    <n v="5698.74"/>
    <x v="1"/>
    <x v="2"/>
    <x v="1"/>
    <n v="27216"/>
    <n v="48"/>
    <s v=" Alison L."/>
  </r>
  <r>
    <s v="Id1674"/>
    <n v="19.95"/>
    <n v="4.05"/>
    <s v="No"/>
    <x v="0"/>
    <x v="0"/>
    <n v="1"/>
    <x v="1"/>
    <x v="2"/>
    <x v="2"/>
    <n v="5693.43"/>
    <x v="1"/>
    <x v="0"/>
    <x v="1"/>
    <n v="33911"/>
    <n v="30"/>
    <s v=" Lindsay M"/>
  </r>
  <r>
    <s v="Id1675"/>
    <n v="17.55"/>
    <n v="4.2300000000000004"/>
    <s v="No"/>
    <x v="0"/>
    <x v="0"/>
    <n v="2"/>
    <x v="1"/>
    <x v="3"/>
    <x v="2"/>
    <n v="5690.79"/>
    <x v="1"/>
    <x v="1"/>
    <x v="0"/>
    <n v="26600"/>
    <n v="50"/>
    <s v=" Guillaume"/>
  </r>
  <r>
    <s v="Id1676"/>
    <n v="22.01"/>
    <n v="5.01"/>
    <s v="No"/>
    <x v="0"/>
    <x v="0"/>
    <n v="1"/>
    <x v="1"/>
    <x v="2"/>
    <x v="2"/>
    <n v="5679.13"/>
    <x v="1"/>
    <x v="2"/>
    <x v="0"/>
    <n v="30906"/>
    <n v="38"/>
    <s v=" Kaylee"/>
  </r>
  <r>
    <s v="Id1677"/>
    <n v="41.8"/>
    <n v="5.82"/>
    <s v="yes"/>
    <x v="0"/>
    <x v="1"/>
    <n v="1"/>
    <x v="1"/>
    <x v="0"/>
    <x v="1"/>
    <n v="5662.23"/>
    <x v="1"/>
    <x v="1"/>
    <x v="0"/>
    <n v="30562"/>
    <n v="39"/>
    <s v=" Theresa"/>
  </r>
  <r>
    <s v="Id1678"/>
    <n v="19.170000000000002"/>
    <n v="7.94"/>
    <s v="No"/>
    <x v="0"/>
    <x v="0"/>
    <n v="0"/>
    <x v="1"/>
    <x v="2"/>
    <x v="0"/>
    <n v="5650.14"/>
    <x v="1"/>
    <x v="1"/>
    <x v="0"/>
    <n v="28760"/>
    <n v="44"/>
    <s v=" Travis G."/>
  </r>
  <r>
    <s v="Id1679"/>
    <n v="32.799999999999997"/>
    <n v="6.16"/>
    <s v="yes"/>
    <x v="0"/>
    <x v="1"/>
    <n v="1"/>
    <x v="1"/>
    <x v="0"/>
    <x v="1"/>
    <n v="5649.72"/>
    <x v="1"/>
    <x v="0"/>
    <x v="3"/>
    <n v="30475"/>
    <n v="40"/>
    <s v=" Emma L."/>
  </r>
  <r>
    <s v="Id1680"/>
    <n v="35.814999999999998"/>
    <n v="4.1500000000000004"/>
    <s v="No"/>
    <x v="0"/>
    <x v="0"/>
    <n v="1"/>
    <x v="1"/>
    <x v="0"/>
    <x v="2"/>
    <n v="5630.46"/>
    <x v="1"/>
    <x v="0"/>
    <x v="1"/>
    <n v="32120"/>
    <n v="35"/>
    <s v=" Linda"/>
  </r>
  <r>
    <s v="Id1681"/>
    <n v="24.3"/>
    <n v="6.23"/>
    <s v="No"/>
    <x v="0"/>
    <x v="0"/>
    <n v="0"/>
    <x v="1"/>
    <x v="2"/>
    <x v="1"/>
    <n v="5615.37"/>
    <x v="1"/>
    <x v="0"/>
    <x v="3"/>
    <n v="34653"/>
    <n v="28"/>
    <s v=" Owen R"/>
  </r>
  <r>
    <s v="Id1682"/>
    <n v="19.059999999999999"/>
    <n v="7.41"/>
    <s v="No"/>
    <x v="0"/>
    <x v="0"/>
    <n v="0"/>
    <x v="1"/>
    <x v="2"/>
    <x v="0"/>
    <n v="5612.83"/>
    <x v="1"/>
    <x v="0"/>
    <x v="0"/>
    <n v="28744"/>
    <n v="44"/>
    <s v=" Jacob"/>
  </r>
  <r>
    <s v="Id1683"/>
    <n v="33.25"/>
    <n v="5.62"/>
    <s v="yes"/>
    <x v="0"/>
    <x v="0"/>
    <n v="1"/>
    <x v="1"/>
    <x v="0"/>
    <x v="2"/>
    <n v="5594.85"/>
    <x v="1"/>
    <x v="0"/>
    <x v="2"/>
    <n v="32465"/>
    <n v="34"/>
    <s v=" Jacqueline"/>
  </r>
  <r>
    <s v="Id1684"/>
    <n v="21.37"/>
    <n v="4.54"/>
    <s v="yes"/>
    <x v="0"/>
    <x v="1"/>
    <n v="1"/>
    <x v="1"/>
    <x v="2"/>
    <x v="2"/>
    <n v="5587.59"/>
    <x v="1"/>
    <x v="1"/>
    <x v="0"/>
    <n v="30592"/>
    <n v="39"/>
    <s v=" Yefeng"/>
  </r>
  <r>
    <s v="Id1685"/>
    <n v="34.43"/>
    <n v="8.6199999999999992"/>
    <s v="yes"/>
    <x v="0"/>
    <x v="0"/>
    <n v="1"/>
    <x v="1"/>
    <x v="0"/>
    <x v="0"/>
    <n v="5584.31"/>
    <x v="2"/>
    <x v="1"/>
    <x v="0"/>
    <n v="31737"/>
    <n v="36"/>
    <s v=" Thomas J"/>
  </r>
  <r>
    <s v="Id1686"/>
    <n v="20.86"/>
    <n v="4.3600000000000003"/>
    <s v="yes"/>
    <x v="0"/>
    <x v="0"/>
    <n v="0"/>
    <x v="1"/>
    <x v="2"/>
    <x v="2"/>
    <n v="5582.95"/>
    <x v="1"/>
    <x v="1"/>
    <x v="1"/>
    <n v="31295"/>
    <n v="37"/>
    <s v=" Ken"/>
  </r>
  <r>
    <s v="Id1687"/>
    <n v="18.34"/>
    <n v="10.01"/>
    <s v="No"/>
    <x v="0"/>
    <x v="0"/>
    <n v="0"/>
    <x v="1"/>
    <x v="3"/>
    <x v="0"/>
    <n v="5576.35"/>
    <x v="1"/>
    <x v="0"/>
    <x v="0"/>
    <n v="27290"/>
    <n v="48"/>
    <s v=" Annie E"/>
  </r>
  <r>
    <s v="Id1688"/>
    <n v="34.15"/>
    <n v="5.42"/>
    <s v="No"/>
    <x v="0"/>
    <x v="0"/>
    <n v="0"/>
    <x v="1"/>
    <x v="0"/>
    <x v="2"/>
    <n v="5552.61"/>
    <x v="1"/>
    <x v="0"/>
    <x v="12"/>
    <n v="36425"/>
    <n v="23"/>
    <s v=" Noel K."/>
  </r>
  <r>
    <s v="Id1689"/>
    <n v="18.350000000000001"/>
    <n v="5.12"/>
    <s v="No"/>
    <x v="0"/>
    <x v="0"/>
    <n v="0"/>
    <x v="1"/>
    <x v="3"/>
    <x v="2"/>
    <n v="5540.35"/>
    <x v="1"/>
    <x v="2"/>
    <x v="1"/>
    <n v="29562"/>
    <n v="42"/>
    <s v=" Mark S"/>
  </r>
  <r>
    <s v="Id1690"/>
    <n v="22.13"/>
    <n v="9.1999999999999993"/>
    <s v="yes"/>
    <x v="0"/>
    <x v="0"/>
    <n v="0"/>
    <x v="1"/>
    <x v="2"/>
    <x v="0"/>
    <n v="5539.4"/>
    <x v="1"/>
    <x v="2"/>
    <x v="0"/>
    <n v="29897"/>
    <n v="41"/>
    <s v=" Federica"/>
  </r>
  <r>
    <s v="Id1691"/>
    <n v="22.51"/>
    <n v="6.08"/>
    <s v="yes"/>
    <x v="0"/>
    <x v="0"/>
    <n v="1"/>
    <x v="1"/>
    <x v="2"/>
    <x v="1"/>
    <n v="5503.36"/>
    <x v="1"/>
    <x v="2"/>
    <x v="1"/>
    <n v="32353"/>
    <n v="34"/>
    <s v=" Pamela L"/>
  </r>
  <r>
    <s v="Id1692"/>
    <n v="31"/>
    <n v="4.7699999999999996"/>
    <s v="No"/>
    <x v="0"/>
    <x v="0"/>
    <n v="1"/>
    <x v="1"/>
    <x v="0"/>
    <x v="2"/>
    <n v="5488.26"/>
    <x v="1"/>
    <x v="0"/>
    <x v="3"/>
    <n v="30911"/>
    <n v="38"/>
    <s v=" Andrew W."/>
  </r>
  <r>
    <s v="Id1693"/>
    <n v="28.27"/>
    <n v="4.62"/>
    <s v="No"/>
    <x v="0"/>
    <x v="0"/>
    <n v="1"/>
    <x v="1"/>
    <x v="1"/>
    <x v="2"/>
    <n v="5484.47"/>
    <x v="1"/>
    <x v="2"/>
    <x v="0"/>
    <n v="30920"/>
    <n v="38"/>
    <s v=" Randall"/>
  </r>
  <r>
    <s v="Id1694"/>
    <n v="29.92"/>
    <n v="9.07"/>
    <s v="yes"/>
    <x v="0"/>
    <x v="0"/>
    <n v="1"/>
    <x v="1"/>
    <x v="1"/>
    <x v="0"/>
    <n v="5478.04"/>
    <x v="1"/>
    <x v="0"/>
    <x v="0"/>
    <n v="31685"/>
    <n v="36"/>
    <s v=" Tracy L"/>
  </r>
  <r>
    <s v="Id1695"/>
    <n v="25.9"/>
    <n v="9.1199999999999992"/>
    <s v="yes"/>
    <x v="0"/>
    <x v="0"/>
    <n v="1"/>
    <x v="1"/>
    <x v="1"/>
    <x v="0"/>
    <n v="5472.45"/>
    <x v="1"/>
    <x v="0"/>
    <x v="3"/>
    <n v="31605"/>
    <n v="36"/>
    <s v=" Azelie"/>
  </r>
  <r>
    <s v="Id1696"/>
    <n v="27.74"/>
    <n v="7.32"/>
    <s v="yes"/>
    <x v="0"/>
    <x v="0"/>
    <n v="1"/>
    <x v="1"/>
    <x v="1"/>
    <x v="0"/>
    <n v="5469.01"/>
    <x v="1"/>
    <x v="2"/>
    <x v="2"/>
    <n v="31748"/>
    <n v="36"/>
    <s v=" Monica M."/>
  </r>
  <r>
    <s v="Id1697"/>
    <n v="17.260000000000002"/>
    <n v="11.73"/>
    <s v="No"/>
    <x v="0"/>
    <x v="0"/>
    <n v="2"/>
    <x v="1"/>
    <x v="3"/>
    <x v="0"/>
    <n v="5466.88"/>
    <x v="1"/>
    <x v="2"/>
    <x v="0"/>
    <n v="26961"/>
    <n v="49"/>
    <s v=" Katarina K."/>
  </r>
  <r>
    <s v="Id1698"/>
    <n v="19.855"/>
    <n v="6.64"/>
    <s v="yes"/>
    <x v="0"/>
    <x v="0"/>
    <n v="1"/>
    <x v="1"/>
    <x v="2"/>
    <x v="0"/>
    <n v="5458.05"/>
    <x v="1"/>
    <x v="2"/>
    <x v="2"/>
    <n v="31771"/>
    <n v="36"/>
    <s v=" Jamie L."/>
  </r>
  <r>
    <s v="Id1699"/>
    <n v="41.69"/>
    <n v="5.78"/>
    <s v="No"/>
    <x v="0"/>
    <x v="0"/>
    <n v="0"/>
    <x v="1"/>
    <x v="0"/>
    <x v="1"/>
    <n v="5438.75"/>
    <x v="2"/>
    <x v="2"/>
    <x v="0"/>
    <n v="30188"/>
    <n v="40"/>
    <s v=" Brian"/>
  </r>
  <r>
    <s v="Id1700"/>
    <n v="16.12"/>
    <n v="10.45"/>
    <s v="No"/>
    <x v="0"/>
    <x v="0"/>
    <n v="0"/>
    <x v="1"/>
    <x v="3"/>
    <x v="0"/>
    <n v="5428.98"/>
    <x v="1"/>
    <x v="2"/>
    <x v="1"/>
    <n v="28649"/>
    <n v="45"/>
    <s v=" Stacey L."/>
  </r>
  <r>
    <s v="Id1701"/>
    <n v="37.43"/>
    <n v="4.5199999999999996"/>
    <s v="No"/>
    <x v="0"/>
    <x v="0"/>
    <n v="1"/>
    <x v="1"/>
    <x v="0"/>
    <x v="2"/>
    <n v="5428.73"/>
    <x v="2"/>
    <x v="1"/>
    <x v="6"/>
    <n v="33864"/>
    <n v="30"/>
    <s v=" Stephen"/>
  </r>
  <r>
    <s v="Id1702"/>
    <n v="31.065000000000001"/>
    <n v="5.71"/>
    <s v="No"/>
    <x v="0"/>
    <x v="0"/>
    <n v="0"/>
    <x v="1"/>
    <x v="0"/>
    <x v="1"/>
    <n v="5425.02"/>
    <x v="1"/>
    <x v="1"/>
    <x v="1"/>
    <n v="33425"/>
    <n v="31"/>
    <s v=" Joshua"/>
  </r>
  <r>
    <s v="Id1703"/>
    <n v="25.08"/>
    <n v="4.7699999999999996"/>
    <s v="No"/>
    <x v="0"/>
    <x v="0"/>
    <n v="0"/>
    <x v="1"/>
    <x v="1"/>
    <x v="2"/>
    <n v="5415.66"/>
    <x v="1"/>
    <x v="0"/>
    <x v="0"/>
    <n v="30221"/>
    <n v="40"/>
    <s v=" Josh"/>
  </r>
  <r>
    <s v="Id1704"/>
    <n v="15.2"/>
    <n v="7.81"/>
    <s v="yes"/>
    <x v="0"/>
    <x v="0"/>
    <n v="1"/>
    <x v="1"/>
    <x v="3"/>
    <x v="0"/>
    <n v="5411.99"/>
    <x v="1"/>
    <x v="0"/>
    <x v="1"/>
    <n v="27664"/>
    <n v="47"/>
    <s v=" Heather"/>
  </r>
  <r>
    <s v="Id1705"/>
    <n v="22.34"/>
    <n v="5.19"/>
    <s v="yes"/>
    <x v="0"/>
    <x v="0"/>
    <n v="0"/>
    <x v="1"/>
    <x v="2"/>
    <x v="2"/>
    <n v="5402.89"/>
    <x v="1"/>
    <x v="1"/>
    <x v="0"/>
    <n v="31404"/>
    <n v="37"/>
    <s v=" James C."/>
  </r>
  <r>
    <s v="Id1706"/>
    <n v="40.15"/>
    <n v="5.93"/>
    <s v="No"/>
    <x v="0"/>
    <x v="0"/>
    <n v="1"/>
    <x v="1"/>
    <x v="0"/>
    <x v="1"/>
    <n v="5400.98"/>
    <x v="1"/>
    <x v="2"/>
    <x v="0"/>
    <n v="30895"/>
    <n v="38"/>
    <s v=" Kim"/>
  </r>
  <r>
    <s v="Id1707"/>
    <n v="37.729999999999997"/>
    <n v="6.29"/>
    <s v="No"/>
    <x v="0"/>
    <x v="0"/>
    <n v="1"/>
    <x v="1"/>
    <x v="0"/>
    <x v="1"/>
    <n v="5397.62"/>
    <x v="1"/>
    <x v="2"/>
    <x v="0"/>
    <n v="30928"/>
    <n v="38"/>
    <s v=" Marie E."/>
  </r>
  <r>
    <s v="Id1708"/>
    <n v="25.35"/>
    <n v="4.9000000000000004"/>
    <s v="No"/>
    <x v="0"/>
    <x v="0"/>
    <n v="0"/>
    <x v="1"/>
    <x v="1"/>
    <x v="2"/>
    <n v="5396.44"/>
    <x v="1"/>
    <x v="0"/>
    <x v="0"/>
    <n v="32818"/>
    <n v="33"/>
    <s v=" Dariusz"/>
  </r>
  <r>
    <s v="Id1709"/>
    <n v="26.41"/>
    <n v="5.07"/>
    <s v="yes"/>
    <x v="0"/>
    <x v="0"/>
    <n v="1"/>
    <x v="1"/>
    <x v="1"/>
    <x v="2"/>
    <n v="5385.34"/>
    <x v="1"/>
    <x v="0"/>
    <x v="1"/>
    <n v="32363"/>
    <n v="34"/>
    <s v=" Jessica E."/>
  </r>
  <r>
    <s v="Id1710"/>
    <n v="27.6"/>
    <n v="5.33"/>
    <s v="No"/>
    <x v="0"/>
    <x v="0"/>
    <n v="1"/>
    <x v="1"/>
    <x v="1"/>
    <x v="2"/>
    <n v="5383.54"/>
    <x v="1"/>
    <x v="0"/>
    <x v="3"/>
    <n v="30834"/>
    <n v="39"/>
    <s v=" Kristen"/>
  </r>
  <r>
    <s v="Id1711"/>
    <n v="33.82"/>
    <n v="8.93"/>
    <s v="yes"/>
    <x v="0"/>
    <x v="0"/>
    <n v="1"/>
    <x v="1"/>
    <x v="0"/>
    <x v="0"/>
    <n v="5377.46"/>
    <x v="1"/>
    <x v="0"/>
    <x v="1"/>
    <n v="31615"/>
    <n v="36"/>
    <s v=" Jose Guadalupe P. Sr."/>
  </r>
  <r>
    <s v="Id1712"/>
    <n v="32.9"/>
    <n v="4.3499999999999996"/>
    <s v="No"/>
    <x v="0"/>
    <x v="0"/>
    <n v="0"/>
    <x v="1"/>
    <x v="0"/>
    <x v="2"/>
    <n v="5375.04"/>
    <x v="1"/>
    <x v="1"/>
    <x v="3"/>
    <n v="32830"/>
    <n v="33"/>
    <s v=" Cynthia"/>
  </r>
  <r>
    <s v="Id1713"/>
    <n v="30.875"/>
    <n v="9.5399999999999991"/>
    <s v="yes"/>
    <x v="0"/>
    <x v="0"/>
    <n v="1"/>
    <x v="1"/>
    <x v="0"/>
    <x v="0"/>
    <n v="5373.36"/>
    <x v="1"/>
    <x v="2"/>
    <x v="1"/>
    <n v="31564"/>
    <n v="37"/>
    <s v=" Tyler"/>
  </r>
  <r>
    <s v="Id1714"/>
    <n v="32.64"/>
    <n v="5.91"/>
    <s v="No"/>
    <x v="0"/>
    <x v="0"/>
    <n v="0"/>
    <x v="1"/>
    <x v="0"/>
    <x v="1"/>
    <n v="5364.66"/>
    <x v="1"/>
    <x v="1"/>
    <x v="3"/>
    <n v="34675"/>
    <n v="28"/>
    <s v=" Holly J"/>
  </r>
  <r>
    <s v="Id1715"/>
    <n v="22.135000000000002"/>
    <n v="5.0999999999999996"/>
    <s v="No"/>
    <x v="0"/>
    <x v="0"/>
    <n v="0"/>
    <x v="1"/>
    <x v="2"/>
    <x v="2"/>
    <n v="5354.07"/>
    <x v="1"/>
    <x v="0"/>
    <x v="2"/>
    <n v="32819"/>
    <n v="33"/>
    <s v=" Kristen"/>
  </r>
  <r>
    <s v="Id1716"/>
    <n v="16.53"/>
    <n v="5.08"/>
    <s v="No"/>
    <x v="0"/>
    <x v="0"/>
    <n v="2"/>
    <x v="1"/>
    <x v="3"/>
    <x v="2"/>
    <n v="5344.81"/>
    <x v="1"/>
    <x v="0"/>
    <x v="0"/>
    <n v="26648"/>
    <n v="50"/>
    <s v=" Thomas"/>
  </r>
  <r>
    <s v="Id1717"/>
    <n v="32.774999999999999"/>
    <n v="4.75"/>
    <s v="No"/>
    <x v="0"/>
    <x v="0"/>
    <n v="0"/>
    <x v="1"/>
    <x v="0"/>
    <x v="2"/>
    <n v="5327.4"/>
    <x v="1"/>
    <x v="1"/>
    <x v="1"/>
    <n v="33478"/>
    <n v="31"/>
    <s v=" Tricity M"/>
  </r>
  <r>
    <s v="Id1718"/>
    <n v="30.9"/>
    <n v="6.05"/>
    <s v="No"/>
    <x v="0"/>
    <x v="0"/>
    <n v="1"/>
    <x v="1"/>
    <x v="0"/>
    <x v="1"/>
    <n v="5325.65"/>
    <x v="1"/>
    <x v="1"/>
    <x v="3"/>
    <n v="33773"/>
    <n v="30"/>
    <s v=" Sarah A"/>
  </r>
  <r>
    <s v="Id1719"/>
    <n v="15.58"/>
    <n v="11.56"/>
    <s v="No"/>
    <x v="0"/>
    <x v="0"/>
    <n v="0"/>
    <x v="1"/>
    <x v="3"/>
    <x v="0"/>
    <n v="5322.24"/>
    <x v="1"/>
    <x v="1"/>
    <x v="1"/>
    <n v="27274"/>
    <n v="48"/>
    <s v=" Lisa M."/>
  </r>
  <r>
    <s v="Id1720"/>
    <n v="26.315000000000001"/>
    <n v="5.76"/>
    <s v="No"/>
    <x v="0"/>
    <x v="0"/>
    <n v="0"/>
    <x v="1"/>
    <x v="1"/>
    <x v="1"/>
    <n v="5312.17"/>
    <x v="1"/>
    <x v="2"/>
    <x v="1"/>
    <n v="34651"/>
    <n v="28"/>
    <s v=" Tracy A."/>
  </r>
  <r>
    <s v="Id1721"/>
    <n v="35.61"/>
    <n v="5.65"/>
    <s v="No"/>
    <x v="1"/>
    <x v="0"/>
    <n v="1"/>
    <x v="1"/>
    <x v="0"/>
    <x v="2"/>
    <n v="5306.7"/>
    <x v="1"/>
    <x v="0"/>
    <x v="1"/>
    <n v="36778"/>
    <n v="22"/>
    <s v=" Patrick"/>
  </r>
  <r>
    <s v="Id1722"/>
    <n v="37.56"/>
    <n v="5.88"/>
    <s v="No"/>
    <x v="1"/>
    <x v="0"/>
    <n v="1"/>
    <x v="1"/>
    <x v="0"/>
    <x v="1"/>
    <n v="5293.67"/>
    <x v="1"/>
    <x v="2"/>
    <x v="13"/>
    <n v="38221"/>
    <n v="18"/>
    <s v=" Trent"/>
  </r>
  <r>
    <s v="Id1723"/>
    <n v="15.49"/>
    <n v="9.6"/>
    <s v="No"/>
    <x v="0"/>
    <x v="0"/>
    <n v="0"/>
    <x v="1"/>
    <x v="3"/>
    <x v="0"/>
    <n v="5291.71"/>
    <x v="1"/>
    <x v="2"/>
    <x v="1"/>
    <n v="27345"/>
    <n v="48"/>
    <s v=" Julie"/>
  </r>
  <r>
    <s v="Id1724"/>
    <n v="23.48"/>
    <n v="6.24"/>
    <s v="No"/>
    <x v="0"/>
    <x v="0"/>
    <n v="1"/>
    <x v="1"/>
    <x v="2"/>
    <x v="1"/>
    <n v="5275.86"/>
    <x v="1"/>
    <x v="2"/>
    <x v="0"/>
    <n v="32021"/>
    <n v="35"/>
    <s v=" Sawomir"/>
  </r>
  <r>
    <s v="Id1725"/>
    <n v="30.02"/>
    <n v="7.63"/>
    <s v="yes"/>
    <x v="0"/>
    <x v="0"/>
    <n v="1"/>
    <x v="1"/>
    <x v="0"/>
    <x v="0"/>
    <n v="5272.18"/>
    <x v="1"/>
    <x v="0"/>
    <x v="1"/>
    <n v="31705"/>
    <n v="36"/>
    <s v=" Micah"/>
  </r>
  <r>
    <s v="Id1726"/>
    <n v="26.885000000000002"/>
    <n v="8.66"/>
    <s v="yes"/>
    <x v="0"/>
    <x v="0"/>
    <n v="1"/>
    <x v="1"/>
    <x v="1"/>
    <x v="0"/>
    <n v="5267.82"/>
    <x v="1"/>
    <x v="2"/>
    <x v="1"/>
    <n v="31675"/>
    <n v="36"/>
    <s v=" Kelly H."/>
  </r>
  <r>
    <s v="Id1727"/>
    <n v="25.84"/>
    <n v="8.5500000000000007"/>
    <s v="yes"/>
    <x v="0"/>
    <x v="0"/>
    <n v="1"/>
    <x v="1"/>
    <x v="1"/>
    <x v="0"/>
    <n v="5266.37"/>
    <x v="1"/>
    <x v="2"/>
    <x v="1"/>
    <n v="31710"/>
    <n v="36"/>
    <s v=" Lindsay M."/>
  </r>
  <r>
    <s v="Id1728"/>
    <n v="27.454999999999998"/>
    <n v="4.54"/>
    <s v="No"/>
    <x v="0"/>
    <x v="0"/>
    <n v="0"/>
    <x v="1"/>
    <x v="1"/>
    <x v="2"/>
    <n v="5261.47"/>
    <x v="1"/>
    <x v="2"/>
    <x v="1"/>
    <n v="32708"/>
    <n v="33"/>
    <s v=" Austen G"/>
  </r>
  <r>
    <s v="Id1729"/>
    <n v="24.605"/>
    <n v="5.7"/>
    <s v="No"/>
    <x v="0"/>
    <x v="0"/>
    <n v="0"/>
    <x v="1"/>
    <x v="2"/>
    <x v="1"/>
    <n v="5257.51"/>
    <x v="1"/>
    <x v="2"/>
    <x v="1"/>
    <n v="32837"/>
    <n v="33"/>
    <s v=" Tory J."/>
  </r>
  <r>
    <s v="Id1730"/>
    <n v="30.8"/>
    <n v="5.07"/>
    <s v="No"/>
    <x v="0"/>
    <x v="0"/>
    <n v="0"/>
    <x v="1"/>
    <x v="0"/>
    <x v="2"/>
    <n v="5253.52"/>
    <x v="2"/>
    <x v="0"/>
    <x v="3"/>
    <n v="33060"/>
    <n v="32"/>
    <s v=" Robert J."/>
  </r>
  <r>
    <s v="Id1731"/>
    <n v="34.799999999999997"/>
    <n v="4.38"/>
    <s v="No"/>
    <x v="0"/>
    <x v="0"/>
    <n v="1"/>
    <x v="1"/>
    <x v="0"/>
    <x v="2"/>
    <n v="5246.05"/>
    <x v="1"/>
    <x v="0"/>
    <x v="3"/>
    <n v="32029"/>
    <n v="35"/>
    <s v=" Steph"/>
  </r>
  <r>
    <s v="Id1732"/>
    <n v="34.21"/>
    <n v="4.54"/>
    <s v="No"/>
    <x v="0"/>
    <x v="0"/>
    <n v="1"/>
    <x v="1"/>
    <x v="0"/>
    <x v="2"/>
    <n v="5245.23"/>
    <x v="1"/>
    <x v="2"/>
    <x v="0"/>
    <n v="31963"/>
    <n v="35"/>
    <s v=" Kate"/>
  </r>
  <r>
    <s v="Id1733"/>
    <n v="31"/>
    <n v="5.38"/>
    <s v="No"/>
    <x v="0"/>
    <x v="0"/>
    <n v="1"/>
    <x v="1"/>
    <x v="0"/>
    <x v="2"/>
    <n v="5240.7700000000004"/>
    <x v="1"/>
    <x v="2"/>
    <x v="3"/>
    <n v="32137"/>
    <n v="35"/>
    <s v=" Kristina"/>
  </r>
  <r>
    <s v="Id1734"/>
    <n v="26.125"/>
    <n v="5.55"/>
    <s v="No"/>
    <x v="0"/>
    <x v="0"/>
    <n v="1"/>
    <x v="1"/>
    <x v="1"/>
    <x v="2"/>
    <n v="5227.99"/>
    <x v="1"/>
    <x v="1"/>
    <x v="2"/>
    <n v="31957"/>
    <n v="35"/>
    <s v=" Flo"/>
  </r>
  <r>
    <s v="Id1735"/>
    <n v="30.13"/>
    <n v="4.03"/>
    <s v="yes"/>
    <x v="0"/>
    <x v="0"/>
    <n v="1"/>
    <x v="1"/>
    <x v="0"/>
    <x v="2"/>
    <n v="5216.4799999999996"/>
    <x v="1"/>
    <x v="2"/>
    <x v="15"/>
    <n v="34856"/>
    <n v="28"/>
    <s v=" Sarah P."/>
  </r>
  <r>
    <s v="Id1736"/>
    <n v="34.19"/>
    <n v="4.1900000000000004"/>
    <s v="No"/>
    <x v="0"/>
    <x v="0"/>
    <n v="0"/>
    <x v="1"/>
    <x v="0"/>
    <x v="2"/>
    <n v="5213.22"/>
    <x v="1"/>
    <x v="1"/>
    <x v="1"/>
    <n v="36495"/>
    <n v="23"/>
    <s v=" Anabel"/>
  </r>
  <r>
    <s v="Id1737"/>
    <n v="22.515000000000001"/>
    <n v="4.37"/>
    <s v="No"/>
    <x v="0"/>
    <x v="1"/>
    <n v="1"/>
    <x v="1"/>
    <x v="2"/>
    <x v="2"/>
    <n v="5209.58"/>
    <x v="2"/>
    <x v="0"/>
    <x v="6"/>
    <n v="34137"/>
    <n v="29"/>
    <s v=" Ian"/>
  </r>
  <r>
    <s v="Id1738"/>
    <n v="18.239999999999998"/>
    <n v="5.31"/>
    <s v="yes"/>
    <x v="0"/>
    <x v="1"/>
    <n v="1"/>
    <x v="1"/>
    <x v="3"/>
    <x v="2"/>
    <n v="5207.97"/>
    <x v="1"/>
    <x v="2"/>
    <x v="1"/>
    <n v="30613"/>
    <n v="39"/>
    <s v=" Alex"/>
  </r>
  <r>
    <s v="Id1739"/>
    <n v="37.28"/>
    <n v="4.66"/>
    <s v="No"/>
    <x v="1"/>
    <x v="0"/>
    <n v="1"/>
    <x v="1"/>
    <x v="0"/>
    <x v="2"/>
    <n v="5198.6899999999996"/>
    <x v="1"/>
    <x v="2"/>
    <x v="13"/>
    <n v="38144"/>
    <n v="19"/>
    <s v=" Richard J"/>
  </r>
  <r>
    <s v="Id1740"/>
    <n v="18.2"/>
    <n v="6.19"/>
    <s v="No"/>
    <x v="0"/>
    <x v="1"/>
    <n v="1"/>
    <x v="1"/>
    <x v="3"/>
    <x v="1"/>
    <n v="5195.58"/>
    <x v="1"/>
    <x v="2"/>
    <x v="0"/>
    <n v="29110"/>
    <n v="43"/>
    <s v=" Jacqueline N."/>
  </r>
  <r>
    <s v="Id1741"/>
    <n v="20.53"/>
    <n v="4.8600000000000003"/>
    <s v="No"/>
    <x v="0"/>
    <x v="0"/>
    <n v="1"/>
    <x v="1"/>
    <x v="2"/>
    <x v="2"/>
    <n v="5177.12"/>
    <x v="1"/>
    <x v="1"/>
    <x v="0"/>
    <n v="30971"/>
    <n v="38"/>
    <s v=" Cindy"/>
  </r>
  <r>
    <s v="Id1742"/>
    <n v="23.79"/>
    <n v="4.74"/>
    <s v="No"/>
    <x v="0"/>
    <x v="0"/>
    <n v="0"/>
    <x v="1"/>
    <x v="2"/>
    <x v="2"/>
    <n v="5166.96"/>
    <x v="1"/>
    <x v="2"/>
    <x v="1"/>
    <n v="33479"/>
    <n v="31"/>
    <s v=" Marcia"/>
  </r>
  <r>
    <s v="Id1743"/>
    <n v="29.8"/>
    <n v="6.03"/>
    <s v="No"/>
    <x v="0"/>
    <x v="0"/>
    <n v="0"/>
    <x v="1"/>
    <x v="1"/>
    <x v="1"/>
    <n v="5152.13"/>
    <x v="1"/>
    <x v="2"/>
    <x v="3"/>
    <n v="33155"/>
    <n v="32"/>
    <s v=" Samantha R."/>
  </r>
  <r>
    <s v="Id1744"/>
    <n v="31.54"/>
    <n v="4.71"/>
    <s v="No"/>
    <x v="0"/>
    <x v="0"/>
    <n v="0"/>
    <x v="1"/>
    <x v="0"/>
    <x v="2"/>
    <n v="5148.55"/>
    <x v="1"/>
    <x v="2"/>
    <x v="2"/>
    <n v="33107"/>
    <n v="32"/>
    <s v=" Katie"/>
  </r>
  <r>
    <s v="Id1745"/>
    <n v="20.82"/>
    <n v="5.55"/>
    <s v="No"/>
    <x v="0"/>
    <x v="0"/>
    <n v="1"/>
    <x v="1"/>
    <x v="2"/>
    <x v="2"/>
    <n v="5144.18"/>
    <x v="1"/>
    <x v="1"/>
    <x v="0"/>
    <n v="30916"/>
    <n v="38"/>
    <s v=" John P"/>
  </r>
  <r>
    <s v="Id1746"/>
    <n v="38.83"/>
    <n v="4.78"/>
    <s v="No"/>
    <x v="0"/>
    <x v="1"/>
    <n v="1"/>
    <x v="1"/>
    <x v="0"/>
    <x v="2"/>
    <n v="5138.26"/>
    <x v="1"/>
    <x v="2"/>
    <x v="0"/>
    <n v="34313"/>
    <n v="29"/>
    <s v=" Rachel"/>
  </r>
  <r>
    <s v="Id1747"/>
    <n v="23.44"/>
    <n v="4.6500000000000004"/>
    <s v="yes"/>
    <x v="0"/>
    <x v="0"/>
    <n v="1"/>
    <x v="1"/>
    <x v="2"/>
    <x v="2"/>
    <n v="5136.75"/>
    <x v="1"/>
    <x v="1"/>
    <x v="0"/>
    <n v="32401"/>
    <n v="34"/>
    <s v=" Isabelle"/>
  </r>
  <r>
    <s v="Id1748"/>
    <n v="24.13"/>
    <n v="5.2"/>
    <s v="No"/>
    <x v="0"/>
    <x v="0"/>
    <n v="1"/>
    <x v="1"/>
    <x v="2"/>
    <x v="2"/>
    <n v="5125.22"/>
    <x v="0"/>
    <x v="2"/>
    <x v="1"/>
    <n v="32033"/>
    <n v="35"/>
    <s v=" Neil"/>
  </r>
  <r>
    <s v="Id1749"/>
    <n v="42.13"/>
    <n v="4.54"/>
    <s v="yes"/>
    <x v="0"/>
    <x v="0"/>
    <n v="1"/>
    <x v="1"/>
    <x v="0"/>
    <x v="2"/>
    <n v="5124.1899999999996"/>
    <x v="1"/>
    <x v="0"/>
    <x v="0"/>
    <n v="32448"/>
    <n v="34"/>
    <s v=" Tom"/>
  </r>
  <r>
    <s v="Id1750"/>
    <n v="17.86"/>
    <n v="4.1100000000000003"/>
    <s v="No"/>
    <x v="0"/>
    <x v="0"/>
    <n v="1"/>
    <x v="1"/>
    <x v="3"/>
    <x v="2"/>
    <n v="5116.5"/>
    <x v="1"/>
    <x v="2"/>
    <x v="1"/>
    <n v="32099"/>
    <n v="35"/>
    <s v=" Nathan"/>
  </r>
  <r>
    <s v="Id1751"/>
    <n v="32.78"/>
    <n v="4.63"/>
    <s v="No"/>
    <x v="0"/>
    <x v="0"/>
    <n v="0"/>
    <x v="1"/>
    <x v="0"/>
    <x v="2"/>
    <n v="5087.92"/>
    <x v="1"/>
    <x v="2"/>
    <x v="12"/>
    <n v="36330"/>
    <n v="23"/>
    <s v=" Kelli N"/>
  </r>
  <r>
    <s v="Id1752"/>
    <n v="23.9"/>
    <n v="6.06"/>
    <s v="yes"/>
    <x v="0"/>
    <x v="1"/>
    <n v="1"/>
    <x v="1"/>
    <x v="2"/>
    <x v="1"/>
    <n v="5080.1000000000004"/>
    <x v="2"/>
    <x v="2"/>
    <x v="3"/>
    <n v="35625"/>
    <n v="25"/>
    <s v=" Scott M."/>
  </r>
  <r>
    <s v="Id1753"/>
    <n v="15.47"/>
    <n v="8.43"/>
    <s v="No"/>
    <x v="0"/>
    <x v="0"/>
    <n v="0"/>
    <x v="1"/>
    <x v="3"/>
    <x v="0"/>
    <n v="5077.1899999999996"/>
    <x v="1"/>
    <x v="0"/>
    <x v="1"/>
    <n v="28816"/>
    <n v="44"/>
    <s v=" Grant A"/>
  </r>
  <r>
    <s v="Id1754"/>
    <n v="28.54"/>
    <n v="5.51"/>
    <s v="No"/>
    <x v="0"/>
    <x v="1"/>
    <n v="1"/>
    <x v="1"/>
    <x v="1"/>
    <x v="2"/>
    <n v="5059.5600000000004"/>
    <x v="1"/>
    <x v="1"/>
    <x v="14"/>
    <n v="34131"/>
    <n v="29"/>
    <s v=" Jonathan C"/>
  </r>
  <r>
    <s v="Id1755"/>
    <n v="18.54"/>
    <n v="4.95"/>
    <s v="No"/>
    <x v="0"/>
    <x v="0"/>
    <n v="0"/>
    <x v="1"/>
    <x v="2"/>
    <x v="2"/>
    <n v="5054.05"/>
    <x v="1"/>
    <x v="2"/>
    <x v="0"/>
    <n v="29471"/>
    <n v="42"/>
    <s v=" Rachael M."/>
  </r>
  <r>
    <s v="Id1756"/>
    <n v="32.18"/>
    <n v="6.44"/>
    <s v="yes"/>
    <x v="0"/>
    <x v="1"/>
    <n v="1"/>
    <x v="1"/>
    <x v="0"/>
    <x v="1"/>
    <n v="5045.1499999999996"/>
    <x v="1"/>
    <x v="2"/>
    <x v="1"/>
    <n v="35640"/>
    <n v="25"/>
    <s v=" Pilar"/>
  </r>
  <r>
    <s v="Id1757"/>
    <n v="37.380000000000003"/>
    <n v="6.05"/>
    <s v="yes"/>
    <x v="0"/>
    <x v="0"/>
    <n v="0"/>
    <x v="1"/>
    <x v="0"/>
    <x v="1"/>
    <n v="5043.13"/>
    <x v="1"/>
    <x v="0"/>
    <x v="3"/>
    <n v="37180"/>
    <n v="21"/>
    <s v=" Kyle M"/>
  </r>
  <r>
    <s v="Id1758"/>
    <n v="31.12"/>
    <n v="4.76"/>
    <s v="yes"/>
    <x v="0"/>
    <x v="1"/>
    <n v="1"/>
    <x v="1"/>
    <x v="0"/>
    <x v="2"/>
    <n v="5038.57"/>
    <x v="1"/>
    <x v="2"/>
    <x v="15"/>
    <n v="35768"/>
    <n v="25"/>
    <s v=" Christie"/>
  </r>
  <r>
    <s v="Id1759"/>
    <n v="22.01"/>
    <n v="6.72"/>
    <s v="yes"/>
    <x v="0"/>
    <x v="0"/>
    <n v="1"/>
    <x v="1"/>
    <x v="2"/>
    <x v="0"/>
    <n v="5034.1000000000004"/>
    <x v="1"/>
    <x v="2"/>
    <x v="0"/>
    <n v="31592"/>
    <n v="36"/>
    <s v=" David A."/>
  </r>
  <r>
    <s v="Id1760"/>
    <n v="27.645"/>
    <n v="5.7"/>
    <s v="No"/>
    <x v="0"/>
    <x v="0"/>
    <n v="0"/>
    <x v="1"/>
    <x v="1"/>
    <x v="1"/>
    <n v="5031.2700000000004"/>
    <x v="2"/>
    <x v="1"/>
    <x v="4"/>
    <n v="33491"/>
    <n v="31"/>
    <s v=" Masahiro"/>
  </r>
  <r>
    <s v="Id1761"/>
    <n v="29.64"/>
    <n v="5.31"/>
    <s v="yes"/>
    <x v="0"/>
    <x v="0"/>
    <n v="0"/>
    <x v="1"/>
    <x v="1"/>
    <x v="2"/>
    <n v="5028.1499999999996"/>
    <x v="0"/>
    <x v="2"/>
    <x v="1"/>
    <n v="31409"/>
    <n v="37"/>
    <s v=" Logan B."/>
  </r>
  <r>
    <s v="Id1762"/>
    <n v="33.700000000000003"/>
    <n v="4.32"/>
    <s v="yes"/>
    <x v="0"/>
    <x v="0"/>
    <n v="1"/>
    <x v="1"/>
    <x v="0"/>
    <x v="2"/>
    <n v="5012.47"/>
    <x v="1"/>
    <x v="0"/>
    <x v="3"/>
    <n v="32456"/>
    <n v="34"/>
    <s v=" Stephanie L."/>
  </r>
  <r>
    <s v="Id1763"/>
    <n v="27.5"/>
    <n v="4.2300000000000004"/>
    <s v="yes"/>
    <x v="0"/>
    <x v="0"/>
    <n v="1"/>
    <x v="1"/>
    <x v="1"/>
    <x v="2"/>
    <n v="5003.8500000000004"/>
    <x v="1"/>
    <x v="0"/>
    <x v="3"/>
    <n v="32332"/>
    <n v="34"/>
    <s v=" Angela H"/>
  </r>
  <r>
    <s v="Id1764"/>
    <n v="16.12"/>
    <n v="6.09"/>
    <s v="No"/>
    <x v="0"/>
    <x v="0"/>
    <n v="0"/>
    <x v="1"/>
    <x v="3"/>
    <x v="1"/>
    <n v="5003.7700000000004"/>
    <x v="1"/>
    <x v="0"/>
    <x v="0"/>
    <n v="28285"/>
    <n v="45"/>
    <s v=" Britt K"/>
  </r>
  <r>
    <s v="Id1765"/>
    <n v="26.73"/>
    <n v="4.74"/>
    <s v="yes"/>
    <x v="0"/>
    <x v="0"/>
    <n v="1"/>
    <x v="1"/>
    <x v="1"/>
    <x v="2"/>
    <n v="5002.78"/>
    <x v="1"/>
    <x v="2"/>
    <x v="0"/>
    <n v="32390"/>
    <n v="34"/>
    <s v=" Joyce R."/>
  </r>
  <r>
    <s v="Id1766"/>
    <n v="37.25"/>
    <n v="6.23"/>
    <s v="yes"/>
    <x v="0"/>
    <x v="0"/>
    <n v="0"/>
    <x v="1"/>
    <x v="0"/>
    <x v="1"/>
    <n v="4999.04"/>
    <x v="1"/>
    <x v="2"/>
    <x v="3"/>
    <n v="37169"/>
    <n v="21"/>
    <s v=" Ben"/>
  </r>
  <r>
    <s v="Id1767"/>
    <n v="23.56"/>
    <n v="5.45"/>
    <s v="yes"/>
    <x v="0"/>
    <x v="0"/>
    <n v="1"/>
    <x v="1"/>
    <x v="2"/>
    <x v="2"/>
    <n v="4992.38"/>
    <x v="1"/>
    <x v="0"/>
    <x v="2"/>
    <n v="32318"/>
    <n v="34"/>
    <s v=" Sarah M."/>
  </r>
  <r>
    <s v="Id1768"/>
    <n v="15.84"/>
    <n v="10.34"/>
    <s v="No"/>
    <x v="0"/>
    <x v="0"/>
    <n v="2"/>
    <x v="1"/>
    <x v="3"/>
    <x v="0"/>
    <n v="4985.22"/>
    <x v="1"/>
    <x v="0"/>
    <x v="0"/>
    <n v="26975"/>
    <n v="49"/>
    <s v=" Sarah"/>
  </r>
  <r>
    <s v="Id1769"/>
    <n v="36.630000000000003"/>
    <n v="5.15"/>
    <s v="No"/>
    <x v="0"/>
    <x v="0"/>
    <n v="0"/>
    <x v="1"/>
    <x v="0"/>
    <x v="2"/>
    <n v="4949.76"/>
    <x v="1"/>
    <x v="1"/>
    <x v="0"/>
    <n v="33480"/>
    <n v="31"/>
    <s v=" Katie"/>
  </r>
  <r>
    <s v="Id1770"/>
    <n v="16.47"/>
    <n v="11.72"/>
    <s v="No"/>
    <x v="0"/>
    <x v="0"/>
    <n v="0"/>
    <x v="1"/>
    <x v="3"/>
    <x v="0"/>
    <n v="4942.0600000000004"/>
    <x v="1"/>
    <x v="2"/>
    <x v="0"/>
    <n v="27206"/>
    <n v="48"/>
    <s v=" Michaela L"/>
  </r>
  <r>
    <s v="Id1771"/>
    <n v="25.8"/>
    <n v="5.29"/>
    <s v="No"/>
    <x v="0"/>
    <x v="0"/>
    <n v="0"/>
    <x v="1"/>
    <x v="1"/>
    <x v="2"/>
    <n v="4934.71"/>
    <x v="1"/>
    <x v="0"/>
    <x v="3"/>
    <n v="33569"/>
    <n v="31"/>
    <s v=" Shalaleh"/>
  </r>
  <r>
    <s v="Id1772"/>
    <n v="23.6"/>
    <n v="4.33"/>
    <s v="No"/>
    <x v="0"/>
    <x v="0"/>
    <n v="0"/>
    <x v="1"/>
    <x v="2"/>
    <x v="2"/>
    <n v="4931.6499999999996"/>
    <x v="1"/>
    <x v="0"/>
    <x v="3"/>
    <n v="33473"/>
    <n v="31"/>
    <s v=" Karen"/>
  </r>
  <r>
    <s v="Id1773"/>
    <n v="32.11"/>
    <n v="6.24"/>
    <s v="No"/>
    <x v="0"/>
    <x v="1"/>
    <n v="1"/>
    <x v="1"/>
    <x v="0"/>
    <x v="1"/>
    <n v="4922.92"/>
    <x v="1"/>
    <x v="2"/>
    <x v="1"/>
    <n v="34191"/>
    <n v="29"/>
    <s v=" Zuzana"/>
  </r>
  <r>
    <s v="Id1774"/>
    <n v="30.114999999999998"/>
    <n v="11.61"/>
    <s v="No"/>
    <x v="0"/>
    <x v="0"/>
    <n v="0"/>
    <x v="1"/>
    <x v="0"/>
    <x v="0"/>
    <n v="4915.0600000000004"/>
    <x v="1"/>
    <x v="1"/>
    <x v="6"/>
    <n v="37489"/>
    <n v="20"/>
    <s v=" Daniel J."/>
  </r>
  <r>
    <s v="Id1775"/>
    <n v="20.28"/>
    <n v="11.07"/>
    <s v="yes"/>
    <x v="0"/>
    <x v="0"/>
    <n v="0"/>
    <x v="1"/>
    <x v="2"/>
    <x v="0"/>
    <n v="4911.8900000000003"/>
    <x v="1"/>
    <x v="0"/>
    <x v="0"/>
    <n v="29877"/>
    <n v="41"/>
    <s v=" Alexandra"/>
  </r>
  <r>
    <s v="Id1776"/>
    <n v="20.234999999999999"/>
    <n v="5.19"/>
    <s v="No"/>
    <x v="0"/>
    <x v="1"/>
    <n v="1"/>
    <x v="1"/>
    <x v="2"/>
    <x v="2"/>
    <n v="4906.41"/>
    <x v="1"/>
    <x v="1"/>
    <x v="1"/>
    <n v="34160"/>
    <n v="29"/>
    <s v=" Jessica"/>
  </r>
  <r>
    <s v="Id1777"/>
    <n v="25.27"/>
    <n v="5.7"/>
    <s v="yes"/>
    <x v="0"/>
    <x v="0"/>
    <n v="1"/>
    <x v="1"/>
    <x v="1"/>
    <x v="1"/>
    <n v="4894.75"/>
    <x v="2"/>
    <x v="0"/>
    <x v="1"/>
    <n v="32409"/>
    <n v="34"/>
    <s v=" Matthew M"/>
  </r>
  <r>
    <s v="Id1778"/>
    <n v="24.24"/>
    <n v="6.15"/>
    <s v="No"/>
    <x v="0"/>
    <x v="0"/>
    <n v="0"/>
    <x v="1"/>
    <x v="2"/>
    <x v="1"/>
    <n v="4894.3900000000003"/>
    <x v="1"/>
    <x v="0"/>
    <x v="0"/>
    <n v="33205"/>
    <n v="32"/>
    <s v=" Nadine A."/>
  </r>
  <r>
    <s v="Id1779"/>
    <n v="35.75"/>
    <n v="5.07"/>
    <s v="No"/>
    <x v="0"/>
    <x v="0"/>
    <n v="0"/>
    <x v="1"/>
    <x v="0"/>
    <x v="2"/>
    <n v="4890"/>
    <x v="2"/>
    <x v="2"/>
    <x v="0"/>
    <n v="32699"/>
    <n v="33"/>
    <s v=" Peter J. Jr."/>
  </r>
  <r>
    <s v="Id1780"/>
    <n v="29.92"/>
    <n v="10.97"/>
    <s v="yes"/>
    <x v="0"/>
    <x v="0"/>
    <n v="1"/>
    <x v="1"/>
    <x v="1"/>
    <x v="0"/>
    <n v="4889.04"/>
    <x v="1"/>
    <x v="1"/>
    <x v="0"/>
    <n v="31712"/>
    <n v="36"/>
    <s v=" Colleen M"/>
  </r>
  <r>
    <s v="Id1781"/>
    <n v="26.2"/>
    <n v="10.93"/>
    <s v="yes"/>
    <x v="0"/>
    <x v="0"/>
    <n v="1"/>
    <x v="1"/>
    <x v="1"/>
    <x v="0"/>
    <n v="4883.87"/>
    <x v="1"/>
    <x v="1"/>
    <x v="3"/>
    <n v="31769"/>
    <n v="36"/>
    <s v=" Julie A."/>
  </r>
  <r>
    <s v="Id1782"/>
    <n v="26.695"/>
    <n v="4.21"/>
    <s v="yes"/>
    <x v="0"/>
    <x v="1"/>
    <n v="1"/>
    <x v="1"/>
    <x v="1"/>
    <x v="2"/>
    <n v="4877.9799999999996"/>
    <x v="1"/>
    <x v="0"/>
    <x v="1"/>
    <n v="35702"/>
    <n v="25"/>
    <s v=" Douglas W"/>
  </r>
  <r>
    <s v="Id1783"/>
    <n v="23.16"/>
    <n v="5.5"/>
    <s v="No"/>
    <x v="0"/>
    <x v="0"/>
    <n v="0"/>
    <x v="1"/>
    <x v="2"/>
    <x v="2"/>
    <n v="4859.8900000000003"/>
    <x v="1"/>
    <x v="0"/>
    <x v="3"/>
    <n v="32752"/>
    <n v="33"/>
    <s v=" Catherine"/>
  </r>
  <r>
    <s v="Id1784"/>
    <n v="32.585000000000001"/>
    <n v="4.93"/>
    <s v="yes"/>
    <x v="0"/>
    <x v="0"/>
    <n v="1"/>
    <x v="1"/>
    <x v="0"/>
    <x v="2"/>
    <n v="4846.92"/>
    <x v="1"/>
    <x v="0"/>
    <x v="6"/>
    <n v="35060"/>
    <n v="27"/>
    <s v=" James A"/>
  </r>
  <r>
    <s v="Id1785"/>
    <n v="33.97"/>
    <n v="5.6"/>
    <s v="yes"/>
    <x v="0"/>
    <x v="0"/>
    <n v="0"/>
    <x v="1"/>
    <x v="0"/>
    <x v="2"/>
    <n v="4846.53"/>
    <x v="1"/>
    <x v="0"/>
    <x v="14"/>
    <n v="37049"/>
    <n v="22"/>
    <s v=" Youngseong"/>
  </r>
  <r>
    <s v="Id1786"/>
    <n v="16.57"/>
    <n v="9.99"/>
    <s v="No"/>
    <x v="0"/>
    <x v="0"/>
    <n v="0"/>
    <x v="1"/>
    <x v="3"/>
    <x v="0"/>
    <n v="4844.67"/>
    <x v="1"/>
    <x v="2"/>
    <x v="0"/>
    <n v="27283"/>
    <n v="48"/>
    <s v=" John"/>
  </r>
  <r>
    <s v="Id1787"/>
    <n v="17.55"/>
    <n v="5.93"/>
    <s v="No"/>
    <x v="0"/>
    <x v="1"/>
    <n v="1"/>
    <x v="1"/>
    <x v="3"/>
    <x v="1"/>
    <n v="4843.79"/>
    <x v="1"/>
    <x v="0"/>
    <x v="0"/>
    <n v="29202"/>
    <n v="43"/>
    <s v=" Brandon S."/>
  </r>
  <r>
    <s v="Id1788"/>
    <n v="29.41"/>
    <n v="6.29"/>
    <s v="yes"/>
    <x v="0"/>
    <x v="0"/>
    <n v="1"/>
    <x v="1"/>
    <x v="1"/>
    <x v="1"/>
    <n v="4840.95"/>
    <x v="1"/>
    <x v="1"/>
    <x v="14"/>
    <n v="34971"/>
    <n v="27"/>
    <s v=" Sean P"/>
  </r>
  <r>
    <s v="Id1789"/>
    <n v="17.91"/>
    <n v="5.65"/>
    <s v="No"/>
    <x v="0"/>
    <x v="0"/>
    <n v="1"/>
    <x v="1"/>
    <x v="3"/>
    <x v="2"/>
    <n v="4839.18"/>
    <x v="1"/>
    <x v="1"/>
    <x v="1"/>
    <n v="30970"/>
    <n v="38"/>
    <s v=" Scott"/>
  </r>
  <r>
    <s v="Id1790"/>
    <n v="31.57"/>
    <n v="6.15"/>
    <s v="No"/>
    <x v="0"/>
    <x v="0"/>
    <n v="1"/>
    <x v="1"/>
    <x v="0"/>
    <x v="1"/>
    <n v="4837.58"/>
    <x v="2"/>
    <x v="2"/>
    <x v="0"/>
    <n v="33857"/>
    <n v="30"/>
    <s v=" Janez"/>
  </r>
  <r>
    <s v="Id1791"/>
    <n v="33.18"/>
    <n v="5.22"/>
    <s v="No"/>
    <x v="1"/>
    <x v="0"/>
    <n v="1"/>
    <x v="1"/>
    <x v="0"/>
    <x v="2"/>
    <n v="4835.43"/>
    <x v="1"/>
    <x v="2"/>
    <x v="14"/>
    <n v="36871"/>
    <n v="22"/>
    <s v=" John I. Jr."/>
  </r>
  <r>
    <s v="Id1792"/>
    <n v="37"/>
    <n v="11.66"/>
    <s v="No"/>
    <x v="0"/>
    <x v="0"/>
    <n v="0"/>
    <x v="1"/>
    <x v="0"/>
    <x v="0"/>
    <n v="4830.63"/>
    <x v="1"/>
    <x v="1"/>
    <x v="3"/>
    <n v="37434"/>
    <n v="20"/>
    <s v=" Heather"/>
  </r>
  <r>
    <s v="Id1793"/>
    <n v="18.905000000000001"/>
    <n v="4.91"/>
    <s v="yes"/>
    <x v="0"/>
    <x v="0"/>
    <n v="1"/>
    <x v="1"/>
    <x v="2"/>
    <x v="2"/>
    <n v="4827.8999999999996"/>
    <x v="0"/>
    <x v="2"/>
    <x v="10"/>
    <n v="35034"/>
    <n v="27"/>
    <s v=" Michael"/>
  </r>
  <r>
    <s v="Id1794"/>
    <n v="20.03"/>
    <n v="9.25"/>
    <s v="yes"/>
    <x v="0"/>
    <x v="0"/>
    <n v="0"/>
    <x v="1"/>
    <x v="2"/>
    <x v="0"/>
    <n v="4827.1000000000004"/>
    <x v="1"/>
    <x v="1"/>
    <x v="0"/>
    <n v="29770"/>
    <n v="41"/>
    <s v=" Kathleen"/>
  </r>
  <r>
    <s v="Id1795"/>
    <n v="16.7"/>
    <n v="11.48"/>
    <s v="No"/>
    <x v="0"/>
    <x v="0"/>
    <n v="0"/>
    <x v="1"/>
    <x v="3"/>
    <x v="0"/>
    <n v="4812.34"/>
    <x v="1"/>
    <x v="0"/>
    <x v="0"/>
    <n v="28766"/>
    <n v="44"/>
    <s v=" Ryan M"/>
  </r>
  <r>
    <s v="Id1796"/>
    <n v="39.82"/>
    <n v="6.06"/>
    <s v="No"/>
    <x v="0"/>
    <x v="0"/>
    <n v="0"/>
    <x v="1"/>
    <x v="0"/>
    <x v="1"/>
    <n v="4795.66"/>
    <x v="1"/>
    <x v="1"/>
    <x v="0"/>
    <n v="32858"/>
    <n v="33"/>
    <s v=" Sara"/>
  </r>
  <r>
    <s v="Id1797"/>
    <n v="22.04"/>
    <n v="5.86"/>
    <s v="No"/>
    <x v="0"/>
    <x v="0"/>
    <n v="1"/>
    <x v="1"/>
    <x v="2"/>
    <x v="1"/>
    <n v="4787.42"/>
    <x v="1"/>
    <x v="0"/>
    <x v="0"/>
    <n v="31950"/>
    <n v="35"/>
    <s v=" Deniz"/>
  </r>
  <r>
    <s v="Id1798"/>
    <n v="28.27"/>
    <n v="5.33"/>
    <s v="No"/>
    <x v="0"/>
    <x v="0"/>
    <n v="0"/>
    <x v="1"/>
    <x v="1"/>
    <x v="2"/>
    <n v="4779.6000000000004"/>
    <x v="1"/>
    <x v="0"/>
    <x v="0"/>
    <n v="32851"/>
    <n v="33"/>
    <s v=" Shannon L."/>
  </r>
  <r>
    <s v="Id1799"/>
    <n v="18.5"/>
    <n v="5.33"/>
    <s v="No"/>
    <x v="0"/>
    <x v="0"/>
    <n v="0"/>
    <x v="1"/>
    <x v="2"/>
    <x v="2"/>
    <n v="4766.0200000000004"/>
    <x v="1"/>
    <x v="0"/>
    <x v="3"/>
    <n v="32721"/>
    <n v="33"/>
    <s v=" Kaitlin M."/>
  </r>
  <r>
    <s v="Id1800"/>
    <n v="38.6"/>
    <n v="6.02"/>
    <s v="No"/>
    <x v="0"/>
    <x v="0"/>
    <n v="1"/>
    <x v="1"/>
    <x v="0"/>
    <x v="1"/>
    <n v="4762.33"/>
    <x v="2"/>
    <x v="0"/>
    <x v="3"/>
    <n v="32047"/>
    <n v="35"/>
    <s v=" Alfredo"/>
  </r>
  <r>
    <s v="Id1801"/>
    <n v="43.12"/>
    <n v="6.25"/>
    <s v="No"/>
    <x v="0"/>
    <x v="0"/>
    <n v="1"/>
    <x v="1"/>
    <x v="0"/>
    <x v="1"/>
    <n v="4753.6400000000003"/>
    <x v="1"/>
    <x v="0"/>
    <x v="0"/>
    <n v="33832"/>
    <n v="30"/>
    <s v=" Kristen"/>
  </r>
  <r>
    <s v="Id1802"/>
    <n v="30.5"/>
    <n v="4.8099999999999996"/>
    <s v="No"/>
    <x v="0"/>
    <x v="0"/>
    <n v="1"/>
    <x v="1"/>
    <x v="0"/>
    <x v="2"/>
    <n v="4751.07"/>
    <x v="2"/>
    <x v="1"/>
    <x v="3"/>
    <n v="32103"/>
    <n v="35"/>
    <s v=" Daniel"/>
  </r>
  <r>
    <s v="Id1803"/>
    <n v="27.61"/>
    <n v="4.5999999999999996"/>
    <s v="No"/>
    <x v="0"/>
    <x v="0"/>
    <n v="1"/>
    <x v="1"/>
    <x v="1"/>
    <x v="2"/>
    <n v="4747.05"/>
    <x v="1"/>
    <x v="2"/>
    <x v="0"/>
    <n v="32022"/>
    <n v="35"/>
    <s v=" Jonathan"/>
  </r>
  <r>
    <s v="Id1804"/>
    <n v="27.1"/>
    <n v="5.08"/>
    <s v="No"/>
    <x v="0"/>
    <x v="0"/>
    <n v="1"/>
    <x v="1"/>
    <x v="1"/>
    <x v="2"/>
    <n v="4746.34"/>
    <x v="1"/>
    <x v="2"/>
    <x v="3"/>
    <n v="31933"/>
    <n v="36"/>
    <s v=" Troy"/>
  </r>
  <r>
    <s v="Id1805"/>
    <n v="35.93"/>
    <n v="5.43"/>
    <s v="No"/>
    <x v="1"/>
    <x v="0"/>
    <n v="1"/>
    <x v="1"/>
    <x v="0"/>
    <x v="2"/>
    <n v="4740.78"/>
    <x v="1"/>
    <x v="0"/>
    <x v="14"/>
    <n v="38315"/>
    <n v="18"/>
    <s v=" Daniel C"/>
  </r>
  <r>
    <s v="Id1806"/>
    <n v="32.68"/>
    <n v="5.44"/>
    <s v="No"/>
    <x v="0"/>
    <x v="0"/>
    <n v="0"/>
    <x v="1"/>
    <x v="0"/>
    <x v="2"/>
    <n v="4738.2700000000004"/>
    <x v="1"/>
    <x v="0"/>
    <x v="1"/>
    <n v="33523"/>
    <n v="31"/>
    <s v=" Lauren"/>
  </r>
  <r>
    <s v="Id1807"/>
    <n v="20.74"/>
    <n v="11.69"/>
    <s v="yes"/>
    <x v="0"/>
    <x v="0"/>
    <n v="1"/>
    <x v="1"/>
    <x v="2"/>
    <x v="0"/>
    <n v="4734.6400000000003"/>
    <x v="1"/>
    <x v="1"/>
    <x v="0"/>
    <n v="31660"/>
    <n v="36"/>
    <s v=" Jennefer"/>
  </r>
  <r>
    <s v="Id1808"/>
    <n v="15.57"/>
    <n v="6.07"/>
    <s v="No"/>
    <x v="0"/>
    <x v="0"/>
    <n v="0"/>
    <x v="1"/>
    <x v="3"/>
    <x v="1"/>
    <n v="4728.71"/>
    <x v="1"/>
    <x v="0"/>
    <x v="1"/>
    <n v="29404"/>
    <n v="42"/>
    <s v=" Tracey L."/>
  </r>
  <r>
    <s v="Id1809"/>
    <n v="23.844999999999999"/>
    <n v="4.3600000000000003"/>
    <s v="No"/>
    <x v="0"/>
    <x v="0"/>
    <n v="0"/>
    <x v="1"/>
    <x v="2"/>
    <x v="2"/>
    <n v="4719.74"/>
    <x v="1"/>
    <x v="1"/>
    <x v="1"/>
    <n v="34558"/>
    <n v="28"/>
    <s v=" Ashley"/>
  </r>
  <r>
    <s v="Id1810"/>
    <n v="22.895"/>
    <n v="5.24"/>
    <s v="No"/>
    <x v="0"/>
    <x v="0"/>
    <n v="1"/>
    <x v="1"/>
    <x v="2"/>
    <x v="2"/>
    <n v="4719.5200000000004"/>
    <x v="1"/>
    <x v="2"/>
    <x v="2"/>
    <n v="33875"/>
    <n v="30"/>
    <s v=" Cindy"/>
  </r>
  <r>
    <s v="Id1811"/>
    <n v="21.945"/>
    <n v="5.37"/>
    <s v="No"/>
    <x v="0"/>
    <x v="0"/>
    <n v="1"/>
    <x v="1"/>
    <x v="2"/>
    <x v="2"/>
    <n v="4718.2"/>
    <x v="1"/>
    <x v="0"/>
    <x v="2"/>
    <n v="33886"/>
    <n v="30"/>
    <s v=" Esther"/>
  </r>
  <r>
    <s v="Id1812"/>
    <n v="19.47"/>
    <n v="6.6"/>
    <s v="yes"/>
    <x v="0"/>
    <x v="0"/>
    <n v="0"/>
    <x v="1"/>
    <x v="2"/>
    <x v="0"/>
    <n v="4712.12"/>
    <x v="1"/>
    <x v="0"/>
    <x v="3"/>
    <n v="29810"/>
    <n v="41"/>
    <s v=" Jackie"/>
  </r>
  <r>
    <s v="Id1813"/>
    <n v="15.61"/>
    <n v="5.77"/>
    <s v="No"/>
    <x v="0"/>
    <x v="0"/>
    <n v="0"/>
    <x v="1"/>
    <x v="3"/>
    <x v="1"/>
    <n v="4699.47"/>
    <x v="1"/>
    <x v="0"/>
    <x v="0"/>
    <n v="28463"/>
    <n v="45"/>
    <s v=" Timothy P."/>
  </r>
  <r>
    <s v="Id1814"/>
    <n v="28.6"/>
    <n v="6.08"/>
    <s v="No"/>
    <x v="0"/>
    <x v="1"/>
    <n v="1"/>
    <x v="1"/>
    <x v="1"/>
    <x v="1"/>
    <n v="4687.8"/>
    <x v="1"/>
    <x v="0"/>
    <x v="3"/>
    <n v="37794"/>
    <n v="19"/>
    <s v=" Lauren"/>
  </r>
  <r>
    <s v="Id1815"/>
    <n v="46.53"/>
    <n v="4.16"/>
    <s v="No"/>
    <x v="0"/>
    <x v="0"/>
    <n v="0"/>
    <x v="1"/>
    <x v="0"/>
    <x v="2"/>
    <n v="4686.3900000000003"/>
    <x v="2"/>
    <x v="0"/>
    <x v="0"/>
    <n v="33120"/>
    <n v="32"/>
    <s v=" Benjamin"/>
  </r>
  <r>
    <s v="Id1816"/>
    <n v="34.99"/>
    <n v="5.0999999999999996"/>
    <s v="No"/>
    <x v="0"/>
    <x v="1"/>
    <n v="1"/>
    <x v="1"/>
    <x v="0"/>
    <x v="2"/>
    <n v="4678.8"/>
    <x v="1"/>
    <x v="1"/>
    <x v="14"/>
    <n v="37898"/>
    <n v="19"/>
    <s v=" Hugo M"/>
  </r>
  <r>
    <s v="Id1817"/>
    <n v="17.05"/>
    <n v="5.3"/>
    <s v="No"/>
    <x v="0"/>
    <x v="1"/>
    <n v="1"/>
    <x v="1"/>
    <x v="3"/>
    <x v="2"/>
    <n v="4674.2"/>
    <x v="1"/>
    <x v="1"/>
    <x v="0"/>
    <n v="29146"/>
    <n v="43"/>
    <s v=" Daniel J. Jr."/>
  </r>
  <r>
    <s v="Id1818"/>
    <n v="37.18"/>
    <n v="4.9000000000000004"/>
    <s v="No"/>
    <x v="0"/>
    <x v="0"/>
    <n v="0"/>
    <x v="1"/>
    <x v="0"/>
    <x v="2"/>
    <n v="4673.3900000000003"/>
    <x v="1"/>
    <x v="1"/>
    <x v="0"/>
    <n v="33067"/>
    <n v="32"/>
    <s v=" Justin R"/>
  </r>
  <r>
    <s v="Id1819"/>
    <n v="35.200000000000003"/>
    <n v="5.55"/>
    <s v="No"/>
    <x v="0"/>
    <x v="0"/>
    <n v="0"/>
    <x v="1"/>
    <x v="0"/>
    <x v="2"/>
    <n v="4670.6400000000003"/>
    <x v="1"/>
    <x v="2"/>
    <x v="3"/>
    <n v="33142"/>
    <n v="32"/>
    <s v=" Colin"/>
  </r>
  <r>
    <s v="Id1820"/>
    <n v="37.335000000000001"/>
    <n v="4.95"/>
    <s v="No"/>
    <x v="0"/>
    <x v="0"/>
    <n v="0"/>
    <x v="1"/>
    <x v="0"/>
    <x v="2"/>
    <n v="4667.6099999999997"/>
    <x v="2"/>
    <x v="0"/>
    <x v="4"/>
    <n v="33090"/>
    <n v="32"/>
    <s v=" Rob"/>
  </r>
  <r>
    <s v="Id1821"/>
    <n v="27.265000000000001"/>
    <n v="6.46"/>
    <s v="yes"/>
    <x v="0"/>
    <x v="0"/>
    <n v="0"/>
    <x v="1"/>
    <x v="1"/>
    <x v="1"/>
    <n v="4661.29"/>
    <x v="1"/>
    <x v="1"/>
    <x v="6"/>
    <n v="35363"/>
    <n v="26"/>
    <s v=" Patrick"/>
  </r>
  <r>
    <s v="Id1822"/>
    <n v="30.8"/>
    <n v="4.9000000000000004"/>
    <s v="yes"/>
    <x v="0"/>
    <x v="0"/>
    <n v="0"/>
    <x v="1"/>
    <x v="0"/>
    <x v="2"/>
    <n v="4646.76"/>
    <x v="0"/>
    <x v="1"/>
    <x v="3"/>
    <n v="31220"/>
    <n v="37"/>
    <s v=" Austin D"/>
  </r>
  <r>
    <s v="Id1823"/>
    <n v="30.21"/>
    <n v="5.21"/>
    <s v="No"/>
    <x v="0"/>
    <x v="0"/>
    <n v="1"/>
    <x v="1"/>
    <x v="0"/>
    <x v="2"/>
    <n v="4618.08"/>
    <x v="1"/>
    <x v="1"/>
    <x v="1"/>
    <n v="35975"/>
    <n v="24"/>
    <s v=" Brittany"/>
  </r>
  <r>
    <s v="Id1824"/>
    <n v="35.340000000000003"/>
    <n v="4.13"/>
    <s v="No"/>
    <x v="1"/>
    <x v="0"/>
    <n v="1"/>
    <x v="1"/>
    <x v="0"/>
    <x v="2"/>
    <n v="4608.03"/>
    <x v="1"/>
    <x v="0"/>
    <x v="3"/>
    <n v="36709"/>
    <n v="22"/>
    <s v=" Matthew T"/>
  </r>
  <r>
    <s v="Id1825"/>
    <n v="26.695"/>
    <n v="5.28"/>
    <s v="No"/>
    <x v="0"/>
    <x v="0"/>
    <n v="0"/>
    <x v="1"/>
    <x v="1"/>
    <x v="2"/>
    <n v="4571.41"/>
    <x v="1"/>
    <x v="2"/>
    <x v="1"/>
    <n v="32769"/>
    <n v="33"/>
    <s v=" Becky G."/>
  </r>
  <r>
    <s v="Id1826"/>
    <n v="29.355"/>
    <n v="4.68"/>
    <s v="yes"/>
    <x v="0"/>
    <x v="0"/>
    <n v="0"/>
    <x v="1"/>
    <x v="1"/>
    <x v="2"/>
    <n v="4564.1899999999996"/>
    <x v="1"/>
    <x v="2"/>
    <x v="2"/>
    <n v="35424"/>
    <n v="26"/>
    <s v=" Virginie"/>
  </r>
  <r>
    <s v="Id1827"/>
    <n v="29.59"/>
    <n v="4.0599999999999996"/>
    <s v="No"/>
    <x v="0"/>
    <x v="0"/>
    <n v="0"/>
    <x v="1"/>
    <x v="1"/>
    <x v="2"/>
    <n v="4562.84"/>
    <x v="1"/>
    <x v="2"/>
    <x v="0"/>
    <n v="33136"/>
    <n v="32"/>
    <s v=" Allison A"/>
  </r>
  <r>
    <s v="Id1828"/>
    <n v="31.35"/>
    <n v="4.2"/>
    <s v="No"/>
    <x v="1"/>
    <x v="0"/>
    <n v="1"/>
    <x v="1"/>
    <x v="0"/>
    <x v="2"/>
    <n v="4561.1899999999996"/>
    <x v="1"/>
    <x v="2"/>
    <x v="2"/>
    <n v="38343"/>
    <n v="18"/>
    <s v=" Julie"/>
  </r>
  <r>
    <s v="Id1829"/>
    <n v="20.52"/>
    <n v="4.83"/>
    <s v="No"/>
    <x v="0"/>
    <x v="0"/>
    <n v="0"/>
    <x v="1"/>
    <x v="2"/>
    <x v="2"/>
    <n v="4544.2299999999996"/>
    <x v="1"/>
    <x v="1"/>
    <x v="2"/>
    <n v="33194"/>
    <n v="32"/>
    <s v=" Katherine"/>
  </r>
  <r>
    <s v="Id1830"/>
    <n v="42.9"/>
    <n v="4.87"/>
    <s v="yes"/>
    <x v="0"/>
    <x v="0"/>
    <n v="1"/>
    <x v="1"/>
    <x v="0"/>
    <x v="2"/>
    <n v="4536.26"/>
    <x v="1"/>
    <x v="2"/>
    <x v="3"/>
    <n v="32307"/>
    <n v="34"/>
    <s v=" Caleb"/>
  </r>
  <r>
    <s v="Id1831"/>
    <n v="24.6"/>
    <n v="5.86"/>
    <s v="No"/>
    <x v="0"/>
    <x v="1"/>
    <n v="1"/>
    <x v="1"/>
    <x v="2"/>
    <x v="1"/>
    <n v="4529.4799999999996"/>
    <x v="1"/>
    <x v="1"/>
    <x v="3"/>
    <n v="34149"/>
    <n v="29"/>
    <s v=" Jaime"/>
  </r>
  <r>
    <s v="Id1832"/>
    <n v="28.405000000000001"/>
    <n v="4.12"/>
    <s v="No"/>
    <x v="0"/>
    <x v="0"/>
    <n v="1"/>
    <x v="1"/>
    <x v="1"/>
    <x v="2"/>
    <n v="4527.18"/>
    <x v="1"/>
    <x v="2"/>
    <x v="1"/>
    <n v="33829"/>
    <n v="30"/>
    <s v=" Hannah"/>
  </r>
  <r>
    <s v="Id1833"/>
    <n v="34.674999999999997"/>
    <n v="5.71"/>
    <s v="yes"/>
    <x v="0"/>
    <x v="0"/>
    <n v="1"/>
    <x v="1"/>
    <x v="0"/>
    <x v="1"/>
    <n v="4518.83"/>
    <x v="1"/>
    <x v="2"/>
    <x v="6"/>
    <n v="32498"/>
    <n v="34"/>
    <s v=" Zachariah"/>
  </r>
  <r>
    <s v="Id1834"/>
    <n v="18.850000000000001"/>
    <n v="6.03"/>
    <s v="No"/>
    <x v="0"/>
    <x v="0"/>
    <n v="1"/>
    <x v="1"/>
    <x v="2"/>
    <x v="1"/>
    <n v="4518.7700000000004"/>
    <x v="1"/>
    <x v="0"/>
    <x v="1"/>
    <n v="32116"/>
    <n v="35"/>
    <s v=" Patricia A"/>
  </r>
  <r>
    <s v="Id1835"/>
    <n v="34.130000000000003"/>
    <n v="5.65"/>
    <s v="No"/>
    <x v="0"/>
    <x v="1"/>
    <n v="1"/>
    <x v="1"/>
    <x v="0"/>
    <x v="2"/>
    <n v="4518.3999999999996"/>
    <x v="1"/>
    <x v="0"/>
    <x v="12"/>
    <n v="37896"/>
    <n v="19"/>
    <s v=" Elizabeth A."/>
  </r>
  <r>
    <s v="Id1836"/>
    <n v="17.34"/>
    <n v="5.05"/>
    <s v="No"/>
    <x v="0"/>
    <x v="0"/>
    <n v="0"/>
    <x v="1"/>
    <x v="3"/>
    <x v="2"/>
    <n v="4515.71"/>
    <x v="1"/>
    <x v="0"/>
    <x v="0"/>
    <n v="29388"/>
    <n v="42"/>
    <s v=" Benjamin"/>
  </r>
  <r>
    <s v="Id1837"/>
    <n v="17.440000000000001"/>
    <n v="6.26"/>
    <s v="No"/>
    <x v="0"/>
    <x v="0"/>
    <n v="0"/>
    <x v="1"/>
    <x v="3"/>
    <x v="1"/>
    <n v="4511.41"/>
    <x v="1"/>
    <x v="0"/>
    <x v="0"/>
    <n v="30221"/>
    <n v="40"/>
    <s v=" Breno"/>
  </r>
  <r>
    <s v="Id1838"/>
    <n v="33.659999999999997"/>
    <n v="4.08"/>
    <s v="yes"/>
    <x v="0"/>
    <x v="1"/>
    <n v="1"/>
    <x v="1"/>
    <x v="0"/>
    <x v="2"/>
    <n v="4504.66"/>
    <x v="0"/>
    <x v="2"/>
    <x v="0"/>
    <n v="35716"/>
    <n v="25"/>
    <s v=" Takaya"/>
  </r>
  <r>
    <s v="Id1839"/>
    <n v="21.375"/>
    <n v="6.19"/>
    <s v="yes"/>
    <x v="0"/>
    <x v="0"/>
    <n v="1"/>
    <x v="1"/>
    <x v="2"/>
    <x v="1"/>
    <n v="4500.34"/>
    <x v="1"/>
    <x v="1"/>
    <x v="6"/>
    <n v="32320"/>
    <n v="34"/>
    <s v=" Thomas IV"/>
  </r>
  <r>
    <s v="Id1840"/>
    <n v="27.14"/>
    <n v="6.01"/>
    <s v="No"/>
    <x v="0"/>
    <x v="0"/>
    <n v="1"/>
    <x v="1"/>
    <x v="1"/>
    <x v="1"/>
    <n v="4488.58"/>
    <x v="1"/>
    <x v="0"/>
    <x v="1"/>
    <n v="33797"/>
    <n v="30"/>
    <s v=" Bradley E"/>
  </r>
  <r>
    <s v="Id1841"/>
    <n v="35.78"/>
    <n v="6.07"/>
    <s v="No"/>
    <x v="1"/>
    <x v="0"/>
    <n v="1"/>
    <x v="1"/>
    <x v="0"/>
    <x v="1"/>
    <n v="4468.25"/>
    <x v="1"/>
    <x v="2"/>
    <x v="1"/>
    <n v="38186"/>
    <n v="18"/>
    <s v=" Megan"/>
  </r>
  <r>
    <s v="Id1842"/>
    <n v="34.96"/>
    <n v="5.63"/>
    <s v="No"/>
    <x v="0"/>
    <x v="0"/>
    <n v="0"/>
    <x v="1"/>
    <x v="0"/>
    <x v="2"/>
    <n v="4466.62"/>
    <x v="1"/>
    <x v="2"/>
    <x v="1"/>
    <n v="36484"/>
    <n v="23"/>
    <s v=" Ruby J"/>
  </r>
  <r>
    <s v="Id1843"/>
    <n v="38.39"/>
    <n v="6.05"/>
    <s v="No"/>
    <x v="0"/>
    <x v="0"/>
    <n v="0"/>
    <x v="1"/>
    <x v="0"/>
    <x v="1"/>
    <n v="4463.21"/>
    <x v="2"/>
    <x v="0"/>
    <x v="0"/>
    <n v="33423"/>
    <n v="31"/>
    <s v=" Bart"/>
  </r>
  <r>
    <s v="Id1844"/>
    <n v="33.82"/>
    <n v="4.6500000000000004"/>
    <s v="No"/>
    <x v="0"/>
    <x v="0"/>
    <n v="0"/>
    <x v="1"/>
    <x v="0"/>
    <x v="2"/>
    <n v="4462.72"/>
    <x v="1"/>
    <x v="0"/>
    <x v="1"/>
    <n v="33069"/>
    <n v="32"/>
    <s v=" Robert A."/>
  </r>
  <r>
    <s v="Id1845"/>
    <n v="27.835000000000001"/>
    <n v="5.37"/>
    <s v="No"/>
    <x v="0"/>
    <x v="0"/>
    <n v="0"/>
    <x v="1"/>
    <x v="1"/>
    <x v="2"/>
    <n v="4454.3999999999996"/>
    <x v="1"/>
    <x v="0"/>
    <x v="1"/>
    <n v="33093"/>
    <n v="32"/>
    <s v=" Adam"/>
  </r>
  <r>
    <s v="Id1846"/>
    <n v="33"/>
    <n v="5.39"/>
    <s v="No"/>
    <x v="0"/>
    <x v="0"/>
    <n v="0"/>
    <x v="1"/>
    <x v="0"/>
    <x v="2"/>
    <n v="4449.46"/>
    <x v="0"/>
    <x v="2"/>
    <x v="0"/>
    <n v="34513"/>
    <n v="28"/>
    <s v=" Yemane Adhane"/>
  </r>
  <r>
    <s v="Id1847"/>
    <n v="26.885000000000002"/>
    <n v="5.86"/>
    <s v="No"/>
    <x v="0"/>
    <x v="0"/>
    <n v="0"/>
    <x v="1"/>
    <x v="1"/>
    <x v="1"/>
    <n v="4441.21"/>
    <x v="0"/>
    <x v="2"/>
    <x v="7"/>
    <n v="33484"/>
    <n v="31"/>
    <s v=" Jesse A."/>
  </r>
  <r>
    <s v="Id1848"/>
    <n v="29.26"/>
    <n v="4.4400000000000004"/>
    <s v="No"/>
    <x v="0"/>
    <x v="0"/>
    <n v="0"/>
    <x v="1"/>
    <x v="1"/>
    <x v="2"/>
    <n v="4438.26"/>
    <x v="1"/>
    <x v="0"/>
    <x v="6"/>
    <n v="34631"/>
    <n v="28"/>
    <s v=" Bird"/>
  </r>
  <r>
    <s v="Id1849"/>
    <n v="26.98"/>
    <n v="4.41"/>
    <s v="No"/>
    <x v="0"/>
    <x v="0"/>
    <n v="0"/>
    <x v="1"/>
    <x v="1"/>
    <x v="2"/>
    <n v="4435.09"/>
    <x v="2"/>
    <x v="2"/>
    <x v="4"/>
    <n v="34615"/>
    <n v="28"/>
    <s v=" Patrick M."/>
  </r>
  <r>
    <s v="Id1850"/>
    <n v="32.11"/>
    <n v="5.19"/>
    <s v="No"/>
    <x v="0"/>
    <x v="1"/>
    <n v="1"/>
    <x v="1"/>
    <x v="0"/>
    <x v="2"/>
    <n v="4433.92"/>
    <x v="1"/>
    <x v="2"/>
    <x v="1"/>
    <n v="34326"/>
    <n v="29"/>
    <s v=" Kyle"/>
  </r>
  <r>
    <s v="Id1851"/>
    <n v="31.73"/>
    <n v="5.16"/>
    <s v="No"/>
    <x v="0"/>
    <x v="1"/>
    <n v="1"/>
    <x v="1"/>
    <x v="0"/>
    <x v="2"/>
    <n v="4433.3900000000003"/>
    <x v="1"/>
    <x v="0"/>
    <x v="1"/>
    <n v="34216"/>
    <n v="29"/>
    <s v=" Ryan"/>
  </r>
  <r>
    <s v="Id1852"/>
    <n v="22.515000000000001"/>
    <n v="4.24"/>
    <s v="No"/>
    <x v="0"/>
    <x v="0"/>
    <n v="0"/>
    <x v="1"/>
    <x v="2"/>
    <x v="2"/>
    <n v="4428.8900000000003"/>
    <x v="2"/>
    <x v="1"/>
    <x v="6"/>
    <n v="34697"/>
    <n v="28"/>
    <s v=" Yuri"/>
  </r>
  <r>
    <s v="Id1853"/>
    <n v="25.9"/>
    <n v="5.45"/>
    <s v="No"/>
    <x v="0"/>
    <x v="0"/>
    <n v="1"/>
    <x v="1"/>
    <x v="1"/>
    <x v="2"/>
    <n v="4420.95"/>
    <x v="1"/>
    <x v="0"/>
    <x v="16"/>
    <n v="33831"/>
    <n v="30"/>
    <s v=" Ryan"/>
  </r>
  <r>
    <s v="Id1854"/>
    <n v="27.72"/>
    <n v="5.03"/>
    <s v="yes"/>
    <x v="0"/>
    <x v="0"/>
    <n v="1"/>
    <x v="1"/>
    <x v="1"/>
    <x v="2"/>
    <n v="4415.16"/>
    <x v="1"/>
    <x v="1"/>
    <x v="0"/>
    <n v="32402"/>
    <n v="34"/>
    <s v=" Debbie"/>
  </r>
  <r>
    <s v="Id1855"/>
    <n v="31.5"/>
    <n v="9.6199999999999992"/>
    <s v="yes"/>
    <x v="0"/>
    <x v="0"/>
    <n v="1"/>
    <x v="1"/>
    <x v="0"/>
    <x v="0"/>
    <n v="4402.2299999999996"/>
    <x v="1"/>
    <x v="2"/>
    <x v="3"/>
    <n v="31606"/>
    <n v="36"/>
    <s v=" Mark D"/>
  </r>
  <r>
    <s v="Id1856"/>
    <n v="29.7"/>
    <n v="6.77"/>
    <s v="yes"/>
    <x v="0"/>
    <x v="0"/>
    <n v="1"/>
    <x v="1"/>
    <x v="1"/>
    <x v="0"/>
    <n v="4399.7299999999996"/>
    <x v="2"/>
    <x v="2"/>
    <x v="0"/>
    <n v="31635"/>
    <n v="36"/>
    <s v=" Christopher"/>
  </r>
  <r>
    <s v="Id1857"/>
    <n v="21.26"/>
    <n v="5.36"/>
    <s v="yes"/>
    <x v="0"/>
    <x v="0"/>
    <n v="1"/>
    <x v="1"/>
    <x v="2"/>
    <x v="2"/>
    <n v="4397.3100000000004"/>
    <x v="1"/>
    <x v="2"/>
    <x v="0"/>
    <n v="32342"/>
    <n v="34"/>
    <s v=" Daniell L"/>
  </r>
  <r>
    <s v="Id1858"/>
    <n v="17.09"/>
    <n v="5.69"/>
    <s v="No"/>
    <x v="0"/>
    <x v="0"/>
    <n v="0"/>
    <x v="1"/>
    <x v="3"/>
    <x v="2"/>
    <n v="4392.7"/>
    <x v="1"/>
    <x v="2"/>
    <x v="0"/>
    <n v="30131"/>
    <n v="40"/>
    <s v=" Janne"/>
  </r>
  <r>
    <s v="Id1859"/>
    <n v="24.3"/>
    <n v="4.9000000000000004"/>
    <s v="yes"/>
    <x v="0"/>
    <x v="1"/>
    <n v="1"/>
    <x v="1"/>
    <x v="2"/>
    <x v="2"/>
    <n v="4391.6499999999996"/>
    <x v="1"/>
    <x v="2"/>
    <x v="3"/>
    <n v="35763"/>
    <n v="25"/>
    <s v=" Martina"/>
  </r>
  <r>
    <s v="Id1860"/>
    <n v="29.734999999999999"/>
    <n v="5.78"/>
    <s v="No"/>
    <x v="0"/>
    <x v="0"/>
    <n v="0"/>
    <x v="1"/>
    <x v="1"/>
    <x v="1"/>
    <n v="4357.04"/>
    <x v="1"/>
    <x v="0"/>
    <x v="1"/>
    <n v="33113"/>
    <n v="32"/>
    <s v=" Elizabeth L"/>
  </r>
  <r>
    <s v="Id1861"/>
    <n v="29.26"/>
    <n v="4.7"/>
    <s v="No"/>
    <x v="0"/>
    <x v="0"/>
    <n v="0"/>
    <x v="1"/>
    <x v="1"/>
    <x v="2"/>
    <n v="4350.51"/>
    <x v="1"/>
    <x v="2"/>
    <x v="0"/>
    <n v="33494"/>
    <n v="31"/>
    <s v=" Stephanie C."/>
  </r>
  <r>
    <s v="Id1862"/>
    <n v="33"/>
    <n v="6.28"/>
    <s v="No"/>
    <x v="0"/>
    <x v="0"/>
    <n v="0"/>
    <x v="1"/>
    <x v="0"/>
    <x v="1"/>
    <n v="4349.46"/>
    <x v="1"/>
    <x v="2"/>
    <x v="0"/>
    <n v="34639"/>
    <n v="28"/>
    <s v=" Katie"/>
  </r>
  <r>
    <s v="Id1863"/>
    <n v="31.065000000000001"/>
    <n v="4.2300000000000004"/>
    <s v="No"/>
    <x v="0"/>
    <x v="0"/>
    <n v="0"/>
    <x v="1"/>
    <x v="0"/>
    <x v="2"/>
    <n v="4347.0200000000004"/>
    <x v="1"/>
    <x v="1"/>
    <x v="2"/>
    <n v="33390"/>
    <n v="32"/>
    <s v=" Callie"/>
  </r>
  <r>
    <s v="Id1864"/>
    <n v="26.51"/>
    <n v="6.17"/>
    <s v="No"/>
    <x v="0"/>
    <x v="0"/>
    <n v="0"/>
    <x v="1"/>
    <x v="1"/>
    <x v="1"/>
    <n v="4340.4399999999996"/>
    <x v="1"/>
    <x v="1"/>
    <x v="0"/>
    <n v="34633"/>
    <n v="28"/>
    <s v=" Inna"/>
  </r>
  <r>
    <s v="Id1865"/>
    <n v="28.88"/>
    <n v="4.96"/>
    <s v="No"/>
    <x v="0"/>
    <x v="0"/>
    <n v="0"/>
    <x v="1"/>
    <x v="1"/>
    <x v="2"/>
    <n v="4337.74"/>
    <x v="1"/>
    <x v="1"/>
    <x v="2"/>
    <n v="34640"/>
    <n v="28"/>
    <s v=" Mary K."/>
  </r>
  <r>
    <s v="Id1866"/>
    <n v="35.814999999999998"/>
    <n v="5.1100000000000003"/>
    <s v="yes"/>
    <x v="0"/>
    <x v="0"/>
    <n v="1"/>
    <x v="1"/>
    <x v="0"/>
    <x v="2"/>
    <n v="4320.41"/>
    <x v="1"/>
    <x v="1"/>
    <x v="1"/>
    <n v="32496"/>
    <n v="34"/>
    <s v=" Samuel M."/>
  </r>
  <r>
    <s v="Id1867"/>
    <n v="21.28"/>
    <n v="4.05"/>
    <s v="No"/>
    <x v="1"/>
    <x v="0"/>
    <n v="1"/>
    <x v="1"/>
    <x v="2"/>
    <x v="2"/>
    <n v="4296.2700000000004"/>
    <x v="1"/>
    <x v="0"/>
    <x v="1"/>
    <n v="36855"/>
    <n v="22"/>
    <s v=" Kimberly"/>
  </r>
  <r>
    <s v="Id1868"/>
    <n v="33.81"/>
    <n v="6.49"/>
    <s v="No"/>
    <x v="0"/>
    <x v="1"/>
    <n v="1"/>
    <x v="1"/>
    <x v="0"/>
    <x v="1"/>
    <n v="4278.55"/>
    <x v="1"/>
    <x v="1"/>
    <x v="14"/>
    <n v="37780"/>
    <n v="20"/>
    <s v=" Tom J."/>
  </r>
  <r>
    <s v="Id1869"/>
    <n v="44.22"/>
    <n v="4.1900000000000004"/>
    <s v="No"/>
    <x v="0"/>
    <x v="0"/>
    <n v="1"/>
    <x v="1"/>
    <x v="0"/>
    <x v="2"/>
    <n v="4266.17"/>
    <x v="2"/>
    <x v="2"/>
    <x v="0"/>
    <n v="33773"/>
    <n v="30"/>
    <s v=" Zachary"/>
  </r>
  <r>
    <s v="Id1870"/>
    <n v="15.46"/>
    <n v="4.99"/>
    <s v="yes"/>
    <x v="0"/>
    <x v="1"/>
    <n v="1"/>
    <x v="1"/>
    <x v="3"/>
    <x v="2"/>
    <n v="4265.01"/>
    <x v="1"/>
    <x v="1"/>
    <x v="1"/>
    <n v="30640"/>
    <n v="39"/>
    <s v=" Dane"/>
  </r>
  <r>
    <s v="Id1871"/>
    <n v="30.3"/>
    <n v="4.7699999999999996"/>
    <s v="yes"/>
    <x v="0"/>
    <x v="0"/>
    <n v="1"/>
    <x v="1"/>
    <x v="0"/>
    <x v="2"/>
    <n v="4260.74"/>
    <x v="2"/>
    <x v="2"/>
    <x v="3"/>
    <n v="34986"/>
    <n v="27"/>
    <s v=" Dougie J"/>
  </r>
  <r>
    <s v="Id1872"/>
    <n v="16.670000000000002"/>
    <n v="5.46"/>
    <s v="No"/>
    <x v="0"/>
    <x v="0"/>
    <n v="0"/>
    <x v="1"/>
    <x v="3"/>
    <x v="2"/>
    <n v="4250.24"/>
    <x v="1"/>
    <x v="0"/>
    <x v="0"/>
    <n v="30118"/>
    <n v="40"/>
    <s v=" Jeremiah H"/>
  </r>
  <r>
    <s v="Id1873"/>
    <n v="28.594999999999999"/>
    <n v="5.43"/>
    <s v="No"/>
    <x v="0"/>
    <x v="0"/>
    <n v="0"/>
    <x v="1"/>
    <x v="1"/>
    <x v="2"/>
    <n v="4243.59"/>
    <x v="2"/>
    <x v="1"/>
    <x v="1"/>
    <n v="33573"/>
    <n v="31"/>
    <s v=" Ashley J."/>
  </r>
  <r>
    <s v="Id1874"/>
    <n v="25.934999999999999"/>
    <n v="4.29"/>
    <s v="No"/>
    <x v="0"/>
    <x v="0"/>
    <n v="0"/>
    <x v="1"/>
    <x v="1"/>
    <x v="2"/>
    <n v="4239.8900000000003"/>
    <x v="1"/>
    <x v="2"/>
    <x v="1"/>
    <n v="33545"/>
    <n v="31"/>
    <s v=" Turner J."/>
  </r>
  <r>
    <s v="Id1875"/>
    <n v="27.645"/>
    <n v="5.25"/>
    <s v="No"/>
    <x v="0"/>
    <x v="0"/>
    <n v="1"/>
    <x v="1"/>
    <x v="1"/>
    <x v="2"/>
    <n v="4237.13"/>
    <x v="2"/>
    <x v="1"/>
    <x v="4"/>
    <n v="33782"/>
    <n v="30"/>
    <s v=" Roger"/>
  </r>
  <r>
    <s v="Id1876"/>
    <n v="30.1"/>
    <n v="4.04"/>
    <s v="No"/>
    <x v="0"/>
    <x v="0"/>
    <n v="1"/>
    <x v="1"/>
    <x v="0"/>
    <x v="2"/>
    <n v="4234.93"/>
    <x v="1"/>
    <x v="1"/>
    <x v="3"/>
    <n v="36143"/>
    <n v="24"/>
    <s v=" Pamela"/>
  </r>
  <r>
    <s v="Id1877"/>
    <n v="26.79"/>
    <n v="5"/>
    <s v="yes"/>
    <x v="0"/>
    <x v="1"/>
    <n v="1"/>
    <x v="1"/>
    <x v="1"/>
    <x v="2"/>
    <n v="4189.1099999999997"/>
    <x v="1"/>
    <x v="2"/>
    <x v="1"/>
    <n v="35679"/>
    <n v="25"/>
    <s v=" Allison M."/>
  </r>
  <r>
    <s v="Id1878"/>
    <n v="27.1"/>
    <n v="4.01"/>
    <s v="yes"/>
    <x v="0"/>
    <x v="0"/>
    <n v="1"/>
    <x v="1"/>
    <x v="1"/>
    <x v="2"/>
    <n v="4188.7299999999996"/>
    <x v="1"/>
    <x v="2"/>
    <x v="15"/>
    <n v="34975"/>
    <n v="27"/>
    <s v=" Katherine H."/>
  </r>
  <r>
    <s v="Id1879"/>
    <n v="24.31"/>
    <n v="5.4"/>
    <s v="No"/>
    <x v="0"/>
    <x v="0"/>
    <n v="0"/>
    <x v="1"/>
    <x v="2"/>
    <x v="2"/>
    <n v="4185.1000000000004"/>
    <x v="1"/>
    <x v="0"/>
    <x v="0"/>
    <n v="32684"/>
    <n v="33"/>
    <s v=" Robin"/>
  </r>
  <r>
    <s v="Id1880"/>
    <n v="15.53"/>
    <n v="5.81"/>
    <s v="No"/>
    <x v="0"/>
    <x v="0"/>
    <n v="1"/>
    <x v="1"/>
    <x v="3"/>
    <x v="1"/>
    <n v="4163.21"/>
    <x v="1"/>
    <x v="2"/>
    <x v="1"/>
    <n v="30941"/>
    <n v="38"/>
    <s v=" Terri"/>
  </r>
  <r>
    <s v="Id1881"/>
    <n v="30.7"/>
    <n v="5.82"/>
    <s v="No"/>
    <x v="0"/>
    <x v="0"/>
    <n v="1"/>
    <x v="1"/>
    <x v="0"/>
    <x v="1"/>
    <n v="4154.97"/>
    <x v="1"/>
    <x v="1"/>
    <x v="1"/>
    <n v="36125"/>
    <n v="24"/>
    <s v=" Eddie"/>
  </r>
  <r>
    <s v="Id1882"/>
    <n v="33.33"/>
    <n v="4.82"/>
    <s v="No"/>
    <x v="0"/>
    <x v="0"/>
    <n v="1"/>
    <x v="1"/>
    <x v="0"/>
    <x v="2"/>
    <n v="4151.03"/>
    <x v="1"/>
    <x v="2"/>
    <x v="0"/>
    <n v="33820"/>
    <n v="30"/>
    <s v=" Pamela"/>
  </r>
  <r>
    <s v="Id1883"/>
    <n v="32.4"/>
    <n v="5.08"/>
    <s v="No"/>
    <x v="0"/>
    <x v="0"/>
    <n v="1"/>
    <x v="1"/>
    <x v="0"/>
    <x v="2"/>
    <n v="4149.74"/>
    <x v="1"/>
    <x v="1"/>
    <x v="3"/>
    <n v="33783"/>
    <n v="30"/>
    <s v=" Joyce"/>
  </r>
  <r>
    <s v="Id1884"/>
    <n v="27.93"/>
    <n v="5.59"/>
    <s v="No"/>
    <x v="0"/>
    <x v="0"/>
    <n v="1"/>
    <x v="1"/>
    <x v="1"/>
    <x v="2"/>
    <n v="4137.5200000000004"/>
    <x v="1"/>
    <x v="0"/>
    <x v="2"/>
    <n v="33773"/>
    <n v="30"/>
    <s v=" Alison W."/>
  </r>
  <r>
    <s v="Id1885"/>
    <n v="21.754999999999999"/>
    <n v="5.12"/>
    <s v="No"/>
    <x v="0"/>
    <x v="0"/>
    <n v="0"/>
    <x v="1"/>
    <x v="2"/>
    <x v="2"/>
    <n v="4134.08"/>
    <x v="1"/>
    <x v="1"/>
    <x v="1"/>
    <n v="33456"/>
    <n v="31"/>
    <s v=" Tammara C"/>
  </r>
  <r>
    <s v="Id1886"/>
    <n v="25.934999999999999"/>
    <n v="4.95"/>
    <s v="No"/>
    <x v="0"/>
    <x v="0"/>
    <n v="0"/>
    <x v="1"/>
    <x v="1"/>
    <x v="2"/>
    <n v="4133.6400000000003"/>
    <x v="1"/>
    <x v="0"/>
    <x v="1"/>
    <n v="34567"/>
    <n v="28"/>
    <s v=" Dorota"/>
  </r>
  <r>
    <s v="Id1887"/>
    <n v="31.5"/>
    <n v="6.16"/>
    <s v="No"/>
    <x v="0"/>
    <x v="0"/>
    <n v="0"/>
    <x v="1"/>
    <x v="0"/>
    <x v="1"/>
    <n v="4076.5"/>
    <x v="1"/>
    <x v="0"/>
    <x v="3"/>
    <n v="33221"/>
    <n v="32"/>
    <s v=" Jose Norberto Sr."/>
  </r>
  <r>
    <s v="Id1888"/>
    <n v="30.03"/>
    <n v="6.41"/>
    <s v="No"/>
    <x v="0"/>
    <x v="0"/>
    <n v="0"/>
    <x v="1"/>
    <x v="0"/>
    <x v="1"/>
    <n v="4074.45"/>
    <x v="2"/>
    <x v="2"/>
    <x v="0"/>
    <n v="33208"/>
    <n v="32"/>
    <s v=" Peter"/>
  </r>
  <r>
    <s v="Id1889"/>
    <n v="33.479999999999997"/>
    <n v="8.94"/>
    <s v="No"/>
    <x v="0"/>
    <x v="0"/>
    <n v="0"/>
    <x v="1"/>
    <x v="0"/>
    <x v="0"/>
    <n v="4070.51"/>
    <x v="1"/>
    <x v="1"/>
    <x v="1"/>
    <n v="37547"/>
    <n v="20"/>
    <s v=" Bryant"/>
  </r>
  <r>
    <s v="Id1890"/>
    <n v="16.510000000000002"/>
    <n v="4.42"/>
    <s v="yes"/>
    <x v="0"/>
    <x v="1"/>
    <n v="1"/>
    <x v="1"/>
    <x v="3"/>
    <x v="2"/>
    <n v="4070.42"/>
    <x v="1"/>
    <x v="1"/>
    <x v="0"/>
    <n v="30575"/>
    <n v="39"/>
    <s v=" Christina"/>
  </r>
  <r>
    <s v="Id1891"/>
    <n v="33.155000000000001"/>
    <n v="5.3"/>
    <s v="yes"/>
    <x v="0"/>
    <x v="0"/>
    <n v="1"/>
    <x v="1"/>
    <x v="0"/>
    <x v="2"/>
    <n v="4058.71"/>
    <x v="2"/>
    <x v="0"/>
    <x v="1"/>
    <n v="34956"/>
    <n v="27"/>
    <s v=" John"/>
  </r>
  <r>
    <s v="Id1892"/>
    <n v="37.29"/>
    <n v="4.6399999999999997"/>
    <s v="No"/>
    <x v="0"/>
    <x v="1"/>
    <n v="1"/>
    <x v="1"/>
    <x v="0"/>
    <x v="2"/>
    <n v="4058.12"/>
    <x v="1"/>
    <x v="1"/>
    <x v="0"/>
    <n v="34194"/>
    <n v="29"/>
    <s v=" Eduardo"/>
  </r>
  <r>
    <s v="Id1893"/>
    <n v="20.23"/>
    <n v="6.16"/>
    <s v="yes"/>
    <x v="0"/>
    <x v="0"/>
    <n v="1"/>
    <x v="1"/>
    <x v="2"/>
    <x v="1"/>
    <n v="4047.94"/>
    <x v="1"/>
    <x v="1"/>
    <x v="0"/>
    <n v="32477"/>
    <n v="34"/>
    <s v=" Laura M."/>
  </r>
  <r>
    <s v="Id1894"/>
    <n v="28.975000000000001"/>
    <n v="4.12"/>
    <s v="No"/>
    <x v="0"/>
    <x v="1"/>
    <n v="1"/>
    <x v="1"/>
    <x v="1"/>
    <x v="2"/>
    <n v="4040.56"/>
    <x v="2"/>
    <x v="0"/>
    <x v="5"/>
    <n v="34329"/>
    <n v="29"/>
    <s v=" Charlie"/>
  </r>
  <r>
    <s v="Id1895"/>
    <n v="16.420000000000002"/>
    <n v="5.77"/>
    <s v="yes"/>
    <x v="0"/>
    <x v="1"/>
    <n v="1"/>
    <x v="1"/>
    <x v="3"/>
    <x v="1"/>
    <n v="4039.9"/>
    <x v="1"/>
    <x v="1"/>
    <x v="0"/>
    <n v="30630"/>
    <n v="39"/>
    <s v=" Melissa D."/>
  </r>
  <r>
    <s v="Id1896"/>
    <n v="17.559999999999999"/>
    <n v="6.2"/>
    <s v="No"/>
    <x v="0"/>
    <x v="0"/>
    <n v="1"/>
    <x v="1"/>
    <x v="3"/>
    <x v="1"/>
    <n v="4038.41"/>
    <x v="1"/>
    <x v="1"/>
    <x v="0"/>
    <n v="30870"/>
    <n v="38"/>
    <s v=" Dan C. Jr."/>
  </r>
  <r>
    <s v="Id1897"/>
    <n v="24.13"/>
    <n v="4.3899999999999997"/>
    <s v="No"/>
    <x v="0"/>
    <x v="0"/>
    <n v="1"/>
    <x v="1"/>
    <x v="2"/>
    <x v="2"/>
    <n v="4032.24"/>
    <x v="2"/>
    <x v="0"/>
    <x v="1"/>
    <n v="33888"/>
    <n v="30"/>
    <s v=" Matthew"/>
  </r>
  <r>
    <s v="Id1898"/>
    <n v="19.95"/>
    <n v="5.13"/>
    <s v="No"/>
    <x v="1"/>
    <x v="0"/>
    <n v="2"/>
    <x v="1"/>
    <x v="2"/>
    <x v="2"/>
    <n v="4005.42"/>
    <x v="1"/>
    <x v="1"/>
    <x v="5"/>
    <n v="36782"/>
    <n v="22"/>
    <s v=" Wesley C."/>
  </r>
  <r>
    <s v="Id1899"/>
    <n v="21.24"/>
    <n v="4.49"/>
    <s v="No"/>
    <x v="0"/>
    <x v="0"/>
    <n v="0"/>
    <x v="1"/>
    <x v="2"/>
    <x v="2"/>
    <n v="4002.36"/>
    <x v="1"/>
    <x v="1"/>
    <x v="0"/>
    <n v="32699"/>
    <n v="33"/>
    <s v=" Christopher"/>
  </r>
  <r>
    <s v="Id1900"/>
    <n v="44.22"/>
    <n v="6.35"/>
    <s v="No"/>
    <x v="0"/>
    <x v="0"/>
    <n v="0"/>
    <x v="1"/>
    <x v="0"/>
    <x v="1"/>
    <n v="3994.18"/>
    <x v="1"/>
    <x v="2"/>
    <x v="0"/>
    <n v="33178"/>
    <n v="32"/>
    <s v=" Jessica"/>
  </r>
  <r>
    <s v="Id1901"/>
    <n v="41.1"/>
    <n v="5.79"/>
    <s v="No"/>
    <x v="0"/>
    <x v="0"/>
    <n v="0"/>
    <x v="1"/>
    <x v="0"/>
    <x v="1"/>
    <n v="3989.84"/>
    <x v="1"/>
    <x v="2"/>
    <x v="3"/>
    <n v="33199"/>
    <n v="32"/>
    <s v=" Christin"/>
  </r>
  <r>
    <s v="Id1902"/>
    <n v="34.200000000000003"/>
    <n v="4.78"/>
    <s v="yes"/>
    <x v="0"/>
    <x v="0"/>
    <n v="0"/>
    <x v="1"/>
    <x v="0"/>
    <x v="2"/>
    <n v="3987.93"/>
    <x v="1"/>
    <x v="2"/>
    <x v="3"/>
    <n v="35316"/>
    <n v="26"/>
    <s v=" Sara"/>
  </r>
  <r>
    <s v="Id1903"/>
    <n v="29.92"/>
    <n v="6.02"/>
    <s v="yes"/>
    <x v="0"/>
    <x v="0"/>
    <n v="0"/>
    <x v="1"/>
    <x v="1"/>
    <x v="1"/>
    <n v="3981.98"/>
    <x v="1"/>
    <x v="2"/>
    <x v="0"/>
    <n v="35294"/>
    <n v="26"/>
    <s v=" Elizabeth"/>
  </r>
  <r>
    <s v="Id1904"/>
    <n v="28.93"/>
    <n v="4.4400000000000004"/>
    <s v="No"/>
    <x v="0"/>
    <x v="0"/>
    <n v="0"/>
    <x v="1"/>
    <x v="1"/>
    <x v="2"/>
    <n v="3972.92"/>
    <x v="1"/>
    <x v="0"/>
    <x v="0"/>
    <n v="33083"/>
    <n v="32"/>
    <s v=" Margaret P."/>
  </r>
  <r>
    <s v="Id1905"/>
    <n v="31.254999999999999"/>
    <n v="5.84"/>
    <s v="yes"/>
    <x v="0"/>
    <x v="0"/>
    <n v="1"/>
    <x v="1"/>
    <x v="0"/>
    <x v="1"/>
    <n v="3956.07"/>
    <x v="1"/>
    <x v="2"/>
    <x v="1"/>
    <n v="34891"/>
    <n v="27"/>
    <s v=" Tiffany K"/>
  </r>
  <r>
    <s v="Id1906"/>
    <n v="29.83"/>
    <n v="5.39"/>
    <s v="No"/>
    <x v="0"/>
    <x v="0"/>
    <n v="0"/>
    <x v="1"/>
    <x v="1"/>
    <x v="2"/>
    <n v="3955.98"/>
    <x v="1"/>
    <x v="0"/>
    <x v="14"/>
    <n v="36351"/>
    <n v="23"/>
    <s v=" David M."/>
  </r>
  <r>
    <s v="Id1907"/>
    <n v="29.59"/>
    <n v="6.16"/>
    <s v="No"/>
    <x v="0"/>
    <x v="1"/>
    <n v="1"/>
    <x v="1"/>
    <x v="1"/>
    <x v="1"/>
    <n v="3947.41"/>
    <x v="1"/>
    <x v="2"/>
    <x v="0"/>
    <n v="34284"/>
    <n v="29"/>
    <s v=" Christine E"/>
  </r>
  <r>
    <s v="Id1908"/>
    <n v="31.16"/>
    <n v="4.49"/>
    <s v="No"/>
    <x v="0"/>
    <x v="1"/>
    <n v="1"/>
    <x v="1"/>
    <x v="0"/>
    <x v="2"/>
    <n v="3943.6"/>
    <x v="1"/>
    <x v="0"/>
    <x v="2"/>
    <n v="34241"/>
    <n v="29"/>
    <s v=" Donna"/>
  </r>
  <r>
    <s v="Id1909"/>
    <n v="34.21"/>
    <n v="4.4800000000000004"/>
    <s v="yes"/>
    <x v="0"/>
    <x v="0"/>
    <n v="1"/>
    <x v="1"/>
    <x v="0"/>
    <x v="2"/>
    <n v="3935.18"/>
    <x v="2"/>
    <x v="1"/>
    <x v="0"/>
    <n v="32440"/>
    <n v="34"/>
    <s v=" Rod"/>
  </r>
  <r>
    <s v="Id1910"/>
    <n v="34.86"/>
    <n v="10.97"/>
    <s v="No"/>
    <x v="0"/>
    <x v="0"/>
    <n v="0"/>
    <x v="1"/>
    <x v="0"/>
    <x v="0"/>
    <n v="3931.51"/>
    <x v="1"/>
    <x v="0"/>
    <x v="3"/>
    <n v="37422"/>
    <n v="20"/>
    <s v=" Joe"/>
  </r>
  <r>
    <s v="Id1911"/>
    <n v="34.58"/>
    <n v="5.14"/>
    <s v="No"/>
    <x v="1"/>
    <x v="0"/>
    <n v="2"/>
    <x v="1"/>
    <x v="0"/>
    <x v="2"/>
    <n v="3925.76"/>
    <x v="1"/>
    <x v="2"/>
    <x v="2"/>
    <n v="36717"/>
    <n v="22"/>
    <s v=" Kayleigh"/>
  </r>
  <r>
    <s v="Id1912"/>
    <n v="17.940000000000001"/>
    <n v="5.17"/>
    <s v="yes"/>
    <x v="0"/>
    <x v="0"/>
    <n v="0"/>
    <x v="1"/>
    <x v="3"/>
    <x v="2"/>
    <n v="3910.44"/>
    <x v="1"/>
    <x v="2"/>
    <x v="0"/>
    <n v="31233"/>
    <n v="37"/>
    <s v=" Lorcan A."/>
  </r>
  <r>
    <s v="Id1913"/>
    <n v="26.8"/>
    <n v="6.18"/>
    <s v="yes"/>
    <x v="0"/>
    <x v="1"/>
    <n v="1"/>
    <x v="1"/>
    <x v="1"/>
    <x v="1"/>
    <n v="3906.13"/>
    <x v="2"/>
    <x v="0"/>
    <x v="3"/>
    <n v="35758"/>
    <n v="25"/>
    <s v=" Billy"/>
  </r>
  <r>
    <s v="Id1914"/>
    <n v="17.690000000000001"/>
    <n v="9.07"/>
    <s v="yes"/>
    <x v="0"/>
    <x v="0"/>
    <n v="0"/>
    <x v="1"/>
    <x v="3"/>
    <x v="0"/>
    <n v="3902.07"/>
    <x v="1"/>
    <x v="2"/>
    <x v="0"/>
    <n v="29825"/>
    <n v="41"/>
    <s v=" Paul M."/>
  </r>
  <r>
    <s v="Id1915"/>
    <n v="25.77"/>
    <n v="4.43"/>
    <s v="No"/>
    <x v="0"/>
    <x v="1"/>
    <n v="1"/>
    <x v="1"/>
    <x v="1"/>
    <x v="2"/>
    <n v="3898.35"/>
    <x v="1"/>
    <x v="2"/>
    <x v="1"/>
    <n v="34226"/>
    <n v="29"/>
    <s v=" Brenda M."/>
  </r>
  <r>
    <s v="Id1916"/>
    <n v="34.46"/>
    <n v="4.17"/>
    <s v="No"/>
    <x v="1"/>
    <x v="0"/>
    <n v="1"/>
    <x v="1"/>
    <x v="0"/>
    <x v="2"/>
    <n v="3889.2"/>
    <x v="1"/>
    <x v="2"/>
    <x v="1"/>
    <n v="38181"/>
    <n v="18"/>
    <s v=" Jeff H"/>
  </r>
  <r>
    <s v="Id1917"/>
    <n v="30.875"/>
    <n v="4.95"/>
    <s v="yes"/>
    <x v="0"/>
    <x v="0"/>
    <n v="0"/>
    <x v="1"/>
    <x v="0"/>
    <x v="2"/>
    <n v="3877.3"/>
    <x v="0"/>
    <x v="0"/>
    <x v="1"/>
    <n v="35361"/>
    <n v="26"/>
    <s v=" Michael"/>
  </r>
  <r>
    <s v="Id1918"/>
    <n v="39.49"/>
    <n v="5.13"/>
    <s v="No"/>
    <x v="0"/>
    <x v="0"/>
    <n v="0"/>
    <x v="1"/>
    <x v="0"/>
    <x v="2"/>
    <n v="3875.73"/>
    <x v="1"/>
    <x v="0"/>
    <x v="0"/>
    <n v="33444"/>
    <n v="31"/>
    <s v=" Jan"/>
  </r>
  <r>
    <s v="Id1919"/>
    <n v="28.88"/>
    <n v="4.0999999999999996"/>
    <s v="No"/>
    <x v="0"/>
    <x v="0"/>
    <n v="0"/>
    <x v="1"/>
    <x v="1"/>
    <x v="2"/>
    <n v="3866.86"/>
    <x v="0"/>
    <x v="1"/>
    <x v="1"/>
    <n v="33048"/>
    <n v="32"/>
    <s v=" Bernard"/>
  </r>
  <r>
    <s v="Id1920"/>
    <n v="20.234999999999999"/>
    <n v="5.01"/>
    <s v="yes"/>
    <x v="0"/>
    <x v="0"/>
    <n v="0"/>
    <x v="1"/>
    <x v="2"/>
    <x v="2"/>
    <n v="3861.21"/>
    <x v="1"/>
    <x v="2"/>
    <x v="4"/>
    <n v="37182"/>
    <n v="21"/>
    <s v=" Craig"/>
  </r>
  <r>
    <s v="Id1921"/>
    <n v="30.67"/>
    <n v="5.09"/>
    <s v="yes"/>
    <x v="0"/>
    <x v="0"/>
    <n v="0"/>
    <x v="1"/>
    <x v="0"/>
    <x v="2"/>
    <n v="3858.51"/>
    <x v="1"/>
    <x v="0"/>
    <x v="15"/>
    <n v="37048"/>
    <n v="22"/>
    <s v=" Bryn"/>
  </r>
  <r>
    <s v="Id1922"/>
    <n v="30.875"/>
    <n v="6.49"/>
    <s v="No"/>
    <x v="0"/>
    <x v="0"/>
    <n v="0"/>
    <x v="1"/>
    <x v="0"/>
    <x v="1"/>
    <n v="3857.76"/>
    <x v="2"/>
    <x v="1"/>
    <x v="4"/>
    <n v="33469"/>
    <n v="31"/>
    <s v=" Michael"/>
  </r>
  <r>
    <s v="Id1923"/>
    <n v="23.8"/>
    <n v="4.08"/>
    <s v="No"/>
    <x v="0"/>
    <x v="0"/>
    <n v="0"/>
    <x v="1"/>
    <x v="2"/>
    <x v="2"/>
    <n v="3847.67"/>
    <x v="2"/>
    <x v="2"/>
    <x v="3"/>
    <n v="34558"/>
    <n v="28"/>
    <s v=" Benjamin"/>
  </r>
  <r>
    <s v="Id1924"/>
    <n v="15.37"/>
    <n v="8.6300000000000008"/>
    <s v="yes"/>
    <x v="0"/>
    <x v="0"/>
    <n v="0"/>
    <x v="1"/>
    <x v="3"/>
    <x v="0"/>
    <n v="3797.2"/>
    <x v="1"/>
    <x v="0"/>
    <x v="1"/>
    <n v="29858"/>
    <n v="41"/>
    <s v=" Jay"/>
  </r>
  <r>
    <s v="Id1925"/>
    <n v="30.4"/>
    <n v="5.28"/>
    <s v="No"/>
    <x v="0"/>
    <x v="0"/>
    <n v="0"/>
    <x v="1"/>
    <x v="0"/>
    <x v="2"/>
    <n v="3796.36"/>
    <x v="1"/>
    <x v="0"/>
    <x v="1"/>
    <n v="36335"/>
    <n v="23"/>
    <s v=" William"/>
  </r>
  <r>
    <s v="Id1926"/>
    <n v="19.48"/>
    <n v="5.63"/>
    <s v="yes"/>
    <x v="0"/>
    <x v="0"/>
    <n v="1"/>
    <x v="1"/>
    <x v="2"/>
    <x v="2"/>
    <n v="3793.55"/>
    <x v="1"/>
    <x v="0"/>
    <x v="0"/>
    <n v="32383"/>
    <n v="34"/>
    <s v=" Shelley"/>
  </r>
  <r>
    <s v="Id1927"/>
    <n v="16.96"/>
    <n v="11.47"/>
    <s v="yes"/>
    <x v="0"/>
    <x v="0"/>
    <n v="0"/>
    <x v="1"/>
    <x v="3"/>
    <x v="0"/>
    <n v="3785.77"/>
    <x v="1"/>
    <x v="1"/>
    <x v="0"/>
    <n v="29933"/>
    <n v="41"/>
    <s v=" Jekaterina"/>
  </r>
  <r>
    <s v="Id1928"/>
    <n v="19.05"/>
    <n v="4.92"/>
    <s v="No"/>
    <x v="0"/>
    <x v="0"/>
    <n v="1"/>
    <x v="1"/>
    <x v="2"/>
    <x v="2"/>
    <n v="3773.23"/>
    <x v="1"/>
    <x v="0"/>
    <x v="0"/>
    <n v="32074"/>
    <n v="35"/>
    <s v=" Daniel"/>
  </r>
  <r>
    <s v="Id1929"/>
    <n v="37.619999999999997"/>
    <n v="4.18"/>
    <s v="No"/>
    <x v="0"/>
    <x v="0"/>
    <n v="0"/>
    <x v="1"/>
    <x v="0"/>
    <x v="2"/>
    <n v="3766.88"/>
    <x v="1"/>
    <x v="1"/>
    <x v="0"/>
    <n v="34659"/>
    <n v="28"/>
    <s v=" Pauline"/>
  </r>
  <r>
    <s v="Id1930"/>
    <n v="29.1"/>
    <n v="4.67"/>
    <s v="No"/>
    <x v="0"/>
    <x v="0"/>
    <n v="0"/>
    <x v="1"/>
    <x v="1"/>
    <x v="2"/>
    <n v="3761.29"/>
    <x v="1"/>
    <x v="0"/>
    <x v="3"/>
    <n v="33535"/>
    <n v="31"/>
    <s v=" Colleen"/>
  </r>
  <r>
    <s v="Id1931"/>
    <n v="26.62"/>
    <n v="6.24"/>
    <s v="No"/>
    <x v="0"/>
    <x v="0"/>
    <n v="0"/>
    <x v="1"/>
    <x v="1"/>
    <x v="1"/>
    <n v="3757.84"/>
    <x v="1"/>
    <x v="1"/>
    <x v="0"/>
    <n v="33475"/>
    <n v="31"/>
    <s v=" Aleah K"/>
  </r>
  <r>
    <s v="Id1932"/>
    <n v="25.74"/>
    <n v="5.99"/>
    <s v="No"/>
    <x v="0"/>
    <x v="0"/>
    <n v="0"/>
    <x v="1"/>
    <x v="1"/>
    <x v="1"/>
    <n v="3756.62"/>
    <x v="1"/>
    <x v="2"/>
    <x v="0"/>
    <n v="33539"/>
    <n v="31"/>
    <s v=" Mare"/>
  </r>
  <r>
    <s v="Id1933"/>
    <n v="18.22"/>
    <n v="10.27"/>
    <s v="yes"/>
    <x v="0"/>
    <x v="0"/>
    <n v="1"/>
    <x v="1"/>
    <x v="3"/>
    <x v="0"/>
    <n v="3748.56"/>
    <x v="1"/>
    <x v="2"/>
    <x v="0"/>
    <n v="31664"/>
    <n v="36"/>
    <s v=" Kevin"/>
  </r>
  <r>
    <s v="Id1934"/>
    <n v="26.03"/>
    <n v="5.97"/>
    <s v="No"/>
    <x v="0"/>
    <x v="1"/>
    <n v="1"/>
    <x v="1"/>
    <x v="1"/>
    <x v="1"/>
    <n v="3736.46"/>
    <x v="1"/>
    <x v="2"/>
    <x v="1"/>
    <n v="34142"/>
    <n v="29"/>
    <s v=" Jessica"/>
  </r>
  <r>
    <s v="Id1935"/>
    <n v="17.29"/>
    <n v="4.9800000000000004"/>
    <s v="No"/>
    <x v="0"/>
    <x v="0"/>
    <n v="0"/>
    <x v="1"/>
    <x v="3"/>
    <x v="2"/>
    <n v="3732.63"/>
    <x v="1"/>
    <x v="0"/>
    <x v="2"/>
    <n v="34568"/>
    <n v="28"/>
    <s v=" Amanda R"/>
  </r>
  <r>
    <s v="Id1936"/>
    <n v="18.170000000000002"/>
    <n v="6.91"/>
    <s v="yes"/>
    <x v="0"/>
    <x v="0"/>
    <n v="1"/>
    <x v="1"/>
    <x v="3"/>
    <x v="0"/>
    <n v="3731.6"/>
    <x v="1"/>
    <x v="2"/>
    <x v="0"/>
    <n v="31747"/>
    <n v="36"/>
    <s v=" Murray W."/>
  </r>
  <r>
    <s v="Id1937"/>
    <n v="32.54"/>
    <n v="6.38"/>
    <s v="No"/>
    <x v="1"/>
    <x v="0"/>
    <n v="1"/>
    <x v="1"/>
    <x v="0"/>
    <x v="1"/>
    <n v="3722.23"/>
    <x v="1"/>
    <x v="2"/>
    <x v="15"/>
    <n v="38296"/>
    <n v="18"/>
    <s v=" Meghan P."/>
  </r>
  <r>
    <s v="Id1938"/>
    <n v="30.25"/>
    <n v="4.7699999999999996"/>
    <s v="No"/>
    <x v="0"/>
    <x v="0"/>
    <n v="0"/>
    <x v="1"/>
    <x v="0"/>
    <x v="2"/>
    <n v="3704.35"/>
    <x v="1"/>
    <x v="2"/>
    <x v="0"/>
    <n v="32844"/>
    <n v="33"/>
    <s v=" David"/>
  </r>
  <r>
    <s v="Id1939"/>
    <n v="19.59"/>
    <n v="6.04"/>
    <s v="yes"/>
    <x v="0"/>
    <x v="0"/>
    <n v="1"/>
    <x v="1"/>
    <x v="2"/>
    <x v="1"/>
    <n v="3699.54"/>
    <x v="1"/>
    <x v="0"/>
    <x v="0"/>
    <n v="32373"/>
    <n v="34"/>
    <s v=" Seth"/>
  </r>
  <r>
    <s v="Id1940"/>
    <n v="45.9"/>
    <n v="4.3"/>
    <s v="yes"/>
    <x v="0"/>
    <x v="0"/>
    <n v="1"/>
    <x v="1"/>
    <x v="0"/>
    <x v="2"/>
    <n v="3693.43"/>
    <x v="1"/>
    <x v="0"/>
    <x v="3"/>
    <n v="34993"/>
    <n v="27"/>
    <s v=" Michael P."/>
  </r>
  <r>
    <s v="Id1941"/>
    <n v="17.059999999999999"/>
    <n v="8.75"/>
    <s v="yes"/>
    <x v="0"/>
    <x v="0"/>
    <n v="0"/>
    <x v="1"/>
    <x v="3"/>
    <x v="0"/>
    <n v="3688.38"/>
    <x v="1"/>
    <x v="2"/>
    <x v="0"/>
    <n v="29934"/>
    <n v="41"/>
    <s v=" Russell M"/>
  </r>
  <r>
    <s v="Id1942"/>
    <n v="32.07"/>
    <n v="5.25"/>
    <s v="No"/>
    <x v="0"/>
    <x v="1"/>
    <n v="1"/>
    <x v="1"/>
    <x v="0"/>
    <x v="2"/>
    <n v="3688.35"/>
    <x v="1"/>
    <x v="2"/>
    <x v="14"/>
    <n v="37812"/>
    <n v="19"/>
    <s v=" Martin"/>
  </r>
  <r>
    <s v="Id1943"/>
    <n v="16.5"/>
    <n v="5.03"/>
    <s v="No"/>
    <x v="0"/>
    <x v="0"/>
    <n v="1"/>
    <x v="1"/>
    <x v="3"/>
    <x v="2"/>
    <n v="3678.86"/>
    <x v="1"/>
    <x v="0"/>
    <x v="0"/>
    <n v="30869"/>
    <n v="38"/>
    <s v=" Michael"/>
  </r>
  <r>
    <s v="Id1944"/>
    <n v="31.4"/>
    <n v="5.88"/>
    <s v="No"/>
    <x v="0"/>
    <x v="0"/>
    <n v="1"/>
    <x v="1"/>
    <x v="0"/>
    <x v="1"/>
    <n v="3659.35"/>
    <x v="2"/>
    <x v="1"/>
    <x v="3"/>
    <n v="33861"/>
    <n v="30"/>
    <s v=" Miles"/>
  </r>
  <r>
    <s v="Id1945"/>
    <n v="20.36"/>
    <n v="4.49"/>
    <s v="No"/>
    <x v="0"/>
    <x v="0"/>
    <n v="0"/>
    <x v="1"/>
    <x v="2"/>
    <x v="2"/>
    <n v="3653.29"/>
    <x v="1"/>
    <x v="0"/>
    <x v="3"/>
    <n v="33185"/>
    <n v="32"/>
    <s v=" Amanda"/>
  </r>
  <r>
    <s v="Id1946"/>
    <n v="25.46"/>
    <n v="4.1399999999999997"/>
    <s v="No"/>
    <x v="0"/>
    <x v="0"/>
    <n v="1"/>
    <x v="1"/>
    <x v="1"/>
    <x v="2"/>
    <n v="3645.09"/>
    <x v="0"/>
    <x v="2"/>
    <x v="7"/>
    <n v="33925"/>
    <n v="30"/>
    <s v=" Roger"/>
  </r>
  <r>
    <s v="Id1947"/>
    <n v="17.09"/>
    <n v="5.8"/>
    <s v="yes"/>
    <x v="0"/>
    <x v="0"/>
    <n v="0"/>
    <x v="1"/>
    <x v="3"/>
    <x v="1"/>
    <n v="3622.13"/>
    <x v="1"/>
    <x v="1"/>
    <x v="0"/>
    <n v="31212"/>
    <n v="37"/>
    <s v=" Brock J"/>
  </r>
  <r>
    <s v="Id1948"/>
    <n v="20.83"/>
    <n v="5.12"/>
    <s v="No"/>
    <x v="0"/>
    <x v="0"/>
    <n v="0"/>
    <x v="1"/>
    <x v="2"/>
    <x v="2"/>
    <n v="3606.43"/>
    <x v="1"/>
    <x v="1"/>
    <x v="0"/>
    <n v="33157"/>
    <n v="32"/>
    <s v=" Stephen F."/>
  </r>
  <r>
    <s v="Id1949"/>
    <n v="18.920000000000002"/>
    <n v="5.98"/>
    <s v="yes"/>
    <x v="0"/>
    <x v="0"/>
    <n v="1"/>
    <x v="1"/>
    <x v="2"/>
    <x v="1"/>
    <n v="3603.6"/>
    <x v="1"/>
    <x v="1"/>
    <x v="0"/>
    <n v="32451"/>
    <n v="34"/>
    <s v=" Missy"/>
  </r>
  <r>
    <s v="Id1950"/>
    <n v="37.1"/>
    <n v="5.46"/>
    <s v="No"/>
    <x v="0"/>
    <x v="0"/>
    <n v="0"/>
    <x v="1"/>
    <x v="0"/>
    <x v="2"/>
    <n v="3597.6"/>
    <x v="1"/>
    <x v="2"/>
    <x v="3"/>
    <n v="36384"/>
    <n v="23"/>
    <s v=" William"/>
  </r>
  <r>
    <s v="Id1951"/>
    <n v="22.515000000000001"/>
    <n v="4.91"/>
    <s v="yes"/>
    <x v="0"/>
    <x v="1"/>
    <n v="1"/>
    <x v="1"/>
    <x v="2"/>
    <x v="2"/>
    <n v="3594.17"/>
    <x v="1"/>
    <x v="2"/>
    <x v="1"/>
    <n v="35738"/>
    <n v="25"/>
    <s v=" Lauren M"/>
  </r>
  <r>
    <s v="Id1952"/>
    <n v="32.700000000000003"/>
    <n v="4.66"/>
    <s v="No"/>
    <x v="0"/>
    <x v="0"/>
    <n v="0"/>
    <x v="1"/>
    <x v="0"/>
    <x v="2"/>
    <n v="3591.48"/>
    <x v="1"/>
    <x v="0"/>
    <x v="3"/>
    <n v="36317"/>
    <n v="24"/>
    <s v=" Apolo U."/>
  </r>
  <r>
    <s v="Id1953"/>
    <n v="17.75"/>
    <n v="6.8"/>
    <s v="yes"/>
    <x v="0"/>
    <x v="0"/>
    <n v="1"/>
    <x v="1"/>
    <x v="3"/>
    <x v="0"/>
    <n v="3589.14"/>
    <x v="1"/>
    <x v="2"/>
    <x v="0"/>
    <n v="31773"/>
    <n v="36"/>
    <s v=" Alfons"/>
  </r>
  <r>
    <s v="Id1954"/>
    <n v="33.630000000000003"/>
    <n v="4.47"/>
    <s v="yes"/>
    <x v="0"/>
    <x v="0"/>
    <n v="0"/>
    <x v="1"/>
    <x v="0"/>
    <x v="2"/>
    <n v="3579.83"/>
    <x v="1"/>
    <x v="2"/>
    <x v="1"/>
    <n v="37206"/>
    <n v="21"/>
    <s v=" Amber"/>
  </r>
  <r>
    <s v="Id1955"/>
    <n v="34.799999999999997"/>
    <n v="4.08"/>
    <s v="yes"/>
    <x v="0"/>
    <x v="0"/>
    <n v="1"/>
    <x v="1"/>
    <x v="0"/>
    <x v="2"/>
    <n v="3578"/>
    <x v="1"/>
    <x v="0"/>
    <x v="3"/>
    <n v="34934"/>
    <n v="27"/>
    <s v=" Leah C."/>
  </r>
  <r>
    <s v="Id1956"/>
    <n v="16.809999999999999"/>
    <n v="5.51"/>
    <s v="yes"/>
    <x v="0"/>
    <x v="0"/>
    <n v="1"/>
    <x v="1"/>
    <x v="3"/>
    <x v="2"/>
    <n v="3569.96"/>
    <x v="1"/>
    <x v="1"/>
    <x v="1"/>
    <n v="32373"/>
    <n v="34"/>
    <s v=" Lilia"/>
  </r>
  <r>
    <s v="Id1957"/>
    <n v="16.690000000000001"/>
    <n v="8.4"/>
    <s v="yes"/>
    <x v="0"/>
    <x v="0"/>
    <n v="0"/>
    <x v="1"/>
    <x v="3"/>
    <x v="0"/>
    <n v="3562.87"/>
    <x v="1"/>
    <x v="1"/>
    <x v="0"/>
    <n v="29869"/>
    <n v="41"/>
    <s v=" Danny"/>
  </r>
  <r>
    <s v="Id1958"/>
    <n v="23.21"/>
    <n v="5.14"/>
    <s v="yes"/>
    <x v="0"/>
    <x v="0"/>
    <n v="1"/>
    <x v="1"/>
    <x v="2"/>
    <x v="2"/>
    <n v="3561.89"/>
    <x v="1"/>
    <x v="1"/>
    <x v="0"/>
    <n v="34866"/>
    <n v="27"/>
    <s v=" Lauren"/>
  </r>
  <r>
    <s v="Id1959"/>
    <n v="25.175000000000001"/>
    <n v="5.21"/>
    <s v="yes"/>
    <x v="0"/>
    <x v="0"/>
    <n v="1"/>
    <x v="1"/>
    <x v="1"/>
    <x v="2"/>
    <n v="3558.62"/>
    <x v="1"/>
    <x v="0"/>
    <x v="2"/>
    <n v="34981"/>
    <n v="27"/>
    <s v=" Courtney"/>
  </r>
  <r>
    <s v="Id1960"/>
    <n v="34.770000000000003"/>
    <n v="6.23"/>
    <s v="No"/>
    <x v="0"/>
    <x v="0"/>
    <n v="0"/>
    <x v="1"/>
    <x v="0"/>
    <x v="1"/>
    <n v="3556.92"/>
    <x v="1"/>
    <x v="0"/>
    <x v="1"/>
    <n v="34601"/>
    <n v="28"/>
    <s v=" Elizabeth"/>
  </r>
  <r>
    <s v="Id1961"/>
    <n v="27.7"/>
    <n v="5.6"/>
    <s v="No"/>
    <x v="0"/>
    <x v="0"/>
    <n v="1"/>
    <x v="1"/>
    <x v="1"/>
    <x v="2"/>
    <n v="3554.2"/>
    <x v="1"/>
    <x v="0"/>
    <x v="3"/>
    <n v="33960"/>
    <n v="30"/>
    <s v=" Satomi"/>
  </r>
  <r>
    <s v="Id1962"/>
    <n v="19.12"/>
    <n v="4.72"/>
    <s v="yes"/>
    <x v="0"/>
    <x v="0"/>
    <n v="1"/>
    <x v="1"/>
    <x v="2"/>
    <x v="2"/>
    <n v="3540.12"/>
    <x v="1"/>
    <x v="1"/>
    <x v="0"/>
    <n v="32431"/>
    <n v="34"/>
    <s v=" Matthew D"/>
  </r>
  <r>
    <s v="Id1963"/>
    <n v="32.67"/>
    <n v="4.67"/>
    <s v="No"/>
    <x v="0"/>
    <x v="1"/>
    <n v="1"/>
    <x v="1"/>
    <x v="0"/>
    <x v="2"/>
    <n v="3538.9"/>
    <x v="1"/>
    <x v="2"/>
    <x v="1"/>
    <n v="37857"/>
    <n v="19"/>
    <s v=" Peter T II"/>
  </r>
  <r>
    <s v="Id1964"/>
    <n v="28.5"/>
    <n v="6.11"/>
    <s v="No"/>
    <x v="0"/>
    <x v="0"/>
    <n v="1"/>
    <x v="1"/>
    <x v="1"/>
    <x v="1"/>
    <n v="3537.7"/>
    <x v="2"/>
    <x v="0"/>
    <x v="1"/>
    <n v="36054"/>
    <n v="24"/>
    <s v=" Manuel"/>
  </r>
  <r>
    <s v="Id1965"/>
    <n v="39.270000000000003"/>
    <n v="6.25"/>
    <s v="No"/>
    <x v="0"/>
    <x v="0"/>
    <n v="0"/>
    <x v="1"/>
    <x v="0"/>
    <x v="1"/>
    <n v="3500.61"/>
    <x v="1"/>
    <x v="2"/>
    <x v="0"/>
    <n v="36425"/>
    <n v="23"/>
    <s v=" Kindsey P."/>
  </r>
  <r>
    <s v="Id1966"/>
    <n v="32.49"/>
    <n v="4"/>
    <s v="yes"/>
    <x v="0"/>
    <x v="0"/>
    <n v="0"/>
    <x v="1"/>
    <x v="0"/>
    <x v="2"/>
    <n v="3490.55"/>
    <x v="0"/>
    <x v="2"/>
    <x v="5"/>
    <n v="35326"/>
    <n v="26"/>
    <s v=" Thomas G."/>
  </r>
  <r>
    <s v="Id1967"/>
    <n v="23.7"/>
    <n v="5.55"/>
    <s v="yes"/>
    <x v="0"/>
    <x v="0"/>
    <n v="0"/>
    <x v="1"/>
    <x v="2"/>
    <x v="2"/>
    <n v="3484.33"/>
    <x v="2"/>
    <x v="0"/>
    <x v="3"/>
    <n v="35327"/>
    <n v="26"/>
    <s v=" Kyle S"/>
  </r>
  <r>
    <s v="Id1968"/>
    <n v="30.4"/>
    <n v="5.95"/>
    <s v="No"/>
    <x v="1"/>
    <x v="0"/>
    <n v="1"/>
    <x v="1"/>
    <x v="0"/>
    <x v="1"/>
    <n v="3481.87"/>
    <x v="1"/>
    <x v="0"/>
    <x v="4"/>
    <n v="38164"/>
    <n v="18"/>
    <s v=" Alexander J."/>
  </r>
  <r>
    <s v="Id1969"/>
    <n v="38.94"/>
    <n v="4.3600000000000003"/>
    <s v="No"/>
    <x v="0"/>
    <x v="1"/>
    <n v="1"/>
    <x v="1"/>
    <x v="0"/>
    <x v="2"/>
    <n v="3471.41"/>
    <x v="1"/>
    <x v="2"/>
    <x v="0"/>
    <n v="34254"/>
    <n v="29"/>
    <s v=" Dustin L"/>
  </r>
  <r>
    <s v="Id1970"/>
    <n v="31.02"/>
    <n v="4.84"/>
    <s v="No"/>
    <x v="0"/>
    <x v="1"/>
    <n v="1"/>
    <x v="1"/>
    <x v="0"/>
    <x v="2"/>
    <n v="3463.51"/>
    <x v="1"/>
    <x v="1"/>
    <x v="15"/>
    <n v="37831"/>
    <n v="19"/>
    <s v=" Chloe"/>
  </r>
  <r>
    <s v="Id1971"/>
    <n v="17.5"/>
    <n v="4.5599999999999996"/>
    <s v="No"/>
    <x v="0"/>
    <x v="0"/>
    <n v="1"/>
    <x v="1"/>
    <x v="3"/>
    <x v="2"/>
    <n v="3453.77"/>
    <x v="1"/>
    <x v="1"/>
    <x v="3"/>
    <n v="32034"/>
    <n v="35"/>
    <s v=" Cailtlin"/>
  </r>
  <r>
    <s v="Id1972"/>
    <n v="34.799999999999997"/>
    <n v="4.42"/>
    <s v="yes"/>
    <x v="1"/>
    <x v="0"/>
    <n v="2"/>
    <x v="1"/>
    <x v="0"/>
    <x v="2"/>
    <n v="3443.06"/>
    <x v="1"/>
    <x v="1"/>
    <x v="3"/>
    <n v="36697"/>
    <n v="22"/>
    <s v=" Joshua"/>
  </r>
  <r>
    <s v="Id1973"/>
    <n v="17.3"/>
    <n v="7.66"/>
    <s v="yes"/>
    <x v="0"/>
    <x v="0"/>
    <n v="1"/>
    <x v="1"/>
    <x v="3"/>
    <x v="0"/>
    <n v="3436.5"/>
    <x v="1"/>
    <x v="1"/>
    <x v="0"/>
    <n v="31651"/>
    <n v="36"/>
    <s v=" Chuy"/>
  </r>
  <r>
    <s v="Id1974"/>
    <n v="32.25"/>
    <n v="5.2"/>
    <s v="yes"/>
    <x v="0"/>
    <x v="0"/>
    <n v="0"/>
    <x v="1"/>
    <x v="0"/>
    <x v="2"/>
    <n v="3434.38"/>
    <x v="1"/>
    <x v="2"/>
    <x v="3"/>
    <n v="37251"/>
    <n v="21"/>
    <s v=" Laurie B"/>
  </r>
  <r>
    <s v="Id1975"/>
    <n v="42.4"/>
    <n v="5.53"/>
    <s v="yes"/>
    <x v="0"/>
    <x v="0"/>
    <n v="0"/>
    <x v="1"/>
    <x v="0"/>
    <x v="2"/>
    <n v="3410.32"/>
    <x v="1"/>
    <x v="2"/>
    <x v="3"/>
    <n v="35418"/>
    <n v="26"/>
    <s v=" Rachel B."/>
  </r>
  <r>
    <s v="Id1976"/>
    <n v="38.664999999999999"/>
    <n v="4.8600000000000003"/>
    <s v="No"/>
    <x v="1"/>
    <x v="0"/>
    <n v="1"/>
    <x v="1"/>
    <x v="0"/>
    <x v="2"/>
    <n v="3393.36"/>
    <x v="1"/>
    <x v="2"/>
    <x v="8"/>
    <n v="38184"/>
    <n v="18"/>
    <s v=" Liza"/>
  </r>
  <r>
    <s v="Id1977"/>
    <n v="29.92"/>
    <n v="5.49"/>
    <s v="yes"/>
    <x v="0"/>
    <x v="0"/>
    <n v="0"/>
    <x v="1"/>
    <x v="1"/>
    <x v="2"/>
    <n v="3392.98"/>
    <x v="1"/>
    <x v="0"/>
    <x v="0"/>
    <n v="35365"/>
    <n v="26"/>
    <s v=" Lindsey"/>
  </r>
  <r>
    <s v="Id1978"/>
    <n v="29.48"/>
    <n v="4.09"/>
    <s v="yes"/>
    <x v="0"/>
    <x v="0"/>
    <n v="0"/>
    <x v="1"/>
    <x v="1"/>
    <x v="2"/>
    <n v="3392.37"/>
    <x v="1"/>
    <x v="0"/>
    <x v="0"/>
    <n v="35287"/>
    <n v="26"/>
    <s v=" Lindsay E."/>
  </r>
  <r>
    <s v="Id1979"/>
    <n v="28.785"/>
    <n v="4.3099999999999996"/>
    <s v="yes"/>
    <x v="0"/>
    <x v="0"/>
    <n v="0"/>
    <x v="1"/>
    <x v="1"/>
    <x v="2"/>
    <n v="3385.4"/>
    <x v="1"/>
    <x v="2"/>
    <x v="2"/>
    <n v="35382"/>
    <n v="26"/>
    <s v=" Kathleen M."/>
  </r>
  <r>
    <s v="Id1980"/>
    <n v="19.8"/>
    <n v="4"/>
    <s v="yes"/>
    <x v="0"/>
    <x v="0"/>
    <n v="0"/>
    <x v="1"/>
    <x v="2"/>
    <x v="2"/>
    <n v="3378.91"/>
    <x v="1"/>
    <x v="1"/>
    <x v="3"/>
    <n v="35413"/>
    <n v="26"/>
    <s v=" Aya"/>
  </r>
  <r>
    <s v="Id1981"/>
    <n v="35.53"/>
    <n v="4.68"/>
    <s v="No"/>
    <x v="0"/>
    <x v="1"/>
    <n v="1"/>
    <x v="1"/>
    <x v="0"/>
    <x v="2"/>
    <n v="3366.67"/>
    <x v="1"/>
    <x v="2"/>
    <x v="0"/>
    <n v="34249"/>
    <n v="29"/>
    <s v=" Carolyn R"/>
  </r>
  <r>
    <s v="Id1982"/>
    <n v="21.47"/>
    <n v="4.0199999999999996"/>
    <s v="yes"/>
    <x v="0"/>
    <x v="0"/>
    <n v="1"/>
    <x v="1"/>
    <x v="2"/>
    <x v="2"/>
    <n v="3353.47"/>
    <x v="1"/>
    <x v="0"/>
    <x v="1"/>
    <n v="34873"/>
    <n v="27"/>
    <s v=" Bethany"/>
  </r>
  <r>
    <s v="Id1983"/>
    <n v="25.9"/>
    <n v="5.12"/>
    <s v="No"/>
    <x v="0"/>
    <x v="1"/>
    <n v="1"/>
    <x v="1"/>
    <x v="1"/>
    <x v="2"/>
    <n v="3353.28"/>
    <x v="1"/>
    <x v="1"/>
    <x v="3"/>
    <n v="34270"/>
    <n v="29"/>
    <s v=" Holly A"/>
  </r>
  <r>
    <s v="Id1984"/>
    <n v="20.81"/>
    <n v="5.52"/>
    <s v="No"/>
    <x v="0"/>
    <x v="0"/>
    <n v="0"/>
    <x v="1"/>
    <x v="2"/>
    <x v="2"/>
    <n v="3342.79"/>
    <x v="1"/>
    <x v="1"/>
    <x v="0"/>
    <n v="33482"/>
    <n v="31"/>
    <s v=" Ping"/>
  </r>
  <r>
    <s v="Id1985"/>
    <n v="25.84"/>
    <n v="5.81"/>
    <s v="yes"/>
    <x v="0"/>
    <x v="1"/>
    <n v="1"/>
    <x v="1"/>
    <x v="1"/>
    <x v="1"/>
    <n v="3309.79"/>
    <x v="2"/>
    <x v="0"/>
    <x v="6"/>
    <n v="35601"/>
    <n v="25"/>
    <s v=" Tim"/>
  </r>
  <r>
    <s v="Id1986"/>
    <n v="30.95"/>
    <n v="5.16"/>
    <s v="No"/>
    <x v="0"/>
    <x v="1"/>
    <n v="1"/>
    <x v="1"/>
    <x v="0"/>
    <x v="2"/>
    <n v="3308.46"/>
    <x v="1"/>
    <x v="1"/>
    <x v="14"/>
    <n v="37943"/>
    <n v="19"/>
    <s v=" John"/>
  </r>
  <r>
    <s v="Id1987"/>
    <n v="30.54"/>
    <n v="5"/>
    <s v="No"/>
    <x v="0"/>
    <x v="1"/>
    <n v="1"/>
    <x v="1"/>
    <x v="0"/>
    <x v="2"/>
    <n v="3300.7"/>
    <x v="1"/>
    <x v="2"/>
    <x v="15"/>
    <n v="37960"/>
    <n v="19"/>
    <s v=" Cynthia"/>
  </r>
  <r>
    <s v="Id1988"/>
    <n v="33.914999999999999"/>
    <n v="5.84"/>
    <s v="yes"/>
    <x v="0"/>
    <x v="0"/>
    <n v="0"/>
    <x v="1"/>
    <x v="0"/>
    <x v="1"/>
    <n v="3292.53"/>
    <x v="1"/>
    <x v="2"/>
    <x v="1"/>
    <n v="35386"/>
    <n v="26"/>
    <s v=" Emmett"/>
  </r>
  <r>
    <s v="Id1989"/>
    <n v="33.31"/>
    <n v="4.1900000000000004"/>
    <s v="No"/>
    <x v="0"/>
    <x v="1"/>
    <n v="1"/>
    <x v="1"/>
    <x v="0"/>
    <x v="2"/>
    <n v="3280.22"/>
    <x v="1"/>
    <x v="0"/>
    <x v="3"/>
    <n v="37805"/>
    <n v="19"/>
    <s v=" Kate"/>
  </r>
  <r>
    <s v="Id1990"/>
    <n v="25.745000000000001"/>
    <n v="4.62"/>
    <s v="yes"/>
    <x v="0"/>
    <x v="0"/>
    <n v="0"/>
    <x v="1"/>
    <x v="1"/>
    <x v="2"/>
    <n v="3279.87"/>
    <x v="1"/>
    <x v="1"/>
    <x v="6"/>
    <n v="37170"/>
    <n v="21"/>
    <s v=" Christopher L."/>
  </r>
  <r>
    <s v="Id1991"/>
    <n v="37.1"/>
    <n v="6.24"/>
    <s v="No"/>
    <x v="0"/>
    <x v="0"/>
    <n v="0"/>
    <x v="1"/>
    <x v="0"/>
    <x v="1"/>
    <n v="3277.16"/>
    <x v="1"/>
    <x v="0"/>
    <x v="3"/>
    <n v="34516"/>
    <n v="28"/>
    <s v=" Christopher P."/>
  </r>
  <r>
    <s v="Id1992"/>
    <n v="35.435000000000002"/>
    <n v="5.81"/>
    <s v="No"/>
    <x v="0"/>
    <x v="0"/>
    <n v="0"/>
    <x v="1"/>
    <x v="0"/>
    <x v="1"/>
    <n v="3268.85"/>
    <x v="2"/>
    <x v="1"/>
    <x v="4"/>
    <n v="34670"/>
    <n v="28"/>
    <s v=" Christopher W"/>
  </r>
  <r>
    <s v="Id1993"/>
    <n v="20.399999999999999"/>
    <n v="4.83"/>
    <s v="No"/>
    <x v="0"/>
    <x v="0"/>
    <n v="0"/>
    <x v="1"/>
    <x v="2"/>
    <x v="2"/>
    <n v="3260.2"/>
    <x v="2"/>
    <x v="2"/>
    <x v="3"/>
    <n v="33555"/>
    <n v="31"/>
    <s v=" Norman H."/>
  </r>
  <r>
    <s v="Id1994"/>
    <n v="42.13"/>
    <n v="5.72"/>
    <s v="yes"/>
    <x v="0"/>
    <x v="1"/>
    <n v="1"/>
    <x v="1"/>
    <x v="0"/>
    <x v="1"/>
    <n v="3238.44"/>
    <x v="1"/>
    <x v="0"/>
    <x v="0"/>
    <n v="35675"/>
    <n v="25"/>
    <s v=" Susan"/>
  </r>
  <r>
    <s v="Id1995"/>
    <n v="33.99"/>
    <n v="4.83"/>
    <s v="yes"/>
    <x v="0"/>
    <x v="1"/>
    <n v="1"/>
    <x v="1"/>
    <x v="0"/>
    <x v="2"/>
    <n v="3227.12"/>
    <x v="1"/>
    <x v="0"/>
    <x v="0"/>
    <n v="35644"/>
    <n v="25"/>
    <s v=" Tatyana K"/>
  </r>
  <r>
    <s v="Id1996"/>
    <n v="28.594999999999999"/>
    <n v="4.1399999999999997"/>
    <s v="yes"/>
    <x v="0"/>
    <x v="1"/>
    <n v="1"/>
    <x v="1"/>
    <x v="1"/>
    <x v="2"/>
    <n v="3213.62"/>
    <x v="1"/>
    <x v="2"/>
    <x v="2"/>
    <n v="35617"/>
    <n v="25"/>
    <s v=" Chrissy"/>
  </r>
  <r>
    <s v="Id1997"/>
    <n v="20.8"/>
    <n v="4.07"/>
    <s v="yes"/>
    <x v="0"/>
    <x v="1"/>
    <n v="1"/>
    <x v="1"/>
    <x v="2"/>
    <x v="2"/>
    <n v="3208.79"/>
    <x v="1"/>
    <x v="0"/>
    <x v="3"/>
    <n v="35786"/>
    <n v="25"/>
    <s v=" Carrie"/>
  </r>
  <r>
    <s v="Id1998"/>
    <n v="23.465"/>
    <n v="6.26"/>
    <s v="yes"/>
    <x v="0"/>
    <x v="1"/>
    <n v="1"/>
    <x v="1"/>
    <x v="2"/>
    <x v="1"/>
    <n v="3206.49"/>
    <x v="1"/>
    <x v="0"/>
    <x v="2"/>
    <n v="35616"/>
    <n v="25"/>
    <s v=" Halle"/>
  </r>
  <r>
    <s v="Id1999"/>
    <n v="40.185000000000002"/>
    <n v="5.88"/>
    <s v="yes"/>
    <x v="0"/>
    <x v="0"/>
    <n v="0"/>
    <x v="1"/>
    <x v="0"/>
    <x v="1"/>
    <n v="3201.25"/>
    <x v="1"/>
    <x v="0"/>
    <x v="1"/>
    <n v="35349"/>
    <n v="26"/>
    <s v=" Carolyn"/>
  </r>
  <r>
    <s v="Id2000"/>
    <n v="21.89"/>
    <n v="5.72"/>
    <s v="yes"/>
    <x v="0"/>
    <x v="0"/>
    <n v="0"/>
    <x v="1"/>
    <x v="2"/>
    <x v="1"/>
    <n v="3180.51"/>
    <x v="1"/>
    <x v="2"/>
    <x v="0"/>
    <n v="37136"/>
    <n v="21"/>
    <s v=" Tara D."/>
  </r>
  <r>
    <s v="Id2001"/>
    <n v="29.34"/>
    <n v="6.09"/>
    <s v="yes"/>
    <x v="1"/>
    <x v="0"/>
    <n v="2"/>
    <x v="1"/>
    <x v="1"/>
    <x v="1"/>
    <n v="3179.96"/>
    <x v="1"/>
    <x v="2"/>
    <x v="1"/>
    <n v="36792"/>
    <n v="22"/>
    <s v=" Rasim M"/>
  </r>
  <r>
    <s v="Id2002"/>
    <n v="22.61"/>
    <n v="4.25"/>
    <s v="yes"/>
    <x v="0"/>
    <x v="0"/>
    <n v="0"/>
    <x v="1"/>
    <x v="2"/>
    <x v="2"/>
    <n v="3176.82"/>
    <x v="1"/>
    <x v="1"/>
    <x v="1"/>
    <n v="35249"/>
    <n v="26"/>
    <s v=" Dina"/>
  </r>
  <r>
    <s v="Id2003"/>
    <n v="22.23"/>
    <n v="6.09"/>
    <s v="yes"/>
    <x v="0"/>
    <x v="0"/>
    <n v="0"/>
    <x v="1"/>
    <x v="2"/>
    <x v="1"/>
    <n v="3176.29"/>
    <x v="1"/>
    <x v="2"/>
    <x v="1"/>
    <n v="35291"/>
    <n v="26"/>
    <s v=" Lisa"/>
  </r>
  <r>
    <s v="Id2004"/>
    <n v="33.4"/>
    <n v="5.51"/>
    <s v="No"/>
    <x v="0"/>
    <x v="0"/>
    <n v="0"/>
    <x v="1"/>
    <x v="0"/>
    <x v="2"/>
    <n v="3172.02"/>
    <x v="1"/>
    <x v="1"/>
    <x v="3"/>
    <n v="34521"/>
    <n v="28"/>
    <s v=" Caitrin"/>
  </r>
  <r>
    <s v="Id2005"/>
    <n v="33.11"/>
    <n v="5.63"/>
    <s v="No"/>
    <x v="0"/>
    <x v="0"/>
    <n v="0"/>
    <x v="1"/>
    <x v="0"/>
    <x v="2"/>
    <n v="3171.61"/>
    <x v="1"/>
    <x v="0"/>
    <x v="0"/>
    <n v="34632"/>
    <n v="28"/>
    <s v=" Adriana S"/>
  </r>
  <r>
    <s v="Id2006"/>
    <n v="16.815000000000001"/>
    <n v="5.29"/>
    <s v="yes"/>
    <x v="0"/>
    <x v="0"/>
    <n v="0"/>
    <x v="1"/>
    <x v="3"/>
    <x v="2"/>
    <n v="3167.46"/>
    <x v="1"/>
    <x v="0"/>
    <x v="2"/>
    <n v="37132"/>
    <n v="21"/>
    <s v=" Megan"/>
  </r>
  <r>
    <s v="Id2007"/>
    <n v="25.61"/>
    <n v="4"/>
    <s v="No"/>
    <x v="0"/>
    <x v="1"/>
    <n v="1"/>
    <x v="1"/>
    <x v="1"/>
    <x v="2"/>
    <n v="3162.02"/>
    <x v="1"/>
    <x v="0"/>
    <x v="0"/>
    <n v="34237"/>
    <n v="29"/>
    <s v=" Kristen M"/>
  </r>
  <r>
    <s v="Id2008"/>
    <n v="25.8"/>
    <n v="5.49"/>
    <s v="No"/>
    <x v="0"/>
    <x v="0"/>
    <n v="0"/>
    <x v="1"/>
    <x v="1"/>
    <x v="2"/>
    <n v="3161.45"/>
    <x v="1"/>
    <x v="1"/>
    <x v="3"/>
    <n v="34525"/>
    <n v="28"/>
    <s v=" Alix"/>
  </r>
  <r>
    <s v="Id2009"/>
    <n v="27.39"/>
    <n v="5.34"/>
    <s v="No"/>
    <x v="0"/>
    <x v="0"/>
    <n v="0"/>
    <x v="1"/>
    <x v="1"/>
    <x v="2"/>
    <n v="3128.35"/>
    <x v="1"/>
    <x v="0"/>
    <x v="14"/>
    <n v="36336"/>
    <n v="23"/>
    <s v=" Kakushin"/>
  </r>
  <r>
    <s v="Id2010"/>
    <n v="17.03"/>
    <n v="4.12"/>
    <s v="No"/>
    <x v="0"/>
    <x v="0"/>
    <n v="1"/>
    <x v="1"/>
    <x v="3"/>
    <x v="2"/>
    <n v="3088.06"/>
    <x v="1"/>
    <x v="2"/>
    <x v="0"/>
    <n v="31990"/>
    <n v="35"/>
    <s v=" Michael J"/>
  </r>
  <r>
    <s v="Id2011"/>
    <n v="23.75"/>
    <n v="5.49"/>
    <s v="yes"/>
    <x v="0"/>
    <x v="0"/>
    <n v="0"/>
    <x v="1"/>
    <x v="2"/>
    <x v="2"/>
    <n v="3077.1"/>
    <x v="1"/>
    <x v="1"/>
    <x v="1"/>
    <n v="37177"/>
    <n v="21"/>
    <s v=" Bradley"/>
  </r>
  <r>
    <s v="Id2012"/>
    <n v="26.03"/>
    <n v="5.1100000000000003"/>
    <s v="yes"/>
    <x v="0"/>
    <x v="0"/>
    <n v="1"/>
    <x v="1"/>
    <x v="1"/>
    <x v="2"/>
    <n v="3070.81"/>
    <x v="2"/>
    <x v="1"/>
    <x v="6"/>
    <n v="34952"/>
    <n v="27"/>
    <s v=" Matt"/>
  </r>
  <r>
    <s v="Id2013"/>
    <n v="16.079999999999998"/>
    <n v="5.94"/>
    <s v="No"/>
    <x v="0"/>
    <x v="0"/>
    <n v="0"/>
    <x v="1"/>
    <x v="3"/>
    <x v="1"/>
    <n v="3065.49"/>
    <x v="1"/>
    <x v="1"/>
    <x v="1"/>
    <n v="32782"/>
    <n v="33"/>
    <s v=" Amanda C."/>
  </r>
  <r>
    <s v="Id2014"/>
    <n v="30.875"/>
    <n v="5.54"/>
    <s v="No"/>
    <x v="0"/>
    <x v="0"/>
    <n v="0"/>
    <x v="1"/>
    <x v="0"/>
    <x v="2"/>
    <n v="3062.51"/>
    <x v="2"/>
    <x v="1"/>
    <x v="1"/>
    <n v="34603"/>
    <n v="28"/>
    <s v=" Valur"/>
  </r>
  <r>
    <s v="Id2015"/>
    <n v="31.79"/>
    <n v="7.09"/>
    <s v="No"/>
    <x v="0"/>
    <x v="0"/>
    <n v="0"/>
    <x v="1"/>
    <x v="0"/>
    <x v="0"/>
    <n v="3056.39"/>
    <x v="1"/>
    <x v="0"/>
    <x v="0"/>
    <n v="37428"/>
    <n v="20"/>
    <s v=" Erica J"/>
  </r>
  <r>
    <s v="Id2016"/>
    <n v="28.48"/>
    <n v="6.22"/>
    <s v="yes"/>
    <x v="0"/>
    <x v="1"/>
    <n v="1"/>
    <x v="1"/>
    <x v="1"/>
    <x v="1"/>
    <n v="3051.73"/>
    <x v="1"/>
    <x v="2"/>
    <x v="3"/>
    <n v="35786"/>
    <n v="25"/>
    <s v=" Stephen F."/>
  </r>
  <r>
    <s v="Id2017"/>
    <n v="26.6"/>
    <n v="4.33"/>
    <s v="No"/>
    <x v="0"/>
    <x v="0"/>
    <n v="1"/>
    <x v="1"/>
    <x v="1"/>
    <x v="2"/>
    <n v="3046.06"/>
    <x v="1"/>
    <x v="1"/>
    <x v="8"/>
    <n v="36016"/>
    <n v="24"/>
    <s v=" Lissa"/>
  </r>
  <r>
    <s v="Id2018"/>
    <n v="25.27"/>
    <n v="5.83"/>
    <s v="No"/>
    <x v="0"/>
    <x v="0"/>
    <n v="1"/>
    <x v="1"/>
    <x v="1"/>
    <x v="1"/>
    <n v="3044.21"/>
    <x v="1"/>
    <x v="0"/>
    <x v="2"/>
    <n v="36053"/>
    <n v="24"/>
    <s v=" Megan"/>
  </r>
  <r>
    <s v="Id2019"/>
    <n v="34.484999999999999"/>
    <n v="4.7"/>
    <s v="yes"/>
    <x v="0"/>
    <x v="1"/>
    <n v="1"/>
    <x v="1"/>
    <x v="0"/>
    <x v="2"/>
    <n v="3021.81"/>
    <x v="1"/>
    <x v="0"/>
    <x v="1"/>
    <n v="35783"/>
    <n v="25"/>
    <s v=" Alyson"/>
  </r>
  <r>
    <s v="Id2020"/>
    <n v="15.57"/>
    <n v="4.07"/>
    <s v="yes"/>
    <x v="0"/>
    <x v="0"/>
    <n v="1"/>
    <x v="1"/>
    <x v="3"/>
    <x v="2"/>
    <n v="3018.04"/>
    <x v="1"/>
    <x v="2"/>
    <x v="1"/>
    <n v="32414"/>
    <n v="34"/>
    <s v=" Chance B"/>
  </r>
  <r>
    <s v="Id2021"/>
    <n v="30.36"/>
    <n v="9.39"/>
    <s v="No"/>
    <x v="0"/>
    <x v="0"/>
    <n v="0"/>
    <x v="1"/>
    <x v="0"/>
    <x v="0"/>
    <n v="3012.22"/>
    <x v="1"/>
    <x v="0"/>
    <x v="1"/>
    <n v="37605"/>
    <n v="20"/>
    <s v=" Sean P"/>
  </r>
  <r>
    <s v="Id2022"/>
    <n v="19.37"/>
    <n v="4.18"/>
    <s v="No"/>
    <x v="0"/>
    <x v="0"/>
    <n v="0"/>
    <x v="1"/>
    <x v="2"/>
    <x v="2"/>
    <n v="2985.67"/>
    <x v="1"/>
    <x v="2"/>
    <x v="0"/>
    <n v="33562"/>
    <n v="31"/>
    <s v=" Therese"/>
  </r>
  <r>
    <s v="Id2023"/>
    <n v="16.71"/>
    <n v="4.18"/>
    <s v="No"/>
    <x v="0"/>
    <x v="0"/>
    <n v="1"/>
    <x v="1"/>
    <x v="3"/>
    <x v="2"/>
    <n v="2979.52"/>
    <x v="1"/>
    <x v="0"/>
    <x v="0"/>
    <n v="31946"/>
    <n v="35"/>
    <s v=" Beau"/>
  </r>
  <r>
    <s v="Id2024"/>
    <n v="24.1"/>
    <n v="4.4000000000000004"/>
    <s v="yes"/>
    <x v="0"/>
    <x v="0"/>
    <n v="1"/>
    <x v="1"/>
    <x v="2"/>
    <x v="2"/>
    <n v="2974.13"/>
    <x v="1"/>
    <x v="1"/>
    <x v="3"/>
    <n v="34966"/>
    <n v="27"/>
    <s v=" Kelsey M"/>
  </r>
  <r>
    <s v="Id2025"/>
    <n v="29.77"/>
    <n v="9.9"/>
    <s v="No"/>
    <x v="0"/>
    <x v="0"/>
    <n v="0"/>
    <x v="1"/>
    <x v="1"/>
    <x v="0"/>
    <n v="2943.41"/>
    <x v="1"/>
    <x v="0"/>
    <x v="1"/>
    <n v="37529"/>
    <n v="20"/>
    <s v=" Gretchen"/>
  </r>
  <r>
    <s v="Id2026"/>
    <n v="46.53"/>
    <n v="4.84"/>
    <s v="yes"/>
    <x v="0"/>
    <x v="0"/>
    <n v="0"/>
    <x v="1"/>
    <x v="0"/>
    <x v="2"/>
    <n v="2927.06"/>
    <x v="1"/>
    <x v="2"/>
    <x v="0"/>
    <n v="35246"/>
    <n v="26"/>
    <s v=" Nicholas E."/>
  </r>
  <r>
    <s v="Id2027"/>
    <n v="23.4"/>
    <n v="5.53"/>
    <s v="No"/>
    <x v="0"/>
    <x v="1"/>
    <n v="1"/>
    <x v="1"/>
    <x v="2"/>
    <x v="2"/>
    <n v="2913.57"/>
    <x v="1"/>
    <x v="2"/>
    <x v="3"/>
    <n v="37777"/>
    <n v="20"/>
    <s v=" Deborah"/>
  </r>
  <r>
    <s v="Id2028"/>
    <n v="30"/>
    <n v="4.33"/>
    <s v="yes"/>
    <x v="0"/>
    <x v="0"/>
    <n v="0"/>
    <x v="1"/>
    <x v="0"/>
    <x v="2"/>
    <n v="2904.09"/>
    <x v="1"/>
    <x v="2"/>
    <x v="3"/>
    <n v="35229"/>
    <n v="26"/>
    <s v=" Chuck W. Jr."/>
  </r>
  <r>
    <s v="Id2029"/>
    <n v="29.15"/>
    <n v="4.91"/>
    <s v="yes"/>
    <x v="0"/>
    <x v="0"/>
    <n v="0"/>
    <x v="1"/>
    <x v="1"/>
    <x v="2"/>
    <n v="2902.91"/>
    <x v="1"/>
    <x v="2"/>
    <x v="0"/>
    <n v="35362"/>
    <n v="26"/>
    <s v=" Daniel"/>
  </r>
  <r>
    <s v="Id2030"/>
    <n v="34.865000000000002"/>
    <n v="4.8"/>
    <s v="No"/>
    <x v="0"/>
    <x v="0"/>
    <n v="0"/>
    <x v="1"/>
    <x v="0"/>
    <x v="2"/>
    <n v="2899.49"/>
    <x v="1"/>
    <x v="2"/>
    <x v="2"/>
    <n v="36465"/>
    <n v="23"/>
    <s v=" Amany"/>
  </r>
  <r>
    <s v="Id2031"/>
    <n v="28.12"/>
    <n v="5.55"/>
    <s v="yes"/>
    <x v="1"/>
    <x v="0"/>
    <n v="2"/>
    <x v="1"/>
    <x v="1"/>
    <x v="2"/>
    <n v="2897.46"/>
    <x v="1"/>
    <x v="1"/>
    <x v="1"/>
    <n v="36721"/>
    <n v="22"/>
    <s v=" Kipling"/>
  </r>
  <r>
    <s v="Id2032"/>
    <n v="29.45"/>
    <n v="5.24"/>
    <s v="yes"/>
    <x v="0"/>
    <x v="0"/>
    <n v="0"/>
    <x v="1"/>
    <x v="1"/>
    <x v="2"/>
    <n v="2897.32"/>
    <x v="2"/>
    <x v="0"/>
    <x v="4"/>
    <n v="35237"/>
    <n v="26"/>
    <s v=" Duncan"/>
  </r>
  <r>
    <s v="Id2033"/>
    <n v="27.94"/>
    <n v="6.08"/>
    <s v="No"/>
    <x v="0"/>
    <x v="1"/>
    <n v="1"/>
    <x v="1"/>
    <x v="1"/>
    <x v="1"/>
    <n v="2867.12"/>
    <x v="0"/>
    <x v="0"/>
    <x v="0"/>
    <n v="34193"/>
    <n v="29"/>
    <s v=" Louis C."/>
  </r>
  <r>
    <s v="Id2034"/>
    <n v="27.2"/>
    <n v="5.83"/>
    <s v="No"/>
    <x v="0"/>
    <x v="1"/>
    <n v="1"/>
    <x v="1"/>
    <x v="1"/>
    <x v="1"/>
    <n v="2866.09"/>
    <x v="2"/>
    <x v="0"/>
    <x v="3"/>
    <n v="34274"/>
    <n v="29"/>
    <s v=" Daniel J"/>
  </r>
  <r>
    <s v="Id2035"/>
    <n v="33.344999999999999"/>
    <n v="4.29"/>
    <s v="No"/>
    <x v="0"/>
    <x v="0"/>
    <n v="1"/>
    <x v="1"/>
    <x v="0"/>
    <x v="2"/>
    <n v="2855.44"/>
    <x v="1"/>
    <x v="0"/>
    <x v="1"/>
    <n v="36042"/>
    <n v="24"/>
    <s v=" Ildiko M."/>
  </r>
  <r>
    <s v="Id2036"/>
    <n v="29.925000000000001"/>
    <n v="5.3"/>
    <s v="No"/>
    <x v="0"/>
    <x v="0"/>
    <n v="1"/>
    <x v="1"/>
    <x v="1"/>
    <x v="2"/>
    <n v="2850.68"/>
    <x v="1"/>
    <x v="0"/>
    <x v="1"/>
    <n v="35963"/>
    <n v="24"/>
    <s v=" Melinda E."/>
  </r>
  <r>
    <s v="Id2037"/>
    <n v="24.225000000000001"/>
    <n v="4.42"/>
    <s v="No"/>
    <x v="0"/>
    <x v="0"/>
    <n v="1"/>
    <x v="1"/>
    <x v="2"/>
    <x v="2"/>
    <n v="2842.76"/>
    <x v="1"/>
    <x v="0"/>
    <x v="1"/>
    <n v="36114"/>
    <n v="24"/>
    <s v=" Ashley M"/>
  </r>
  <r>
    <s v="Id2038"/>
    <n v="29.68"/>
    <n v="5.68"/>
    <s v="No"/>
    <x v="1"/>
    <x v="0"/>
    <n v="1"/>
    <x v="1"/>
    <x v="1"/>
    <x v="2"/>
    <n v="2819.51"/>
    <x v="1"/>
    <x v="0"/>
    <x v="3"/>
    <n v="36800"/>
    <n v="22"/>
    <s v=" Stephanie"/>
  </r>
  <r>
    <s v="Id2039"/>
    <n v="20.614999999999998"/>
    <n v="6.05"/>
    <s v="No"/>
    <x v="0"/>
    <x v="1"/>
    <n v="1"/>
    <x v="1"/>
    <x v="2"/>
    <x v="1"/>
    <n v="2803.7"/>
    <x v="1"/>
    <x v="1"/>
    <x v="1"/>
    <n v="37887"/>
    <n v="19"/>
    <s v=" Sean P."/>
  </r>
  <r>
    <s v="Id2040"/>
    <n v="32.119999999999997"/>
    <n v="5.33"/>
    <s v="No"/>
    <x v="1"/>
    <x v="0"/>
    <n v="1"/>
    <x v="1"/>
    <x v="0"/>
    <x v="2"/>
    <n v="2801.26"/>
    <x v="1"/>
    <x v="0"/>
    <x v="0"/>
    <n v="38203"/>
    <n v="18"/>
    <s v=" Emily G"/>
  </r>
  <r>
    <s v="Id2041"/>
    <n v="27.36"/>
    <n v="6.22"/>
    <s v="No"/>
    <x v="0"/>
    <x v="0"/>
    <n v="0"/>
    <x v="1"/>
    <x v="1"/>
    <x v="1"/>
    <n v="2789.06"/>
    <x v="1"/>
    <x v="0"/>
    <x v="1"/>
    <n v="36518"/>
    <n v="23"/>
    <s v=" Malcolm"/>
  </r>
  <r>
    <s v="Id2042"/>
    <n v="17.385000000000002"/>
    <n v="5.84"/>
    <s v="No"/>
    <x v="0"/>
    <x v="0"/>
    <n v="0"/>
    <x v="1"/>
    <x v="3"/>
    <x v="1"/>
    <n v="2775.19"/>
    <x v="1"/>
    <x v="1"/>
    <x v="1"/>
    <n v="36401"/>
    <n v="23"/>
    <s v=" Danilo"/>
  </r>
  <r>
    <s v="Id2043"/>
    <n v="30.13"/>
    <n v="5.71"/>
    <s v="No"/>
    <x v="1"/>
    <x v="0"/>
    <n v="1"/>
    <x v="1"/>
    <x v="0"/>
    <x v="1"/>
    <n v="2773.46"/>
    <x v="1"/>
    <x v="1"/>
    <x v="14"/>
    <n v="38305"/>
    <n v="18"/>
    <s v=" Mikko"/>
  </r>
  <r>
    <s v="Id2044"/>
    <n v="25.44"/>
    <n v="6.04"/>
    <s v="yes"/>
    <x v="0"/>
    <x v="1"/>
    <n v="1"/>
    <x v="1"/>
    <x v="1"/>
    <x v="1"/>
    <n v="2758.99"/>
    <x v="1"/>
    <x v="1"/>
    <x v="1"/>
    <n v="35652"/>
    <n v="25"/>
    <s v=" Paula C."/>
  </r>
  <r>
    <s v="Id2045"/>
    <n v="39.805"/>
    <n v="4.38"/>
    <s v="No"/>
    <x v="1"/>
    <x v="0"/>
    <n v="1"/>
    <x v="1"/>
    <x v="0"/>
    <x v="2"/>
    <n v="2755.02"/>
    <x v="1"/>
    <x v="1"/>
    <x v="2"/>
    <n v="36810"/>
    <n v="22"/>
    <s v=" Kirsten N."/>
  </r>
  <r>
    <s v="Id2046"/>
    <n v="30.4"/>
    <n v="5.56"/>
    <s v="yes"/>
    <x v="1"/>
    <x v="0"/>
    <n v="1"/>
    <x v="1"/>
    <x v="0"/>
    <x v="2"/>
    <n v="2741.95"/>
    <x v="1"/>
    <x v="0"/>
    <x v="2"/>
    <n v="36802"/>
    <n v="22"/>
    <s v=" Christy"/>
  </r>
  <r>
    <s v="Id2047"/>
    <n v="23.18"/>
    <n v="4.24"/>
    <s v="No"/>
    <x v="1"/>
    <x v="0"/>
    <n v="1"/>
    <x v="1"/>
    <x v="2"/>
    <x v="2"/>
    <n v="2731.91"/>
    <x v="1"/>
    <x v="0"/>
    <x v="2"/>
    <n v="36877"/>
    <n v="22"/>
    <s v=" Jennifer"/>
  </r>
  <r>
    <s v="Id2048"/>
    <n v="39.615000000000002"/>
    <n v="6.32"/>
    <s v="No"/>
    <x v="0"/>
    <x v="1"/>
    <n v="1"/>
    <x v="1"/>
    <x v="0"/>
    <x v="1"/>
    <n v="2730.11"/>
    <x v="1"/>
    <x v="0"/>
    <x v="1"/>
    <n v="37958"/>
    <n v="19"/>
    <s v=" Jingjing"/>
  </r>
  <r>
    <s v="Id2049"/>
    <n v="30.59"/>
    <n v="6.3"/>
    <s v="yes"/>
    <x v="0"/>
    <x v="1"/>
    <n v="1"/>
    <x v="1"/>
    <x v="0"/>
    <x v="1"/>
    <n v="2727.4"/>
    <x v="2"/>
    <x v="0"/>
    <x v="4"/>
    <n v="35709"/>
    <n v="25"/>
    <s v=" Morgan"/>
  </r>
  <r>
    <s v="Id2050"/>
    <n v="16.72"/>
    <n v="4.38"/>
    <s v="yes"/>
    <x v="0"/>
    <x v="0"/>
    <n v="1"/>
    <x v="1"/>
    <x v="3"/>
    <x v="2"/>
    <n v="2726.06"/>
    <x v="1"/>
    <x v="2"/>
    <x v="0"/>
    <n v="32375"/>
    <n v="34"/>
    <s v=" Patrick J."/>
  </r>
  <r>
    <s v="Id2051"/>
    <n v="26.22"/>
    <n v="4.6500000000000004"/>
    <s v="yes"/>
    <x v="0"/>
    <x v="1"/>
    <n v="1"/>
    <x v="1"/>
    <x v="1"/>
    <x v="2"/>
    <n v="2721.32"/>
    <x v="0"/>
    <x v="0"/>
    <x v="7"/>
    <n v="35733"/>
    <n v="25"/>
    <s v=" Frankline"/>
  </r>
  <r>
    <s v="Id2052"/>
    <n v="31.824999999999999"/>
    <n v="4.7"/>
    <s v="No"/>
    <x v="0"/>
    <x v="1"/>
    <n v="1"/>
    <x v="1"/>
    <x v="0"/>
    <x v="2"/>
    <n v="2719.28"/>
    <x v="1"/>
    <x v="2"/>
    <x v="1"/>
    <n v="37839"/>
    <n v="19"/>
    <s v=" Laura T."/>
  </r>
  <r>
    <s v="Id2053"/>
    <n v="25.745000000000001"/>
    <n v="4.34"/>
    <s v="No"/>
    <x v="0"/>
    <x v="1"/>
    <n v="1"/>
    <x v="1"/>
    <x v="1"/>
    <x v="2"/>
    <n v="2710.83"/>
    <x v="1"/>
    <x v="0"/>
    <x v="1"/>
    <n v="37956"/>
    <n v="19"/>
    <s v=" Natalia"/>
  </r>
  <r>
    <s v="Id2054"/>
    <n v="24.605"/>
    <n v="5.62"/>
    <s v="No"/>
    <x v="0"/>
    <x v="1"/>
    <n v="1"/>
    <x v="1"/>
    <x v="2"/>
    <x v="2"/>
    <n v="2709.24"/>
    <x v="1"/>
    <x v="2"/>
    <x v="1"/>
    <n v="37946"/>
    <n v="19"/>
    <s v=" Jennifer L."/>
  </r>
  <r>
    <s v="Id2055"/>
    <n v="24.51"/>
    <n v="4.24"/>
    <s v="No"/>
    <x v="0"/>
    <x v="1"/>
    <n v="1"/>
    <x v="1"/>
    <x v="2"/>
    <x v="2"/>
    <n v="2709.11"/>
    <x v="1"/>
    <x v="2"/>
    <x v="1"/>
    <n v="37819"/>
    <n v="19"/>
    <s v=" Brooke"/>
  </r>
  <r>
    <s v="Id2056"/>
    <n v="31.065000000000001"/>
    <n v="4.57"/>
    <s v="yes"/>
    <x v="0"/>
    <x v="0"/>
    <n v="0"/>
    <x v="1"/>
    <x v="0"/>
    <x v="2"/>
    <n v="2699.57"/>
    <x v="1"/>
    <x v="1"/>
    <x v="1"/>
    <n v="35229"/>
    <n v="26"/>
    <s v=" Jeremy M"/>
  </r>
  <r>
    <s v="Id2057"/>
    <n v="28.12"/>
    <n v="5.05"/>
    <s v="No"/>
    <x v="0"/>
    <x v="0"/>
    <n v="0"/>
    <x v="1"/>
    <x v="1"/>
    <x v="2"/>
    <n v="2690.11"/>
    <x v="1"/>
    <x v="2"/>
    <x v="1"/>
    <n v="36322"/>
    <n v="23"/>
    <s v=" Megan L."/>
  </r>
  <r>
    <s v="Id2058"/>
    <n v="38.06"/>
    <n v="6.16"/>
    <s v="No"/>
    <x v="0"/>
    <x v="0"/>
    <n v="0"/>
    <x v="1"/>
    <x v="0"/>
    <x v="1"/>
    <n v="2689.5"/>
    <x v="2"/>
    <x v="2"/>
    <x v="0"/>
    <n v="34609"/>
    <n v="28"/>
    <s v=" Bryan"/>
  </r>
  <r>
    <s v="Id2059"/>
    <n v="24.96"/>
    <n v="4.57"/>
    <s v="No"/>
    <x v="0"/>
    <x v="0"/>
    <n v="0"/>
    <x v="1"/>
    <x v="2"/>
    <x v="2"/>
    <n v="2684.69"/>
    <x v="1"/>
    <x v="2"/>
    <x v="0"/>
    <n v="34594"/>
    <n v="28"/>
    <s v=" Marny"/>
  </r>
  <r>
    <s v="Id2060"/>
    <n v="17.670000000000002"/>
    <n v="5.53"/>
    <s v="yes"/>
    <x v="0"/>
    <x v="0"/>
    <n v="0"/>
    <x v="1"/>
    <x v="3"/>
    <x v="2"/>
    <n v="2680.95"/>
    <x v="2"/>
    <x v="2"/>
    <x v="1"/>
    <n v="35282"/>
    <n v="26"/>
    <s v=" Marc"/>
  </r>
  <r>
    <s v="Id2061"/>
    <n v="31.35"/>
    <n v="5.84"/>
    <s v="No"/>
    <x v="1"/>
    <x v="0"/>
    <n v="1"/>
    <x v="1"/>
    <x v="0"/>
    <x v="1"/>
    <n v="2643.27"/>
    <x v="1"/>
    <x v="1"/>
    <x v="1"/>
    <n v="36869"/>
    <n v="22"/>
    <s v=" Benjamin L"/>
  </r>
  <r>
    <s v="Id2062"/>
    <n v="28.31"/>
    <n v="6.41"/>
    <s v="No"/>
    <x v="1"/>
    <x v="0"/>
    <n v="1"/>
    <x v="1"/>
    <x v="1"/>
    <x v="1"/>
    <n v="2639.04"/>
    <x v="1"/>
    <x v="2"/>
    <x v="1"/>
    <n v="36701"/>
    <n v="22"/>
    <s v=" Rob G"/>
  </r>
  <r>
    <s v="Id2063"/>
    <n v="30.3"/>
    <n v="4.7300000000000004"/>
    <s v="yes"/>
    <x v="0"/>
    <x v="1"/>
    <n v="1"/>
    <x v="1"/>
    <x v="0"/>
    <x v="2"/>
    <n v="2632.99"/>
    <x v="1"/>
    <x v="1"/>
    <x v="3"/>
    <n v="35668"/>
    <n v="25"/>
    <s v=" Stefanie A"/>
  </r>
  <r>
    <s v="Id2064"/>
    <n v="26.4"/>
    <n v="6.22"/>
    <s v="yes"/>
    <x v="0"/>
    <x v="0"/>
    <n v="0"/>
    <x v="1"/>
    <x v="1"/>
    <x v="1"/>
    <n v="2597.7800000000002"/>
    <x v="1"/>
    <x v="1"/>
    <x v="3"/>
    <n v="37129"/>
    <n v="21"/>
    <s v=" Stephanie"/>
  </r>
  <r>
    <s v="Id2065"/>
    <n v="22.135000000000002"/>
    <n v="4.46"/>
    <s v="yes"/>
    <x v="0"/>
    <x v="0"/>
    <n v="0"/>
    <x v="1"/>
    <x v="2"/>
    <x v="2"/>
    <n v="2585.85"/>
    <x v="1"/>
    <x v="2"/>
    <x v="2"/>
    <n v="37100"/>
    <n v="21"/>
    <s v=" Caroline F."/>
  </r>
  <r>
    <s v="Id2066"/>
    <n v="17.399999999999999"/>
    <n v="4.5"/>
    <s v="yes"/>
    <x v="0"/>
    <x v="0"/>
    <n v="0"/>
    <x v="1"/>
    <x v="3"/>
    <x v="2"/>
    <n v="2585.27"/>
    <x v="1"/>
    <x v="0"/>
    <x v="3"/>
    <n v="37179"/>
    <n v="21"/>
    <s v=" Julia J."/>
  </r>
  <r>
    <s v="Id2067"/>
    <n v="28.06"/>
    <n v="8.93"/>
    <s v="No"/>
    <x v="0"/>
    <x v="0"/>
    <n v="0"/>
    <x v="1"/>
    <x v="1"/>
    <x v="0"/>
    <n v="2585.04"/>
    <x v="1"/>
    <x v="2"/>
    <x v="14"/>
    <n v="37457"/>
    <n v="20"/>
    <s v=" Jack"/>
  </r>
  <r>
    <s v="Id2068"/>
    <n v="31.13"/>
    <n v="11.02"/>
    <s v="No"/>
    <x v="0"/>
    <x v="0"/>
    <n v="0"/>
    <x v="1"/>
    <x v="0"/>
    <x v="0"/>
    <n v="2566.4699999999998"/>
    <x v="1"/>
    <x v="0"/>
    <x v="0"/>
    <n v="37540"/>
    <n v="20"/>
    <s v=" Bernat"/>
  </r>
  <r>
    <s v="Id2069"/>
    <n v="18.46"/>
    <n v="5.25"/>
    <s v="No"/>
    <x v="0"/>
    <x v="0"/>
    <n v="0"/>
    <x v="1"/>
    <x v="3"/>
    <x v="2"/>
    <n v="2545.6799999999998"/>
    <x v="1"/>
    <x v="1"/>
    <x v="0"/>
    <n v="33559"/>
    <n v="31"/>
    <s v=" Hicham"/>
  </r>
  <r>
    <s v="Id2070"/>
    <n v="17.3"/>
    <n v="4.75"/>
    <s v="No"/>
    <x v="0"/>
    <x v="0"/>
    <n v="0"/>
    <x v="1"/>
    <x v="3"/>
    <x v="2"/>
    <n v="2540.39"/>
    <x v="1"/>
    <x v="2"/>
    <x v="0"/>
    <n v="33147"/>
    <n v="32"/>
    <s v=" Sarah"/>
  </r>
  <r>
    <s v="Id2071"/>
    <n v="35.625"/>
    <n v="4.68"/>
    <s v="yes"/>
    <x v="0"/>
    <x v="1"/>
    <n v="1"/>
    <x v="1"/>
    <x v="0"/>
    <x v="2"/>
    <n v="2534.39"/>
    <x v="2"/>
    <x v="0"/>
    <x v="1"/>
    <n v="35639"/>
    <n v="25"/>
    <s v=" Anthony S"/>
  </r>
  <r>
    <s v="Id2072"/>
    <n v="20.234999999999999"/>
    <n v="6.17"/>
    <s v="yes"/>
    <x v="1"/>
    <x v="0"/>
    <n v="2"/>
    <x v="1"/>
    <x v="2"/>
    <x v="1"/>
    <n v="2527.8200000000002"/>
    <x v="1"/>
    <x v="0"/>
    <x v="1"/>
    <n v="36763"/>
    <n v="22"/>
    <s v=" Elisabetta"/>
  </r>
  <r>
    <s v="Id2073"/>
    <n v="27.55"/>
    <n v="4.5599999999999996"/>
    <s v="yes"/>
    <x v="0"/>
    <x v="1"/>
    <n v="1"/>
    <x v="1"/>
    <x v="1"/>
    <x v="2"/>
    <n v="2523.17"/>
    <x v="2"/>
    <x v="1"/>
    <x v="1"/>
    <n v="35736"/>
    <n v="25"/>
    <s v=" Trevor N."/>
  </r>
  <r>
    <s v="Id2074"/>
    <n v="17.97"/>
    <n v="6.3"/>
    <s v="No"/>
    <x v="0"/>
    <x v="0"/>
    <n v="0"/>
    <x v="1"/>
    <x v="3"/>
    <x v="1"/>
    <n v="2510.79"/>
    <x v="1"/>
    <x v="1"/>
    <x v="0"/>
    <n v="33455"/>
    <n v="31"/>
    <s v=" Nancy"/>
  </r>
  <r>
    <s v="Id2075"/>
    <n v="29.98"/>
    <n v="6.03"/>
    <s v="No"/>
    <x v="1"/>
    <x v="0"/>
    <n v="1"/>
    <x v="1"/>
    <x v="1"/>
    <x v="1"/>
    <n v="2500.9299999999998"/>
    <x v="1"/>
    <x v="2"/>
    <x v="1"/>
    <n v="38236"/>
    <n v="18"/>
    <s v=" Allison R."/>
  </r>
  <r>
    <s v="Id2076"/>
    <n v="33.659999999999997"/>
    <n v="4.2"/>
    <s v="yes"/>
    <x v="0"/>
    <x v="0"/>
    <n v="1"/>
    <x v="1"/>
    <x v="0"/>
    <x v="2"/>
    <n v="2498.41"/>
    <x v="2"/>
    <x v="0"/>
    <x v="0"/>
    <n v="34987"/>
    <n v="27"/>
    <s v=" Robert J."/>
  </r>
  <r>
    <s v="Id2077"/>
    <n v="32.67"/>
    <n v="5.61"/>
    <s v="yes"/>
    <x v="0"/>
    <x v="0"/>
    <n v="1"/>
    <x v="1"/>
    <x v="0"/>
    <x v="2"/>
    <n v="2497.04"/>
    <x v="2"/>
    <x v="0"/>
    <x v="0"/>
    <n v="34889"/>
    <n v="27"/>
    <s v=" Nicholas"/>
  </r>
  <r>
    <s v="Id2078"/>
    <n v="30.5"/>
    <n v="5.88"/>
    <s v="yes"/>
    <x v="0"/>
    <x v="0"/>
    <n v="1"/>
    <x v="1"/>
    <x v="0"/>
    <x v="1"/>
    <n v="2494.02"/>
    <x v="2"/>
    <x v="1"/>
    <x v="3"/>
    <n v="34986"/>
    <n v="27"/>
    <s v=" Kevin L"/>
  </r>
  <r>
    <s v="Id2079"/>
    <n v="23.1"/>
    <n v="5.92"/>
    <s v="yes"/>
    <x v="0"/>
    <x v="0"/>
    <n v="1"/>
    <x v="1"/>
    <x v="2"/>
    <x v="1"/>
    <n v="2483.7399999999998"/>
    <x v="2"/>
    <x v="2"/>
    <x v="0"/>
    <n v="35009"/>
    <n v="27"/>
    <s v=" Bryan"/>
  </r>
  <r>
    <s v="Id2080"/>
    <n v="39.49"/>
    <n v="4.8099999999999996"/>
    <s v="No"/>
    <x v="0"/>
    <x v="0"/>
    <n v="1"/>
    <x v="1"/>
    <x v="0"/>
    <x v="2"/>
    <n v="2480.98"/>
    <x v="1"/>
    <x v="2"/>
    <x v="0"/>
    <n v="35966"/>
    <n v="24"/>
    <s v=" Janae N."/>
  </r>
  <r>
    <s v="Id2081"/>
    <n v="33.99"/>
    <n v="4.55"/>
    <s v="No"/>
    <x v="0"/>
    <x v="0"/>
    <n v="1"/>
    <x v="1"/>
    <x v="0"/>
    <x v="2"/>
    <n v="2473.33"/>
    <x v="1"/>
    <x v="0"/>
    <x v="0"/>
    <n v="35978"/>
    <n v="24"/>
    <s v=" Audrey"/>
  </r>
  <r>
    <s v="Id2082"/>
    <n v="27.72"/>
    <n v="6.43"/>
    <s v="No"/>
    <x v="0"/>
    <x v="0"/>
    <n v="1"/>
    <x v="1"/>
    <x v="1"/>
    <x v="1"/>
    <n v="2464.62"/>
    <x v="1"/>
    <x v="0"/>
    <x v="0"/>
    <n v="36024"/>
    <n v="24"/>
    <s v=" Laura"/>
  </r>
  <r>
    <s v="Id2083"/>
    <n v="30.59"/>
    <n v="11.62"/>
    <s v="No"/>
    <x v="0"/>
    <x v="0"/>
    <n v="0"/>
    <x v="1"/>
    <x v="0"/>
    <x v="0"/>
    <n v="2459.7199999999998"/>
    <x v="1"/>
    <x v="2"/>
    <x v="2"/>
    <n v="37448"/>
    <n v="20"/>
    <s v=" Nicole F"/>
  </r>
  <r>
    <s v="Id2084"/>
    <n v="22.6"/>
    <n v="6.04"/>
    <s v="No"/>
    <x v="0"/>
    <x v="0"/>
    <n v="1"/>
    <x v="1"/>
    <x v="2"/>
    <x v="1"/>
    <n v="2457.5"/>
    <x v="1"/>
    <x v="1"/>
    <x v="3"/>
    <n v="36118"/>
    <n v="24"/>
    <s v=" Krista L"/>
  </r>
  <r>
    <s v="Id2085"/>
    <n v="28.785"/>
    <n v="8.82"/>
    <s v="No"/>
    <x v="0"/>
    <x v="0"/>
    <n v="0"/>
    <x v="1"/>
    <x v="1"/>
    <x v="0"/>
    <n v="2457.21"/>
    <x v="1"/>
    <x v="1"/>
    <x v="2"/>
    <n v="37466"/>
    <n v="20"/>
    <s v=" Denise"/>
  </r>
  <r>
    <s v="Id2086"/>
    <n v="50.38"/>
    <n v="5.8"/>
    <s v="No"/>
    <x v="0"/>
    <x v="0"/>
    <n v="0"/>
    <x v="1"/>
    <x v="0"/>
    <x v="1"/>
    <n v="2438.06"/>
    <x v="1"/>
    <x v="2"/>
    <x v="0"/>
    <n v="36485"/>
    <n v="23"/>
    <s v=" Ariel"/>
  </r>
  <r>
    <s v="Id2087"/>
    <n v="35.200000000000003"/>
    <n v="4.28"/>
    <s v="No"/>
    <x v="0"/>
    <x v="0"/>
    <n v="0"/>
    <x v="1"/>
    <x v="0"/>
    <x v="2"/>
    <n v="2416.96"/>
    <x v="1"/>
    <x v="2"/>
    <x v="3"/>
    <n v="36476"/>
    <n v="23"/>
    <s v=" Jeremy"/>
  </r>
  <r>
    <s v="Id2088"/>
    <n v="35.72"/>
    <n v="5.5"/>
    <s v="yes"/>
    <x v="0"/>
    <x v="0"/>
    <n v="0"/>
    <x v="1"/>
    <x v="0"/>
    <x v="2"/>
    <n v="2404.73"/>
    <x v="1"/>
    <x v="0"/>
    <x v="1"/>
    <n v="37045"/>
    <n v="22"/>
    <s v=" Rosalie"/>
  </r>
  <r>
    <s v="Id2089"/>
    <n v="24.51"/>
    <n v="4.6900000000000004"/>
    <s v="No"/>
    <x v="0"/>
    <x v="0"/>
    <n v="0"/>
    <x v="1"/>
    <x v="2"/>
    <x v="2"/>
    <n v="2396.1"/>
    <x v="1"/>
    <x v="1"/>
    <x v="9"/>
    <n v="36382"/>
    <n v="23"/>
    <s v=" Jay"/>
  </r>
  <r>
    <s v="Id2090"/>
    <n v="23.844999999999999"/>
    <n v="4.43"/>
    <s v="No"/>
    <x v="0"/>
    <x v="0"/>
    <n v="0"/>
    <x v="1"/>
    <x v="2"/>
    <x v="2"/>
    <n v="2395.17"/>
    <x v="1"/>
    <x v="1"/>
    <x v="7"/>
    <n v="36511"/>
    <n v="23"/>
    <s v=" Vitaliy"/>
  </r>
  <r>
    <s v="Id2091"/>
    <n v="15.68"/>
    <n v="6.16"/>
    <s v="yes"/>
    <x v="0"/>
    <x v="0"/>
    <n v="1"/>
    <x v="1"/>
    <x v="3"/>
    <x v="1"/>
    <n v="2373.3000000000002"/>
    <x v="1"/>
    <x v="2"/>
    <x v="0"/>
    <n v="32489"/>
    <n v="34"/>
    <s v=" Benjamin W."/>
  </r>
  <r>
    <s v="Id2092"/>
    <n v="32.395000000000003"/>
    <n v="6.66"/>
    <s v="No"/>
    <x v="0"/>
    <x v="0"/>
    <n v="0"/>
    <x v="1"/>
    <x v="0"/>
    <x v="0"/>
    <n v="2362.23"/>
    <x v="1"/>
    <x v="1"/>
    <x v="1"/>
    <n v="37565"/>
    <n v="20"/>
    <s v=" Jesse"/>
  </r>
  <r>
    <s v="Id2093"/>
    <n v="23.655000000000001"/>
    <n v="5.92"/>
    <s v="No"/>
    <x v="0"/>
    <x v="0"/>
    <n v="1"/>
    <x v="1"/>
    <x v="2"/>
    <x v="1"/>
    <n v="2352.9699999999998"/>
    <x v="2"/>
    <x v="0"/>
    <x v="1"/>
    <n v="36089"/>
    <n v="24"/>
    <s v=" Mark"/>
  </r>
  <r>
    <s v="Id2094"/>
    <n v="28.4"/>
    <n v="5.97"/>
    <s v="No"/>
    <x v="0"/>
    <x v="1"/>
    <n v="1"/>
    <x v="1"/>
    <x v="1"/>
    <x v="1"/>
    <n v="2331.52"/>
    <x v="1"/>
    <x v="0"/>
    <x v="3"/>
    <n v="37943"/>
    <n v="19"/>
    <s v=" Lauren"/>
  </r>
  <r>
    <s v="Id2095"/>
    <n v="35.42"/>
    <n v="4.6399999999999997"/>
    <s v="yes"/>
    <x v="0"/>
    <x v="0"/>
    <n v="0"/>
    <x v="1"/>
    <x v="0"/>
    <x v="2"/>
    <n v="2322.62"/>
    <x v="1"/>
    <x v="1"/>
    <x v="0"/>
    <n v="35416"/>
    <n v="26"/>
    <s v=" Massimiliano"/>
  </r>
  <r>
    <s v="Id2096"/>
    <n v="26.18"/>
    <n v="6.12"/>
    <s v="No"/>
    <x v="1"/>
    <x v="0"/>
    <n v="1"/>
    <x v="1"/>
    <x v="1"/>
    <x v="1"/>
    <n v="2304"/>
    <x v="1"/>
    <x v="0"/>
    <x v="0"/>
    <n v="38236"/>
    <n v="18"/>
    <s v=" Josh"/>
  </r>
  <r>
    <s v="Id2097"/>
    <n v="20.8"/>
    <n v="4.87"/>
    <s v="yes"/>
    <x v="0"/>
    <x v="0"/>
    <n v="0"/>
    <x v="1"/>
    <x v="2"/>
    <x v="2"/>
    <n v="2302.3000000000002"/>
    <x v="0"/>
    <x v="2"/>
    <x v="3"/>
    <n v="35397"/>
    <n v="26"/>
    <s v=" Kiyokatsu"/>
  </r>
  <r>
    <s v="Id2098"/>
    <n v="15.82"/>
    <n v="4.5999999999999996"/>
    <s v="No"/>
    <x v="0"/>
    <x v="0"/>
    <n v="0"/>
    <x v="1"/>
    <x v="3"/>
    <x v="2"/>
    <n v="2295.2399999999998"/>
    <x v="1"/>
    <x v="1"/>
    <x v="0"/>
    <n v="32786"/>
    <n v="33"/>
    <s v=" Amanda L"/>
  </r>
  <r>
    <s v="Id2099"/>
    <n v="17.670000000000002"/>
    <n v="4.78"/>
    <s v="No"/>
    <x v="0"/>
    <x v="0"/>
    <n v="0"/>
    <x v="1"/>
    <x v="3"/>
    <x v="2"/>
    <n v="2277.7199999999998"/>
    <x v="1"/>
    <x v="1"/>
    <x v="0"/>
    <n v="33405"/>
    <n v="31"/>
    <s v=" Matthew"/>
  </r>
  <r>
    <s v="Id2100"/>
    <n v="31.92"/>
    <n v="11.05"/>
    <s v="No"/>
    <x v="0"/>
    <x v="0"/>
    <n v="0"/>
    <x v="1"/>
    <x v="0"/>
    <x v="0"/>
    <n v="2261.5700000000002"/>
    <x v="1"/>
    <x v="1"/>
    <x v="1"/>
    <n v="37572"/>
    <n v="20"/>
    <s v=" Julia M"/>
  </r>
  <r>
    <s v="Id2101"/>
    <n v="28.975000000000001"/>
    <n v="7.62"/>
    <s v="No"/>
    <x v="0"/>
    <x v="0"/>
    <n v="0"/>
    <x v="1"/>
    <x v="1"/>
    <x v="0"/>
    <n v="2257.48"/>
    <x v="1"/>
    <x v="1"/>
    <x v="1"/>
    <n v="37452"/>
    <n v="20"/>
    <s v=" Rhea"/>
  </r>
  <r>
    <s v="Id2102"/>
    <n v="31.73"/>
    <n v="4.78"/>
    <s v="yes"/>
    <x v="1"/>
    <x v="0"/>
    <n v="2"/>
    <x v="1"/>
    <x v="0"/>
    <x v="2"/>
    <n v="2254.8000000000002"/>
    <x v="1"/>
    <x v="0"/>
    <x v="4"/>
    <n v="36871"/>
    <n v="22"/>
    <s v=" Justin"/>
  </r>
  <r>
    <s v="Id2103"/>
    <n v="28.88"/>
    <n v="6.09"/>
    <s v="yes"/>
    <x v="1"/>
    <x v="0"/>
    <n v="2"/>
    <x v="1"/>
    <x v="1"/>
    <x v="1"/>
    <n v="2250.84"/>
    <x v="1"/>
    <x v="2"/>
    <x v="11"/>
    <n v="36707"/>
    <n v="22"/>
    <s v=" Shamus M."/>
  </r>
  <r>
    <s v="Id2104"/>
    <n v="25.555"/>
    <n v="5.1100000000000003"/>
    <s v="No"/>
    <x v="0"/>
    <x v="1"/>
    <n v="1"/>
    <x v="1"/>
    <x v="1"/>
    <x v="2"/>
    <n v="2221.56"/>
    <x v="1"/>
    <x v="0"/>
    <x v="1"/>
    <n v="37965"/>
    <n v="19"/>
    <s v=" Mike"/>
  </r>
  <r>
    <s v="Id2105"/>
    <n v="37.29"/>
    <n v="4.46"/>
    <s v="No"/>
    <x v="1"/>
    <x v="0"/>
    <n v="1"/>
    <x v="1"/>
    <x v="0"/>
    <x v="2"/>
    <n v="2219.4499999999998"/>
    <x v="1"/>
    <x v="1"/>
    <x v="0"/>
    <n v="38333"/>
    <n v="18"/>
    <s v=" Mary Beth"/>
  </r>
  <r>
    <s v="Id2106"/>
    <n v="40.28"/>
    <n v="6.11"/>
    <s v="No"/>
    <x v="1"/>
    <x v="0"/>
    <n v="1"/>
    <x v="1"/>
    <x v="0"/>
    <x v="1"/>
    <n v="2217.6"/>
    <x v="1"/>
    <x v="1"/>
    <x v="2"/>
    <n v="38255"/>
    <n v="18"/>
    <s v=" Erin"/>
  </r>
  <r>
    <s v="Id2107"/>
    <n v="40.185000000000002"/>
    <n v="4.66"/>
    <s v="No"/>
    <x v="1"/>
    <x v="0"/>
    <n v="1"/>
    <x v="1"/>
    <x v="0"/>
    <x v="2"/>
    <n v="2217.4699999999998"/>
    <x v="1"/>
    <x v="1"/>
    <x v="2"/>
    <n v="38151"/>
    <n v="18"/>
    <s v=" Hallie"/>
  </r>
  <r>
    <s v="Id2108"/>
    <n v="23.57"/>
    <n v="6.14"/>
    <s v="No"/>
    <x v="0"/>
    <x v="0"/>
    <n v="0"/>
    <x v="1"/>
    <x v="2"/>
    <x v="1"/>
    <n v="2213.21"/>
    <x v="1"/>
    <x v="2"/>
    <x v="0"/>
    <n v="34655"/>
    <n v="28"/>
    <s v=" Paige P"/>
  </r>
  <r>
    <s v="Id2109"/>
    <n v="35.625"/>
    <n v="6.21"/>
    <s v="No"/>
    <x v="1"/>
    <x v="0"/>
    <n v="1"/>
    <x v="1"/>
    <x v="0"/>
    <x v="1"/>
    <n v="2211.13"/>
    <x v="1"/>
    <x v="2"/>
    <x v="2"/>
    <n v="38195"/>
    <n v="18"/>
    <s v=" Ji"/>
  </r>
  <r>
    <s v="Id2110"/>
    <n v="33.155000000000001"/>
    <n v="4.5999999999999996"/>
    <s v="No"/>
    <x v="1"/>
    <x v="0"/>
    <n v="1"/>
    <x v="1"/>
    <x v="0"/>
    <x v="2"/>
    <n v="2207.6999999999998"/>
    <x v="1"/>
    <x v="2"/>
    <x v="2"/>
    <n v="38205"/>
    <n v="18"/>
    <s v=" Carissa A"/>
  </r>
  <r>
    <s v="Id2111"/>
    <n v="31.92"/>
    <n v="5.04"/>
    <s v="No"/>
    <x v="1"/>
    <x v="0"/>
    <n v="1"/>
    <x v="1"/>
    <x v="0"/>
    <x v="2"/>
    <n v="2205.98"/>
    <x v="1"/>
    <x v="0"/>
    <x v="2"/>
    <n v="38304"/>
    <n v="18"/>
    <s v=" Mona"/>
  </r>
  <r>
    <s v="Id2112"/>
    <n v="30.305"/>
    <n v="5.08"/>
    <s v="No"/>
    <x v="1"/>
    <x v="0"/>
    <n v="1"/>
    <x v="1"/>
    <x v="0"/>
    <x v="2"/>
    <n v="2203.7399999999998"/>
    <x v="1"/>
    <x v="2"/>
    <x v="2"/>
    <n v="38288"/>
    <n v="18"/>
    <s v=" Kristin R."/>
  </r>
  <r>
    <s v="Id2113"/>
    <n v="30.114999999999998"/>
    <n v="4.38"/>
    <s v="No"/>
    <x v="1"/>
    <x v="0"/>
    <n v="1"/>
    <x v="1"/>
    <x v="0"/>
    <x v="2"/>
    <n v="2203.4699999999998"/>
    <x v="1"/>
    <x v="2"/>
    <x v="2"/>
    <n v="38205"/>
    <n v="18"/>
    <s v=" Beth"/>
  </r>
  <r>
    <s v="Id2114"/>
    <n v="24.09"/>
    <n v="4.79"/>
    <s v="No"/>
    <x v="1"/>
    <x v="0"/>
    <n v="1"/>
    <x v="1"/>
    <x v="2"/>
    <x v="2"/>
    <n v="2201.1"/>
    <x v="1"/>
    <x v="0"/>
    <x v="0"/>
    <n v="38195"/>
    <n v="18"/>
    <s v=" Allison"/>
  </r>
  <r>
    <s v="Id2115"/>
    <n v="28.215"/>
    <n v="4.21"/>
    <s v="No"/>
    <x v="1"/>
    <x v="0"/>
    <n v="1"/>
    <x v="1"/>
    <x v="1"/>
    <x v="2"/>
    <n v="2200.83"/>
    <x v="1"/>
    <x v="2"/>
    <x v="2"/>
    <n v="38242"/>
    <n v="18"/>
    <s v=" Ashley E"/>
  </r>
  <r>
    <s v="Id2116"/>
    <n v="26.315000000000001"/>
    <n v="5.47"/>
    <s v="No"/>
    <x v="1"/>
    <x v="0"/>
    <n v="1"/>
    <x v="1"/>
    <x v="1"/>
    <x v="2"/>
    <n v="2198.19"/>
    <x v="1"/>
    <x v="1"/>
    <x v="8"/>
    <n v="38233"/>
    <n v="18"/>
    <s v=" Hilary K."/>
  </r>
  <r>
    <s v="Id2117"/>
    <n v="25.08"/>
    <n v="5.09"/>
    <s v="No"/>
    <x v="1"/>
    <x v="0"/>
    <n v="1"/>
    <x v="1"/>
    <x v="1"/>
    <x v="2"/>
    <n v="2196.4699999999998"/>
    <x v="1"/>
    <x v="0"/>
    <x v="2"/>
    <n v="38328"/>
    <n v="18"/>
    <s v=" Dominique"/>
  </r>
  <r>
    <s v="Id2118"/>
    <n v="15.41"/>
    <n v="5.08"/>
    <s v="No"/>
    <x v="0"/>
    <x v="0"/>
    <n v="0"/>
    <x v="1"/>
    <x v="3"/>
    <x v="2"/>
    <n v="2193.1999999999998"/>
    <x v="1"/>
    <x v="2"/>
    <x v="1"/>
    <n v="33588"/>
    <n v="31"/>
    <s v=" Carlos I"/>
  </r>
  <r>
    <s v="Id2119"/>
    <n v="23.83"/>
    <n v="5.68"/>
    <s v="No"/>
    <x v="0"/>
    <x v="0"/>
    <n v="0"/>
    <x v="1"/>
    <x v="2"/>
    <x v="2"/>
    <n v="2170.08"/>
    <x v="1"/>
    <x v="2"/>
    <x v="0"/>
    <n v="34604"/>
    <n v="28"/>
    <s v=" Matthew"/>
  </r>
  <r>
    <s v="Id2120"/>
    <n v="36"/>
    <n v="4.66"/>
    <s v="No"/>
    <x v="1"/>
    <x v="0"/>
    <n v="1"/>
    <x v="1"/>
    <x v="0"/>
    <x v="2"/>
    <n v="2166.73"/>
    <x v="1"/>
    <x v="2"/>
    <x v="3"/>
    <n v="36761"/>
    <n v="22"/>
    <s v=" Kara"/>
  </r>
  <r>
    <s v="Id2121"/>
    <n v="28.82"/>
    <n v="5.59"/>
    <s v="No"/>
    <x v="1"/>
    <x v="0"/>
    <n v="1"/>
    <x v="1"/>
    <x v="1"/>
    <x v="2"/>
    <n v="2156.75"/>
    <x v="1"/>
    <x v="2"/>
    <x v="0"/>
    <n v="36870"/>
    <n v="22"/>
    <s v=" Sarah S"/>
  </r>
  <r>
    <s v="Id2122"/>
    <n v="28.05"/>
    <n v="6.2"/>
    <s v="No"/>
    <x v="1"/>
    <x v="0"/>
    <n v="1"/>
    <x v="1"/>
    <x v="1"/>
    <x v="1"/>
    <n v="2155.6799999999998"/>
    <x v="1"/>
    <x v="0"/>
    <x v="0"/>
    <n v="36859"/>
    <n v="22"/>
    <s v=" Shauna R."/>
  </r>
  <r>
    <s v="Id2123"/>
    <n v="27.1"/>
    <n v="4.45"/>
    <s v="No"/>
    <x v="1"/>
    <x v="0"/>
    <n v="1"/>
    <x v="1"/>
    <x v="1"/>
    <x v="2"/>
    <n v="2154.36"/>
    <x v="1"/>
    <x v="2"/>
    <x v="3"/>
    <n v="36821"/>
    <n v="22"/>
    <s v=" Lindsay J."/>
  </r>
  <r>
    <s v="Id2124"/>
    <n v="24.3"/>
    <n v="6.1"/>
    <s v="yes"/>
    <x v="1"/>
    <x v="0"/>
    <n v="1"/>
    <x v="1"/>
    <x v="2"/>
    <x v="1"/>
    <n v="2150.4699999999998"/>
    <x v="1"/>
    <x v="0"/>
    <x v="3"/>
    <n v="36887"/>
    <n v="22"/>
    <s v=" Danya A."/>
  </r>
  <r>
    <s v="Id2125"/>
    <n v="30.72"/>
    <n v="6.06"/>
    <s v="No"/>
    <x v="1"/>
    <x v="0"/>
    <n v="1"/>
    <x v="1"/>
    <x v="0"/>
    <x v="1"/>
    <n v="2144.85"/>
    <x v="1"/>
    <x v="1"/>
    <x v="3"/>
    <n v="38264"/>
    <n v="18"/>
    <s v=" Lorraine"/>
  </r>
  <r>
    <s v="Id2126"/>
    <n v="37.43"/>
    <n v="4.5599999999999996"/>
    <s v="No"/>
    <x v="0"/>
    <x v="1"/>
    <n v="1"/>
    <x v="1"/>
    <x v="0"/>
    <x v="2"/>
    <n v="2138.0700000000002"/>
    <x v="1"/>
    <x v="1"/>
    <x v="1"/>
    <n v="37852"/>
    <n v="19"/>
    <s v=" Jennifer L."/>
  </r>
  <r>
    <s v="Id2127"/>
    <n v="25.74"/>
    <n v="6.41"/>
    <s v="yes"/>
    <x v="0"/>
    <x v="1"/>
    <n v="1"/>
    <x v="1"/>
    <x v="1"/>
    <x v="1"/>
    <n v="2137.65"/>
    <x v="2"/>
    <x v="1"/>
    <x v="0"/>
    <n v="35676"/>
    <n v="25"/>
    <s v=" Jesus Sr."/>
  </r>
  <r>
    <s v="Id2128"/>
    <n v="36.575000000000003"/>
    <n v="5.57"/>
    <s v="No"/>
    <x v="0"/>
    <x v="1"/>
    <n v="1"/>
    <x v="1"/>
    <x v="0"/>
    <x v="2"/>
    <n v="2136.88"/>
    <x v="1"/>
    <x v="2"/>
    <x v="1"/>
    <n v="37890"/>
    <n v="19"/>
    <s v=" Kristen"/>
  </r>
  <r>
    <s v="Id2129"/>
    <n v="35.15"/>
    <n v="5.47"/>
    <s v="No"/>
    <x v="0"/>
    <x v="1"/>
    <n v="1"/>
    <x v="1"/>
    <x v="0"/>
    <x v="2"/>
    <n v="2134.9"/>
    <x v="1"/>
    <x v="0"/>
    <x v="1"/>
    <n v="37865"/>
    <n v="19"/>
    <s v=" Catherine C."/>
  </r>
  <r>
    <s v="Id2130"/>
    <n v="32.11"/>
    <n v="4.43"/>
    <s v="No"/>
    <x v="0"/>
    <x v="1"/>
    <n v="1"/>
    <x v="1"/>
    <x v="0"/>
    <x v="2"/>
    <n v="2130.6799999999998"/>
    <x v="1"/>
    <x v="0"/>
    <x v="1"/>
    <n v="37977"/>
    <n v="19"/>
    <s v=" Paula"/>
  </r>
  <r>
    <s v="Id2131"/>
    <n v="30.495000000000001"/>
    <n v="4.95"/>
    <s v="No"/>
    <x v="0"/>
    <x v="1"/>
    <n v="1"/>
    <x v="1"/>
    <x v="0"/>
    <x v="2"/>
    <n v="2128.4299999999998"/>
    <x v="1"/>
    <x v="1"/>
    <x v="1"/>
    <n v="37863"/>
    <n v="19"/>
    <s v=" Evan"/>
  </r>
  <r>
    <s v="Id2132"/>
    <n v="29.24"/>
    <n v="4.04"/>
    <s v="No"/>
    <x v="1"/>
    <x v="0"/>
    <n v="1"/>
    <x v="1"/>
    <x v="1"/>
    <x v="2"/>
    <n v="2118.61"/>
    <x v="1"/>
    <x v="1"/>
    <x v="1"/>
    <n v="38295"/>
    <n v="18"/>
    <s v=" Nathan J"/>
  </r>
  <r>
    <s v="Id2133"/>
    <n v="22.515000000000001"/>
    <n v="5.93"/>
    <s v="No"/>
    <x v="0"/>
    <x v="1"/>
    <n v="1"/>
    <x v="1"/>
    <x v="2"/>
    <x v="1"/>
    <n v="2117.34"/>
    <x v="1"/>
    <x v="0"/>
    <x v="1"/>
    <n v="37894"/>
    <n v="19"/>
    <s v=" Ashley M"/>
  </r>
  <r>
    <s v="Id2134"/>
    <n v="15.65"/>
    <n v="4.2300000000000004"/>
    <s v="No"/>
    <x v="0"/>
    <x v="0"/>
    <n v="0"/>
    <x v="1"/>
    <x v="3"/>
    <x v="2"/>
    <n v="2106.2600000000002"/>
    <x v="1"/>
    <x v="2"/>
    <x v="0"/>
    <n v="32710"/>
    <n v="33"/>
    <s v=" Jason"/>
  </r>
  <r>
    <s v="Id2135"/>
    <n v="27.36"/>
    <n v="5.59"/>
    <s v="yes"/>
    <x v="0"/>
    <x v="0"/>
    <n v="0"/>
    <x v="1"/>
    <x v="1"/>
    <x v="2"/>
    <n v="2104.11"/>
    <x v="1"/>
    <x v="1"/>
    <x v="4"/>
    <n v="37223"/>
    <n v="21"/>
    <s v=" Marshall"/>
  </r>
  <r>
    <s v="Id2136"/>
    <n v="22.3"/>
    <n v="4.8899999999999997"/>
    <s v="yes"/>
    <x v="0"/>
    <x v="0"/>
    <n v="0"/>
    <x v="1"/>
    <x v="2"/>
    <x v="2"/>
    <n v="2103.08"/>
    <x v="2"/>
    <x v="2"/>
    <x v="3"/>
    <n v="37064"/>
    <n v="21"/>
    <s v=" Lavar"/>
  </r>
  <r>
    <s v="Id2137"/>
    <n v="26.03"/>
    <n v="5.81"/>
    <s v="yes"/>
    <x v="0"/>
    <x v="0"/>
    <n v="0"/>
    <x v="1"/>
    <x v="1"/>
    <x v="1"/>
    <n v="2102.2600000000002"/>
    <x v="2"/>
    <x v="2"/>
    <x v="9"/>
    <n v="37117"/>
    <n v="21"/>
    <s v=" Charlie T."/>
  </r>
  <r>
    <s v="Id2138"/>
    <n v="27.74"/>
    <n v="4.29"/>
    <s v="No"/>
    <x v="1"/>
    <x v="0"/>
    <n v="1"/>
    <x v="1"/>
    <x v="1"/>
    <x v="2"/>
    <n v="2094.1"/>
    <x v="2"/>
    <x v="2"/>
    <x v="15"/>
    <n v="38150"/>
    <n v="18"/>
    <s v=" Lauren"/>
  </r>
  <r>
    <s v="Id2139"/>
    <n v="32.11"/>
    <n v="4.03"/>
    <s v="yes"/>
    <x v="1"/>
    <x v="0"/>
    <n v="2"/>
    <x v="1"/>
    <x v="0"/>
    <x v="2"/>
    <n v="2055.3200000000002"/>
    <x v="2"/>
    <x v="0"/>
    <x v="1"/>
    <n v="36733"/>
    <n v="22"/>
    <s v=" Arthur"/>
  </r>
  <r>
    <s v="Id2140"/>
    <n v="25.175000000000001"/>
    <n v="6.29"/>
    <s v="yes"/>
    <x v="1"/>
    <x v="0"/>
    <n v="2"/>
    <x v="1"/>
    <x v="1"/>
    <x v="1"/>
    <n v="2045.69"/>
    <x v="2"/>
    <x v="0"/>
    <x v="1"/>
    <n v="36771"/>
    <n v="22"/>
    <s v=" Thomas"/>
  </r>
  <r>
    <s v="Id2141"/>
    <n v="39.49"/>
    <n v="4.4800000000000004"/>
    <s v="yes"/>
    <x v="0"/>
    <x v="0"/>
    <n v="0"/>
    <x v="1"/>
    <x v="0"/>
    <x v="2"/>
    <n v="2026.97"/>
    <x v="2"/>
    <x v="2"/>
    <x v="0"/>
    <n v="37107"/>
    <n v="21"/>
    <s v=" Jennifer"/>
  </r>
  <r>
    <s v="Id2142"/>
    <n v="34.869999999999997"/>
    <n v="5.51"/>
    <s v="yes"/>
    <x v="0"/>
    <x v="0"/>
    <n v="0"/>
    <x v="1"/>
    <x v="0"/>
    <x v="2"/>
    <n v="2020.55"/>
    <x v="2"/>
    <x v="2"/>
    <x v="0"/>
    <n v="37140"/>
    <n v="21"/>
    <s v=" Tammy"/>
  </r>
  <r>
    <s v="Id2143"/>
    <n v="34.6"/>
    <n v="4.5"/>
    <s v="yes"/>
    <x v="0"/>
    <x v="0"/>
    <n v="0"/>
    <x v="1"/>
    <x v="0"/>
    <x v="2"/>
    <n v="2020.18"/>
    <x v="2"/>
    <x v="1"/>
    <x v="3"/>
    <n v="37073"/>
    <n v="21"/>
    <s v=" Lena"/>
  </r>
  <r>
    <s v="Id2144"/>
    <n v="25.8"/>
    <n v="6.29"/>
    <s v="yes"/>
    <x v="0"/>
    <x v="0"/>
    <n v="0"/>
    <x v="1"/>
    <x v="1"/>
    <x v="1"/>
    <n v="2007.95"/>
    <x v="2"/>
    <x v="2"/>
    <x v="3"/>
    <n v="37117"/>
    <n v="21"/>
    <s v=" Valentina"/>
  </r>
  <r>
    <s v="Id2145"/>
    <n v="35.86"/>
    <n v="4.33"/>
    <s v="No"/>
    <x v="0"/>
    <x v="0"/>
    <n v="1"/>
    <x v="1"/>
    <x v="0"/>
    <x v="2"/>
    <n v="1986.93"/>
    <x v="2"/>
    <x v="2"/>
    <x v="0"/>
    <n v="36052"/>
    <n v="24"/>
    <s v=" Russell N."/>
  </r>
  <r>
    <s v="Id2146"/>
    <n v="40.47"/>
    <n v="11.15"/>
    <s v="No"/>
    <x v="0"/>
    <x v="0"/>
    <n v="0"/>
    <x v="1"/>
    <x v="0"/>
    <x v="0"/>
    <n v="1984.45"/>
    <x v="2"/>
    <x v="0"/>
    <x v="4"/>
    <n v="37528"/>
    <n v="20"/>
    <s v=" Scott R."/>
  </r>
  <r>
    <s v="Id2147"/>
    <n v="32.01"/>
    <n v="6.45"/>
    <s v="No"/>
    <x v="0"/>
    <x v="0"/>
    <n v="1"/>
    <x v="1"/>
    <x v="0"/>
    <x v="1"/>
    <n v="1981.58"/>
    <x v="2"/>
    <x v="1"/>
    <x v="0"/>
    <n v="36158"/>
    <n v="24"/>
    <s v=" Jose Francisco Sr."/>
  </r>
  <r>
    <s v="Id2148"/>
    <n v="33"/>
    <n v="9.27"/>
    <s v="No"/>
    <x v="0"/>
    <x v="0"/>
    <n v="0"/>
    <x v="1"/>
    <x v="0"/>
    <x v="0"/>
    <n v="1980.07"/>
    <x v="2"/>
    <x v="0"/>
    <x v="3"/>
    <n v="37453"/>
    <n v="20"/>
    <s v=" Paul J"/>
  </r>
  <r>
    <s v="Id2149"/>
    <n v="29.3"/>
    <n v="6.15"/>
    <s v="No"/>
    <x v="0"/>
    <x v="0"/>
    <n v="1"/>
    <x v="1"/>
    <x v="1"/>
    <x v="1"/>
    <n v="1977.82"/>
    <x v="2"/>
    <x v="1"/>
    <x v="3"/>
    <n v="36067"/>
    <n v="24"/>
    <s v=" Adam"/>
  </r>
  <r>
    <s v="Id2150"/>
    <n v="25.8"/>
    <n v="4.13"/>
    <s v="No"/>
    <x v="0"/>
    <x v="0"/>
    <n v="1"/>
    <x v="1"/>
    <x v="1"/>
    <x v="2"/>
    <n v="1972.95"/>
    <x v="2"/>
    <x v="1"/>
    <x v="3"/>
    <n v="36073"/>
    <n v="24"/>
    <s v=" Edward J."/>
  </r>
  <r>
    <s v="Id2151"/>
    <n v="23.4"/>
    <n v="4.24"/>
    <s v="No"/>
    <x v="0"/>
    <x v="0"/>
    <n v="1"/>
    <x v="1"/>
    <x v="2"/>
    <x v="2"/>
    <n v="1969.61"/>
    <x v="2"/>
    <x v="0"/>
    <x v="3"/>
    <n v="36066"/>
    <n v="24"/>
    <s v=" Patrick A."/>
  </r>
  <r>
    <s v="Id2152"/>
    <n v="27.93"/>
    <n v="9.8800000000000008"/>
    <s v="No"/>
    <x v="0"/>
    <x v="0"/>
    <n v="0"/>
    <x v="1"/>
    <x v="1"/>
    <x v="0"/>
    <n v="1967.02"/>
    <x v="2"/>
    <x v="2"/>
    <x v="4"/>
    <n v="37466"/>
    <n v="20"/>
    <s v=" Geraint H"/>
  </r>
  <r>
    <s v="Id2153"/>
    <n v="22"/>
    <n v="9.5"/>
    <s v="No"/>
    <x v="0"/>
    <x v="0"/>
    <n v="0"/>
    <x v="1"/>
    <x v="2"/>
    <x v="0"/>
    <n v="1964.78"/>
    <x v="2"/>
    <x v="1"/>
    <x v="3"/>
    <n v="37506"/>
    <n v="20"/>
    <s v=" Dj"/>
  </r>
  <r>
    <s v="Id2154"/>
    <n v="36.86"/>
    <n v="4.97"/>
    <s v="yes"/>
    <x v="0"/>
    <x v="0"/>
    <n v="0"/>
    <x v="1"/>
    <x v="0"/>
    <x v="2"/>
    <n v="1917.32"/>
    <x v="2"/>
    <x v="2"/>
    <x v="1"/>
    <n v="37234"/>
    <n v="21"/>
    <s v=" Zachary A"/>
  </r>
  <r>
    <s v="Id2155"/>
    <n v="31.254999999999999"/>
    <n v="5.49"/>
    <s v="yes"/>
    <x v="0"/>
    <x v="0"/>
    <n v="0"/>
    <x v="1"/>
    <x v="0"/>
    <x v="2"/>
    <n v="1909.53"/>
    <x v="2"/>
    <x v="0"/>
    <x v="1"/>
    <n v="37106"/>
    <n v="21"/>
    <s v=" Brian W."/>
  </r>
  <r>
    <s v="Id2156"/>
    <n v="23.06"/>
    <n v="4.47"/>
    <s v="No"/>
    <x v="0"/>
    <x v="0"/>
    <n v="0"/>
    <x v="1"/>
    <x v="2"/>
    <x v="2"/>
    <n v="1908.9"/>
    <x v="2"/>
    <x v="0"/>
    <x v="0"/>
    <n v="34613"/>
    <n v="28"/>
    <s v=" Joe"/>
  </r>
  <r>
    <s v="Id2157"/>
    <n v="28.975000000000001"/>
    <n v="4.34"/>
    <s v="yes"/>
    <x v="0"/>
    <x v="0"/>
    <n v="0"/>
    <x v="1"/>
    <x v="1"/>
    <x v="2"/>
    <n v="1906.36"/>
    <x v="2"/>
    <x v="1"/>
    <x v="1"/>
    <n v="37113"/>
    <n v="21"/>
    <s v=" Stephen"/>
  </r>
  <r>
    <s v="Id2158"/>
    <n v="33.299999999999997"/>
    <n v="9.49"/>
    <s v="No"/>
    <x v="0"/>
    <x v="0"/>
    <n v="0"/>
    <x v="1"/>
    <x v="0"/>
    <x v="0"/>
    <n v="1880.49"/>
    <x v="2"/>
    <x v="1"/>
    <x v="3"/>
    <n v="37489"/>
    <n v="20"/>
    <s v=" Ellen L."/>
  </r>
  <r>
    <s v="Id2159"/>
    <n v="33"/>
    <n v="10.16"/>
    <s v="No"/>
    <x v="0"/>
    <x v="0"/>
    <n v="0"/>
    <x v="1"/>
    <x v="0"/>
    <x v="0"/>
    <n v="1880.07"/>
    <x v="2"/>
    <x v="2"/>
    <x v="0"/>
    <n v="37497"/>
    <n v="20"/>
    <s v=" Cindy"/>
  </r>
  <r>
    <s v="Id2160"/>
    <n v="31.46"/>
    <n v="11.19"/>
    <s v="No"/>
    <x v="0"/>
    <x v="0"/>
    <n v="0"/>
    <x v="1"/>
    <x v="0"/>
    <x v="0"/>
    <n v="1877.93"/>
    <x v="2"/>
    <x v="1"/>
    <x v="0"/>
    <n v="37558"/>
    <n v="20"/>
    <s v=" Abigail R."/>
  </r>
  <r>
    <s v="Id2161"/>
    <n v="29.6"/>
    <n v="11.03"/>
    <s v="No"/>
    <x v="0"/>
    <x v="0"/>
    <n v="0"/>
    <x v="1"/>
    <x v="1"/>
    <x v="0"/>
    <n v="1875.34"/>
    <x v="2"/>
    <x v="2"/>
    <x v="3"/>
    <n v="37521"/>
    <n v="20"/>
    <s v=" Amy L."/>
  </r>
  <r>
    <s v="Id2162"/>
    <n v="22.05"/>
    <n v="4.43"/>
    <s v="yes"/>
    <x v="0"/>
    <x v="0"/>
    <n v="0"/>
    <x v="1"/>
    <x v="2"/>
    <x v="2"/>
    <n v="1865.98"/>
    <x v="2"/>
    <x v="0"/>
    <x v="1"/>
    <n v="35248"/>
    <n v="26"/>
    <s v=" Amy"/>
  </r>
  <r>
    <s v="Id2163"/>
    <n v="27.06"/>
    <n v="6.14"/>
    <s v="No"/>
    <x v="1"/>
    <x v="0"/>
    <n v="1"/>
    <x v="1"/>
    <x v="1"/>
    <x v="1"/>
    <n v="1863.45"/>
    <x v="2"/>
    <x v="1"/>
    <x v="15"/>
    <n v="38348"/>
    <n v="18"/>
    <s v=" Grace H"/>
  </r>
  <r>
    <s v="Id2164"/>
    <n v="20.49"/>
    <n v="4.87"/>
    <s v="No"/>
    <x v="0"/>
    <x v="0"/>
    <n v="0"/>
    <x v="1"/>
    <x v="2"/>
    <x v="2"/>
    <n v="1850.55"/>
    <x v="2"/>
    <x v="2"/>
    <x v="1"/>
    <n v="34674"/>
    <n v="28"/>
    <s v=" Caitie J."/>
  </r>
  <r>
    <s v="Id2165"/>
    <n v="28.4"/>
    <n v="4.3"/>
    <s v="No"/>
    <x v="0"/>
    <x v="1"/>
    <n v="1"/>
    <x v="1"/>
    <x v="1"/>
    <x v="2"/>
    <n v="1842.52"/>
    <x v="2"/>
    <x v="2"/>
    <x v="3"/>
    <n v="37822"/>
    <n v="19"/>
    <s v=" Benjamin"/>
  </r>
  <r>
    <s v="Id2166"/>
    <n v="41.91"/>
    <n v="6.19"/>
    <s v="No"/>
    <x v="0"/>
    <x v="0"/>
    <n v="0"/>
    <x v="1"/>
    <x v="0"/>
    <x v="1"/>
    <n v="1837.28"/>
    <x v="2"/>
    <x v="2"/>
    <x v="0"/>
    <n v="36506"/>
    <n v="23"/>
    <s v=" Ian T"/>
  </r>
  <r>
    <s v="Id2167"/>
    <n v="24.6"/>
    <n v="6.19"/>
    <s v="No"/>
    <x v="0"/>
    <x v="1"/>
    <n v="1"/>
    <x v="1"/>
    <x v="2"/>
    <x v="1"/>
    <n v="1837.24"/>
    <x v="2"/>
    <x v="2"/>
    <x v="3"/>
    <n v="37837"/>
    <n v="19"/>
    <s v=" Tadese"/>
  </r>
  <r>
    <s v="Id2168"/>
    <n v="20.9"/>
    <n v="5.12"/>
    <s v="No"/>
    <x v="0"/>
    <x v="1"/>
    <n v="1"/>
    <x v="1"/>
    <x v="2"/>
    <x v="2"/>
    <n v="1832.09"/>
    <x v="2"/>
    <x v="0"/>
    <x v="3"/>
    <n v="37844"/>
    <n v="19"/>
    <s v=" Jonathan"/>
  </r>
  <r>
    <s v="Id2169"/>
    <n v="34.4"/>
    <n v="4.04"/>
    <s v="No"/>
    <x v="0"/>
    <x v="0"/>
    <n v="0"/>
    <x v="1"/>
    <x v="0"/>
    <x v="2"/>
    <n v="1826.84"/>
    <x v="2"/>
    <x v="2"/>
    <x v="3"/>
    <n v="36434"/>
    <n v="23"/>
    <s v=" Dathan"/>
  </r>
  <r>
    <s v="Id2170"/>
    <n v="32.56"/>
    <n v="5.36"/>
    <s v="No"/>
    <x v="0"/>
    <x v="0"/>
    <n v="0"/>
    <x v="1"/>
    <x v="0"/>
    <x v="2"/>
    <n v="1824.29"/>
    <x v="2"/>
    <x v="0"/>
    <x v="0"/>
    <n v="36481"/>
    <n v="23"/>
    <s v=" Eric"/>
  </r>
  <r>
    <s v="Id2171"/>
    <n v="27.98"/>
    <n v="4.38"/>
    <s v="No"/>
    <x v="1"/>
    <x v="0"/>
    <n v="1"/>
    <x v="1"/>
    <x v="1"/>
    <x v="2"/>
    <n v="1822.54"/>
    <x v="2"/>
    <x v="1"/>
    <x v="1"/>
    <n v="38218"/>
    <n v="18"/>
    <s v=" Allison M"/>
  </r>
  <r>
    <s v="Id2172"/>
    <n v="26.51"/>
    <n v="4.58"/>
    <s v="No"/>
    <x v="0"/>
    <x v="0"/>
    <n v="0"/>
    <x v="1"/>
    <x v="1"/>
    <x v="2"/>
    <n v="1815.88"/>
    <x v="2"/>
    <x v="0"/>
    <x v="0"/>
    <n v="36428"/>
    <n v="23"/>
    <s v=" Paul"/>
  </r>
  <r>
    <s v="Id2173"/>
    <n v="29.734999999999999"/>
    <n v="11.92"/>
    <s v="No"/>
    <x v="0"/>
    <x v="0"/>
    <n v="0"/>
    <x v="1"/>
    <x v="1"/>
    <x v="0"/>
    <n v="1769.53"/>
    <x v="2"/>
    <x v="0"/>
    <x v="1"/>
    <n v="37603"/>
    <n v="20"/>
    <s v=" Aaron R"/>
  </r>
  <r>
    <s v="Id2174"/>
    <n v="40.5"/>
    <n v="5.4"/>
    <s v="No"/>
    <x v="0"/>
    <x v="1"/>
    <n v="1"/>
    <x v="1"/>
    <x v="0"/>
    <x v="2"/>
    <n v="1759.34"/>
    <x v="2"/>
    <x v="1"/>
    <x v="3"/>
    <n v="37944"/>
    <n v="19"/>
    <s v=" Caitlin H."/>
  </r>
  <r>
    <s v="Id2175"/>
    <n v="25.64"/>
    <n v="4.76"/>
    <s v="No"/>
    <x v="0"/>
    <x v="0"/>
    <n v="1"/>
    <x v="1"/>
    <x v="1"/>
    <x v="2"/>
    <n v="1756.6"/>
    <x v="2"/>
    <x v="0"/>
    <x v="0"/>
    <n v="36075"/>
    <n v="24"/>
    <s v=" Harald E."/>
  </r>
  <r>
    <s v="Id2176"/>
    <n v="32.9"/>
    <n v="4.78"/>
    <s v="No"/>
    <x v="0"/>
    <x v="1"/>
    <n v="1"/>
    <x v="1"/>
    <x v="0"/>
    <x v="2"/>
    <n v="1748.77"/>
    <x v="2"/>
    <x v="1"/>
    <x v="3"/>
    <n v="37890"/>
    <n v="19"/>
    <s v=" Siobhan A."/>
  </r>
  <r>
    <s v="Id2177"/>
    <n v="29.8"/>
    <n v="4.26"/>
    <s v="No"/>
    <x v="0"/>
    <x v="1"/>
    <n v="1"/>
    <x v="1"/>
    <x v="1"/>
    <x v="2"/>
    <n v="1744.47"/>
    <x v="2"/>
    <x v="1"/>
    <x v="3"/>
    <n v="37830"/>
    <n v="19"/>
    <s v=" Andrea J."/>
  </r>
  <r>
    <s v="Id2178"/>
    <n v="28.9"/>
    <n v="5.85"/>
    <s v="No"/>
    <x v="0"/>
    <x v="1"/>
    <n v="1"/>
    <x v="1"/>
    <x v="1"/>
    <x v="1"/>
    <n v="1743.21"/>
    <x v="2"/>
    <x v="1"/>
    <x v="3"/>
    <n v="37827"/>
    <n v="19"/>
    <s v=" Marie"/>
  </r>
  <r>
    <s v="Id2179"/>
    <n v="24.7"/>
    <n v="5.32"/>
    <s v="No"/>
    <x v="0"/>
    <x v="1"/>
    <n v="1"/>
    <x v="1"/>
    <x v="2"/>
    <x v="2"/>
    <n v="1737.38"/>
    <x v="2"/>
    <x v="2"/>
    <x v="3"/>
    <n v="37939"/>
    <n v="19"/>
    <s v=" Rachel A."/>
  </r>
  <r>
    <s v="Id2180"/>
    <n v="20.6"/>
    <n v="5.14"/>
    <s v="No"/>
    <x v="0"/>
    <x v="1"/>
    <n v="1"/>
    <x v="1"/>
    <x v="2"/>
    <x v="2"/>
    <n v="1731.68"/>
    <x v="2"/>
    <x v="2"/>
    <x v="3"/>
    <n v="37934"/>
    <n v="19"/>
    <s v=" Emma"/>
  </r>
  <r>
    <s v="Id2181"/>
    <n v="18.600000000000001"/>
    <n v="5"/>
    <s v="No"/>
    <x v="0"/>
    <x v="1"/>
    <n v="1"/>
    <x v="1"/>
    <x v="2"/>
    <x v="2"/>
    <n v="1728.9"/>
    <x v="2"/>
    <x v="2"/>
    <x v="3"/>
    <n v="37865"/>
    <n v="19"/>
    <s v=" Kiersten"/>
  </r>
  <r>
    <s v="Id2182"/>
    <n v="17.8"/>
    <n v="4.55"/>
    <s v="No"/>
    <x v="0"/>
    <x v="1"/>
    <n v="1"/>
    <x v="1"/>
    <x v="3"/>
    <x v="2"/>
    <n v="1727.79"/>
    <x v="2"/>
    <x v="0"/>
    <x v="3"/>
    <n v="37946"/>
    <n v="19"/>
    <s v=" Rachael"/>
  </r>
  <r>
    <s v="Id2183"/>
    <n v="35.200000000000003"/>
    <n v="5.97"/>
    <s v="No"/>
    <x v="1"/>
    <x v="0"/>
    <n v="1"/>
    <x v="1"/>
    <x v="0"/>
    <x v="1"/>
    <n v="1727.54"/>
    <x v="2"/>
    <x v="1"/>
    <x v="0"/>
    <n v="38239"/>
    <n v="18"/>
    <s v=" Timothy P."/>
  </r>
  <r>
    <s v="Id2184"/>
    <n v="33.770000000000003"/>
    <n v="4.0199999999999996"/>
    <s v="No"/>
    <x v="1"/>
    <x v="0"/>
    <n v="1"/>
    <x v="1"/>
    <x v="0"/>
    <x v="2"/>
    <n v="1725.55"/>
    <x v="2"/>
    <x v="2"/>
    <x v="0"/>
    <n v="38281"/>
    <n v="18"/>
    <s v=" Lelisa"/>
  </r>
  <r>
    <s v="Id2185"/>
    <n v="30.03"/>
    <n v="4.04"/>
    <s v="No"/>
    <x v="1"/>
    <x v="0"/>
    <n v="1"/>
    <x v="1"/>
    <x v="0"/>
    <x v="2"/>
    <n v="1720.35"/>
    <x v="2"/>
    <x v="0"/>
    <x v="0"/>
    <n v="38241"/>
    <n v="18"/>
    <s v=" Nate"/>
  </r>
  <r>
    <s v="Id2186"/>
    <n v="29.37"/>
    <n v="5.54"/>
    <s v="No"/>
    <x v="1"/>
    <x v="0"/>
    <n v="1"/>
    <x v="1"/>
    <x v="1"/>
    <x v="2"/>
    <n v="1719.44"/>
    <x v="2"/>
    <x v="0"/>
    <x v="0"/>
    <n v="38148"/>
    <n v="18"/>
    <s v=" Chris C."/>
  </r>
  <r>
    <s v="Id2187"/>
    <n v="28.5"/>
    <n v="4.03"/>
    <s v="No"/>
    <x v="1"/>
    <x v="0"/>
    <n v="1"/>
    <x v="1"/>
    <x v="1"/>
    <x v="2"/>
    <n v="1712.23"/>
    <x v="2"/>
    <x v="1"/>
    <x v="4"/>
    <n v="38251"/>
    <n v="18"/>
    <s v=" Scott"/>
  </r>
  <r>
    <s v="Id2188"/>
    <n v="23.32"/>
    <n v="5.62"/>
    <s v="No"/>
    <x v="1"/>
    <x v="0"/>
    <n v="1"/>
    <x v="1"/>
    <x v="2"/>
    <x v="2"/>
    <n v="1711.03"/>
    <x v="2"/>
    <x v="0"/>
    <x v="0"/>
    <n v="38249"/>
    <n v="18"/>
    <s v=" Kevin"/>
  </r>
  <r>
    <s v="Id2189"/>
    <n v="26.125"/>
    <n v="5.27"/>
    <s v="No"/>
    <x v="1"/>
    <x v="0"/>
    <n v="1"/>
    <x v="1"/>
    <x v="1"/>
    <x v="2"/>
    <n v="1708.93"/>
    <x v="2"/>
    <x v="1"/>
    <x v="9"/>
    <n v="38333"/>
    <n v="18"/>
    <s v=" Erik C."/>
  </r>
  <r>
    <s v="Id2190"/>
    <n v="25.46"/>
    <n v="5.18"/>
    <s v="No"/>
    <x v="1"/>
    <x v="0"/>
    <n v="1"/>
    <x v="1"/>
    <x v="1"/>
    <x v="2"/>
    <n v="1708"/>
    <x v="2"/>
    <x v="2"/>
    <x v="4"/>
    <n v="38277"/>
    <n v="18"/>
    <s v=" Shawn C"/>
  </r>
  <r>
    <s v="Id2191"/>
    <n v="23.75"/>
    <n v="5.27"/>
    <s v="No"/>
    <x v="1"/>
    <x v="0"/>
    <n v="1"/>
    <x v="1"/>
    <x v="2"/>
    <x v="2"/>
    <n v="1705.62"/>
    <x v="1"/>
    <x v="2"/>
    <x v="5"/>
    <n v="38327"/>
    <n v="18"/>
    <s v=" Vajin L."/>
  </r>
  <r>
    <s v="Id2192"/>
    <n v="23.085000000000001"/>
    <n v="5.62"/>
    <s v="No"/>
    <x v="1"/>
    <x v="0"/>
    <n v="1"/>
    <x v="1"/>
    <x v="2"/>
    <x v="2"/>
    <n v="1704.7"/>
    <x v="1"/>
    <x v="0"/>
    <x v="11"/>
    <n v="38335"/>
    <n v="18"/>
    <s v=" John K. Jr."/>
  </r>
  <r>
    <s v="Id2193"/>
    <n v="22.99"/>
    <n v="5.0599999999999996"/>
    <s v="No"/>
    <x v="1"/>
    <x v="0"/>
    <n v="1"/>
    <x v="1"/>
    <x v="2"/>
    <x v="2"/>
    <n v="1704.57"/>
    <x v="1"/>
    <x v="1"/>
    <x v="4"/>
    <n v="38298"/>
    <n v="18"/>
    <s v=" Kevin J."/>
  </r>
  <r>
    <s v="Id2194"/>
    <n v="21.47"/>
    <n v="4.6900000000000004"/>
    <s v="No"/>
    <x v="1"/>
    <x v="0"/>
    <n v="1"/>
    <x v="1"/>
    <x v="2"/>
    <x v="2"/>
    <n v="1702.46"/>
    <x v="1"/>
    <x v="0"/>
    <x v="9"/>
    <n v="38331"/>
    <n v="18"/>
    <s v=" Kirby W."/>
  </r>
  <r>
    <s v="Id2195"/>
    <n v="15.96"/>
    <n v="5.44"/>
    <s v="No"/>
    <x v="1"/>
    <x v="0"/>
    <n v="1"/>
    <x v="1"/>
    <x v="3"/>
    <x v="2"/>
    <n v="1694.8"/>
    <x v="1"/>
    <x v="2"/>
    <x v="5"/>
    <n v="38308"/>
    <n v="18"/>
    <s v=" J A"/>
  </r>
  <r>
    <s v="Id2196"/>
    <n v="39.5"/>
    <n v="5.05"/>
    <s v="No"/>
    <x v="1"/>
    <x v="0"/>
    <n v="1"/>
    <x v="1"/>
    <x v="0"/>
    <x v="2"/>
    <n v="1682.6"/>
    <x v="1"/>
    <x v="2"/>
    <x v="3"/>
    <n v="36820"/>
    <n v="22"/>
    <s v=" Dustin G."/>
  </r>
  <r>
    <s v="Id2197"/>
    <n v="33.770000000000003"/>
    <n v="6"/>
    <s v="No"/>
    <x v="1"/>
    <x v="0"/>
    <n v="1"/>
    <x v="1"/>
    <x v="0"/>
    <x v="1"/>
    <n v="1674.63"/>
    <x v="1"/>
    <x v="2"/>
    <x v="0"/>
    <n v="36687"/>
    <n v="22"/>
    <s v=" Anthony G"/>
  </r>
  <r>
    <s v="Id2198"/>
    <n v="26.84"/>
    <n v="5.99"/>
    <s v="yes"/>
    <x v="1"/>
    <x v="0"/>
    <n v="1"/>
    <x v="1"/>
    <x v="1"/>
    <x v="1"/>
    <n v="1665"/>
    <x v="1"/>
    <x v="2"/>
    <x v="0"/>
    <n v="36822"/>
    <n v="22"/>
    <s v=" Ryan"/>
  </r>
  <r>
    <s v="Id2199"/>
    <n v="35.53"/>
    <n v="4.3600000000000003"/>
    <s v="No"/>
    <x v="0"/>
    <x v="1"/>
    <n v="1"/>
    <x v="1"/>
    <x v="0"/>
    <x v="2"/>
    <n v="1646.43"/>
    <x v="1"/>
    <x v="1"/>
    <x v="1"/>
    <n v="37985"/>
    <n v="19"/>
    <s v=" Eric N"/>
  </r>
  <r>
    <s v="Id2200"/>
    <n v="30.59"/>
    <n v="4.41"/>
    <s v="No"/>
    <x v="0"/>
    <x v="1"/>
    <n v="1"/>
    <x v="1"/>
    <x v="0"/>
    <x v="2"/>
    <n v="1639.56"/>
    <x v="1"/>
    <x v="2"/>
    <x v="1"/>
    <n v="37854"/>
    <n v="19"/>
    <s v=" Connor"/>
  </r>
  <r>
    <s v="Id2201"/>
    <n v="30.59"/>
    <n v="4.17"/>
    <s v="No"/>
    <x v="0"/>
    <x v="1"/>
    <n v="1"/>
    <x v="1"/>
    <x v="0"/>
    <x v="2"/>
    <n v="1639.56"/>
    <x v="1"/>
    <x v="2"/>
    <x v="1"/>
    <n v="37880"/>
    <n v="19"/>
    <s v=" Patrick H."/>
  </r>
  <r>
    <s v="Id2202"/>
    <n v="27.835000000000001"/>
    <n v="4.4400000000000004"/>
    <s v="No"/>
    <x v="0"/>
    <x v="1"/>
    <n v="1"/>
    <x v="1"/>
    <x v="1"/>
    <x v="2"/>
    <n v="1635.73"/>
    <x v="1"/>
    <x v="0"/>
    <x v="1"/>
    <n v="37985"/>
    <n v="19"/>
    <s v=" Tyler"/>
  </r>
  <r>
    <s v="Id2203"/>
    <n v="40.26"/>
    <n v="5.52"/>
    <s v="No"/>
    <x v="1"/>
    <x v="0"/>
    <n v="1"/>
    <x v="1"/>
    <x v="0"/>
    <x v="2"/>
    <n v="1634.57"/>
    <x v="1"/>
    <x v="2"/>
    <x v="0"/>
    <n v="38151"/>
    <n v="18"/>
    <s v=" Deborah L."/>
  </r>
  <r>
    <s v="Id2204"/>
    <n v="39.82"/>
    <n v="6.01"/>
    <s v="No"/>
    <x v="1"/>
    <x v="0"/>
    <n v="1"/>
    <x v="1"/>
    <x v="0"/>
    <x v="1"/>
    <n v="1633.96"/>
    <x v="1"/>
    <x v="1"/>
    <x v="0"/>
    <n v="38207"/>
    <n v="18"/>
    <s v=" Andrea K"/>
  </r>
  <r>
    <s v="Id2205"/>
    <n v="39.159999999999997"/>
    <n v="5.81"/>
    <s v="No"/>
    <x v="1"/>
    <x v="0"/>
    <n v="1"/>
    <x v="1"/>
    <x v="0"/>
    <x v="1"/>
    <n v="1633.04"/>
    <x v="1"/>
    <x v="2"/>
    <x v="0"/>
    <n v="38334"/>
    <n v="18"/>
    <s v=" Elleree"/>
  </r>
  <r>
    <s v="Id2206"/>
    <n v="25.555"/>
    <n v="4.37"/>
    <s v="No"/>
    <x v="0"/>
    <x v="1"/>
    <n v="1"/>
    <x v="1"/>
    <x v="1"/>
    <x v="2"/>
    <n v="1632.56"/>
    <x v="1"/>
    <x v="2"/>
    <x v="1"/>
    <n v="37880"/>
    <n v="19"/>
    <s v=" Brandon J"/>
  </r>
  <r>
    <s v="Id2207"/>
    <n v="25.175000000000001"/>
    <n v="5.74"/>
    <s v="No"/>
    <x v="0"/>
    <x v="1"/>
    <n v="1"/>
    <x v="1"/>
    <x v="1"/>
    <x v="1"/>
    <n v="1632.04"/>
    <x v="1"/>
    <x v="2"/>
    <x v="1"/>
    <n v="37897"/>
    <n v="19"/>
    <s v=" Steve"/>
  </r>
  <r>
    <s v="Id2208"/>
    <n v="38.28"/>
    <n v="5.39"/>
    <s v="No"/>
    <x v="1"/>
    <x v="0"/>
    <n v="1"/>
    <x v="1"/>
    <x v="0"/>
    <x v="2"/>
    <n v="1631.82"/>
    <x v="1"/>
    <x v="1"/>
    <x v="0"/>
    <n v="38177"/>
    <n v="18"/>
    <s v=" Nina Wavik Sr."/>
  </r>
  <r>
    <s v="Id2209"/>
    <n v="38.17"/>
    <n v="4.07"/>
    <s v="No"/>
    <x v="1"/>
    <x v="0"/>
    <n v="1"/>
    <x v="1"/>
    <x v="0"/>
    <x v="2"/>
    <n v="1631.67"/>
    <x v="1"/>
    <x v="0"/>
    <x v="0"/>
    <n v="38326"/>
    <n v="18"/>
    <s v=" Dani"/>
  </r>
  <r>
    <s v="Id2210"/>
    <n v="36.85"/>
    <n v="5.49"/>
    <s v="No"/>
    <x v="1"/>
    <x v="0"/>
    <n v="1"/>
    <x v="1"/>
    <x v="0"/>
    <x v="2"/>
    <n v="1629.83"/>
    <x v="1"/>
    <x v="2"/>
    <x v="0"/>
    <n v="38264"/>
    <n v="18"/>
    <s v=" Jennifer A."/>
  </r>
  <r>
    <s v="Id2211"/>
    <n v="22.61"/>
    <n v="5.68"/>
    <s v="No"/>
    <x v="0"/>
    <x v="1"/>
    <n v="1"/>
    <x v="1"/>
    <x v="2"/>
    <x v="2"/>
    <n v="1628.47"/>
    <x v="1"/>
    <x v="1"/>
    <x v="1"/>
    <n v="37819"/>
    <n v="19"/>
    <s v=" Martin"/>
  </r>
  <r>
    <s v="Id2212"/>
    <n v="21.754999999999999"/>
    <n v="6.09"/>
    <s v="No"/>
    <x v="0"/>
    <x v="1"/>
    <n v="1"/>
    <x v="1"/>
    <x v="2"/>
    <x v="1"/>
    <n v="1627.28"/>
    <x v="1"/>
    <x v="2"/>
    <x v="1"/>
    <n v="37959"/>
    <n v="19"/>
    <s v=" Steve"/>
  </r>
  <r>
    <s v="Id2213"/>
    <n v="20.425000000000001"/>
    <n v="5.53"/>
    <s v="No"/>
    <x v="0"/>
    <x v="1"/>
    <n v="1"/>
    <x v="1"/>
    <x v="2"/>
    <x v="2"/>
    <n v="1625.43"/>
    <x v="1"/>
    <x v="0"/>
    <x v="1"/>
    <n v="37873"/>
    <n v="19"/>
    <s v=" Christopher"/>
  </r>
  <r>
    <s v="Id2214"/>
    <n v="31.35"/>
    <n v="4.28"/>
    <s v="No"/>
    <x v="1"/>
    <x v="0"/>
    <n v="1"/>
    <x v="1"/>
    <x v="0"/>
    <x v="2"/>
    <n v="1622.19"/>
    <x v="1"/>
    <x v="1"/>
    <x v="0"/>
    <n v="38193"/>
    <n v="18"/>
    <s v=" Kathryn M."/>
  </r>
  <r>
    <s v="Id2215"/>
    <n v="31.13"/>
    <n v="6.01"/>
    <s v="No"/>
    <x v="1"/>
    <x v="0"/>
    <n v="1"/>
    <x v="1"/>
    <x v="0"/>
    <x v="1"/>
    <n v="1621.88"/>
    <x v="1"/>
    <x v="2"/>
    <x v="0"/>
    <n v="38220"/>
    <n v="18"/>
    <s v=" Emily"/>
  </r>
  <r>
    <s v="Id2216"/>
    <n v="17.48"/>
    <n v="4.59"/>
    <s v="No"/>
    <x v="0"/>
    <x v="1"/>
    <n v="1"/>
    <x v="1"/>
    <x v="3"/>
    <x v="2"/>
    <n v="1621.34"/>
    <x v="1"/>
    <x v="2"/>
    <x v="1"/>
    <n v="37878"/>
    <n v="19"/>
    <s v=" Trent A"/>
  </r>
  <r>
    <s v="Id2217"/>
    <n v="22.57"/>
    <n v="5.8"/>
    <s v="yes"/>
    <x v="0"/>
    <x v="0"/>
    <n v="1"/>
    <x v="1"/>
    <x v="2"/>
    <x v="1"/>
    <n v="1617.16"/>
    <x v="1"/>
    <x v="1"/>
    <x v="0"/>
    <n v="34916"/>
    <n v="27"/>
    <s v=" Jennifer E"/>
  </r>
  <r>
    <s v="Id2218"/>
    <n v="26.73"/>
    <n v="5.08"/>
    <s v="No"/>
    <x v="1"/>
    <x v="0"/>
    <n v="1"/>
    <x v="1"/>
    <x v="1"/>
    <x v="2"/>
    <n v="1615.77"/>
    <x v="1"/>
    <x v="1"/>
    <x v="0"/>
    <n v="38190"/>
    <n v="18"/>
    <s v=" Polly"/>
  </r>
  <r>
    <s v="Id2219"/>
    <n v="20.79"/>
    <n v="5.84"/>
    <s v="No"/>
    <x v="1"/>
    <x v="0"/>
    <n v="1"/>
    <x v="1"/>
    <x v="2"/>
    <x v="1"/>
    <n v="1607.51"/>
    <x v="1"/>
    <x v="0"/>
    <x v="0"/>
    <n v="38310"/>
    <n v="18"/>
    <s v=" Elizabeth"/>
  </r>
  <r>
    <s v="Id2220"/>
    <n v="20.149999999999999"/>
    <n v="4.1500000000000004"/>
    <s v="No"/>
    <x v="0"/>
    <x v="0"/>
    <n v="1"/>
    <x v="1"/>
    <x v="2"/>
    <x v="2"/>
    <n v="1566.88"/>
    <x v="1"/>
    <x v="1"/>
    <x v="0"/>
    <n v="33869"/>
    <n v="30"/>
    <s v=" Tiffany A."/>
  </r>
  <r>
    <s v="Id2221"/>
    <n v="36.85"/>
    <n v="4.3600000000000003"/>
    <s v="yes"/>
    <x v="0"/>
    <x v="0"/>
    <n v="0"/>
    <x v="1"/>
    <x v="0"/>
    <x v="2"/>
    <n v="1534.3"/>
    <x v="1"/>
    <x v="2"/>
    <x v="0"/>
    <n v="37230"/>
    <n v="21"/>
    <s v=" Cole"/>
  </r>
  <r>
    <s v="Id2222"/>
    <n v="35.53"/>
    <n v="4.55"/>
    <s v="yes"/>
    <x v="0"/>
    <x v="0"/>
    <n v="0"/>
    <x v="1"/>
    <x v="0"/>
    <x v="2"/>
    <n v="1532.47"/>
    <x v="1"/>
    <x v="2"/>
    <x v="0"/>
    <n v="37044"/>
    <n v="22"/>
    <s v=" Matthew T."/>
  </r>
  <r>
    <s v="Id2223"/>
    <n v="31.1"/>
    <n v="4.37"/>
    <s v="yes"/>
    <x v="0"/>
    <x v="0"/>
    <n v="0"/>
    <x v="1"/>
    <x v="0"/>
    <x v="2"/>
    <n v="1526.31"/>
    <x v="1"/>
    <x v="0"/>
    <x v="3"/>
    <n v="37079"/>
    <n v="21"/>
    <s v=" Zachary"/>
  </r>
  <r>
    <s v="Id2224"/>
    <n v="23.21"/>
    <n v="5.24"/>
    <s v="yes"/>
    <x v="0"/>
    <x v="0"/>
    <n v="0"/>
    <x v="1"/>
    <x v="2"/>
    <x v="2"/>
    <n v="1515.34"/>
    <x v="1"/>
    <x v="0"/>
    <x v="0"/>
    <n v="37128"/>
    <n v="21"/>
    <s v=" Matthew T."/>
  </r>
  <r>
    <s v="Id2225"/>
    <n v="18.36"/>
    <n v="5.96"/>
    <s v="No"/>
    <x v="0"/>
    <x v="0"/>
    <n v="1"/>
    <x v="1"/>
    <x v="3"/>
    <x v="1"/>
    <n v="1497"/>
    <x v="1"/>
    <x v="2"/>
    <x v="0"/>
    <n v="35965"/>
    <n v="24"/>
    <s v=" Pat"/>
  </r>
  <r>
    <s v="Id2226"/>
    <n v="15.92"/>
    <n v="4.76"/>
    <s v="yes"/>
    <x v="0"/>
    <x v="0"/>
    <n v="1"/>
    <x v="1"/>
    <x v="3"/>
    <x v="2"/>
    <n v="1493"/>
    <x v="1"/>
    <x v="0"/>
    <x v="0"/>
    <n v="34979"/>
    <n v="27"/>
    <s v=" Ashley"/>
  </r>
  <r>
    <s v="Id2227"/>
    <n v="15.17"/>
    <n v="4.3"/>
    <s v="yes"/>
    <x v="0"/>
    <x v="1"/>
    <n v="1"/>
    <x v="1"/>
    <x v="3"/>
    <x v="2"/>
    <n v="1481"/>
    <x v="1"/>
    <x v="1"/>
    <x v="1"/>
    <n v="35590"/>
    <n v="25"/>
    <s v=" Elizabeth A."/>
  </r>
  <r>
    <s v="Id2228"/>
    <n v="16.63"/>
    <n v="4.5"/>
    <s v="No"/>
    <x v="0"/>
    <x v="0"/>
    <n v="1"/>
    <x v="1"/>
    <x v="3"/>
    <x v="2"/>
    <n v="1477"/>
    <x v="1"/>
    <x v="1"/>
    <x v="0"/>
    <n v="36136"/>
    <n v="24"/>
    <s v=" Rebecca M."/>
  </r>
  <r>
    <s v="Id2229"/>
    <n v="19.39"/>
    <n v="5.59"/>
    <s v="No"/>
    <x v="0"/>
    <x v="1"/>
    <n v="1"/>
    <x v="1"/>
    <x v="2"/>
    <x v="2"/>
    <n v="1467"/>
    <x v="1"/>
    <x v="2"/>
    <x v="0"/>
    <n v="37792"/>
    <n v="19"/>
    <s v=" Ruth"/>
  </r>
  <r>
    <s v="Id2230"/>
    <n v="17.34"/>
    <n v="6.29"/>
    <s v="yes"/>
    <x v="0"/>
    <x v="1"/>
    <n v="1"/>
    <x v="1"/>
    <x v="3"/>
    <x v="1"/>
    <n v="1445"/>
    <x v="1"/>
    <x v="1"/>
    <x v="0"/>
    <n v="35600"/>
    <n v="25"/>
    <s v=" Gregory S"/>
  </r>
  <r>
    <s v="Id2231"/>
    <n v="17.940000000000001"/>
    <n v="4.1900000000000004"/>
    <s v="No"/>
    <x v="1"/>
    <x v="0"/>
    <n v="1"/>
    <x v="1"/>
    <x v="3"/>
    <x v="2"/>
    <n v="1438"/>
    <x v="1"/>
    <x v="2"/>
    <x v="0"/>
    <n v="36770"/>
    <n v="22"/>
    <s v=" Alexandra S"/>
  </r>
  <r>
    <s v="Id2232"/>
    <n v="16.670000000000002"/>
    <n v="4.7"/>
    <s v="yes"/>
    <x v="0"/>
    <x v="1"/>
    <n v="1"/>
    <x v="1"/>
    <x v="3"/>
    <x v="2"/>
    <n v="1422"/>
    <x v="1"/>
    <x v="2"/>
    <x v="0"/>
    <n v="35769"/>
    <n v="25"/>
    <s v=" Hillary"/>
  </r>
  <r>
    <s v="Id2233"/>
    <n v="20.58"/>
    <n v="5.64"/>
    <s v="yes"/>
    <x v="0"/>
    <x v="0"/>
    <n v="0"/>
    <x v="1"/>
    <x v="2"/>
    <x v="2"/>
    <n v="1421"/>
    <x v="1"/>
    <x v="2"/>
    <x v="0"/>
    <n v="37126"/>
    <n v="21"/>
    <s v=" Amy K."/>
  </r>
  <r>
    <s v="Id2234"/>
    <n v="16.5"/>
    <n v="4.1100000000000003"/>
    <s v="yes"/>
    <x v="0"/>
    <x v="0"/>
    <n v="0"/>
    <x v="1"/>
    <x v="3"/>
    <x v="2"/>
    <n v="1417"/>
    <x v="1"/>
    <x v="0"/>
    <x v="0"/>
    <n v="35239"/>
    <n v="26"/>
    <s v=" Scott"/>
  </r>
  <r>
    <s v="Id2235"/>
    <n v="15.41"/>
    <n v="5.43"/>
    <s v="yes"/>
    <x v="0"/>
    <x v="1"/>
    <n v="1"/>
    <x v="1"/>
    <x v="3"/>
    <x v="2"/>
    <n v="1402"/>
    <x v="1"/>
    <x v="0"/>
    <x v="3"/>
    <n v="35730"/>
    <n v="25"/>
    <s v=" John"/>
  </r>
  <r>
    <s v="Id2236"/>
    <n v="24.59"/>
    <n v="4.38"/>
    <s v="No"/>
    <x v="0"/>
    <x v="0"/>
    <n v="1"/>
    <x v="1"/>
    <x v="2"/>
    <x v="2"/>
    <n v="1400.44"/>
    <x v="1"/>
    <x v="2"/>
    <x v="0"/>
    <n v="36043"/>
    <n v="24"/>
    <s v=" Maaikel"/>
  </r>
  <r>
    <s v="Id2237"/>
    <n v="33.33"/>
    <n v="9.7899999999999991"/>
    <s v="No"/>
    <x v="0"/>
    <x v="0"/>
    <n v="0"/>
    <x v="1"/>
    <x v="0"/>
    <x v="0"/>
    <n v="1391.53"/>
    <x v="1"/>
    <x v="1"/>
    <x v="0"/>
    <n v="37612"/>
    <n v="20"/>
    <s v=" Daniel C"/>
  </r>
  <r>
    <s v="Id2238"/>
    <n v="18.5"/>
    <n v="11.84"/>
    <s v="No"/>
    <x v="0"/>
    <x v="0"/>
    <n v="0"/>
    <x v="1"/>
    <x v="2"/>
    <x v="0"/>
    <n v="1390"/>
    <x v="1"/>
    <x v="2"/>
    <x v="0"/>
    <n v="37574"/>
    <n v="20"/>
    <s v=" Christopher S."/>
  </r>
  <r>
    <s v="Id2239"/>
    <n v="18.579999999999998"/>
    <n v="6.22"/>
    <s v="No"/>
    <x v="0"/>
    <x v="0"/>
    <n v="0"/>
    <x v="1"/>
    <x v="2"/>
    <x v="1"/>
    <n v="1389"/>
    <x v="1"/>
    <x v="2"/>
    <x v="0"/>
    <n v="36347"/>
    <n v="23"/>
    <s v=" William R"/>
  </r>
  <r>
    <s v="Id2240"/>
    <n v="16.64"/>
    <n v="10.01"/>
    <s v="No"/>
    <x v="0"/>
    <x v="0"/>
    <n v="0"/>
    <x v="1"/>
    <x v="3"/>
    <x v="0"/>
    <n v="1382"/>
    <x v="1"/>
    <x v="1"/>
    <x v="0"/>
    <n v="37483"/>
    <n v="20"/>
    <s v=" Lyndsy"/>
  </r>
  <r>
    <s v="Id2241"/>
    <n v="19.329999999999998"/>
    <n v="4.32"/>
    <s v="No"/>
    <x v="0"/>
    <x v="0"/>
    <n v="1"/>
    <x v="1"/>
    <x v="2"/>
    <x v="2"/>
    <n v="1359"/>
    <x v="1"/>
    <x v="1"/>
    <x v="0"/>
    <n v="36132"/>
    <n v="24"/>
    <s v=" Jessica"/>
  </r>
  <r>
    <s v="Id2242"/>
    <n v="21.26"/>
    <n v="5.65"/>
    <s v="yes"/>
    <x v="0"/>
    <x v="1"/>
    <n v="1"/>
    <x v="1"/>
    <x v="2"/>
    <x v="2"/>
    <n v="1341.16"/>
    <x v="1"/>
    <x v="2"/>
    <x v="1"/>
    <n v="35741"/>
    <n v="25"/>
    <s v=" Anna"/>
  </r>
  <r>
    <s v="Id2243"/>
    <n v="15.6"/>
    <n v="4.12"/>
    <s v="yes"/>
    <x v="0"/>
    <x v="0"/>
    <n v="1"/>
    <x v="1"/>
    <x v="3"/>
    <x v="2"/>
    <n v="1338"/>
    <x v="1"/>
    <x v="0"/>
    <x v="1"/>
    <n v="34910"/>
    <n v="27"/>
    <s v=" Jordan"/>
  </r>
  <r>
    <s v="Id2244"/>
    <n v="24.39"/>
    <n v="6.24"/>
    <s v="No"/>
    <x v="0"/>
    <x v="0"/>
    <n v="1"/>
    <x v="1"/>
    <x v="2"/>
    <x v="1"/>
    <n v="1332.61"/>
    <x v="1"/>
    <x v="0"/>
    <x v="0"/>
    <n v="35988"/>
    <n v="24"/>
    <s v=" Brian"/>
  </r>
  <r>
    <s v="Id2245"/>
    <n v="24.75"/>
    <n v="4.83"/>
    <s v="No"/>
    <x v="0"/>
    <x v="0"/>
    <n v="0"/>
    <x v="1"/>
    <x v="2"/>
    <x v="2"/>
    <n v="1329.17"/>
    <x v="1"/>
    <x v="0"/>
    <x v="0"/>
    <n v="36447"/>
    <n v="23"/>
    <s v=" Katherine A"/>
  </r>
  <r>
    <s v="Id2246"/>
    <n v="20.88"/>
    <n v="7.4"/>
    <s v="No"/>
    <x v="0"/>
    <x v="0"/>
    <n v="0"/>
    <x v="1"/>
    <x v="2"/>
    <x v="0"/>
    <n v="1315"/>
    <x v="1"/>
    <x v="2"/>
    <x v="0"/>
    <n v="37542"/>
    <n v="20"/>
    <s v=" Melanie"/>
  </r>
  <r>
    <s v="Id2247"/>
    <n v="20.43"/>
    <n v="4.54"/>
    <s v="No"/>
    <x v="0"/>
    <x v="0"/>
    <n v="0"/>
    <x v="1"/>
    <x v="2"/>
    <x v="2"/>
    <n v="1304"/>
    <x v="1"/>
    <x v="2"/>
    <x v="0"/>
    <n v="36496"/>
    <n v="23"/>
    <s v=" Jessica"/>
  </r>
  <r>
    <s v="Id2248"/>
    <n v="15.18"/>
    <n v="11.11"/>
    <s v="No"/>
    <x v="0"/>
    <x v="0"/>
    <n v="0"/>
    <x v="1"/>
    <x v="3"/>
    <x v="0"/>
    <n v="1304"/>
    <x v="1"/>
    <x v="2"/>
    <x v="1"/>
    <n v="37600"/>
    <n v="20"/>
    <s v=" Eric S"/>
  </r>
  <r>
    <s v="Id2249"/>
    <n v="15.12"/>
    <n v="4.03"/>
    <s v="yes"/>
    <x v="0"/>
    <x v="0"/>
    <n v="0"/>
    <x v="1"/>
    <x v="3"/>
    <x v="2"/>
    <n v="1293"/>
    <x v="1"/>
    <x v="0"/>
    <x v="1"/>
    <n v="37224"/>
    <n v="21"/>
    <s v=" Joseph"/>
  </r>
  <r>
    <s v="Id2250"/>
    <n v="23.88"/>
    <n v="4.51"/>
    <s v="No"/>
    <x v="0"/>
    <x v="0"/>
    <n v="1"/>
    <x v="1"/>
    <x v="2"/>
    <x v="2"/>
    <n v="1290.93"/>
    <x v="1"/>
    <x v="2"/>
    <x v="0"/>
    <n v="35950"/>
    <n v="25"/>
    <s v=" Mary"/>
  </r>
  <r>
    <s v="Id2251"/>
    <n v="16.13"/>
    <n v="5.56"/>
    <s v="No"/>
    <x v="1"/>
    <x v="0"/>
    <n v="1"/>
    <x v="1"/>
    <x v="3"/>
    <x v="2"/>
    <n v="1286"/>
    <x v="1"/>
    <x v="2"/>
    <x v="0"/>
    <n v="36703"/>
    <n v="22"/>
    <s v=" Natalie"/>
  </r>
  <r>
    <s v="Id2252"/>
    <n v="24.09"/>
    <n v="4.0999999999999996"/>
    <s v="No"/>
    <x v="1"/>
    <x v="0"/>
    <n v="1"/>
    <x v="1"/>
    <x v="2"/>
    <x v="2"/>
    <n v="1285"/>
    <x v="1"/>
    <x v="0"/>
    <x v="0"/>
    <n v="38196"/>
    <n v="18"/>
    <s v=" Christopher"/>
  </r>
  <r>
    <s v="Id2253"/>
    <n v="19.43"/>
    <n v="5.85"/>
    <s v="No"/>
    <x v="1"/>
    <x v="0"/>
    <n v="1"/>
    <x v="1"/>
    <x v="2"/>
    <x v="1"/>
    <n v="1283"/>
    <x v="1"/>
    <x v="1"/>
    <x v="0"/>
    <n v="38260"/>
    <n v="18"/>
    <s v=" Sonja"/>
  </r>
  <r>
    <s v="Id2254"/>
    <n v="15.22"/>
    <n v="4.92"/>
    <s v="yes"/>
    <x v="0"/>
    <x v="1"/>
    <n v="1"/>
    <x v="1"/>
    <x v="3"/>
    <x v="2"/>
    <n v="1276"/>
    <x v="1"/>
    <x v="2"/>
    <x v="1"/>
    <n v="35729"/>
    <n v="25"/>
    <s v=" Alexandra"/>
  </r>
  <r>
    <s v="Id2255"/>
    <n v="20.72"/>
    <n v="9.4600000000000009"/>
    <s v="No"/>
    <x v="0"/>
    <x v="0"/>
    <n v="0"/>
    <x v="1"/>
    <x v="2"/>
    <x v="0"/>
    <n v="1267"/>
    <x v="1"/>
    <x v="1"/>
    <x v="0"/>
    <n v="37594"/>
    <n v="20"/>
    <s v=" Martha L."/>
  </r>
  <r>
    <s v="Id2256"/>
    <n v="35.4"/>
    <n v="5.94"/>
    <s v="No"/>
    <x v="0"/>
    <x v="1"/>
    <n v="1"/>
    <x v="1"/>
    <x v="0"/>
    <x v="1"/>
    <n v="1263.25"/>
    <x v="1"/>
    <x v="0"/>
    <x v="3"/>
    <n v="37946"/>
    <n v="19"/>
    <s v=" Ryan C."/>
  </r>
  <r>
    <s v="Id2257"/>
    <n v="34.4"/>
    <n v="5.7"/>
    <s v="No"/>
    <x v="0"/>
    <x v="1"/>
    <n v="1"/>
    <x v="1"/>
    <x v="0"/>
    <x v="1"/>
    <n v="1261.8599999999999"/>
    <x v="1"/>
    <x v="0"/>
    <x v="3"/>
    <n v="37848"/>
    <n v="19"/>
    <s v=" Cliff"/>
  </r>
  <r>
    <s v="Id2258"/>
    <n v="34.1"/>
    <n v="4.13"/>
    <s v="No"/>
    <x v="0"/>
    <x v="1"/>
    <n v="1"/>
    <x v="1"/>
    <x v="0"/>
    <x v="2"/>
    <n v="1261.44"/>
    <x v="1"/>
    <x v="0"/>
    <x v="3"/>
    <n v="37924"/>
    <n v="19"/>
    <s v=" Blue"/>
  </r>
  <r>
    <s v="Id2259"/>
    <n v="30.4"/>
    <n v="4.7699999999999996"/>
    <s v="No"/>
    <x v="0"/>
    <x v="1"/>
    <n v="1"/>
    <x v="1"/>
    <x v="0"/>
    <x v="2"/>
    <n v="1256.3"/>
    <x v="1"/>
    <x v="0"/>
    <x v="3"/>
    <n v="37907"/>
    <n v="19"/>
    <s v=" Jeffrey M"/>
  </r>
  <r>
    <s v="Id2260"/>
    <n v="28.7"/>
    <n v="4.99"/>
    <s v="No"/>
    <x v="0"/>
    <x v="1"/>
    <n v="1"/>
    <x v="1"/>
    <x v="1"/>
    <x v="2"/>
    <n v="1253.94"/>
    <x v="1"/>
    <x v="2"/>
    <x v="3"/>
    <n v="37965"/>
    <n v="19"/>
    <s v=" Andrew"/>
  </r>
  <r>
    <s v="Id2261"/>
    <n v="17.440000000000001"/>
    <n v="4.42"/>
    <s v="yes"/>
    <x v="0"/>
    <x v="1"/>
    <n v="1"/>
    <x v="1"/>
    <x v="3"/>
    <x v="2"/>
    <n v="1253"/>
    <x v="1"/>
    <x v="2"/>
    <x v="0"/>
    <n v="35738"/>
    <n v="25"/>
    <s v=" Julia"/>
  </r>
  <r>
    <s v="Id2262"/>
    <n v="27.6"/>
    <n v="4.01"/>
    <s v="No"/>
    <x v="0"/>
    <x v="1"/>
    <n v="1"/>
    <x v="1"/>
    <x v="1"/>
    <x v="2"/>
    <n v="1252.4100000000001"/>
    <x v="1"/>
    <x v="0"/>
    <x v="3"/>
    <n v="37879"/>
    <n v="19"/>
    <s v=" Daniel"/>
  </r>
  <r>
    <s v="Id2263"/>
    <n v="20.7"/>
    <n v="4.49"/>
    <s v="No"/>
    <x v="0"/>
    <x v="1"/>
    <n v="1"/>
    <x v="1"/>
    <x v="2"/>
    <x v="2"/>
    <n v="1242.82"/>
    <x v="1"/>
    <x v="1"/>
    <x v="3"/>
    <n v="37872"/>
    <n v="19"/>
    <s v=" Jaime"/>
  </r>
  <r>
    <s v="Id2264"/>
    <n v="20.3"/>
    <n v="6.37"/>
    <s v="No"/>
    <x v="0"/>
    <x v="1"/>
    <n v="1"/>
    <x v="1"/>
    <x v="2"/>
    <x v="1"/>
    <n v="1242.26"/>
    <x v="1"/>
    <x v="1"/>
    <x v="3"/>
    <n v="37879"/>
    <n v="19"/>
    <s v=" Mohd Syahidan"/>
  </r>
  <r>
    <s v="Id2265"/>
    <n v="19.8"/>
    <n v="5.12"/>
    <s v="No"/>
    <x v="0"/>
    <x v="1"/>
    <n v="1"/>
    <x v="1"/>
    <x v="2"/>
    <x v="2"/>
    <n v="1241.57"/>
    <x v="1"/>
    <x v="2"/>
    <x v="3"/>
    <n v="37835"/>
    <n v="19"/>
    <s v=" Matthew"/>
  </r>
  <r>
    <s v="Id2266"/>
    <n v="21.87"/>
    <n v="8.59"/>
    <s v="No"/>
    <x v="0"/>
    <x v="0"/>
    <n v="0"/>
    <x v="1"/>
    <x v="2"/>
    <x v="0"/>
    <n v="1241"/>
    <x v="1"/>
    <x v="2"/>
    <x v="0"/>
    <n v="37438"/>
    <n v="20"/>
    <s v=" Elizabeth S."/>
  </r>
  <r>
    <s v="Id2267"/>
    <n v="16.600000000000001"/>
    <n v="5.87"/>
    <s v="No"/>
    <x v="0"/>
    <x v="0"/>
    <n v="1"/>
    <x v="1"/>
    <x v="3"/>
    <x v="1"/>
    <n v="1240"/>
    <x v="1"/>
    <x v="1"/>
    <x v="1"/>
    <n v="36079"/>
    <n v="24"/>
    <s v=" Katie"/>
  </r>
  <r>
    <s v="Id2268"/>
    <n v="21.98"/>
    <n v="7.03"/>
    <s v="No"/>
    <x v="0"/>
    <x v="0"/>
    <n v="0"/>
    <x v="1"/>
    <x v="2"/>
    <x v="0"/>
    <n v="1237"/>
    <x v="1"/>
    <x v="2"/>
    <x v="0"/>
    <n v="37602"/>
    <n v="20"/>
    <s v=" Christi A."/>
  </r>
  <r>
    <s v="Id2269"/>
    <n v="19.7"/>
    <n v="5.51"/>
    <s v="No"/>
    <x v="0"/>
    <x v="0"/>
    <n v="1"/>
    <x v="1"/>
    <x v="2"/>
    <x v="2"/>
    <n v="1234"/>
    <x v="1"/>
    <x v="1"/>
    <x v="0"/>
    <n v="35989"/>
    <n v="24"/>
    <s v=" Sandra K."/>
  </r>
  <r>
    <s v="Id2270"/>
    <n v="19.21"/>
    <n v="4.76"/>
    <s v="No"/>
    <x v="1"/>
    <x v="0"/>
    <n v="1"/>
    <x v="1"/>
    <x v="2"/>
    <x v="2"/>
    <n v="1228"/>
    <x v="1"/>
    <x v="1"/>
    <x v="1"/>
    <n v="38276"/>
    <n v="18"/>
    <s v=" Katharine"/>
  </r>
  <r>
    <s v="Id2271"/>
    <n v="19.3"/>
    <n v="4.7"/>
    <s v="No"/>
    <x v="1"/>
    <x v="0"/>
    <n v="1"/>
    <x v="1"/>
    <x v="2"/>
    <x v="2"/>
    <n v="1224"/>
    <x v="1"/>
    <x v="1"/>
    <x v="0"/>
    <n v="38177"/>
    <n v="18"/>
    <s v=" Jerome"/>
  </r>
  <r>
    <s v="Id2272"/>
    <n v="16.22"/>
    <n v="6.21"/>
    <s v="yes"/>
    <x v="0"/>
    <x v="0"/>
    <n v="0"/>
    <x v="1"/>
    <x v="3"/>
    <x v="1"/>
    <n v="1220"/>
    <x v="1"/>
    <x v="0"/>
    <x v="1"/>
    <n v="35373"/>
    <n v="26"/>
    <s v=" Julia R"/>
  </r>
  <r>
    <s v="Id2273"/>
    <n v="17.12"/>
    <n v="4.5199999999999996"/>
    <s v="No"/>
    <x v="1"/>
    <x v="0"/>
    <n v="1"/>
    <x v="1"/>
    <x v="3"/>
    <x v="2"/>
    <n v="1210"/>
    <x v="1"/>
    <x v="1"/>
    <x v="0"/>
    <n v="38140"/>
    <n v="19"/>
    <s v=" Sean Henry"/>
  </r>
  <r>
    <s v="Id2274"/>
    <n v="19.07"/>
    <n v="5.45"/>
    <s v="No"/>
    <x v="0"/>
    <x v="0"/>
    <n v="1"/>
    <x v="1"/>
    <x v="2"/>
    <x v="2"/>
    <n v="1200.55"/>
    <x v="1"/>
    <x v="0"/>
    <x v="0"/>
    <n v="33883"/>
    <n v="30"/>
    <s v=" Rachel A."/>
  </r>
  <r>
    <s v="Id2275"/>
    <n v="15.56"/>
    <n v="4.42"/>
    <s v="No"/>
    <x v="0"/>
    <x v="0"/>
    <n v="0"/>
    <x v="1"/>
    <x v="3"/>
    <x v="2"/>
    <n v="1200"/>
    <x v="1"/>
    <x v="0"/>
    <x v="1"/>
    <n v="36339"/>
    <n v="23"/>
    <s v=" Jim"/>
  </r>
  <r>
    <s v="Id2276"/>
    <n v="22.76"/>
    <n v="9.44"/>
    <s v="No"/>
    <x v="0"/>
    <x v="0"/>
    <n v="0"/>
    <x v="1"/>
    <x v="2"/>
    <x v="0"/>
    <n v="1191"/>
    <x v="1"/>
    <x v="1"/>
    <x v="0"/>
    <n v="37494"/>
    <n v="20"/>
    <s v=" Tim"/>
  </r>
  <r>
    <s v="Id2277"/>
    <n v="22.79"/>
    <n v="6.15"/>
    <s v="yes"/>
    <x v="0"/>
    <x v="1"/>
    <n v="1"/>
    <x v="1"/>
    <x v="2"/>
    <x v="1"/>
    <n v="1178.07"/>
    <x v="1"/>
    <x v="2"/>
    <x v="0"/>
    <n v="35609"/>
    <n v="25"/>
    <s v=" Abby L."/>
  </r>
  <r>
    <s v="Id2278"/>
    <n v="17.41"/>
    <n v="5.13"/>
    <s v="yes"/>
    <x v="0"/>
    <x v="0"/>
    <n v="0"/>
    <x v="1"/>
    <x v="3"/>
    <x v="2"/>
    <n v="1178"/>
    <x v="1"/>
    <x v="0"/>
    <x v="0"/>
    <n v="35288"/>
    <n v="26"/>
    <s v=" Mark"/>
  </r>
  <r>
    <s v="Id2279"/>
    <n v="19.32"/>
    <n v="4.96"/>
    <s v="yes"/>
    <x v="0"/>
    <x v="0"/>
    <n v="0"/>
    <x v="1"/>
    <x v="2"/>
    <x v="2"/>
    <n v="1167"/>
    <x v="1"/>
    <x v="1"/>
    <x v="0"/>
    <n v="37207"/>
    <n v="21"/>
    <s v=" Ali"/>
  </r>
  <r>
    <s v="Id2280"/>
    <n v="18.25"/>
    <n v="10.95"/>
    <s v="No"/>
    <x v="0"/>
    <x v="0"/>
    <n v="0"/>
    <x v="1"/>
    <x v="3"/>
    <x v="0"/>
    <n v="1165"/>
    <x v="1"/>
    <x v="0"/>
    <x v="1"/>
    <n v="37418"/>
    <n v="20"/>
    <s v=" Joshua"/>
  </r>
  <r>
    <s v="Id2281"/>
    <n v="53.13"/>
    <n v="4.4400000000000004"/>
    <s v="No"/>
    <x v="1"/>
    <x v="0"/>
    <n v="1"/>
    <x v="1"/>
    <x v="0"/>
    <x v="2"/>
    <n v="1163.46"/>
    <x v="1"/>
    <x v="0"/>
    <x v="0"/>
    <n v="38302"/>
    <n v="18"/>
    <s v=" Pierre"/>
  </r>
  <r>
    <s v="Id2282"/>
    <n v="20.46"/>
    <n v="4.0199999999999996"/>
    <s v="No"/>
    <x v="0"/>
    <x v="0"/>
    <n v="0"/>
    <x v="1"/>
    <x v="2"/>
    <x v="2"/>
    <n v="1158.32"/>
    <x v="1"/>
    <x v="1"/>
    <x v="0"/>
    <n v="34541"/>
    <n v="28"/>
    <s v=" Kate"/>
  </r>
  <r>
    <s v="Id2283"/>
    <n v="43.01"/>
    <n v="5.44"/>
    <s v="No"/>
    <x v="1"/>
    <x v="0"/>
    <n v="1"/>
    <x v="1"/>
    <x v="0"/>
    <x v="2"/>
    <n v="1149.4000000000001"/>
    <x v="1"/>
    <x v="2"/>
    <x v="0"/>
    <n v="38186"/>
    <n v="18"/>
    <s v=" David"/>
  </r>
  <r>
    <s v="Id2284"/>
    <n v="15.01"/>
    <n v="4.1500000000000004"/>
    <s v="No"/>
    <x v="0"/>
    <x v="1"/>
    <n v="1"/>
    <x v="1"/>
    <x v="3"/>
    <x v="2"/>
    <n v="1149"/>
    <x v="1"/>
    <x v="1"/>
    <x v="1"/>
    <n v="37784"/>
    <n v="19"/>
    <s v=" Carla"/>
  </r>
  <r>
    <s v="Id2285"/>
    <n v="41.14"/>
    <n v="6.02"/>
    <s v="No"/>
    <x v="1"/>
    <x v="0"/>
    <n v="1"/>
    <x v="1"/>
    <x v="0"/>
    <x v="1"/>
    <n v="1146.8"/>
    <x v="1"/>
    <x v="2"/>
    <x v="0"/>
    <n v="38148"/>
    <n v="18"/>
    <s v=" Alvaro Sr."/>
  </r>
  <r>
    <s v="Id2286"/>
    <n v="16.55"/>
    <n v="7.73"/>
    <s v="No"/>
    <x v="0"/>
    <x v="0"/>
    <n v="0"/>
    <x v="1"/>
    <x v="3"/>
    <x v="0"/>
    <n v="1142"/>
    <x v="2"/>
    <x v="2"/>
    <x v="3"/>
    <n v="37530"/>
    <n v="20"/>
    <s v=" Hope"/>
  </r>
  <r>
    <s v="Id2287"/>
    <n v="37.29"/>
    <n v="5.03"/>
    <s v="No"/>
    <x v="1"/>
    <x v="0"/>
    <n v="1"/>
    <x v="1"/>
    <x v="0"/>
    <x v="2"/>
    <n v="1141.45"/>
    <x v="2"/>
    <x v="0"/>
    <x v="0"/>
    <n v="38242"/>
    <n v="18"/>
    <s v=" Mark P."/>
  </r>
  <r>
    <s v="Id2288"/>
    <n v="16.739999999999998"/>
    <n v="4.08"/>
    <s v="yes"/>
    <x v="0"/>
    <x v="0"/>
    <n v="0"/>
    <x v="1"/>
    <x v="3"/>
    <x v="2"/>
    <n v="1141"/>
    <x v="2"/>
    <x v="1"/>
    <x v="0"/>
    <n v="37189"/>
    <n v="21"/>
    <s v=" Desiree"/>
  </r>
  <r>
    <s v="Id2289"/>
    <n v="34.43"/>
    <n v="4.2699999999999996"/>
    <s v="No"/>
    <x v="1"/>
    <x v="0"/>
    <n v="1"/>
    <x v="1"/>
    <x v="0"/>
    <x v="2"/>
    <n v="1137.47"/>
    <x v="2"/>
    <x v="2"/>
    <x v="0"/>
    <n v="38318"/>
    <n v="18"/>
    <s v=" Mario Jr."/>
  </r>
  <r>
    <s v="Id2290"/>
    <n v="34.1"/>
    <n v="4.07"/>
    <s v="No"/>
    <x v="1"/>
    <x v="0"/>
    <n v="1"/>
    <x v="1"/>
    <x v="0"/>
    <x v="2"/>
    <n v="1137.01"/>
    <x v="2"/>
    <x v="1"/>
    <x v="0"/>
    <n v="38275"/>
    <n v="18"/>
    <s v=" Lusapho"/>
  </r>
  <r>
    <s v="Id2291"/>
    <n v="19.3"/>
    <n v="10.36"/>
    <s v="No"/>
    <x v="0"/>
    <x v="0"/>
    <n v="0"/>
    <x v="1"/>
    <x v="2"/>
    <x v="0"/>
    <n v="1137"/>
    <x v="2"/>
    <x v="1"/>
    <x v="0"/>
    <n v="37479"/>
    <n v="20"/>
    <s v=" Erin C."/>
  </r>
  <r>
    <s v="Id2292"/>
    <n v="33.659999999999997"/>
    <n v="5.71"/>
    <s v="No"/>
    <x v="1"/>
    <x v="0"/>
    <n v="1"/>
    <x v="1"/>
    <x v="0"/>
    <x v="1"/>
    <n v="1136.4000000000001"/>
    <x v="2"/>
    <x v="0"/>
    <x v="0"/>
    <n v="38319"/>
    <n v="18"/>
    <s v=" Alan F"/>
  </r>
  <r>
    <s v="Id2293"/>
    <n v="33.33"/>
    <n v="6.08"/>
    <s v="No"/>
    <x v="1"/>
    <x v="0"/>
    <n v="1"/>
    <x v="1"/>
    <x v="0"/>
    <x v="1"/>
    <n v="1135.94"/>
    <x v="2"/>
    <x v="0"/>
    <x v="0"/>
    <n v="38149"/>
    <n v="18"/>
    <s v=" Ryan"/>
  </r>
  <r>
    <s v="Id2294"/>
    <n v="21.84"/>
    <n v="5.71"/>
    <s v="No"/>
    <x v="1"/>
    <x v="0"/>
    <n v="1"/>
    <x v="1"/>
    <x v="2"/>
    <x v="1"/>
    <n v="1135"/>
    <x v="2"/>
    <x v="0"/>
    <x v="0"/>
    <n v="38266"/>
    <n v="18"/>
    <s v=" Hope"/>
  </r>
  <r>
    <s v="Id2295"/>
    <n v="16.87"/>
    <n v="9.1300000000000008"/>
    <s v="No"/>
    <x v="0"/>
    <x v="0"/>
    <n v="0"/>
    <x v="1"/>
    <x v="3"/>
    <x v="0"/>
    <n v="1132"/>
    <x v="2"/>
    <x v="1"/>
    <x v="0"/>
    <n v="37456"/>
    <n v="20"/>
    <s v=" Josh"/>
  </r>
  <r>
    <s v="Id2296"/>
    <n v="30.14"/>
    <n v="5.49"/>
    <s v="No"/>
    <x v="1"/>
    <x v="0"/>
    <n v="1"/>
    <x v="1"/>
    <x v="0"/>
    <x v="2"/>
    <n v="1131.51"/>
    <x v="2"/>
    <x v="1"/>
    <x v="0"/>
    <n v="38152"/>
    <n v="18"/>
    <s v=" Jacob J"/>
  </r>
  <r>
    <s v="Id2297"/>
    <n v="23.21"/>
    <n v="4.37"/>
    <s v="No"/>
    <x v="1"/>
    <x v="0"/>
    <n v="1"/>
    <x v="1"/>
    <x v="2"/>
    <x v="2"/>
    <n v="1121.8699999999999"/>
    <x v="2"/>
    <x v="1"/>
    <x v="0"/>
    <n v="38303"/>
    <n v="18"/>
    <s v=" Jose Tomas"/>
  </r>
  <r>
    <s v="Id2298"/>
    <n v="17.170000000000002"/>
    <n v="8.4600000000000009"/>
    <s v="No"/>
    <x v="0"/>
    <x v="0"/>
    <n v="0"/>
    <x v="1"/>
    <x v="3"/>
    <x v="0"/>
    <n v="1086"/>
    <x v="2"/>
    <x v="0"/>
    <x v="0"/>
    <n v="37481"/>
    <n v="20"/>
    <s v=" Mary Evan"/>
  </r>
  <r>
    <s v="Id2299"/>
    <n v="15.61"/>
    <n v="5.28"/>
    <s v="No"/>
    <x v="0"/>
    <x v="0"/>
    <n v="1"/>
    <x v="1"/>
    <x v="3"/>
    <x v="2"/>
    <n v="1082"/>
    <x v="2"/>
    <x v="2"/>
    <x v="0"/>
    <n v="36155"/>
    <n v="24"/>
    <s v=" Justin K."/>
  </r>
  <r>
    <s v="Id2300"/>
    <n v="17.98"/>
    <n v="5.33"/>
    <s v="yes"/>
    <x v="0"/>
    <x v="1"/>
    <n v="1"/>
    <x v="1"/>
    <x v="3"/>
    <x v="2"/>
    <n v="1071"/>
    <x v="2"/>
    <x v="0"/>
    <x v="0"/>
    <n v="35655"/>
    <n v="25"/>
    <s v=" Patrick"/>
  </r>
  <r>
    <s v="Id2301"/>
    <n v="21.64"/>
    <n v="5.5"/>
    <s v="No"/>
    <x v="1"/>
    <x v="0"/>
    <n v="1"/>
    <x v="1"/>
    <x v="2"/>
    <x v="2"/>
    <n v="1070"/>
    <x v="2"/>
    <x v="0"/>
    <x v="0"/>
    <n v="38223"/>
    <n v="18"/>
    <s v=" Roman"/>
  </r>
  <r>
    <s v="Id2302"/>
    <n v="16.399999999999999"/>
    <n v="5.4"/>
    <s v="No"/>
    <x v="0"/>
    <x v="1"/>
    <n v="1"/>
    <x v="1"/>
    <x v="3"/>
    <x v="2"/>
    <n v="1068"/>
    <x v="2"/>
    <x v="1"/>
    <x v="0"/>
    <n v="34240"/>
    <n v="29"/>
    <s v=" David"/>
  </r>
  <r>
    <s v="Id2303"/>
    <n v="15.77"/>
    <n v="6.05"/>
    <s v="yes"/>
    <x v="0"/>
    <x v="0"/>
    <n v="1"/>
    <x v="1"/>
    <x v="3"/>
    <x v="1"/>
    <n v="1056"/>
    <x v="2"/>
    <x v="2"/>
    <x v="0"/>
    <n v="34851"/>
    <n v="28"/>
    <s v=" Evelyn L"/>
  </r>
  <r>
    <s v="Id2304"/>
    <n v="18.27"/>
    <n v="11.46"/>
    <s v="No"/>
    <x v="0"/>
    <x v="0"/>
    <n v="0"/>
    <x v="1"/>
    <x v="3"/>
    <x v="0"/>
    <n v="1049"/>
    <x v="2"/>
    <x v="2"/>
    <x v="1"/>
    <n v="37438"/>
    <n v="20"/>
    <s v=" Jim"/>
  </r>
  <r>
    <s v="Id2305"/>
    <n v="16.489999999999998"/>
    <n v="8.48"/>
    <s v="No"/>
    <x v="0"/>
    <x v="0"/>
    <n v="0"/>
    <x v="1"/>
    <x v="3"/>
    <x v="0"/>
    <n v="1047"/>
    <x v="2"/>
    <x v="1"/>
    <x v="0"/>
    <n v="37457"/>
    <n v="20"/>
    <s v=" Matthew S"/>
  </r>
  <r>
    <s v="Id2306"/>
    <n v="16.14"/>
    <n v="4.8600000000000003"/>
    <s v="No"/>
    <x v="0"/>
    <x v="0"/>
    <n v="0"/>
    <x v="1"/>
    <x v="3"/>
    <x v="2"/>
    <n v="1044"/>
    <x v="2"/>
    <x v="2"/>
    <x v="0"/>
    <n v="34655"/>
    <n v="28"/>
    <s v=" Kenneth"/>
  </r>
  <r>
    <s v="Id2307"/>
    <n v="20.85"/>
    <n v="4.45"/>
    <s v="yes"/>
    <x v="0"/>
    <x v="0"/>
    <n v="1"/>
    <x v="1"/>
    <x v="2"/>
    <x v="2"/>
    <n v="1033.74"/>
    <x v="2"/>
    <x v="1"/>
    <x v="0"/>
    <n v="34977"/>
    <n v="27"/>
    <s v=" Andrea"/>
  </r>
  <r>
    <s v="Id2308"/>
    <n v="15.88"/>
    <n v="4.3600000000000003"/>
    <s v="No"/>
    <x v="0"/>
    <x v="0"/>
    <n v="0"/>
    <x v="1"/>
    <x v="3"/>
    <x v="2"/>
    <n v="1019"/>
    <x v="2"/>
    <x v="2"/>
    <x v="0"/>
    <n v="36377"/>
    <n v="23"/>
    <s v=" Kristina"/>
  </r>
  <r>
    <s v="Id2309"/>
    <n v="20.66"/>
    <n v="5.8"/>
    <s v="No"/>
    <x v="1"/>
    <x v="0"/>
    <n v="1"/>
    <x v="1"/>
    <x v="2"/>
    <x v="1"/>
    <n v="1012"/>
    <x v="2"/>
    <x v="2"/>
    <x v="0"/>
    <n v="36808"/>
    <n v="22"/>
    <s v=" Kristen"/>
  </r>
  <r>
    <s v="Id2310"/>
    <n v="20.399999999999999"/>
    <n v="5.27"/>
    <s v="No"/>
    <x v="0"/>
    <x v="0"/>
    <n v="0"/>
    <x v="1"/>
    <x v="2"/>
    <x v="2"/>
    <n v="1006.65"/>
    <x v="2"/>
    <x v="2"/>
    <x v="0"/>
    <n v="34660"/>
    <n v="28"/>
    <s v=" Matthew"/>
  </r>
  <r>
    <s v="Id2311"/>
    <n v="25.19"/>
    <n v="5.64"/>
    <s v="yes"/>
    <x v="0"/>
    <x v="0"/>
    <n v="0"/>
    <x v="1"/>
    <x v="1"/>
    <x v="2"/>
    <n v="964.71"/>
    <x v="2"/>
    <x v="2"/>
    <x v="0"/>
    <n v="37122"/>
    <n v="21"/>
    <s v=" Kathleen"/>
  </r>
  <r>
    <s v="Id2312"/>
    <n v="20.54"/>
    <n v="4.2"/>
    <s v="yes"/>
    <x v="0"/>
    <x v="0"/>
    <n v="1"/>
    <x v="1"/>
    <x v="2"/>
    <x v="2"/>
    <n v="928.59"/>
    <x v="2"/>
    <x v="1"/>
    <x v="0"/>
    <n v="35000"/>
    <n v="27"/>
    <s v=" Lindsey"/>
  </r>
  <r>
    <s v="Id2313"/>
    <n v="20.13"/>
    <n v="5.42"/>
    <s v="No"/>
    <x v="0"/>
    <x v="0"/>
    <n v="0"/>
    <x v="1"/>
    <x v="2"/>
    <x v="2"/>
    <n v="915.07"/>
    <x v="2"/>
    <x v="1"/>
    <x v="0"/>
    <n v="34637"/>
    <n v="28"/>
    <s v=" Robert"/>
  </r>
  <r>
    <s v="Id2314"/>
    <n v="18.93"/>
    <n v="6.11"/>
    <s v="No"/>
    <x v="0"/>
    <x v="1"/>
    <n v="1"/>
    <x v="1"/>
    <x v="2"/>
    <x v="1"/>
    <n v="896.21"/>
    <x v="2"/>
    <x v="1"/>
    <x v="0"/>
    <n v="34300"/>
    <n v="29"/>
    <s v=" Sarah E."/>
  </r>
  <r>
    <s v="Id2315"/>
    <n v="24.14"/>
    <n v="5.29"/>
    <s v="No"/>
    <x v="1"/>
    <x v="0"/>
    <n v="1"/>
    <x v="1"/>
    <x v="2"/>
    <x v="2"/>
    <n v="865.41"/>
    <x v="2"/>
    <x v="1"/>
    <x v="0"/>
    <n v="36848"/>
    <n v="22"/>
    <s v=" Flannery"/>
  </r>
  <r>
    <s v="Id2316"/>
    <n v="25.03"/>
    <n v="5.91"/>
    <s v="No"/>
    <x v="1"/>
    <x v="0"/>
    <n v="1"/>
    <x v="1"/>
    <x v="1"/>
    <x v="1"/>
    <n v="830.52"/>
    <x v="2"/>
    <x v="2"/>
    <x v="3"/>
    <n v="38267"/>
    <n v="18"/>
    <s v=" John T"/>
  </r>
  <r>
    <s v="Id2317"/>
    <n v="20.47"/>
    <n v="5.81"/>
    <s v="yes"/>
    <x v="0"/>
    <x v="0"/>
    <n v="1"/>
    <x v="1"/>
    <x v="2"/>
    <x v="1"/>
    <n v="773.54"/>
    <x v="2"/>
    <x v="2"/>
    <x v="0"/>
    <n v="35040"/>
    <n v="27"/>
    <s v=" Koji"/>
  </r>
  <r>
    <s v="Id2318"/>
    <n v="18.82"/>
    <n v="5.51"/>
    <s v="yes"/>
    <x v="0"/>
    <x v="0"/>
    <n v="0"/>
    <x v="1"/>
    <x v="2"/>
    <x v="2"/>
    <n v="770.38"/>
    <x v="2"/>
    <x v="2"/>
    <x v="1"/>
    <n v="35326"/>
    <n v="26"/>
    <s v=" Candice M"/>
  </r>
  <r>
    <s v="Id2319"/>
    <n v="17.079999999999998"/>
    <n v="5.73"/>
    <s v="No"/>
    <x v="0"/>
    <x v="1"/>
    <n v="1"/>
    <x v="1"/>
    <x v="3"/>
    <x v="1"/>
    <n v="770"/>
    <x v="2"/>
    <x v="0"/>
    <x v="0"/>
    <n v="34148"/>
    <n v="29"/>
    <s v=" Theodore A."/>
  </r>
  <r>
    <s v="Id2320"/>
    <n v="19.21"/>
    <n v="5.53"/>
    <s v="yes"/>
    <x v="0"/>
    <x v="0"/>
    <n v="0"/>
    <x v="1"/>
    <x v="2"/>
    <x v="2"/>
    <n v="760"/>
    <x v="2"/>
    <x v="0"/>
    <x v="0"/>
    <n v="35360"/>
    <n v="26"/>
    <s v=" Lindy"/>
  </r>
  <r>
    <s v="Id2321"/>
    <n v="17.86"/>
    <n v="5.43"/>
    <s v="No"/>
    <x v="0"/>
    <x v="1"/>
    <n v="1"/>
    <x v="1"/>
    <x v="3"/>
    <x v="2"/>
    <n v="760"/>
    <x v="2"/>
    <x v="1"/>
    <x v="0"/>
    <n v="34190"/>
    <n v="29"/>
    <s v=" Thomas"/>
  </r>
  <r>
    <s v="Id2322"/>
    <n v="21.38"/>
    <n v="8.01"/>
    <s v="No"/>
    <x v="0"/>
    <x v="0"/>
    <n v="0"/>
    <x v="1"/>
    <x v="2"/>
    <x v="0"/>
    <n v="750"/>
    <x v="2"/>
    <x v="1"/>
    <x v="1"/>
    <n v="37518"/>
    <n v="20"/>
    <s v=" Holly"/>
  </r>
  <r>
    <s v="Id2323"/>
    <n v="23.35"/>
    <n v="5.94"/>
    <s v="No"/>
    <x v="0"/>
    <x v="0"/>
    <n v="0"/>
    <x v="1"/>
    <x v="2"/>
    <x v="1"/>
    <n v="722.99"/>
    <x v="2"/>
    <x v="1"/>
    <x v="0"/>
    <n v="36508"/>
    <n v="23"/>
    <s v=" Matthew"/>
  </r>
  <r>
    <s v="Id2324"/>
    <n v="22.24"/>
    <n v="5.04"/>
    <s v="No"/>
    <x v="0"/>
    <x v="0"/>
    <n v="0"/>
    <x v="1"/>
    <x v="2"/>
    <x v="2"/>
    <n v="700"/>
    <x v="1"/>
    <x v="0"/>
    <x v="0"/>
    <n v="36520"/>
    <n v="23"/>
    <s v=" Meghan K"/>
  </r>
  <r>
    <s v="Id2325"/>
    <n v="24.76"/>
    <n v="4.54"/>
    <s v="yes"/>
    <x v="0"/>
    <x v="0"/>
    <n v="0"/>
    <x v="1"/>
    <x v="2"/>
    <x v="2"/>
    <n v="687.54"/>
    <x v="2"/>
    <x v="2"/>
    <x v="0"/>
    <n v="37146"/>
    <n v="21"/>
    <s v=" Fred"/>
  </r>
  <r>
    <s v="Id2326"/>
    <n v="20.100000000000001"/>
    <n v="5.6"/>
    <s v="yes"/>
    <x v="0"/>
    <x v="1"/>
    <n v="1"/>
    <x v="1"/>
    <x v="2"/>
    <x v="2"/>
    <n v="670"/>
    <x v="2"/>
    <x v="0"/>
    <x v="0"/>
    <n v="35743"/>
    <n v="25"/>
    <s v=" Sebastian"/>
  </r>
  <r>
    <s v="Id2327"/>
    <n v="21.77"/>
    <n v="10.67"/>
    <s v="No"/>
    <x v="0"/>
    <x v="0"/>
    <n v="0"/>
    <x v="1"/>
    <x v="2"/>
    <x v="0"/>
    <n v="668"/>
    <x v="2"/>
    <x v="2"/>
    <x v="1"/>
    <n v="37589"/>
    <n v="20"/>
    <s v=" Laura"/>
  </r>
  <r>
    <s v="Id2328"/>
    <n v="17.82"/>
    <n v="5.26"/>
    <s v="yes"/>
    <x v="0"/>
    <x v="0"/>
    <n v="1"/>
    <x v="1"/>
    <x v="3"/>
    <x v="2"/>
    <n v="650"/>
    <x v="2"/>
    <x v="0"/>
    <x v="0"/>
    <n v="34884"/>
    <n v="27"/>
    <s v=" Nicole"/>
  </r>
  <r>
    <s v="Id2329"/>
    <n v="17.07"/>
    <n v="5.22"/>
    <s v="No"/>
    <x v="0"/>
    <x v="1"/>
    <n v="1"/>
    <x v="1"/>
    <x v="3"/>
    <x v="2"/>
    <n v="650"/>
    <x v="2"/>
    <x v="0"/>
    <x v="0"/>
    <n v="34121"/>
    <n v="30"/>
    <s v=" Susan E"/>
  </r>
  <r>
    <s v="Id2330"/>
    <n v="22.24"/>
    <n v="4.29"/>
    <s v="yes"/>
    <x v="0"/>
    <x v="0"/>
    <n v="0"/>
    <x v="1"/>
    <x v="2"/>
    <x v="2"/>
    <n v="646.14"/>
    <x v="2"/>
    <x v="0"/>
    <x v="1"/>
    <n v="37215"/>
    <n v="21"/>
    <s v=" Katy"/>
  </r>
  <r>
    <s v="Id2331"/>
    <n v="22.34"/>
    <n v="5.57"/>
    <s v="No"/>
    <x v="0"/>
    <x v="0"/>
    <n v="1"/>
    <x v="1"/>
    <x v="2"/>
    <x v="2"/>
    <n v="637.26"/>
    <x v="2"/>
    <x v="0"/>
    <x v="0"/>
    <n v="36003"/>
    <n v="24"/>
    <s v=" Jordan"/>
  </r>
  <r>
    <s v="Id2332"/>
    <n v="17.7"/>
    <n v="6.28"/>
    <s v="No"/>
    <x v="0"/>
    <x v="0"/>
    <n v="1"/>
    <x v="1"/>
    <x v="3"/>
    <x v="1"/>
    <n v="604.54"/>
    <x v="2"/>
    <x v="0"/>
    <x v="0"/>
    <n v="33860"/>
    <n v="30"/>
    <s v=" Juan D. Sr."/>
  </r>
  <r>
    <s v="Id2333"/>
    <n v="16.47"/>
    <n v="6.35"/>
    <s v="No"/>
    <x v="0"/>
    <x v="1"/>
    <n v="1"/>
    <x v="1"/>
    <x v="3"/>
    <x v="1"/>
    <n v="600"/>
    <x v="1"/>
    <x v="1"/>
    <x v="0"/>
    <n v="34150"/>
    <n v="29"/>
    <s v=" Julie"/>
  </r>
  <r>
    <s v="Id2334"/>
    <n v="17.600000000000001"/>
    <n v="4.3899999999999997"/>
    <s v="No"/>
    <x v="0"/>
    <x v="0"/>
    <n v="1"/>
    <x v="1"/>
    <x v="3"/>
    <x v="2"/>
    <n v="570.62"/>
    <x v="1"/>
    <x v="1"/>
    <x v="0"/>
    <n v="33938"/>
    <n v="30"/>
    <s v=" Evan P"/>
  </r>
  <r>
    <s v="Id2335"/>
    <n v="17.579999999999998"/>
    <n v="4.51"/>
    <s v="No"/>
    <x v="0"/>
    <x v="0"/>
    <n v="1"/>
    <x v="1"/>
    <x v="3"/>
    <x v="2"/>
    <n v="563.84"/>
    <x v="1"/>
    <x v="0"/>
    <x v="0"/>
    <n v="33794"/>
    <n v="30"/>
    <s v=" Aaron 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3A1A37-14A2-4065-AE41-CAC95D9DD112}"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5:M24" firstHeaderRow="1" firstDataRow="2" firstDataCol="1"/>
  <pivotFields count="17">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dataField="1" showAll="0"/>
    <pivotField axis="axisCol" showAll="0">
      <items count="4">
        <item x="0"/>
        <item x="1"/>
        <item x="2"/>
        <item t="default"/>
      </items>
    </pivotField>
    <pivotField showAll="0">
      <items count="4">
        <item x="1"/>
        <item x="2"/>
        <item x="0"/>
        <item t="default"/>
      </items>
    </pivotField>
    <pivotField axis="axisRow" showAll="0">
      <items count="18">
        <item x="3"/>
        <item x="1"/>
        <item x="0"/>
        <item x="7"/>
        <item x="5"/>
        <item x="4"/>
        <item x="6"/>
        <item x="11"/>
        <item x="9"/>
        <item x="16"/>
        <item x="14"/>
        <item x="13"/>
        <item x="8"/>
        <item x="2"/>
        <item x="15"/>
        <item x="12"/>
        <item x="10"/>
        <item t="default"/>
      </items>
    </pivotField>
    <pivotField showAll="0"/>
    <pivotField showAll="0"/>
    <pivotField showAll="0"/>
  </pivotFields>
  <rowFields count="1">
    <field x="13"/>
  </rowFields>
  <rowItems count="18">
    <i>
      <x/>
    </i>
    <i>
      <x v="1"/>
    </i>
    <i>
      <x v="2"/>
    </i>
    <i>
      <x v="3"/>
    </i>
    <i>
      <x v="4"/>
    </i>
    <i>
      <x v="5"/>
    </i>
    <i>
      <x v="6"/>
    </i>
    <i>
      <x v="7"/>
    </i>
    <i>
      <x v="8"/>
    </i>
    <i>
      <x v="9"/>
    </i>
    <i>
      <x v="10"/>
    </i>
    <i>
      <x v="11"/>
    </i>
    <i>
      <x v="12"/>
    </i>
    <i>
      <x v="13"/>
    </i>
    <i>
      <x v="14"/>
    </i>
    <i>
      <x v="15"/>
    </i>
    <i>
      <x v="16"/>
    </i>
    <i t="grand">
      <x/>
    </i>
  </rowItems>
  <colFields count="1">
    <field x="11"/>
  </colFields>
  <colItems count="4">
    <i>
      <x/>
    </i>
    <i>
      <x v="1"/>
    </i>
    <i>
      <x v="2"/>
    </i>
    <i t="grand">
      <x/>
    </i>
  </colItems>
  <dataFields count="1">
    <dataField name="Average of charges" fld="10" subtotal="average" baseField="0" baseItem="0"/>
  </dataFields>
  <chartFormats count="15">
    <chartFormat chart="13" format="12" series="1">
      <pivotArea type="data" outline="0" fieldPosition="0">
        <references count="2">
          <reference field="4294967294" count="1" selected="0">
            <x v="0"/>
          </reference>
          <reference field="11" count="1" selected="0">
            <x v="0"/>
          </reference>
        </references>
      </pivotArea>
    </chartFormat>
    <chartFormat chart="13" format="13" series="1">
      <pivotArea type="data" outline="0" fieldPosition="0">
        <references count="2">
          <reference field="4294967294" count="1" selected="0">
            <x v="0"/>
          </reference>
          <reference field="11" count="1" selected="0">
            <x v="1"/>
          </reference>
        </references>
      </pivotArea>
    </chartFormat>
    <chartFormat chart="13" format="14" series="1">
      <pivotArea type="data" outline="0" fieldPosition="0">
        <references count="2">
          <reference field="4294967294" count="1" selected="0">
            <x v="0"/>
          </reference>
          <reference field="11" count="1" selected="0">
            <x v="2"/>
          </reference>
        </references>
      </pivotArea>
    </chartFormat>
    <chartFormat chart="17" format="18" series="1">
      <pivotArea type="data" outline="0" fieldPosition="0">
        <references count="2">
          <reference field="4294967294" count="1" selected="0">
            <x v="0"/>
          </reference>
          <reference field="11" count="1" selected="0">
            <x v="0"/>
          </reference>
        </references>
      </pivotArea>
    </chartFormat>
    <chartFormat chart="17" format="19" series="1">
      <pivotArea type="data" outline="0" fieldPosition="0">
        <references count="2">
          <reference field="4294967294" count="1" selected="0">
            <x v="0"/>
          </reference>
          <reference field="11" count="1" selected="0">
            <x v="1"/>
          </reference>
        </references>
      </pivotArea>
    </chartFormat>
    <chartFormat chart="17" format="20" series="1">
      <pivotArea type="data" outline="0" fieldPosition="0">
        <references count="2">
          <reference field="4294967294" count="1" selected="0">
            <x v="0"/>
          </reference>
          <reference field="11" count="1" selected="0">
            <x v="2"/>
          </reference>
        </references>
      </pivotArea>
    </chartFormat>
    <chartFormat chart="18" format="21" series="1">
      <pivotArea type="data" outline="0" fieldPosition="0">
        <references count="2">
          <reference field="4294967294" count="1" selected="0">
            <x v="0"/>
          </reference>
          <reference field="11" count="1" selected="0">
            <x v="0"/>
          </reference>
        </references>
      </pivotArea>
    </chartFormat>
    <chartFormat chart="18" format="22" series="1">
      <pivotArea type="data" outline="0" fieldPosition="0">
        <references count="2">
          <reference field="4294967294" count="1" selected="0">
            <x v="0"/>
          </reference>
          <reference field="11" count="1" selected="0">
            <x v="1"/>
          </reference>
        </references>
      </pivotArea>
    </chartFormat>
    <chartFormat chart="18" format="23" series="1">
      <pivotArea type="data" outline="0" fieldPosition="0">
        <references count="2">
          <reference field="4294967294" count="1" selected="0">
            <x v="0"/>
          </reference>
          <reference field="11" count="1" selected="0">
            <x v="2"/>
          </reference>
        </references>
      </pivotArea>
    </chartFormat>
    <chartFormat chart="19" format="24" series="1">
      <pivotArea type="data" outline="0" fieldPosition="0">
        <references count="2">
          <reference field="4294967294" count="1" selected="0">
            <x v="0"/>
          </reference>
          <reference field="11" count="1" selected="0">
            <x v="0"/>
          </reference>
        </references>
      </pivotArea>
    </chartFormat>
    <chartFormat chart="19" format="25" series="1">
      <pivotArea type="data" outline="0" fieldPosition="0">
        <references count="2">
          <reference field="4294967294" count="1" selected="0">
            <x v="0"/>
          </reference>
          <reference field="11" count="1" selected="0">
            <x v="1"/>
          </reference>
        </references>
      </pivotArea>
    </chartFormat>
    <chartFormat chart="19" format="26" series="1">
      <pivotArea type="data" outline="0" fieldPosition="0">
        <references count="2">
          <reference field="4294967294" count="1" selected="0">
            <x v="0"/>
          </reference>
          <reference field="11" count="1" selected="0">
            <x v="2"/>
          </reference>
        </references>
      </pivotArea>
    </chartFormat>
    <chartFormat chart="20" format="24" series="1">
      <pivotArea type="data" outline="0" fieldPosition="0">
        <references count="2">
          <reference field="4294967294" count="1" selected="0">
            <x v="0"/>
          </reference>
          <reference field="11" count="1" selected="0">
            <x v="0"/>
          </reference>
        </references>
      </pivotArea>
    </chartFormat>
    <chartFormat chart="20" format="25" series="1">
      <pivotArea type="data" outline="0" fieldPosition="0">
        <references count="2">
          <reference field="4294967294" count="1" selected="0">
            <x v="0"/>
          </reference>
          <reference field="11" count="1" selected="0">
            <x v="1"/>
          </reference>
        </references>
      </pivotArea>
    </chartFormat>
    <chartFormat chart="20" format="26"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D3ECD4-9F49-48ED-ADDD-BA1CFD34BF72}"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Weight Status">
  <location ref="A5:E11" firstHeaderRow="1" firstDataRow="2" firstDataCol="1"/>
  <pivotFields count="17">
    <pivotField showAll="0"/>
    <pivotField showAll="0"/>
    <pivotField showAll="0"/>
    <pivotField showAll="0"/>
    <pivotField showAll="0"/>
    <pivotField showAll="0"/>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dataField="1" showAll="0"/>
    <pivotField showAll="0"/>
    <pivotField showAll="0">
      <items count="4">
        <item x="1"/>
        <item x="2"/>
        <item x="0"/>
        <item t="default"/>
      </items>
    </pivotField>
    <pivotField showAll="0"/>
    <pivotField showAll="0"/>
    <pivotField showAll="0"/>
    <pivotField showAll="0"/>
  </pivotFields>
  <rowFields count="1">
    <field x="8"/>
  </rowFields>
  <rowItems count="5">
    <i>
      <x/>
    </i>
    <i>
      <x v="1"/>
    </i>
    <i>
      <x v="2"/>
    </i>
    <i>
      <x v="3"/>
    </i>
    <i t="grand">
      <x/>
    </i>
  </rowItems>
  <colFields count="1">
    <field x="9"/>
  </colFields>
  <colItems count="4">
    <i>
      <x/>
    </i>
    <i>
      <x v="1"/>
    </i>
    <i>
      <x v="2"/>
    </i>
    <i t="grand">
      <x/>
    </i>
  </colItems>
  <dataFields count="1">
    <dataField name="Average of charges" fld="10" subtotal="average" baseField="0" baseItem="0"/>
  </dataFields>
  <chartFormats count="9">
    <chartFormat chart="6" format="6" series="1">
      <pivotArea type="data" outline="0" fieldPosition="0">
        <references count="2">
          <reference field="4294967294" count="1" selected="0">
            <x v="0"/>
          </reference>
          <reference field="9" count="1" selected="0">
            <x v="0"/>
          </reference>
        </references>
      </pivotArea>
    </chartFormat>
    <chartFormat chart="6" format="7" series="1">
      <pivotArea type="data" outline="0" fieldPosition="0">
        <references count="2">
          <reference field="4294967294" count="1" selected="0">
            <x v="0"/>
          </reference>
          <reference field="9" count="1" selected="0">
            <x v="1"/>
          </reference>
        </references>
      </pivotArea>
    </chartFormat>
    <chartFormat chart="6" format="8" series="1">
      <pivotArea type="data" outline="0" fieldPosition="0">
        <references count="2">
          <reference field="4294967294" count="1" selected="0">
            <x v="0"/>
          </reference>
          <reference field="9" count="1" selected="0">
            <x v="2"/>
          </reference>
        </references>
      </pivotArea>
    </chartFormat>
    <chartFormat chart="10" format="12" series="1">
      <pivotArea type="data" outline="0" fieldPosition="0">
        <references count="2">
          <reference field="4294967294" count="1" selected="0">
            <x v="0"/>
          </reference>
          <reference field="9" count="1" selected="0">
            <x v="0"/>
          </reference>
        </references>
      </pivotArea>
    </chartFormat>
    <chartFormat chart="10" format="13" series="1">
      <pivotArea type="data" outline="0" fieldPosition="0">
        <references count="2">
          <reference field="4294967294" count="1" selected="0">
            <x v="0"/>
          </reference>
          <reference field="9" count="1" selected="0">
            <x v="1"/>
          </reference>
        </references>
      </pivotArea>
    </chartFormat>
    <chartFormat chart="10" format="14" series="1">
      <pivotArea type="data" outline="0" fieldPosition="0">
        <references count="2">
          <reference field="4294967294" count="1" selected="0">
            <x v="0"/>
          </reference>
          <reference field="9" count="1" selected="0">
            <x v="2"/>
          </reference>
        </references>
      </pivotArea>
    </chartFormat>
    <chartFormat chart="13" format="18" series="1">
      <pivotArea type="data" outline="0" fieldPosition="0">
        <references count="2">
          <reference field="4294967294" count="1" selected="0">
            <x v="0"/>
          </reference>
          <reference field="9" count="1" selected="0">
            <x v="0"/>
          </reference>
        </references>
      </pivotArea>
    </chartFormat>
    <chartFormat chart="13" format="19" series="1">
      <pivotArea type="data" outline="0" fieldPosition="0">
        <references count="2">
          <reference field="4294967294" count="1" selected="0">
            <x v="0"/>
          </reference>
          <reference field="9" count="1" selected="0">
            <x v="1"/>
          </reference>
        </references>
      </pivotArea>
    </chartFormat>
    <chartFormat chart="13" format="20"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B18A68-1FE6-46ED-B253-7A0F53D44AD8}"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Any Transplant">
  <location ref="L5:N8" firstHeaderRow="0" firstDataRow="1" firstDataCol="1"/>
  <pivotFields count="17">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Sum of NumberOfMajorSurgeries" fld="6" baseField="0" baseItem="0"/>
    <dataField name="Average of HBA1C" fld="2" subtotal="average" baseField="0" baseItem="0"/>
  </dataFields>
  <formats count="6">
    <format dxfId="75">
      <pivotArea type="all" dataOnly="0" outline="0" fieldPosition="0"/>
    </format>
    <format dxfId="74">
      <pivotArea outline="0" collapsedLevelsAreSubtotals="1" fieldPosition="0"/>
    </format>
    <format dxfId="73">
      <pivotArea field="4" type="button" dataOnly="0" labelOnly="1" outline="0" axis="axisRow" fieldPosition="0"/>
    </format>
    <format dxfId="72">
      <pivotArea dataOnly="0" labelOnly="1" fieldPosition="0">
        <references count="1">
          <reference field="4" count="0"/>
        </references>
      </pivotArea>
    </format>
    <format dxfId="71">
      <pivotArea dataOnly="0" labelOnly="1" grandRow="1" outline="0" fieldPosition="0"/>
    </format>
    <format dxfId="70">
      <pivotArea dataOnly="0" labelOnly="1" outline="0" fieldPosition="0">
        <references count="1">
          <reference field="4294967294" count="2">
            <x v="0"/>
            <x v="1"/>
          </reference>
        </references>
      </pivotArea>
    </format>
  </formats>
  <chartFormats count="6">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4" count="1" selected="0">
            <x v="0"/>
          </reference>
        </references>
      </pivotArea>
    </chartFormat>
    <chartFormat chart="21" format="14">
      <pivotArea type="data" outline="0" fieldPosition="0">
        <references count="2">
          <reference field="4294967294" count="1" selected="0">
            <x v="0"/>
          </reference>
          <reference field="4" count="1" selected="0">
            <x v="1"/>
          </reference>
        </references>
      </pivotArea>
    </chartFormat>
    <chartFormat chart="21" format="15" series="1">
      <pivotArea type="data" outline="0" fieldPosition="0">
        <references count="1">
          <reference field="4294967294" count="1" selected="0">
            <x v="1"/>
          </reference>
        </references>
      </pivotArea>
    </chartFormat>
    <chartFormat chart="21" format="16">
      <pivotArea type="data" outline="0" fieldPosition="0">
        <references count="2">
          <reference field="4294967294" count="1" selected="0">
            <x v="1"/>
          </reference>
          <reference field="4" count="1" selected="0">
            <x v="0"/>
          </reference>
        </references>
      </pivotArea>
    </chartFormat>
    <chartFormat chart="21" format="17">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E8D490-5C03-4A83-8C0C-F66CFE4F52E9}"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D9" firstHeaderRow="1" firstDataRow="2" firstDataCol="1"/>
  <pivotFields count="17">
    <pivotField dataField="1"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items count="4">
        <item x="0"/>
        <item x="1"/>
        <item x="2"/>
        <item t="default"/>
      </items>
    </pivotField>
    <pivotField showAll="0">
      <items count="4">
        <item x="1"/>
        <item x="2"/>
        <item x="0"/>
        <item t="default"/>
      </items>
    </pivotField>
    <pivotField showAll="0"/>
    <pivotField showAll="0"/>
    <pivotField showAll="0"/>
    <pivotField showAll="0"/>
  </pivotFields>
  <rowFields count="1">
    <field x="7"/>
  </rowFields>
  <rowItems count="3">
    <i>
      <x/>
    </i>
    <i>
      <x v="1"/>
    </i>
    <i t="grand">
      <x/>
    </i>
  </rowItems>
  <colFields count="1">
    <field x="5"/>
  </colFields>
  <colItems count="3">
    <i>
      <x/>
    </i>
    <i>
      <x v="1"/>
    </i>
    <i t="grand">
      <x/>
    </i>
  </colItems>
  <dataFields count="1">
    <dataField name="Count of Customer ID" fld="0" subtotal="count" baseField="0" baseItem="0"/>
  </dataFields>
  <formats count="10">
    <format dxfId="30">
      <pivotArea type="all" dataOnly="0" outline="0" fieldPosition="0"/>
    </format>
    <format dxfId="31">
      <pivotArea outline="0" collapsedLevelsAreSubtotals="1" fieldPosition="0"/>
    </format>
    <format dxfId="32">
      <pivotArea type="origin" dataOnly="0" labelOnly="1" outline="0" fieldPosition="0"/>
    </format>
    <format dxfId="33">
      <pivotArea field="5" type="button" dataOnly="0" labelOnly="1" outline="0" axis="axisCol" fieldPosition="0"/>
    </format>
    <format dxfId="34">
      <pivotArea type="topRight" dataOnly="0" labelOnly="1" outline="0" fieldPosition="0"/>
    </format>
    <format dxfId="35">
      <pivotArea field="7" type="button" dataOnly="0" labelOnly="1" outline="0" axis="axisRow" fieldPosition="0"/>
    </format>
    <format dxfId="36">
      <pivotArea dataOnly="0" labelOnly="1" fieldPosition="0">
        <references count="1">
          <reference field="7" count="0"/>
        </references>
      </pivotArea>
    </format>
    <format dxfId="37">
      <pivotArea dataOnly="0" labelOnly="1" grandRow="1" outline="0" fieldPosition="0"/>
    </format>
    <format dxfId="38">
      <pivotArea dataOnly="0" labelOnly="1" fieldPosition="0">
        <references count="1">
          <reference field="5" count="0"/>
        </references>
      </pivotArea>
    </format>
    <format dxfId="39">
      <pivotArea dataOnly="0" labelOnly="1" grandCol="1" outline="0" fieldPosition="0"/>
    </format>
  </formats>
  <chartFormats count="6">
    <chartFormat chart="9" format="23" series="1">
      <pivotArea type="data" outline="0" fieldPosition="0">
        <references count="2">
          <reference field="4294967294" count="1" selected="0">
            <x v="0"/>
          </reference>
          <reference field="5" count="1" selected="0">
            <x v="0"/>
          </reference>
        </references>
      </pivotArea>
    </chartFormat>
    <chartFormat chart="9" format="24">
      <pivotArea type="data" outline="0" fieldPosition="0">
        <references count="3">
          <reference field="4294967294" count="1" selected="0">
            <x v="0"/>
          </reference>
          <reference field="5" count="1" selected="0">
            <x v="0"/>
          </reference>
          <reference field="7" count="1" selected="0">
            <x v="0"/>
          </reference>
        </references>
      </pivotArea>
    </chartFormat>
    <chartFormat chart="9" format="25">
      <pivotArea type="data" outline="0" fieldPosition="0">
        <references count="3">
          <reference field="4294967294" count="1" selected="0">
            <x v="0"/>
          </reference>
          <reference field="5" count="1" selected="0">
            <x v="0"/>
          </reference>
          <reference field="7" count="1" selected="0">
            <x v="1"/>
          </reference>
        </references>
      </pivotArea>
    </chartFormat>
    <chartFormat chart="9" format="26" series="1">
      <pivotArea type="data" outline="0" fieldPosition="0">
        <references count="2">
          <reference field="4294967294" count="1" selected="0">
            <x v="0"/>
          </reference>
          <reference field="5" count="1" selected="0">
            <x v="1"/>
          </reference>
        </references>
      </pivotArea>
    </chartFormat>
    <chartFormat chart="9" format="27">
      <pivotArea type="data" outline="0" fieldPosition="0">
        <references count="3">
          <reference field="4294967294" count="1" selected="0">
            <x v="0"/>
          </reference>
          <reference field="5" count="1" selected="0">
            <x v="1"/>
          </reference>
          <reference field="7" count="1" selected="0">
            <x v="0"/>
          </reference>
        </references>
      </pivotArea>
    </chartFormat>
    <chartFormat chart="9" format="28">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268B2E08-2FEF-4F8E-B625-BE480FE48F70}" sourceName="smoker">
  <pivotTables>
    <pivotTable tabId="18" name="PivotTable3"/>
    <pivotTable tabId="11" name="PivotTable5"/>
    <pivotTable tabId="11" name="PivotTable6"/>
  </pivotTables>
  <data>
    <tabular pivotCacheId="107855297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DFA6581-76F1-4C97-9EEE-6C4770271936}" sourceName="Weight Status">
  <pivotTables>
    <pivotTable tabId="18" name="PivotTable3"/>
  </pivotTables>
  <data>
    <tabular pivotCacheId="107855297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2B88DA3-80AE-4980-9BA9-E0E9A35ECE72}" sourceName="Diabetes Status">
  <pivotTables>
    <pivotTable tabId="18" name="PivotTable3"/>
    <pivotTable tabId="11" name="PivotTable5"/>
    <pivotTable tabId="11" name="PivotTable6"/>
  </pivotTables>
  <data>
    <tabular pivotCacheId="107855297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7190CFFD-B6EC-493F-8770-391CDED2DCEF}" sourceName="Hospital tier">
  <pivotTables>
    <pivotTable tabId="18" name="PivotTable3"/>
  </pivotTables>
  <data>
    <tabular pivotCacheId="107855297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6BB71D9B-8A71-4AAA-B39F-E622C3F7A88D}" sourceName="City tier">
  <pivotTables>
    <pivotTable tabId="18" name="PivotTable3"/>
    <pivotTable tabId="11" name="PivotTable5"/>
    <pivotTable tabId="11" name="PivotTable6"/>
  </pivotTables>
  <data>
    <tabular pivotCacheId="107855297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72697888-7C39-4D2F-9A73-AA8DA1D038B3}" cache="Slicer_smoker" caption="smoker" rowHeight="241300"/>
  <slicer name="Weight Status" xr10:uid="{2567197B-148E-4E01-85B5-29B0A4841B6C}" cache="Slicer_Weight_Status" caption="Weight Status" rowHeight="241300"/>
  <slicer name="Diabetes Status" xr10:uid="{BAA9ABED-0FD9-4017-AB1F-166F6BF5C7D5}" cache="Slicer_Diabetes_Status" caption="Diabetes Status" rowHeight="241300"/>
  <slicer name="Hospital tier" xr10:uid="{FADD09B8-45DE-4CA7-930F-3B621EFA158A}" cache="Slicer_Hospital_tier" caption="Hospital tier" rowHeight="241300"/>
  <slicer name="City tier" xr10:uid="{18BFB5C2-17D8-475F-BF58-B629E59450C5}" cache="Slicer_City_tier" caption="City ti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36E8EA-BCD9-425A-B966-D181C50A10E4}" name="Table8" displayName="Table8" ref="D1:D2336" totalsRowShown="0" headerRowDxfId="101" dataDxfId="102" tableBorderDxfId="104">
  <autoFilter ref="D1:D2336" xr:uid="{3E36E8EA-BCD9-425A-B966-D181C50A10E4}"/>
  <tableColumns count="1">
    <tableColumn id="1" xr3:uid="{DA9C7D2D-7C4A-4C88-8E5D-E9D3AA2D51A8}" name="Heart Issues" dataDxfId="10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510FBDA-86CC-4162-9954-F5F46545D502}" name="Table9" displayName="Table9" ref="E1:J2336" totalsRowShown="0" headerRowDxfId="94" dataDxfId="95" tableBorderDxfId="100">
  <autoFilter ref="E1:J2336" xr:uid="{0510FBDA-86CC-4162-9954-F5F46545D502}"/>
  <tableColumns count="6">
    <tableColumn id="1" xr3:uid="{BD574A43-0D8C-4382-A9C3-962EC73BF4E9}" name="Any Transplants" dataDxfId="99"/>
    <tableColumn id="2" xr3:uid="{6E93DDC5-928F-48E0-AD6A-0596FBBAFD91}" name="Cancer history" dataDxfId="98"/>
    <tableColumn id="3" xr3:uid="{178D30AA-03DE-4F4A-97E4-132FAEF1130E}" name="NumberOfMajorSurgeries" dataDxfId="97"/>
    <tableColumn id="4" xr3:uid="{82C24F02-CA5B-4046-A20D-2A56A5806070}" name="smoker" dataDxfId="96"/>
    <tableColumn id="5" xr3:uid="{914B3DAC-0EA5-453C-850A-BC1CCFAF808F}" name="Weight Status" dataDxfId="93">
      <calculatedColumnFormula>IF(B2&lt;18.5,"Underweight",IF(B2&lt;25,"Normal Weight",IF(B2&lt;30,"Overweight","Obesity")))</calculatedColumnFormula>
    </tableColumn>
    <tableColumn id="6" xr3:uid="{2C6E3FD2-EA5E-45B8-83F5-A5564B102C68}" name="Diabetes Status" dataDxfId="92">
      <calculatedColumnFormula>IF(C2&lt;5.7,"Normal",IF(C2&lt;6.5,"Prediabetes","Diabetes"))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107B3C-CC7F-4F0B-8C26-A3E1D61E0326}" name="Table17" displayName="Table17" ref="K1:Q2336" totalsRowShown="0" headerRowDxfId="90" tableBorderDxfId="91">
  <autoFilter ref="K1:Q2336" xr:uid="{13107B3C-CC7F-4F0B-8C26-A3E1D61E0326}"/>
  <tableColumns count="7">
    <tableColumn id="5" xr3:uid="{6664BB50-2853-4A48-BFB5-E5D607C9E664}" name="charges">
      <calculatedColumnFormula>VLOOKUP($A2,'Hospitalisation Details'!$A:$K,6,FALSE)</calculatedColumnFormula>
    </tableColumn>
    <tableColumn id="6" xr3:uid="{64BDE0BB-2619-42CB-813B-B2B5EEBF2236}" name="Hospital tier">
      <calculatedColumnFormula>VLOOKUP($A2,'Hospitalisation Details'!$A:$K,7,FALSE)</calculatedColumnFormula>
    </tableColumn>
    <tableColumn id="7" xr3:uid="{CB4CCE2F-2EA9-4258-87DC-74B89FC24D94}" name="City tier">
      <calculatedColumnFormula>VLOOKUP($A2,'Hospitalisation Details'!$A:$K,8,FALSE)</calculatedColumnFormula>
    </tableColumn>
    <tableColumn id="8" xr3:uid="{85DFF461-B2B9-465B-B749-F782CC3C5020}" name="State ID">
      <calculatedColumnFormula>VLOOKUP($A2,'Hospitalisation Details'!$A:$K,9,FALSE)</calculatedColumnFormula>
    </tableColumn>
    <tableColumn id="9" xr3:uid="{A1389376-AC08-4CA1-95A0-9EACF4D8B06A}" name="Date of Birth">
      <calculatedColumnFormula>VLOOKUP($A2,'Hospitalisation Details'!$A:$K,10,FALSE)</calculatedColumnFormula>
    </tableColumn>
    <tableColumn id="10" xr3:uid="{127EBFAB-1C25-4795-BC8C-AD8BFA99BAE6}" name="Age">
      <calculatedColumnFormula>VLOOKUP($A2,'Hospitalisation Details'!$A:$K,11,FALSE)</calculatedColumnFormula>
    </tableColumn>
    <tableColumn id="13" xr3:uid="{155D0B30-D3BA-4CE7-AC32-2C400AC7309F}" name="First Name" dataDxfId="76">
      <calculatedColumnFormula>VLOOKUP($A2,'Customer Names'!$A:$E,4,FALSE)</calculatedColumnFormula>
    </tableColumn>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CFB6D38-4537-4EF7-A922-B66B519115F8}" name="Table18" displayName="Table18" ref="A1:J2336" totalsRowShown="0" headerRowDxfId="77" dataDxfId="78" tableBorderDxfId="89">
  <autoFilter ref="A1:J2336" xr:uid="{8CFB6D38-4537-4EF7-A922-B66B519115F8}"/>
  <tableColumns count="10">
    <tableColumn id="1" xr3:uid="{6A82BD4D-A1B3-41C9-BB21-876EB4E7F963}" name="Customer ID" dataDxfId="88"/>
    <tableColumn id="2" xr3:uid="{E261864F-654B-452D-ABBE-9C28E02058C1}" name="BMI" dataDxfId="87">
      <calculatedColumnFormula>VLOOKUP($A2,'Medical Examinations'!$A:$J,2,FALSE)</calculatedColumnFormula>
    </tableColumn>
    <tableColumn id="3" xr3:uid="{B996DC4A-4D12-4AFD-962C-0683ABBC4AAA}" name="HBA1C" dataDxfId="86">
      <calculatedColumnFormula>VLOOKUP($A2,'Medical Examinations'!$A:$J,3,FALSE)</calculatedColumnFormula>
    </tableColumn>
    <tableColumn id="4" xr3:uid="{7DA115FA-CD0D-4E52-A573-D476D0D3662B}" name="Heart Issues" dataDxfId="85">
      <calculatedColumnFormula>VLOOKUP($A2,'Medical Examinations'!$A:$J,4,FALSE)</calculatedColumnFormula>
    </tableColumn>
    <tableColumn id="5" xr3:uid="{A0E0272B-A628-4297-855B-1CB2582515BD}" name="Any Transplants" dataDxfId="84">
      <calculatedColumnFormula>VLOOKUP($A2,'Medical Examinations'!$A:$J,5,FALSE)</calculatedColumnFormula>
    </tableColumn>
    <tableColumn id="6" xr3:uid="{0F846ACB-E55A-45D3-86A1-E66C1FB2E289}" name="Cancer history" dataDxfId="83">
      <calculatedColumnFormula>VLOOKUP($A2,'Medical Examinations'!$A:$J,6,FALSE)</calculatedColumnFormula>
    </tableColumn>
    <tableColumn id="7" xr3:uid="{563BA9CF-C7C1-42EE-9CA4-22647C5810C2}" name="NumberOfMajorSurgeries" dataDxfId="82">
      <calculatedColumnFormula>VLOOKUP($A2,'Medical Examinations'!$A:$J,7,FALSE)</calculatedColumnFormula>
    </tableColumn>
    <tableColumn id="8" xr3:uid="{4220E1EA-0A97-45F7-86CA-E8D70977FF12}" name="smoker" dataDxfId="81">
      <calculatedColumnFormula>VLOOKUP($A2,'Medical Examinations'!$A:$J,8,FALSE)</calculatedColumnFormula>
    </tableColumn>
    <tableColumn id="9" xr3:uid="{C9422C14-2597-4F76-8329-F7B14F8A8982}" name="Weight Status" dataDxfId="80">
      <calculatedColumnFormula>VLOOKUP($A2,'Medical Examinations'!$A:$J,9,FALSE)</calculatedColumnFormula>
    </tableColumn>
    <tableColumn id="10" xr3:uid="{4EE64254-17AF-406F-93C4-E7BD7A6A3EDB}" name="Diabetes Status" dataDxfId="79">
      <calculatedColumnFormula>VLOOKUP($A2,'Medical Examinations'!$A:$J,10,FALSE)</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abSelected="1" workbookViewId="0">
      <selection activeCell="B1" sqref="B1:E1"/>
    </sheetView>
  </sheetViews>
  <sheetFormatPr defaultRowHeight="15" x14ac:dyDescent="0.25"/>
  <cols>
    <col min="1" max="1" width="15.5703125" customWidth="1"/>
    <col min="2" max="2" width="37.42578125" bestFit="1" customWidth="1"/>
    <col min="3" max="3" width="5.28515625" bestFit="1" customWidth="1"/>
    <col min="4" max="4" width="20.5703125" bestFit="1" customWidth="1"/>
    <col min="5" max="5" width="18.28515625" bestFit="1" customWidth="1"/>
  </cols>
  <sheetData>
    <row r="1" spans="1:5" s="2" customFormat="1" ht="18.95" customHeight="1" x14ac:dyDescent="0.25">
      <c r="A1" s="3" t="s">
        <v>0</v>
      </c>
      <c r="B1" s="4" t="s">
        <v>2383</v>
      </c>
      <c r="C1" s="35" t="s">
        <v>4737</v>
      </c>
      <c r="D1" s="35" t="s">
        <v>4738</v>
      </c>
      <c r="E1" s="35" t="s">
        <v>4739</v>
      </c>
    </row>
    <row r="2" spans="1:5" ht="15.75" x14ac:dyDescent="0.25">
      <c r="A2" s="1" t="s">
        <v>2372</v>
      </c>
      <c r="B2" s="1" t="s">
        <v>2384</v>
      </c>
      <c r="C2" t="str">
        <f>TRIM(MID(B2,FIND(",",B2)+1,FIND(" ",B2,FIND(",",B2)+2)-FIND(",",B2)-1))</f>
        <v>Ms.</v>
      </c>
      <c r="D2" t="str">
        <f>_xlfn.TEXTAFTER(_xlfn.TEXTAFTER(B2,", ")," ")</f>
        <v xml:space="preserve"> Kelly</v>
      </c>
      <c r="E2" t="str">
        <f>TRIM(LEFT(B2,FIND(",",B2)-1))</f>
        <v>Hawks</v>
      </c>
    </row>
    <row r="3" spans="1:5" ht="15.75" x14ac:dyDescent="0.25">
      <c r="A3" s="1" t="s">
        <v>2371</v>
      </c>
      <c r="B3" s="1" t="s">
        <v>2385</v>
      </c>
      <c r="C3" t="str">
        <f t="shared" ref="C3:C66" si="0">TRIM(MID(B3,FIND(",",B3)+1,FIND(" ",B3,FIND(",",B3)+2)-FIND(",",B3)-1))</f>
        <v>Mr.</v>
      </c>
      <c r="D3" t="str">
        <f t="shared" ref="D3:D5" si="1">_xlfn.TEXTAFTER(_xlfn.TEXTAFTER(B3,", ")," ")</f>
        <v xml:space="preserve"> Matthew D</v>
      </c>
      <c r="E3" t="str">
        <f t="shared" ref="E3:E5" si="2">TRIM(LEFT(B3,FIND(",",B3)-1))</f>
        <v>Lehner</v>
      </c>
    </row>
    <row r="4" spans="1:5" ht="15.75" x14ac:dyDescent="0.25">
      <c r="A4" s="1" t="s">
        <v>2370</v>
      </c>
      <c r="B4" s="1" t="s">
        <v>2386</v>
      </c>
      <c r="C4" t="str">
        <f t="shared" si="0"/>
        <v>Mr.</v>
      </c>
      <c r="D4" t="str">
        <f t="shared" si="1"/>
        <v xml:space="preserve"> Phil</v>
      </c>
      <c r="E4" t="str">
        <f t="shared" si="2"/>
        <v>Lu</v>
      </c>
    </row>
    <row r="5" spans="1:5" ht="15.75" x14ac:dyDescent="0.25">
      <c r="A5" s="1" t="s">
        <v>2369</v>
      </c>
      <c r="B5" s="1" t="s">
        <v>2387</v>
      </c>
      <c r="C5" t="str">
        <f t="shared" si="0"/>
        <v>Ms.</v>
      </c>
      <c r="D5" t="str">
        <f t="shared" si="1"/>
        <v xml:space="preserve"> Kelsey</v>
      </c>
      <c r="E5" t="str">
        <f t="shared" si="2"/>
        <v>Osborne</v>
      </c>
    </row>
    <row r="6" spans="1:5" ht="15.75" x14ac:dyDescent="0.25">
      <c r="A6" s="1" t="s">
        <v>2368</v>
      </c>
      <c r="B6" s="1" t="s">
        <v>2388</v>
      </c>
      <c r="C6" t="str">
        <f t="shared" si="0"/>
        <v>Ms.</v>
      </c>
      <c r="D6" t="str">
        <f t="shared" ref="D6:D16" si="3">_xlfn.TEXTAFTER(_xlfn.TEXTAFTER(B6,", ")," ")</f>
        <v xml:space="preserve"> Kristyn</v>
      </c>
      <c r="E6" t="str">
        <f t="shared" ref="E6:E37" si="4">TRIM(LEFT(B6,FIND(",",B6)-1))</f>
        <v>Kadala</v>
      </c>
    </row>
    <row r="7" spans="1:5" ht="15.75" x14ac:dyDescent="0.25">
      <c r="A7" s="1" t="s">
        <v>2367</v>
      </c>
      <c r="B7" s="1" t="s">
        <v>2389</v>
      </c>
      <c r="C7" t="str">
        <f t="shared" si="0"/>
        <v>Mr.</v>
      </c>
      <c r="D7" t="str">
        <f t="shared" si="3"/>
        <v xml:space="preserve"> Russell B.</v>
      </c>
      <c r="E7" t="str">
        <f t="shared" si="4"/>
        <v>Baker</v>
      </c>
    </row>
    <row r="8" spans="1:5" ht="15.75" x14ac:dyDescent="0.25">
      <c r="A8" s="1" t="s">
        <v>2366</v>
      </c>
      <c r="B8" s="1" t="s">
        <v>2390</v>
      </c>
      <c r="C8" t="str">
        <f t="shared" si="0"/>
        <v>Mr.</v>
      </c>
      <c r="D8" t="str">
        <f t="shared" si="3"/>
        <v xml:space="preserve"> Scott</v>
      </c>
      <c r="E8" t="str">
        <f t="shared" si="4"/>
        <v>Macpherson</v>
      </c>
    </row>
    <row r="9" spans="1:5" ht="15.75" x14ac:dyDescent="0.25">
      <c r="A9" s="1" t="s">
        <v>2365</v>
      </c>
      <c r="B9" s="1" t="s">
        <v>2391</v>
      </c>
      <c r="C9" t="str">
        <f t="shared" si="0"/>
        <v>Mr.</v>
      </c>
      <c r="D9" t="str">
        <f t="shared" si="3"/>
        <v xml:space="preserve"> Stephen</v>
      </c>
      <c r="E9" t="str">
        <f t="shared" si="4"/>
        <v>Hallman</v>
      </c>
    </row>
    <row r="10" spans="1:5" ht="15.75" x14ac:dyDescent="0.25">
      <c r="A10" s="1" t="s">
        <v>2364</v>
      </c>
      <c r="B10" s="1" t="s">
        <v>2392</v>
      </c>
      <c r="C10" t="str">
        <f t="shared" si="0"/>
        <v>Mr.</v>
      </c>
      <c r="D10" t="str">
        <f t="shared" si="3"/>
        <v xml:space="preserve"> Patrick R.</v>
      </c>
      <c r="E10" t="str">
        <f t="shared" si="4"/>
        <v>Moran</v>
      </c>
    </row>
    <row r="11" spans="1:5" ht="15.75" x14ac:dyDescent="0.25">
      <c r="A11" s="1" t="s">
        <v>2363</v>
      </c>
      <c r="B11" s="1" t="s">
        <v>2393</v>
      </c>
      <c r="C11" t="str">
        <f t="shared" si="0"/>
        <v>Ms.</v>
      </c>
      <c r="D11" t="str">
        <f t="shared" si="3"/>
        <v xml:space="preserve"> Brooke N.</v>
      </c>
      <c r="E11" t="str">
        <f t="shared" si="4"/>
        <v>Benner</v>
      </c>
    </row>
    <row r="12" spans="1:5" ht="15.75" x14ac:dyDescent="0.25">
      <c r="A12" s="1" t="s">
        <v>2362</v>
      </c>
      <c r="B12" s="1" t="s">
        <v>2394</v>
      </c>
      <c r="C12" t="str">
        <f t="shared" si="0"/>
        <v>Ms.</v>
      </c>
      <c r="D12" t="str">
        <f t="shared" si="3"/>
        <v xml:space="preserve"> Paola Andrea</v>
      </c>
      <c r="E12" t="str">
        <f t="shared" si="4"/>
        <v>Fierro Vargas</v>
      </c>
    </row>
    <row r="13" spans="1:5" ht="15.75" x14ac:dyDescent="0.25">
      <c r="A13" s="1" t="s">
        <v>2361</v>
      </c>
      <c r="B13" s="1" t="s">
        <v>2395</v>
      </c>
      <c r="C13" t="str">
        <f t="shared" si="0"/>
        <v>Mr.</v>
      </c>
      <c r="D13" t="str">
        <f t="shared" si="3"/>
        <v xml:space="preserve"> David</v>
      </c>
      <c r="E13" t="str">
        <f t="shared" si="4"/>
        <v>Franz</v>
      </c>
    </row>
    <row r="14" spans="1:5" ht="15.75" x14ac:dyDescent="0.25">
      <c r="A14" s="1" t="s">
        <v>2360</v>
      </c>
      <c r="B14" s="1" t="s">
        <v>2396</v>
      </c>
      <c r="C14" t="str">
        <f t="shared" si="0"/>
        <v>Mr.</v>
      </c>
      <c r="D14" t="str">
        <f t="shared" si="3"/>
        <v xml:space="preserve"> Wade</v>
      </c>
      <c r="E14" t="str">
        <f t="shared" si="4"/>
        <v>Foster</v>
      </c>
    </row>
    <row r="15" spans="1:5" ht="15.75" x14ac:dyDescent="0.25">
      <c r="A15" s="1" t="s">
        <v>2359</v>
      </c>
      <c r="B15" s="1" t="s">
        <v>2397</v>
      </c>
      <c r="C15" t="str">
        <f t="shared" si="0"/>
        <v>Mr.</v>
      </c>
      <c r="D15" t="str">
        <f t="shared" si="3"/>
        <v xml:space="preserve"> Franklin</v>
      </c>
      <c r="E15" t="str">
        <f t="shared" si="4"/>
        <v>Tenorio</v>
      </c>
    </row>
    <row r="16" spans="1:5" ht="15.75" x14ac:dyDescent="0.25">
      <c r="A16" s="1" t="s">
        <v>2358</v>
      </c>
      <c r="B16" s="1" t="s">
        <v>2398</v>
      </c>
      <c r="C16" t="str">
        <f t="shared" si="0"/>
        <v>Ms.</v>
      </c>
      <c r="D16" t="str">
        <f t="shared" si="3"/>
        <v xml:space="preserve"> Leilani M.</v>
      </c>
      <c r="E16" t="str">
        <f t="shared" si="4"/>
        <v>Rios</v>
      </c>
    </row>
    <row r="17" spans="1:5" ht="15.75" x14ac:dyDescent="0.25">
      <c r="A17" s="1" t="s">
        <v>2357</v>
      </c>
      <c r="B17" s="1" t="s">
        <v>2399</v>
      </c>
      <c r="C17" t="str">
        <f t="shared" si="0"/>
        <v>Mr.</v>
      </c>
      <c r="D17" t="str">
        <f t="shared" ref="D17:D80" si="5">_xlfn.TEXTAFTER(_xlfn.TEXTAFTER(B17,", ")," ")</f>
        <v xml:space="preserve"> Philippe</v>
      </c>
      <c r="E17" t="str">
        <f t="shared" ref="E17:E80" si="6">TRIM(LEFT(B17,FIND(",",B17)-1))</f>
        <v>Viau-Dupuis</v>
      </c>
    </row>
    <row r="18" spans="1:5" ht="15.75" x14ac:dyDescent="0.25">
      <c r="A18" s="1" t="s">
        <v>2356</v>
      </c>
      <c r="B18" s="1" t="s">
        <v>2400</v>
      </c>
      <c r="C18" t="str">
        <f t="shared" si="0"/>
        <v>Ms.</v>
      </c>
      <c r="D18" t="str">
        <f t="shared" si="5"/>
        <v xml:space="preserve"> Jennifer A.</v>
      </c>
      <c r="E18" t="str">
        <f t="shared" si="6"/>
        <v>Cronin</v>
      </c>
    </row>
    <row r="19" spans="1:5" ht="15.75" x14ac:dyDescent="0.25">
      <c r="A19" s="1" t="s">
        <v>2355</v>
      </c>
      <c r="B19" s="1" t="s">
        <v>2401</v>
      </c>
      <c r="C19" t="str">
        <f t="shared" si="0"/>
        <v>Ms.</v>
      </c>
      <c r="D19" t="str">
        <f t="shared" si="5"/>
        <v xml:space="preserve"> Christina M.</v>
      </c>
      <c r="E19" t="str">
        <f t="shared" si="6"/>
        <v>Noordstar</v>
      </c>
    </row>
    <row r="20" spans="1:5" ht="15.75" x14ac:dyDescent="0.25">
      <c r="A20" s="1" t="s">
        <v>2354</v>
      </c>
      <c r="B20" s="1" t="s">
        <v>2402</v>
      </c>
      <c r="C20" t="str">
        <f t="shared" si="0"/>
        <v>Mr.</v>
      </c>
      <c r="D20" t="str">
        <f t="shared" si="5"/>
        <v xml:space="preserve"> Said Sr.</v>
      </c>
      <c r="E20" t="str">
        <f t="shared" si="6"/>
        <v>Boudalia</v>
      </c>
    </row>
    <row r="21" spans="1:5" ht="15.75" x14ac:dyDescent="0.25">
      <c r="A21" s="1" t="s">
        <v>2353</v>
      </c>
      <c r="B21" s="1" t="s">
        <v>2403</v>
      </c>
      <c r="C21" t="str">
        <f t="shared" si="0"/>
        <v>Mr.</v>
      </c>
      <c r="D21" t="str">
        <f t="shared" si="5"/>
        <v xml:space="preserve"> John</v>
      </c>
      <c r="E21" t="str">
        <f t="shared" si="6"/>
        <v>Flor</v>
      </c>
    </row>
    <row r="22" spans="1:5" ht="15.75" x14ac:dyDescent="0.25">
      <c r="A22" s="1" t="s">
        <v>2352</v>
      </c>
      <c r="B22" s="1" t="s">
        <v>2404</v>
      </c>
      <c r="C22" t="str">
        <f t="shared" si="0"/>
        <v>Mr.</v>
      </c>
      <c r="D22" t="str">
        <f t="shared" si="5"/>
        <v xml:space="preserve"> Myles</v>
      </c>
      <c r="E22" t="str">
        <f t="shared" si="6"/>
        <v>Fennon</v>
      </c>
    </row>
    <row r="23" spans="1:5" ht="15.75" x14ac:dyDescent="0.25">
      <c r="A23" s="1" t="s">
        <v>2351</v>
      </c>
      <c r="B23" s="1" t="s">
        <v>2405</v>
      </c>
      <c r="C23" t="str">
        <f t="shared" si="0"/>
        <v>Ms.</v>
      </c>
      <c r="D23" t="str">
        <f t="shared" si="5"/>
        <v xml:space="preserve"> Madelyn C</v>
      </c>
      <c r="E23" t="str">
        <f t="shared" si="6"/>
        <v>Hribar</v>
      </c>
    </row>
    <row r="24" spans="1:5" ht="15.75" x14ac:dyDescent="0.25">
      <c r="A24" s="1" t="s">
        <v>2350</v>
      </c>
      <c r="B24" s="1" t="s">
        <v>2406</v>
      </c>
      <c r="C24" t="str">
        <f t="shared" si="0"/>
        <v>Ms.</v>
      </c>
      <c r="D24" t="str">
        <f t="shared" si="5"/>
        <v xml:space="preserve"> Nicole</v>
      </c>
      <c r="E24" t="str">
        <f t="shared" si="6"/>
        <v>Tassello</v>
      </c>
    </row>
    <row r="25" spans="1:5" ht="15.75" x14ac:dyDescent="0.25">
      <c r="A25" s="1" t="s">
        <v>2349</v>
      </c>
      <c r="B25" s="1" t="s">
        <v>2407</v>
      </c>
      <c r="C25" t="str">
        <f t="shared" si="0"/>
        <v>Mr.</v>
      </c>
      <c r="D25" t="str">
        <f t="shared" si="5"/>
        <v xml:space="preserve"> Eric A.</v>
      </c>
      <c r="E25" t="str">
        <f t="shared" si="6"/>
        <v>Mauricette</v>
      </c>
    </row>
    <row r="26" spans="1:5" ht="15.75" x14ac:dyDescent="0.25">
      <c r="A26" s="1" t="s">
        <v>2348</v>
      </c>
      <c r="B26" s="1" t="s">
        <v>2408</v>
      </c>
      <c r="C26" t="str">
        <f t="shared" si="0"/>
        <v>Mr.</v>
      </c>
      <c r="D26" t="str">
        <f t="shared" si="5"/>
        <v xml:space="preserve"> Emiliano I.</v>
      </c>
      <c r="E26" t="str">
        <f t="shared" si="6"/>
        <v>Garcia</v>
      </c>
    </row>
    <row r="27" spans="1:5" ht="15.75" x14ac:dyDescent="0.25">
      <c r="A27" s="1" t="s">
        <v>2347</v>
      </c>
      <c r="B27" s="1" t="s">
        <v>2409</v>
      </c>
      <c r="C27" t="str">
        <f t="shared" si="0"/>
        <v>Mr.</v>
      </c>
      <c r="D27" t="str">
        <f t="shared" si="5"/>
        <v xml:space="preserve"> Adam</v>
      </c>
      <c r="E27" t="str">
        <f t="shared" si="6"/>
        <v>Airoldi</v>
      </c>
    </row>
    <row r="28" spans="1:5" ht="15.75" x14ac:dyDescent="0.25">
      <c r="A28" s="1" t="s">
        <v>2346</v>
      </c>
      <c r="B28" s="1" t="s">
        <v>2410</v>
      </c>
      <c r="C28" t="str">
        <f t="shared" si="0"/>
        <v>Mr.</v>
      </c>
      <c r="D28" t="str">
        <f t="shared" si="5"/>
        <v xml:space="preserve"> Zach</v>
      </c>
      <c r="E28" t="str">
        <f t="shared" si="6"/>
        <v>Cater-Cyker</v>
      </c>
    </row>
    <row r="29" spans="1:5" ht="15.75" x14ac:dyDescent="0.25">
      <c r="A29" s="1" t="s">
        <v>2345</v>
      </c>
      <c r="B29" s="1" t="s">
        <v>2411</v>
      </c>
      <c r="C29" t="str">
        <f t="shared" si="0"/>
        <v>Ms.</v>
      </c>
      <c r="D29" t="str">
        <f t="shared" si="5"/>
        <v xml:space="preserve"> Stephanie W.</v>
      </c>
      <c r="E29" t="str">
        <f t="shared" si="6"/>
        <v>Hamm</v>
      </c>
    </row>
    <row r="30" spans="1:5" ht="15.75" x14ac:dyDescent="0.25">
      <c r="A30" s="1" t="s">
        <v>2344</v>
      </c>
      <c r="B30" s="1" t="s">
        <v>2412</v>
      </c>
      <c r="C30" t="str">
        <f t="shared" si="0"/>
        <v>Mr.</v>
      </c>
      <c r="D30" t="str">
        <f t="shared" si="5"/>
        <v xml:space="preserve"> Stephen</v>
      </c>
      <c r="E30" t="str">
        <f t="shared" si="6"/>
        <v>Cox</v>
      </c>
    </row>
    <row r="31" spans="1:5" ht="15.75" x14ac:dyDescent="0.25">
      <c r="A31" s="1" t="s">
        <v>2343</v>
      </c>
      <c r="B31" s="1" t="s">
        <v>2413</v>
      </c>
      <c r="C31" t="str">
        <f t="shared" si="0"/>
        <v>Ms.</v>
      </c>
      <c r="D31" t="str">
        <f t="shared" si="5"/>
        <v xml:space="preserve"> Natalie</v>
      </c>
      <c r="E31" t="str">
        <f t="shared" si="6"/>
        <v>Sachrajda</v>
      </c>
    </row>
    <row r="32" spans="1:5" ht="15.75" x14ac:dyDescent="0.25">
      <c r="A32" s="1" t="s">
        <v>2342</v>
      </c>
      <c r="B32" s="1" t="s">
        <v>2414</v>
      </c>
      <c r="C32" t="str">
        <f t="shared" si="0"/>
        <v>Ms.</v>
      </c>
      <c r="D32" t="str">
        <f t="shared" si="5"/>
        <v xml:space="preserve"> Nicole J.</v>
      </c>
      <c r="E32" t="str">
        <f t="shared" si="6"/>
        <v>Gareri</v>
      </c>
    </row>
    <row r="33" spans="1:5" ht="15.75" x14ac:dyDescent="0.25">
      <c r="A33" s="1" t="s">
        <v>2341</v>
      </c>
      <c r="B33" s="1" t="s">
        <v>2415</v>
      </c>
      <c r="C33" t="str">
        <f t="shared" si="0"/>
        <v>Mr.</v>
      </c>
      <c r="D33" t="str">
        <f t="shared" si="5"/>
        <v xml:space="preserve"> Jefferson D</v>
      </c>
      <c r="E33" t="str">
        <f t="shared" si="6"/>
        <v>Welch</v>
      </c>
    </row>
    <row r="34" spans="1:5" ht="15.75" x14ac:dyDescent="0.25">
      <c r="A34" s="1" t="s">
        <v>2340</v>
      </c>
      <c r="B34" s="1" t="s">
        <v>2416</v>
      </c>
      <c r="C34" t="str">
        <f t="shared" si="0"/>
        <v>Mr.</v>
      </c>
      <c r="D34" t="str">
        <f t="shared" si="5"/>
        <v xml:space="preserve"> Brendan D.</v>
      </c>
      <c r="E34" t="str">
        <f t="shared" si="6"/>
        <v>Prindiville</v>
      </c>
    </row>
    <row r="35" spans="1:5" ht="15.75" x14ac:dyDescent="0.25">
      <c r="A35" s="1" t="s">
        <v>2339</v>
      </c>
      <c r="B35" s="1" t="s">
        <v>2417</v>
      </c>
      <c r="C35" t="str">
        <f t="shared" si="0"/>
        <v>Ms.</v>
      </c>
      <c r="D35" t="str">
        <f t="shared" si="5"/>
        <v xml:space="preserve"> Courtney</v>
      </c>
      <c r="E35" t="str">
        <f t="shared" si="6"/>
        <v>Kincaid</v>
      </c>
    </row>
    <row r="36" spans="1:5" ht="15.75" x14ac:dyDescent="0.25">
      <c r="A36" s="1" t="s">
        <v>2338</v>
      </c>
      <c r="B36" s="1" t="s">
        <v>2418</v>
      </c>
      <c r="C36" t="str">
        <f t="shared" si="0"/>
        <v>Ms.</v>
      </c>
      <c r="D36" t="str">
        <f t="shared" si="5"/>
        <v xml:space="preserve"> Sydney L.</v>
      </c>
      <c r="E36" t="str">
        <f t="shared" si="6"/>
        <v>Bruestle</v>
      </c>
    </row>
    <row r="37" spans="1:5" ht="15.75" x14ac:dyDescent="0.25">
      <c r="A37" s="1" t="s">
        <v>2337</v>
      </c>
      <c r="B37" s="1" t="s">
        <v>2419</v>
      </c>
      <c r="C37" t="str">
        <f t="shared" si="0"/>
        <v>Mr.</v>
      </c>
      <c r="D37" t="str">
        <f t="shared" si="5"/>
        <v xml:space="preserve"> Julien</v>
      </c>
      <c r="E37" t="str">
        <f t="shared" si="6"/>
        <v>Lachance</v>
      </c>
    </row>
    <row r="38" spans="1:5" ht="15.75" x14ac:dyDescent="0.25">
      <c r="A38" s="1" t="s">
        <v>2336</v>
      </c>
      <c r="B38" s="1" t="s">
        <v>2420</v>
      </c>
      <c r="C38" t="str">
        <f t="shared" si="0"/>
        <v>Mr.</v>
      </c>
      <c r="D38" t="str">
        <f t="shared" si="5"/>
        <v xml:space="preserve"> Ryan M</v>
      </c>
      <c r="E38" t="str">
        <f t="shared" si="6"/>
        <v>Eason</v>
      </c>
    </row>
    <row r="39" spans="1:5" ht="15.75" x14ac:dyDescent="0.25">
      <c r="A39" s="1" t="s">
        <v>2335</v>
      </c>
      <c r="B39" s="1" t="s">
        <v>2421</v>
      </c>
      <c r="C39" t="str">
        <f t="shared" si="0"/>
        <v>Ms.</v>
      </c>
      <c r="D39" t="str">
        <f t="shared" si="5"/>
        <v xml:space="preserve"> Anna H.</v>
      </c>
      <c r="E39" t="str">
        <f t="shared" si="6"/>
        <v>Grummon</v>
      </c>
    </row>
    <row r="40" spans="1:5" ht="15.75" x14ac:dyDescent="0.25">
      <c r="A40" s="1" t="s">
        <v>2334</v>
      </c>
      <c r="B40" s="1" t="s">
        <v>2422</v>
      </c>
      <c r="C40" t="str">
        <f t="shared" si="0"/>
        <v>Ms.</v>
      </c>
      <c r="D40" t="str">
        <f t="shared" si="5"/>
        <v xml:space="preserve"> Samantha</v>
      </c>
      <c r="E40" t="str">
        <f t="shared" si="6"/>
        <v>Vanwechel</v>
      </c>
    </row>
    <row r="41" spans="1:5" ht="15.75" x14ac:dyDescent="0.25">
      <c r="A41" s="1" t="s">
        <v>2333</v>
      </c>
      <c r="B41" s="1" t="s">
        <v>2423</v>
      </c>
      <c r="C41" t="str">
        <f t="shared" si="0"/>
        <v>Mr.</v>
      </c>
      <c r="D41" t="str">
        <f t="shared" si="5"/>
        <v xml:space="preserve"> Robert</v>
      </c>
      <c r="E41" t="str">
        <f t="shared" si="6"/>
        <v>Fisher</v>
      </c>
    </row>
    <row r="42" spans="1:5" ht="15.75" x14ac:dyDescent="0.25">
      <c r="A42" s="1" t="s">
        <v>2332</v>
      </c>
      <c r="B42" s="1" t="s">
        <v>2424</v>
      </c>
      <c r="C42" t="str">
        <f t="shared" si="0"/>
        <v>Mr.</v>
      </c>
      <c r="D42" t="str">
        <f t="shared" si="5"/>
        <v xml:space="preserve"> James R.</v>
      </c>
      <c r="E42" t="str">
        <f t="shared" si="6"/>
        <v>Jenkins</v>
      </c>
    </row>
    <row r="43" spans="1:5" ht="15.75" x14ac:dyDescent="0.25">
      <c r="A43" s="1" t="s">
        <v>2331</v>
      </c>
      <c r="B43" s="1" t="s">
        <v>2425</v>
      </c>
      <c r="C43" t="str">
        <f t="shared" si="0"/>
        <v>Ms.</v>
      </c>
      <c r="D43" t="str">
        <f t="shared" si="5"/>
        <v xml:space="preserve"> Roseann</v>
      </c>
      <c r="E43" t="str">
        <f t="shared" si="6"/>
        <v>Peters</v>
      </c>
    </row>
    <row r="44" spans="1:5" ht="15.75" x14ac:dyDescent="0.25">
      <c r="A44" s="1" t="s">
        <v>2330</v>
      </c>
      <c r="B44" s="1" t="s">
        <v>2426</v>
      </c>
      <c r="C44" t="str">
        <f t="shared" si="0"/>
        <v>Ms.</v>
      </c>
      <c r="D44" t="str">
        <f t="shared" si="5"/>
        <v xml:space="preserve"> Nicole</v>
      </c>
      <c r="E44" t="str">
        <f t="shared" si="6"/>
        <v>Aha</v>
      </c>
    </row>
    <row r="45" spans="1:5" ht="15.75" x14ac:dyDescent="0.25">
      <c r="A45" s="1" t="s">
        <v>2329</v>
      </c>
      <c r="B45" s="1" t="s">
        <v>2427</v>
      </c>
      <c r="C45" t="str">
        <f t="shared" si="0"/>
        <v>Mr.</v>
      </c>
      <c r="D45" t="str">
        <f t="shared" si="5"/>
        <v xml:space="preserve"> Spencer</v>
      </c>
      <c r="E45" t="str">
        <f t="shared" si="6"/>
        <v>McElwain</v>
      </c>
    </row>
    <row r="46" spans="1:5" ht="15.75" x14ac:dyDescent="0.25">
      <c r="A46" s="1" t="s">
        <v>2328</v>
      </c>
      <c r="B46" s="1" t="s">
        <v>2428</v>
      </c>
      <c r="C46" t="str">
        <f t="shared" si="0"/>
        <v>Mr.</v>
      </c>
      <c r="D46" t="str">
        <f t="shared" si="5"/>
        <v xml:space="preserve"> Eric W</v>
      </c>
      <c r="E46" t="str">
        <f t="shared" si="6"/>
        <v>Januszewski</v>
      </c>
    </row>
    <row r="47" spans="1:5" ht="15.75" x14ac:dyDescent="0.25">
      <c r="A47" s="1" t="s">
        <v>2327</v>
      </c>
      <c r="B47" s="1" t="s">
        <v>2429</v>
      </c>
      <c r="C47" t="str">
        <f t="shared" si="0"/>
        <v>Ms.</v>
      </c>
      <c r="D47" t="str">
        <f t="shared" si="5"/>
        <v xml:space="preserve"> Brianna L</v>
      </c>
      <c r="E47" t="str">
        <f t="shared" si="6"/>
        <v>Rohne</v>
      </c>
    </row>
    <row r="48" spans="1:5" ht="15.75" x14ac:dyDescent="0.25">
      <c r="A48" s="1" t="s">
        <v>2326</v>
      </c>
      <c r="B48" s="1" t="s">
        <v>2430</v>
      </c>
      <c r="C48" t="str">
        <f t="shared" si="0"/>
        <v>Mr.</v>
      </c>
      <c r="D48" t="str">
        <f t="shared" si="5"/>
        <v xml:space="preserve"> Thomas J.</v>
      </c>
      <c r="E48" t="str">
        <f t="shared" si="6"/>
        <v>O'Grady</v>
      </c>
    </row>
    <row r="49" spans="1:5" ht="15.75" x14ac:dyDescent="0.25">
      <c r="A49" s="1" t="s">
        <v>2325</v>
      </c>
      <c r="B49" s="1" t="s">
        <v>2431</v>
      </c>
      <c r="C49" t="str">
        <f t="shared" si="0"/>
        <v>Ms.</v>
      </c>
      <c r="D49" t="str">
        <f t="shared" si="5"/>
        <v xml:space="preserve"> Melissa L</v>
      </c>
      <c r="E49" t="str">
        <f t="shared" si="6"/>
        <v>Peters</v>
      </c>
    </row>
    <row r="50" spans="1:5" ht="15.75" x14ac:dyDescent="0.25">
      <c r="A50" s="1" t="s">
        <v>2324</v>
      </c>
      <c r="B50" s="1" t="s">
        <v>2432</v>
      </c>
      <c r="C50" t="str">
        <f t="shared" si="0"/>
        <v>Mr.</v>
      </c>
      <c r="D50" t="str">
        <f t="shared" si="5"/>
        <v xml:space="preserve"> Flavio</v>
      </c>
      <c r="E50" t="str">
        <f t="shared" si="6"/>
        <v>De Simone</v>
      </c>
    </row>
    <row r="51" spans="1:5" ht="15.75" x14ac:dyDescent="0.25">
      <c r="A51" s="1" t="s">
        <v>2323</v>
      </c>
      <c r="B51" s="1" t="s">
        <v>2433</v>
      </c>
      <c r="C51" t="str">
        <f t="shared" si="0"/>
        <v>Mr.</v>
      </c>
      <c r="D51" t="str">
        <f t="shared" si="5"/>
        <v xml:space="preserve"> Ryan</v>
      </c>
      <c r="E51" t="str">
        <f t="shared" si="6"/>
        <v>Beckett</v>
      </c>
    </row>
    <row r="52" spans="1:5" ht="15.75" x14ac:dyDescent="0.25">
      <c r="A52" s="1" t="s">
        <v>2322</v>
      </c>
      <c r="B52" s="1" t="s">
        <v>2434</v>
      </c>
      <c r="C52" t="str">
        <f t="shared" si="0"/>
        <v>Mr.</v>
      </c>
      <c r="D52" t="str">
        <f t="shared" si="5"/>
        <v xml:space="preserve"> Anthony J.</v>
      </c>
      <c r="E52" t="str">
        <f t="shared" si="6"/>
        <v>Sobrilsky</v>
      </c>
    </row>
    <row r="53" spans="1:5" ht="15.75" x14ac:dyDescent="0.25">
      <c r="A53" s="1" t="s">
        <v>2321</v>
      </c>
      <c r="B53" s="1" t="s">
        <v>2435</v>
      </c>
      <c r="C53" t="str">
        <f t="shared" si="0"/>
        <v>Ms.</v>
      </c>
      <c r="D53" t="str">
        <f t="shared" si="5"/>
        <v xml:space="preserve"> Alex</v>
      </c>
      <c r="E53" t="str">
        <f t="shared" si="6"/>
        <v>Wang</v>
      </c>
    </row>
    <row r="54" spans="1:5" ht="15.75" x14ac:dyDescent="0.25">
      <c r="A54" s="1" t="s">
        <v>2320</v>
      </c>
      <c r="B54" s="1" t="s">
        <v>2436</v>
      </c>
      <c r="C54" t="str">
        <f t="shared" si="0"/>
        <v>Mr.</v>
      </c>
      <c r="D54" t="str">
        <f t="shared" si="5"/>
        <v xml:space="preserve"> David</v>
      </c>
      <c r="E54" t="str">
        <f t="shared" si="6"/>
        <v>Campa</v>
      </c>
    </row>
    <row r="55" spans="1:5" ht="15.75" x14ac:dyDescent="0.25">
      <c r="A55" s="1" t="s">
        <v>2319</v>
      </c>
      <c r="B55" s="1" t="s">
        <v>2437</v>
      </c>
      <c r="C55" t="str">
        <f t="shared" si="0"/>
        <v>Mr.</v>
      </c>
      <c r="D55" t="str">
        <f t="shared" si="5"/>
        <v xml:space="preserve"> Andrew B</v>
      </c>
      <c r="E55" t="str">
        <f t="shared" si="6"/>
        <v>Clifford</v>
      </c>
    </row>
    <row r="56" spans="1:5" ht="15.75" x14ac:dyDescent="0.25">
      <c r="A56" s="1" t="s">
        <v>2318</v>
      </c>
      <c r="B56" s="1" t="s">
        <v>2438</v>
      </c>
      <c r="C56" t="str">
        <f t="shared" si="0"/>
        <v>Ms.</v>
      </c>
      <c r="D56" t="str">
        <f t="shared" si="5"/>
        <v xml:space="preserve"> Dara E</v>
      </c>
      <c r="E56" t="str">
        <f t="shared" si="6"/>
        <v>Dalmata</v>
      </c>
    </row>
    <row r="57" spans="1:5" ht="15.75" x14ac:dyDescent="0.25">
      <c r="A57" s="1" t="s">
        <v>2317</v>
      </c>
      <c r="B57" s="1" t="s">
        <v>2439</v>
      </c>
      <c r="C57" t="str">
        <f t="shared" si="0"/>
        <v>Ms.</v>
      </c>
      <c r="D57" t="str">
        <f t="shared" si="5"/>
        <v xml:space="preserve"> Inna</v>
      </c>
      <c r="E57" t="str">
        <f t="shared" si="6"/>
        <v>Vishik</v>
      </c>
    </row>
    <row r="58" spans="1:5" ht="15.75" x14ac:dyDescent="0.25">
      <c r="A58" s="1" t="s">
        <v>2316</v>
      </c>
      <c r="B58" s="1" t="s">
        <v>2440</v>
      </c>
      <c r="C58" t="str">
        <f t="shared" si="0"/>
        <v>Mr.</v>
      </c>
      <c r="D58" t="str">
        <f t="shared" si="5"/>
        <v xml:space="preserve"> Ari</v>
      </c>
      <c r="E58" t="str">
        <f t="shared" si="6"/>
        <v>Schorr</v>
      </c>
    </row>
    <row r="59" spans="1:5" ht="15.75" x14ac:dyDescent="0.25">
      <c r="A59" s="1" t="s">
        <v>2315</v>
      </c>
      <c r="B59" s="1" t="s">
        <v>2441</v>
      </c>
      <c r="C59" t="str">
        <f t="shared" si="0"/>
        <v>Ms.</v>
      </c>
      <c r="D59" t="str">
        <f t="shared" si="5"/>
        <v xml:space="preserve"> Lindsey</v>
      </c>
      <c r="E59" t="str">
        <f t="shared" si="6"/>
        <v>Lusardi</v>
      </c>
    </row>
    <row r="60" spans="1:5" ht="15.75" x14ac:dyDescent="0.25">
      <c r="A60" s="1" t="s">
        <v>2314</v>
      </c>
      <c r="B60" s="1" t="s">
        <v>2442</v>
      </c>
      <c r="C60" t="str">
        <f t="shared" si="0"/>
        <v>Mr.</v>
      </c>
      <c r="D60" t="str">
        <f t="shared" si="5"/>
        <v xml:space="preserve"> Kenny</v>
      </c>
      <c r="E60" t="str">
        <f t="shared" si="6"/>
        <v>Rayner</v>
      </c>
    </row>
    <row r="61" spans="1:5" ht="15.75" x14ac:dyDescent="0.25">
      <c r="A61" s="1" t="s">
        <v>2313</v>
      </c>
      <c r="B61" s="1" t="s">
        <v>2443</v>
      </c>
      <c r="C61" t="str">
        <f t="shared" si="0"/>
        <v>Ms.</v>
      </c>
      <c r="D61" t="str">
        <f t="shared" si="5"/>
        <v xml:space="preserve"> Louise</v>
      </c>
      <c r="E61" t="str">
        <f t="shared" si="6"/>
        <v>Voghel</v>
      </c>
    </row>
    <row r="62" spans="1:5" ht="15.75" x14ac:dyDescent="0.25">
      <c r="A62" s="1" t="s">
        <v>2312</v>
      </c>
      <c r="B62" s="1" t="s">
        <v>2444</v>
      </c>
      <c r="C62" t="str">
        <f t="shared" si="0"/>
        <v>Mr.</v>
      </c>
      <c r="D62" t="str">
        <f t="shared" si="5"/>
        <v xml:space="preserve"> Cameron</v>
      </c>
      <c r="E62" t="str">
        <f t="shared" si="6"/>
        <v>Rieth</v>
      </c>
    </row>
    <row r="63" spans="1:5" ht="15.75" x14ac:dyDescent="0.25">
      <c r="A63" s="1" t="s">
        <v>2311</v>
      </c>
      <c r="B63" s="1" t="s">
        <v>2445</v>
      </c>
      <c r="C63" t="str">
        <f t="shared" si="0"/>
        <v>Ms.</v>
      </c>
      <c r="D63" t="str">
        <f t="shared" si="5"/>
        <v xml:space="preserve"> Katie T.</v>
      </c>
      <c r="E63" t="str">
        <f t="shared" si="6"/>
        <v>Gollotto</v>
      </c>
    </row>
    <row r="64" spans="1:5" ht="15.75" x14ac:dyDescent="0.25">
      <c r="A64" s="1" t="s">
        <v>2310</v>
      </c>
      <c r="B64" s="1" t="s">
        <v>2446</v>
      </c>
      <c r="C64" t="str">
        <f t="shared" si="0"/>
        <v>Ms.</v>
      </c>
      <c r="D64" t="str">
        <f t="shared" si="5"/>
        <v xml:space="preserve"> Casey</v>
      </c>
      <c r="E64" t="str">
        <f t="shared" si="6"/>
        <v>Dunn</v>
      </c>
    </row>
    <row r="65" spans="1:5" ht="15.75" x14ac:dyDescent="0.25">
      <c r="A65" s="1" t="s">
        <v>2309</v>
      </c>
      <c r="B65" s="1" t="s">
        <v>2447</v>
      </c>
      <c r="C65" t="str">
        <f t="shared" si="0"/>
        <v>Mr.</v>
      </c>
      <c r="D65" t="str">
        <f t="shared" si="5"/>
        <v xml:space="preserve"> David</v>
      </c>
      <c r="E65" t="str">
        <f t="shared" si="6"/>
        <v>Blitzer</v>
      </c>
    </row>
    <row r="66" spans="1:5" ht="15.75" x14ac:dyDescent="0.25">
      <c r="A66" s="1" t="s">
        <v>2308</v>
      </c>
      <c r="B66" s="1" t="s">
        <v>2448</v>
      </c>
      <c r="C66" t="str">
        <f t="shared" si="0"/>
        <v>Mr.</v>
      </c>
      <c r="D66" t="str">
        <f t="shared" si="5"/>
        <v xml:space="preserve"> Bryson C.</v>
      </c>
      <c r="E66" t="str">
        <f t="shared" si="6"/>
        <v>Smith</v>
      </c>
    </row>
    <row r="67" spans="1:5" ht="15.75" x14ac:dyDescent="0.25">
      <c r="A67" s="1" t="s">
        <v>2307</v>
      </c>
      <c r="B67" s="1" t="s">
        <v>2449</v>
      </c>
      <c r="C67" t="str">
        <f t="shared" ref="C67:C130" si="7">TRIM(MID(B67,FIND(",",B67)+1,FIND(" ",B67,FIND(",",B67)+2)-FIND(",",B67)-1))</f>
        <v>Ms.</v>
      </c>
      <c r="D67" t="str">
        <f t="shared" si="5"/>
        <v xml:space="preserve"> Megan</v>
      </c>
      <c r="E67" t="str">
        <f t="shared" si="6"/>
        <v>Hyland</v>
      </c>
    </row>
    <row r="68" spans="1:5" ht="15.75" x14ac:dyDescent="0.25">
      <c r="A68" s="1" t="s">
        <v>2306</v>
      </c>
      <c r="B68" s="1" t="s">
        <v>2450</v>
      </c>
      <c r="C68" t="str">
        <f t="shared" si="7"/>
        <v>Mr.</v>
      </c>
      <c r="D68" t="str">
        <f t="shared" si="5"/>
        <v xml:space="preserve"> Daniel</v>
      </c>
      <c r="E68" t="str">
        <f t="shared" si="6"/>
        <v>Ducharme</v>
      </c>
    </row>
    <row r="69" spans="1:5" ht="15.75" x14ac:dyDescent="0.25">
      <c r="A69" s="1" t="s">
        <v>2305</v>
      </c>
      <c r="B69" s="1" t="s">
        <v>2451</v>
      </c>
      <c r="C69" t="str">
        <f t="shared" si="7"/>
        <v>Mr.</v>
      </c>
      <c r="D69" t="str">
        <f t="shared" si="5"/>
        <v xml:space="preserve"> Steven M.</v>
      </c>
      <c r="E69" t="str">
        <f t="shared" si="6"/>
        <v>Johnson</v>
      </c>
    </row>
    <row r="70" spans="1:5" ht="15.75" x14ac:dyDescent="0.25">
      <c r="A70" s="1" t="s">
        <v>2304</v>
      </c>
      <c r="B70" s="1" t="s">
        <v>2452</v>
      </c>
      <c r="C70" t="str">
        <f t="shared" si="7"/>
        <v>Ms.</v>
      </c>
      <c r="D70" t="str">
        <f t="shared" si="5"/>
        <v xml:space="preserve"> Jenna L.</v>
      </c>
      <c r="E70" t="str">
        <f t="shared" si="6"/>
        <v>Mutz</v>
      </c>
    </row>
    <row r="71" spans="1:5" ht="15.75" x14ac:dyDescent="0.25">
      <c r="A71" s="1" t="s">
        <v>2303</v>
      </c>
      <c r="B71" s="1" t="s">
        <v>2453</v>
      </c>
      <c r="C71" t="str">
        <f t="shared" si="7"/>
        <v>Mr.</v>
      </c>
      <c r="D71" t="str">
        <f t="shared" si="5"/>
        <v xml:space="preserve"> Freeman</v>
      </c>
      <c r="E71" t="str">
        <f t="shared" si="6"/>
        <v>Lee</v>
      </c>
    </row>
    <row r="72" spans="1:5" ht="15.75" x14ac:dyDescent="0.25">
      <c r="A72" s="1" t="s">
        <v>2302</v>
      </c>
      <c r="B72" s="1" t="s">
        <v>2454</v>
      </c>
      <c r="C72" t="str">
        <f t="shared" si="7"/>
        <v>Mr.</v>
      </c>
      <c r="D72" t="str">
        <f t="shared" si="5"/>
        <v xml:space="preserve"> Jeff</v>
      </c>
      <c r="E72" t="str">
        <f t="shared" si="6"/>
        <v>Turner</v>
      </c>
    </row>
    <row r="73" spans="1:5" ht="15.75" x14ac:dyDescent="0.25">
      <c r="A73" s="1" t="s">
        <v>2301</v>
      </c>
      <c r="B73" s="1" t="s">
        <v>2455</v>
      </c>
      <c r="C73" t="str">
        <f t="shared" si="7"/>
        <v>Mr.</v>
      </c>
      <c r="D73" t="str">
        <f t="shared" si="5"/>
        <v xml:space="preserve"> Elenilton V. Sr.</v>
      </c>
      <c r="E73" t="str">
        <f t="shared" si="6"/>
        <v>Rangel</v>
      </c>
    </row>
    <row r="74" spans="1:5" ht="15.75" x14ac:dyDescent="0.25">
      <c r="A74" s="1" t="s">
        <v>2300</v>
      </c>
      <c r="B74" s="1" t="s">
        <v>2456</v>
      </c>
      <c r="C74" t="str">
        <f t="shared" si="7"/>
        <v>Ms.</v>
      </c>
      <c r="D74" t="str">
        <f t="shared" si="5"/>
        <v xml:space="preserve"> Maurya</v>
      </c>
      <c r="E74" t="str">
        <f t="shared" si="6"/>
        <v>Lacey</v>
      </c>
    </row>
    <row r="75" spans="1:5" ht="15.75" x14ac:dyDescent="0.25">
      <c r="A75" s="1" t="s">
        <v>2299</v>
      </c>
      <c r="B75" s="1" t="s">
        <v>2457</v>
      </c>
      <c r="C75" t="str">
        <f t="shared" si="7"/>
        <v>Ms.</v>
      </c>
      <c r="D75" t="str">
        <f t="shared" si="5"/>
        <v xml:space="preserve"> Samantha C</v>
      </c>
      <c r="E75" t="str">
        <f t="shared" si="6"/>
        <v>Stiger</v>
      </c>
    </row>
    <row r="76" spans="1:5" ht="15.75" x14ac:dyDescent="0.25">
      <c r="A76" s="1" t="s">
        <v>2298</v>
      </c>
      <c r="B76" s="1" t="s">
        <v>2458</v>
      </c>
      <c r="C76" t="str">
        <f t="shared" si="7"/>
        <v>Ms.</v>
      </c>
      <c r="D76" t="str">
        <f t="shared" si="5"/>
        <v xml:space="preserve"> Bethany A</v>
      </c>
      <c r="E76" t="str">
        <f t="shared" si="6"/>
        <v>Caldwell</v>
      </c>
    </row>
    <row r="77" spans="1:5" ht="15.75" x14ac:dyDescent="0.25">
      <c r="A77" s="1" t="s">
        <v>2297</v>
      </c>
      <c r="B77" s="1" t="s">
        <v>2459</v>
      </c>
      <c r="C77" t="str">
        <f t="shared" si="7"/>
        <v>Mr.</v>
      </c>
      <c r="D77" t="str">
        <f t="shared" si="5"/>
        <v xml:space="preserve"> Yves</v>
      </c>
      <c r="E77" t="str">
        <f t="shared" si="6"/>
        <v>Marmillod</v>
      </c>
    </row>
    <row r="78" spans="1:5" ht="15.75" x14ac:dyDescent="0.25">
      <c r="A78" s="1" t="s">
        <v>2296</v>
      </c>
      <c r="B78" s="1" t="s">
        <v>2460</v>
      </c>
      <c r="C78" t="str">
        <f t="shared" si="7"/>
        <v>Ms.</v>
      </c>
      <c r="D78" t="str">
        <f t="shared" si="5"/>
        <v xml:space="preserve"> Danielle</v>
      </c>
      <c r="E78" t="str">
        <f t="shared" si="6"/>
        <v>Cloutier-Simons</v>
      </c>
    </row>
    <row r="79" spans="1:5" ht="15.75" x14ac:dyDescent="0.25">
      <c r="A79" s="1" t="s">
        <v>2295</v>
      </c>
      <c r="B79" s="1" t="s">
        <v>2461</v>
      </c>
      <c r="C79" t="str">
        <f t="shared" si="7"/>
        <v>Ms.</v>
      </c>
      <c r="D79" t="str">
        <f t="shared" si="5"/>
        <v xml:space="preserve"> Julia</v>
      </c>
      <c r="E79" t="str">
        <f t="shared" si="6"/>
        <v>Vegas</v>
      </c>
    </row>
    <row r="80" spans="1:5" ht="15.75" x14ac:dyDescent="0.25">
      <c r="A80" s="1" t="s">
        <v>2294</v>
      </c>
      <c r="B80" s="1" t="s">
        <v>2462</v>
      </c>
      <c r="C80" t="str">
        <f t="shared" si="7"/>
        <v>Mr.</v>
      </c>
      <c r="D80" t="str">
        <f t="shared" si="5"/>
        <v xml:space="preserve"> Joshua</v>
      </c>
      <c r="E80" t="str">
        <f t="shared" si="6"/>
        <v>Cochran</v>
      </c>
    </row>
    <row r="81" spans="1:5" ht="15.75" x14ac:dyDescent="0.25">
      <c r="A81" s="1" t="s">
        <v>2293</v>
      </c>
      <c r="B81" s="1" t="s">
        <v>2463</v>
      </c>
      <c r="C81" t="str">
        <f t="shared" si="7"/>
        <v>Ms.</v>
      </c>
      <c r="D81" t="str">
        <f t="shared" ref="D81:D144" si="8">_xlfn.TEXTAFTER(_xlfn.TEXTAFTER(B81,", ")," ")</f>
        <v xml:space="preserve"> Jennifer</v>
      </c>
      <c r="E81" t="str">
        <f t="shared" ref="E81:E144" si="9">TRIM(LEFT(B81,FIND(",",B81)-1))</f>
        <v>Holtzapple</v>
      </c>
    </row>
    <row r="82" spans="1:5" ht="15.75" x14ac:dyDescent="0.25">
      <c r="A82" s="1" t="s">
        <v>2292</v>
      </c>
      <c r="B82" s="1" t="s">
        <v>2464</v>
      </c>
      <c r="C82" t="str">
        <f t="shared" si="7"/>
        <v>Ms.</v>
      </c>
      <c r="D82" t="str">
        <f t="shared" si="8"/>
        <v xml:space="preserve"> Gwen M.</v>
      </c>
      <c r="E82" t="str">
        <f t="shared" si="9"/>
        <v>Meyer</v>
      </c>
    </row>
    <row r="83" spans="1:5" ht="15.75" x14ac:dyDescent="0.25">
      <c r="A83" s="1" t="s">
        <v>2291</v>
      </c>
      <c r="B83" s="1" t="s">
        <v>2465</v>
      </c>
      <c r="C83" t="str">
        <f t="shared" si="7"/>
        <v>Mr.</v>
      </c>
      <c r="D83" t="str">
        <f t="shared" si="8"/>
        <v xml:space="preserve"> Patrick</v>
      </c>
      <c r="E83" t="str">
        <f t="shared" si="9"/>
        <v>Brickley</v>
      </c>
    </row>
    <row r="84" spans="1:5" ht="15.75" x14ac:dyDescent="0.25">
      <c r="A84" s="1" t="s">
        <v>2290</v>
      </c>
      <c r="B84" s="1" t="s">
        <v>2466</v>
      </c>
      <c r="C84" t="str">
        <f t="shared" si="7"/>
        <v>Ms.</v>
      </c>
      <c r="D84" t="str">
        <f t="shared" si="8"/>
        <v xml:space="preserve"> Kate</v>
      </c>
      <c r="E84" t="str">
        <f t="shared" si="9"/>
        <v>Magee</v>
      </c>
    </row>
    <row r="85" spans="1:5" ht="15.75" x14ac:dyDescent="0.25">
      <c r="A85" s="1" t="s">
        <v>2289</v>
      </c>
      <c r="B85" s="1" t="s">
        <v>2467</v>
      </c>
      <c r="C85" t="str">
        <f t="shared" si="7"/>
        <v>Mr.</v>
      </c>
      <c r="D85" t="str">
        <f t="shared" si="8"/>
        <v xml:space="preserve"> Kevin</v>
      </c>
      <c r="E85" t="str">
        <f t="shared" si="9"/>
        <v>Thoma</v>
      </c>
    </row>
    <row r="86" spans="1:5" ht="15.75" x14ac:dyDescent="0.25">
      <c r="A86" s="1" t="s">
        <v>2288</v>
      </c>
      <c r="B86" s="1" t="s">
        <v>2468</v>
      </c>
      <c r="C86" t="str">
        <f t="shared" si="7"/>
        <v>Mr.</v>
      </c>
      <c r="D86" t="str">
        <f t="shared" si="8"/>
        <v xml:space="preserve"> Stephen II</v>
      </c>
      <c r="E86" t="str">
        <f t="shared" si="9"/>
        <v>Heagy</v>
      </c>
    </row>
    <row r="87" spans="1:5" ht="15.75" x14ac:dyDescent="0.25">
      <c r="A87" s="1" t="s">
        <v>2287</v>
      </c>
      <c r="B87" s="1" t="s">
        <v>2469</v>
      </c>
      <c r="C87" t="str">
        <f t="shared" si="7"/>
        <v>Mr.</v>
      </c>
      <c r="D87" t="str">
        <f t="shared" si="8"/>
        <v xml:space="preserve"> Philip</v>
      </c>
      <c r="E87" t="str">
        <f t="shared" si="9"/>
        <v>Regnier</v>
      </c>
    </row>
    <row r="88" spans="1:5" ht="15.75" x14ac:dyDescent="0.25">
      <c r="A88" s="1" t="s">
        <v>2286</v>
      </c>
      <c r="B88" s="1" t="s">
        <v>2470</v>
      </c>
      <c r="C88" t="str">
        <f t="shared" si="7"/>
        <v>Mr.</v>
      </c>
      <c r="D88" t="str">
        <f t="shared" si="8"/>
        <v xml:space="preserve"> Brett A</v>
      </c>
      <c r="E88" t="str">
        <f t="shared" si="9"/>
        <v>Parendo</v>
      </c>
    </row>
    <row r="89" spans="1:5" ht="15.75" x14ac:dyDescent="0.25">
      <c r="A89" s="1" t="s">
        <v>2285</v>
      </c>
      <c r="B89" s="1" t="s">
        <v>2471</v>
      </c>
      <c r="C89" t="str">
        <f t="shared" si="7"/>
        <v>Ms.</v>
      </c>
      <c r="D89" t="str">
        <f t="shared" si="8"/>
        <v xml:space="preserve"> Rebecca</v>
      </c>
      <c r="E89" t="str">
        <f t="shared" si="9"/>
        <v>Schell</v>
      </c>
    </row>
    <row r="90" spans="1:5" ht="15.75" x14ac:dyDescent="0.25">
      <c r="A90" s="1" t="s">
        <v>2284</v>
      </c>
      <c r="B90" s="1" t="s">
        <v>2472</v>
      </c>
      <c r="C90" t="str">
        <f t="shared" si="7"/>
        <v>Ms.</v>
      </c>
      <c r="D90" t="str">
        <f t="shared" si="8"/>
        <v xml:space="preserve"> Kelley</v>
      </c>
      <c r="E90" t="str">
        <f t="shared" si="9"/>
        <v>Driscoll</v>
      </c>
    </row>
    <row r="91" spans="1:5" ht="15.75" x14ac:dyDescent="0.25">
      <c r="A91" s="1" t="s">
        <v>2283</v>
      </c>
      <c r="B91" s="1" t="s">
        <v>2473</v>
      </c>
      <c r="C91" t="str">
        <f t="shared" si="7"/>
        <v>Ms.</v>
      </c>
      <c r="D91" t="str">
        <f t="shared" si="8"/>
        <v xml:space="preserve"> Abigail K</v>
      </c>
      <c r="E91" t="str">
        <f t="shared" si="9"/>
        <v>Mitchell</v>
      </c>
    </row>
    <row r="92" spans="1:5" ht="15.75" x14ac:dyDescent="0.25">
      <c r="A92" s="1" t="s">
        <v>2282</v>
      </c>
      <c r="B92" s="1" t="s">
        <v>2474</v>
      </c>
      <c r="C92" t="str">
        <f t="shared" si="7"/>
        <v>Ms.</v>
      </c>
      <c r="D92" t="str">
        <f t="shared" si="8"/>
        <v xml:space="preserve"> Hope</v>
      </c>
      <c r="E92" t="str">
        <f t="shared" si="9"/>
        <v>Cutler</v>
      </c>
    </row>
    <row r="93" spans="1:5" ht="15.75" x14ac:dyDescent="0.25">
      <c r="A93" s="1" t="s">
        <v>2281</v>
      </c>
      <c r="B93" s="1" t="s">
        <v>2475</v>
      </c>
      <c r="C93" t="str">
        <f t="shared" si="7"/>
        <v>Ms.</v>
      </c>
      <c r="D93" t="str">
        <f t="shared" si="8"/>
        <v xml:space="preserve"> Elyse M.</v>
      </c>
      <c r="E93" t="str">
        <f t="shared" si="9"/>
        <v>Derian</v>
      </c>
    </row>
    <row r="94" spans="1:5" ht="15.75" x14ac:dyDescent="0.25">
      <c r="A94" s="1" t="s">
        <v>2280</v>
      </c>
      <c r="B94" s="1" t="s">
        <v>2476</v>
      </c>
      <c r="C94" t="str">
        <f t="shared" si="7"/>
        <v>Mr.</v>
      </c>
      <c r="D94" t="str">
        <f t="shared" si="8"/>
        <v xml:space="preserve"> Nicholas</v>
      </c>
      <c r="E94" t="str">
        <f t="shared" si="9"/>
        <v>Farina</v>
      </c>
    </row>
    <row r="95" spans="1:5" ht="15.75" x14ac:dyDescent="0.25">
      <c r="A95" s="1" t="s">
        <v>2279</v>
      </c>
      <c r="B95" s="1" t="s">
        <v>2477</v>
      </c>
      <c r="C95" t="str">
        <f t="shared" si="7"/>
        <v>Mr.</v>
      </c>
      <c r="D95" t="str">
        <f t="shared" si="8"/>
        <v xml:space="preserve"> David</v>
      </c>
      <c r="E95" t="str">
        <f t="shared" si="9"/>
        <v>Saunders</v>
      </c>
    </row>
    <row r="96" spans="1:5" ht="15.75" x14ac:dyDescent="0.25">
      <c r="A96" s="1" t="s">
        <v>2278</v>
      </c>
      <c r="B96" s="1" t="s">
        <v>2478</v>
      </c>
      <c r="C96" t="str">
        <f t="shared" si="7"/>
        <v>Ms.</v>
      </c>
      <c r="D96" t="str">
        <f t="shared" si="8"/>
        <v xml:space="preserve"> Natalie</v>
      </c>
      <c r="E96" t="str">
        <f t="shared" si="9"/>
        <v>Kratz</v>
      </c>
    </row>
    <row r="97" spans="1:5" ht="15.75" x14ac:dyDescent="0.25">
      <c r="A97" s="1" t="s">
        <v>2277</v>
      </c>
      <c r="B97" s="1" t="s">
        <v>2479</v>
      </c>
      <c r="C97" t="str">
        <f t="shared" si="7"/>
        <v>Mr.</v>
      </c>
      <c r="D97" t="str">
        <f t="shared" si="8"/>
        <v xml:space="preserve"> Thomas</v>
      </c>
      <c r="E97" t="str">
        <f t="shared" si="9"/>
        <v>Boland</v>
      </c>
    </row>
    <row r="98" spans="1:5" ht="15.75" x14ac:dyDescent="0.25">
      <c r="A98" s="1" t="s">
        <v>2276</v>
      </c>
      <c r="B98" s="1" t="s">
        <v>2480</v>
      </c>
      <c r="C98" t="str">
        <f t="shared" si="7"/>
        <v>Ms.</v>
      </c>
      <c r="D98" t="str">
        <f t="shared" si="8"/>
        <v xml:space="preserve"> Pamela J.</v>
      </c>
      <c r="E98" t="str">
        <f t="shared" si="9"/>
        <v>Van Hout</v>
      </c>
    </row>
    <row r="99" spans="1:5" ht="15.75" x14ac:dyDescent="0.25">
      <c r="A99" s="1" t="s">
        <v>2275</v>
      </c>
      <c r="B99" s="1" t="s">
        <v>2481</v>
      </c>
      <c r="C99" t="str">
        <f t="shared" si="7"/>
        <v>Ms.</v>
      </c>
      <c r="D99" t="str">
        <f t="shared" si="8"/>
        <v xml:space="preserve"> Jessica</v>
      </c>
      <c r="E99" t="str">
        <f t="shared" si="9"/>
        <v>Ramsey</v>
      </c>
    </row>
    <row r="100" spans="1:5" ht="15.75" x14ac:dyDescent="0.25">
      <c r="A100" s="1" t="s">
        <v>2274</v>
      </c>
      <c r="B100" s="1" t="s">
        <v>2482</v>
      </c>
      <c r="C100" t="str">
        <f t="shared" si="7"/>
        <v>Mr.</v>
      </c>
      <c r="D100" t="str">
        <f t="shared" si="8"/>
        <v xml:space="preserve"> Ron N</v>
      </c>
      <c r="E100" t="str">
        <f t="shared" si="9"/>
        <v>Gage</v>
      </c>
    </row>
    <row r="101" spans="1:5" ht="15.75" x14ac:dyDescent="0.25">
      <c r="A101" s="1" t="s">
        <v>2273</v>
      </c>
      <c r="B101" s="1" t="s">
        <v>2483</v>
      </c>
      <c r="C101" t="str">
        <f t="shared" si="7"/>
        <v>Mr.</v>
      </c>
      <c r="D101" t="str">
        <f t="shared" si="8"/>
        <v xml:space="preserve"> Daniel</v>
      </c>
      <c r="E101" t="str">
        <f t="shared" si="9"/>
        <v>Gollins</v>
      </c>
    </row>
    <row r="102" spans="1:5" ht="15.75" x14ac:dyDescent="0.25">
      <c r="A102" s="1" t="s">
        <v>2272</v>
      </c>
      <c r="B102" s="1" t="s">
        <v>2484</v>
      </c>
      <c r="C102" t="str">
        <f t="shared" si="7"/>
        <v>Mr.</v>
      </c>
      <c r="D102" t="str">
        <f t="shared" si="8"/>
        <v xml:space="preserve"> Brian</v>
      </c>
      <c r="E102" t="str">
        <f t="shared" si="9"/>
        <v>Benestad</v>
      </c>
    </row>
    <row r="103" spans="1:5" ht="15.75" x14ac:dyDescent="0.25">
      <c r="A103" s="1" t="s">
        <v>2271</v>
      </c>
      <c r="B103" s="1" t="s">
        <v>2485</v>
      </c>
      <c r="C103" t="str">
        <f t="shared" si="7"/>
        <v>Ms.</v>
      </c>
      <c r="D103" t="str">
        <f t="shared" si="8"/>
        <v xml:space="preserve"> Sari</v>
      </c>
      <c r="E103" t="str">
        <f t="shared" si="9"/>
        <v>Aviv</v>
      </c>
    </row>
    <row r="104" spans="1:5" ht="15.75" x14ac:dyDescent="0.25">
      <c r="A104" s="1" t="s">
        <v>2270</v>
      </c>
      <c r="B104" s="1" t="s">
        <v>2486</v>
      </c>
      <c r="C104" t="str">
        <f t="shared" si="7"/>
        <v>Mr.</v>
      </c>
      <c r="D104" t="str">
        <f t="shared" si="8"/>
        <v xml:space="preserve"> Robert M.</v>
      </c>
      <c r="E104" t="str">
        <f t="shared" si="9"/>
        <v>Burns</v>
      </c>
    </row>
    <row r="105" spans="1:5" ht="15.75" x14ac:dyDescent="0.25">
      <c r="A105" s="1" t="s">
        <v>2269</v>
      </c>
      <c r="B105" s="1" t="s">
        <v>2487</v>
      </c>
      <c r="C105" t="str">
        <f t="shared" si="7"/>
        <v>Mr.</v>
      </c>
      <c r="D105" t="str">
        <f t="shared" si="8"/>
        <v xml:space="preserve"> Ricardo</v>
      </c>
      <c r="E105" t="str">
        <f t="shared" si="9"/>
        <v>Maldonado</v>
      </c>
    </row>
    <row r="106" spans="1:5" ht="15.75" x14ac:dyDescent="0.25">
      <c r="A106" s="1" t="s">
        <v>2268</v>
      </c>
      <c r="B106" s="1" t="s">
        <v>2488</v>
      </c>
      <c r="C106" t="str">
        <f t="shared" si="7"/>
        <v>Mr.</v>
      </c>
      <c r="D106" t="str">
        <f t="shared" si="8"/>
        <v xml:space="preserve"> Gedion</v>
      </c>
      <c r="E106" t="str">
        <f t="shared" si="9"/>
        <v>Yitref</v>
      </c>
    </row>
    <row r="107" spans="1:5" ht="15.75" x14ac:dyDescent="0.25">
      <c r="A107" s="1" t="s">
        <v>2267</v>
      </c>
      <c r="B107" s="1" t="s">
        <v>2489</v>
      </c>
      <c r="C107" t="str">
        <f t="shared" si="7"/>
        <v>Mr.</v>
      </c>
      <c r="D107" t="str">
        <f t="shared" si="8"/>
        <v xml:space="preserve"> Mark</v>
      </c>
      <c r="E107" t="str">
        <f t="shared" si="9"/>
        <v>Loudon-Brown</v>
      </c>
    </row>
    <row r="108" spans="1:5" ht="15.75" x14ac:dyDescent="0.25">
      <c r="A108" s="1" t="s">
        <v>2266</v>
      </c>
      <c r="B108" s="1" t="s">
        <v>2490</v>
      </c>
      <c r="C108" t="str">
        <f t="shared" si="7"/>
        <v>Mr.</v>
      </c>
      <c r="D108" t="str">
        <f t="shared" si="8"/>
        <v xml:space="preserve"> Gamini P.</v>
      </c>
      <c r="E108" t="str">
        <f t="shared" si="9"/>
        <v>Sugathadasa</v>
      </c>
    </row>
    <row r="109" spans="1:5" ht="15.75" x14ac:dyDescent="0.25">
      <c r="A109" s="1" t="s">
        <v>2265</v>
      </c>
      <c r="B109" s="1" t="s">
        <v>2491</v>
      </c>
      <c r="C109" t="str">
        <f t="shared" si="7"/>
        <v>Ms.</v>
      </c>
      <c r="D109" t="str">
        <f t="shared" si="8"/>
        <v xml:space="preserve"> Emily J</v>
      </c>
      <c r="E109" t="str">
        <f t="shared" si="9"/>
        <v>Ganley</v>
      </c>
    </row>
    <row r="110" spans="1:5" ht="15.75" x14ac:dyDescent="0.25">
      <c r="A110" s="1" t="s">
        <v>2264</v>
      </c>
      <c r="B110" s="1" t="s">
        <v>2492</v>
      </c>
      <c r="C110" t="str">
        <f t="shared" si="7"/>
        <v>Ms.</v>
      </c>
      <c r="D110" t="str">
        <f t="shared" si="8"/>
        <v xml:space="preserve"> Amanda</v>
      </c>
      <c r="E110" t="str">
        <f t="shared" si="9"/>
        <v>Potter</v>
      </c>
    </row>
    <row r="111" spans="1:5" ht="15.75" x14ac:dyDescent="0.25">
      <c r="A111" s="1" t="s">
        <v>2263</v>
      </c>
      <c r="B111" s="1" t="s">
        <v>2493</v>
      </c>
      <c r="C111" t="str">
        <f t="shared" si="7"/>
        <v>Mr.</v>
      </c>
      <c r="D111" t="str">
        <f t="shared" si="8"/>
        <v xml:space="preserve"> Nicholas</v>
      </c>
      <c r="E111" t="str">
        <f t="shared" si="9"/>
        <v>Rasmussen</v>
      </c>
    </row>
    <row r="112" spans="1:5" ht="15.75" x14ac:dyDescent="0.25">
      <c r="A112" s="1" t="s">
        <v>2262</v>
      </c>
      <c r="B112" s="1" t="s">
        <v>2494</v>
      </c>
      <c r="C112" t="str">
        <f t="shared" si="7"/>
        <v>Mr.</v>
      </c>
      <c r="D112" t="str">
        <f t="shared" si="8"/>
        <v xml:space="preserve"> Knox</v>
      </c>
      <c r="E112" t="str">
        <f t="shared" si="9"/>
        <v>Robinson</v>
      </c>
    </row>
    <row r="113" spans="1:5" ht="15.75" x14ac:dyDescent="0.25">
      <c r="A113" s="1" t="s">
        <v>2261</v>
      </c>
      <c r="B113" s="1" t="s">
        <v>2495</v>
      </c>
      <c r="C113" t="str">
        <f t="shared" si="7"/>
        <v>Ms.</v>
      </c>
      <c r="D113" t="str">
        <f t="shared" si="8"/>
        <v xml:space="preserve"> Yianna</v>
      </c>
      <c r="E113" t="str">
        <f t="shared" si="9"/>
        <v>Antonopoulos</v>
      </c>
    </row>
    <row r="114" spans="1:5" ht="15.75" x14ac:dyDescent="0.25">
      <c r="A114" s="1" t="s">
        <v>2260</v>
      </c>
      <c r="B114" s="1" t="s">
        <v>2496</v>
      </c>
      <c r="C114" t="str">
        <f t="shared" si="7"/>
        <v>Ms.</v>
      </c>
      <c r="D114" t="str">
        <f t="shared" si="8"/>
        <v xml:space="preserve"> Roberta</v>
      </c>
      <c r="E114" t="str">
        <f t="shared" si="9"/>
        <v>Groner</v>
      </c>
    </row>
    <row r="115" spans="1:5" ht="15.75" x14ac:dyDescent="0.25">
      <c r="A115" s="1" t="s">
        <v>2259</v>
      </c>
      <c r="B115" s="1" t="s">
        <v>2497</v>
      </c>
      <c r="C115" t="str">
        <f t="shared" si="7"/>
        <v>Mr.</v>
      </c>
      <c r="D115" t="str">
        <f t="shared" si="8"/>
        <v xml:space="preserve"> Benjamin P.</v>
      </c>
      <c r="E115" t="str">
        <f t="shared" si="9"/>
        <v>Zywicki</v>
      </c>
    </row>
    <row r="116" spans="1:5" ht="15.75" x14ac:dyDescent="0.25">
      <c r="A116" s="1" t="s">
        <v>2258</v>
      </c>
      <c r="B116" s="1" t="s">
        <v>2498</v>
      </c>
      <c r="C116" t="str">
        <f t="shared" si="7"/>
        <v>Mr.</v>
      </c>
      <c r="D116" t="str">
        <f t="shared" si="8"/>
        <v xml:space="preserve"> Craig</v>
      </c>
      <c r="E116" t="str">
        <f t="shared" si="9"/>
        <v>Cardinal</v>
      </c>
    </row>
    <row r="117" spans="1:5" ht="15.75" x14ac:dyDescent="0.25">
      <c r="A117" s="1" t="s">
        <v>2257</v>
      </c>
      <c r="B117" s="1" t="s">
        <v>2499</v>
      </c>
      <c r="C117" t="str">
        <f t="shared" si="7"/>
        <v>Ms.</v>
      </c>
      <c r="D117" t="str">
        <f t="shared" si="8"/>
        <v xml:space="preserve"> Ann</v>
      </c>
      <c r="E117" t="str">
        <f t="shared" si="9"/>
        <v>Alleman</v>
      </c>
    </row>
    <row r="118" spans="1:5" ht="15.75" x14ac:dyDescent="0.25">
      <c r="A118" s="1" t="s">
        <v>2256</v>
      </c>
      <c r="B118" s="1" t="s">
        <v>2500</v>
      </c>
      <c r="C118" t="str">
        <f t="shared" si="7"/>
        <v>Mr.</v>
      </c>
      <c r="D118" t="str">
        <f t="shared" si="8"/>
        <v xml:space="preserve"> Jamie P</v>
      </c>
      <c r="E118" t="str">
        <f t="shared" si="9"/>
        <v>Stroffolino</v>
      </c>
    </row>
    <row r="119" spans="1:5" ht="15.75" x14ac:dyDescent="0.25">
      <c r="A119" s="1" t="s">
        <v>2255</v>
      </c>
      <c r="B119" s="1" t="s">
        <v>2501</v>
      </c>
      <c r="C119" t="str">
        <f t="shared" si="7"/>
        <v>Mr.</v>
      </c>
      <c r="D119" t="str">
        <f t="shared" si="8"/>
        <v xml:space="preserve"> John</v>
      </c>
      <c r="E119" t="str">
        <f t="shared" si="9"/>
        <v>Clubb</v>
      </c>
    </row>
    <row r="120" spans="1:5" ht="15.75" x14ac:dyDescent="0.25">
      <c r="A120" s="1" t="s">
        <v>2254</v>
      </c>
      <c r="B120" s="1" t="s">
        <v>2502</v>
      </c>
      <c r="C120" t="str">
        <f t="shared" si="7"/>
        <v>Mr.</v>
      </c>
      <c r="D120" t="str">
        <f t="shared" si="8"/>
        <v xml:space="preserve"> Charlie</v>
      </c>
      <c r="E120" t="str">
        <f t="shared" si="9"/>
        <v>McGoogan</v>
      </c>
    </row>
    <row r="121" spans="1:5" ht="15.75" x14ac:dyDescent="0.25">
      <c r="A121" s="1" t="s">
        <v>2253</v>
      </c>
      <c r="B121" s="1" t="s">
        <v>2503</v>
      </c>
      <c r="C121" t="str">
        <f t="shared" si="7"/>
        <v>Mr.</v>
      </c>
      <c r="D121" t="str">
        <f t="shared" si="8"/>
        <v xml:space="preserve"> Meb</v>
      </c>
      <c r="E121" t="str">
        <f t="shared" si="9"/>
        <v>Keflezighi</v>
      </c>
    </row>
    <row r="122" spans="1:5" ht="15.75" x14ac:dyDescent="0.25">
      <c r="A122" s="1" t="s">
        <v>2252</v>
      </c>
      <c r="B122" s="1" t="s">
        <v>2504</v>
      </c>
      <c r="C122" t="str">
        <f t="shared" si="7"/>
        <v>Mr.</v>
      </c>
      <c r="D122" t="str">
        <f t="shared" si="8"/>
        <v xml:space="preserve"> Aaqib L.</v>
      </c>
      <c r="E122" t="str">
        <f t="shared" si="9"/>
        <v>Syed</v>
      </c>
    </row>
    <row r="123" spans="1:5" ht="15.75" x14ac:dyDescent="0.25">
      <c r="A123" s="1" t="s">
        <v>2251</v>
      </c>
      <c r="B123" s="1" t="s">
        <v>2505</v>
      </c>
      <c r="C123" t="str">
        <f t="shared" si="7"/>
        <v>Mr.</v>
      </c>
      <c r="D123" t="str">
        <f t="shared" si="8"/>
        <v xml:space="preserve"> Craig A.</v>
      </c>
      <c r="E123" t="str">
        <f t="shared" si="9"/>
        <v>Segal</v>
      </c>
    </row>
    <row r="124" spans="1:5" ht="15.75" x14ac:dyDescent="0.25">
      <c r="A124" s="1" t="s">
        <v>2250</v>
      </c>
      <c r="B124" s="1" t="s">
        <v>2506</v>
      </c>
      <c r="C124" t="str">
        <f t="shared" si="7"/>
        <v>Ms.</v>
      </c>
      <c r="D124" t="str">
        <f t="shared" si="8"/>
        <v xml:space="preserve"> Meredith</v>
      </c>
      <c r="E124" t="str">
        <f t="shared" si="9"/>
        <v>Defranco</v>
      </c>
    </row>
    <row r="125" spans="1:5" ht="15.75" x14ac:dyDescent="0.25">
      <c r="A125" s="1" t="s">
        <v>2249</v>
      </c>
      <c r="B125" s="1" t="s">
        <v>2507</v>
      </c>
      <c r="C125" t="str">
        <f t="shared" si="7"/>
        <v>Mr.</v>
      </c>
      <c r="D125" t="str">
        <f t="shared" si="8"/>
        <v xml:space="preserve"> Doug</v>
      </c>
      <c r="E125" t="str">
        <f t="shared" si="9"/>
        <v>Kells</v>
      </c>
    </row>
    <row r="126" spans="1:5" ht="15.75" x14ac:dyDescent="0.25">
      <c r="A126" s="1" t="s">
        <v>2248</v>
      </c>
      <c r="B126" s="1" t="s">
        <v>2508</v>
      </c>
      <c r="C126" t="str">
        <f t="shared" si="7"/>
        <v>Ms.</v>
      </c>
      <c r="D126" t="str">
        <f t="shared" si="8"/>
        <v xml:space="preserve"> Elizabeth J.</v>
      </c>
      <c r="E126" t="str">
        <f t="shared" si="9"/>
        <v>Lawton</v>
      </c>
    </row>
    <row r="127" spans="1:5" ht="15.75" x14ac:dyDescent="0.25">
      <c r="A127" s="1" t="s">
        <v>2247</v>
      </c>
      <c r="B127" s="1" t="s">
        <v>2509</v>
      </c>
      <c r="C127" t="str">
        <f t="shared" si="7"/>
        <v>Mr.</v>
      </c>
      <c r="D127" t="str">
        <f t="shared" si="8"/>
        <v xml:space="preserve"> Matthew P</v>
      </c>
      <c r="E127" t="str">
        <f t="shared" si="9"/>
        <v>Bejar</v>
      </c>
    </row>
    <row r="128" spans="1:5" ht="15.75" x14ac:dyDescent="0.25">
      <c r="A128" s="1" t="s">
        <v>2246</v>
      </c>
      <c r="B128" s="1" t="s">
        <v>2510</v>
      </c>
      <c r="C128" t="str">
        <f t="shared" si="7"/>
        <v>Mr.</v>
      </c>
      <c r="D128" t="str">
        <f t="shared" si="8"/>
        <v xml:space="preserve"> Guillermo Sr.</v>
      </c>
      <c r="E128" t="str">
        <f t="shared" si="9"/>
        <v>Navarro Castro</v>
      </c>
    </row>
    <row r="129" spans="1:5" ht="15.75" x14ac:dyDescent="0.25">
      <c r="A129" s="1" t="s">
        <v>2245</v>
      </c>
      <c r="B129" s="1" t="s">
        <v>2511</v>
      </c>
      <c r="C129" t="str">
        <f t="shared" si="7"/>
        <v>Mr.</v>
      </c>
      <c r="D129" t="str">
        <f t="shared" si="8"/>
        <v xml:space="preserve"> Ryan C</v>
      </c>
      <c r="E129" t="str">
        <f t="shared" si="9"/>
        <v>Tice</v>
      </c>
    </row>
    <row r="130" spans="1:5" ht="15.75" x14ac:dyDescent="0.25">
      <c r="A130" s="1" t="s">
        <v>2244</v>
      </c>
      <c r="B130" s="1" t="s">
        <v>2512</v>
      </c>
      <c r="C130" t="str">
        <f t="shared" si="7"/>
        <v>Mr.</v>
      </c>
      <c r="D130" t="str">
        <f t="shared" si="8"/>
        <v xml:space="preserve"> Dane</v>
      </c>
      <c r="E130" t="str">
        <f t="shared" si="9"/>
        <v>Wolf</v>
      </c>
    </row>
    <row r="131" spans="1:5" ht="15.75" x14ac:dyDescent="0.25">
      <c r="A131" s="1" t="s">
        <v>2243</v>
      </c>
      <c r="B131" s="1" t="s">
        <v>2513</v>
      </c>
      <c r="C131" t="str">
        <f t="shared" ref="C131:C194" si="10">TRIM(MID(B131,FIND(",",B131)+1,FIND(" ",B131,FIND(",",B131)+2)-FIND(",",B131)-1))</f>
        <v>Mr.</v>
      </c>
      <c r="D131" t="str">
        <f t="shared" si="8"/>
        <v xml:space="preserve"> Jonas</v>
      </c>
      <c r="E131" t="str">
        <f t="shared" si="9"/>
        <v>Oppedal</v>
      </c>
    </row>
    <row r="132" spans="1:5" ht="15.75" x14ac:dyDescent="0.25">
      <c r="A132" s="1" t="s">
        <v>2242</v>
      </c>
      <c r="B132" s="1" t="s">
        <v>2514</v>
      </c>
      <c r="C132" t="str">
        <f t="shared" si="10"/>
        <v>Mr.</v>
      </c>
      <c r="D132" t="str">
        <f t="shared" si="8"/>
        <v xml:space="preserve"> George E</v>
      </c>
      <c r="E132" t="str">
        <f t="shared" si="9"/>
        <v>Wright</v>
      </c>
    </row>
    <row r="133" spans="1:5" ht="15.75" x14ac:dyDescent="0.25">
      <c r="A133" s="1" t="s">
        <v>2241</v>
      </c>
      <c r="B133" s="1" t="s">
        <v>2515</v>
      </c>
      <c r="C133" t="str">
        <f t="shared" si="10"/>
        <v>Ms.</v>
      </c>
      <c r="D133" t="str">
        <f t="shared" si="8"/>
        <v xml:space="preserve"> Sara S</v>
      </c>
      <c r="E133" t="str">
        <f t="shared" si="9"/>
        <v>Ellis</v>
      </c>
    </row>
    <row r="134" spans="1:5" ht="15.75" x14ac:dyDescent="0.25">
      <c r="A134" s="1" t="s">
        <v>2240</v>
      </c>
      <c r="B134" s="1" t="s">
        <v>2516</v>
      </c>
      <c r="C134" t="str">
        <f t="shared" si="10"/>
        <v>Mr.</v>
      </c>
      <c r="D134" t="str">
        <f t="shared" si="8"/>
        <v xml:space="preserve"> Nick</v>
      </c>
      <c r="E134" t="str">
        <f t="shared" si="9"/>
        <v>Taormina</v>
      </c>
    </row>
    <row r="135" spans="1:5" ht="15.75" x14ac:dyDescent="0.25">
      <c r="A135" s="1" t="s">
        <v>2239</v>
      </c>
      <c r="B135" s="1" t="s">
        <v>2517</v>
      </c>
      <c r="C135" t="str">
        <f t="shared" si="10"/>
        <v>Mr.</v>
      </c>
      <c r="D135" t="str">
        <f t="shared" si="8"/>
        <v xml:space="preserve"> Timothy</v>
      </c>
      <c r="E135" t="str">
        <f t="shared" si="9"/>
        <v>Lynch</v>
      </c>
    </row>
    <row r="136" spans="1:5" ht="15.75" x14ac:dyDescent="0.25">
      <c r="A136" s="1" t="s">
        <v>2238</v>
      </c>
      <c r="B136" s="1" t="s">
        <v>2518</v>
      </c>
      <c r="C136" t="str">
        <f t="shared" si="10"/>
        <v>Ms.</v>
      </c>
      <c r="D136" t="str">
        <f t="shared" si="8"/>
        <v xml:space="preserve"> Becky L</v>
      </c>
      <c r="E136" t="str">
        <f t="shared" si="9"/>
        <v>Tavella</v>
      </c>
    </row>
    <row r="137" spans="1:5" ht="15.75" x14ac:dyDescent="0.25">
      <c r="A137" s="1" t="s">
        <v>2237</v>
      </c>
      <c r="B137" s="1" t="s">
        <v>2519</v>
      </c>
      <c r="C137" t="str">
        <f t="shared" si="10"/>
        <v>Ms.</v>
      </c>
      <c r="D137" t="str">
        <f t="shared" si="8"/>
        <v xml:space="preserve"> Steph K.</v>
      </c>
      <c r="E137" t="str">
        <f t="shared" si="9"/>
        <v>Neufeld</v>
      </c>
    </row>
    <row r="138" spans="1:5" ht="15.75" x14ac:dyDescent="0.25">
      <c r="A138" s="1" t="s">
        <v>2236</v>
      </c>
      <c r="B138" s="1" t="s">
        <v>2520</v>
      </c>
      <c r="C138" t="str">
        <f t="shared" si="10"/>
        <v>Ms.</v>
      </c>
      <c r="D138" t="str">
        <f t="shared" si="8"/>
        <v xml:space="preserve"> Kristine B.</v>
      </c>
      <c r="E138" t="str">
        <f t="shared" si="9"/>
        <v>Walhovd</v>
      </c>
    </row>
    <row r="139" spans="1:5" ht="15.75" x14ac:dyDescent="0.25">
      <c r="A139" s="1" t="s">
        <v>2235</v>
      </c>
      <c r="B139" s="1" t="s">
        <v>2521</v>
      </c>
      <c r="C139" t="str">
        <f t="shared" si="10"/>
        <v>Mr.</v>
      </c>
      <c r="D139" t="str">
        <f t="shared" si="8"/>
        <v xml:space="preserve"> Taylor B</v>
      </c>
      <c r="E139" t="str">
        <f t="shared" si="9"/>
        <v>Washburn</v>
      </c>
    </row>
    <row r="140" spans="1:5" ht="15.75" x14ac:dyDescent="0.25">
      <c r="A140" s="1" t="s">
        <v>2234</v>
      </c>
      <c r="B140" s="1" t="s">
        <v>2522</v>
      </c>
      <c r="C140" t="str">
        <f t="shared" si="10"/>
        <v>Mr.</v>
      </c>
      <c r="D140" t="str">
        <f t="shared" si="8"/>
        <v xml:space="preserve"> William</v>
      </c>
      <c r="E140" t="str">
        <f t="shared" si="9"/>
        <v>Mroz</v>
      </c>
    </row>
    <row r="141" spans="1:5" ht="15.75" x14ac:dyDescent="0.25">
      <c r="A141" s="1" t="s">
        <v>2233</v>
      </c>
      <c r="B141" s="1" t="s">
        <v>2523</v>
      </c>
      <c r="C141" t="str">
        <f t="shared" si="10"/>
        <v>Mr.</v>
      </c>
      <c r="D141" t="str">
        <f t="shared" si="8"/>
        <v xml:space="preserve"> Sage</v>
      </c>
      <c r="E141" t="str">
        <f t="shared" si="9"/>
        <v>Canaday</v>
      </c>
    </row>
    <row r="142" spans="1:5" ht="15.75" x14ac:dyDescent="0.25">
      <c r="A142" s="1" t="s">
        <v>2232</v>
      </c>
      <c r="B142" s="1" t="s">
        <v>2524</v>
      </c>
      <c r="C142" t="str">
        <f t="shared" si="10"/>
        <v>Mr.</v>
      </c>
      <c r="D142" t="str">
        <f t="shared" si="8"/>
        <v xml:space="preserve"> Cole</v>
      </c>
      <c r="E142" t="str">
        <f t="shared" si="9"/>
        <v>Atkins</v>
      </c>
    </row>
    <row r="143" spans="1:5" ht="15.75" x14ac:dyDescent="0.25">
      <c r="A143" s="1" t="s">
        <v>2231</v>
      </c>
      <c r="B143" s="1" t="s">
        <v>2525</v>
      </c>
      <c r="C143" t="str">
        <f t="shared" si="10"/>
        <v>Mr.</v>
      </c>
      <c r="D143" t="str">
        <f t="shared" si="8"/>
        <v xml:space="preserve"> Jesse</v>
      </c>
      <c r="E143" t="str">
        <f t="shared" si="9"/>
        <v>Kropelnicki</v>
      </c>
    </row>
    <row r="144" spans="1:5" ht="15.75" x14ac:dyDescent="0.25">
      <c r="A144" s="1" t="s">
        <v>2230</v>
      </c>
      <c r="B144" s="1" t="s">
        <v>2526</v>
      </c>
      <c r="C144" t="str">
        <f t="shared" si="10"/>
        <v>Ms.</v>
      </c>
      <c r="D144" t="str">
        <f t="shared" si="8"/>
        <v xml:space="preserve"> Tammi J.</v>
      </c>
      <c r="E144" t="str">
        <f t="shared" si="9"/>
        <v>Braund</v>
      </c>
    </row>
    <row r="145" spans="1:5" ht="15.75" x14ac:dyDescent="0.25">
      <c r="A145" s="1" t="s">
        <v>2229</v>
      </c>
      <c r="B145" s="1" t="s">
        <v>2527</v>
      </c>
      <c r="C145" t="str">
        <f t="shared" si="10"/>
        <v>Mr.</v>
      </c>
      <c r="D145" t="str">
        <f t="shared" ref="D145:D208" si="11">_xlfn.TEXTAFTER(_xlfn.TEXTAFTER(B145,", ")," ")</f>
        <v xml:space="preserve"> Matthew S.</v>
      </c>
      <c r="E145" t="str">
        <f t="shared" ref="E145:E208" si="12">TRIM(LEFT(B145,FIND(",",B145)-1))</f>
        <v>Anderson</v>
      </c>
    </row>
    <row r="146" spans="1:5" ht="15.75" x14ac:dyDescent="0.25">
      <c r="A146" s="1" t="s">
        <v>2228</v>
      </c>
      <c r="B146" s="1" t="s">
        <v>2528</v>
      </c>
      <c r="C146" t="str">
        <f t="shared" si="10"/>
        <v>Mr.</v>
      </c>
      <c r="D146" t="str">
        <f t="shared" si="11"/>
        <v xml:space="preserve"> Eric</v>
      </c>
      <c r="E146" t="str">
        <f t="shared" si="12"/>
        <v>Bilbrey</v>
      </c>
    </row>
    <row r="147" spans="1:5" ht="15.75" x14ac:dyDescent="0.25">
      <c r="A147" s="1" t="s">
        <v>2227</v>
      </c>
      <c r="B147" s="1" t="s">
        <v>2529</v>
      </c>
      <c r="C147" t="str">
        <f t="shared" si="10"/>
        <v>Ms.</v>
      </c>
      <c r="D147" t="str">
        <f t="shared" si="11"/>
        <v xml:space="preserve"> Valeria R</v>
      </c>
      <c r="E147" t="str">
        <f t="shared" si="12"/>
        <v>Curtis</v>
      </c>
    </row>
    <row r="148" spans="1:5" ht="15.75" x14ac:dyDescent="0.25">
      <c r="A148" s="1" t="s">
        <v>2226</v>
      </c>
      <c r="B148" s="1" t="s">
        <v>2530</v>
      </c>
      <c r="C148" t="str">
        <f t="shared" si="10"/>
        <v>Mr.</v>
      </c>
      <c r="D148" t="str">
        <f t="shared" si="11"/>
        <v xml:space="preserve"> Michael P</v>
      </c>
      <c r="E148" t="str">
        <f t="shared" si="12"/>
        <v>Meyer</v>
      </c>
    </row>
    <row r="149" spans="1:5" ht="15.75" x14ac:dyDescent="0.25">
      <c r="A149" s="1" t="s">
        <v>2225</v>
      </c>
      <c r="B149" s="1" t="s">
        <v>2531</v>
      </c>
      <c r="C149" t="str">
        <f t="shared" si="10"/>
        <v>Mr.</v>
      </c>
      <c r="D149" t="str">
        <f t="shared" si="11"/>
        <v xml:space="preserve"> Rami</v>
      </c>
      <c r="E149" t="str">
        <f t="shared" si="12"/>
        <v>Bardeesy</v>
      </c>
    </row>
    <row r="150" spans="1:5" ht="15.75" x14ac:dyDescent="0.25">
      <c r="A150" s="1" t="s">
        <v>2224</v>
      </c>
      <c r="B150" s="1" t="s">
        <v>2532</v>
      </c>
      <c r="C150" t="str">
        <f t="shared" si="10"/>
        <v>Mr.</v>
      </c>
      <c r="D150" t="str">
        <f t="shared" si="11"/>
        <v xml:space="preserve"> Denis</v>
      </c>
      <c r="E150" t="str">
        <f t="shared" si="12"/>
        <v>Shanahan</v>
      </c>
    </row>
    <row r="151" spans="1:5" ht="15.75" x14ac:dyDescent="0.25">
      <c r="A151" s="1" t="s">
        <v>2223</v>
      </c>
      <c r="B151" s="1" t="s">
        <v>2533</v>
      </c>
      <c r="C151" t="str">
        <f t="shared" si="10"/>
        <v>Mr.</v>
      </c>
      <c r="D151" t="str">
        <f t="shared" si="11"/>
        <v xml:space="preserve"> Brian E</v>
      </c>
      <c r="E151" t="str">
        <f t="shared" si="12"/>
        <v>Sutter</v>
      </c>
    </row>
    <row r="152" spans="1:5" ht="15.75" x14ac:dyDescent="0.25">
      <c r="A152" s="1" t="s">
        <v>2222</v>
      </c>
      <c r="B152" s="1" t="s">
        <v>2534</v>
      </c>
      <c r="C152" t="str">
        <f t="shared" si="10"/>
        <v>Ms.</v>
      </c>
      <c r="D152" t="str">
        <f t="shared" si="11"/>
        <v xml:space="preserve"> Bonnie</v>
      </c>
      <c r="E152" t="str">
        <f t="shared" si="12"/>
        <v>Yesian</v>
      </c>
    </row>
    <row r="153" spans="1:5" ht="15.75" x14ac:dyDescent="0.25">
      <c r="A153" s="1" t="s">
        <v>2221</v>
      </c>
      <c r="B153" s="1" t="s">
        <v>2535</v>
      </c>
      <c r="C153" t="str">
        <f t="shared" si="10"/>
        <v>Mr.</v>
      </c>
      <c r="D153" t="str">
        <f t="shared" si="11"/>
        <v xml:space="preserve"> Michael P</v>
      </c>
      <c r="E153" t="str">
        <f t="shared" si="12"/>
        <v>Meers</v>
      </c>
    </row>
    <row r="154" spans="1:5" ht="15.75" x14ac:dyDescent="0.25">
      <c r="A154" s="1" t="s">
        <v>2220</v>
      </c>
      <c r="B154" s="1" t="s">
        <v>2536</v>
      </c>
      <c r="C154" t="str">
        <f t="shared" si="10"/>
        <v>Mr.</v>
      </c>
      <c r="D154" t="str">
        <f t="shared" si="11"/>
        <v xml:space="preserve"> Paul</v>
      </c>
      <c r="E154" t="str">
        <f t="shared" si="12"/>
        <v>Conlon</v>
      </c>
    </row>
    <row r="155" spans="1:5" ht="15.75" x14ac:dyDescent="0.25">
      <c r="A155" s="1" t="s">
        <v>2219</v>
      </c>
      <c r="B155" s="1" t="s">
        <v>2537</v>
      </c>
      <c r="C155" t="str">
        <f t="shared" si="10"/>
        <v>Mr.</v>
      </c>
      <c r="D155" t="str">
        <f t="shared" si="11"/>
        <v xml:space="preserve"> Michael</v>
      </c>
      <c r="E155" t="str">
        <f t="shared" si="12"/>
        <v>Arnstein</v>
      </c>
    </row>
    <row r="156" spans="1:5" ht="15.75" x14ac:dyDescent="0.25">
      <c r="A156" s="1" t="s">
        <v>2218</v>
      </c>
      <c r="B156" s="1" t="s">
        <v>2538</v>
      </c>
      <c r="C156" t="str">
        <f t="shared" si="10"/>
        <v>Mr.</v>
      </c>
      <c r="D156" t="str">
        <f t="shared" si="11"/>
        <v xml:space="preserve"> Samuel</v>
      </c>
      <c r="E156" t="str">
        <f t="shared" si="12"/>
        <v>Jurek</v>
      </c>
    </row>
    <row r="157" spans="1:5" ht="15.75" x14ac:dyDescent="0.25">
      <c r="A157" s="1" t="s">
        <v>2217</v>
      </c>
      <c r="B157" s="1" t="s">
        <v>2539</v>
      </c>
      <c r="C157" t="str">
        <f t="shared" si="10"/>
        <v>Mr.</v>
      </c>
      <c r="D157" t="str">
        <f t="shared" si="11"/>
        <v xml:space="preserve"> Matthew</v>
      </c>
      <c r="E157" t="str">
        <f t="shared" si="12"/>
        <v>Thill</v>
      </c>
    </row>
    <row r="158" spans="1:5" ht="15.75" x14ac:dyDescent="0.25">
      <c r="A158" s="1" t="s">
        <v>2216</v>
      </c>
      <c r="B158" s="1" t="s">
        <v>2540</v>
      </c>
      <c r="C158" t="str">
        <f t="shared" si="10"/>
        <v>Mr.</v>
      </c>
      <c r="D158" t="str">
        <f t="shared" si="11"/>
        <v xml:space="preserve"> Daniel</v>
      </c>
      <c r="E158" t="str">
        <f t="shared" si="12"/>
        <v>Glaz</v>
      </c>
    </row>
    <row r="159" spans="1:5" ht="15.75" x14ac:dyDescent="0.25">
      <c r="A159" s="1" t="s">
        <v>2215</v>
      </c>
      <c r="B159" s="1" t="s">
        <v>2541</v>
      </c>
      <c r="C159" t="str">
        <f t="shared" si="10"/>
        <v>Ms.</v>
      </c>
      <c r="D159" t="str">
        <f t="shared" si="11"/>
        <v xml:space="preserve"> Syndy</v>
      </c>
      <c r="E159" t="str">
        <f t="shared" si="12"/>
        <v>Sampson</v>
      </c>
    </row>
    <row r="160" spans="1:5" ht="15.75" x14ac:dyDescent="0.25">
      <c r="A160" s="1" t="s">
        <v>2214</v>
      </c>
      <c r="B160" s="1" t="s">
        <v>2542</v>
      </c>
      <c r="C160" t="str">
        <f t="shared" si="10"/>
        <v>Ms.</v>
      </c>
      <c r="D160" t="str">
        <f t="shared" si="11"/>
        <v xml:space="preserve"> Aleksandra</v>
      </c>
      <c r="E160" t="str">
        <f t="shared" si="12"/>
        <v>Duliba</v>
      </c>
    </row>
    <row r="161" spans="1:5" ht="15.75" x14ac:dyDescent="0.25">
      <c r="A161" s="1" t="s">
        <v>2213</v>
      </c>
      <c r="B161" s="1" t="s">
        <v>2543</v>
      </c>
      <c r="C161" t="str">
        <f t="shared" si="10"/>
        <v>Mr.</v>
      </c>
      <c r="D161" t="str">
        <f t="shared" si="11"/>
        <v xml:space="preserve"> Steeve T Sr.</v>
      </c>
      <c r="E161" t="str">
        <f t="shared" si="12"/>
        <v>Tanguay</v>
      </c>
    </row>
    <row r="162" spans="1:5" ht="15.75" x14ac:dyDescent="0.25">
      <c r="A162" s="1" t="s">
        <v>2212</v>
      </c>
      <c r="B162" s="1" t="s">
        <v>2544</v>
      </c>
      <c r="C162" t="str">
        <f t="shared" si="10"/>
        <v>Mr.</v>
      </c>
      <c r="D162" t="str">
        <f t="shared" si="11"/>
        <v xml:space="preserve"> Richard</v>
      </c>
      <c r="E162" t="str">
        <f t="shared" si="12"/>
        <v>McClelland</v>
      </c>
    </row>
    <row r="163" spans="1:5" ht="15.75" x14ac:dyDescent="0.25">
      <c r="A163" s="1" t="s">
        <v>2211</v>
      </c>
      <c r="B163" s="1" t="s">
        <v>2545</v>
      </c>
      <c r="C163" t="str">
        <f t="shared" si="10"/>
        <v>Mr.</v>
      </c>
      <c r="D163" t="str">
        <f t="shared" si="11"/>
        <v xml:space="preserve"> Aaron T</v>
      </c>
      <c r="E163" t="str">
        <f t="shared" si="12"/>
        <v>Gorman</v>
      </c>
    </row>
    <row r="164" spans="1:5" ht="15.75" x14ac:dyDescent="0.25">
      <c r="A164" s="1" t="s">
        <v>2210</v>
      </c>
      <c r="B164" s="1" t="s">
        <v>2546</v>
      </c>
      <c r="C164" t="str">
        <f t="shared" si="10"/>
        <v>Mr.</v>
      </c>
      <c r="D164" t="str">
        <f t="shared" si="11"/>
        <v xml:space="preserve"> Akira</v>
      </c>
      <c r="E164" t="str">
        <f t="shared" si="12"/>
        <v>Nishimura</v>
      </c>
    </row>
    <row r="165" spans="1:5" ht="15.75" x14ac:dyDescent="0.25">
      <c r="A165" s="1" t="s">
        <v>2209</v>
      </c>
      <c r="B165" s="1" t="s">
        <v>2547</v>
      </c>
      <c r="C165" t="str">
        <f t="shared" si="10"/>
        <v>Mr.</v>
      </c>
      <c r="D165" t="str">
        <f t="shared" si="11"/>
        <v xml:space="preserve"> Ben</v>
      </c>
      <c r="E165" t="str">
        <f t="shared" si="12"/>
        <v>Brimble</v>
      </c>
    </row>
    <row r="166" spans="1:5" ht="15.75" x14ac:dyDescent="0.25">
      <c r="A166" s="1" t="s">
        <v>2208</v>
      </c>
      <c r="B166" s="1" t="s">
        <v>2548</v>
      </c>
      <c r="C166" t="str">
        <f t="shared" si="10"/>
        <v>Ms.</v>
      </c>
      <c r="D166" t="str">
        <f t="shared" si="11"/>
        <v xml:space="preserve"> Jana</v>
      </c>
      <c r="E166" t="str">
        <f t="shared" si="12"/>
        <v>Trenk</v>
      </c>
    </row>
    <row r="167" spans="1:5" ht="15.75" x14ac:dyDescent="0.25">
      <c r="A167" s="1" t="s">
        <v>2207</v>
      </c>
      <c r="B167" s="1" t="s">
        <v>2549</v>
      </c>
      <c r="C167" t="str">
        <f t="shared" si="10"/>
        <v>Mr.</v>
      </c>
      <c r="D167" t="str">
        <f t="shared" si="11"/>
        <v xml:space="preserve"> Jay T.</v>
      </c>
      <c r="E167" t="str">
        <f t="shared" si="12"/>
        <v>Wittmann</v>
      </c>
    </row>
    <row r="168" spans="1:5" ht="15.75" x14ac:dyDescent="0.25">
      <c r="A168" s="1" t="s">
        <v>2206</v>
      </c>
      <c r="B168" s="1" t="s">
        <v>2550</v>
      </c>
      <c r="C168" t="str">
        <f t="shared" si="10"/>
        <v>Ms.</v>
      </c>
      <c r="D168" t="str">
        <f t="shared" si="11"/>
        <v xml:space="preserve"> Marie-Helene</v>
      </c>
      <c r="E168" t="str">
        <f t="shared" si="12"/>
        <v>Tremblay</v>
      </c>
    </row>
    <row r="169" spans="1:5" ht="15.75" x14ac:dyDescent="0.25">
      <c r="A169" s="1" t="s">
        <v>2205</v>
      </c>
      <c r="B169" s="1" t="s">
        <v>2551</v>
      </c>
      <c r="C169" t="str">
        <f t="shared" si="10"/>
        <v>Ms.</v>
      </c>
      <c r="D169" t="str">
        <f t="shared" si="11"/>
        <v xml:space="preserve"> Bret R</v>
      </c>
      <c r="E169" t="str">
        <f t="shared" si="12"/>
        <v>Scofield</v>
      </c>
    </row>
    <row r="170" spans="1:5" ht="15.75" x14ac:dyDescent="0.25">
      <c r="A170" s="1" t="s">
        <v>2204</v>
      </c>
      <c r="B170" s="1" t="s">
        <v>2552</v>
      </c>
      <c r="C170" t="str">
        <f t="shared" si="10"/>
        <v>Mr.</v>
      </c>
      <c r="D170" t="str">
        <f t="shared" si="11"/>
        <v xml:space="preserve"> Gardner L</v>
      </c>
      <c r="E170" t="str">
        <f t="shared" si="12"/>
        <v>Yost</v>
      </c>
    </row>
    <row r="171" spans="1:5" ht="15.75" x14ac:dyDescent="0.25">
      <c r="A171" s="1" t="s">
        <v>2203</v>
      </c>
      <c r="B171" s="1" t="s">
        <v>2553</v>
      </c>
      <c r="C171" t="str">
        <f t="shared" si="10"/>
        <v>Mr.</v>
      </c>
      <c r="D171" t="str">
        <f t="shared" si="11"/>
        <v xml:space="preserve"> Bobby</v>
      </c>
      <c r="E171" t="str">
        <f t="shared" si="12"/>
        <v>Torphy</v>
      </c>
    </row>
    <row r="172" spans="1:5" ht="15.75" x14ac:dyDescent="0.25">
      <c r="A172" s="1" t="s">
        <v>2202</v>
      </c>
      <c r="B172" s="1" t="s">
        <v>2554</v>
      </c>
      <c r="C172" t="str">
        <f t="shared" si="10"/>
        <v>Ms.</v>
      </c>
      <c r="D172" t="str">
        <f t="shared" si="11"/>
        <v xml:space="preserve"> Natalie</v>
      </c>
      <c r="E172" t="str">
        <f t="shared" si="12"/>
        <v>Busby</v>
      </c>
    </row>
    <row r="173" spans="1:5" ht="15.75" x14ac:dyDescent="0.25">
      <c r="A173" s="1" t="s">
        <v>2201</v>
      </c>
      <c r="B173" s="1" t="s">
        <v>2555</v>
      </c>
      <c r="C173" t="str">
        <f t="shared" si="10"/>
        <v>Ms.</v>
      </c>
      <c r="D173" t="str">
        <f t="shared" si="11"/>
        <v xml:space="preserve"> Lina</v>
      </c>
      <c r="E173" t="str">
        <f t="shared" si="12"/>
        <v>Nguyen</v>
      </c>
    </row>
    <row r="174" spans="1:5" ht="15.75" x14ac:dyDescent="0.25">
      <c r="A174" s="1" t="s">
        <v>2200</v>
      </c>
      <c r="B174" s="1" t="s">
        <v>2556</v>
      </c>
      <c r="C174" t="str">
        <f t="shared" si="10"/>
        <v>Mr.</v>
      </c>
      <c r="D174" t="str">
        <f t="shared" si="11"/>
        <v xml:space="preserve"> Zebulon</v>
      </c>
      <c r="E174" t="str">
        <f t="shared" si="12"/>
        <v>Hanley</v>
      </c>
    </row>
    <row r="175" spans="1:5" ht="15.75" x14ac:dyDescent="0.25">
      <c r="A175" s="1" t="s">
        <v>2199</v>
      </c>
      <c r="B175" s="1" t="s">
        <v>2557</v>
      </c>
      <c r="C175" t="str">
        <f t="shared" si="10"/>
        <v>Ms.</v>
      </c>
      <c r="D175" t="str">
        <f t="shared" si="11"/>
        <v xml:space="preserve"> Amanda</v>
      </c>
      <c r="E175" t="str">
        <f t="shared" si="12"/>
        <v>Scheer</v>
      </c>
    </row>
    <row r="176" spans="1:5" ht="15.75" x14ac:dyDescent="0.25">
      <c r="A176" s="1" t="s">
        <v>2198</v>
      </c>
      <c r="B176" s="1" t="s">
        <v>2558</v>
      </c>
      <c r="C176" t="str">
        <f t="shared" si="10"/>
        <v>Mr.</v>
      </c>
      <c r="D176" t="str">
        <f t="shared" si="11"/>
        <v xml:space="preserve"> Greg</v>
      </c>
      <c r="E176" t="str">
        <f t="shared" si="12"/>
        <v>Rankin</v>
      </c>
    </row>
    <row r="177" spans="1:5" ht="15.75" x14ac:dyDescent="0.25">
      <c r="A177" s="1" t="s">
        <v>2197</v>
      </c>
      <c r="B177" s="1" t="s">
        <v>2559</v>
      </c>
      <c r="C177" t="str">
        <f t="shared" si="10"/>
        <v>Mr.</v>
      </c>
      <c r="D177" t="str">
        <f t="shared" si="11"/>
        <v xml:space="preserve"> John</v>
      </c>
      <c r="E177" t="str">
        <f t="shared" si="12"/>
        <v>Ricardi</v>
      </c>
    </row>
    <row r="178" spans="1:5" ht="15.75" x14ac:dyDescent="0.25">
      <c r="A178" s="1" t="s">
        <v>2196</v>
      </c>
      <c r="B178" s="1" t="s">
        <v>2560</v>
      </c>
      <c r="C178" t="str">
        <f t="shared" si="10"/>
        <v>Ms.</v>
      </c>
      <c r="D178" t="str">
        <f t="shared" si="11"/>
        <v xml:space="preserve"> Kelsey A.</v>
      </c>
      <c r="E178" t="str">
        <f t="shared" si="12"/>
        <v>Karkos</v>
      </c>
    </row>
    <row r="179" spans="1:5" ht="15.75" x14ac:dyDescent="0.25">
      <c r="A179" s="1" t="s">
        <v>2195</v>
      </c>
      <c r="B179" s="1" t="s">
        <v>2561</v>
      </c>
      <c r="C179" t="str">
        <f t="shared" si="10"/>
        <v>Ms.</v>
      </c>
      <c r="D179" t="str">
        <f t="shared" si="11"/>
        <v xml:space="preserve"> Bronwen L</v>
      </c>
      <c r="E179" t="str">
        <f t="shared" si="12"/>
        <v>Price-Dierksen</v>
      </c>
    </row>
    <row r="180" spans="1:5" ht="15.75" x14ac:dyDescent="0.25">
      <c r="A180" s="1" t="s">
        <v>2194</v>
      </c>
      <c r="B180" s="1" t="s">
        <v>2562</v>
      </c>
      <c r="C180" t="str">
        <f t="shared" si="10"/>
        <v>Ms.</v>
      </c>
      <c r="D180" t="str">
        <f t="shared" si="11"/>
        <v xml:space="preserve"> Manuela</v>
      </c>
      <c r="E180" t="str">
        <f t="shared" si="12"/>
        <v>Knispel</v>
      </c>
    </row>
    <row r="181" spans="1:5" ht="15.75" x14ac:dyDescent="0.25">
      <c r="A181" s="1" t="s">
        <v>2193</v>
      </c>
      <c r="B181" s="1" t="s">
        <v>2563</v>
      </c>
      <c r="C181" t="str">
        <f t="shared" si="10"/>
        <v>Ms.</v>
      </c>
      <c r="D181" t="str">
        <f t="shared" si="11"/>
        <v xml:space="preserve"> Jennifer L</v>
      </c>
      <c r="E181" t="str">
        <f t="shared" si="12"/>
        <v>King</v>
      </c>
    </row>
    <row r="182" spans="1:5" ht="15.75" x14ac:dyDescent="0.25">
      <c r="A182" s="1" t="s">
        <v>2192</v>
      </c>
      <c r="B182" s="1" t="s">
        <v>2564</v>
      </c>
      <c r="C182" t="str">
        <f t="shared" si="10"/>
        <v>Ms.</v>
      </c>
      <c r="D182" t="str">
        <f t="shared" si="11"/>
        <v xml:space="preserve"> Abby W.</v>
      </c>
      <c r="E182" t="str">
        <f t="shared" si="12"/>
        <v>Samuelson</v>
      </c>
    </row>
    <row r="183" spans="1:5" ht="15.75" x14ac:dyDescent="0.25">
      <c r="A183" s="1" t="s">
        <v>2191</v>
      </c>
      <c r="B183" s="1" t="s">
        <v>2565</v>
      </c>
      <c r="C183" t="str">
        <f t="shared" si="10"/>
        <v>Mr.</v>
      </c>
      <c r="D183" t="str">
        <f t="shared" si="11"/>
        <v xml:space="preserve"> Tyler</v>
      </c>
      <c r="E183" t="str">
        <f t="shared" si="12"/>
        <v>Fredsall</v>
      </c>
    </row>
    <row r="184" spans="1:5" ht="15.75" x14ac:dyDescent="0.25">
      <c r="A184" s="1" t="s">
        <v>2190</v>
      </c>
      <c r="B184" s="1" t="s">
        <v>2566</v>
      </c>
      <c r="C184" t="str">
        <f t="shared" si="10"/>
        <v>Mr.</v>
      </c>
      <c r="D184" t="str">
        <f t="shared" si="11"/>
        <v xml:space="preserve"> Jeffrey</v>
      </c>
      <c r="E184" t="str">
        <f t="shared" si="12"/>
        <v>Eggleston</v>
      </c>
    </row>
    <row r="185" spans="1:5" ht="15.75" x14ac:dyDescent="0.25">
      <c r="A185" s="1" t="s">
        <v>2189</v>
      </c>
      <c r="B185" s="1" t="s">
        <v>2567</v>
      </c>
      <c r="C185" t="str">
        <f t="shared" si="10"/>
        <v>Mr.</v>
      </c>
      <c r="D185" t="str">
        <f t="shared" si="11"/>
        <v xml:space="preserve"> Matthew F</v>
      </c>
      <c r="E185" t="str">
        <f t="shared" si="12"/>
        <v>Palombaro</v>
      </c>
    </row>
    <row r="186" spans="1:5" ht="15.75" x14ac:dyDescent="0.25">
      <c r="A186" s="1" t="s">
        <v>2188</v>
      </c>
      <c r="B186" s="1" t="s">
        <v>2568</v>
      </c>
      <c r="C186" t="str">
        <f t="shared" si="10"/>
        <v>Mr.</v>
      </c>
      <c r="D186" t="str">
        <f t="shared" si="11"/>
        <v xml:space="preserve"> Ryan J.</v>
      </c>
      <c r="E186" t="str">
        <f t="shared" si="12"/>
        <v>Silva</v>
      </c>
    </row>
    <row r="187" spans="1:5" ht="15.75" x14ac:dyDescent="0.25">
      <c r="A187" s="1" t="s">
        <v>2187</v>
      </c>
      <c r="B187" s="1" t="s">
        <v>2569</v>
      </c>
      <c r="C187" t="str">
        <f t="shared" si="10"/>
        <v>Ms.</v>
      </c>
      <c r="D187" t="str">
        <f t="shared" si="11"/>
        <v xml:space="preserve"> Amy</v>
      </c>
      <c r="E187" t="str">
        <f t="shared" si="12"/>
        <v>Bugala</v>
      </c>
    </row>
    <row r="188" spans="1:5" ht="15.75" x14ac:dyDescent="0.25">
      <c r="A188" s="1" t="s">
        <v>2186</v>
      </c>
      <c r="B188" s="1" t="s">
        <v>2570</v>
      </c>
      <c r="C188" t="str">
        <f t="shared" si="10"/>
        <v>Mr.</v>
      </c>
      <c r="D188" t="str">
        <f t="shared" si="11"/>
        <v xml:space="preserve"> Andrew P</v>
      </c>
      <c r="E188" t="str">
        <f t="shared" si="12"/>
        <v>Dublin</v>
      </c>
    </row>
    <row r="189" spans="1:5" ht="15.75" x14ac:dyDescent="0.25">
      <c r="A189" s="1" t="s">
        <v>2185</v>
      </c>
      <c r="B189" s="1" t="s">
        <v>2571</v>
      </c>
      <c r="C189" t="str">
        <f t="shared" si="10"/>
        <v>Mr.</v>
      </c>
      <c r="D189" t="str">
        <f t="shared" si="11"/>
        <v xml:space="preserve"> George M. V</v>
      </c>
      <c r="E189" t="str">
        <f t="shared" si="12"/>
        <v>Cleland</v>
      </c>
    </row>
    <row r="190" spans="1:5" ht="15.75" x14ac:dyDescent="0.25">
      <c r="A190" s="1" t="s">
        <v>2184</v>
      </c>
      <c r="B190" s="1" t="s">
        <v>2572</v>
      </c>
      <c r="C190" t="str">
        <f t="shared" si="10"/>
        <v>Ms.</v>
      </c>
      <c r="D190" t="str">
        <f t="shared" si="11"/>
        <v xml:space="preserve"> Sarah</v>
      </c>
      <c r="E190" t="str">
        <f t="shared" si="12"/>
        <v>Evans</v>
      </c>
    </row>
    <row r="191" spans="1:5" ht="15.75" x14ac:dyDescent="0.25">
      <c r="A191" s="1" t="s">
        <v>2183</v>
      </c>
      <c r="B191" s="1" t="s">
        <v>2573</v>
      </c>
      <c r="C191" t="str">
        <f t="shared" si="10"/>
        <v>Ms.</v>
      </c>
      <c r="D191" t="str">
        <f t="shared" si="11"/>
        <v xml:space="preserve"> Lara</v>
      </c>
      <c r="E191" t="str">
        <f t="shared" si="12"/>
        <v>Boyd</v>
      </c>
    </row>
    <row r="192" spans="1:5" ht="15.75" x14ac:dyDescent="0.25">
      <c r="A192" s="1" t="s">
        <v>2182</v>
      </c>
      <c r="B192" s="1" t="s">
        <v>2574</v>
      </c>
      <c r="C192" t="str">
        <f t="shared" si="10"/>
        <v>Mr.</v>
      </c>
      <c r="D192" t="str">
        <f t="shared" si="11"/>
        <v xml:space="preserve"> Sebastien</v>
      </c>
      <c r="E192" t="str">
        <f t="shared" si="12"/>
        <v>Roulier</v>
      </c>
    </row>
    <row r="193" spans="1:5" ht="15.75" x14ac:dyDescent="0.25">
      <c r="A193" s="1" t="s">
        <v>2181</v>
      </c>
      <c r="B193" s="1" t="s">
        <v>2575</v>
      </c>
      <c r="C193" t="str">
        <f t="shared" si="10"/>
        <v>Mr.</v>
      </c>
      <c r="D193" t="str">
        <f t="shared" si="11"/>
        <v xml:space="preserve"> Padraig</v>
      </c>
      <c r="E193" t="str">
        <f t="shared" si="12"/>
        <v>Mullins</v>
      </c>
    </row>
    <row r="194" spans="1:5" ht="15.75" x14ac:dyDescent="0.25">
      <c r="A194" s="1" t="s">
        <v>2180</v>
      </c>
      <c r="B194" s="1" t="s">
        <v>2576</v>
      </c>
      <c r="C194" t="str">
        <f t="shared" si="10"/>
        <v>Ms.</v>
      </c>
      <c r="D194" t="str">
        <f t="shared" si="11"/>
        <v xml:space="preserve"> Heather</v>
      </c>
      <c r="E194" t="str">
        <f t="shared" si="12"/>
        <v>Hofmann</v>
      </c>
    </row>
    <row r="195" spans="1:5" ht="15.75" x14ac:dyDescent="0.25">
      <c r="A195" s="1" t="s">
        <v>2179</v>
      </c>
      <c r="B195" s="1" t="s">
        <v>2577</v>
      </c>
      <c r="C195" t="str">
        <f t="shared" ref="C195:C258" si="13">TRIM(MID(B195,FIND(",",B195)+1,FIND(" ",B195,FIND(",",B195)+2)-FIND(",",B195)-1))</f>
        <v>Mr.</v>
      </c>
      <c r="D195" t="str">
        <f t="shared" si="11"/>
        <v xml:space="preserve"> Jorge</v>
      </c>
      <c r="E195" t="str">
        <f t="shared" si="12"/>
        <v>Garcia Garcia</v>
      </c>
    </row>
    <row r="196" spans="1:5" ht="15.75" x14ac:dyDescent="0.25">
      <c r="A196" s="1" t="s">
        <v>2178</v>
      </c>
      <c r="B196" s="1" t="s">
        <v>2578</v>
      </c>
      <c r="C196" t="str">
        <f t="shared" si="13"/>
        <v>Mr.</v>
      </c>
      <c r="D196" t="str">
        <f t="shared" si="11"/>
        <v xml:space="preserve"> Jack R</v>
      </c>
      <c r="E196" t="str">
        <f t="shared" si="12"/>
        <v>Klecker</v>
      </c>
    </row>
    <row r="197" spans="1:5" ht="15.75" x14ac:dyDescent="0.25">
      <c r="A197" s="1" t="s">
        <v>2177</v>
      </c>
      <c r="B197" s="1" t="s">
        <v>2579</v>
      </c>
      <c r="C197" t="str">
        <f t="shared" si="13"/>
        <v>Mr.</v>
      </c>
      <c r="D197" t="str">
        <f t="shared" si="11"/>
        <v xml:space="preserve"> Felix</v>
      </c>
      <c r="E197" t="str">
        <f t="shared" si="12"/>
        <v>Cancre</v>
      </c>
    </row>
    <row r="198" spans="1:5" ht="15.75" x14ac:dyDescent="0.25">
      <c r="A198" s="1" t="s">
        <v>2176</v>
      </c>
      <c r="B198" s="1" t="s">
        <v>2580</v>
      </c>
      <c r="C198" t="str">
        <f t="shared" si="13"/>
        <v>Mr.</v>
      </c>
      <c r="D198" t="str">
        <f t="shared" si="11"/>
        <v xml:space="preserve"> Christopher C</v>
      </c>
      <c r="E198" t="str">
        <f t="shared" si="12"/>
        <v>Denucci</v>
      </c>
    </row>
    <row r="199" spans="1:5" ht="15.75" x14ac:dyDescent="0.25">
      <c r="A199" s="1" t="s">
        <v>2175</v>
      </c>
      <c r="B199" s="1" t="s">
        <v>2581</v>
      </c>
      <c r="C199" t="str">
        <f t="shared" si="13"/>
        <v>Mr.</v>
      </c>
      <c r="D199" t="str">
        <f t="shared" si="11"/>
        <v xml:space="preserve"> Jesse</v>
      </c>
      <c r="E199" t="str">
        <f t="shared" si="12"/>
        <v>Saldana</v>
      </c>
    </row>
    <row r="200" spans="1:5" ht="15.75" x14ac:dyDescent="0.25">
      <c r="A200" s="1" t="s">
        <v>2174</v>
      </c>
      <c r="B200" s="1" t="s">
        <v>2582</v>
      </c>
      <c r="C200" t="str">
        <f t="shared" si="13"/>
        <v>Ms.</v>
      </c>
      <c r="D200" t="str">
        <f t="shared" si="11"/>
        <v xml:space="preserve"> Jill</v>
      </c>
      <c r="E200" t="str">
        <f t="shared" si="12"/>
        <v>Weinberg</v>
      </c>
    </row>
    <row r="201" spans="1:5" ht="15.75" x14ac:dyDescent="0.25">
      <c r="A201" s="1" t="s">
        <v>2173</v>
      </c>
      <c r="B201" s="1" t="s">
        <v>2583</v>
      </c>
      <c r="C201" t="str">
        <f t="shared" si="13"/>
        <v>Mr.</v>
      </c>
      <c r="D201" t="str">
        <f t="shared" si="11"/>
        <v xml:space="preserve"> William</v>
      </c>
      <c r="E201" t="str">
        <f t="shared" si="12"/>
        <v>Walsh</v>
      </c>
    </row>
    <row r="202" spans="1:5" ht="15.75" x14ac:dyDescent="0.25">
      <c r="A202" s="1" t="s">
        <v>2172</v>
      </c>
      <c r="B202" s="1" t="s">
        <v>2584</v>
      </c>
      <c r="C202" t="str">
        <f t="shared" si="13"/>
        <v>Mr.</v>
      </c>
      <c r="D202" t="str">
        <f t="shared" si="11"/>
        <v xml:space="preserve"> Alejandro</v>
      </c>
      <c r="E202" t="str">
        <f t="shared" si="12"/>
        <v>Pasten</v>
      </c>
    </row>
    <row r="203" spans="1:5" ht="15.75" x14ac:dyDescent="0.25">
      <c r="A203" s="1" t="s">
        <v>2171</v>
      </c>
      <c r="B203" s="1" t="s">
        <v>2585</v>
      </c>
      <c r="C203" t="str">
        <f t="shared" si="13"/>
        <v>Mr.</v>
      </c>
      <c r="D203" t="str">
        <f t="shared" si="11"/>
        <v xml:space="preserve"> Ian E.</v>
      </c>
      <c r="E203" t="str">
        <f t="shared" si="12"/>
        <v>LaBelle</v>
      </c>
    </row>
    <row r="204" spans="1:5" ht="15.75" x14ac:dyDescent="0.25">
      <c r="A204" s="1" t="s">
        <v>2170</v>
      </c>
      <c r="B204" s="1" t="s">
        <v>2586</v>
      </c>
      <c r="C204" t="str">
        <f t="shared" si="13"/>
        <v>Mr.</v>
      </c>
      <c r="D204" t="str">
        <f t="shared" si="11"/>
        <v xml:space="preserve"> Hector Sr.</v>
      </c>
      <c r="E204" t="str">
        <f t="shared" si="12"/>
        <v>Guzman</v>
      </c>
    </row>
    <row r="205" spans="1:5" ht="15.75" x14ac:dyDescent="0.25">
      <c r="A205" s="1" t="s">
        <v>2169</v>
      </c>
      <c r="B205" s="1" t="s">
        <v>2587</v>
      </c>
      <c r="C205" t="str">
        <f t="shared" si="13"/>
        <v>Ms.</v>
      </c>
      <c r="D205" t="str">
        <f t="shared" si="11"/>
        <v xml:space="preserve"> Rebecca</v>
      </c>
      <c r="E205" t="str">
        <f t="shared" si="12"/>
        <v>Turnbull</v>
      </c>
    </row>
    <row r="206" spans="1:5" ht="15.75" x14ac:dyDescent="0.25">
      <c r="A206" s="1" t="s">
        <v>2168</v>
      </c>
      <c r="B206" s="1" t="s">
        <v>2588</v>
      </c>
      <c r="C206" t="str">
        <f t="shared" si="13"/>
        <v>Mr.</v>
      </c>
      <c r="D206" t="str">
        <f t="shared" si="11"/>
        <v xml:space="preserve"> Matt</v>
      </c>
      <c r="E206" t="str">
        <f t="shared" si="12"/>
        <v>Aguero</v>
      </c>
    </row>
    <row r="207" spans="1:5" ht="15.75" x14ac:dyDescent="0.25">
      <c r="A207" s="1" t="s">
        <v>2167</v>
      </c>
      <c r="B207" s="1" t="s">
        <v>2589</v>
      </c>
      <c r="C207" t="str">
        <f t="shared" si="13"/>
        <v>Ms.</v>
      </c>
      <c r="D207" t="str">
        <f t="shared" si="11"/>
        <v xml:space="preserve"> Elizabeth H</v>
      </c>
      <c r="E207" t="str">
        <f t="shared" si="12"/>
        <v>Woodward</v>
      </c>
    </row>
    <row r="208" spans="1:5" ht="15.75" x14ac:dyDescent="0.25">
      <c r="A208" s="1" t="s">
        <v>2166</v>
      </c>
      <c r="B208" s="1" t="s">
        <v>2590</v>
      </c>
      <c r="C208" t="str">
        <f t="shared" si="13"/>
        <v>Ms.</v>
      </c>
      <c r="D208" t="str">
        <f t="shared" si="11"/>
        <v xml:space="preserve"> Grace</v>
      </c>
      <c r="E208" t="str">
        <f t="shared" si="12"/>
        <v>McElroy</v>
      </c>
    </row>
    <row r="209" spans="1:5" ht="15.75" x14ac:dyDescent="0.25">
      <c r="A209" s="1" t="s">
        <v>2165</v>
      </c>
      <c r="B209" s="1" t="s">
        <v>2591</v>
      </c>
      <c r="C209" t="str">
        <f t="shared" si="13"/>
        <v>Mr.</v>
      </c>
      <c r="D209" t="str">
        <f t="shared" ref="D209:D272" si="14">_xlfn.TEXTAFTER(_xlfn.TEXTAFTER(B209,", ")," ")</f>
        <v xml:space="preserve"> Jaime</v>
      </c>
      <c r="E209" t="str">
        <f t="shared" ref="E209:E272" si="15">TRIM(LEFT(B209,FIND(",",B209)-1))</f>
        <v>Lopez</v>
      </c>
    </row>
    <row r="210" spans="1:5" ht="15.75" x14ac:dyDescent="0.25">
      <c r="A210" s="1" t="s">
        <v>2164</v>
      </c>
      <c r="B210" s="1" t="s">
        <v>2592</v>
      </c>
      <c r="C210" t="str">
        <f t="shared" si="13"/>
        <v>Ms.</v>
      </c>
      <c r="D210" t="str">
        <f t="shared" si="14"/>
        <v xml:space="preserve"> Calesse</v>
      </c>
      <c r="E210" t="str">
        <f t="shared" si="15"/>
        <v>Cardosi</v>
      </c>
    </row>
    <row r="211" spans="1:5" ht="15.75" x14ac:dyDescent="0.25">
      <c r="A211" s="1" t="s">
        <v>2163</v>
      </c>
      <c r="B211" s="1" t="s">
        <v>2593</v>
      </c>
      <c r="C211" t="str">
        <f t="shared" si="13"/>
        <v>Ms.</v>
      </c>
      <c r="D211" t="str">
        <f t="shared" si="14"/>
        <v xml:space="preserve"> Kate L</v>
      </c>
      <c r="E211" t="str">
        <f t="shared" si="15"/>
        <v>Looney</v>
      </c>
    </row>
    <row r="212" spans="1:5" ht="15.75" x14ac:dyDescent="0.25">
      <c r="A212" s="1" t="s">
        <v>2162</v>
      </c>
      <c r="B212" s="1" t="s">
        <v>2594</v>
      </c>
      <c r="C212" t="str">
        <f t="shared" si="13"/>
        <v>Mr.</v>
      </c>
      <c r="D212" t="str">
        <f t="shared" si="14"/>
        <v xml:space="preserve"> Sergey</v>
      </c>
      <c r="E212" t="str">
        <f t="shared" si="15"/>
        <v>Zyryanov</v>
      </c>
    </row>
    <row r="213" spans="1:5" ht="15.75" x14ac:dyDescent="0.25">
      <c r="A213" s="1" t="s">
        <v>2161</v>
      </c>
      <c r="B213" s="1" t="s">
        <v>2595</v>
      </c>
      <c r="C213" t="str">
        <f t="shared" si="13"/>
        <v>Mr.</v>
      </c>
      <c r="D213" t="str">
        <f t="shared" si="14"/>
        <v xml:space="preserve"> Timothy V</v>
      </c>
      <c r="E213" t="str">
        <f t="shared" si="15"/>
        <v>Gavin</v>
      </c>
    </row>
    <row r="214" spans="1:5" ht="15.75" x14ac:dyDescent="0.25">
      <c r="A214" s="1" t="s">
        <v>2160</v>
      </c>
      <c r="B214" s="1" t="s">
        <v>2596</v>
      </c>
      <c r="C214" t="str">
        <f t="shared" si="13"/>
        <v>Mr.</v>
      </c>
      <c r="D214" t="str">
        <f t="shared" si="14"/>
        <v xml:space="preserve"> Andrew S</v>
      </c>
      <c r="E214" t="str">
        <f t="shared" si="15"/>
        <v>Littlefield</v>
      </c>
    </row>
    <row r="215" spans="1:5" ht="15.75" x14ac:dyDescent="0.25">
      <c r="A215" s="1" t="s">
        <v>2159</v>
      </c>
      <c r="B215" s="1" t="s">
        <v>2597</v>
      </c>
      <c r="C215" t="str">
        <f t="shared" si="13"/>
        <v>Mr.</v>
      </c>
      <c r="D215" t="str">
        <f t="shared" si="14"/>
        <v xml:space="preserve"> Matthew D</v>
      </c>
      <c r="E215" t="str">
        <f t="shared" si="15"/>
        <v>Shearer</v>
      </c>
    </row>
    <row r="216" spans="1:5" ht="15.75" x14ac:dyDescent="0.25">
      <c r="A216" s="1" t="s">
        <v>2158</v>
      </c>
      <c r="B216" s="1" t="s">
        <v>2598</v>
      </c>
      <c r="C216" t="str">
        <f t="shared" si="13"/>
        <v>Ms.</v>
      </c>
      <c r="D216" t="str">
        <f t="shared" si="14"/>
        <v xml:space="preserve"> Jessica</v>
      </c>
      <c r="E216" t="str">
        <f t="shared" si="15"/>
        <v>Armstrong</v>
      </c>
    </row>
    <row r="217" spans="1:5" ht="15.75" x14ac:dyDescent="0.25">
      <c r="A217" s="1" t="s">
        <v>2157</v>
      </c>
      <c r="B217" s="1" t="s">
        <v>2599</v>
      </c>
      <c r="C217" t="str">
        <f t="shared" si="13"/>
        <v>Mr.</v>
      </c>
      <c r="D217" t="str">
        <f t="shared" si="14"/>
        <v xml:space="preserve"> Lawrence</v>
      </c>
      <c r="E217" t="str">
        <f t="shared" si="15"/>
        <v>Warriner</v>
      </c>
    </row>
    <row r="218" spans="1:5" ht="15.75" x14ac:dyDescent="0.25">
      <c r="A218" s="1" t="s">
        <v>2156</v>
      </c>
      <c r="B218" s="1" t="s">
        <v>2600</v>
      </c>
      <c r="C218" t="str">
        <f t="shared" si="13"/>
        <v>Mr.</v>
      </c>
      <c r="D218" t="str">
        <f t="shared" si="14"/>
        <v xml:space="preserve"> Alex</v>
      </c>
      <c r="E218" t="str">
        <f t="shared" si="15"/>
        <v>White</v>
      </c>
    </row>
    <row r="219" spans="1:5" ht="15.75" x14ac:dyDescent="0.25">
      <c r="A219" s="1" t="s">
        <v>2155</v>
      </c>
      <c r="B219" s="1" t="s">
        <v>2601</v>
      </c>
      <c r="C219" t="str">
        <f t="shared" si="13"/>
        <v>Mr.</v>
      </c>
      <c r="D219" t="str">
        <f t="shared" si="14"/>
        <v xml:space="preserve"> Kevin</v>
      </c>
      <c r="E219" t="str">
        <f t="shared" si="15"/>
        <v>Cordaro</v>
      </c>
    </row>
    <row r="220" spans="1:5" ht="15.75" x14ac:dyDescent="0.25">
      <c r="A220" s="1" t="s">
        <v>2154</v>
      </c>
      <c r="B220" s="1" t="s">
        <v>2602</v>
      </c>
      <c r="C220" t="str">
        <f t="shared" si="13"/>
        <v>Mr.</v>
      </c>
      <c r="D220" t="str">
        <f t="shared" si="14"/>
        <v xml:space="preserve"> Gavin M.</v>
      </c>
      <c r="E220" t="str">
        <f t="shared" si="15"/>
        <v>Hamilton</v>
      </c>
    </row>
    <row r="221" spans="1:5" ht="15.75" x14ac:dyDescent="0.25">
      <c r="A221" s="1" t="s">
        <v>2153</v>
      </c>
      <c r="B221" s="1" t="s">
        <v>2603</v>
      </c>
      <c r="C221" t="str">
        <f t="shared" si="13"/>
        <v>Mr.</v>
      </c>
      <c r="D221" t="str">
        <f t="shared" si="14"/>
        <v xml:space="preserve"> Rick E</v>
      </c>
      <c r="E221" t="str">
        <f t="shared" si="15"/>
        <v>Meyer</v>
      </c>
    </row>
    <row r="222" spans="1:5" ht="15.75" x14ac:dyDescent="0.25">
      <c r="A222" s="1" t="s">
        <v>2152</v>
      </c>
      <c r="B222" s="1" t="s">
        <v>2604</v>
      </c>
      <c r="C222" t="str">
        <f t="shared" si="13"/>
        <v>Ms.</v>
      </c>
      <c r="D222" t="str">
        <f t="shared" si="14"/>
        <v xml:space="preserve"> Andrea H.</v>
      </c>
      <c r="E222" t="str">
        <f t="shared" si="15"/>
        <v>Duke</v>
      </c>
    </row>
    <row r="223" spans="1:5" ht="15.75" x14ac:dyDescent="0.25">
      <c r="A223" s="1" t="s">
        <v>2151</v>
      </c>
      <c r="B223" s="1" t="s">
        <v>2605</v>
      </c>
      <c r="C223" t="str">
        <f t="shared" si="13"/>
        <v>Mr.</v>
      </c>
      <c r="D223" t="str">
        <f t="shared" si="14"/>
        <v xml:space="preserve"> Anthony S</v>
      </c>
      <c r="E223" t="str">
        <f t="shared" si="15"/>
        <v>Malatesta</v>
      </c>
    </row>
    <row r="224" spans="1:5" ht="15.75" x14ac:dyDescent="0.25">
      <c r="A224" s="1" t="s">
        <v>2150</v>
      </c>
      <c r="B224" s="1" t="s">
        <v>2606</v>
      </c>
      <c r="C224" t="str">
        <f t="shared" si="13"/>
        <v>Mr.</v>
      </c>
      <c r="D224" t="str">
        <f t="shared" si="14"/>
        <v xml:space="preserve"> Erik</v>
      </c>
      <c r="E224" t="str">
        <f t="shared" si="15"/>
        <v>Hinrichsen</v>
      </c>
    </row>
    <row r="225" spans="1:5" ht="15.75" x14ac:dyDescent="0.25">
      <c r="A225" s="1" t="s">
        <v>2149</v>
      </c>
      <c r="B225" s="1" t="s">
        <v>2607</v>
      </c>
      <c r="C225" t="str">
        <f t="shared" si="13"/>
        <v>Ms.</v>
      </c>
      <c r="D225" t="str">
        <f t="shared" si="14"/>
        <v xml:space="preserve"> Kiley D</v>
      </c>
      <c r="E225" t="str">
        <f t="shared" si="15"/>
        <v>Lucan</v>
      </c>
    </row>
    <row r="226" spans="1:5" ht="15.75" x14ac:dyDescent="0.25">
      <c r="A226" s="1" t="s">
        <v>2148</v>
      </c>
      <c r="B226" s="1" t="s">
        <v>2608</v>
      </c>
      <c r="C226" t="str">
        <f t="shared" si="13"/>
        <v>Ms.</v>
      </c>
      <c r="D226" t="str">
        <f t="shared" si="14"/>
        <v xml:space="preserve"> Jennifer</v>
      </c>
      <c r="E226" t="str">
        <f t="shared" si="15"/>
        <v>Koch</v>
      </c>
    </row>
    <row r="227" spans="1:5" ht="15.75" x14ac:dyDescent="0.25">
      <c r="A227" s="1" t="s">
        <v>2147</v>
      </c>
      <c r="B227" s="1" t="s">
        <v>2609</v>
      </c>
      <c r="C227" t="str">
        <f t="shared" si="13"/>
        <v>Mr.</v>
      </c>
      <c r="D227" t="str">
        <f t="shared" si="14"/>
        <v xml:space="preserve"> Chris</v>
      </c>
      <c r="E227" t="str">
        <f t="shared" si="15"/>
        <v>Smith</v>
      </c>
    </row>
    <row r="228" spans="1:5" ht="15.75" x14ac:dyDescent="0.25">
      <c r="A228" s="1" t="s">
        <v>2146</v>
      </c>
      <c r="B228" s="1" t="s">
        <v>2610</v>
      </c>
      <c r="C228" t="str">
        <f t="shared" si="13"/>
        <v>Ms.</v>
      </c>
      <c r="D228" t="str">
        <f t="shared" si="14"/>
        <v xml:space="preserve"> Marian M.</v>
      </c>
      <c r="E228" t="str">
        <f t="shared" si="15"/>
        <v>O'Connor</v>
      </c>
    </row>
    <row r="229" spans="1:5" ht="15.75" x14ac:dyDescent="0.25">
      <c r="A229" s="1" t="s">
        <v>2145</v>
      </c>
      <c r="B229" s="1" t="s">
        <v>2611</v>
      </c>
      <c r="C229" t="str">
        <f t="shared" si="13"/>
        <v>Mr.</v>
      </c>
      <c r="D229" t="str">
        <f t="shared" si="14"/>
        <v xml:space="preserve"> Jeremy</v>
      </c>
      <c r="E229" t="str">
        <f t="shared" si="15"/>
        <v>Kampwerth</v>
      </c>
    </row>
    <row r="230" spans="1:5" ht="15.75" x14ac:dyDescent="0.25">
      <c r="A230" s="1" t="s">
        <v>2144</v>
      </c>
      <c r="B230" s="1" t="s">
        <v>2612</v>
      </c>
      <c r="C230" t="str">
        <f t="shared" si="13"/>
        <v>Ms.</v>
      </c>
      <c r="D230" t="str">
        <f t="shared" si="14"/>
        <v xml:space="preserve"> Allison H</v>
      </c>
      <c r="E230" t="str">
        <f t="shared" si="15"/>
        <v>Federoff</v>
      </c>
    </row>
    <row r="231" spans="1:5" ht="15.75" x14ac:dyDescent="0.25">
      <c r="A231" s="1" t="s">
        <v>2143</v>
      </c>
      <c r="B231" s="1" t="s">
        <v>2613</v>
      </c>
      <c r="C231" t="str">
        <f t="shared" si="13"/>
        <v>Ms.</v>
      </c>
      <c r="D231" t="str">
        <f t="shared" si="14"/>
        <v xml:space="preserve"> Elizabeth</v>
      </c>
      <c r="E231" t="str">
        <f t="shared" si="15"/>
        <v>Goya</v>
      </c>
    </row>
    <row r="232" spans="1:5" ht="15.75" x14ac:dyDescent="0.25">
      <c r="A232" s="1" t="s">
        <v>2142</v>
      </c>
      <c r="B232" s="1" t="s">
        <v>2614</v>
      </c>
      <c r="C232" t="str">
        <f t="shared" si="13"/>
        <v>Mr.</v>
      </c>
      <c r="D232" t="str">
        <f t="shared" si="14"/>
        <v xml:space="preserve"> Andrew</v>
      </c>
      <c r="E232" t="str">
        <f t="shared" si="15"/>
        <v>Hodges</v>
      </c>
    </row>
    <row r="233" spans="1:5" ht="15.75" x14ac:dyDescent="0.25">
      <c r="A233" s="1" t="s">
        <v>2141</v>
      </c>
      <c r="B233" s="1" t="s">
        <v>2615</v>
      </c>
      <c r="C233" t="str">
        <f t="shared" si="13"/>
        <v>Mr.</v>
      </c>
      <c r="D233" t="str">
        <f t="shared" si="14"/>
        <v xml:space="preserve"> Anders J</v>
      </c>
      <c r="E233" t="str">
        <f t="shared" si="15"/>
        <v>Erickson</v>
      </c>
    </row>
    <row r="234" spans="1:5" ht="15.75" x14ac:dyDescent="0.25">
      <c r="A234" s="1" t="s">
        <v>2140</v>
      </c>
      <c r="B234" s="1" t="s">
        <v>2616</v>
      </c>
      <c r="C234" t="str">
        <f t="shared" si="13"/>
        <v>Mr.</v>
      </c>
      <c r="D234" t="str">
        <f t="shared" si="14"/>
        <v xml:space="preserve"> Sean</v>
      </c>
      <c r="E234" t="str">
        <f t="shared" si="15"/>
        <v>Welleck</v>
      </c>
    </row>
    <row r="235" spans="1:5" ht="15.75" x14ac:dyDescent="0.25">
      <c r="A235" s="1" t="s">
        <v>2139</v>
      </c>
      <c r="B235" s="1" t="s">
        <v>2617</v>
      </c>
      <c r="C235" t="str">
        <f t="shared" si="13"/>
        <v>Mr.</v>
      </c>
      <c r="D235" t="str">
        <f t="shared" si="14"/>
        <v xml:space="preserve"> Brian M.</v>
      </c>
      <c r="E235" t="str">
        <f t="shared" si="15"/>
        <v>Polen</v>
      </c>
    </row>
    <row r="236" spans="1:5" ht="15.75" x14ac:dyDescent="0.25">
      <c r="A236" s="1" t="s">
        <v>2138</v>
      </c>
      <c r="B236" s="1" t="s">
        <v>2618</v>
      </c>
      <c r="C236" t="str">
        <f t="shared" si="13"/>
        <v>Mr.</v>
      </c>
      <c r="D236" t="str">
        <f t="shared" si="14"/>
        <v xml:space="preserve"> Jeremy</v>
      </c>
      <c r="E236" t="str">
        <f t="shared" si="15"/>
        <v>Lynch</v>
      </c>
    </row>
    <row r="237" spans="1:5" ht="15.75" x14ac:dyDescent="0.25">
      <c r="A237" s="1" t="s">
        <v>2137</v>
      </c>
      <c r="B237" s="1" t="s">
        <v>2619</v>
      </c>
      <c r="C237" t="str">
        <f t="shared" si="13"/>
        <v>Ms.</v>
      </c>
      <c r="D237" t="str">
        <f t="shared" si="14"/>
        <v xml:space="preserve"> Susannah</v>
      </c>
      <c r="E237" t="str">
        <f t="shared" si="15"/>
        <v>Hufstader</v>
      </c>
    </row>
    <row r="238" spans="1:5" ht="15.75" x14ac:dyDescent="0.25">
      <c r="A238" s="1" t="s">
        <v>2136</v>
      </c>
      <c r="B238" s="1" t="s">
        <v>2620</v>
      </c>
      <c r="C238" t="str">
        <f t="shared" si="13"/>
        <v>Mr.</v>
      </c>
      <c r="D238" t="str">
        <f t="shared" si="14"/>
        <v xml:space="preserve"> Randy</v>
      </c>
      <c r="E238" t="str">
        <f t="shared" si="15"/>
        <v>Doak</v>
      </c>
    </row>
    <row r="239" spans="1:5" ht="15.75" x14ac:dyDescent="0.25">
      <c r="A239" s="1" t="s">
        <v>2135</v>
      </c>
      <c r="B239" s="1" t="s">
        <v>2621</v>
      </c>
      <c r="C239" t="str">
        <f t="shared" si="13"/>
        <v>Mr.</v>
      </c>
      <c r="D239" t="str">
        <f t="shared" si="14"/>
        <v xml:space="preserve"> Leslie</v>
      </c>
      <c r="E239" t="str">
        <f t="shared" si="15"/>
        <v>Noya</v>
      </c>
    </row>
    <row r="240" spans="1:5" ht="15.75" x14ac:dyDescent="0.25">
      <c r="A240" s="1" t="s">
        <v>2134</v>
      </c>
      <c r="B240" s="1" t="s">
        <v>2622</v>
      </c>
      <c r="C240" t="str">
        <f t="shared" si="13"/>
        <v>Ms.</v>
      </c>
      <c r="D240" t="str">
        <f t="shared" si="14"/>
        <v xml:space="preserve"> Brittany L.</v>
      </c>
      <c r="E240" t="str">
        <f t="shared" si="15"/>
        <v>Heninger</v>
      </c>
    </row>
    <row r="241" spans="1:5" ht="15.75" x14ac:dyDescent="0.25">
      <c r="A241" s="1" t="s">
        <v>2133</v>
      </c>
      <c r="B241" s="1" t="s">
        <v>2623</v>
      </c>
      <c r="C241" t="str">
        <f t="shared" si="13"/>
        <v>Ms.</v>
      </c>
      <c r="D241" t="str">
        <f t="shared" si="14"/>
        <v xml:space="preserve"> Cassie J.</v>
      </c>
      <c r="E241" t="str">
        <f t="shared" si="15"/>
        <v>Richardson</v>
      </c>
    </row>
    <row r="242" spans="1:5" ht="15.75" x14ac:dyDescent="0.25">
      <c r="A242" s="1" t="s">
        <v>2132</v>
      </c>
      <c r="B242" s="1" t="s">
        <v>2624</v>
      </c>
      <c r="C242" t="str">
        <f t="shared" si="13"/>
        <v>Mr.</v>
      </c>
      <c r="D242" t="str">
        <f t="shared" si="14"/>
        <v xml:space="preserve"> Peter W</v>
      </c>
      <c r="E242" t="str">
        <f t="shared" si="15"/>
        <v>Deucher</v>
      </c>
    </row>
    <row r="243" spans="1:5" ht="15.75" x14ac:dyDescent="0.25">
      <c r="A243" s="1" t="s">
        <v>2130</v>
      </c>
      <c r="B243" s="1" t="s">
        <v>2625</v>
      </c>
      <c r="C243" t="str">
        <f t="shared" si="13"/>
        <v>Mr.</v>
      </c>
      <c r="D243" t="str">
        <f t="shared" si="14"/>
        <v xml:space="preserve"> Douglas</v>
      </c>
      <c r="E243" t="str">
        <f t="shared" si="15"/>
        <v>Wilson</v>
      </c>
    </row>
    <row r="244" spans="1:5" ht="15.75" x14ac:dyDescent="0.25">
      <c r="A244" s="1" t="s">
        <v>2129</v>
      </c>
      <c r="B244" s="1" t="s">
        <v>2626</v>
      </c>
      <c r="C244" t="str">
        <f t="shared" si="13"/>
        <v>Mr.</v>
      </c>
      <c r="D244" t="str">
        <f t="shared" si="14"/>
        <v xml:space="preserve"> Dan</v>
      </c>
      <c r="E244" t="str">
        <f t="shared" si="15"/>
        <v>Hall</v>
      </c>
    </row>
    <row r="245" spans="1:5" ht="15.75" x14ac:dyDescent="0.25">
      <c r="A245" s="1" t="s">
        <v>2128</v>
      </c>
      <c r="B245" s="1" t="s">
        <v>2627</v>
      </c>
      <c r="C245" t="str">
        <f t="shared" si="13"/>
        <v>Mr.</v>
      </c>
      <c r="D245" t="str">
        <f t="shared" si="14"/>
        <v xml:space="preserve"> Dan M.</v>
      </c>
      <c r="E245" t="str">
        <f t="shared" si="15"/>
        <v>Reed</v>
      </c>
    </row>
    <row r="246" spans="1:5" ht="15.75" x14ac:dyDescent="0.25">
      <c r="A246" s="1" t="s">
        <v>2127</v>
      </c>
      <c r="B246" s="1" t="s">
        <v>2628</v>
      </c>
      <c r="C246" t="str">
        <f t="shared" si="13"/>
        <v>Mr.</v>
      </c>
      <c r="D246" t="str">
        <f t="shared" si="14"/>
        <v xml:space="preserve"> Eric L.</v>
      </c>
      <c r="E246" t="str">
        <f t="shared" si="15"/>
        <v>Frome</v>
      </c>
    </row>
    <row r="247" spans="1:5" ht="15.75" x14ac:dyDescent="0.25">
      <c r="A247" s="1" t="s">
        <v>2126</v>
      </c>
      <c r="B247" s="1" t="s">
        <v>2629</v>
      </c>
      <c r="C247" t="str">
        <f t="shared" si="13"/>
        <v>Mr.</v>
      </c>
      <c r="D247" t="str">
        <f t="shared" si="14"/>
        <v xml:space="preserve"> Les J</v>
      </c>
      <c r="E247" t="str">
        <f t="shared" si="15"/>
        <v>Creasy</v>
      </c>
    </row>
    <row r="248" spans="1:5" ht="15.75" x14ac:dyDescent="0.25">
      <c r="A248" s="1" t="s">
        <v>2125</v>
      </c>
      <c r="B248" s="1" t="s">
        <v>2630</v>
      </c>
      <c r="C248" t="str">
        <f t="shared" si="13"/>
        <v>Ms.</v>
      </c>
      <c r="D248" t="str">
        <f t="shared" si="14"/>
        <v xml:space="preserve"> Stephanie</v>
      </c>
      <c r="E248" t="str">
        <f t="shared" si="15"/>
        <v>Latimer</v>
      </c>
    </row>
    <row r="249" spans="1:5" ht="15.75" x14ac:dyDescent="0.25">
      <c r="A249" s="1" t="s">
        <v>2124</v>
      </c>
      <c r="B249" s="1" t="s">
        <v>2631</v>
      </c>
      <c r="C249" t="str">
        <f t="shared" si="13"/>
        <v>Ms.</v>
      </c>
      <c r="D249" t="str">
        <f t="shared" si="14"/>
        <v xml:space="preserve"> Melissa Y</v>
      </c>
      <c r="E249" t="str">
        <f t="shared" si="15"/>
        <v>Wei</v>
      </c>
    </row>
    <row r="250" spans="1:5" ht="15.75" x14ac:dyDescent="0.25">
      <c r="A250" s="1" t="s">
        <v>2123</v>
      </c>
      <c r="B250" s="1" t="s">
        <v>2632</v>
      </c>
      <c r="C250" t="str">
        <f t="shared" si="13"/>
        <v>Ms.</v>
      </c>
      <c r="D250" t="str">
        <f t="shared" si="14"/>
        <v xml:space="preserve"> Ashley</v>
      </c>
      <c r="E250" t="str">
        <f t="shared" si="15"/>
        <v>Hayes</v>
      </c>
    </row>
    <row r="251" spans="1:5" ht="15.75" x14ac:dyDescent="0.25">
      <c r="A251" s="1" t="s">
        <v>2122</v>
      </c>
      <c r="B251" s="1" t="s">
        <v>2633</v>
      </c>
      <c r="C251" t="str">
        <f t="shared" si="13"/>
        <v>Ms.</v>
      </c>
      <c r="D251" t="str">
        <f t="shared" si="14"/>
        <v xml:space="preserve"> Stephanie M.</v>
      </c>
      <c r="E251" t="str">
        <f t="shared" si="15"/>
        <v>Velardo</v>
      </c>
    </row>
    <row r="252" spans="1:5" ht="15.75" x14ac:dyDescent="0.25">
      <c r="A252" s="1" t="s">
        <v>2121</v>
      </c>
      <c r="B252" s="1" t="s">
        <v>2634</v>
      </c>
      <c r="C252" t="str">
        <f t="shared" si="13"/>
        <v>Ms.</v>
      </c>
      <c r="D252" t="str">
        <f t="shared" si="14"/>
        <v xml:space="preserve"> Kylie</v>
      </c>
      <c r="E252" t="str">
        <f t="shared" si="15"/>
        <v>Kastes</v>
      </c>
    </row>
    <row r="253" spans="1:5" ht="15.75" x14ac:dyDescent="0.25">
      <c r="A253" s="1" t="s">
        <v>2120</v>
      </c>
      <c r="B253" s="1" t="s">
        <v>2635</v>
      </c>
      <c r="C253" t="str">
        <f t="shared" si="13"/>
        <v>Ms.</v>
      </c>
      <c r="D253" t="str">
        <f t="shared" si="14"/>
        <v xml:space="preserve"> Kelly</v>
      </c>
      <c r="E253" t="str">
        <f t="shared" si="15"/>
        <v>Escorcia</v>
      </c>
    </row>
    <row r="254" spans="1:5" ht="15.75" x14ac:dyDescent="0.25">
      <c r="A254" s="1" t="s">
        <v>2119</v>
      </c>
      <c r="B254" s="1" t="s">
        <v>2636</v>
      </c>
      <c r="C254" t="str">
        <f t="shared" si="13"/>
        <v>Ms.</v>
      </c>
      <c r="D254" t="str">
        <f t="shared" si="14"/>
        <v xml:space="preserve"> Carrie</v>
      </c>
      <c r="E254" t="str">
        <f t="shared" si="15"/>
        <v>Larscheid</v>
      </c>
    </row>
    <row r="255" spans="1:5" ht="15.75" x14ac:dyDescent="0.25">
      <c r="A255" s="1" t="s">
        <v>2118</v>
      </c>
      <c r="B255" s="1" t="s">
        <v>2637</v>
      </c>
      <c r="C255" t="str">
        <f t="shared" si="13"/>
        <v>Mr.</v>
      </c>
      <c r="D255" t="str">
        <f t="shared" si="14"/>
        <v xml:space="preserve"> Alex</v>
      </c>
      <c r="E255" t="str">
        <f t="shared" si="15"/>
        <v>O'Bannon</v>
      </c>
    </row>
    <row r="256" spans="1:5" ht="15.75" x14ac:dyDescent="0.25">
      <c r="A256" s="1" t="s">
        <v>2117</v>
      </c>
      <c r="B256" s="1" t="s">
        <v>2638</v>
      </c>
      <c r="C256" t="str">
        <f t="shared" si="13"/>
        <v>Mr.</v>
      </c>
      <c r="D256" t="str">
        <f t="shared" si="14"/>
        <v xml:space="preserve"> Zach S</v>
      </c>
      <c r="E256" t="str">
        <f t="shared" si="15"/>
        <v>Ridgway</v>
      </c>
    </row>
    <row r="257" spans="1:5" ht="15.75" x14ac:dyDescent="0.25">
      <c r="A257" s="1" t="s">
        <v>2116</v>
      </c>
      <c r="B257" s="1" t="s">
        <v>2639</v>
      </c>
      <c r="C257" t="str">
        <f t="shared" si="13"/>
        <v>Mr.</v>
      </c>
      <c r="D257" t="str">
        <f t="shared" si="14"/>
        <v xml:space="preserve"> Alan</v>
      </c>
      <c r="E257" t="str">
        <f t="shared" si="15"/>
        <v>Black</v>
      </c>
    </row>
    <row r="258" spans="1:5" ht="15.75" x14ac:dyDescent="0.25">
      <c r="A258" s="1" t="s">
        <v>2115</v>
      </c>
      <c r="B258" s="1" t="s">
        <v>2640</v>
      </c>
      <c r="C258" t="str">
        <f t="shared" si="13"/>
        <v>Mr.</v>
      </c>
      <c r="D258" t="str">
        <f t="shared" si="14"/>
        <v xml:space="preserve"> Nate</v>
      </c>
      <c r="E258" t="str">
        <f t="shared" si="15"/>
        <v>Canton</v>
      </c>
    </row>
    <row r="259" spans="1:5" ht="15.75" x14ac:dyDescent="0.25">
      <c r="A259" s="1" t="s">
        <v>2114</v>
      </c>
      <c r="B259" s="1" t="s">
        <v>2641</v>
      </c>
      <c r="C259" t="str">
        <f t="shared" ref="C259:C322" si="16">TRIM(MID(B259,FIND(",",B259)+1,FIND(" ",B259,FIND(",",B259)+2)-FIND(",",B259)-1))</f>
        <v>Mr.</v>
      </c>
      <c r="D259" t="str">
        <f t="shared" si="14"/>
        <v xml:space="preserve"> Jesse G.</v>
      </c>
      <c r="E259" t="str">
        <f t="shared" si="15"/>
        <v>Fine</v>
      </c>
    </row>
    <row r="260" spans="1:5" ht="15.75" x14ac:dyDescent="0.25">
      <c r="A260" s="1" t="s">
        <v>2113</v>
      </c>
      <c r="B260" s="1" t="s">
        <v>2642</v>
      </c>
      <c r="C260" t="str">
        <f t="shared" si="16"/>
        <v>Mr.</v>
      </c>
      <c r="D260" t="str">
        <f t="shared" si="14"/>
        <v xml:space="preserve"> Jason</v>
      </c>
      <c r="E260" t="str">
        <f t="shared" si="15"/>
        <v>Bui</v>
      </c>
    </row>
    <row r="261" spans="1:5" ht="15.75" x14ac:dyDescent="0.25">
      <c r="A261" s="1" t="s">
        <v>2112</v>
      </c>
      <c r="B261" s="1" t="s">
        <v>2643</v>
      </c>
      <c r="C261" t="str">
        <f t="shared" si="16"/>
        <v>Ms.</v>
      </c>
      <c r="D261" t="str">
        <f t="shared" si="14"/>
        <v xml:space="preserve"> Megan A.</v>
      </c>
      <c r="E261" t="str">
        <f t="shared" si="15"/>
        <v>Riepma</v>
      </c>
    </row>
    <row r="262" spans="1:5" ht="15.75" x14ac:dyDescent="0.25">
      <c r="A262" s="1" t="s">
        <v>2111</v>
      </c>
      <c r="B262" s="1" t="s">
        <v>2644</v>
      </c>
      <c r="C262" t="str">
        <f t="shared" si="16"/>
        <v>Mr.</v>
      </c>
      <c r="D262" t="str">
        <f t="shared" si="14"/>
        <v xml:space="preserve"> Luke M</v>
      </c>
      <c r="E262" t="str">
        <f t="shared" si="15"/>
        <v>Inman</v>
      </c>
    </row>
    <row r="263" spans="1:5" ht="15.75" x14ac:dyDescent="0.25">
      <c r="A263" s="1" t="s">
        <v>2110</v>
      </c>
      <c r="B263" s="1" t="s">
        <v>2645</v>
      </c>
      <c r="C263" t="str">
        <f t="shared" si="16"/>
        <v>Ms.</v>
      </c>
      <c r="D263" t="str">
        <f t="shared" si="14"/>
        <v xml:space="preserve"> Jacy D</v>
      </c>
      <c r="E263" t="str">
        <f t="shared" si="15"/>
        <v>Kruzel</v>
      </c>
    </row>
    <row r="264" spans="1:5" ht="15.75" x14ac:dyDescent="0.25">
      <c r="A264" s="1" t="s">
        <v>2109</v>
      </c>
      <c r="B264" s="1" t="s">
        <v>2646</v>
      </c>
      <c r="C264" t="str">
        <f t="shared" si="16"/>
        <v>Mr.</v>
      </c>
      <c r="D264" t="str">
        <f t="shared" si="14"/>
        <v xml:space="preserve"> Simon G.</v>
      </c>
      <c r="E264" t="str">
        <f t="shared" si="15"/>
        <v>Lindsay</v>
      </c>
    </row>
    <row r="265" spans="1:5" ht="15.75" x14ac:dyDescent="0.25">
      <c r="A265" s="1" t="s">
        <v>2108</v>
      </c>
      <c r="B265" s="1" t="s">
        <v>2647</v>
      </c>
      <c r="C265" t="str">
        <f t="shared" si="16"/>
        <v>Ms.</v>
      </c>
      <c r="D265" t="str">
        <f t="shared" si="14"/>
        <v xml:space="preserve"> Ainsley E.</v>
      </c>
      <c r="E265" t="str">
        <f t="shared" si="15"/>
        <v>Land</v>
      </c>
    </row>
    <row r="266" spans="1:5" ht="15.75" x14ac:dyDescent="0.25">
      <c r="A266" s="1" t="s">
        <v>2107</v>
      </c>
      <c r="B266" s="1" t="s">
        <v>2648</v>
      </c>
      <c r="C266" t="str">
        <f t="shared" si="16"/>
        <v>Ms.</v>
      </c>
      <c r="D266" t="str">
        <f t="shared" si="14"/>
        <v xml:space="preserve"> Erica A.</v>
      </c>
      <c r="E266" t="str">
        <f t="shared" si="15"/>
        <v>Brecher</v>
      </c>
    </row>
    <row r="267" spans="1:5" ht="15.75" x14ac:dyDescent="0.25">
      <c r="A267" s="1" t="s">
        <v>2106</v>
      </c>
      <c r="B267" s="1" t="s">
        <v>2649</v>
      </c>
      <c r="C267" t="str">
        <f t="shared" si="16"/>
        <v>Mr.</v>
      </c>
      <c r="D267" t="str">
        <f t="shared" si="14"/>
        <v xml:space="preserve"> Erik</v>
      </c>
      <c r="E267" t="str">
        <f t="shared" si="15"/>
        <v>Debolt</v>
      </c>
    </row>
    <row r="268" spans="1:5" ht="15.75" x14ac:dyDescent="0.25">
      <c r="A268" s="1" t="s">
        <v>2105</v>
      </c>
      <c r="B268" s="1" t="s">
        <v>2650</v>
      </c>
      <c r="C268" t="str">
        <f t="shared" si="16"/>
        <v>Ms.</v>
      </c>
      <c r="D268" t="str">
        <f t="shared" si="14"/>
        <v xml:space="preserve"> Erin C.</v>
      </c>
      <c r="E268" t="str">
        <f t="shared" si="15"/>
        <v>Oswalt</v>
      </c>
    </row>
    <row r="269" spans="1:5" ht="15.75" x14ac:dyDescent="0.25">
      <c r="A269" s="1" t="s">
        <v>2104</v>
      </c>
      <c r="B269" s="1" t="s">
        <v>2651</v>
      </c>
      <c r="C269" t="str">
        <f t="shared" si="16"/>
        <v>Ms.</v>
      </c>
      <c r="D269" t="str">
        <f t="shared" si="14"/>
        <v xml:space="preserve"> Adrienne</v>
      </c>
      <c r="E269" t="str">
        <f t="shared" si="15"/>
        <v>Boyd</v>
      </c>
    </row>
    <row r="270" spans="1:5" ht="15.75" x14ac:dyDescent="0.25">
      <c r="A270" s="1" t="s">
        <v>2103</v>
      </c>
      <c r="B270" s="1" t="s">
        <v>2652</v>
      </c>
      <c r="C270" t="str">
        <f t="shared" si="16"/>
        <v>Mr.</v>
      </c>
      <c r="D270" t="str">
        <f t="shared" si="14"/>
        <v xml:space="preserve"> Adam</v>
      </c>
      <c r="E270" t="str">
        <f t="shared" si="15"/>
        <v>Bulewich</v>
      </c>
    </row>
    <row r="271" spans="1:5" ht="15.75" x14ac:dyDescent="0.25">
      <c r="A271" s="1" t="s">
        <v>2102</v>
      </c>
      <c r="B271" s="1" t="s">
        <v>2653</v>
      </c>
      <c r="C271" t="str">
        <f t="shared" si="16"/>
        <v>Mr.</v>
      </c>
      <c r="D271" t="str">
        <f t="shared" si="14"/>
        <v xml:space="preserve"> Yutaka</v>
      </c>
      <c r="E271" t="str">
        <f t="shared" si="15"/>
        <v>Fukuda</v>
      </c>
    </row>
    <row r="272" spans="1:5" ht="15.75" x14ac:dyDescent="0.25">
      <c r="A272" s="1" t="s">
        <v>2101</v>
      </c>
      <c r="B272" s="1" t="s">
        <v>2654</v>
      </c>
      <c r="C272" t="str">
        <f t="shared" si="16"/>
        <v>Mr.</v>
      </c>
      <c r="D272" t="str">
        <f t="shared" si="14"/>
        <v xml:space="preserve"> Tyler M</v>
      </c>
      <c r="E272" t="str">
        <f t="shared" si="15"/>
        <v>Phillips</v>
      </c>
    </row>
    <row r="273" spans="1:5" ht="15.75" x14ac:dyDescent="0.25">
      <c r="A273" s="1" t="s">
        <v>2100</v>
      </c>
      <c r="B273" s="1" t="s">
        <v>2655</v>
      </c>
      <c r="C273" t="str">
        <f t="shared" si="16"/>
        <v>Mr.</v>
      </c>
      <c r="D273" t="str">
        <f t="shared" ref="D273:D336" si="17">_xlfn.TEXTAFTER(_xlfn.TEXTAFTER(B273,", ")," ")</f>
        <v xml:space="preserve"> Stephen</v>
      </c>
      <c r="E273" t="str">
        <f t="shared" ref="E273:E336" si="18">TRIM(LEFT(B273,FIND(",",B273)-1))</f>
        <v>Maddison</v>
      </c>
    </row>
    <row r="274" spans="1:5" ht="15.75" x14ac:dyDescent="0.25">
      <c r="A274" s="1" t="s">
        <v>2099</v>
      </c>
      <c r="B274" s="1" t="s">
        <v>2656</v>
      </c>
      <c r="C274" t="str">
        <f t="shared" si="16"/>
        <v>Mr.</v>
      </c>
      <c r="D274" t="str">
        <f t="shared" si="17"/>
        <v xml:space="preserve"> Andrew B.</v>
      </c>
      <c r="E274" t="str">
        <f t="shared" si="18"/>
        <v>Lockwood</v>
      </c>
    </row>
    <row r="275" spans="1:5" ht="15.75" x14ac:dyDescent="0.25">
      <c r="A275" s="1" t="s">
        <v>2098</v>
      </c>
      <c r="B275" s="1" t="s">
        <v>2657</v>
      </c>
      <c r="C275" t="str">
        <f t="shared" si="16"/>
        <v>Mr.</v>
      </c>
      <c r="D275" t="str">
        <f t="shared" si="17"/>
        <v xml:space="preserve"> James</v>
      </c>
      <c r="E275" t="str">
        <f t="shared" si="18"/>
        <v>Defilippi</v>
      </c>
    </row>
    <row r="276" spans="1:5" ht="15.75" x14ac:dyDescent="0.25">
      <c r="A276" s="1" t="s">
        <v>2097</v>
      </c>
      <c r="B276" s="1" t="s">
        <v>2658</v>
      </c>
      <c r="C276" t="str">
        <f t="shared" si="16"/>
        <v>Mr.</v>
      </c>
      <c r="D276" t="str">
        <f t="shared" si="17"/>
        <v xml:space="preserve"> Shawn P.</v>
      </c>
      <c r="E276" t="str">
        <f t="shared" si="18"/>
        <v>Jackson</v>
      </c>
    </row>
    <row r="277" spans="1:5" ht="15.75" x14ac:dyDescent="0.25">
      <c r="A277" s="1" t="s">
        <v>2096</v>
      </c>
      <c r="B277" s="1" t="s">
        <v>2659</v>
      </c>
      <c r="C277" t="str">
        <f t="shared" si="16"/>
        <v>Mr.</v>
      </c>
      <c r="D277" t="str">
        <f t="shared" si="17"/>
        <v xml:space="preserve"> Matt</v>
      </c>
      <c r="E277" t="str">
        <f t="shared" si="18"/>
        <v>Ozahowski</v>
      </c>
    </row>
    <row r="278" spans="1:5" ht="15.75" x14ac:dyDescent="0.25">
      <c r="A278" s="1" t="s">
        <v>2095</v>
      </c>
      <c r="B278" s="1" t="s">
        <v>2660</v>
      </c>
      <c r="C278" t="str">
        <f t="shared" si="16"/>
        <v>Mr.</v>
      </c>
      <c r="D278" t="str">
        <f t="shared" si="17"/>
        <v xml:space="preserve"> Nathaniel</v>
      </c>
      <c r="E278" t="str">
        <f t="shared" si="18"/>
        <v>Guthals</v>
      </c>
    </row>
    <row r="279" spans="1:5" ht="15.75" x14ac:dyDescent="0.25">
      <c r="A279" s="1" t="s">
        <v>2094</v>
      </c>
      <c r="B279" s="1" t="s">
        <v>2661</v>
      </c>
      <c r="C279" t="str">
        <f t="shared" si="16"/>
        <v>Mr.</v>
      </c>
      <c r="D279" t="str">
        <f t="shared" si="17"/>
        <v xml:space="preserve"> Kevin D.</v>
      </c>
      <c r="E279" t="str">
        <f t="shared" si="18"/>
        <v>Yates</v>
      </c>
    </row>
    <row r="280" spans="1:5" ht="15.75" x14ac:dyDescent="0.25">
      <c r="A280" s="1" t="s">
        <v>2093</v>
      </c>
      <c r="B280" s="1" t="s">
        <v>2662</v>
      </c>
      <c r="C280" t="str">
        <f t="shared" si="16"/>
        <v>Ms.</v>
      </c>
      <c r="D280" t="str">
        <f t="shared" si="17"/>
        <v xml:space="preserve"> Joan</v>
      </c>
      <c r="E280" t="str">
        <f t="shared" si="18"/>
        <v>Samuelson</v>
      </c>
    </row>
    <row r="281" spans="1:5" ht="15.75" x14ac:dyDescent="0.25">
      <c r="A281" s="1" t="s">
        <v>2092</v>
      </c>
      <c r="B281" s="1" t="s">
        <v>2663</v>
      </c>
      <c r="C281" t="str">
        <f t="shared" si="16"/>
        <v>Mr.</v>
      </c>
      <c r="D281" t="str">
        <f t="shared" si="17"/>
        <v xml:space="preserve"> Christopher A</v>
      </c>
      <c r="E281" t="str">
        <f t="shared" si="18"/>
        <v>Lemos</v>
      </c>
    </row>
    <row r="282" spans="1:5" ht="15.75" x14ac:dyDescent="0.25">
      <c r="A282" s="1" t="s">
        <v>2091</v>
      </c>
      <c r="B282" s="1" t="s">
        <v>2664</v>
      </c>
      <c r="C282" t="str">
        <f t="shared" si="16"/>
        <v>Ms.</v>
      </c>
      <c r="D282" t="str">
        <f t="shared" si="17"/>
        <v xml:space="preserve"> Kacy L.</v>
      </c>
      <c r="E282" t="str">
        <f t="shared" si="18"/>
        <v>Seynders</v>
      </c>
    </row>
    <row r="283" spans="1:5" ht="15.75" x14ac:dyDescent="0.25">
      <c r="A283" s="1" t="s">
        <v>2090</v>
      </c>
      <c r="B283" s="1" t="s">
        <v>2665</v>
      </c>
      <c r="C283" t="str">
        <f t="shared" si="16"/>
        <v>Mr.</v>
      </c>
      <c r="D283" t="str">
        <f t="shared" si="17"/>
        <v xml:space="preserve"> Benjamin H.</v>
      </c>
      <c r="E283" t="str">
        <f t="shared" si="18"/>
        <v>Saunders</v>
      </c>
    </row>
    <row r="284" spans="1:5" ht="15.75" x14ac:dyDescent="0.25">
      <c r="A284" s="1" t="s">
        <v>2089</v>
      </c>
      <c r="B284" s="1" t="s">
        <v>2666</v>
      </c>
      <c r="C284" t="str">
        <f t="shared" si="16"/>
        <v>Mr.</v>
      </c>
      <c r="D284" t="str">
        <f t="shared" si="17"/>
        <v xml:space="preserve"> Xaviour J.</v>
      </c>
      <c r="E284" t="str">
        <f t="shared" si="18"/>
        <v>Walker</v>
      </c>
    </row>
    <row r="285" spans="1:5" ht="15.75" x14ac:dyDescent="0.25">
      <c r="A285" s="1" t="s">
        <v>2088</v>
      </c>
      <c r="B285" s="1" t="s">
        <v>2667</v>
      </c>
      <c r="C285" t="str">
        <f t="shared" si="16"/>
        <v>Mr.</v>
      </c>
      <c r="D285" t="str">
        <f t="shared" si="17"/>
        <v xml:space="preserve"> Michael T.</v>
      </c>
      <c r="E285" t="str">
        <f t="shared" si="18"/>
        <v>Lam</v>
      </c>
    </row>
    <row r="286" spans="1:5" ht="15.75" x14ac:dyDescent="0.25">
      <c r="A286" s="1" t="s">
        <v>2087</v>
      </c>
      <c r="B286" s="1" t="s">
        <v>2668</v>
      </c>
      <c r="C286" t="str">
        <f t="shared" si="16"/>
        <v>Mr.</v>
      </c>
      <c r="D286" t="str">
        <f t="shared" si="17"/>
        <v xml:space="preserve"> Bradley</v>
      </c>
      <c r="E286" t="str">
        <f t="shared" si="18"/>
        <v>Sweigart</v>
      </c>
    </row>
    <row r="287" spans="1:5" ht="15.75" x14ac:dyDescent="0.25">
      <c r="A287" s="1" t="s">
        <v>2086</v>
      </c>
      <c r="B287" s="1" t="s">
        <v>2669</v>
      </c>
      <c r="C287" t="str">
        <f t="shared" si="16"/>
        <v>Ms.</v>
      </c>
      <c r="D287" t="str">
        <f t="shared" si="17"/>
        <v xml:space="preserve"> Andrea</v>
      </c>
      <c r="E287" t="str">
        <f t="shared" si="18"/>
        <v>Sieczkowski</v>
      </c>
    </row>
    <row r="288" spans="1:5" ht="15.75" x14ac:dyDescent="0.25">
      <c r="A288" s="1" t="s">
        <v>2085</v>
      </c>
      <c r="B288" s="1" t="s">
        <v>2670</v>
      </c>
      <c r="C288" t="str">
        <f t="shared" si="16"/>
        <v>Ms.</v>
      </c>
      <c r="D288" t="str">
        <f t="shared" si="17"/>
        <v xml:space="preserve"> Nancy M</v>
      </c>
      <c r="E288" t="str">
        <f t="shared" si="18"/>
        <v>Jurgens</v>
      </c>
    </row>
    <row r="289" spans="1:5" ht="15.75" x14ac:dyDescent="0.25">
      <c r="A289" s="1" t="s">
        <v>2084</v>
      </c>
      <c r="B289" s="1" t="s">
        <v>2671</v>
      </c>
      <c r="C289" t="str">
        <f t="shared" si="16"/>
        <v>Mr.</v>
      </c>
      <c r="D289" t="str">
        <f t="shared" si="17"/>
        <v xml:space="preserve"> Matt</v>
      </c>
      <c r="E289" t="str">
        <f t="shared" si="18"/>
        <v>Hackman</v>
      </c>
    </row>
    <row r="290" spans="1:5" ht="15.75" x14ac:dyDescent="0.25">
      <c r="A290" s="1" t="s">
        <v>2083</v>
      </c>
      <c r="B290" s="1" t="s">
        <v>2672</v>
      </c>
      <c r="C290" t="str">
        <f t="shared" si="16"/>
        <v>Mr.</v>
      </c>
      <c r="D290" t="str">
        <f t="shared" si="17"/>
        <v xml:space="preserve"> Lee</v>
      </c>
      <c r="E290" t="str">
        <f t="shared" si="18"/>
        <v>Klarich</v>
      </c>
    </row>
    <row r="291" spans="1:5" ht="15.75" x14ac:dyDescent="0.25">
      <c r="A291" s="1" t="s">
        <v>2082</v>
      </c>
      <c r="B291" s="1" t="s">
        <v>2673</v>
      </c>
      <c r="C291" t="str">
        <f t="shared" si="16"/>
        <v>Mr.</v>
      </c>
      <c r="D291" t="str">
        <f t="shared" si="17"/>
        <v xml:space="preserve"> Chris</v>
      </c>
      <c r="E291" t="str">
        <f t="shared" si="18"/>
        <v>Schulten</v>
      </c>
    </row>
    <row r="292" spans="1:5" ht="15.75" x14ac:dyDescent="0.25">
      <c r="A292" s="1" t="s">
        <v>2081</v>
      </c>
      <c r="B292" s="1" t="s">
        <v>2674</v>
      </c>
      <c r="C292" t="str">
        <f t="shared" si="16"/>
        <v>Mr.</v>
      </c>
      <c r="D292" t="str">
        <f t="shared" si="17"/>
        <v xml:space="preserve"> Erik T.</v>
      </c>
      <c r="E292" t="str">
        <f t="shared" si="18"/>
        <v>Fagerstrom</v>
      </c>
    </row>
    <row r="293" spans="1:5" ht="15.75" x14ac:dyDescent="0.25">
      <c r="A293" s="1" t="s">
        <v>2080</v>
      </c>
      <c r="B293" s="1" t="s">
        <v>2675</v>
      </c>
      <c r="C293" t="str">
        <f t="shared" si="16"/>
        <v>Mr.</v>
      </c>
      <c r="D293" t="str">
        <f t="shared" si="17"/>
        <v xml:space="preserve"> Rod W</v>
      </c>
      <c r="E293" t="str">
        <f t="shared" si="18"/>
        <v>Bien</v>
      </c>
    </row>
    <row r="294" spans="1:5" ht="15.75" x14ac:dyDescent="0.25">
      <c r="A294" s="1" t="s">
        <v>2079</v>
      </c>
      <c r="B294" s="1" t="s">
        <v>2676</v>
      </c>
      <c r="C294" t="str">
        <f t="shared" si="16"/>
        <v>Mr.</v>
      </c>
      <c r="D294" t="str">
        <f t="shared" si="17"/>
        <v xml:space="preserve"> Joey</v>
      </c>
      <c r="E294" t="str">
        <f t="shared" si="18"/>
        <v>Hess</v>
      </c>
    </row>
    <row r="295" spans="1:5" ht="15.75" x14ac:dyDescent="0.25">
      <c r="A295" s="1" t="s">
        <v>2078</v>
      </c>
      <c r="B295" s="1" t="s">
        <v>2677</v>
      </c>
      <c r="C295" t="str">
        <f t="shared" si="16"/>
        <v>Ms.</v>
      </c>
      <c r="D295" t="str">
        <f t="shared" si="17"/>
        <v xml:space="preserve"> Hillary L.</v>
      </c>
      <c r="E295" t="str">
        <f t="shared" si="18"/>
        <v>Shaw</v>
      </c>
    </row>
    <row r="296" spans="1:5" ht="15.75" x14ac:dyDescent="0.25">
      <c r="A296" s="1" t="s">
        <v>2077</v>
      </c>
      <c r="B296" s="1" t="s">
        <v>2678</v>
      </c>
      <c r="C296" t="str">
        <f t="shared" si="16"/>
        <v>Mr.</v>
      </c>
      <c r="D296" t="str">
        <f t="shared" si="17"/>
        <v xml:space="preserve"> Eric J</v>
      </c>
      <c r="E296" t="str">
        <f t="shared" si="18"/>
        <v>Williams</v>
      </c>
    </row>
    <row r="297" spans="1:5" ht="15.75" x14ac:dyDescent="0.25">
      <c r="A297" s="1" t="s">
        <v>2076</v>
      </c>
      <c r="B297" s="1" t="s">
        <v>2679</v>
      </c>
      <c r="C297" t="str">
        <f t="shared" si="16"/>
        <v>Mr.</v>
      </c>
      <c r="D297" t="str">
        <f t="shared" si="17"/>
        <v xml:space="preserve"> Nicolas</v>
      </c>
      <c r="E297" t="str">
        <f t="shared" si="18"/>
        <v>Menzies</v>
      </c>
    </row>
    <row r="298" spans="1:5" ht="15.75" x14ac:dyDescent="0.25">
      <c r="A298" s="1" t="s">
        <v>2075</v>
      </c>
      <c r="B298" s="1" t="s">
        <v>2680</v>
      </c>
      <c r="C298" t="str">
        <f t="shared" si="16"/>
        <v>Mr.</v>
      </c>
      <c r="D298" t="str">
        <f t="shared" si="17"/>
        <v xml:space="preserve"> Marcel</v>
      </c>
      <c r="E298" t="str">
        <f t="shared" si="18"/>
        <v>Buehler</v>
      </c>
    </row>
    <row r="299" spans="1:5" ht="15.75" x14ac:dyDescent="0.25">
      <c r="A299" s="1" t="s">
        <v>2074</v>
      </c>
      <c r="B299" s="1" t="s">
        <v>2681</v>
      </c>
      <c r="C299" t="str">
        <f t="shared" si="16"/>
        <v>Ms.</v>
      </c>
      <c r="D299" t="str">
        <f t="shared" si="17"/>
        <v xml:space="preserve"> Ashley N</v>
      </c>
      <c r="E299" t="str">
        <f t="shared" si="18"/>
        <v>Degen</v>
      </c>
    </row>
    <row r="300" spans="1:5" ht="15.75" x14ac:dyDescent="0.25">
      <c r="A300" s="1" t="s">
        <v>2073</v>
      </c>
      <c r="B300" s="1" t="s">
        <v>2682</v>
      </c>
      <c r="C300" t="str">
        <f t="shared" si="16"/>
        <v>Mr.</v>
      </c>
      <c r="D300" t="str">
        <f t="shared" si="17"/>
        <v xml:space="preserve"> Evan D</v>
      </c>
      <c r="E300" t="str">
        <f t="shared" si="18"/>
        <v>Arsenault</v>
      </c>
    </row>
    <row r="301" spans="1:5" ht="15.75" x14ac:dyDescent="0.25">
      <c r="A301" s="1" t="s">
        <v>2072</v>
      </c>
      <c r="B301" s="1" t="s">
        <v>2683</v>
      </c>
      <c r="C301" t="str">
        <f t="shared" si="16"/>
        <v>Ms.</v>
      </c>
      <c r="D301" t="str">
        <f t="shared" si="17"/>
        <v xml:space="preserve"> Krisana</v>
      </c>
      <c r="E301" t="str">
        <f t="shared" si="18"/>
        <v>Hoff</v>
      </c>
    </row>
    <row r="302" spans="1:5" ht="15.75" x14ac:dyDescent="0.25">
      <c r="A302" s="1" t="s">
        <v>2071</v>
      </c>
      <c r="B302" s="1" t="s">
        <v>2684</v>
      </c>
      <c r="C302" t="str">
        <f t="shared" si="16"/>
        <v>Mr.</v>
      </c>
      <c r="D302" t="str">
        <f t="shared" si="17"/>
        <v xml:space="preserve"> Kyle</v>
      </c>
      <c r="E302" t="str">
        <f t="shared" si="18"/>
        <v>Hall</v>
      </c>
    </row>
    <row r="303" spans="1:5" ht="15.75" x14ac:dyDescent="0.25">
      <c r="A303" s="1" t="s">
        <v>2070</v>
      </c>
      <c r="B303" s="1" t="s">
        <v>2685</v>
      </c>
      <c r="C303" t="str">
        <f t="shared" si="16"/>
        <v>Ms.</v>
      </c>
      <c r="D303" t="str">
        <f t="shared" si="17"/>
        <v xml:space="preserve"> Kate</v>
      </c>
      <c r="E303" t="str">
        <f t="shared" si="18"/>
        <v>Ashley</v>
      </c>
    </row>
    <row r="304" spans="1:5" ht="15.75" x14ac:dyDescent="0.25">
      <c r="A304" s="1" t="s">
        <v>2069</v>
      </c>
      <c r="B304" s="1" t="s">
        <v>2686</v>
      </c>
      <c r="C304" t="str">
        <f t="shared" si="16"/>
        <v>Mr.</v>
      </c>
      <c r="D304" t="str">
        <f t="shared" si="17"/>
        <v xml:space="preserve"> Martin A.</v>
      </c>
      <c r="E304" t="str">
        <f t="shared" si="18"/>
        <v>Rindahl</v>
      </c>
    </row>
    <row r="305" spans="1:5" ht="15.75" x14ac:dyDescent="0.25">
      <c r="A305" s="1" t="s">
        <v>2068</v>
      </c>
      <c r="B305" s="1" t="s">
        <v>2687</v>
      </c>
      <c r="C305" t="str">
        <f t="shared" si="16"/>
        <v>Ms.</v>
      </c>
      <c r="D305" t="str">
        <f t="shared" si="17"/>
        <v xml:space="preserve"> Stacey</v>
      </c>
      <c r="E305" t="str">
        <f t="shared" si="18"/>
        <v>Clark</v>
      </c>
    </row>
    <row r="306" spans="1:5" ht="15.75" x14ac:dyDescent="0.25">
      <c r="A306" s="1" t="s">
        <v>2067</v>
      </c>
      <c r="B306" s="1" t="s">
        <v>2688</v>
      </c>
      <c r="C306" t="str">
        <f t="shared" si="16"/>
        <v>Ms.</v>
      </c>
      <c r="D306" t="str">
        <f t="shared" si="17"/>
        <v xml:space="preserve"> Christine</v>
      </c>
      <c r="E306" t="str">
        <f t="shared" si="18"/>
        <v>Irish</v>
      </c>
    </row>
    <row r="307" spans="1:5" ht="15.75" x14ac:dyDescent="0.25">
      <c r="A307" s="1" t="s">
        <v>2066</v>
      </c>
      <c r="B307" s="1" t="s">
        <v>2689</v>
      </c>
      <c r="C307" t="str">
        <f t="shared" si="16"/>
        <v>Ms.</v>
      </c>
      <c r="D307" t="str">
        <f t="shared" si="17"/>
        <v xml:space="preserve"> Sarah C.</v>
      </c>
      <c r="E307" t="str">
        <f t="shared" si="18"/>
        <v>Richardson</v>
      </c>
    </row>
    <row r="308" spans="1:5" ht="15.75" x14ac:dyDescent="0.25">
      <c r="A308" s="1" t="s">
        <v>2065</v>
      </c>
      <c r="B308" s="1" t="s">
        <v>2690</v>
      </c>
      <c r="C308" t="str">
        <f t="shared" si="16"/>
        <v>Ms.</v>
      </c>
      <c r="D308" t="str">
        <f t="shared" si="17"/>
        <v xml:space="preserve"> Megan</v>
      </c>
      <c r="E308" t="str">
        <f t="shared" si="18"/>
        <v>Dewitt</v>
      </c>
    </row>
    <row r="309" spans="1:5" ht="15.75" x14ac:dyDescent="0.25">
      <c r="A309" s="1" t="s">
        <v>2064</v>
      </c>
      <c r="B309" s="1" t="s">
        <v>2691</v>
      </c>
      <c r="C309" t="str">
        <f t="shared" si="16"/>
        <v>Mr.</v>
      </c>
      <c r="D309" t="str">
        <f t="shared" si="17"/>
        <v xml:space="preserve"> Jason W</v>
      </c>
      <c r="E309" t="str">
        <f t="shared" si="18"/>
        <v>Hickman</v>
      </c>
    </row>
    <row r="310" spans="1:5" ht="15.75" x14ac:dyDescent="0.25">
      <c r="A310" s="1" t="s">
        <v>2063</v>
      </c>
      <c r="B310" s="1" t="s">
        <v>2692</v>
      </c>
      <c r="C310" t="str">
        <f t="shared" si="16"/>
        <v>Ms.</v>
      </c>
      <c r="D310" t="str">
        <f t="shared" si="17"/>
        <v xml:space="preserve"> Michele</v>
      </c>
      <c r="E310" t="str">
        <f t="shared" si="18"/>
        <v>Gonzalez</v>
      </c>
    </row>
    <row r="311" spans="1:5" ht="15.75" x14ac:dyDescent="0.25">
      <c r="A311" s="1" t="s">
        <v>2062</v>
      </c>
      <c r="B311" s="1" t="s">
        <v>2693</v>
      </c>
      <c r="C311" t="str">
        <f t="shared" si="16"/>
        <v>Ms.</v>
      </c>
      <c r="D311" t="str">
        <f t="shared" si="17"/>
        <v xml:space="preserve"> Nikki</v>
      </c>
      <c r="E311" t="str">
        <f t="shared" si="18"/>
        <v>Difani</v>
      </c>
    </row>
    <row r="312" spans="1:5" ht="15.75" x14ac:dyDescent="0.25">
      <c r="A312" s="1" t="s">
        <v>2061</v>
      </c>
      <c r="B312" s="1" t="s">
        <v>2694</v>
      </c>
      <c r="C312" t="str">
        <f t="shared" si="16"/>
        <v>Mr.</v>
      </c>
      <c r="D312" t="str">
        <f t="shared" si="17"/>
        <v xml:space="preserve"> Philip J.</v>
      </c>
      <c r="E312" t="str">
        <f t="shared" si="18"/>
        <v>Turner</v>
      </c>
    </row>
    <row r="313" spans="1:5" ht="15.75" x14ac:dyDescent="0.25">
      <c r="A313" s="1" t="s">
        <v>2060</v>
      </c>
      <c r="B313" s="1" t="s">
        <v>2695</v>
      </c>
      <c r="C313" t="str">
        <f t="shared" si="16"/>
        <v>Mr.</v>
      </c>
      <c r="D313" t="str">
        <f t="shared" si="17"/>
        <v xml:space="preserve"> Bryan L</v>
      </c>
      <c r="E313" t="str">
        <f t="shared" si="18"/>
        <v>Widmann</v>
      </c>
    </row>
    <row r="314" spans="1:5" ht="15.75" x14ac:dyDescent="0.25">
      <c r="A314" s="1" t="s">
        <v>2059</v>
      </c>
      <c r="B314" s="1" t="s">
        <v>2696</v>
      </c>
      <c r="C314" t="str">
        <f t="shared" si="16"/>
        <v>Mr.</v>
      </c>
      <c r="D314" t="str">
        <f t="shared" si="17"/>
        <v xml:space="preserve"> Timothy F</v>
      </c>
      <c r="E314" t="str">
        <f t="shared" si="18"/>
        <v>Tunney</v>
      </c>
    </row>
    <row r="315" spans="1:5" ht="15.75" x14ac:dyDescent="0.25">
      <c r="A315" s="1" t="s">
        <v>2058</v>
      </c>
      <c r="B315" s="1" t="s">
        <v>2697</v>
      </c>
      <c r="C315" t="str">
        <f t="shared" si="16"/>
        <v>Ms.</v>
      </c>
      <c r="D315" t="str">
        <f t="shared" si="17"/>
        <v xml:space="preserve"> Angielyn M</v>
      </c>
      <c r="E315" t="str">
        <f t="shared" si="18"/>
        <v>San Juan</v>
      </c>
    </row>
    <row r="316" spans="1:5" ht="15.75" x14ac:dyDescent="0.25">
      <c r="A316" s="1" t="s">
        <v>2057</v>
      </c>
      <c r="B316" s="1" t="s">
        <v>2698</v>
      </c>
      <c r="C316" t="str">
        <f t="shared" si="16"/>
        <v>Ms.</v>
      </c>
      <c r="D316" t="str">
        <f t="shared" si="17"/>
        <v xml:space="preserve"> Jeanie M.</v>
      </c>
      <c r="E316" t="str">
        <f t="shared" si="18"/>
        <v>Croll</v>
      </c>
    </row>
    <row r="317" spans="1:5" ht="15.75" x14ac:dyDescent="0.25">
      <c r="A317" s="1" t="s">
        <v>2056</v>
      </c>
      <c r="B317" s="1" t="s">
        <v>2699</v>
      </c>
      <c r="C317" t="str">
        <f t="shared" si="16"/>
        <v>Mr.</v>
      </c>
      <c r="D317" t="str">
        <f t="shared" si="17"/>
        <v xml:space="preserve"> Greg</v>
      </c>
      <c r="E317" t="str">
        <f t="shared" si="18"/>
        <v>Rolfes</v>
      </c>
    </row>
    <row r="318" spans="1:5" ht="15.75" x14ac:dyDescent="0.25">
      <c r="A318" s="1" t="s">
        <v>2055</v>
      </c>
      <c r="B318" s="1" t="s">
        <v>2700</v>
      </c>
      <c r="C318" t="str">
        <f t="shared" si="16"/>
        <v>Mr.</v>
      </c>
      <c r="D318" t="str">
        <f t="shared" si="17"/>
        <v xml:space="preserve"> John</v>
      </c>
      <c r="E318" t="str">
        <f t="shared" si="18"/>
        <v>Hinkle</v>
      </c>
    </row>
    <row r="319" spans="1:5" ht="15.75" x14ac:dyDescent="0.25">
      <c r="A319" s="1" t="s">
        <v>2054</v>
      </c>
      <c r="B319" s="1" t="s">
        <v>2701</v>
      </c>
      <c r="C319" t="str">
        <f t="shared" si="16"/>
        <v>Mr.</v>
      </c>
      <c r="D319" t="str">
        <f t="shared" si="17"/>
        <v xml:space="preserve"> Aliaksandr</v>
      </c>
      <c r="E319" t="str">
        <f t="shared" si="18"/>
        <v>Leuchanka</v>
      </c>
    </row>
    <row r="320" spans="1:5" ht="15.75" x14ac:dyDescent="0.25">
      <c r="A320" s="1" t="s">
        <v>2053</v>
      </c>
      <c r="B320" s="1" t="s">
        <v>2702</v>
      </c>
      <c r="C320" t="str">
        <f t="shared" si="16"/>
        <v>Mr.</v>
      </c>
      <c r="D320" t="str">
        <f t="shared" si="17"/>
        <v xml:space="preserve"> Jason M.</v>
      </c>
      <c r="E320" t="str">
        <f t="shared" si="18"/>
        <v>Ayr</v>
      </c>
    </row>
    <row r="321" spans="1:5" ht="15.75" x14ac:dyDescent="0.25">
      <c r="A321" s="1" t="s">
        <v>2052</v>
      </c>
      <c r="B321" s="1" t="s">
        <v>2703</v>
      </c>
      <c r="C321" t="str">
        <f t="shared" si="16"/>
        <v>Ms.</v>
      </c>
      <c r="D321" t="str">
        <f t="shared" si="17"/>
        <v xml:space="preserve"> Sheera K</v>
      </c>
      <c r="E321" t="str">
        <f t="shared" si="18"/>
        <v>Siegel</v>
      </c>
    </row>
    <row r="322" spans="1:5" ht="15.75" x14ac:dyDescent="0.25">
      <c r="A322" s="1" t="s">
        <v>2051</v>
      </c>
      <c r="B322" s="1" t="s">
        <v>2704</v>
      </c>
      <c r="C322" t="str">
        <f t="shared" si="16"/>
        <v>Ms.</v>
      </c>
      <c r="D322" t="str">
        <f t="shared" si="17"/>
        <v xml:space="preserve"> Janice</v>
      </c>
      <c r="E322" t="str">
        <f t="shared" si="18"/>
        <v>Penrose</v>
      </c>
    </row>
    <row r="323" spans="1:5" ht="15.75" x14ac:dyDescent="0.25">
      <c r="A323" s="1" t="s">
        <v>2050</v>
      </c>
      <c r="B323" s="1" t="s">
        <v>2705</v>
      </c>
      <c r="C323" t="str">
        <f t="shared" ref="C323:C386" si="19">TRIM(MID(B323,FIND(",",B323)+1,FIND(" ",B323,FIND(",",B323)+2)-FIND(",",B323)-1))</f>
        <v>Mr.</v>
      </c>
      <c r="D323" t="str">
        <f t="shared" si="17"/>
        <v xml:space="preserve"> Timothy G.</v>
      </c>
      <c r="E323" t="str">
        <f t="shared" si="18"/>
        <v>Schuler</v>
      </c>
    </row>
    <row r="324" spans="1:5" ht="15.75" x14ac:dyDescent="0.25">
      <c r="A324" s="1" t="s">
        <v>2049</v>
      </c>
      <c r="B324" s="1" t="s">
        <v>2706</v>
      </c>
      <c r="C324" t="str">
        <f t="shared" si="19"/>
        <v>Mr.</v>
      </c>
      <c r="D324" t="str">
        <f t="shared" si="17"/>
        <v xml:space="preserve"> Alan R</v>
      </c>
      <c r="E324" t="str">
        <f t="shared" si="18"/>
        <v>Walker</v>
      </c>
    </row>
    <row r="325" spans="1:5" ht="15.75" x14ac:dyDescent="0.25">
      <c r="A325" s="1" t="s">
        <v>2048</v>
      </c>
      <c r="B325" s="1" t="s">
        <v>2707</v>
      </c>
      <c r="C325" t="str">
        <f t="shared" si="19"/>
        <v>Mr.</v>
      </c>
      <c r="D325" t="str">
        <f t="shared" si="17"/>
        <v xml:space="preserve"> Michael</v>
      </c>
      <c r="E325" t="str">
        <f t="shared" si="18"/>
        <v>Stange</v>
      </c>
    </row>
    <row r="326" spans="1:5" ht="15.75" x14ac:dyDescent="0.25">
      <c r="A326" s="1" t="s">
        <v>2047</v>
      </c>
      <c r="B326" s="1" t="s">
        <v>2708</v>
      </c>
      <c r="C326" t="str">
        <f t="shared" si="19"/>
        <v>Ms.</v>
      </c>
      <c r="D326" t="str">
        <f t="shared" si="17"/>
        <v xml:space="preserve"> Marie-France</v>
      </c>
      <c r="E326" t="str">
        <f t="shared" si="18"/>
        <v>Roy</v>
      </c>
    </row>
    <row r="327" spans="1:5" ht="15.75" x14ac:dyDescent="0.25">
      <c r="A327" s="1" t="s">
        <v>2046</v>
      </c>
      <c r="B327" s="1" t="s">
        <v>2709</v>
      </c>
      <c r="C327" t="str">
        <f t="shared" si="19"/>
        <v>Mr.</v>
      </c>
      <c r="D327" t="str">
        <f t="shared" si="17"/>
        <v xml:space="preserve"> Erik F.</v>
      </c>
      <c r="E327" t="str">
        <f t="shared" si="18"/>
        <v>Potere</v>
      </c>
    </row>
    <row r="328" spans="1:5" ht="15.75" x14ac:dyDescent="0.25">
      <c r="A328" s="1" t="s">
        <v>2045</v>
      </c>
      <c r="B328" s="1" t="s">
        <v>2710</v>
      </c>
      <c r="C328" t="str">
        <f t="shared" si="19"/>
        <v>Mr.</v>
      </c>
      <c r="D328" t="str">
        <f t="shared" si="17"/>
        <v xml:space="preserve"> Andrew</v>
      </c>
      <c r="E328" t="str">
        <f t="shared" si="18"/>
        <v>Podgurski</v>
      </c>
    </row>
    <row r="329" spans="1:5" ht="15.75" x14ac:dyDescent="0.25">
      <c r="A329" s="1" t="s">
        <v>2044</v>
      </c>
      <c r="B329" s="1" t="s">
        <v>2711</v>
      </c>
      <c r="C329" t="str">
        <f t="shared" si="19"/>
        <v>Mr.</v>
      </c>
      <c r="D329" t="str">
        <f t="shared" si="17"/>
        <v xml:space="preserve"> Anthony</v>
      </c>
      <c r="E329" t="str">
        <f t="shared" si="18"/>
        <v>Diamond</v>
      </c>
    </row>
    <row r="330" spans="1:5" ht="15.75" x14ac:dyDescent="0.25">
      <c r="A330" s="1" t="s">
        <v>2043</v>
      </c>
      <c r="B330" s="1" t="s">
        <v>2712</v>
      </c>
      <c r="C330" t="str">
        <f t="shared" si="19"/>
        <v>Mr.</v>
      </c>
      <c r="D330" t="str">
        <f t="shared" si="17"/>
        <v xml:space="preserve"> Chris</v>
      </c>
      <c r="E330" t="str">
        <f t="shared" si="18"/>
        <v>Sallade</v>
      </c>
    </row>
    <row r="331" spans="1:5" ht="15.75" x14ac:dyDescent="0.25">
      <c r="A331" s="1" t="s">
        <v>2042</v>
      </c>
      <c r="B331" s="1" t="s">
        <v>2713</v>
      </c>
      <c r="C331" t="str">
        <f t="shared" si="19"/>
        <v>Mr.</v>
      </c>
      <c r="D331" t="str">
        <f t="shared" si="17"/>
        <v xml:space="preserve"> Yu</v>
      </c>
      <c r="E331" t="str">
        <f t="shared" si="18"/>
        <v>Zhang</v>
      </c>
    </row>
    <row r="332" spans="1:5" ht="15.75" x14ac:dyDescent="0.25">
      <c r="A332" s="1" t="s">
        <v>2041</v>
      </c>
      <c r="B332" s="1" t="s">
        <v>2714</v>
      </c>
      <c r="C332" t="str">
        <f t="shared" si="19"/>
        <v>Mr.</v>
      </c>
      <c r="D332" t="str">
        <f t="shared" si="17"/>
        <v xml:space="preserve"> Caleb N</v>
      </c>
      <c r="E332" t="str">
        <f t="shared" si="18"/>
        <v>Chatfield</v>
      </c>
    </row>
    <row r="333" spans="1:5" ht="15.75" x14ac:dyDescent="0.25">
      <c r="A333" s="1" t="s">
        <v>2040</v>
      </c>
      <c r="B333" s="1" t="s">
        <v>2715</v>
      </c>
      <c r="C333" t="str">
        <f t="shared" si="19"/>
        <v>Mr.</v>
      </c>
      <c r="D333" t="str">
        <f t="shared" si="17"/>
        <v xml:space="preserve"> Jason M.</v>
      </c>
      <c r="E333" t="str">
        <f t="shared" si="18"/>
        <v>Bruns</v>
      </c>
    </row>
    <row r="334" spans="1:5" ht="15.75" x14ac:dyDescent="0.25">
      <c r="A334" s="1" t="s">
        <v>2039</v>
      </c>
      <c r="B334" s="1" t="s">
        <v>2716</v>
      </c>
      <c r="C334" t="str">
        <f t="shared" si="19"/>
        <v>Ms.</v>
      </c>
      <c r="D334" t="str">
        <f t="shared" si="17"/>
        <v xml:space="preserve"> Angela R</v>
      </c>
      <c r="E334" t="str">
        <f t="shared" si="18"/>
        <v>Yochum</v>
      </c>
    </row>
    <row r="335" spans="1:5" ht="15.75" x14ac:dyDescent="0.25">
      <c r="A335" s="1" t="s">
        <v>2038</v>
      </c>
      <c r="B335" s="1" t="s">
        <v>2717</v>
      </c>
      <c r="C335" t="str">
        <f t="shared" si="19"/>
        <v>Mr.</v>
      </c>
      <c r="D335" t="str">
        <f t="shared" si="17"/>
        <v xml:space="preserve"> Keith J</v>
      </c>
      <c r="E335" t="str">
        <f t="shared" si="18"/>
        <v>Freeburn</v>
      </c>
    </row>
    <row r="336" spans="1:5" ht="15.75" x14ac:dyDescent="0.25">
      <c r="A336" s="1" t="s">
        <v>2037</v>
      </c>
      <c r="B336" s="1" t="s">
        <v>2718</v>
      </c>
      <c r="C336" t="str">
        <f t="shared" si="19"/>
        <v>Ms.</v>
      </c>
      <c r="D336" t="str">
        <f t="shared" si="17"/>
        <v xml:space="preserve"> Emma</v>
      </c>
      <c r="E336" t="str">
        <f t="shared" si="18"/>
        <v>Spencer</v>
      </c>
    </row>
    <row r="337" spans="1:5" ht="15.75" x14ac:dyDescent="0.25">
      <c r="A337" s="1" t="s">
        <v>2036</v>
      </c>
      <c r="B337" s="1" t="s">
        <v>2719</v>
      </c>
      <c r="C337" t="str">
        <f t="shared" si="19"/>
        <v>Mr.</v>
      </c>
      <c r="D337" t="str">
        <f t="shared" ref="D337:D400" si="20">_xlfn.TEXTAFTER(_xlfn.TEXTAFTER(B337,", ")," ")</f>
        <v xml:space="preserve"> Nathan A</v>
      </c>
      <c r="E337" t="str">
        <f t="shared" ref="E337:E400" si="21">TRIM(LEFT(B337,FIND(",",B337)-1))</f>
        <v>Jarosik</v>
      </c>
    </row>
    <row r="338" spans="1:5" ht="15.75" x14ac:dyDescent="0.25">
      <c r="A338" s="1" t="s">
        <v>2035</v>
      </c>
      <c r="B338" s="1" t="s">
        <v>2720</v>
      </c>
      <c r="C338" t="str">
        <f t="shared" si="19"/>
        <v>Ms.</v>
      </c>
      <c r="D338" t="str">
        <f t="shared" si="20"/>
        <v xml:space="preserve"> Kathryn</v>
      </c>
      <c r="E338" t="str">
        <f t="shared" si="21"/>
        <v>Heinzen</v>
      </c>
    </row>
    <row r="339" spans="1:5" ht="15.75" x14ac:dyDescent="0.25">
      <c r="A339" s="1" t="s">
        <v>2034</v>
      </c>
      <c r="B339" s="1" t="s">
        <v>2721</v>
      </c>
      <c r="C339" t="str">
        <f t="shared" si="19"/>
        <v>Ms.</v>
      </c>
      <c r="D339" t="str">
        <f t="shared" si="20"/>
        <v xml:space="preserve"> Elizabeth H.</v>
      </c>
      <c r="E339" t="str">
        <f t="shared" si="21"/>
        <v>Kelley</v>
      </c>
    </row>
    <row r="340" spans="1:5" ht="15.75" x14ac:dyDescent="0.25">
      <c r="A340" s="1" t="s">
        <v>2033</v>
      </c>
      <c r="B340" s="1" t="s">
        <v>2722</v>
      </c>
      <c r="C340" t="str">
        <f t="shared" si="19"/>
        <v>Mr.</v>
      </c>
      <c r="D340" t="str">
        <f t="shared" si="20"/>
        <v xml:space="preserve"> Ben</v>
      </c>
      <c r="E340" t="str">
        <f t="shared" si="21"/>
        <v>Thacker</v>
      </c>
    </row>
    <row r="341" spans="1:5" ht="15.75" x14ac:dyDescent="0.25">
      <c r="A341" s="1" t="s">
        <v>2032</v>
      </c>
      <c r="B341" s="1" t="s">
        <v>2723</v>
      </c>
      <c r="C341" t="str">
        <f t="shared" si="19"/>
        <v>Ms.</v>
      </c>
      <c r="D341" t="str">
        <f t="shared" si="20"/>
        <v xml:space="preserve"> Cheryl A</v>
      </c>
      <c r="E341" t="str">
        <f t="shared" si="21"/>
        <v>Jeseritz</v>
      </c>
    </row>
    <row r="342" spans="1:5" ht="15.75" x14ac:dyDescent="0.25">
      <c r="A342" s="1" t="s">
        <v>2031</v>
      </c>
      <c r="B342" s="1" t="s">
        <v>2724</v>
      </c>
      <c r="C342" t="str">
        <f t="shared" si="19"/>
        <v>Ms.</v>
      </c>
      <c r="D342" t="str">
        <f t="shared" si="20"/>
        <v xml:space="preserve"> Kimberly A</v>
      </c>
      <c r="E342" t="str">
        <f t="shared" si="21"/>
        <v>Hohman</v>
      </c>
    </row>
    <row r="343" spans="1:5" ht="15.75" x14ac:dyDescent="0.25">
      <c r="A343" s="1" t="s">
        <v>2030</v>
      </c>
      <c r="B343" s="1" t="s">
        <v>2725</v>
      </c>
      <c r="C343" t="str">
        <f t="shared" si="19"/>
        <v>Ms.</v>
      </c>
      <c r="D343" t="str">
        <f t="shared" si="20"/>
        <v xml:space="preserve"> Cynthia</v>
      </c>
      <c r="E343" t="str">
        <f t="shared" si="21"/>
        <v>Hill</v>
      </c>
    </row>
    <row r="344" spans="1:5" ht="15.75" x14ac:dyDescent="0.25">
      <c r="A344" s="1" t="s">
        <v>2029</v>
      </c>
      <c r="B344" s="1" t="s">
        <v>2726</v>
      </c>
      <c r="C344" t="str">
        <f t="shared" si="19"/>
        <v>Ms.</v>
      </c>
      <c r="D344" t="str">
        <f t="shared" si="20"/>
        <v xml:space="preserve"> Jessica</v>
      </c>
      <c r="E344" t="str">
        <f t="shared" si="21"/>
        <v>Kuepfer</v>
      </c>
    </row>
    <row r="345" spans="1:5" ht="15.75" x14ac:dyDescent="0.25">
      <c r="A345" s="1" t="s">
        <v>2028</v>
      </c>
      <c r="B345" s="1" t="s">
        <v>2727</v>
      </c>
      <c r="C345" t="str">
        <f t="shared" si="19"/>
        <v>Mr.</v>
      </c>
      <c r="D345" t="str">
        <f t="shared" si="20"/>
        <v xml:space="preserve"> Bruce</v>
      </c>
      <c r="E345" t="str">
        <f t="shared" si="21"/>
        <v>Kaczmarek</v>
      </c>
    </row>
    <row r="346" spans="1:5" ht="15.75" x14ac:dyDescent="0.25">
      <c r="A346" s="1" t="s">
        <v>2027</v>
      </c>
      <c r="B346" s="1" t="s">
        <v>2728</v>
      </c>
      <c r="C346" t="str">
        <f t="shared" si="19"/>
        <v>Ms.</v>
      </c>
      <c r="D346" t="str">
        <f t="shared" si="20"/>
        <v xml:space="preserve"> Allison</v>
      </c>
      <c r="E346" t="str">
        <f t="shared" si="21"/>
        <v>Pitt</v>
      </c>
    </row>
    <row r="347" spans="1:5" ht="15.75" x14ac:dyDescent="0.25">
      <c r="A347" s="1" t="s">
        <v>2026</v>
      </c>
      <c r="B347" s="1" t="s">
        <v>2729</v>
      </c>
      <c r="C347" t="str">
        <f t="shared" si="19"/>
        <v>Mr.</v>
      </c>
      <c r="D347" t="str">
        <f t="shared" si="20"/>
        <v xml:space="preserve"> Alex</v>
      </c>
      <c r="E347" t="str">
        <f t="shared" si="21"/>
        <v>Lorton</v>
      </c>
    </row>
    <row r="348" spans="1:5" ht="15.75" x14ac:dyDescent="0.25">
      <c r="A348" s="1" t="s">
        <v>2025</v>
      </c>
      <c r="B348" s="1" t="s">
        <v>2730</v>
      </c>
      <c r="C348" t="str">
        <f t="shared" si="19"/>
        <v>Ms.</v>
      </c>
      <c r="D348" t="str">
        <f t="shared" si="20"/>
        <v xml:space="preserve"> Gabriela</v>
      </c>
      <c r="E348" t="str">
        <f t="shared" si="21"/>
        <v>Castaneda</v>
      </c>
    </row>
    <row r="349" spans="1:5" ht="15.75" x14ac:dyDescent="0.25">
      <c r="A349" s="1" t="s">
        <v>2024</v>
      </c>
      <c r="B349" s="1" t="s">
        <v>2731</v>
      </c>
      <c r="C349" t="str">
        <f t="shared" si="19"/>
        <v>Ms.</v>
      </c>
      <c r="D349" t="str">
        <f t="shared" si="20"/>
        <v xml:space="preserve"> Sharon</v>
      </c>
      <c r="E349" t="str">
        <f t="shared" si="21"/>
        <v>Cherop</v>
      </c>
    </row>
    <row r="350" spans="1:5" ht="15.75" x14ac:dyDescent="0.25">
      <c r="A350" s="1" t="s">
        <v>2023</v>
      </c>
      <c r="B350" s="1" t="s">
        <v>2732</v>
      </c>
      <c r="C350" t="str">
        <f t="shared" si="19"/>
        <v>Mr.</v>
      </c>
      <c r="D350" t="str">
        <f t="shared" si="20"/>
        <v xml:space="preserve"> Jason A</v>
      </c>
      <c r="E350" t="str">
        <f t="shared" si="21"/>
        <v>Howell</v>
      </c>
    </row>
    <row r="351" spans="1:5" ht="15.75" x14ac:dyDescent="0.25">
      <c r="A351" s="1" t="s">
        <v>2022</v>
      </c>
      <c r="B351" s="1" t="s">
        <v>2733</v>
      </c>
      <c r="C351" t="str">
        <f t="shared" si="19"/>
        <v>Ms.</v>
      </c>
      <c r="D351" t="str">
        <f t="shared" si="20"/>
        <v xml:space="preserve"> Chelsey C.</v>
      </c>
      <c r="E351" t="str">
        <f t="shared" si="21"/>
        <v>Palmer</v>
      </c>
    </row>
    <row r="352" spans="1:5" ht="15.75" x14ac:dyDescent="0.25">
      <c r="A352" s="1" t="s">
        <v>2021</v>
      </c>
      <c r="B352" s="1" t="s">
        <v>2734</v>
      </c>
      <c r="C352" t="str">
        <f t="shared" si="19"/>
        <v>Mr.</v>
      </c>
      <c r="D352" t="str">
        <f t="shared" si="20"/>
        <v xml:space="preserve"> Devon A.</v>
      </c>
      <c r="E352" t="str">
        <f t="shared" si="21"/>
        <v>Olson</v>
      </c>
    </row>
    <row r="353" spans="1:5" ht="15.75" x14ac:dyDescent="0.25">
      <c r="A353" s="1" t="s">
        <v>2020</v>
      </c>
      <c r="B353" s="1" t="s">
        <v>2735</v>
      </c>
      <c r="C353" t="str">
        <f t="shared" si="19"/>
        <v>Ms.</v>
      </c>
      <c r="D353" t="str">
        <f t="shared" si="20"/>
        <v xml:space="preserve"> Joni L</v>
      </c>
      <c r="E353" t="str">
        <f t="shared" si="21"/>
        <v>Waldron</v>
      </c>
    </row>
    <row r="354" spans="1:5" ht="15.75" x14ac:dyDescent="0.25">
      <c r="A354" s="1" t="s">
        <v>2019</v>
      </c>
      <c r="B354" s="1" t="s">
        <v>2736</v>
      </c>
      <c r="C354" t="str">
        <f t="shared" si="19"/>
        <v>Mr.</v>
      </c>
      <c r="D354" t="str">
        <f t="shared" si="20"/>
        <v xml:space="preserve"> Colin</v>
      </c>
      <c r="E354" t="str">
        <f t="shared" si="21"/>
        <v>Meyer</v>
      </c>
    </row>
    <row r="355" spans="1:5" ht="15.75" x14ac:dyDescent="0.25">
      <c r="A355" s="1" t="s">
        <v>2018</v>
      </c>
      <c r="B355" s="1" t="s">
        <v>2737</v>
      </c>
      <c r="C355" t="str">
        <f t="shared" si="19"/>
        <v>Ms.</v>
      </c>
      <c r="D355" t="str">
        <f t="shared" si="20"/>
        <v xml:space="preserve"> Rachael</v>
      </c>
      <c r="E355" t="str">
        <f t="shared" si="21"/>
        <v>Stack</v>
      </c>
    </row>
    <row r="356" spans="1:5" ht="15.75" x14ac:dyDescent="0.25">
      <c r="A356" s="1" t="s">
        <v>2017</v>
      </c>
      <c r="B356" s="1" t="s">
        <v>2738</v>
      </c>
      <c r="C356" t="str">
        <f t="shared" si="19"/>
        <v>Ms.</v>
      </c>
      <c r="D356" t="str">
        <f t="shared" si="20"/>
        <v xml:space="preserve"> Maricela</v>
      </c>
      <c r="E356" t="str">
        <f t="shared" si="21"/>
        <v>Sanchez Y Torres</v>
      </c>
    </row>
    <row r="357" spans="1:5" ht="15.75" x14ac:dyDescent="0.25">
      <c r="A357" s="1" t="s">
        <v>2016</v>
      </c>
      <c r="B357" s="1" t="s">
        <v>2739</v>
      </c>
      <c r="C357" t="str">
        <f t="shared" si="19"/>
        <v>Ms.</v>
      </c>
      <c r="D357" t="str">
        <f t="shared" si="20"/>
        <v xml:space="preserve"> Marie</v>
      </c>
      <c r="E357" t="str">
        <f t="shared" si="21"/>
        <v>Daniels</v>
      </c>
    </row>
    <row r="358" spans="1:5" ht="15.75" x14ac:dyDescent="0.25">
      <c r="A358" s="1" t="s">
        <v>2015</v>
      </c>
      <c r="B358" s="1" t="s">
        <v>2740</v>
      </c>
      <c r="C358" t="str">
        <f t="shared" si="19"/>
        <v>Mr.</v>
      </c>
      <c r="D358" t="str">
        <f t="shared" si="20"/>
        <v xml:space="preserve"> Frank</v>
      </c>
      <c r="E358" t="str">
        <f t="shared" si="21"/>
        <v>Pepp</v>
      </c>
    </row>
    <row r="359" spans="1:5" ht="15.75" x14ac:dyDescent="0.25">
      <c r="A359" s="1" t="s">
        <v>2014</v>
      </c>
      <c r="B359" s="1" t="s">
        <v>2741</v>
      </c>
      <c r="C359" t="str">
        <f t="shared" si="19"/>
        <v>Mr.</v>
      </c>
      <c r="D359" t="str">
        <f t="shared" si="20"/>
        <v xml:space="preserve"> Jeffry</v>
      </c>
      <c r="E359" t="str">
        <f t="shared" si="21"/>
        <v>Buechler</v>
      </c>
    </row>
    <row r="360" spans="1:5" ht="15.75" x14ac:dyDescent="0.25">
      <c r="A360" s="1" t="s">
        <v>2013</v>
      </c>
      <c r="B360" s="1" t="s">
        <v>2742</v>
      </c>
      <c r="C360" t="str">
        <f t="shared" si="19"/>
        <v>Mr.</v>
      </c>
      <c r="D360" t="str">
        <f t="shared" si="20"/>
        <v xml:space="preserve"> Mike</v>
      </c>
      <c r="E360" t="str">
        <f t="shared" si="21"/>
        <v>Buenting</v>
      </c>
    </row>
    <row r="361" spans="1:5" ht="15.75" x14ac:dyDescent="0.25">
      <c r="A361" s="1" t="s">
        <v>2012</v>
      </c>
      <c r="B361" s="1" t="s">
        <v>2743</v>
      </c>
      <c r="C361" t="str">
        <f t="shared" si="19"/>
        <v>Mr.</v>
      </c>
      <c r="D361" t="str">
        <f t="shared" si="20"/>
        <v xml:space="preserve"> Rick</v>
      </c>
      <c r="E361" t="str">
        <f t="shared" si="21"/>
        <v>Evans</v>
      </c>
    </row>
    <row r="362" spans="1:5" ht="15.75" x14ac:dyDescent="0.25">
      <c r="A362" s="1" t="s">
        <v>2011</v>
      </c>
      <c r="B362" s="1" t="s">
        <v>2744</v>
      </c>
      <c r="C362" t="str">
        <f t="shared" si="19"/>
        <v>Mr.</v>
      </c>
      <c r="D362" t="str">
        <f t="shared" si="20"/>
        <v xml:space="preserve"> Pierre-Michel</v>
      </c>
      <c r="E362" t="str">
        <f t="shared" si="21"/>
        <v>Arcand</v>
      </c>
    </row>
    <row r="363" spans="1:5" ht="15.75" x14ac:dyDescent="0.25">
      <c r="A363" s="1" t="s">
        <v>2010</v>
      </c>
      <c r="B363" s="1" t="s">
        <v>2745</v>
      </c>
      <c r="C363" t="str">
        <f t="shared" si="19"/>
        <v>Mr.</v>
      </c>
      <c r="D363" t="str">
        <f t="shared" si="20"/>
        <v xml:space="preserve"> Daniel</v>
      </c>
      <c r="E363" t="str">
        <f t="shared" si="21"/>
        <v>Kesack</v>
      </c>
    </row>
    <row r="364" spans="1:5" ht="15.75" x14ac:dyDescent="0.25">
      <c r="A364" s="1" t="s">
        <v>2009</v>
      </c>
      <c r="B364" s="1" t="s">
        <v>2746</v>
      </c>
      <c r="C364" t="str">
        <f t="shared" si="19"/>
        <v>Mr.</v>
      </c>
      <c r="D364" t="str">
        <f t="shared" si="20"/>
        <v xml:space="preserve"> Brian L.</v>
      </c>
      <c r="E364" t="str">
        <f t="shared" si="21"/>
        <v>Post</v>
      </c>
    </row>
    <row r="365" spans="1:5" ht="15.75" x14ac:dyDescent="0.25">
      <c r="A365" s="1" t="s">
        <v>2008</v>
      </c>
      <c r="B365" s="1" t="s">
        <v>2747</v>
      </c>
      <c r="C365" t="str">
        <f t="shared" si="19"/>
        <v>Ms.</v>
      </c>
      <c r="D365" t="str">
        <f t="shared" si="20"/>
        <v xml:space="preserve"> Morgan M.</v>
      </c>
      <c r="E365" t="str">
        <f t="shared" si="21"/>
        <v>Dunne</v>
      </c>
    </row>
    <row r="366" spans="1:5" ht="15.75" x14ac:dyDescent="0.25">
      <c r="A366" s="1" t="s">
        <v>2007</v>
      </c>
      <c r="B366" s="1" t="s">
        <v>2748</v>
      </c>
      <c r="C366" t="str">
        <f t="shared" si="19"/>
        <v>Ms.</v>
      </c>
      <c r="D366" t="str">
        <f t="shared" si="20"/>
        <v xml:space="preserve"> Caroline</v>
      </c>
      <c r="E366" t="str">
        <f t="shared" si="21"/>
        <v>Kilel</v>
      </c>
    </row>
    <row r="367" spans="1:5" ht="15.75" x14ac:dyDescent="0.25">
      <c r="A367" s="1" t="s">
        <v>2006</v>
      </c>
      <c r="B367" s="1" t="s">
        <v>2749</v>
      </c>
      <c r="C367" t="str">
        <f t="shared" si="19"/>
        <v>Mr.</v>
      </c>
      <c r="D367" t="str">
        <f t="shared" si="20"/>
        <v xml:space="preserve"> Drew T.</v>
      </c>
      <c r="E367" t="str">
        <f t="shared" si="21"/>
        <v>Nicholson</v>
      </c>
    </row>
    <row r="368" spans="1:5" ht="15.75" x14ac:dyDescent="0.25">
      <c r="A368" s="1" t="s">
        <v>2005</v>
      </c>
      <c r="B368" s="1" t="s">
        <v>2750</v>
      </c>
      <c r="C368" t="str">
        <f t="shared" si="19"/>
        <v>Mr.</v>
      </c>
      <c r="D368" t="str">
        <f t="shared" si="20"/>
        <v xml:space="preserve"> Austin W</v>
      </c>
      <c r="E368" t="str">
        <f t="shared" si="21"/>
        <v>Susmann</v>
      </c>
    </row>
    <row r="369" spans="1:5" ht="15.75" x14ac:dyDescent="0.25">
      <c r="A369" s="1" t="s">
        <v>2004</v>
      </c>
      <c r="B369" s="1" t="s">
        <v>2751</v>
      </c>
      <c r="C369" t="str">
        <f t="shared" si="19"/>
        <v>Ms.</v>
      </c>
      <c r="D369" t="str">
        <f t="shared" si="20"/>
        <v xml:space="preserve"> Berenice</v>
      </c>
      <c r="E369" t="str">
        <f t="shared" si="21"/>
        <v>Harsh</v>
      </c>
    </row>
    <row r="370" spans="1:5" ht="15.75" x14ac:dyDescent="0.25">
      <c r="A370" s="1" t="s">
        <v>2003</v>
      </c>
      <c r="B370" s="1" t="s">
        <v>2752</v>
      </c>
      <c r="C370" t="str">
        <f t="shared" si="19"/>
        <v>Mr.</v>
      </c>
      <c r="D370" t="str">
        <f t="shared" si="20"/>
        <v xml:space="preserve"> Kenneth A</v>
      </c>
      <c r="E370" t="str">
        <f t="shared" si="21"/>
        <v>Pocasangre</v>
      </c>
    </row>
    <row r="371" spans="1:5" ht="15.75" x14ac:dyDescent="0.25">
      <c r="A371" s="1" t="s">
        <v>2002</v>
      </c>
      <c r="B371" s="1" t="s">
        <v>2753</v>
      </c>
      <c r="C371" t="str">
        <f t="shared" si="19"/>
        <v>Mr.</v>
      </c>
      <c r="D371" t="str">
        <f t="shared" si="20"/>
        <v xml:space="preserve"> Miguel</v>
      </c>
      <c r="E371" t="str">
        <f t="shared" si="21"/>
        <v>Martinez Lopez</v>
      </c>
    </row>
    <row r="372" spans="1:5" ht="15.75" x14ac:dyDescent="0.25">
      <c r="A372" s="1" t="s">
        <v>2001</v>
      </c>
      <c r="B372" s="1" t="s">
        <v>2754</v>
      </c>
      <c r="C372" t="str">
        <f t="shared" si="19"/>
        <v>Ms.</v>
      </c>
      <c r="D372" t="str">
        <f t="shared" si="20"/>
        <v xml:space="preserve"> Hadley T.</v>
      </c>
      <c r="E372" t="str">
        <f t="shared" si="21"/>
        <v>Riegel</v>
      </c>
    </row>
    <row r="373" spans="1:5" ht="15.75" x14ac:dyDescent="0.25">
      <c r="A373" s="1" t="s">
        <v>2000</v>
      </c>
      <c r="B373" s="1" t="s">
        <v>2755</v>
      </c>
      <c r="C373" t="str">
        <f t="shared" si="19"/>
        <v>Mr.</v>
      </c>
      <c r="D373" t="str">
        <f t="shared" si="20"/>
        <v xml:space="preserve"> Taylor</v>
      </c>
      <c r="E373" t="str">
        <f t="shared" si="21"/>
        <v>Monson</v>
      </c>
    </row>
    <row r="374" spans="1:5" ht="15.75" x14ac:dyDescent="0.25">
      <c r="A374" s="1" t="s">
        <v>1999</v>
      </c>
      <c r="B374" s="1" t="s">
        <v>2756</v>
      </c>
      <c r="C374" t="str">
        <f t="shared" si="19"/>
        <v>Ms.</v>
      </c>
      <c r="D374" t="str">
        <f t="shared" si="20"/>
        <v xml:space="preserve"> Tenielle M</v>
      </c>
      <c r="E374" t="str">
        <f t="shared" si="21"/>
        <v>Klubben</v>
      </c>
    </row>
    <row r="375" spans="1:5" ht="15.75" x14ac:dyDescent="0.25">
      <c r="A375" s="1" t="s">
        <v>1998</v>
      </c>
      <c r="B375" s="1" t="s">
        <v>2757</v>
      </c>
      <c r="C375" t="str">
        <f t="shared" si="19"/>
        <v>Ms.</v>
      </c>
      <c r="D375" t="str">
        <f t="shared" si="20"/>
        <v xml:space="preserve"> Andrea</v>
      </c>
      <c r="E375" t="str">
        <f t="shared" si="21"/>
        <v>Mascaro</v>
      </c>
    </row>
    <row r="376" spans="1:5" ht="15.75" x14ac:dyDescent="0.25">
      <c r="A376" s="1" t="s">
        <v>1997</v>
      </c>
      <c r="B376" s="1" t="s">
        <v>2758</v>
      </c>
      <c r="C376" t="str">
        <f t="shared" si="19"/>
        <v>Ms.</v>
      </c>
      <c r="D376" t="str">
        <f t="shared" si="20"/>
        <v xml:space="preserve"> Nora P</v>
      </c>
      <c r="E376" t="str">
        <f t="shared" si="21"/>
        <v>Norvell</v>
      </c>
    </row>
    <row r="377" spans="1:5" ht="15.75" x14ac:dyDescent="0.25">
      <c r="A377" s="1" t="s">
        <v>1996</v>
      </c>
      <c r="B377" s="1" t="s">
        <v>2759</v>
      </c>
      <c r="C377" t="str">
        <f t="shared" si="19"/>
        <v>Mr.</v>
      </c>
      <c r="D377" t="str">
        <f t="shared" si="20"/>
        <v xml:space="preserve"> Zachary</v>
      </c>
      <c r="E377" t="str">
        <f t="shared" si="21"/>
        <v>Ornelas</v>
      </c>
    </row>
    <row r="378" spans="1:5" ht="15.75" x14ac:dyDescent="0.25">
      <c r="A378" s="1" t="s">
        <v>1995</v>
      </c>
      <c r="B378" s="1" t="s">
        <v>2760</v>
      </c>
      <c r="C378" t="str">
        <f t="shared" si="19"/>
        <v>Mr.</v>
      </c>
      <c r="D378" t="str">
        <f t="shared" si="20"/>
        <v xml:space="preserve"> Michael</v>
      </c>
      <c r="E378" t="str">
        <f t="shared" si="21"/>
        <v>Fitzpatrick</v>
      </c>
    </row>
    <row r="379" spans="1:5" ht="15.75" x14ac:dyDescent="0.25">
      <c r="A379" s="1" t="s">
        <v>1994</v>
      </c>
      <c r="B379" s="1" t="s">
        <v>2761</v>
      </c>
      <c r="C379" t="str">
        <f t="shared" si="19"/>
        <v>Ms.</v>
      </c>
      <c r="D379" t="str">
        <f t="shared" si="20"/>
        <v xml:space="preserve"> Alyssa K.</v>
      </c>
      <c r="E379" t="str">
        <f t="shared" si="21"/>
        <v>Bloomquist</v>
      </c>
    </row>
    <row r="380" spans="1:5" ht="15.75" x14ac:dyDescent="0.25">
      <c r="A380" s="1" t="s">
        <v>1993</v>
      </c>
      <c r="B380" s="1" t="s">
        <v>2762</v>
      </c>
      <c r="C380" t="str">
        <f t="shared" si="19"/>
        <v>Ms.</v>
      </c>
      <c r="D380" t="str">
        <f t="shared" si="20"/>
        <v xml:space="preserve"> Heather</v>
      </c>
      <c r="E380" t="str">
        <f t="shared" si="21"/>
        <v>Wick</v>
      </c>
    </row>
    <row r="381" spans="1:5" ht="15.75" x14ac:dyDescent="0.25">
      <c r="A381" s="1" t="s">
        <v>1992</v>
      </c>
      <c r="B381" s="1" t="s">
        <v>2763</v>
      </c>
      <c r="C381" t="str">
        <f t="shared" si="19"/>
        <v>Mr.</v>
      </c>
      <c r="D381" t="str">
        <f t="shared" si="20"/>
        <v xml:space="preserve"> Dante</v>
      </c>
      <c r="E381" t="str">
        <f t="shared" si="21"/>
        <v>Zappala</v>
      </c>
    </row>
    <row r="382" spans="1:5" ht="15.75" x14ac:dyDescent="0.25">
      <c r="A382" s="1" t="s">
        <v>1991</v>
      </c>
      <c r="B382" s="1" t="s">
        <v>2764</v>
      </c>
      <c r="C382" t="str">
        <f t="shared" si="19"/>
        <v>Ms.</v>
      </c>
      <c r="D382" t="str">
        <f t="shared" si="20"/>
        <v xml:space="preserve"> Sara E.</v>
      </c>
      <c r="E382" t="str">
        <f t="shared" si="21"/>
        <v>Earle</v>
      </c>
    </row>
    <row r="383" spans="1:5" ht="15.75" x14ac:dyDescent="0.25">
      <c r="A383" s="1" t="s">
        <v>1990</v>
      </c>
      <c r="B383" s="1" t="s">
        <v>2765</v>
      </c>
      <c r="C383" t="str">
        <f t="shared" si="19"/>
        <v>Mr.</v>
      </c>
      <c r="D383" t="str">
        <f t="shared" si="20"/>
        <v xml:space="preserve"> Scott</v>
      </c>
      <c r="E383" t="str">
        <f t="shared" si="21"/>
        <v>Majewski</v>
      </c>
    </row>
    <row r="384" spans="1:5" ht="15.75" x14ac:dyDescent="0.25">
      <c r="A384" s="1" t="s">
        <v>1989</v>
      </c>
      <c r="B384" s="1" t="s">
        <v>2766</v>
      </c>
      <c r="C384" t="str">
        <f t="shared" si="19"/>
        <v>Mr.</v>
      </c>
      <c r="D384" t="str">
        <f t="shared" si="20"/>
        <v xml:space="preserve"> Sean</v>
      </c>
      <c r="E384" t="str">
        <f t="shared" si="21"/>
        <v>Apfelbaum</v>
      </c>
    </row>
    <row r="385" spans="1:5" ht="15.75" x14ac:dyDescent="0.25">
      <c r="A385" s="1" t="s">
        <v>1988</v>
      </c>
      <c r="B385" s="1" t="s">
        <v>2767</v>
      </c>
      <c r="C385" t="str">
        <f t="shared" si="19"/>
        <v>Ms.</v>
      </c>
      <c r="D385" t="str">
        <f t="shared" si="20"/>
        <v xml:space="preserve"> Danielle</v>
      </c>
      <c r="E385" t="str">
        <f t="shared" si="21"/>
        <v>Graham</v>
      </c>
    </row>
    <row r="386" spans="1:5" ht="15.75" x14ac:dyDescent="0.25">
      <c r="A386" s="1" t="s">
        <v>1987</v>
      </c>
      <c r="B386" s="1" t="s">
        <v>2768</v>
      </c>
      <c r="C386" t="str">
        <f t="shared" si="19"/>
        <v>Mr.</v>
      </c>
      <c r="D386" t="str">
        <f t="shared" si="20"/>
        <v xml:space="preserve"> Andrew D.</v>
      </c>
      <c r="E386" t="str">
        <f t="shared" si="21"/>
        <v>Whitacre</v>
      </c>
    </row>
    <row r="387" spans="1:5" ht="15.75" x14ac:dyDescent="0.25">
      <c r="A387" s="1" t="s">
        <v>1986</v>
      </c>
      <c r="B387" s="1" t="s">
        <v>2769</v>
      </c>
      <c r="C387" t="str">
        <f t="shared" ref="C387:C450" si="22">TRIM(MID(B387,FIND(",",B387)+1,FIND(" ",B387,FIND(",",B387)+2)-FIND(",",B387)-1))</f>
        <v>Mr.</v>
      </c>
      <c r="D387" t="str">
        <f t="shared" si="20"/>
        <v xml:space="preserve"> Joel D</v>
      </c>
      <c r="E387" t="str">
        <f t="shared" si="21"/>
        <v>Wegener</v>
      </c>
    </row>
    <row r="388" spans="1:5" ht="15.75" x14ac:dyDescent="0.25">
      <c r="A388" s="1" t="s">
        <v>1985</v>
      </c>
      <c r="B388" s="1" t="s">
        <v>2770</v>
      </c>
      <c r="C388" t="str">
        <f t="shared" si="22"/>
        <v>Ms.</v>
      </c>
      <c r="D388" t="str">
        <f t="shared" si="20"/>
        <v xml:space="preserve"> Michelle</v>
      </c>
      <c r="E388" t="str">
        <f t="shared" si="21"/>
        <v>Collie</v>
      </c>
    </row>
    <row r="389" spans="1:5" ht="15.75" x14ac:dyDescent="0.25">
      <c r="A389" s="1" t="s">
        <v>1984</v>
      </c>
      <c r="B389" s="1" t="s">
        <v>2771</v>
      </c>
      <c r="C389" t="str">
        <f t="shared" si="22"/>
        <v>Mr.</v>
      </c>
      <c r="D389" t="str">
        <f t="shared" si="20"/>
        <v xml:space="preserve"> Michael J.</v>
      </c>
      <c r="E389" t="str">
        <f t="shared" si="21"/>
        <v>Murphy</v>
      </c>
    </row>
    <row r="390" spans="1:5" ht="15.75" x14ac:dyDescent="0.25">
      <c r="A390" s="1" t="s">
        <v>1983</v>
      </c>
      <c r="B390" s="1" t="s">
        <v>2772</v>
      </c>
      <c r="C390" t="str">
        <f t="shared" si="22"/>
        <v>Ms.</v>
      </c>
      <c r="D390" t="str">
        <f t="shared" si="20"/>
        <v xml:space="preserve"> Nikki</v>
      </c>
      <c r="E390" t="str">
        <f t="shared" si="21"/>
        <v>Butters</v>
      </c>
    </row>
    <row r="391" spans="1:5" ht="15.75" x14ac:dyDescent="0.25">
      <c r="A391" s="1" t="s">
        <v>1982</v>
      </c>
      <c r="B391" s="1" t="s">
        <v>2773</v>
      </c>
      <c r="C391" t="str">
        <f t="shared" si="22"/>
        <v>Ms.</v>
      </c>
      <c r="D391" t="str">
        <f t="shared" si="20"/>
        <v xml:space="preserve"> Summer B.</v>
      </c>
      <c r="E391" t="str">
        <f t="shared" si="21"/>
        <v>Cook</v>
      </c>
    </row>
    <row r="392" spans="1:5" ht="15.75" x14ac:dyDescent="0.25">
      <c r="A392" s="1" t="s">
        <v>1981</v>
      </c>
      <c r="B392" s="1" t="s">
        <v>2774</v>
      </c>
      <c r="C392" t="str">
        <f t="shared" si="22"/>
        <v>Mr.</v>
      </c>
      <c r="D392" t="str">
        <f t="shared" si="20"/>
        <v xml:space="preserve"> Edward</v>
      </c>
      <c r="E392" t="str">
        <f t="shared" si="21"/>
        <v>Breen</v>
      </c>
    </row>
    <row r="393" spans="1:5" ht="15.75" x14ac:dyDescent="0.25">
      <c r="A393" s="1" t="s">
        <v>1980</v>
      </c>
      <c r="B393" s="1" t="s">
        <v>2775</v>
      </c>
      <c r="C393" t="str">
        <f t="shared" si="22"/>
        <v>Mr.</v>
      </c>
      <c r="D393" t="str">
        <f t="shared" si="20"/>
        <v xml:space="preserve"> Ryan</v>
      </c>
      <c r="E393" t="str">
        <f t="shared" si="21"/>
        <v>Fitzsimons</v>
      </c>
    </row>
    <row r="394" spans="1:5" ht="15.75" x14ac:dyDescent="0.25">
      <c r="A394" s="1" t="s">
        <v>1979</v>
      </c>
      <c r="B394" s="1" t="s">
        <v>2776</v>
      </c>
      <c r="C394" t="str">
        <f t="shared" si="22"/>
        <v>Ms.</v>
      </c>
      <c r="D394" t="str">
        <f t="shared" si="20"/>
        <v xml:space="preserve"> Kacee</v>
      </c>
      <c r="E394" t="str">
        <f t="shared" si="21"/>
        <v>Houle</v>
      </c>
    </row>
    <row r="395" spans="1:5" ht="15.75" x14ac:dyDescent="0.25">
      <c r="A395" s="1" t="s">
        <v>1978</v>
      </c>
      <c r="B395" s="1" t="s">
        <v>2777</v>
      </c>
      <c r="C395" t="str">
        <f t="shared" si="22"/>
        <v>Mr.</v>
      </c>
      <c r="D395" t="str">
        <f t="shared" si="20"/>
        <v xml:space="preserve"> Dave</v>
      </c>
      <c r="E395" t="str">
        <f t="shared" si="21"/>
        <v>Woodward</v>
      </c>
    </row>
    <row r="396" spans="1:5" ht="15.75" x14ac:dyDescent="0.25">
      <c r="A396" s="1" t="s">
        <v>1977</v>
      </c>
      <c r="B396" s="1" t="s">
        <v>2778</v>
      </c>
      <c r="C396" t="str">
        <f t="shared" si="22"/>
        <v>Ms.</v>
      </c>
      <c r="D396" t="str">
        <f t="shared" si="20"/>
        <v xml:space="preserve"> Maryanna</v>
      </c>
      <c r="E396" t="str">
        <f t="shared" si="21"/>
        <v>Ray</v>
      </c>
    </row>
    <row r="397" spans="1:5" ht="15.75" x14ac:dyDescent="0.25">
      <c r="A397" s="1" t="s">
        <v>1976</v>
      </c>
      <c r="B397" s="1" t="s">
        <v>2779</v>
      </c>
      <c r="C397" t="str">
        <f t="shared" si="22"/>
        <v>Ms.</v>
      </c>
      <c r="D397" t="str">
        <f t="shared" si="20"/>
        <v xml:space="preserve"> Jessica H.</v>
      </c>
      <c r="E397" t="str">
        <f t="shared" si="21"/>
        <v>Jennings</v>
      </c>
    </row>
    <row r="398" spans="1:5" ht="15.75" x14ac:dyDescent="0.25">
      <c r="A398" s="1" t="s">
        <v>1975</v>
      </c>
      <c r="B398" s="1" t="s">
        <v>2780</v>
      </c>
      <c r="C398" t="str">
        <f t="shared" si="22"/>
        <v>Ms.</v>
      </c>
      <c r="D398" t="str">
        <f t="shared" si="20"/>
        <v xml:space="preserve"> Deanna</v>
      </c>
      <c r="E398" t="str">
        <f t="shared" si="21"/>
        <v>Fuller</v>
      </c>
    </row>
    <row r="399" spans="1:5" ht="15.75" x14ac:dyDescent="0.25">
      <c r="A399" s="1" t="s">
        <v>1974</v>
      </c>
      <c r="B399" s="1" t="s">
        <v>2781</v>
      </c>
      <c r="C399" t="str">
        <f t="shared" si="22"/>
        <v>Mr.</v>
      </c>
      <c r="D399" t="str">
        <f t="shared" si="20"/>
        <v xml:space="preserve"> Peter</v>
      </c>
      <c r="E399" t="str">
        <f t="shared" si="21"/>
        <v>Lovisek</v>
      </c>
    </row>
    <row r="400" spans="1:5" ht="15.75" x14ac:dyDescent="0.25">
      <c r="A400" s="1" t="s">
        <v>1973</v>
      </c>
      <c r="B400" s="1" t="s">
        <v>2782</v>
      </c>
      <c r="C400" t="str">
        <f t="shared" si="22"/>
        <v>Ms.</v>
      </c>
      <c r="D400" t="str">
        <f t="shared" si="20"/>
        <v xml:space="preserve"> Rebecca</v>
      </c>
      <c r="E400" t="str">
        <f t="shared" si="21"/>
        <v>Painter</v>
      </c>
    </row>
    <row r="401" spans="1:5" ht="15.75" x14ac:dyDescent="0.25">
      <c r="A401" s="1" t="s">
        <v>1972</v>
      </c>
      <c r="B401" s="1" t="s">
        <v>2783</v>
      </c>
      <c r="C401" t="str">
        <f t="shared" si="22"/>
        <v>Ms.</v>
      </c>
      <c r="D401" t="str">
        <f t="shared" ref="D401:D464" si="23">_xlfn.TEXTAFTER(_xlfn.TEXTAFTER(B401,", ")," ")</f>
        <v xml:space="preserve"> Elizabeth M.</v>
      </c>
      <c r="E401" t="str">
        <f t="shared" ref="E401:E464" si="24">TRIM(LEFT(B401,FIND(",",B401)-1))</f>
        <v>Edwards</v>
      </c>
    </row>
    <row r="402" spans="1:5" ht="15.75" x14ac:dyDescent="0.25">
      <c r="A402" s="1" t="s">
        <v>1971</v>
      </c>
      <c r="B402" s="1" t="s">
        <v>2784</v>
      </c>
      <c r="C402" t="str">
        <f t="shared" si="22"/>
        <v>Mr.</v>
      </c>
      <c r="D402" t="str">
        <f t="shared" si="23"/>
        <v xml:space="preserve"> Gregory</v>
      </c>
      <c r="E402" t="str">
        <f t="shared" si="24"/>
        <v>Liebl</v>
      </c>
    </row>
    <row r="403" spans="1:5" ht="15.75" x14ac:dyDescent="0.25">
      <c r="A403" s="1" t="s">
        <v>1970</v>
      </c>
      <c r="B403" s="1" t="s">
        <v>2785</v>
      </c>
      <c r="C403" t="str">
        <f t="shared" si="22"/>
        <v>Ms.</v>
      </c>
      <c r="D403" t="str">
        <f t="shared" si="23"/>
        <v xml:space="preserve"> Sarah E.</v>
      </c>
      <c r="E403" t="str">
        <f t="shared" si="24"/>
        <v>Kasabian-Larson</v>
      </c>
    </row>
    <row r="404" spans="1:5" ht="15.75" x14ac:dyDescent="0.25">
      <c r="A404" s="1" t="s">
        <v>1969</v>
      </c>
      <c r="B404" s="1" t="s">
        <v>2786</v>
      </c>
      <c r="C404" t="str">
        <f t="shared" si="22"/>
        <v>Ms.</v>
      </c>
      <c r="D404" t="str">
        <f t="shared" si="23"/>
        <v xml:space="preserve"> Anne Elise</v>
      </c>
      <c r="E404" t="str">
        <f t="shared" si="24"/>
        <v>Creamer</v>
      </c>
    </row>
    <row r="405" spans="1:5" ht="15.75" x14ac:dyDescent="0.25">
      <c r="A405" s="1" t="s">
        <v>1968</v>
      </c>
      <c r="B405" s="1" t="s">
        <v>2787</v>
      </c>
      <c r="C405" t="str">
        <f t="shared" si="22"/>
        <v>Mr.</v>
      </c>
      <c r="D405" t="str">
        <f t="shared" si="23"/>
        <v xml:space="preserve"> Christopher R</v>
      </c>
      <c r="E405" t="str">
        <f t="shared" si="24"/>
        <v>Kimbel</v>
      </c>
    </row>
    <row r="406" spans="1:5" ht="15.75" x14ac:dyDescent="0.25">
      <c r="A406" s="1" t="s">
        <v>1967</v>
      </c>
      <c r="B406" s="1" t="s">
        <v>2788</v>
      </c>
      <c r="C406" t="str">
        <f t="shared" si="22"/>
        <v>Mr.</v>
      </c>
      <c r="D406" t="str">
        <f t="shared" si="23"/>
        <v xml:space="preserve"> Elliot</v>
      </c>
      <c r="E406" t="str">
        <f t="shared" si="24"/>
        <v>Livensparger</v>
      </c>
    </row>
    <row r="407" spans="1:5" ht="15.75" x14ac:dyDescent="0.25">
      <c r="A407" s="1" t="s">
        <v>1966</v>
      </c>
      <c r="B407" s="1" t="s">
        <v>2789</v>
      </c>
      <c r="C407" t="str">
        <f t="shared" si="22"/>
        <v>Mr.</v>
      </c>
      <c r="D407" t="str">
        <f t="shared" si="23"/>
        <v xml:space="preserve"> Christopher D.</v>
      </c>
      <c r="E407" t="str">
        <f t="shared" si="24"/>
        <v>Grange</v>
      </c>
    </row>
    <row r="408" spans="1:5" ht="15.75" x14ac:dyDescent="0.25">
      <c r="A408" s="1" t="s">
        <v>1965</v>
      </c>
      <c r="B408" s="1" t="s">
        <v>2790</v>
      </c>
      <c r="C408" t="str">
        <f t="shared" si="22"/>
        <v>Mr.</v>
      </c>
      <c r="D408" t="str">
        <f t="shared" si="23"/>
        <v xml:space="preserve"> Corey</v>
      </c>
      <c r="E408" t="str">
        <f t="shared" si="24"/>
        <v>Nunlist</v>
      </c>
    </row>
    <row r="409" spans="1:5" ht="15.75" x14ac:dyDescent="0.25">
      <c r="A409" s="1" t="s">
        <v>1964</v>
      </c>
      <c r="B409" s="1" t="s">
        <v>2791</v>
      </c>
      <c r="C409" t="str">
        <f t="shared" si="22"/>
        <v>Mr.</v>
      </c>
      <c r="D409" t="str">
        <f t="shared" si="23"/>
        <v xml:space="preserve"> Patrick D.</v>
      </c>
      <c r="E409" t="str">
        <f t="shared" si="24"/>
        <v>Cutter</v>
      </c>
    </row>
    <row r="410" spans="1:5" ht="15.75" x14ac:dyDescent="0.25">
      <c r="A410" s="1" t="s">
        <v>1963</v>
      </c>
      <c r="B410" s="1" t="s">
        <v>2792</v>
      </c>
      <c r="C410" t="str">
        <f t="shared" si="22"/>
        <v>Mr.</v>
      </c>
      <c r="D410" t="str">
        <f t="shared" si="23"/>
        <v xml:space="preserve"> Anthony D.</v>
      </c>
      <c r="E410" t="str">
        <f t="shared" si="24"/>
        <v>Martin</v>
      </c>
    </row>
    <row r="411" spans="1:5" ht="15.75" x14ac:dyDescent="0.25">
      <c r="A411" s="1" t="s">
        <v>1962</v>
      </c>
      <c r="B411" s="1" t="s">
        <v>2793</v>
      </c>
      <c r="C411" t="str">
        <f t="shared" si="22"/>
        <v>Ms.</v>
      </c>
      <c r="D411" t="str">
        <f t="shared" si="23"/>
        <v xml:space="preserve"> Melissa</v>
      </c>
      <c r="E411" t="str">
        <f t="shared" si="24"/>
        <v>Cooney</v>
      </c>
    </row>
    <row r="412" spans="1:5" ht="15.75" x14ac:dyDescent="0.25">
      <c r="A412" s="1" t="s">
        <v>1961</v>
      </c>
      <c r="B412" s="1" t="s">
        <v>2794</v>
      </c>
      <c r="C412" t="str">
        <f t="shared" si="22"/>
        <v>Ms.</v>
      </c>
      <c r="D412" t="str">
        <f t="shared" si="23"/>
        <v xml:space="preserve"> Raven</v>
      </c>
      <c r="E412" t="str">
        <f t="shared" si="24"/>
        <v>Bier</v>
      </c>
    </row>
    <row r="413" spans="1:5" ht="15.75" x14ac:dyDescent="0.25">
      <c r="A413" s="1" t="s">
        <v>1960</v>
      </c>
      <c r="B413" s="1" t="s">
        <v>2795</v>
      </c>
      <c r="C413" t="str">
        <f t="shared" si="22"/>
        <v>Mr.</v>
      </c>
      <c r="D413" t="str">
        <f t="shared" si="23"/>
        <v xml:space="preserve"> Christopher</v>
      </c>
      <c r="E413" t="str">
        <f t="shared" si="24"/>
        <v>Muskopf</v>
      </c>
    </row>
    <row r="414" spans="1:5" ht="15.75" x14ac:dyDescent="0.25">
      <c r="A414" s="1" t="s">
        <v>1959</v>
      </c>
      <c r="B414" s="1" t="s">
        <v>2796</v>
      </c>
      <c r="C414" t="str">
        <f t="shared" si="22"/>
        <v>Ms.</v>
      </c>
      <c r="D414" t="str">
        <f t="shared" si="23"/>
        <v xml:space="preserve"> Kendra A</v>
      </c>
      <c r="E414" t="str">
        <f t="shared" si="24"/>
        <v>Sirak</v>
      </c>
    </row>
    <row r="415" spans="1:5" ht="15.75" x14ac:dyDescent="0.25">
      <c r="A415" s="1" t="s">
        <v>1958</v>
      </c>
      <c r="B415" s="1" t="s">
        <v>2797</v>
      </c>
      <c r="C415" t="str">
        <f t="shared" si="22"/>
        <v>Ms.</v>
      </c>
      <c r="D415" t="str">
        <f t="shared" si="23"/>
        <v xml:space="preserve"> Jordan</v>
      </c>
      <c r="E415" t="str">
        <f t="shared" si="24"/>
        <v>Nelsen</v>
      </c>
    </row>
    <row r="416" spans="1:5" ht="15.75" x14ac:dyDescent="0.25">
      <c r="A416" s="1" t="s">
        <v>1957</v>
      </c>
      <c r="B416" s="1" t="s">
        <v>2798</v>
      </c>
      <c r="C416" t="str">
        <f t="shared" si="22"/>
        <v>Mr.</v>
      </c>
      <c r="D416" t="str">
        <f t="shared" si="23"/>
        <v xml:space="preserve"> Nils</v>
      </c>
      <c r="E416" t="str">
        <f t="shared" si="24"/>
        <v>Schallner</v>
      </c>
    </row>
    <row r="417" spans="1:5" ht="15.75" x14ac:dyDescent="0.25">
      <c r="A417" s="1" t="s">
        <v>1956</v>
      </c>
      <c r="B417" s="1" t="s">
        <v>2799</v>
      </c>
      <c r="C417" t="str">
        <f t="shared" si="22"/>
        <v>Mr.</v>
      </c>
      <c r="D417" t="str">
        <f t="shared" si="23"/>
        <v xml:space="preserve"> Scott</v>
      </c>
      <c r="E417" t="str">
        <f t="shared" si="24"/>
        <v>Dunlap</v>
      </c>
    </row>
    <row r="418" spans="1:5" ht="15.75" x14ac:dyDescent="0.25">
      <c r="A418" s="1" t="s">
        <v>1955</v>
      </c>
      <c r="B418" s="1" t="s">
        <v>2800</v>
      </c>
      <c r="C418" t="str">
        <f t="shared" si="22"/>
        <v>Ms.</v>
      </c>
      <c r="D418" t="str">
        <f t="shared" si="23"/>
        <v xml:space="preserve"> Angela</v>
      </c>
      <c r="E418" t="str">
        <f t="shared" si="24"/>
        <v>Messing</v>
      </c>
    </row>
    <row r="419" spans="1:5" ht="15.75" x14ac:dyDescent="0.25">
      <c r="A419" s="1" t="s">
        <v>1954</v>
      </c>
      <c r="B419" s="1" t="s">
        <v>2801</v>
      </c>
      <c r="C419" t="str">
        <f t="shared" si="22"/>
        <v>Ms.</v>
      </c>
      <c r="D419" t="str">
        <f t="shared" si="23"/>
        <v xml:space="preserve"> Allison</v>
      </c>
      <c r="E419" t="str">
        <f t="shared" si="24"/>
        <v>Bondell</v>
      </c>
    </row>
    <row r="420" spans="1:5" ht="15.75" x14ac:dyDescent="0.25">
      <c r="A420" s="1" t="s">
        <v>1953</v>
      </c>
      <c r="B420" s="1" t="s">
        <v>2802</v>
      </c>
      <c r="C420" t="str">
        <f t="shared" si="22"/>
        <v>Ms.</v>
      </c>
      <c r="D420" t="str">
        <f t="shared" si="23"/>
        <v xml:space="preserve"> Caitlin O.</v>
      </c>
      <c r="E420" t="str">
        <f t="shared" si="24"/>
        <v>Gaughan</v>
      </c>
    </row>
    <row r="421" spans="1:5" ht="15.75" x14ac:dyDescent="0.25">
      <c r="A421" s="1" t="s">
        <v>1952</v>
      </c>
      <c r="B421" s="1" t="s">
        <v>2803</v>
      </c>
      <c r="C421" t="str">
        <f t="shared" si="22"/>
        <v>Ms.</v>
      </c>
      <c r="D421" t="str">
        <f t="shared" si="23"/>
        <v xml:space="preserve"> Tracy M</v>
      </c>
      <c r="E421" t="str">
        <f t="shared" si="24"/>
        <v>Gruman</v>
      </c>
    </row>
    <row r="422" spans="1:5" ht="15.75" x14ac:dyDescent="0.25">
      <c r="A422" s="1" t="s">
        <v>1951</v>
      </c>
      <c r="B422" s="1" t="s">
        <v>2804</v>
      </c>
      <c r="C422" t="str">
        <f t="shared" si="22"/>
        <v>Mr.</v>
      </c>
      <c r="D422" t="str">
        <f t="shared" si="23"/>
        <v xml:space="preserve"> Dustin M.</v>
      </c>
      <c r="E422" t="str">
        <f t="shared" si="24"/>
        <v>Whitlow</v>
      </c>
    </row>
    <row r="423" spans="1:5" ht="15.75" x14ac:dyDescent="0.25">
      <c r="A423" s="1" t="s">
        <v>1950</v>
      </c>
      <c r="B423" s="1" t="s">
        <v>2805</v>
      </c>
      <c r="C423" t="str">
        <f t="shared" si="22"/>
        <v>Ms.</v>
      </c>
      <c r="D423" t="str">
        <f t="shared" si="23"/>
        <v xml:space="preserve"> Jenny</v>
      </c>
      <c r="E423" t="str">
        <f t="shared" si="24"/>
        <v>Robinson</v>
      </c>
    </row>
    <row r="424" spans="1:5" ht="15.75" x14ac:dyDescent="0.25">
      <c r="A424" s="1" t="s">
        <v>1949</v>
      </c>
      <c r="B424" s="1" t="s">
        <v>2806</v>
      </c>
      <c r="C424" t="str">
        <f t="shared" si="22"/>
        <v>Ms.</v>
      </c>
      <c r="D424" t="str">
        <f t="shared" si="23"/>
        <v xml:space="preserve"> Emily</v>
      </c>
      <c r="E424" t="str">
        <f t="shared" si="24"/>
        <v>Sabo</v>
      </c>
    </row>
    <row r="425" spans="1:5" ht="15.75" x14ac:dyDescent="0.25">
      <c r="A425" s="1" t="s">
        <v>1948</v>
      </c>
      <c r="B425" s="1" t="s">
        <v>2807</v>
      </c>
      <c r="C425" t="str">
        <f t="shared" si="22"/>
        <v>Ms.</v>
      </c>
      <c r="D425" t="str">
        <f t="shared" si="23"/>
        <v xml:space="preserve"> Fabienne</v>
      </c>
      <c r="E425" t="str">
        <f t="shared" si="24"/>
        <v>Nazarian</v>
      </c>
    </row>
    <row r="426" spans="1:5" ht="15.75" x14ac:dyDescent="0.25">
      <c r="A426" s="1" t="s">
        <v>1947</v>
      </c>
      <c r="B426" s="1" t="s">
        <v>2808</v>
      </c>
      <c r="C426" t="str">
        <f t="shared" si="22"/>
        <v>Mr.</v>
      </c>
      <c r="D426" t="str">
        <f t="shared" si="23"/>
        <v xml:space="preserve"> Jordan</v>
      </c>
      <c r="E426" t="str">
        <f t="shared" si="24"/>
        <v>Lerma</v>
      </c>
    </row>
    <row r="427" spans="1:5" ht="15.75" x14ac:dyDescent="0.25">
      <c r="A427" s="1" t="s">
        <v>1946</v>
      </c>
      <c r="B427" s="1" t="s">
        <v>2809</v>
      </c>
      <c r="C427" t="str">
        <f t="shared" si="22"/>
        <v>Mr.</v>
      </c>
      <c r="D427" t="str">
        <f t="shared" si="23"/>
        <v xml:space="preserve"> Matt</v>
      </c>
      <c r="E427" t="str">
        <f t="shared" si="24"/>
        <v>Dahl</v>
      </c>
    </row>
    <row r="428" spans="1:5" ht="15.75" x14ac:dyDescent="0.25">
      <c r="A428" s="1" t="s">
        <v>1945</v>
      </c>
      <c r="B428" s="1" t="s">
        <v>2810</v>
      </c>
      <c r="C428" t="str">
        <f t="shared" si="22"/>
        <v>Ms.</v>
      </c>
      <c r="D428" t="str">
        <f t="shared" si="23"/>
        <v xml:space="preserve"> Taryn L</v>
      </c>
      <c r="E428" t="str">
        <f t="shared" si="24"/>
        <v>Surtees</v>
      </c>
    </row>
    <row r="429" spans="1:5" ht="15.75" x14ac:dyDescent="0.25">
      <c r="A429" s="1" t="s">
        <v>1944</v>
      </c>
      <c r="B429" s="1" t="s">
        <v>2811</v>
      </c>
      <c r="C429" t="str">
        <f t="shared" si="22"/>
        <v>Ms.</v>
      </c>
      <c r="D429" t="str">
        <f t="shared" si="23"/>
        <v xml:space="preserve"> Temima</v>
      </c>
      <c r="E429" t="str">
        <f t="shared" si="24"/>
        <v>Spetner</v>
      </c>
    </row>
    <row r="430" spans="1:5" ht="15.75" x14ac:dyDescent="0.25">
      <c r="A430" s="1" t="s">
        <v>1943</v>
      </c>
      <c r="B430" s="1" t="s">
        <v>2812</v>
      </c>
      <c r="C430" t="str">
        <f t="shared" si="22"/>
        <v>Ms.</v>
      </c>
      <c r="D430" t="str">
        <f t="shared" si="23"/>
        <v xml:space="preserve"> Jennifer</v>
      </c>
      <c r="E430" t="str">
        <f t="shared" si="24"/>
        <v>Brandon</v>
      </c>
    </row>
    <row r="431" spans="1:5" ht="15.75" x14ac:dyDescent="0.25">
      <c r="A431" s="1" t="s">
        <v>1942</v>
      </c>
      <c r="B431" s="1" t="s">
        <v>2813</v>
      </c>
      <c r="C431" t="str">
        <f t="shared" si="22"/>
        <v>Ms.</v>
      </c>
      <c r="D431" t="str">
        <f t="shared" si="23"/>
        <v xml:space="preserve"> Serena M.</v>
      </c>
      <c r="E431" t="str">
        <f t="shared" si="24"/>
        <v>Eley</v>
      </c>
    </row>
    <row r="432" spans="1:5" ht="15.75" x14ac:dyDescent="0.25">
      <c r="A432" s="1" t="s">
        <v>1941</v>
      </c>
      <c r="B432" s="1" t="s">
        <v>2814</v>
      </c>
      <c r="C432" t="str">
        <f t="shared" si="22"/>
        <v>Ms.</v>
      </c>
      <c r="D432" t="str">
        <f t="shared" si="23"/>
        <v xml:space="preserve"> Victoria M.</v>
      </c>
      <c r="E432" t="str">
        <f t="shared" si="24"/>
        <v>Sedicum</v>
      </c>
    </row>
    <row r="433" spans="1:5" ht="15.75" x14ac:dyDescent="0.25">
      <c r="A433" s="1" t="s">
        <v>1940</v>
      </c>
      <c r="B433" s="1" t="s">
        <v>2815</v>
      </c>
      <c r="C433" t="str">
        <f t="shared" si="22"/>
        <v>Ms.</v>
      </c>
      <c r="D433" t="str">
        <f t="shared" si="23"/>
        <v xml:space="preserve"> Phoebe</v>
      </c>
      <c r="E433" t="str">
        <f t="shared" si="24"/>
        <v>Markle</v>
      </c>
    </row>
    <row r="434" spans="1:5" ht="15.75" x14ac:dyDescent="0.25">
      <c r="A434" s="1" t="s">
        <v>1939</v>
      </c>
      <c r="B434" s="1" t="s">
        <v>2816</v>
      </c>
      <c r="C434" t="str">
        <f t="shared" si="22"/>
        <v>Mr.</v>
      </c>
      <c r="D434" t="str">
        <f t="shared" si="23"/>
        <v xml:space="preserve"> Corey</v>
      </c>
      <c r="E434" t="str">
        <f t="shared" si="24"/>
        <v>Kunz</v>
      </c>
    </row>
    <row r="435" spans="1:5" ht="15.75" x14ac:dyDescent="0.25">
      <c r="A435" s="1" t="s">
        <v>1938</v>
      </c>
      <c r="B435" s="1" t="s">
        <v>2817</v>
      </c>
      <c r="C435" t="str">
        <f t="shared" si="22"/>
        <v>Ms.</v>
      </c>
      <c r="D435" t="str">
        <f t="shared" si="23"/>
        <v xml:space="preserve"> Rebecca</v>
      </c>
      <c r="E435" t="str">
        <f t="shared" si="24"/>
        <v>Wimert</v>
      </c>
    </row>
    <row r="436" spans="1:5" ht="15.75" x14ac:dyDescent="0.25">
      <c r="A436" s="1" t="s">
        <v>1937</v>
      </c>
      <c r="B436" s="1" t="s">
        <v>2818</v>
      </c>
      <c r="C436" t="str">
        <f t="shared" si="22"/>
        <v>Mr.</v>
      </c>
      <c r="D436" t="str">
        <f t="shared" si="23"/>
        <v xml:space="preserve"> Nicholas D</v>
      </c>
      <c r="E436" t="str">
        <f t="shared" si="24"/>
        <v>Peterson</v>
      </c>
    </row>
    <row r="437" spans="1:5" ht="15.75" x14ac:dyDescent="0.25">
      <c r="A437" s="1" t="s">
        <v>1936</v>
      </c>
      <c r="B437" s="1" t="s">
        <v>2819</v>
      </c>
      <c r="C437" t="str">
        <f t="shared" si="22"/>
        <v>Mr.</v>
      </c>
      <c r="D437" t="str">
        <f t="shared" si="23"/>
        <v xml:space="preserve"> Christian</v>
      </c>
      <c r="E437" t="str">
        <f t="shared" si="24"/>
        <v>Mercier</v>
      </c>
    </row>
    <row r="438" spans="1:5" ht="15.75" x14ac:dyDescent="0.25">
      <c r="A438" s="1" t="s">
        <v>1935</v>
      </c>
      <c r="B438" s="1" t="s">
        <v>2820</v>
      </c>
      <c r="C438" t="str">
        <f t="shared" si="22"/>
        <v>Mr.</v>
      </c>
      <c r="D438" t="str">
        <f t="shared" si="23"/>
        <v xml:space="preserve"> Jonathon S.</v>
      </c>
      <c r="E438" t="str">
        <f t="shared" si="24"/>
        <v>Laurie</v>
      </c>
    </row>
    <row r="439" spans="1:5" ht="15.75" x14ac:dyDescent="0.25">
      <c r="A439" s="1" t="s">
        <v>1934</v>
      </c>
      <c r="B439" s="1" t="s">
        <v>2821</v>
      </c>
      <c r="C439" t="str">
        <f t="shared" si="22"/>
        <v>Ms.</v>
      </c>
      <c r="D439" t="str">
        <f t="shared" si="23"/>
        <v xml:space="preserve"> Caroline</v>
      </c>
      <c r="E439" t="str">
        <f t="shared" si="24"/>
        <v>Sekaquaptewa</v>
      </c>
    </row>
    <row r="440" spans="1:5" ht="15.75" x14ac:dyDescent="0.25">
      <c r="A440" s="1" t="s">
        <v>1933</v>
      </c>
      <c r="B440" s="1" t="s">
        <v>2822</v>
      </c>
      <c r="C440" t="str">
        <f t="shared" si="22"/>
        <v>Mr.</v>
      </c>
      <c r="D440" t="str">
        <f t="shared" si="23"/>
        <v xml:space="preserve"> Joshua D.</v>
      </c>
      <c r="E440" t="str">
        <f t="shared" si="24"/>
        <v>Frash</v>
      </c>
    </row>
    <row r="441" spans="1:5" ht="15.75" x14ac:dyDescent="0.25">
      <c r="A441" s="1" t="s">
        <v>1932</v>
      </c>
      <c r="B441" s="1" t="s">
        <v>2823</v>
      </c>
      <c r="C441" t="str">
        <f t="shared" si="22"/>
        <v>Ms.</v>
      </c>
      <c r="D441" t="str">
        <f t="shared" si="23"/>
        <v xml:space="preserve"> Nichole</v>
      </c>
      <c r="E441" t="str">
        <f t="shared" si="24"/>
        <v>Bukowski</v>
      </c>
    </row>
    <row r="442" spans="1:5" ht="15.75" x14ac:dyDescent="0.25">
      <c r="A442" s="1" t="s">
        <v>1931</v>
      </c>
      <c r="B442" s="1" t="s">
        <v>2824</v>
      </c>
      <c r="C442" t="str">
        <f t="shared" si="22"/>
        <v>Ms.</v>
      </c>
      <c r="D442" t="str">
        <f t="shared" si="23"/>
        <v xml:space="preserve"> Denise M</v>
      </c>
      <c r="E442" t="str">
        <f t="shared" si="24"/>
        <v>Sandahl</v>
      </c>
    </row>
    <row r="443" spans="1:5" ht="15.75" x14ac:dyDescent="0.25">
      <c r="A443" s="1" t="s">
        <v>1930</v>
      </c>
      <c r="B443" s="1" t="s">
        <v>2825</v>
      </c>
      <c r="C443" t="str">
        <f t="shared" si="22"/>
        <v>Mr.</v>
      </c>
      <c r="D443" t="str">
        <f t="shared" si="23"/>
        <v xml:space="preserve"> Peter R.</v>
      </c>
      <c r="E443" t="str">
        <f t="shared" si="24"/>
        <v>Speight</v>
      </c>
    </row>
    <row r="444" spans="1:5" ht="15.75" x14ac:dyDescent="0.25">
      <c r="A444" s="1" t="s">
        <v>1929</v>
      </c>
      <c r="B444" s="1" t="s">
        <v>2826</v>
      </c>
      <c r="C444" t="str">
        <f t="shared" si="22"/>
        <v>Mr.</v>
      </c>
      <c r="D444" t="str">
        <f t="shared" si="23"/>
        <v xml:space="preserve"> Johnson K</v>
      </c>
      <c r="E444" t="str">
        <f t="shared" si="24"/>
        <v>Lee</v>
      </c>
    </row>
    <row r="445" spans="1:5" ht="15.75" x14ac:dyDescent="0.25">
      <c r="A445" s="1" t="s">
        <v>1928</v>
      </c>
      <c r="B445" s="1" t="s">
        <v>2827</v>
      </c>
      <c r="C445" t="str">
        <f t="shared" si="22"/>
        <v>Ms.</v>
      </c>
      <c r="D445" t="str">
        <f t="shared" si="23"/>
        <v xml:space="preserve"> Katherine</v>
      </c>
      <c r="E445" t="str">
        <f t="shared" si="24"/>
        <v>Nielsen</v>
      </c>
    </row>
    <row r="446" spans="1:5" ht="15.75" x14ac:dyDescent="0.25">
      <c r="A446" s="1" t="s">
        <v>1927</v>
      </c>
      <c r="B446" s="1" t="s">
        <v>2828</v>
      </c>
      <c r="C446" t="str">
        <f t="shared" si="22"/>
        <v>Ms.</v>
      </c>
      <c r="D446" t="str">
        <f t="shared" si="23"/>
        <v xml:space="preserve"> Lynda</v>
      </c>
      <c r="E446" t="str">
        <f t="shared" si="24"/>
        <v>Zirdok</v>
      </c>
    </row>
    <row r="447" spans="1:5" ht="15.75" x14ac:dyDescent="0.25">
      <c r="A447" s="1" t="s">
        <v>1926</v>
      </c>
      <c r="B447" s="1" t="s">
        <v>2829</v>
      </c>
      <c r="C447" t="str">
        <f t="shared" si="22"/>
        <v>Mr.</v>
      </c>
      <c r="D447" t="str">
        <f t="shared" si="23"/>
        <v xml:space="preserve"> Anthony</v>
      </c>
      <c r="E447" t="str">
        <f t="shared" si="24"/>
        <v>Crudale</v>
      </c>
    </row>
    <row r="448" spans="1:5" ht="15.75" x14ac:dyDescent="0.25">
      <c r="A448" s="1" t="s">
        <v>1925</v>
      </c>
      <c r="B448" s="1" t="s">
        <v>2830</v>
      </c>
      <c r="C448" t="str">
        <f t="shared" si="22"/>
        <v>Ms.</v>
      </c>
      <c r="D448" t="str">
        <f t="shared" si="23"/>
        <v xml:space="preserve"> Linnea C.</v>
      </c>
      <c r="E448" t="str">
        <f t="shared" si="24"/>
        <v>Koopmans</v>
      </c>
    </row>
    <row r="449" spans="1:5" ht="15.75" x14ac:dyDescent="0.25">
      <c r="A449" s="1" t="s">
        <v>1924</v>
      </c>
      <c r="B449" s="1" t="s">
        <v>2831</v>
      </c>
      <c r="C449" t="str">
        <f t="shared" si="22"/>
        <v>Mr.</v>
      </c>
      <c r="D449" t="str">
        <f t="shared" si="23"/>
        <v xml:space="preserve"> Massimiliano A.</v>
      </c>
      <c r="E449" t="str">
        <f t="shared" si="24"/>
        <v>Milani</v>
      </c>
    </row>
    <row r="450" spans="1:5" ht="15.75" x14ac:dyDescent="0.25">
      <c r="A450" s="1" t="s">
        <v>1923</v>
      </c>
      <c r="B450" s="1" t="s">
        <v>2832</v>
      </c>
      <c r="C450" t="str">
        <f t="shared" si="22"/>
        <v>Mr.</v>
      </c>
      <c r="D450" t="str">
        <f t="shared" si="23"/>
        <v xml:space="preserve"> James M.</v>
      </c>
      <c r="E450" t="str">
        <f t="shared" si="24"/>
        <v>Kelly</v>
      </c>
    </row>
    <row r="451" spans="1:5" ht="15.75" x14ac:dyDescent="0.25">
      <c r="A451" s="1" t="s">
        <v>1922</v>
      </c>
      <c r="B451" s="1" t="s">
        <v>2833</v>
      </c>
      <c r="C451" t="str">
        <f t="shared" ref="C451:C514" si="25">TRIM(MID(B451,FIND(",",B451)+1,FIND(" ",B451,FIND(",",B451)+2)-FIND(",",B451)-1))</f>
        <v>Ms.</v>
      </c>
      <c r="D451" t="str">
        <f t="shared" si="23"/>
        <v xml:space="preserve"> Lauren</v>
      </c>
      <c r="E451" t="str">
        <f t="shared" si="24"/>
        <v>Finelli</v>
      </c>
    </row>
    <row r="452" spans="1:5" ht="15.75" x14ac:dyDescent="0.25">
      <c r="A452" s="1" t="s">
        <v>1921</v>
      </c>
      <c r="B452" s="1" t="s">
        <v>2834</v>
      </c>
      <c r="C452" t="str">
        <f t="shared" si="25"/>
        <v>Ms.</v>
      </c>
      <c r="D452" t="str">
        <f t="shared" si="23"/>
        <v xml:space="preserve"> Michele V.</v>
      </c>
      <c r="E452" t="str">
        <f t="shared" si="24"/>
        <v>Palmer</v>
      </c>
    </row>
    <row r="453" spans="1:5" ht="15.75" x14ac:dyDescent="0.25">
      <c r="A453" s="1" t="s">
        <v>1920</v>
      </c>
      <c r="B453" s="1" t="s">
        <v>2835</v>
      </c>
      <c r="C453" t="str">
        <f t="shared" si="25"/>
        <v>Mr.</v>
      </c>
      <c r="D453" t="str">
        <f t="shared" si="23"/>
        <v xml:space="preserve"> Xiao</v>
      </c>
      <c r="E453" t="str">
        <f t="shared" si="24"/>
        <v>Wang</v>
      </c>
    </row>
    <row r="454" spans="1:5" ht="15.75" x14ac:dyDescent="0.25">
      <c r="A454" s="1" t="s">
        <v>1919</v>
      </c>
      <c r="B454" s="1" t="s">
        <v>2836</v>
      </c>
      <c r="C454" t="str">
        <f t="shared" si="25"/>
        <v>Ms.</v>
      </c>
      <c r="D454" t="str">
        <f t="shared" si="23"/>
        <v xml:space="preserve"> Harper L</v>
      </c>
      <c r="E454" t="str">
        <f t="shared" si="24"/>
        <v>Beasley</v>
      </c>
    </row>
    <row r="455" spans="1:5" ht="15.75" x14ac:dyDescent="0.25">
      <c r="A455" s="1" t="s">
        <v>1918</v>
      </c>
      <c r="B455" s="1" t="s">
        <v>2837</v>
      </c>
      <c r="C455" t="str">
        <f t="shared" si="25"/>
        <v>Mr.</v>
      </c>
      <c r="D455" t="str">
        <f t="shared" si="23"/>
        <v xml:space="preserve"> Nick</v>
      </c>
      <c r="E455" t="str">
        <f t="shared" si="24"/>
        <v>Bedbury</v>
      </c>
    </row>
    <row r="456" spans="1:5" ht="15.75" x14ac:dyDescent="0.25">
      <c r="A456" s="1" t="s">
        <v>1917</v>
      </c>
      <c r="B456" s="1" t="s">
        <v>2838</v>
      </c>
      <c r="C456" t="str">
        <f t="shared" si="25"/>
        <v>Mr.</v>
      </c>
      <c r="D456" t="str">
        <f t="shared" si="23"/>
        <v xml:space="preserve"> Scott</v>
      </c>
      <c r="E456" t="str">
        <f t="shared" si="24"/>
        <v>Stemberger</v>
      </c>
    </row>
    <row r="457" spans="1:5" ht="15.75" x14ac:dyDescent="0.25">
      <c r="A457" s="1" t="s">
        <v>1916</v>
      </c>
      <c r="B457" s="1" t="s">
        <v>2839</v>
      </c>
      <c r="C457" t="str">
        <f t="shared" si="25"/>
        <v>Mr.</v>
      </c>
      <c r="D457" t="str">
        <f t="shared" si="23"/>
        <v xml:space="preserve"> Wilson</v>
      </c>
      <c r="E457" t="str">
        <f t="shared" si="24"/>
        <v>Chebet</v>
      </c>
    </row>
    <row r="458" spans="1:5" ht="15.75" x14ac:dyDescent="0.25">
      <c r="A458" s="1" t="s">
        <v>1915</v>
      </c>
      <c r="B458" s="1" t="s">
        <v>2840</v>
      </c>
      <c r="C458" t="str">
        <f t="shared" si="25"/>
        <v>Mr.</v>
      </c>
      <c r="D458" t="str">
        <f t="shared" si="23"/>
        <v xml:space="preserve"> Lee</v>
      </c>
      <c r="E458" t="str">
        <f t="shared" si="24"/>
        <v>Muir</v>
      </c>
    </row>
    <row r="459" spans="1:5" ht="15.75" x14ac:dyDescent="0.25">
      <c r="A459" s="1" t="s">
        <v>1914</v>
      </c>
      <c r="B459" s="1" t="s">
        <v>2841</v>
      </c>
      <c r="C459" t="str">
        <f t="shared" si="25"/>
        <v>Mr.</v>
      </c>
      <c r="D459" t="str">
        <f t="shared" si="23"/>
        <v xml:space="preserve"> Shizhong</v>
      </c>
      <c r="E459" t="str">
        <f t="shared" si="24"/>
        <v>Yang</v>
      </c>
    </row>
    <row r="460" spans="1:5" ht="15.75" x14ac:dyDescent="0.25">
      <c r="A460" s="1" t="s">
        <v>1913</v>
      </c>
      <c r="B460" s="1" t="s">
        <v>2842</v>
      </c>
      <c r="C460" t="str">
        <f t="shared" si="25"/>
        <v>Ms.</v>
      </c>
      <c r="D460" t="str">
        <f t="shared" si="23"/>
        <v xml:space="preserve"> Marie-Claire</v>
      </c>
      <c r="E460" t="str">
        <f t="shared" si="24"/>
        <v>Gravel</v>
      </c>
    </row>
    <row r="461" spans="1:5" ht="15.75" x14ac:dyDescent="0.25">
      <c r="A461" s="1" t="s">
        <v>1912</v>
      </c>
      <c r="B461" s="1" t="s">
        <v>2843</v>
      </c>
      <c r="C461" t="str">
        <f t="shared" si="25"/>
        <v>Mr.</v>
      </c>
      <c r="D461" t="str">
        <f t="shared" si="23"/>
        <v xml:space="preserve"> Todd J.</v>
      </c>
      <c r="E461" t="str">
        <f t="shared" si="24"/>
        <v>Smith</v>
      </c>
    </row>
    <row r="462" spans="1:5" ht="15.75" x14ac:dyDescent="0.25">
      <c r="A462" s="1" t="s">
        <v>1911</v>
      </c>
      <c r="B462" s="1" t="s">
        <v>2844</v>
      </c>
      <c r="C462" t="str">
        <f t="shared" si="25"/>
        <v>Ms.</v>
      </c>
      <c r="D462" t="str">
        <f t="shared" si="23"/>
        <v xml:space="preserve"> Carolyn</v>
      </c>
      <c r="E462" t="str">
        <f t="shared" si="24"/>
        <v>Williams</v>
      </c>
    </row>
    <row r="463" spans="1:5" ht="15.75" x14ac:dyDescent="0.25">
      <c r="A463" s="1" t="s">
        <v>1910</v>
      </c>
      <c r="B463" s="1" t="s">
        <v>2845</v>
      </c>
      <c r="C463" t="str">
        <f t="shared" si="25"/>
        <v>Ms.</v>
      </c>
      <c r="D463" t="str">
        <f t="shared" si="23"/>
        <v xml:space="preserve"> Lindsey</v>
      </c>
      <c r="E463" t="str">
        <f t="shared" si="24"/>
        <v>Meyer</v>
      </c>
    </row>
    <row r="464" spans="1:5" ht="15.75" x14ac:dyDescent="0.25">
      <c r="A464" s="1" t="s">
        <v>1909</v>
      </c>
      <c r="B464" s="1" t="s">
        <v>2846</v>
      </c>
      <c r="C464" t="str">
        <f t="shared" si="25"/>
        <v>Ms.</v>
      </c>
      <c r="D464" t="str">
        <f t="shared" si="23"/>
        <v xml:space="preserve"> Marissa D</v>
      </c>
      <c r="E464" t="str">
        <f t="shared" si="24"/>
        <v>Jamieson</v>
      </c>
    </row>
    <row r="465" spans="1:5" ht="15.75" x14ac:dyDescent="0.25">
      <c r="A465" s="1" t="s">
        <v>1908</v>
      </c>
      <c r="B465" s="1" t="s">
        <v>2847</v>
      </c>
      <c r="C465" t="str">
        <f t="shared" si="25"/>
        <v>Mr.</v>
      </c>
      <c r="D465" t="str">
        <f t="shared" ref="D465:D528" si="26">_xlfn.TEXTAFTER(_xlfn.TEXTAFTER(B465,", ")," ")</f>
        <v xml:space="preserve"> Jean Luc</v>
      </c>
      <c r="E465" t="str">
        <f t="shared" ref="E465:E528" si="27">TRIM(LEFT(B465,FIND(",",B465)-1))</f>
        <v>Dufeal</v>
      </c>
    </row>
    <row r="466" spans="1:5" ht="15.75" x14ac:dyDescent="0.25">
      <c r="A466" s="1" t="s">
        <v>1907</v>
      </c>
      <c r="B466" s="1" t="s">
        <v>2848</v>
      </c>
      <c r="C466" t="str">
        <f t="shared" si="25"/>
        <v>Ms.</v>
      </c>
      <c r="D466" t="str">
        <f t="shared" si="26"/>
        <v xml:space="preserve"> Danielle</v>
      </c>
      <c r="E466" t="str">
        <f t="shared" si="27"/>
        <v>Sansonetti</v>
      </c>
    </row>
    <row r="467" spans="1:5" ht="15.75" x14ac:dyDescent="0.25">
      <c r="A467" s="1" t="s">
        <v>1906</v>
      </c>
      <c r="B467" s="1" t="s">
        <v>2849</v>
      </c>
      <c r="C467" t="str">
        <f t="shared" si="25"/>
        <v>Mr.</v>
      </c>
      <c r="D467" t="str">
        <f t="shared" si="26"/>
        <v xml:space="preserve"> Jim</v>
      </c>
      <c r="E467" t="str">
        <f t="shared" si="27"/>
        <v>Koneazny</v>
      </c>
    </row>
    <row r="468" spans="1:5" ht="15.75" x14ac:dyDescent="0.25">
      <c r="A468" s="1" t="s">
        <v>1905</v>
      </c>
      <c r="B468" s="1" t="s">
        <v>2850</v>
      </c>
      <c r="C468" t="str">
        <f t="shared" si="25"/>
        <v>Mr.</v>
      </c>
      <c r="D468" t="str">
        <f t="shared" si="26"/>
        <v xml:space="preserve"> Matthew T</v>
      </c>
      <c r="E468" t="str">
        <f t="shared" si="27"/>
        <v>Johnson</v>
      </c>
    </row>
    <row r="469" spans="1:5" ht="15.75" x14ac:dyDescent="0.25">
      <c r="A469" s="1" t="s">
        <v>1904</v>
      </c>
      <c r="B469" s="1" t="s">
        <v>2851</v>
      </c>
      <c r="C469" t="str">
        <f t="shared" si="25"/>
        <v>Ms.</v>
      </c>
      <c r="D469" t="str">
        <f t="shared" si="26"/>
        <v xml:space="preserve"> Rachel L.</v>
      </c>
      <c r="E469" t="str">
        <f t="shared" si="27"/>
        <v>Glasson</v>
      </c>
    </row>
    <row r="470" spans="1:5" ht="15.75" x14ac:dyDescent="0.25">
      <c r="A470" s="1" t="s">
        <v>1903</v>
      </c>
      <c r="B470" s="1" t="s">
        <v>2852</v>
      </c>
      <c r="C470" t="str">
        <f t="shared" si="25"/>
        <v>Ms.</v>
      </c>
      <c r="D470" t="str">
        <f t="shared" si="26"/>
        <v xml:space="preserve"> Corina</v>
      </c>
      <c r="E470" t="str">
        <f t="shared" si="27"/>
        <v>Canitz</v>
      </c>
    </row>
    <row r="471" spans="1:5" ht="15.75" x14ac:dyDescent="0.25">
      <c r="A471" s="1" t="s">
        <v>1902</v>
      </c>
      <c r="B471" s="1" t="s">
        <v>2853</v>
      </c>
      <c r="C471" t="str">
        <f t="shared" si="25"/>
        <v>Mr.</v>
      </c>
      <c r="D471" t="str">
        <f t="shared" si="26"/>
        <v xml:space="preserve"> Guannan</v>
      </c>
      <c r="E471" t="str">
        <f t="shared" si="27"/>
        <v>Li</v>
      </c>
    </row>
    <row r="472" spans="1:5" ht="15.75" x14ac:dyDescent="0.25">
      <c r="A472" s="1" t="s">
        <v>1901</v>
      </c>
      <c r="B472" s="1" t="s">
        <v>2854</v>
      </c>
      <c r="C472" t="str">
        <f t="shared" si="25"/>
        <v>Mr.</v>
      </c>
      <c r="D472" t="str">
        <f t="shared" si="26"/>
        <v xml:space="preserve"> Don</v>
      </c>
      <c r="E472" t="str">
        <f t="shared" si="27"/>
        <v>Parsons</v>
      </c>
    </row>
    <row r="473" spans="1:5" ht="15.75" x14ac:dyDescent="0.25">
      <c r="A473" s="1" t="s">
        <v>1900</v>
      </c>
      <c r="B473" s="1" t="s">
        <v>2855</v>
      </c>
      <c r="C473" t="str">
        <f t="shared" si="25"/>
        <v>Mr.</v>
      </c>
      <c r="D473" t="str">
        <f t="shared" si="26"/>
        <v xml:space="preserve"> Chris</v>
      </c>
      <c r="E473" t="str">
        <f t="shared" si="27"/>
        <v>Raulli</v>
      </c>
    </row>
    <row r="474" spans="1:5" ht="15.75" x14ac:dyDescent="0.25">
      <c r="A474" s="1" t="s">
        <v>1899</v>
      </c>
      <c r="B474" s="1" t="s">
        <v>2856</v>
      </c>
      <c r="C474" t="str">
        <f t="shared" si="25"/>
        <v>Mr.</v>
      </c>
      <c r="D474" t="str">
        <f t="shared" si="26"/>
        <v xml:space="preserve"> Gavin V.</v>
      </c>
      <c r="E474" t="str">
        <f t="shared" si="27"/>
        <v>Frome</v>
      </c>
    </row>
    <row r="475" spans="1:5" ht="15.75" x14ac:dyDescent="0.25">
      <c r="A475" s="1" t="s">
        <v>1898</v>
      </c>
      <c r="B475" s="1" t="s">
        <v>2857</v>
      </c>
      <c r="C475" t="str">
        <f t="shared" si="25"/>
        <v>Mr.</v>
      </c>
      <c r="D475" t="str">
        <f t="shared" si="26"/>
        <v xml:space="preserve"> David</v>
      </c>
      <c r="E475" t="str">
        <f t="shared" si="27"/>
        <v>Sevcik</v>
      </c>
    </row>
    <row r="476" spans="1:5" ht="15.75" x14ac:dyDescent="0.25">
      <c r="A476" s="1" t="s">
        <v>1897</v>
      </c>
      <c r="B476" s="1" t="s">
        <v>2858</v>
      </c>
      <c r="C476" t="str">
        <f t="shared" si="25"/>
        <v>Mr.</v>
      </c>
      <c r="D476" t="str">
        <f t="shared" si="26"/>
        <v xml:space="preserve"> Jatin</v>
      </c>
      <c r="E476" t="str">
        <f t="shared" si="27"/>
        <v>Narang</v>
      </c>
    </row>
    <row r="477" spans="1:5" ht="15.75" x14ac:dyDescent="0.25">
      <c r="A477" s="1" t="s">
        <v>1895</v>
      </c>
      <c r="B477" s="1" t="s">
        <v>2859</v>
      </c>
      <c r="C477" t="str">
        <f t="shared" si="25"/>
        <v>Mr.</v>
      </c>
      <c r="D477" t="str">
        <f t="shared" si="26"/>
        <v xml:space="preserve"> J P. II</v>
      </c>
      <c r="E477" t="str">
        <f t="shared" si="27"/>
        <v>Royston</v>
      </c>
    </row>
    <row r="478" spans="1:5" ht="15.75" x14ac:dyDescent="0.25">
      <c r="A478" s="1" t="s">
        <v>1894</v>
      </c>
      <c r="B478" s="1" t="s">
        <v>2860</v>
      </c>
      <c r="C478" t="str">
        <f t="shared" si="25"/>
        <v>Ms.</v>
      </c>
      <c r="D478" t="str">
        <f t="shared" si="26"/>
        <v xml:space="preserve"> Angela M.</v>
      </c>
      <c r="E478" t="str">
        <f t="shared" si="27"/>
        <v>Tieri</v>
      </c>
    </row>
    <row r="479" spans="1:5" ht="15.75" x14ac:dyDescent="0.25">
      <c r="A479" s="1" t="s">
        <v>1893</v>
      </c>
      <c r="B479" s="1" t="s">
        <v>2861</v>
      </c>
      <c r="C479" t="str">
        <f t="shared" si="25"/>
        <v>Mr.</v>
      </c>
      <c r="D479" t="str">
        <f t="shared" si="26"/>
        <v xml:space="preserve"> Blake K.</v>
      </c>
      <c r="E479" t="str">
        <f t="shared" si="27"/>
        <v>Whitney</v>
      </c>
    </row>
    <row r="480" spans="1:5" ht="15.75" x14ac:dyDescent="0.25">
      <c r="A480" s="1" t="s">
        <v>1892</v>
      </c>
      <c r="B480" s="1" t="s">
        <v>2862</v>
      </c>
      <c r="C480" t="str">
        <f t="shared" si="25"/>
        <v>Mr.</v>
      </c>
      <c r="D480" t="str">
        <f t="shared" si="26"/>
        <v xml:space="preserve"> Brian T.</v>
      </c>
      <c r="E480" t="str">
        <f t="shared" si="27"/>
        <v>Wandzilak</v>
      </c>
    </row>
    <row r="481" spans="1:5" ht="15.75" x14ac:dyDescent="0.25">
      <c r="A481" s="1" t="s">
        <v>1891</v>
      </c>
      <c r="B481" s="1" t="s">
        <v>2863</v>
      </c>
      <c r="C481" t="str">
        <f t="shared" si="25"/>
        <v>Mr.</v>
      </c>
      <c r="D481" t="str">
        <f t="shared" si="26"/>
        <v xml:space="preserve"> Damon</v>
      </c>
      <c r="E481" t="str">
        <f t="shared" si="27"/>
        <v>Valenzona</v>
      </c>
    </row>
    <row r="482" spans="1:5" ht="15.75" x14ac:dyDescent="0.25">
      <c r="A482" s="1" t="s">
        <v>1890</v>
      </c>
      <c r="B482" s="1" t="s">
        <v>2864</v>
      </c>
      <c r="C482" t="str">
        <f t="shared" si="25"/>
        <v>Mr.</v>
      </c>
      <c r="D482" t="str">
        <f t="shared" si="26"/>
        <v xml:space="preserve"> Jeffrey</v>
      </c>
      <c r="E482" t="str">
        <f t="shared" si="27"/>
        <v>Young</v>
      </c>
    </row>
    <row r="483" spans="1:5" ht="15.75" x14ac:dyDescent="0.25">
      <c r="A483" s="1" t="s">
        <v>1889</v>
      </c>
      <c r="B483" s="1" t="s">
        <v>2865</v>
      </c>
      <c r="C483" t="str">
        <f t="shared" si="25"/>
        <v>Mr.</v>
      </c>
      <c r="D483" t="str">
        <f t="shared" si="26"/>
        <v xml:space="preserve"> Malcolm J.</v>
      </c>
      <c r="E483" t="str">
        <f t="shared" si="27"/>
        <v>Richards</v>
      </c>
    </row>
    <row r="484" spans="1:5" ht="15.75" x14ac:dyDescent="0.25">
      <c r="A484" s="1" t="s">
        <v>1888</v>
      </c>
      <c r="B484" s="1" t="s">
        <v>2866</v>
      </c>
      <c r="C484" t="str">
        <f t="shared" si="25"/>
        <v>Ms.</v>
      </c>
      <c r="D484" t="str">
        <f t="shared" si="26"/>
        <v xml:space="preserve"> Margaret B.</v>
      </c>
      <c r="E484" t="str">
        <f t="shared" si="27"/>
        <v>Alexson</v>
      </c>
    </row>
    <row r="485" spans="1:5" ht="15.75" x14ac:dyDescent="0.25">
      <c r="A485" s="1" t="s">
        <v>1887</v>
      </c>
      <c r="B485" s="1" t="s">
        <v>2867</v>
      </c>
      <c r="C485" t="str">
        <f t="shared" si="25"/>
        <v>Ms.</v>
      </c>
      <c r="D485" t="str">
        <f t="shared" si="26"/>
        <v xml:space="preserve"> Helen</v>
      </c>
      <c r="E485" t="str">
        <f t="shared" si="27"/>
        <v>Wright</v>
      </c>
    </row>
    <row r="486" spans="1:5" ht="15.75" x14ac:dyDescent="0.25">
      <c r="A486" s="1" t="s">
        <v>1886</v>
      </c>
      <c r="B486" s="1" t="s">
        <v>2868</v>
      </c>
      <c r="C486" t="str">
        <f t="shared" si="25"/>
        <v>Mr.</v>
      </c>
      <c r="D486" t="str">
        <f t="shared" si="26"/>
        <v xml:space="preserve"> Matthew</v>
      </c>
      <c r="E486" t="str">
        <f t="shared" si="27"/>
        <v>McKenna</v>
      </c>
    </row>
    <row r="487" spans="1:5" ht="15.75" x14ac:dyDescent="0.25">
      <c r="A487" s="1" t="s">
        <v>1885</v>
      </c>
      <c r="B487" s="1" t="s">
        <v>2869</v>
      </c>
      <c r="C487" t="str">
        <f t="shared" si="25"/>
        <v>Mr.</v>
      </c>
      <c r="D487" t="str">
        <f t="shared" si="26"/>
        <v xml:space="preserve"> Jeff</v>
      </c>
      <c r="E487" t="str">
        <f t="shared" si="27"/>
        <v>Sallade</v>
      </c>
    </row>
    <row r="488" spans="1:5" ht="15.75" x14ac:dyDescent="0.25">
      <c r="A488" s="1" t="s">
        <v>1884</v>
      </c>
      <c r="B488" s="1" t="s">
        <v>2870</v>
      </c>
      <c r="C488" t="str">
        <f t="shared" si="25"/>
        <v>Mrs.</v>
      </c>
      <c r="D488" t="str">
        <f t="shared" si="26"/>
        <v xml:space="preserve"> Tara R</v>
      </c>
      <c r="E488" t="str">
        <f t="shared" si="27"/>
        <v>Argall</v>
      </c>
    </row>
    <row r="489" spans="1:5" ht="15.75" x14ac:dyDescent="0.25">
      <c r="A489" s="1" t="s">
        <v>1883</v>
      </c>
      <c r="B489" s="1" t="s">
        <v>2871</v>
      </c>
      <c r="C489" t="str">
        <f t="shared" si="25"/>
        <v>Ms.</v>
      </c>
      <c r="D489" t="str">
        <f t="shared" si="26"/>
        <v xml:space="preserve"> Kristin</v>
      </c>
      <c r="E489" t="str">
        <f t="shared" si="27"/>
        <v>Patchell</v>
      </c>
    </row>
    <row r="490" spans="1:5" ht="15.75" x14ac:dyDescent="0.25">
      <c r="A490" s="1" t="s">
        <v>1882</v>
      </c>
      <c r="B490" s="1" t="s">
        <v>2872</v>
      </c>
      <c r="C490" t="str">
        <f t="shared" si="25"/>
        <v>Mr.</v>
      </c>
      <c r="D490" t="str">
        <f t="shared" si="26"/>
        <v xml:space="preserve"> Timothy</v>
      </c>
      <c r="E490" t="str">
        <f t="shared" si="27"/>
        <v>Catoggio</v>
      </c>
    </row>
    <row r="491" spans="1:5" ht="15.75" x14ac:dyDescent="0.25">
      <c r="A491" s="1" t="s">
        <v>1881</v>
      </c>
      <c r="B491" s="1" t="s">
        <v>2873</v>
      </c>
      <c r="C491" t="str">
        <f t="shared" si="25"/>
        <v>Mr.</v>
      </c>
      <c r="D491" t="str">
        <f t="shared" si="26"/>
        <v xml:space="preserve"> Scott</v>
      </c>
      <c r="E491" t="str">
        <f t="shared" si="27"/>
        <v>Adams</v>
      </c>
    </row>
    <row r="492" spans="1:5" ht="15.75" x14ac:dyDescent="0.25">
      <c r="A492" s="1" t="s">
        <v>1880</v>
      </c>
      <c r="B492" s="1" t="s">
        <v>2874</v>
      </c>
      <c r="C492" t="str">
        <f t="shared" si="25"/>
        <v>Ms.</v>
      </c>
      <c r="D492" t="str">
        <f t="shared" si="26"/>
        <v xml:space="preserve"> Carly E</v>
      </c>
      <c r="E492" t="str">
        <f t="shared" si="27"/>
        <v>Windt</v>
      </c>
    </row>
    <row r="493" spans="1:5" ht="15.75" x14ac:dyDescent="0.25">
      <c r="A493" s="1" t="s">
        <v>1879</v>
      </c>
      <c r="B493" s="1" t="s">
        <v>2875</v>
      </c>
      <c r="C493" t="str">
        <f t="shared" si="25"/>
        <v>Ms.</v>
      </c>
      <c r="D493" t="str">
        <f t="shared" si="26"/>
        <v xml:space="preserve"> Lisa</v>
      </c>
      <c r="E493" t="str">
        <f t="shared" si="27"/>
        <v>Ryan</v>
      </c>
    </row>
    <row r="494" spans="1:5" ht="15.75" x14ac:dyDescent="0.25">
      <c r="A494" s="1" t="s">
        <v>1878</v>
      </c>
      <c r="B494" s="1" t="s">
        <v>2876</v>
      </c>
      <c r="C494" t="str">
        <f t="shared" si="25"/>
        <v>Ms.</v>
      </c>
      <c r="D494" t="str">
        <f t="shared" si="26"/>
        <v xml:space="preserve"> Stacey</v>
      </c>
      <c r="E494" t="str">
        <f t="shared" si="27"/>
        <v>Marion</v>
      </c>
    </row>
    <row r="495" spans="1:5" ht="15.75" x14ac:dyDescent="0.25">
      <c r="A495" s="1" t="s">
        <v>1877</v>
      </c>
      <c r="B495" s="1" t="s">
        <v>2877</v>
      </c>
      <c r="C495" t="str">
        <f t="shared" si="25"/>
        <v>Mr.</v>
      </c>
      <c r="D495" t="str">
        <f t="shared" si="26"/>
        <v xml:space="preserve"> Louis</v>
      </c>
      <c r="E495" t="str">
        <f t="shared" si="27"/>
        <v>Raffetto</v>
      </c>
    </row>
    <row r="496" spans="1:5" ht="15.75" x14ac:dyDescent="0.25">
      <c r="A496" s="1" t="s">
        <v>1876</v>
      </c>
      <c r="B496" s="1" t="s">
        <v>2878</v>
      </c>
      <c r="C496" t="str">
        <f t="shared" si="25"/>
        <v>Mr.</v>
      </c>
      <c r="D496" t="str">
        <f t="shared" si="26"/>
        <v xml:space="preserve"> Brian R.</v>
      </c>
      <c r="E496" t="str">
        <f t="shared" si="27"/>
        <v>Young</v>
      </c>
    </row>
    <row r="497" spans="1:5" ht="15.75" x14ac:dyDescent="0.25">
      <c r="A497" s="1" t="s">
        <v>1875</v>
      </c>
      <c r="B497" s="1" t="s">
        <v>2879</v>
      </c>
      <c r="C497" t="str">
        <f t="shared" si="25"/>
        <v>Mrs.</v>
      </c>
      <c r="D497" t="str">
        <f t="shared" si="26"/>
        <v xml:space="preserve"> Jessica</v>
      </c>
      <c r="E497" t="str">
        <f t="shared" si="27"/>
        <v>Oehlke</v>
      </c>
    </row>
    <row r="498" spans="1:5" ht="15.75" x14ac:dyDescent="0.25">
      <c r="A498" s="1" t="s">
        <v>1874</v>
      </c>
      <c r="B498" s="1" t="s">
        <v>2880</v>
      </c>
      <c r="C498" t="str">
        <f t="shared" si="25"/>
        <v>Ms.</v>
      </c>
      <c r="D498" t="str">
        <f t="shared" si="26"/>
        <v xml:space="preserve"> Dawn M.</v>
      </c>
      <c r="E498" t="str">
        <f t="shared" si="27"/>
        <v>Sudol</v>
      </c>
    </row>
    <row r="499" spans="1:5" ht="15.75" x14ac:dyDescent="0.25">
      <c r="A499" s="1" t="s">
        <v>1873</v>
      </c>
      <c r="B499" s="1" t="s">
        <v>2881</v>
      </c>
      <c r="C499" t="str">
        <f t="shared" si="25"/>
        <v>Mr.</v>
      </c>
      <c r="D499" t="str">
        <f t="shared" si="26"/>
        <v xml:space="preserve"> Chris</v>
      </c>
      <c r="E499" t="str">
        <f t="shared" si="27"/>
        <v>Van Es</v>
      </c>
    </row>
    <row r="500" spans="1:5" ht="15.75" x14ac:dyDescent="0.25">
      <c r="A500" s="1" t="s">
        <v>1872</v>
      </c>
      <c r="B500" s="1" t="s">
        <v>2882</v>
      </c>
      <c r="C500" t="str">
        <f t="shared" si="25"/>
        <v>Ms.</v>
      </c>
      <c r="D500" t="str">
        <f t="shared" si="26"/>
        <v xml:space="preserve"> Karen</v>
      </c>
      <c r="E500" t="str">
        <f t="shared" si="27"/>
        <v>Dolge</v>
      </c>
    </row>
    <row r="501" spans="1:5" ht="15.75" x14ac:dyDescent="0.25">
      <c r="A501" s="1" t="s">
        <v>1871</v>
      </c>
      <c r="B501" s="1" t="s">
        <v>2883</v>
      </c>
      <c r="C501" t="str">
        <f t="shared" si="25"/>
        <v>Ms.</v>
      </c>
      <c r="D501" t="str">
        <f t="shared" si="26"/>
        <v xml:space="preserve"> Jessica</v>
      </c>
      <c r="E501" t="str">
        <f t="shared" si="27"/>
        <v>Marlier</v>
      </c>
    </row>
    <row r="502" spans="1:5" ht="15.75" x14ac:dyDescent="0.25">
      <c r="A502" s="1" t="s">
        <v>1870</v>
      </c>
      <c r="B502" s="1" t="s">
        <v>2884</v>
      </c>
      <c r="C502" t="str">
        <f t="shared" si="25"/>
        <v>Mr.</v>
      </c>
      <c r="D502" t="str">
        <f t="shared" si="26"/>
        <v xml:space="preserve"> Mathieu</v>
      </c>
      <c r="E502" t="str">
        <f t="shared" si="27"/>
        <v>Girard</v>
      </c>
    </row>
    <row r="503" spans="1:5" ht="15.75" x14ac:dyDescent="0.25">
      <c r="A503" s="1" t="s">
        <v>1869</v>
      </c>
      <c r="B503" s="1" t="s">
        <v>2885</v>
      </c>
      <c r="C503" t="str">
        <f t="shared" si="25"/>
        <v>Mr.</v>
      </c>
      <c r="D503" t="str">
        <f t="shared" si="26"/>
        <v xml:space="preserve"> Kam S.</v>
      </c>
      <c r="E503" t="str">
        <f t="shared" si="27"/>
        <v>Lee</v>
      </c>
    </row>
    <row r="504" spans="1:5" ht="15.75" x14ac:dyDescent="0.25">
      <c r="A504" s="1" t="s">
        <v>1868</v>
      </c>
      <c r="B504" s="1" t="s">
        <v>2886</v>
      </c>
      <c r="C504" t="str">
        <f t="shared" si="25"/>
        <v>Ms.</v>
      </c>
      <c r="D504" t="str">
        <f t="shared" si="26"/>
        <v xml:space="preserve"> Valerie A</v>
      </c>
      <c r="E504" t="str">
        <f t="shared" si="27"/>
        <v>Hubbard</v>
      </c>
    </row>
    <row r="505" spans="1:5" ht="15.75" x14ac:dyDescent="0.25">
      <c r="A505" s="1" t="s">
        <v>1867</v>
      </c>
      <c r="B505" s="1" t="s">
        <v>2887</v>
      </c>
      <c r="C505" t="str">
        <f t="shared" si="25"/>
        <v>Ms.</v>
      </c>
      <c r="D505" t="str">
        <f t="shared" si="26"/>
        <v xml:space="preserve"> Freya R</v>
      </c>
      <c r="E505" t="str">
        <f t="shared" si="27"/>
        <v>Koester</v>
      </c>
    </row>
    <row r="506" spans="1:5" ht="15.75" x14ac:dyDescent="0.25">
      <c r="A506" s="1" t="s">
        <v>1866</v>
      </c>
      <c r="B506" s="1" t="s">
        <v>2888</v>
      </c>
      <c r="C506" t="str">
        <f t="shared" si="25"/>
        <v>Ms.</v>
      </c>
      <c r="D506" t="str">
        <f t="shared" si="26"/>
        <v xml:space="preserve"> Jennifer</v>
      </c>
      <c r="E506" t="str">
        <f t="shared" si="27"/>
        <v>Matthews</v>
      </c>
    </row>
    <row r="507" spans="1:5" ht="15.75" x14ac:dyDescent="0.25">
      <c r="A507" s="1" t="s">
        <v>1865</v>
      </c>
      <c r="B507" s="1" t="s">
        <v>2889</v>
      </c>
      <c r="C507" t="str">
        <f t="shared" si="25"/>
        <v>Ms.</v>
      </c>
      <c r="D507" t="str">
        <f t="shared" si="26"/>
        <v xml:space="preserve"> Kara</v>
      </c>
      <c r="E507" t="str">
        <f t="shared" si="27"/>
        <v>Rubinich</v>
      </c>
    </row>
    <row r="508" spans="1:5" ht="15.75" x14ac:dyDescent="0.25">
      <c r="A508" s="1" t="s">
        <v>1864</v>
      </c>
      <c r="B508" s="1" t="s">
        <v>2890</v>
      </c>
      <c r="C508" t="str">
        <f t="shared" si="25"/>
        <v>Mr.</v>
      </c>
      <c r="D508" t="str">
        <f t="shared" si="26"/>
        <v xml:space="preserve"> Bradley A.</v>
      </c>
      <c r="E508" t="str">
        <f t="shared" si="27"/>
        <v>Alban</v>
      </c>
    </row>
    <row r="509" spans="1:5" ht="15.75" x14ac:dyDescent="0.25">
      <c r="A509" s="1" t="s">
        <v>1863</v>
      </c>
      <c r="B509" s="1" t="s">
        <v>2891</v>
      </c>
      <c r="C509" t="str">
        <f t="shared" si="25"/>
        <v>Mr.</v>
      </c>
      <c r="D509" t="str">
        <f t="shared" si="26"/>
        <v xml:space="preserve"> Brendan</v>
      </c>
      <c r="E509" t="str">
        <f t="shared" si="27"/>
        <v>Corcoran</v>
      </c>
    </row>
    <row r="510" spans="1:5" ht="15.75" x14ac:dyDescent="0.25">
      <c r="A510" s="1" t="s">
        <v>1862</v>
      </c>
      <c r="B510" s="1" t="s">
        <v>2892</v>
      </c>
      <c r="C510" t="str">
        <f t="shared" si="25"/>
        <v>Ms.</v>
      </c>
      <c r="D510" t="str">
        <f t="shared" si="26"/>
        <v xml:space="preserve"> Amber R</v>
      </c>
      <c r="E510" t="str">
        <f t="shared" si="27"/>
        <v>Sargent</v>
      </c>
    </row>
    <row r="511" spans="1:5" ht="15.75" x14ac:dyDescent="0.25">
      <c r="A511" s="1" t="s">
        <v>1861</v>
      </c>
      <c r="B511" s="1" t="s">
        <v>2893</v>
      </c>
      <c r="C511" t="str">
        <f t="shared" si="25"/>
        <v>Mr.</v>
      </c>
      <c r="D511" t="str">
        <f t="shared" si="26"/>
        <v xml:space="preserve"> Sean K</v>
      </c>
      <c r="E511" t="str">
        <f t="shared" si="27"/>
        <v>Watson</v>
      </c>
    </row>
    <row r="512" spans="1:5" ht="15.75" x14ac:dyDescent="0.25">
      <c r="A512" s="1" t="s">
        <v>1860</v>
      </c>
      <c r="B512" s="1" t="s">
        <v>2894</v>
      </c>
      <c r="C512" t="str">
        <f t="shared" si="25"/>
        <v>Mr.</v>
      </c>
      <c r="D512" t="str">
        <f t="shared" si="26"/>
        <v xml:space="preserve"> Rick</v>
      </c>
      <c r="E512" t="str">
        <f t="shared" si="27"/>
        <v>Esponda</v>
      </c>
    </row>
    <row r="513" spans="1:5" ht="15.75" x14ac:dyDescent="0.25">
      <c r="A513" s="1" t="s">
        <v>1859</v>
      </c>
      <c r="B513" s="1" t="s">
        <v>2895</v>
      </c>
      <c r="C513" t="str">
        <f t="shared" si="25"/>
        <v>Mr.</v>
      </c>
      <c r="D513" t="str">
        <f t="shared" si="26"/>
        <v xml:space="preserve"> Matthew</v>
      </c>
      <c r="E513" t="str">
        <f t="shared" si="27"/>
        <v>Krall</v>
      </c>
    </row>
    <row r="514" spans="1:5" ht="15.75" x14ac:dyDescent="0.25">
      <c r="A514" s="1" t="s">
        <v>1858</v>
      </c>
      <c r="B514" s="1" t="s">
        <v>2896</v>
      </c>
      <c r="C514" t="str">
        <f t="shared" si="25"/>
        <v>Mr.</v>
      </c>
      <c r="D514" t="str">
        <f t="shared" si="26"/>
        <v xml:space="preserve"> Brady</v>
      </c>
      <c r="E514" t="str">
        <f t="shared" si="27"/>
        <v>Poskin</v>
      </c>
    </row>
    <row r="515" spans="1:5" ht="15.75" x14ac:dyDescent="0.25">
      <c r="A515" s="1" t="s">
        <v>1857</v>
      </c>
      <c r="B515" s="1" t="s">
        <v>2897</v>
      </c>
      <c r="C515" t="str">
        <f t="shared" ref="C515:C578" si="28">TRIM(MID(B515,FIND(",",B515)+1,FIND(" ",B515,FIND(",",B515)+2)-FIND(",",B515)-1))</f>
        <v>Ms.</v>
      </c>
      <c r="D515" t="str">
        <f t="shared" si="26"/>
        <v xml:space="preserve"> Kameko</v>
      </c>
      <c r="E515" t="str">
        <f t="shared" si="27"/>
        <v>Halfmann</v>
      </c>
    </row>
    <row r="516" spans="1:5" ht="15.75" x14ac:dyDescent="0.25">
      <c r="A516" s="1" t="s">
        <v>1856</v>
      </c>
      <c r="B516" s="1" t="s">
        <v>2898</v>
      </c>
      <c r="C516" t="str">
        <f t="shared" si="28"/>
        <v>Mr.</v>
      </c>
      <c r="D516" t="str">
        <f t="shared" si="26"/>
        <v xml:space="preserve"> Jeremy A</v>
      </c>
      <c r="E516" t="str">
        <f t="shared" si="27"/>
        <v>Klapper</v>
      </c>
    </row>
    <row r="517" spans="1:5" ht="15.75" x14ac:dyDescent="0.25">
      <c r="A517" s="1" t="s">
        <v>1855</v>
      </c>
      <c r="B517" s="1" t="s">
        <v>2899</v>
      </c>
      <c r="C517" t="str">
        <f t="shared" si="28"/>
        <v>Mr.</v>
      </c>
      <c r="D517" t="str">
        <f t="shared" si="26"/>
        <v xml:space="preserve"> Daniel</v>
      </c>
      <c r="E517" t="str">
        <f t="shared" si="27"/>
        <v>George</v>
      </c>
    </row>
    <row r="518" spans="1:5" ht="15.75" x14ac:dyDescent="0.25">
      <c r="A518" s="1" t="s">
        <v>1854</v>
      </c>
      <c r="B518" s="1" t="s">
        <v>2900</v>
      </c>
      <c r="C518" t="str">
        <f t="shared" si="28"/>
        <v>Ms.</v>
      </c>
      <c r="D518" t="str">
        <f t="shared" si="26"/>
        <v xml:space="preserve"> Amanda</v>
      </c>
      <c r="E518" t="str">
        <f t="shared" si="27"/>
        <v>Hicks</v>
      </c>
    </row>
    <row r="519" spans="1:5" ht="15.75" x14ac:dyDescent="0.25">
      <c r="A519" s="1" t="s">
        <v>1853</v>
      </c>
      <c r="B519" s="1" t="s">
        <v>2901</v>
      </c>
      <c r="C519" t="str">
        <f t="shared" si="28"/>
        <v>Ms.</v>
      </c>
      <c r="D519" t="str">
        <f t="shared" si="26"/>
        <v xml:space="preserve"> Karen</v>
      </c>
      <c r="E519" t="str">
        <f t="shared" si="27"/>
        <v>Lockyer</v>
      </c>
    </row>
    <row r="520" spans="1:5" ht="15.75" x14ac:dyDescent="0.25">
      <c r="A520" s="1" t="s">
        <v>1852</v>
      </c>
      <c r="B520" s="1" t="s">
        <v>2902</v>
      </c>
      <c r="C520" t="str">
        <f t="shared" si="28"/>
        <v>Mr.</v>
      </c>
      <c r="D520" t="str">
        <f t="shared" si="26"/>
        <v xml:space="preserve"> Gregory</v>
      </c>
      <c r="E520" t="str">
        <f t="shared" si="27"/>
        <v>Byrnes</v>
      </c>
    </row>
    <row r="521" spans="1:5" ht="15.75" x14ac:dyDescent="0.25">
      <c r="A521" s="1" t="s">
        <v>1851</v>
      </c>
      <c r="B521" s="1" t="s">
        <v>2903</v>
      </c>
      <c r="C521" t="str">
        <f t="shared" si="28"/>
        <v>Ms.</v>
      </c>
      <c r="D521" t="str">
        <f t="shared" si="26"/>
        <v xml:space="preserve"> Sabine</v>
      </c>
      <c r="E521" t="str">
        <f t="shared" si="27"/>
        <v>Norris</v>
      </c>
    </row>
    <row r="522" spans="1:5" ht="15.75" x14ac:dyDescent="0.25">
      <c r="A522" s="1" t="s">
        <v>1850</v>
      </c>
      <c r="B522" s="1" t="s">
        <v>2904</v>
      </c>
      <c r="C522" t="str">
        <f t="shared" si="28"/>
        <v>Mr.</v>
      </c>
      <c r="D522" t="str">
        <f t="shared" si="26"/>
        <v xml:space="preserve"> Joseph</v>
      </c>
      <c r="E522" t="str">
        <f t="shared" si="27"/>
        <v>Darda</v>
      </c>
    </row>
    <row r="523" spans="1:5" ht="15.75" x14ac:dyDescent="0.25">
      <c r="A523" s="1" t="s">
        <v>1849</v>
      </c>
      <c r="B523" s="1" t="s">
        <v>2905</v>
      </c>
      <c r="C523" t="str">
        <f t="shared" si="28"/>
        <v>Mr.</v>
      </c>
      <c r="D523" t="str">
        <f t="shared" si="26"/>
        <v xml:space="preserve"> Adam</v>
      </c>
      <c r="E523" t="str">
        <f t="shared" si="27"/>
        <v>Otstot</v>
      </c>
    </row>
    <row r="524" spans="1:5" ht="15.75" x14ac:dyDescent="0.25">
      <c r="A524" s="1" t="s">
        <v>1848</v>
      </c>
      <c r="B524" s="1" t="s">
        <v>2906</v>
      </c>
      <c r="C524" t="str">
        <f t="shared" si="28"/>
        <v>Ms.</v>
      </c>
      <c r="D524" t="str">
        <f t="shared" si="26"/>
        <v xml:space="preserve"> Karolyn A</v>
      </c>
      <c r="E524" t="str">
        <f t="shared" si="27"/>
        <v>Bowley</v>
      </c>
    </row>
    <row r="525" spans="1:5" ht="15.75" x14ac:dyDescent="0.25">
      <c r="A525" s="1" t="s">
        <v>1847</v>
      </c>
      <c r="B525" s="1" t="s">
        <v>2907</v>
      </c>
      <c r="C525" t="str">
        <f t="shared" si="28"/>
        <v>Mrs.</v>
      </c>
      <c r="D525" t="str">
        <f t="shared" si="26"/>
        <v xml:space="preserve"> Anita L.</v>
      </c>
      <c r="E525" t="str">
        <f t="shared" si="27"/>
        <v>Rogers</v>
      </c>
    </row>
    <row r="526" spans="1:5" ht="15.75" x14ac:dyDescent="0.25">
      <c r="A526" s="1" t="s">
        <v>1846</v>
      </c>
      <c r="B526" s="1" t="s">
        <v>2908</v>
      </c>
      <c r="C526" t="str">
        <f t="shared" si="28"/>
        <v>Ms.</v>
      </c>
      <c r="D526" t="str">
        <f t="shared" si="26"/>
        <v xml:space="preserve"> Laura E.</v>
      </c>
      <c r="E526" t="str">
        <f t="shared" si="27"/>
        <v>Mclaughlin</v>
      </c>
    </row>
    <row r="527" spans="1:5" ht="15.75" x14ac:dyDescent="0.25">
      <c r="A527" s="1" t="s">
        <v>1845</v>
      </c>
      <c r="B527" s="1" t="s">
        <v>2909</v>
      </c>
      <c r="C527" t="str">
        <f t="shared" si="28"/>
        <v>Ms.</v>
      </c>
      <c r="D527" t="str">
        <f t="shared" si="26"/>
        <v xml:space="preserve"> Sarah</v>
      </c>
      <c r="E527" t="str">
        <f t="shared" si="27"/>
        <v>Ziegler</v>
      </c>
    </row>
    <row r="528" spans="1:5" ht="15.75" x14ac:dyDescent="0.25">
      <c r="A528" s="1" t="s">
        <v>1844</v>
      </c>
      <c r="B528" s="1" t="s">
        <v>2910</v>
      </c>
      <c r="C528" t="str">
        <f t="shared" si="28"/>
        <v>Mrs.</v>
      </c>
      <c r="D528" t="str">
        <f t="shared" si="26"/>
        <v xml:space="preserve"> Ashley E</v>
      </c>
      <c r="E528" t="str">
        <f t="shared" si="27"/>
        <v>Hughey</v>
      </c>
    </row>
    <row r="529" spans="1:5" ht="15.75" x14ac:dyDescent="0.25">
      <c r="A529" s="1" t="s">
        <v>1843</v>
      </c>
      <c r="B529" s="1" t="s">
        <v>2911</v>
      </c>
      <c r="C529" t="str">
        <f t="shared" si="28"/>
        <v>Ms.</v>
      </c>
      <c r="D529" t="str">
        <f t="shared" ref="D529:D592" si="29">_xlfn.TEXTAFTER(_xlfn.TEXTAFTER(B529,", ")," ")</f>
        <v xml:space="preserve"> Lindsey</v>
      </c>
      <c r="E529" t="str">
        <f t="shared" ref="E529:E592" si="30">TRIM(LEFT(B529,FIND(",",B529)-1))</f>
        <v>Knast</v>
      </c>
    </row>
    <row r="530" spans="1:5" ht="15.75" x14ac:dyDescent="0.25">
      <c r="A530" s="1" t="s">
        <v>1842</v>
      </c>
      <c r="B530" s="1" t="s">
        <v>2912</v>
      </c>
      <c r="C530" t="str">
        <f t="shared" si="28"/>
        <v>Mr.</v>
      </c>
      <c r="D530" t="str">
        <f t="shared" si="29"/>
        <v xml:space="preserve"> Alan</v>
      </c>
      <c r="E530" t="str">
        <f t="shared" si="30"/>
        <v>Stob</v>
      </c>
    </row>
    <row r="531" spans="1:5" ht="15.75" x14ac:dyDescent="0.25">
      <c r="A531" s="1" t="s">
        <v>1841</v>
      </c>
      <c r="B531" s="1" t="s">
        <v>2913</v>
      </c>
      <c r="C531" t="str">
        <f t="shared" si="28"/>
        <v>Mr.</v>
      </c>
      <c r="D531" t="str">
        <f t="shared" si="29"/>
        <v xml:space="preserve"> Dan R.</v>
      </c>
      <c r="E531" t="str">
        <f t="shared" si="30"/>
        <v>Jensen</v>
      </c>
    </row>
    <row r="532" spans="1:5" ht="15.75" x14ac:dyDescent="0.25">
      <c r="A532" s="1" t="s">
        <v>1840</v>
      </c>
      <c r="B532" s="1" t="s">
        <v>2914</v>
      </c>
      <c r="C532" t="str">
        <f t="shared" si="28"/>
        <v>Ms.</v>
      </c>
      <c r="D532" t="str">
        <f t="shared" si="29"/>
        <v xml:space="preserve"> Katie</v>
      </c>
      <c r="E532" t="str">
        <f t="shared" si="30"/>
        <v>Mutter</v>
      </c>
    </row>
    <row r="533" spans="1:5" ht="15.75" x14ac:dyDescent="0.25">
      <c r="A533" s="1" t="s">
        <v>1839</v>
      </c>
      <c r="B533" s="1" t="s">
        <v>2915</v>
      </c>
      <c r="C533" t="str">
        <f t="shared" si="28"/>
        <v>Mr.</v>
      </c>
      <c r="D533" t="str">
        <f t="shared" si="29"/>
        <v xml:space="preserve"> Eric</v>
      </c>
      <c r="E533" t="str">
        <f t="shared" si="30"/>
        <v>Ahern</v>
      </c>
    </row>
    <row r="534" spans="1:5" ht="15.75" x14ac:dyDescent="0.25">
      <c r="A534" s="1" t="s">
        <v>1838</v>
      </c>
      <c r="B534" s="1" t="s">
        <v>2916</v>
      </c>
      <c r="C534" t="str">
        <f t="shared" si="28"/>
        <v>Ms.</v>
      </c>
      <c r="D534" t="str">
        <f t="shared" si="29"/>
        <v xml:space="preserve"> Cathryn</v>
      </c>
      <c r="E534" t="str">
        <f t="shared" si="30"/>
        <v>Chviruk</v>
      </c>
    </row>
    <row r="535" spans="1:5" ht="15.75" x14ac:dyDescent="0.25">
      <c r="A535" s="1" t="s">
        <v>1837</v>
      </c>
      <c r="B535" s="1" t="s">
        <v>2917</v>
      </c>
      <c r="C535" t="str">
        <f t="shared" si="28"/>
        <v>Mr.</v>
      </c>
      <c r="D535" t="str">
        <f t="shared" si="29"/>
        <v xml:space="preserve"> Brendan</v>
      </c>
      <c r="E535" t="str">
        <f t="shared" si="30"/>
        <v>Meehan</v>
      </c>
    </row>
    <row r="536" spans="1:5" ht="15.75" x14ac:dyDescent="0.25">
      <c r="A536" s="1" t="s">
        <v>1836</v>
      </c>
      <c r="B536" s="1" t="s">
        <v>2918</v>
      </c>
      <c r="C536" t="str">
        <f t="shared" si="28"/>
        <v>Ms.</v>
      </c>
      <c r="D536" t="str">
        <f t="shared" si="29"/>
        <v xml:space="preserve"> Shauna</v>
      </c>
      <c r="E536" t="str">
        <f t="shared" si="30"/>
        <v>Gammon</v>
      </c>
    </row>
    <row r="537" spans="1:5" ht="15.75" x14ac:dyDescent="0.25">
      <c r="A537" s="1" t="s">
        <v>1835</v>
      </c>
      <c r="B537" s="1" t="s">
        <v>2919</v>
      </c>
      <c r="C537" t="str">
        <f t="shared" si="28"/>
        <v>Mr.</v>
      </c>
      <c r="D537" t="str">
        <f t="shared" si="29"/>
        <v xml:space="preserve"> Terence</v>
      </c>
      <c r="E537" t="str">
        <f t="shared" si="30"/>
        <v>Lee</v>
      </c>
    </row>
    <row r="538" spans="1:5" ht="15.75" x14ac:dyDescent="0.25">
      <c r="A538" s="1" t="s">
        <v>1834</v>
      </c>
      <c r="B538" s="1" t="s">
        <v>2920</v>
      </c>
      <c r="C538" t="str">
        <f t="shared" si="28"/>
        <v>Ms.</v>
      </c>
      <c r="D538" t="str">
        <f t="shared" si="29"/>
        <v xml:space="preserve"> Marisol</v>
      </c>
      <c r="E538" t="str">
        <f t="shared" si="30"/>
        <v>Franco</v>
      </c>
    </row>
    <row r="539" spans="1:5" ht="15.75" x14ac:dyDescent="0.25">
      <c r="A539" s="1" t="s">
        <v>1833</v>
      </c>
      <c r="B539" s="1" t="s">
        <v>2921</v>
      </c>
      <c r="C539" t="str">
        <f t="shared" si="28"/>
        <v>Ms.</v>
      </c>
      <c r="D539" t="str">
        <f t="shared" si="29"/>
        <v xml:space="preserve"> Lindsay</v>
      </c>
      <c r="E539" t="str">
        <f t="shared" si="30"/>
        <v>Patterson</v>
      </c>
    </row>
    <row r="540" spans="1:5" ht="15.75" x14ac:dyDescent="0.25">
      <c r="A540" s="1" t="s">
        <v>1832</v>
      </c>
      <c r="B540" s="1" t="s">
        <v>2922</v>
      </c>
      <c r="C540" t="str">
        <f t="shared" si="28"/>
        <v>Ms.</v>
      </c>
      <c r="D540" t="str">
        <f t="shared" si="29"/>
        <v xml:space="preserve"> Katie</v>
      </c>
      <c r="E540" t="str">
        <f t="shared" si="30"/>
        <v>Valdes</v>
      </c>
    </row>
    <row r="541" spans="1:5" ht="15.75" x14ac:dyDescent="0.25">
      <c r="A541" s="1" t="s">
        <v>1831</v>
      </c>
      <c r="B541" s="1" t="s">
        <v>2923</v>
      </c>
      <c r="C541" t="str">
        <f t="shared" si="28"/>
        <v>Mr.</v>
      </c>
      <c r="D541" t="str">
        <f t="shared" si="29"/>
        <v xml:space="preserve"> Daniel</v>
      </c>
      <c r="E541" t="str">
        <f t="shared" si="30"/>
        <v>Craig</v>
      </c>
    </row>
    <row r="542" spans="1:5" ht="15.75" x14ac:dyDescent="0.25">
      <c r="A542" s="1" t="s">
        <v>1830</v>
      </c>
      <c r="B542" s="1" t="s">
        <v>2924</v>
      </c>
      <c r="C542" t="str">
        <f t="shared" si="28"/>
        <v>Mr.</v>
      </c>
      <c r="D542" t="str">
        <f t="shared" si="29"/>
        <v xml:space="preserve"> Brett W</v>
      </c>
      <c r="E542" t="str">
        <f t="shared" si="30"/>
        <v>Whipple</v>
      </c>
    </row>
    <row r="543" spans="1:5" ht="15.75" x14ac:dyDescent="0.25">
      <c r="A543" s="1" t="s">
        <v>1829</v>
      </c>
      <c r="B543" s="1" t="s">
        <v>2925</v>
      </c>
      <c r="C543" t="str">
        <f t="shared" si="28"/>
        <v>Mr.</v>
      </c>
      <c r="D543" t="str">
        <f t="shared" si="29"/>
        <v xml:space="preserve"> Dylan J</v>
      </c>
      <c r="E543" t="str">
        <f t="shared" si="30"/>
        <v>Marton</v>
      </c>
    </row>
    <row r="544" spans="1:5" ht="15.75" x14ac:dyDescent="0.25">
      <c r="A544" s="1" t="s">
        <v>1828</v>
      </c>
      <c r="B544" s="1" t="s">
        <v>2926</v>
      </c>
      <c r="C544" t="str">
        <f t="shared" si="28"/>
        <v>Ms.</v>
      </c>
      <c r="D544" t="str">
        <f t="shared" si="29"/>
        <v xml:space="preserve"> Elizabeth</v>
      </c>
      <c r="E544" t="str">
        <f t="shared" si="30"/>
        <v>Hildebrandt</v>
      </c>
    </row>
    <row r="545" spans="1:5" ht="15.75" x14ac:dyDescent="0.25">
      <c r="A545" s="1" t="s">
        <v>1827</v>
      </c>
      <c r="B545" s="1" t="s">
        <v>2927</v>
      </c>
      <c r="C545" t="str">
        <f t="shared" si="28"/>
        <v>Ms.</v>
      </c>
      <c r="D545" t="str">
        <f t="shared" si="29"/>
        <v xml:space="preserve"> Brooke M.</v>
      </c>
      <c r="E545" t="str">
        <f t="shared" si="30"/>
        <v>Biggs</v>
      </c>
    </row>
    <row r="546" spans="1:5" ht="15.75" x14ac:dyDescent="0.25">
      <c r="A546" s="1" t="s">
        <v>1826</v>
      </c>
      <c r="B546" s="1" t="s">
        <v>2928</v>
      </c>
      <c r="C546" t="str">
        <f t="shared" si="28"/>
        <v>Mrs.</v>
      </c>
      <c r="D546" t="str">
        <f t="shared" si="29"/>
        <v xml:space="preserve"> Teiko</v>
      </c>
      <c r="E546" t="str">
        <f t="shared" si="30"/>
        <v>Shigezumi</v>
      </c>
    </row>
    <row r="547" spans="1:5" ht="15.75" x14ac:dyDescent="0.25">
      <c r="A547" s="1" t="s">
        <v>1825</v>
      </c>
      <c r="B547" s="1" t="s">
        <v>2929</v>
      </c>
      <c r="C547" t="str">
        <f t="shared" si="28"/>
        <v>Mr.</v>
      </c>
      <c r="D547" t="str">
        <f t="shared" si="29"/>
        <v xml:space="preserve"> Zachary</v>
      </c>
      <c r="E547" t="str">
        <f t="shared" si="30"/>
        <v>Meineke</v>
      </c>
    </row>
    <row r="548" spans="1:5" ht="15.75" x14ac:dyDescent="0.25">
      <c r="A548" s="1" t="s">
        <v>1824</v>
      </c>
      <c r="B548" s="1" t="s">
        <v>2930</v>
      </c>
      <c r="C548" t="str">
        <f t="shared" si="28"/>
        <v>Ms.</v>
      </c>
      <c r="D548" t="str">
        <f t="shared" si="29"/>
        <v xml:space="preserve"> Johannah</v>
      </c>
      <c r="E548" t="str">
        <f t="shared" si="30"/>
        <v>Ludington</v>
      </c>
    </row>
    <row r="549" spans="1:5" ht="15.75" x14ac:dyDescent="0.25">
      <c r="A549" s="1" t="s">
        <v>1823</v>
      </c>
      <c r="B549" s="1" t="s">
        <v>2931</v>
      </c>
      <c r="C549" t="str">
        <f t="shared" si="28"/>
        <v>Mr.</v>
      </c>
      <c r="D549" t="str">
        <f t="shared" si="29"/>
        <v xml:space="preserve"> Ryan A</v>
      </c>
      <c r="E549" t="str">
        <f t="shared" si="30"/>
        <v>Perrich</v>
      </c>
    </row>
    <row r="550" spans="1:5" ht="15.75" x14ac:dyDescent="0.25">
      <c r="A550" s="1" t="s">
        <v>1822</v>
      </c>
      <c r="B550" s="1" t="s">
        <v>2932</v>
      </c>
      <c r="C550" t="str">
        <f t="shared" si="28"/>
        <v>Mr.</v>
      </c>
      <c r="D550" t="str">
        <f t="shared" si="29"/>
        <v xml:space="preserve"> Andres Sr.</v>
      </c>
      <c r="E550" t="str">
        <f t="shared" si="30"/>
        <v>Cervantes</v>
      </c>
    </row>
    <row r="551" spans="1:5" ht="15.75" x14ac:dyDescent="0.25">
      <c r="A551" s="1" t="s">
        <v>1821</v>
      </c>
      <c r="B551" s="1" t="s">
        <v>2933</v>
      </c>
      <c r="C551" t="str">
        <f t="shared" si="28"/>
        <v>Mr.</v>
      </c>
      <c r="D551" t="str">
        <f t="shared" si="29"/>
        <v xml:space="preserve"> Bryan</v>
      </c>
      <c r="E551" t="str">
        <f t="shared" si="30"/>
        <v>Andrews</v>
      </c>
    </row>
    <row r="552" spans="1:5" ht="15.75" x14ac:dyDescent="0.25">
      <c r="A552" s="1" t="s">
        <v>1820</v>
      </c>
      <c r="B552" s="1" t="s">
        <v>2934</v>
      </c>
      <c r="C552" t="str">
        <f t="shared" si="28"/>
        <v>Ms.</v>
      </c>
      <c r="D552" t="str">
        <f t="shared" si="29"/>
        <v xml:space="preserve"> Lizette</v>
      </c>
      <c r="E552" t="str">
        <f t="shared" si="30"/>
        <v>Ruvalcaba</v>
      </c>
    </row>
    <row r="553" spans="1:5" ht="15.75" x14ac:dyDescent="0.25">
      <c r="A553" s="1" t="s">
        <v>1819</v>
      </c>
      <c r="B553" s="1" t="s">
        <v>2935</v>
      </c>
      <c r="C553" t="str">
        <f t="shared" si="28"/>
        <v>Mr.</v>
      </c>
      <c r="D553" t="str">
        <f t="shared" si="29"/>
        <v xml:space="preserve"> Don</v>
      </c>
      <c r="E553" t="str">
        <f t="shared" si="30"/>
        <v>King</v>
      </c>
    </row>
    <row r="554" spans="1:5" ht="15.75" x14ac:dyDescent="0.25">
      <c r="A554" s="1" t="s">
        <v>1818</v>
      </c>
      <c r="B554" s="1" t="s">
        <v>2936</v>
      </c>
      <c r="C554" t="str">
        <f t="shared" si="28"/>
        <v>Mr.</v>
      </c>
      <c r="D554" t="str">
        <f t="shared" si="29"/>
        <v xml:space="preserve"> Jeb</v>
      </c>
      <c r="E554" t="str">
        <f t="shared" si="30"/>
        <v>Stone</v>
      </c>
    </row>
    <row r="555" spans="1:5" ht="15.75" x14ac:dyDescent="0.25">
      <c r="A555" s="1" t="s">
        <v>1817</v>
      </c>
      <c r="B555" s="1" t="s">
        <v>2937</v>
      </c>
      <c r="C555" t="str">
        <f t="shared" si="28"/>
        <v>Ms.</v>
      </c>
      <c r="D555" t="str">
        <f t="shared" si="29"/>
        <v xml:space="preserve"> Amy R.</v>
      </c>
      <c r="E555" t="str">
        <f t="shared" si="30"/>
        <v>Campbell</v>
      </c>
    </row>
    <row r="556" spans="1:5" ht="15.75" x14ac:dyDescent="0.25">
      <c r="A556" s="1" t="s">
        <v>1816</v>
      </c>
      <c r="B556" s="1" t="s">
        <v>2938</v>
      </c>
      <c r="C556" t="str">
        <f t="shared" si="28"/>
        <v>Mr.</v>
      </c>
      <c r="D556" t="str">
        <f t="shared" si="29"/>
        <v xml:space="preserve"> Brian</v>
      </c>
      <c r="E556" t="str">
        <f t="shared" si="30"/>
        <v>Asher</v>
      </c>
    </row>
    <row r="557" spans="1:5" ht="15.75" x14ac:dyDescent="0.25">
      <c r="A557" s="1" t="s">
        <v>1815</v>
      </c>
      <c r="B557" s="1" t="s">
        <v>2939</v>
      </c>
      <c r="C557" t="str">
        <f t="shared" si="28"/>
        <v>Mr.</v>
      </c>
      <c r="D557" t="str">
        <f t="shared" si="29"/>
        <v xml:space="preserve"> Mike G</v>
      </c>
      <c r="E557" t="str">
        <f t="shared" si="30"/>
        <v>Mazzotta</v>
      </c>
    </row>
    <row r="558" spans="1:5" ht="15.75" x14ac:dyDescent="0.25">
      <c r="A558" s="1" t="s">
        <v>1814</v>
      </c>
      <c r="B558" s="1" t="s">
        <v>2940</v>
      </c>
      <c r="C558" t="str">
        <f t="shared" si="28"/>
        <v>Ms.</v>
      </c>
      <c r="D558" t="str">
        <f t="shared" si="29"/>
        <v xml:space="preserve"> Simonezitrone Sr.</v>
      </c>
      <c r="E558" t="str">
        <f t="shared" si="30"/>
        <v>Huttl</v>
      </c>
    </row>
    <row r="559" spans="1:5" ht="15.75" x14ac:dyDescent="0.25">
      <c r="A559" s="1" t="s">
        <v>1813</v>
      </c>
      <c r="B559" s="1" t="s">
        <v>2941</v>
      </c>
      <c r="C559" t="str">
        <f t="shared" si="28"/>
        <v>Mr.</v>
      </c>
      <c r="D559" t="str">
        <f t="shared" si="29"/>
        <v xml:space="preserve"> Nicholas</v>
      </c>
      <c r="E559" t="str">
        <f t="shared" si="30"/>
        <v>Ferron</v>
      </c>
    </row>
    <row r="560" spans="1:5" ht="15.75" x14ac:dyDescent="0.25">
      <c r="A560" s="1" t="s">
        <v>1812</v>
      </c>
      <c r="B560" s="1" t="s">
        <v>2942</v>
      </c>
      <c r="C560" t="str">
        <f t="shared" si="28"/>
        <v>Ms.</v>
      </c>
      <c r="D560" t="str">
        <f t="shared" si="29"/>
        <v xml:space="preserve"> Angela M</v>
      </c>
      <c r="E560" t="str">
        <f t="shared" si="30"/>
        <v>Colarusso</v>
      </c>
    </row>
    <row r="561" spans="1:5" ht="15.75" x14ac:dyDescent="0.25">
      <c r="A561" s="1" t="s">
        <v>1811</v>
      </c>
      <c r="B561" s="1" t="s">
        <v>2943</v>
      </c>
      <c r="C561" t="str">
        <f t="shared" si="28"/>
        <v>Mr.</v>
      </c>
      <c r="D561" t="str">
        <f t="shared" si="29"/>
        <v xml:space="preserve"> Oz</v>
      </c>
      <c r="E561" t="str">
        <f t="shared" si="30"/>
        <v>Pearlman</v>
      </c>
    </row>
    <row r="562" spans="1:5" ht="15.75" x14ac:dyDescent="0.25">
      <c r="A562" s="1" t="s">
        <v>1810</v>
      </c>
      <c r="B562" s="1" t="s">
        <v>2944</v>
      </c>
      <c r="C562" t="str">
        <f t="shared" si="28"/>
        <v>Ms.</v>
      </c>
      <c r="D562" t="str">
        <f t="shared" si="29"/>
        <v xml:space="preserve"> Erin M.</v>
      </c>
      <c r="E562" t="str">
        <f t="shared" si="30"/>
        <v>O'Mara</v>
      </c>
    </row>
    <row r="563" spans="1:5" ht="15.75" x14ac:dyDescent="0.25">
      <c r="A563" s="1" t="s">
        <v>1809</v>
      </c>
      <c r="B563" s="1" t="s">
        <v>2945</v>
      </c>
      <c r="C563" t="str">
        <f t="shared" si="28"/>
        <v>Mr.</v>
      </c>
      <c r="D563" t="str">
        <f t="shared" si="29"/>
        <v xml:space="preserve"> Bobby E.</v>
      </c>
      <c r="E563" t="str">
        <f t="shared" si="30"/>
        <v>Niska</v>
      </c>
    </row>
    <row r="564" spans="1:5" ht="15.75" x14ac:dyDescent="0.25">
      <c r="A564" s="1" t="s">
        <v>1808</v>
      </c>
      <c r="B564" s="1" t="s">
        <v>2946</v>
      </c>
      <c r="C564" t="str">
        <f t="shared" si="28"/>
        <v>Mr.</v>
      </c>
      <c r="D564" t="str">
        <f t="shared" si="29"/>
        <v xml:space="preserve"> Daniel P.</v>
      </c>
      <c r="E564" t="str">
        <f t="shared" si="30"/>
        <v>Schlich</v>
      </c>
    </row>
    <row r="565" spans="1:5" ht="15.75" x14ac:dyDescent="0.25">
      <c r="A565" s="1" t="s">
        <v>1807</v>
      </c>
      <c r="B565" s="1" t="s">
        <v>2947</v>
      </c>
      <c r="C565" t="str">
        <f t="shared" si="28"/>
        <v>Ms.</v>
      </c>
      <c r="D565" t="str">
        <f t="shared" si="29"/>
        <v xml:space="preserve"> Marie E.</v>
      </c>
      <c r="E565" t="str">
        <f t="shared" si="30"/>
        <v>Zidek</v>
      </c>
    </row>
    <row r="566" spans="1:5" ht="15.75" x14ac:dyDescent="0.25">
      <c r="A566" s="1" t="s">
        <v>1806</v>
      </c>
      <c r="B566" s="1" t="s">
        <v>2948</v>
      </c>
      <c r="C566" t="str">
        <f t="shared" si="28"/>
        <v>Mrs.</v>
      </c>
      <c r="D566" t="str">
        <f t="shared" si="29"/>
        <v xml:space="preserve"> Katie</v>
      </c>
      <c r="E566" t="str">
        <f t="shared" si="30"/>
        <v>Ellgass</v>
      </c>
    </row>
    <row r="567" spans="1:5" ht="15.75" x14ac:dyDescent="0.25">
      <c r="A567" s="1" t="s">
        <v>1805</v>
      </c>
      <c r="B567" s="1" t="s">
        <v>2949</v>
      </c>
      <c r="C567" t="str">
        <f t="shared" si="28"/>
        <v>Mr.</v>
      </c>
      <c r="D567" t="str">
        <f t="shared" si="29"/>
        <v xml:space="preserve"> Eric D</v>
      </c>
      <c r="E567" t="str">
        <f t="shared" si="30"/>
        <v>Lowe</v>
      </c>
    </row>
    <row r="568" spans="1:5" ht="15.75" x14ac:dyDescent="0.25">
      <c r="A568" s="1" t="s">
        <v>1804</v>
      </c>
      <c r="B568" s="1" t="s">
        <v>2950</v>
      </c>
      <c r="C568" t="str">
        <f t="shared" si="28"/>
        <v>Ms.</v>
      </c>
      <c r="D568" t="str">
        <f t="shared" si="29"/>
        <v xml:space="preserve"> Tara</v>
      </c>
      <c r="E568" t="str">
        <f t="shared" si="30"/>
        <v>Malone</v>
      </c>
    </row>
    <row r="569" spans="1:5" ht="15.75" x14ac:dyDescent="0.25">
      <c r="A569" s="1" t="s">
        <v>1803</v>
      </c>
      <c r="B569" s="1" t="s">
        <v>2951</v>
      </c>
      <c r="C569" t="str">
        <f t="shared" si="28"/>
        <v>Ms.</v>
      </c>
      <c r="D569" t="str">
        <f t="shared" si="29"/>
        <v xml:space="preserve"> Haley L</v>
      </c>
      <c r="E569" t="str">
        <f t="shared" si="30"/>
        <v>Dumke</v>
      </c>
    </row>
    <row r="570" spans="1:5" ht="15.75" x14ac:dyDescent="0.25">
      <c r="A570" s="1" t="s">
        <v>1802</v>
      </c>
      <c r="B570" s="1" t="s">
        <v>2952</v>
      </c>
      <c r="C570" t="str">
        <f t="shared" si="28"/>
        <v>Ms.</v>
      </c>
      <c r="D570" t="str">
        <f t="shared" si="29"/>
        <v xml:space="preserve"> Kayla B.</v>
      </c>
      <c r="E570" t="str">
        <f t="shared" si="30"/>
        <v>Strong</v>
      </c>
    </row>
    <row r="571" spans="1:5" ht="15.75" x14ac:dyDescent="0.25">
      <c r="A571" s="1" t="s">
        <v>1801</v>
      </c>
      <c r="B571" s="1" t="s">
        <v>2953</v>
      </c>
      <c r="C571" t="str">
        <f t="shared" si="28"/>
        <v>Mr.</v>
      </c>
      <c r="D571" t="str">
        <f t="shared" si="29"/>
        <v xml:space="preserve"> Mark D.</v>
      </c>
      <c r="E571" t="str">
        <f t="shared" si="30"/>
        <v>Ferguson</v>
      </c>
    </row>
    <row r="572" spans="1:5" ht="15.75" x14ac:dyDescent="0.25">
      <c r="A572" s="1" t="s">
        <v>1800</v>
      </c>
      <c r="B572" s="1" t="s">
        <v>2954</v>
      </c>
      <c r="C572" t="str">
        <f t="shared" si="28"/>
        <v>Mr.</v>
      </c>
      <c r="D572" t="str">
        <f t="shared" si="29"/>
        <v xml:space="preserve"> Patrick J.</v>
      </c>
      <c r="E572" t="str">
        <f t="shared" si="30"/>
        <v>Klein</v>
      </c>
    </row>
    <row r="573" spans="1:5" ht="15.75" x14ac:dyDescent="0.25">
      <c r="A573" s="1" t="s">
        <v>1799</v>
      </c>
      <c r="B573" s="1" t="s">
        <v>2955</v>
      </c>
      <c r="C573" t="str">
        <f t="shared" si="28"/>
        <v>Mr.</v>
      </c>
      <c r="D573" t="str">
        <f t="shared" si="29"/>
        <v xml:space="preserve"> Alejandro</v>
      </c>
      <c r="E573" t="str">
        <f t="shared" si="30"/>
        <v>Eusebio</v>
      </c>
    </row>
    <row r="574" spans="1:5" ht="15.75" x14ac:dyDescent="0.25">
      <c r="A574" s="1" t="s">
        <v>1798</v>
      </c>
      <c r="B574" s="1" t="s">
        <v>2956</v>
      </c>
      <c r="C574" t="str">
        <f t="shared" si="28"/>
        <v>Mrs.</v>
      </c>
      <c r="D574" t="str">
        <f t="shared" si="29"/>
        <v xml:space="preserve"> Beth A</v>
      </c>
      <c r="E574" t="str">
        <f t="shared" si="30"/>
        <v>Szolosi</v>
      </c>
    </row>
    <row r="575" spans="1:5" ht="15.75" x14ac:dyDescent="0.25">
      <c r="A575" s="1" t="s">
        <v>1797</v>
      </c>
      <c r="B575" s="1" t="s">
        <v>2957</v>
      </c>
      <c r="C575" t="str">
        <f t="shared" si="28"/>
        <v>Mr.</v>
      </c>
      <c r="D575" t="str">
        <f t="shared" si="29"/>
        <v xml:space="preserve"> Jason R</v>
      </c>
      <c r="E575" t="str">
        <f t="shared" si="30"/>
        <v>Butler</v>
      </c>
    </row>
    <row r="576" spans="1:5" ht="15.75" x14ac:dyDescent="0.25">
      <c r="A576" s="1" t="s">
        <v>1796</v>
      </c>
      <c r="B576" s="1" t="s">
        <v>2958</v>
      </c>
      <c r="C576" t="str">
        <f t="shared" si="28"/>
        <v>Mr.</v>
      </c>
      <c r="D576" t="str">
        <f t="shared" si="29"/>
        <v xml:space="preserve"> Yoshinori</v>
      </c>
      <c r="E576" t="str">
        <f t="shared" si="30"/>
        <v>Fukuchi</v>
      </c>
    </row>
    <row r="577" spans="1:5" ht="15.75" x14ac:dyDescent="0.25">
      <c r="A577" s="1" t="s">
        <v>1795</v>
      </c>
      <c r="B577" s="1" t="s">
        <v>2959</v>
      </c>
      <c r="C577" t="str">
        <f t="shared" si="28"/>
        <v>Ms.</v>
      </c>
      <c r="D577" t="str">
        <f t="shared" si="29"/>
        <v xml:space="preserve"> Adrienne G.</v>
      </c>
      <c r="E577" t="str">
        <f t="shared" si="30"/>
        <v>Drucker</v>
      </c>
    </row>
    <row r="578" spans="1:5" ht="15.75" x14ac:dyDescent="0.25">
      <c r="A578" s="1" t="s">
        <v>1794</v>
      </c>
      <c r="B578" s="1" t="s">
        <v>2960</v>
      </c>
      <c r="C578" t="str">
        <f t="shared" si="28"/>
        <v>Mrs.</v>
      </c>
      <c r="D578" t="str">
        <f t="shared" si="29"/>
        <v xml:space="preserve"> Meredith</v>
      </c>
      <c r="E578" t="str">
        <f t="shared" si="30"/>
        <v>Aziz</v>
      </c>
    </row>
    <row r="579" spans="1:5" ht="15.75" x14ac:dyDescent="0.25">
      <c r="A579" s="1" t="s">
        <v>1793</v>
      </c>
      <c r="B579" s="1" t="s">
        <v>2961</v>
      </c>
      <c r="C579" t="str">
        <f t="shared" ref="C579:C642" si="31">TRIM(MID(B579,FIND(",",B579)+1,FIND(" ",B579,FIND(",",B579)+2)-FIND(",",B579)-1))</f>
        <v>Mr.</v>
      </c>
      <c r="D579" t="str">
        <f t="shared" si="29"/>
        <v xml:space="preserve"> Junyong</v>
      </c>
      <c r="E579" t="str">
        <f t="shared" si="30"/>
        <v>Pak</v>
      </c>
    </row>
    <row r="580" spans="1:5" ht="15.75" x14ac:dyDescent="0.25">
      <c r="A580" s="1" t="s">
        <v>1792</v>
      </c>
      <c r="B580" s="1" t="s">
        <v>2962</v>
      </c>
      <c r="C580" t="str">
        <f t="shared" si="31"/>
        <v>Ms.</v>
      </c>
      <c r="D580" t="str">
        <f t="shared" si="29"/>
        <v xml:space="preserve"> Kristen A.</v>
      </c>
      <c r="E580" t="str">
        <f t="shared" si="30"/>
        <v>Kieta</v>
      </c>
    </row>
    <row r="581" spans="1:5" ht="15.75" x14ac:dyDescent="0.25">
      <c r="A581" s="1" t="s">
        <v>1791</v>
      </c>
      <c r="B581" s="1" t="s">
        <v>2963</v>
      </c>
      <c r="C581" t="str">
        <f t="shared" si="31"/>
        <v>Ms.</v>
      </c>
      <c r="D581" t="str">
        <f t="shared" si="29"/>
        <v xml:space="preserve"> Maria I.</v>
      </c>
      <c r="E581" t="str">
        <f t="shared" si="30"/>
        <v>Velez</v>
      </c>
    </row>
    <row r="582" spans="1:5" ht="15.75" x14ac:dyDescent="0.25">
      <c r="A582" s="1" t="s">
        <v>1790</v>
      </c>
      <c r="B582" s="1" t="s">
        <v>2964</v>
      </c>
      <c r="C582" t="str">
        <f t="shared" si="31"/>
        <v>Mr.</v>
      </c>
      <c r="D582" t="str">
        <f t="shared" si="29"/>
        <v xml:space="preserve"> Jonathan</v>
      </c>
      <c r="E582" t="str">
        <f t="shared" si="30"/>
        <v>Bussiere</v>
      </c>
    </row>
    <row r="583" spans="1:5" ht="15.75" x14ac:dyDescent="0.25">
      <c r="A583" s="1" t="s">
        <v>1789</v>
      </c>
      <c r="B583" s="1" t="s">
        <v>2965</v>
      </c>
      <c r="C583" t="str">
        <f t="shared" si="31"/>
        <v>Mr.</v>
      </c>
      <c r="D583" t="str">
        <f t="shared" si="29"/>
        <v xml:space="preserve"> Phil</v>
      </c>
      <c r="E583" t="str">
        <f t="shared" si="30"/>
        <v>McCartney</v>
      </c>
    </row>
    <row r="584" spans="1:5" ht="15.75" x14ac:dyDescent="0.25">
      <c r="A584" s="1" t="s">
        <v>1788</v>
      </c>
      <c r="B584" s="1" t="s">
        <v>2966</v>
      </c>
      <c r="C584" t="str">
        <f t="shared" si="31"/>
        <v>Ms.</v>
      </c>
      <c r="D584" t="str">
        <f t="shared" si="29"/>
        <v xml:space="preserve"> Benjamina C</v>
      </c>
      <c r="E584" t="str">
        <f t="shared" si="30"/>
        <v>Bambauer</v>
      </c>
    </row>
    <row r="585" spans="1:5" ht="15.75" x14ac:dyDescent="0.25">
      <c r="A585" s="1" t="s">
        <v>1787</v>
      </c>
      <c r="B585" s="1" t="s">
        <v>2967</v>
      </c>
      <c r="C585" t="str">
        <f t="shared" si="31"/>
        <v>Mr.</v>
      </c>
      <c r="D585" t="str">
        <f t="shared" si="29"/>
        <v xml:space="preserve"> Christopher</v>
      </c>
      <c r="E585" t="str">
        <f t="shared" si="30"/>
        <v>Mertz</v>
      </c>
    </row>
    <row r="586" spans="1:5" ht="15.75" x14ac:dyDescent="0.25">
      <c r="A586" s="1" t="s">
        <v>1786</v>
      </c>
      <c r="B586" s="1" t="s">
        <v>2968</v>
      </c>
      <c r="C586" t="str">
        <f t="shared" si="31"/>
        <v>Ms.</v>
      </c>
      <c r="D586" t="str">
        <f t="shared" si="29"/>
        <v xml:space="preserve"> Alison B</v>
      </c>
      <c r="E586" t="str">
        <f t="shared" si="30"/>
        <v>Mason</v>
      </c>
    </row>
    <row r="587" spans="1:5" ht="15.75" x14ac:dyDescent="0.25">
      <c r="A587" s="1" t="s">
        <v>1785</v>
      </c>
      <c r="B587" s="1" t="s">
        <v>2969</v>
      </c>
      <c r="C587" t="str">
        <f t="shared" si="31"/>
        <v>Ms.</v>
      </c>
      <c r="D587" t="str">
        <f t="shared" si="29"/>
        <v xml:space="preserve"> Caroline</v>
      </c>
      <c r="E587" t="str">
        <f t="shared" si="30"/>
        <v>Rotich</v>
      </c>
    </row>
    <row r="588" spans="1:5" ht="15.75" x14ac:dyDescent="0.25">
      <c r="A588" s="1" t="s">
        <v>1784</v>
      </c>
      <c r="B588" s="1" t="s">
        <v>2970</v>
      </c>
      <c r="C588" t="str">
        <f t="shared" si="31"/>
        <v>Ms.</v>
      </c>
      <c r="D588" t="str">
        <f t="shared" si="29"/>
        <v xml:space="preserve"> Alexis N</v>
      </c>
      <c r="E588" t="str">
        <f t="shared" si="30"/>
        <v>Fetzer</v>
      </c>
    </row>
    <row r="589" spans="1:5" ht="15.75" x14ac:dyDescent="0.25">
      <c r="A589" s="1" t="s">
        <v>1783</v>
      </c>
      <c r="B589" s="1" t="s">
        <v>2971</v>
      </c>
      <c r="C589" t="str">
        <f t="shared" si="31"/>
        <v>Ms.</v>
      </c>
      <c r="D589" t="str">
        <f t="shared" si="29"/>
        <v xml:space="preserve"> Shanda L</v>
      </c>
      <c r="E589" t="str">
        <f t="shared" si="30"/>
        <v>Mattis</v>
      </c>
    </row>
    <row r="590" spans="1:5" ht="15.75" x14ac:dyDescent="0.25">
      <c r="A590" s="1" t="s">
        <v>1782</v>
      </c>
      <c r="B590" s="1" t="s">
        <v>2972</v>
      </c>
      <c r="C590" t="str">
        <f t="shared" si="31"/>
        <v>Mrs.</v>
      </c>
      <c r="D590" t="str">
        <f t="shared" si="29"/>
        <v xml:space="preserve"> Lacey</v>
      </c>
      <c r="E590" t="str">
        <f t="shared" si="30"/>
        <v>Cochran</v>
      </c>
    </row>
    <row r="591" spans="1:5" ht="15.75" x14ac:dyDescent="0.25">
      <c r="A591" s="1" t="s">
        <v>1781</v>
      </c>
      <c r="B591" s="1" t="s">
        <v>2973</v>
      </c>
      <c r="C591" t="str">
        <f t="shared" si="31"/>
        <v>Ms.</v>
      </c>
      <c r="D591" t="str">
        <f t="shared" si="29"/>
        <v xml:space="preserve"> Laurette</v>
      </c>
      <c r="E591" t="str">
        <f t="shared" si="30"/>
        <v>Balinsky</v>
      </c>
    </row>
    <row r="592" spans="1:5" ht="15.75" x14ac:dyDescent="0.25">
      <c r="A592" s="1" t="s">
        <v>1780</v>
      </c>
      <c r="B592" s="1" t="s">
        <v>2974</v>
      </c>
      <c r="C592" t="str">
        <f t="shared" si="31"/>
        <v>Mr.</v>
      </c>
      <c r="D592" t="str">
        <f t="shared" si="29"/>
        <v xml:space="preserve"> Jason</v>
      </c>
      <c r="E592" t="str">
        <f t="shared" si="30"/>
        <v>Reilly</v>
      </c>
    </row>
    <row r="593" spans="1:5" ht="15.75" x14ac:dyDescent="0.25">
      <c r="A593" s="1" t="s">
        <v>1779</v>
      </c>
      <c r="B593" s="1" t="s">
        <v>2975</v>
      </c>
      <c r="C593" t="str">
        <f t="shared" si="31"/>
        <v>Ms.</v>
      </c>
      <c r="D593" t="str">
        <f t="shared" ref="D593:D656" si="32">_xlfn.TEXTAFTER(_xlfn.TEXTAFTER(B593,", ")," ")</f>
        <v xml:space="preserve"> Mary</v>
      </c>
      <c r="E593" t="str">
        <f t="shared" ref="E593:E656" si="33">TRIM(LEFT(B593,FIND(",",B593)-1))</f>
        <v>Johnson</v>
      </c>
    </row>
    <row r="594" spans="1:5" ht="15.75" x14ac:dyDescent="0.25">
      <c r="A594" s="1" t="s">
        <v>1778</v>
      </c>
      <c r="B594" s="1" t="s">
        <v>2976</v>
      </c>
      <c r="C594" t="str">
        <f t="shared" si="31"/>
        <v>Ms.</v>
      </c>
      <c r="D594" t="str">
        <f t="shared" si="32"/>
        <v xml:space="preserve"> Kati A</v>
      </c>
      <c r="E594" t="str">
        <f t="shared" si="33"/>
        <v>Petry</v>
      </c>
    </row>
    <row r="595" spans="1:5" ht="15.75" x14ac:dyDescent="0.25">
      <c r="A595" s="1" t="s">
        <v>1777</v>
      </c>
      <c r="B595" s="1" t="s">
        <v>2977</v>
      </c>
      <c r="C595" t="str">
        <f t="shared" si="31"/>
        <v>Mrs.</v>
      </c>
      <c r="D595" t="str">
        <f t="shared" si="32"/>
        <v xml:space="preserve"> Kelly J</v>
      </c>
      <c r="E595" t="str">
        <f t="shared" si="33"/>
        <v>Laleman</v>
      </c>
    </row>
    <row r="596" spans="1:5" ht="15.75" x14ac:dyDescent="0.25">
      <c r="A596" s="1" t="s">
        <v>1776</v>
      </c>
      <c r="B596" s="1" t="s">
        <v>2978</v>
      </c>
      <c r="C596" t="str">
        <f t="shared" si="31"/>
        <v>Ms.</v>
      </c>
      <c r="D596" t="str">
        <f t="shared" si="32"/>
        <v xml:space="preserve"> Greer D</v>
      </c>
      <c r="E596" t="str">
        <f t="shared" si="33"/>
        <v>Colby</v>
      </c>
    </row>
    <row r="597" spans="1:5" ht="15.75" x14ac:dyDescent="0.25">
      <c r="A597" s="1" t="s">
        <v>1775</v>
      </c>
      <c r="B597" s="1" t="s">
        <v>2979</v>
      </c>
      <c r="C597" t="str">
        <f t="shared" si="31"/>
        <v>Mr.</v>
      </c>
      <c r="D597" t="str">
        <f t="shared" si="32"/>
        <v xml:space="preserve"> Brent</v>
      </c>
      <c r="E597" t="str">
        <f t="shared" si="33"/>
        <v>Wathke</v>
      </c>
    </row>
    <row r="598" spans="1:5" ht="15.75" x14ac:dyDescent="0.25">
      <c r="A598" s="1" t="s">
        <v>1774</v>
      </c>
      <c r="B598" s="1" t="s">
        <v>2980</v>
      </c>
      <c r="C598" t="str">
        <f t="shared" si="31"/>
        <v>Mr.</v>
      </c>
      <c r="D598" t="str">
        <f t="shared" si="32"/>
        <v xml:space="preserve"> Eugene M</v>
      </c>
      <c r="E598" t="str">
        <f t="shared" si="33"/>
        <v>Daly</v>
      </c>
    </row>
    <row r="599" spans="1:5" ht="15.75" x14ac:dyDescent="0.25">
      <c r="A599" s="1" t="s">
        <v>1773</v>
      </c>
      <c r="B599" s="1" t="s">
        <v>2981</v>
      </c>
      <c r="C599" t="str">
        <f t="shared" si="31"/>
        <v>Ms.</v>
      </c>
      <c r="D599" t="str">
        <f t="shared" si="32"/>
        <v xml:space="preserve"> Erin D</v>
      </c>
      <c r="E599" t="str">
        <f t="shared" si="33"/>
        <v>Dillon</v>
      </c>
    </row>
    <row r="600" spans="1:5" ht="15.75" x14ac:dyDescent="0.25">
      <c r="A600" s="1" t="s">
        <v>1772</v>
      </c>
      <c r="B600" s="1" t="s">
        <v>2982</v>
      </c>
      <c r="C600" t="str">
        <f t="shared" si="31"/>
        <v>Ms.</v>
      </c>
      <c r="D600" t="str">
        <f t="shared" si="32"/>
        <v xml:space="preserve"> Kamilla</v>
      </c>
      <c r="E600" t="str">
        <f t="shared" si="33"/>
        <v>Pontes</v>
      </c>
    </row>
    <row r="601" spans="1:5" ht="15.75" x14ac:dyDescent="0.25">
      <c r="A601" s="1" t="s">
        <v>1771</v>
      </c>
      <c r="B601" s="1" t="s">
        <v>2983</v>
      </c>
      <c r="C601" t="str">
        <f t="shared" si="31"/>
        <v>Mr.</v>
      </c>
      <c r="D601" t="str">
        <f t="shared" si="32"/>
        <v xml:space="preserve"> Wayne I.</v>
      </c>
      <c r="E601" t="str">
        <f t="shared" si="33"/>
        <v>Spies</v>
      </c>
    </row>
    <row r="602" spans="1:5" ht="15.75" x14ac:dyDescent="0.25">
      <c r="A602" s="1" t="s">
        <v>1770</v>
      </c>
      <c r="B602" s="1" t="s">
        <v>2984</v>
      </c>
      <c r="C602" t="str">
        <f t="shared" si="31"/>
        <v>Ms.</v>
      </c>
      <c r="D602" t="str">
        <f t="shared" si="32"/>
        <v xml:space="preserve"> Tracy L</v>
      </c>
      <c r="E602" t="str">
        <f t="shared" si="33"/>
        <v>Greig</v>
      </c>
    </row>
    <row r="603" spans="1:5" ht="15.75" x14ac:dyDescent="0.25">
      <c r="A603" s="1" t="s">
        <v>1769</v>
      </c>
      <c r="B603" s="1" t="s">
        <v>2985</v>
      </c>
      <c r="C603" t="str">
        <f t="shared" si="31"/>
        <v>Mrs.</v>
      </c>
      <c r="D603" t="str">
        <f t="shared" si="32"/>
        <v xml:space="preserve"> Heather</v>
      </c>
      <c r="E603" t="str">
        <f t="shared" si="33"/>
        <v>Scott</v>
      </c>
    </row>
    <row r="604" spans="1:5" ht="15.75" x14ac:dyDescent="0.25">
      <c r="A604" s="1" t="s">
        <v>1768</v>
      </c>
      <c r="B604" s="1" t="s">
        <v>2986</v>
      </c>
      <c r="C604" t="str">
        <f t="shared" si="31"/>
        <v>Mrs.</v>
      </c>
      <c r="D604" t="str">
        <f t="shared" si="32"/>
        <v xml:space="preserve"> Megan C</v>
      </c>
      <c r="E604" t="str">
        <f t="shared" si="33"/>
        <v>Erlandson</v>
      </c>
    </row>
    <row r="605" spans="1:5" ht="15.75" x14ac:dyDescent="0.25">
      <c r="A605" s="1" t="s">
        <v>1767</v>
      </c>
      <c r="B605" s="1" t="s">
        <v>2987</v>
      </c>
      <c r="C605" t="str">
        <f t="shared" si="31"/>
        <v>Mr.</v>
      </c>
      <c r="D605" t="str">
        <f t="shared" si="32"/>
        <v xml:space="preserve"> Jonathan</v>
      </c>
      <c r="E605" t="str">
        <f t="shared" si="33"/>
        <v>Autrey</v>
      </c>
    </row>
    <row r="606" spans="1:5" ht="15.75" x14ac:dyDescent="0.25">
      <c r="A606" s="1" t="s">
        <v>1766</v>
      </c>
      <c r="B606" s="1" t="s">
        <v>2988</v>
      </c>
      <c r="C606" t="str">
        <f t="shared" si="31"/>
        <v>Mr.</v>
      </c>
      <c r="D606" t="str">
        <f t="shared" si="32"/>
        <v xml:space="preserve"> Greg D.</v>
      </c>
      <c r="E606" t="str">
        <f t="shared" si="33"/>
        <v>Alleman</v>
      </c>
    </row>
    <row r="607" spans="1:5" ht="15.75" x14ac:dyDescent="0.25">
      <c r="A607" s="1" t="s">
        <v>1765</v>
      </c>
      <c r="B607" s="1" t="s">
        <v>2989</v>
      </c>
      <c r="C607" t="str">
        <f t="shared" si="31"/>
        <v>Mr.</v>
      </c>
      <c r="D607" t="str">
        <f t="shared" si="32"/>
        <v xml:space="preserve"> Steven L.</v>
      </c>
      <c r="E607" t="str">
        <f t="shared" si="33"/>
        <v>Michalski</v>
      </c>
    </row>
    <row r="608" spans="1:5" ht="15.75" x14ac:dyDescent="0.25">
      <c r="A608" s="1" t="s">
        <v>1764</v>
      </c>
      <c r="B608" s="1" t="s">
        <v>2990</v>
      </c>
      <c r="C608" t="str">
        <f t="shared" si="31"/>
        <v>Mr.</v>
      </c>
      <c r="D608" t="str">
        <f t="shared" si="32"/>
        <v xml:space="preserve"> Gianfilippo</v>
      </c>
      <c r="E608" t="str">
        <f t="shared" si="33"/>
        <v>Grillo</v>
      </c>
    </row>
    <row r="609" spans="1:5" ht="15.75" x14ac:dyDescent="0.25">
      <c r="A609" s="1" t="s">
        <v>1763</v>
      </c>
      <c r="B609" s="1" t="s">
        <v>2991</v>
      </c>
      <c r="C609" t="str">
        <f t="shared" si="31"/>
        <v>Mr.</v>
      </c>
      <c r="D609" t="str">
        <f t="shared" si="32"/>
        <v xml:space="preserve"> Hector</v>
      </c>
      <c r="E609" t="str">
        <f t="shared" si="33"/>
        <v>Coronado</v>
      </c>
    </row>
    <row r="610" spans="1:5" ht="15.75" x14ac:dyDescent="0.25">
      <c r="A610" s="1" t="s">
        <v>1762</v>
      </c>
      <c r="B610" s="1" t="s">
        <v>2992</v>
      </c>
      <c r="C610" t="str">
        <f t="shared" si="31"/>
        <v>Mr.</v>
      </c>
      <c r="D610" t="str">
        <f t="shared" si="32"/>
        <v xml:space="preserve"> Mark W.</v>
      </c>
      <c r="E610" t="str">
        <f t="shared" si="33"/>
        <v>Dewine</v>
      </c>
    </row>
    <row r="611" spans="1:5" ht="15.75" x14ac:dyDescent="0.25">
      <c r="A611" s="1" t="s">
        <v>1761</v>
      </c>
      <c r="B611" s="1" t="s">
        <v>2993</v>
      </c>
      <c r="C611" t="str">
        <f t="shared" si="31"/>
        <v>Mrs.</v>
      </c>
      <c r="D611" t="str">
        <f t="shared" si="32"/>
        <v xml:space="preserve"> Aubri</v>
      </c>
      <c r="E611" t="str">
        <f t="shared" si="33"/>
        <v>Carman</v>
      </c>
    </row>
    <row r="612" spans="1:5" ht="15.75" x14ac:dyDescent="0.25">
      <c r="A612" s="1" t="s">
        <v>1760</v>
      </c>
      <c r="B612" s="1" t="s">
        <v>2994</v>
      </c>
      <c r="C612" t="str">
        <f t="shared" si="31"/>
        <v>Mr.</v>
      </c>
      <c r="D612" t="str">
        <f t="shared" si="32"/>
        <v xml:space="preserve"> Justin</v>
      </c>
      <c r="E612" t="str">
        <f t="shared" si="33"/>
        <v>Neems</v>
      </c>
    </row>
    <row r="613" spans="1:5" ht="15.75" x14ac:dyDescent="0.25">
      <c r="A613" s="1" t="s">
        <v>1759</v>
      </c>
      <c r="B613" s="1" t="s">
        <v>2995</v>
      </c>
      <c r="C613" t="str">
        <f t="shared" si="31"/>
        <v>Ms.</v>
      </c>
      <c r="D613" t="str">
        <f t="shared" si="32"/>
        <v xml:space="preserve"> Megan A.</v>
      </c>
      <c r="E613" t="str">
        <f t="shared" si="33"/>
        <v>Pesyna</v>
      </c>
    </row>
    <row r="614" spans="1:5" ht="15.75" x14ac:dyDescent="0.25">
      <c r="A614" s="1" t="s">
        <v>1758</v>
      </c>
      <c r="B614" s="1" t="s">
        <v>2996</v>
      </c>
      <c r="C614" t="str">
        <f t="shared" si="31"/>
        <v>Ms.</v>
      </c>
      <c r="D614" t="str">
        <f t="shared" si="32"/>
        <v xml:space="preserve"> Erika M.</v>
      </c>
      <c r="E614" t="str">
        <f t="shared" si="33"/>
        <v>Meling</v>
      </c>
    </row>
    <row r="615" spans="1:5" ht="15.75" x14ac:dyDescent="0.25">
      <c r="A615" s="1" t="s">
        <v>1757</v>
      </c>
      <c r="B615" s="1" t="s">
        <v>2997</v>
      </c>
      <c r="C615" t="str">
        <f t="shared" si="31"/>
        <v>Mr.</v>
      </c>
      <c r="D615" t="str">
        <f t="shared" si="32"/>
        <v xml:space="preserve"> Daniel G.</v>
      </c>
      <c r="E615" t="str">
        <f t="shared" si="33"/>
        <v>Widlowski</v>
      </c>
    </row>
    <row r="616" spans="1:5" ht="15.75" x14ac:dyDescent="0.25">
      <c r="A616" s="1" t="s">
        <v>1756</v>
      </c>
      <c r="B616" s="1" t="s">
        <v>2998</v>
      </c>
      <c r="C616" t="str">
        <f t="shared" si="31"/>
        <v>Ms.</v>
      </c>
      <c r="D616" t="str">
        <f t="shared" si="32"/>
        <v xml:space="preserve"> Devin C.</v>
      </c>
      <c r="E616" t="str">
        <f t="shared" si="33"/>
        <v>Nadar</v>
      </c>
    </row>
    <row r="617" spans="1:5" ht="15.75" x14ac:dyDescent="0.25">
      <c r="A617" s="1" t="s">
        <v>1755</v>
      </c>
      <c r="B617" s="1" t="s">
        <v>2999</v>
      </c>
      <c r="C617" t="str">
        <f t="shared" si="31"/>
        <v>Ms.</v>
      </c>
      <c r="D617" t="str">
        <f t="shared" si="32"/>
        <v xml:space="preserve"> Louise A</v>
      </c>
      <c r="E617" t="str">
        <f t="shared" si="33"/>
        <v>Turner</v>
      </c>
    </row>
    <row r="618" spans="1:5" ht="15.75" x14ac:dyDescent="0.25">
      <c r="A618" s="1" t="s">
        <v>1754</v>
      </c>
      <c r="B618" s="1" t="s">
        <v>3000</v>
      </c>
      <c r="C618" t="str">
        <f t="shared" si="31"/>
        <v>Mrs.</v>
      </c>
      <c r="D618" t="str">
        <f t="shared" si="32"/>
        <v xml:space="preserve"> Sarah</v>
      </c>
      <c r="E618" t="str">
        <f t="shared" si="33"/>
        <v>Walker</v>
      </c>
    </row>
    <row r="619" spans="1:5" ht="15.75" x14ac:dyDescent="0.25">
      <c r="A619" s="1" t="s">
        <v>1753</v>
      </c>
      <c r="B619" s="1" t="s">
        <v>3001</v>
      </c>
      <c r="C619" t="str">
        <f t="shared" si="31"/>
        <v>Ms.</v>
      </c>
      <c r="D619" t="str">
        <f t="shared" si="32"/>
        <v xml:space="preserve"> Amy</v>
      </c>
      <c r="E619" t="str">
        <f t="shared" si="33"/>
        <v>Leedham</v>
      </c>
    </row>
    <row r="620" spans="1:5" ht="15.75" x14ac:dyDescent="0.25">
      <c r="A620" s="1" t="s">
        <v>1752</v>
      </c>
      <c r="B620" s="1" t="s">
        <v>3002</v>
      </c>
      <c r="C620" t="str">
        <f t="shared" si="31"/>
        <v>Ms.</v>
      </c>
      <c r="D620" t="str">
        <f t="shared" si="32"/>
        <v xml:space="preserve"> Brittany L.</v>
      </c>
      <c r="E620" t="str">
        <f t="shared" si="33"/>
        <v>Haglund</v>
      </c>
    </row>
    <row r="621" spans="1:5" ht="15.75" x14ac:dyDescent="0.25">
      <c r="A621" s="1" t="s">
        <v>1751</v>
      </c>
      <c r="B621" s="1" t="s">
        <v>3003</v>
      </c>
      <c r="C621" t="str">
        <f t="shared" si="31"/>
        <v>Ms.</v>
      </c>
      <c r="D621" t="str">
        <f t="shared" si="32"/>
        <v xml:space="preserve"> Jessica L</v>
      </c>
      <c r="E621" t="str">
        <f t="shared" si="33"/>
        <v>Mills</v>
      </c>
    </row>
    <row r="622" spans="1:5" ht="15.75" x14ac:dyDescent="0.25">
      <c r="A622" s="1" t="s">
        <v>1750</v>
      </c>
      <c r="B622" s="1" t="s">
        <v>3004</v>
      </c>
      <c r="C622" t="str">
        <f t="shared" si="31"/>
        <v>Mrs.</v>
      </c>
      <c r="D622" t="str">
        <f t="shared" si="32"/>
        <v xml:space="preserve"> Kristina K</v>
      </c>
      <c r="E622" t="str">
        <f t="shared" si="33"/>
        <v>Drnjevich</v>
      </c>
    </row>
    <row r="623" spans="1:5" ht="15.75" x14ac:dyDescent="0.25">
      <c r="A623" s="1" t="s">
        <v>1749</v>
      </c>
      <c r="B623" s="1" t="s">
        <v>3005</v>
      </c>
      <c r="C623" t="str">
        <f t="shared" si="31"/>
        <v>Mr.</v>
      </c>
      <c r="D623" t="str">
        <f t="shared" si="32"/>
        <v xml:space="preserve"> Brad</v>
      </c>
      <c r="E623" t="str">
        <f t="shared" si="33"/>
        <v>Clay</v>
      </c>
    </row>
    <row r="624" spans="1:5" ht="15.75" x14ac:dyDescent="0.25">
      <c r="A624" s="1" t="s">
        <v>1748</v>
      </c>
      <c r="B624" s="1" t="s">
        <v>3006</v>
      </c>
      <c r="C624" t="str">
        <f t="shared" si="31"/>
        <v>Ms.</v>
      </c>
      <c r="D624" t="str">
        <f t="shared" si="32"/>
        <v xml:space="preserve"> Margaret O</v>
      </c>
      <c r="E624" t="str">
        <f t="shared" si="33"/>
        <v>Marbury</v>
      </c>
    </row>
    <row r="625" spans="1:5" ht="15.75" x14ac:dyDescent="0.25">
      <c r="A625" s="1" t="s">
        <v>1747</v>
      </c>
      <c r="B625" s="1" t="s">
        <v>3007</v>
      </c>
      <c r="C625" t="str">
        <f t="shared" si="31"/>
        <v>Mr.</v>
      </c>
      <c r="D625" t="str">
        <f t="shared" si="32"/>
        <v xml:space="preserve"> Craig R.</v>
      </c>
      <c r="E625" t="str">
        <f t="shared" si="33"/>
        <v>Coon</v>
      </c>
    </row>
    <row r="626" spans="1:5" ht="15.75" x14ac:dyDescent="0.25">
      <c r="A626" s="1" t="s">
        <v>1746</v>
      </c>
      <c r="B626" s="1" t="s">
        <v>3008</v>
      </c>
      <c r="C626" t="str">
        <f t="shared" si="31"/>
        <v>Mr.</v>
      </c>
      <c r="D626" t="str">
        <f t="shared" si="32"/>
        <v xml:space="preserve"> Simo</v>
      </c>
      <c r="E626" t="str">
        <f t="shared" si="33"/>
        <v>Vanttinen</v>
      </c>
    </row>
    <row r="627" spans="1:5" ht="15.75" x14ac:dyDescent="0.25">
      <c r="A627" s="1" t="s">
        <v>1745</v>
      </c>
      <c r="B627" s="1" t="s">
        <v>3009</v>
      </c>
      <c r="C627" t="str">
        <f t="shared" si="31"/>
        <v>Mr.</v>
      </c>
      <c r="D627" t="str">
        <f t="shared" si="32"/>
        <v xml:space="preserve"> Christopher J</v>
      </c>
      <c r="E627" t="str">
        <f t="shared" si="33"/>
        <v>Garges</v>
      </c>
    </row>
    <row r="628" spans="1:5" ht="15.75" x14ac:dyDescent="0.25">
      <c r="A628" s="1" t="s">
        <v>1744</v>
      </c>
      <c r="B628" s="1" t="s">
        <v>3010</v>
      </c>
      <c r="C628" t="str">
        <f t="shared" si="31"/>
        <v>Mr.</v>
      </c>
      <c r="D628" t="str">
        <f t="shared" si="32"/>
        <v xml:space="preserve"> Mario Sr.</v>
      </c>
      <c r="E628" t="str">
        <f t="shared" si="33"/>
        <v>Rivel</v>
      </c>
    </row>
    <row r="629" spans="1:5" ht="15.75" x14ac:dyDescent="0.25">
      <c r="A629" s="1" t="s">
        <v>1743</v>
      </c>
      <c r="B629" s="1" t="s">
        <v>3011</v>
      </c>
      <c r="C629" t="str">
        <f t="shared" si="31"/>
        <v>Mrs.</v>
      </c>
      <c r="D629" t="str">
        <f t="shared" si="32"/>
        <v xml:space="preserve"> Meghann R.</v>
      </c>
      <c r="E629" t="str">
        <f t="shared" si="33"/>
        <v>Lawson</v>
      </c>
    </row>
    <row r="630" spans="1:5" ht="15.75" x14ac:dyDescent="0.25">
      <c r="A630" s="1" t="s">
        <v>1742</v>
      </c>
      <c r="B630" s="1" t="s">
        <v>3012</v>
      </c>
      <c r="C630" t="str">
        <f t="shared" si="31"/>
        <v>Mr.</v>
      </c>
      <c r="D630" t="str">
        <f t="shared" si="32"/>
        <v xml:space="preserve"> Scott M</v>
      </c>
      <c r="E630" t="str">
        <f t="shared" si="33"/>
        <v>Cale</v>
      </c>
    </row>
    <row r="631" spans="1:5" ht="15.75" x14ac:dyDescent="0.25">
      <c r="A631" s="1" t="s">
        <v>1741</v>
      </c>
      <c r="B631" s="1" t="s">
        <v>3013</v>
      </c>
      <c r="C631" t="str">
        <f t="shared" si="31"/>
        <v>Ms.</v>
      </c>
      <c r="D631" t="str">
        <f t="shared" si="32"/>
        <v xml:space="preserve"> Caitlin E.</v>
      </c>
      <c r="E631" t="str">
        <f t="shared" si="33"/>
        <v>Phillips</v>
      </c>
    </row>
    <row r="632" spans="1:5" ht="15.75" x14ac:dyDescent="0.25">
      <c r="A632" s="1" t="s">
        <v>1740</v>
      </c>
      <c r="B632" s="1" t="s">
        <v>3014</v>
      </c>
      <c r="C632" t="str">
        <f t="shared" si="31"/>
        <v>Mrs.</v>
      </c>
      <c r="D632" t="str">
        <f t="shared" si="32"/>
        <v xml:space="preserve"> Samantha A.</v>
      </c>
      <c r="E632" t="str">
        <f t="shared" si="33"/>
        <v>Stewart</v>
      </c>
    </row>
    <row r="633" spans="1:5" ht="15.75" x14ac:dyDescent="0.25">
      <c r="A633" s="1" t="s">
        <v>1739</v>
      </c>
      <c r="B633" s="1" t="s">
        <v>3015</v>
      </c>
      <c r="C633" t="str">
        <f t="shared" si="31"/>
        <v>Mr.</v>
      </c>
      <c r="D633" t="str">
        <f t="shared" si="32"/>
        <v xml:space="preserve"> Erik</v>
      </c>
      <c r="E633" t="str">
        <f t="shared" si="33"/>
        <v>Drotz</v>
      </c>
    </row>
    <row r="634" spans="1:5" ht="15.75" x14ac:dyDescent="0.25">
      <c r="A634" s="1" t="s">
        <v>1738</v>
      </c>
      <c r="B634" s="1" t="s">
        <v>3016</v>
      </c>
      <c r="C634" t="str">
        <f t="shared" si="31"/>
        <v>Mr.</v>
      </c>
      <c r="D634" t="str">
        <f t="shared" si="32"/>
        <v xml:space="preserve"> Christopher</v>
      </c>
      <c r="E634" t="str">
        <f t="shared" si="33"/>
        <v>Mutai</v>
      </c>
    </row>
    <row r="635" spans="1:5" ht="15.75" x14ac:dyDescent="0.25">
      <c r="A635" s="1" t="s">
        <v>1737</v>
      </c>
      <c r="B635" s="1" t="s">
        <v>3017</v>
      </c>
      <c r="C635" t="str">
        <f t="shared" si="31"/>
        <v>Mrs.</v>
      </c>
      <c r="D635" t="str">
        <f t="shared" si="32"/>
        <v xml:space="preserve"> Maya</v>
      </c>
      <c r="E635" t="str">
        <f t="shared" si="33"/>
        <v>Lovlien</v>
      </c>
    </row>
    <row r="636" spans="1:5" ht="15.75" x14ac:dyDescent="0.25">
      <c r="A636" s="1" t="s">
        <v>1736</v>
      </c>
      <c r="B636" s="1" t="s">
        <v>3018</v>
      </c>
      <c r="C636" t="str">
        <f t="shared" si="31"/>
        <v>Mr.</v>
      </c>
      <c r="D636" t="str">
        <f t="shared" si="32"/>
        <v xml:space="preserve"> Zachary T</v>
      </c>
      <c r="E636" t="str">
        <f t="shared" si="33"/>
        <v>Bruns</v>
      </c>
    </row>
    <row r="637" spans="1:5" ht="15.75" x14ac:dyDescent="0.25">
      <c r="A637" s="1" t="s">
        <v>1735</v>
      </c>
      <c r="B637" s="1" t="s">
        <v>3019</v>
      </c>
      <c r="C637" t="str">
        <f t="shared" si="31"/>
        <v>Mrs.</v>
      </c>
      <c r="D637" t="str">
        <f t="shared" si="32"/>
        <v xml:space="preserve"> Hilda</v>
      </c>
      <c r="E637" t="str">
        <f t="shared" si="33"/>
        <v>Stoney</v>
      </c>
    </row>
    <row r="638" spans="1:5" ht="15.75" x14ac:dyDescent="0.25">
      <c r="A638" s="1" t="s">
        <v>1734</v>
      </c>
      <c r="B638" s="1" t="s">
        <v>3020</v>
      </c>
      <c r="C638" t="str">
        <f t="shared" si="31"/>
        <v>Ms.</v>
      </c>
      <c r="D638" t="str">
        <f t="shared" si="32"/>
        <v xml:space="preserve"> Stephanie</v>
      </c>
      <c r="E638" t="str">
        <f t="shared" si="33"/>
        <v>Markert</v>
      </c>
    </row>
    <row r="639" spans="1:5" ht="15.75" x14ac:dyDescent="0.25">
      <c r="A639" s="1" t="s">
        <v>1733</v>
      </c>
      <c r="B639" s="1" t="s">
        <v>3021</v>
      </c>
      <c r="C639" t="str">
        <f t="shared" si="31"/>
        <v>Mr.</v>
      </c>
      <c r="D639" t="str">
        <f t="shared" si="32"/>
        <v xml:space="preserve"> Doug</v>
      </c>
      <c r="E639" t="str">
        <f t="shared" si="33"/>
        <v>McLucas</v>
      </c>
    </row>
    <row r="640" spans="1:5" ht="15.75" x14ac:dyDescent="0.25">
      <c r="A640" s="1" t="s">
        <v>1732</v>
      </c>
      <c r="B640" s="1" t="s">
        <v>3022</v>
      </c>
      <c r="C640" t="str">
        <f t="shared" si="31"/>
        <v>Ms.</v>
      </c>
      <c r="D640" t="str">
        <f t="shared" si="32"/>
        <v xml:space="preserve"> Bethany N.</v>
      </c>
      <c r="E640" t="str">
        <f t="shared" si="33"/>
        <v>Erwin</v>
      </c>
    </row>
    <row r="641" spans="1:5" ht="15.75" x14ac:dyDescent="0.25">
      <c r="A641" s="1" t="s">
        <v>1731</v>
      </c>
      <c r="B641" s="1" t="s">
        <v>3023</v>
      </c>
      <c r="C641" t="str">
        <f t="shared" si="31"/>
        <v>Mrs.</v>
      </c>
      <c r="D641" t="str">
        <f t="shared" si="32"/>
        <v xml:space="preserve"> Sandra H</v>
      </c>
      <c r="E641" t="str">
        <f t="shared" si="33"/>
        <v>Osborne</v>
      </c>
    </row>
    <row r="642" spans="1:5" ht="15.75" x14ac:dyDescent="0.25">
      <c r="A642" s="1" t="s">
        <v>1730</v>
      </c>
      <c r="B642" s="1" t="s">
        <v>3024</v>
      </c>
      <c r="C642" t="str">
        <f t="shared" si="31"/>
        <v>Mr.</v>
      </c>
      <c r="D642" t="str">
        <f t="shared" si="32"/>
        <v xml:space="preserve"> Takuo</v>
      </c>
      <c r="E642" t="str">
        <f t="shared" si="33"/>
        <v>Otsuka</v>
      </c>
    </row>
    <row r="643" spans="1:5" ht="15.75" x14ac:dyDescent="0.25">
      <c r="A643" s="1" t="s">
        <v>1729</v>
      </c>
      <c r="B643" s="1" t="s">
        <v>3025</v>
      </c>
      <c r="C643" t="str">
        <f t="shared" ref="C643:C706" si="34">TRIM(MID(B643,FIND(",",B643)+1,FIND(" ",B643,FIND(",",B643)+2)-FIND(",",B643)-1))</f>
        <v>Ms.</v>
      </c>
      <c r="D643" t="str">
        <f t="shared" si="32"/>
        <v xml:space="preserve"> Kelly A.</v>
      </c>
      <c r="E643" t="str">
        <f t="shared" si="33"/>
        <v>Smith</v>
      </c>
    </row>
    <row r="644" spans="1:5" ht="15.75" x14ac:dyDescent="0.25">
      <c r="A644" s="1" t="s">
        <v>1728</v>
      </c>
      <c r="B644" s="1" t="s">
        <v>3026</v>
      </c>
      <c r="C644" t="str">
        <f t="shared" si="34"/>
        <v>Mr.</v>
      </c>
      <c r="D644" t="str">
        <f t="shared" si="32"/>
        <v xml:space="preserve"> Scott</v>
      </c>
      <c r="E644" t="str">
        <f t="shared" si="33"/>
        <v>Myers</v>
      </c>
    </row>
    <row r="645" spans="1:5" ht="15.75" x14ac:dyDescent="0.25">
      <c r="A645" s="1" t="s">
        <v>1727</v>
      </c>
      <c r="B645" s="1" t="s">
        <v>3027</v>
      </c>
      <c r="C645" t="str">
        <f t="shared" si="34"/>
        <v>Mr.</v>
      </c>
      <c r="D645" t="str">
        <f t="shared" si="32"/>
        <v xml:space="preserve"> Benoit</v>
      </c>
      <c r="E645" t="str">
        <f t="shared" si="33"/>
        <v>Cote</v>
      </c>
    </row>
    <row r="646" spans="1:5" ht="15.75" x14ac:dyDescent="0.25">
      <c r="A646" s="1" t="s">
        <v>1726</v>
      </c>
      <c r="B646" s="1" t="s">
        <v>3028</v>
      </c>
      <c r="C646" t="str">
        <f t="shared" si="34"/>
        <v>Ms.</v>
      </c>
      <c r="D646" t="str">
        <f t="shared" si="32"/>
        <v xml:space="preserve"> Elizabeth M.</v>
      </c>
      <c r="E646" t="str">
        <f t="shared" si="33"/>
        <v>Ehrhardt</v>
      </c>
    </row>
    <row r="647" spans="1:5" ht="15.75" x14ac:dyDescent="0.25">
      <c r="A647" s="1" t="s">
        <v>1725</v>
      </c>
      <c r="B647" s="1" t="s">
        <v>3029</v>
      </c>
      <c r="C647" t="str">
        <f t="shared" si="34"/>
        <v>Ms.</v>
      </c>
      <c r="D647" t="str">
        <f t="shared" si="32"/>
        <v xml:space="preserve"> Jessica A.</v>
      </c>
      <c r="E647" t="str">
        <f t="shared" si="33"/>
        <v>Petersen</v>
      </c>
    </row>
    <row r="648" spans="1:5" ht="15.75" x14ac:dyDescent="0.25">
      <c r="A648" s="1" t="s">
        <v>1724</v>
      </c>
      <c r="B648" s="1" t="s">
        <v>3030</v>
      </c>
      <c r="C648" t="str">
        <f t="shared" si="34"/>
        <v>Ms.</v>
      </c>
      <c r="D648" t="str">
        <f t="shared" si="32"/>
        <v xml:space="preserve"> Monica K</v>
      </c>
      <c r="E648" t="str">
        <f t="shared" si="33"/>
        <v>Ertel</v>
      </c>
    </row>
    <row r="649" spans="1:5" ht="15.75" x14ac:dyDescent="0.25">
      <c r="A649" s="1" t="s">
        <v>1723</v>
      </c>
      <c r="B649" s="1" t="s">
        <v>3031</v>
      </c>
      <c r="C649" t="str">
        <f t="shared" si="34"/>
        <v>Mr.</v>
      </c>
      <c r="D649" t="str">
        <f t="shared" si="32"/>
        <v xml:space="preserve"> Kevin L</v>
      </c>
      <c r="E649" t="str">
        <f t="shared" si="33"/>
        <v>Lanza</v>
      </c>
    </row>
    <row r="650" spans="1:5" ht="15.75" x14ac:dyDescent="0.25">
      <c r="A650" s="1" t="s">
        <v>1722</v>
      </c>
      <c r="B650" s="1" t="s">
        <v>3032</v>
      </c>
      <c r="C650" t="str">
        <f t="shared" si="34"/>
        <v>Mr.</v>
      </c>
      <c r="D650" t="str">
        <f t="shared" si="32"/>
        <v xml:space="preserve"> Gregory</v>
      </c>
      <c r="E650" t="str">
        <f t="shared" si="33"/>
        <v>Picklesimer</v>
      </c>
    </row>
    <row r="651" spans="1:5" ht="15.75" x14ac:dyDescent="0.25">
      <c r="A651" s="1" t="s">
        <v>1721</v>
      </c>
      <c r="B651" s="1" t="s">
        <v>3033</v>
      </c>
      <c r="C651" t="str">
        <f t="shared" si="34"/>
        <v>Ms.</v>
      </c>
      <c r="D651" t="str">
        <f t="shared" si="32"/>
        <v xml:space="preserve"> Della</v>
      </c>
      <c r="E651" t="str">
        <f t="shared" si="33"/>
        <v>Giles</v>
      </c>
    </row>
    <row r="652" spans="1:5" ht="15.75" x14ac:dyDescent="0.25">
      <c r="A652" s="1" t="s">
        <v>1720</v>
      </c>
      <c r="B652" s="1" t="s">
        <v>3034</v>
      </c>
      <c r="C652" t="str">
        <f t="shared" si="34"/>
        <v>Mr.</v>
      </c>
      <c r="D652" t="str">
        <f t="shared" si="32"/>
        <v xml:space="preserve"> David</v>
      </c>
      <c r="E652" t="str">
        <f t="shared" si="33"/>
        <v>Harmon</v>
      </c>
    </row>
    <row r="653" spans="1:5" ht="15.75" x14ac:dyDescent="0.25">
      <c r="A653" s="1" t="s">
        <v>1719</v>
      </c>
      <c r="B653" s="1" t="s">
        <v>3035</v>
      </c>
      <c r="C653" t="str">
        <f t="shared" si="34"/>
        <v>Ms.</v>
      </c>
      <c r="D653" t="str">
        <f t="shared" si="32"/>
        <v xml:space="preserve"> Victoria</v>
      </c>
      <c r="E653" t="str">
        <f t="shared" si="33"/>
        <v>Pennings</v>
      </c>
    </row>
    <row r="654" spans="1:5" ht="15.75" x14ac:dyDescent="0.25">
      <c r="A654" s="1" t="s">
        <v>1718</v>
      </c>
      <c r="B654" s="1" t="s">
        <v>3036</v>
      </c>
      <c r="C654" t="str">
        <f t="shared" si="34"/>
        <v>Mr.</v>
      </c>
      <c r="D654" t="str">
        <f t="shared" si="32"/>
        <v xml:space="preserve"> Tasos</v>
      </c>
      <c r="E654" t="str">
        <f t="shared" si="33"/>
        <v>Tseronis</v>
      </c>
    </row>
    <row r="655" spans="1:5" ht="15.75" x14ac:dyDescent="0.25">
      <c r="A655" s="1" t="s">
        <v>1717</v>
      </c>
      <c r="B655" s="1" t="s">
        <v>3037</v>
      </c>
      <c r="C655" t="str">
        <f t="shared" si="34"/>
        <v>Mr.</v>
      </c>
      <c r="D655" t="str">
        <f t="shared" si="32"/>
        <v xml:space="preserve"> Thomas</v>
      </c>
      <c r="E655" t="str">
        <f t="shared" si="33"/>
        <v>Aliff</v>
      </c>
    </row>
    <row r="656" spans="1:5" ht="15.75" x14ac:dyDescent="0.25">
      <c r="A656" s="1" t="s">
        <v>1716</v>
      </c>
      <c r="B656" s="1" t="s">
        <v>3038</v>
      </c>
      <c r="C656" t="str">
        <f t="shared" si="34"/>
        <v>Mr.</v>
      </c>
      <c r="D656" t="str">
        <f t="shared" si="32"/>
        <v xml:space="preserve"> Lukasz</v>
      </c>
      <c r="E656" t="str">
        <f t="shared" si="33"/>
        <v>Willenberg</v>
      </c>
    </row>
    <row r="657" spans="1:5" ht="15.75" x14ac:dyDescent="0.25">
      <c r="A657" s="1" t="s">
        <v>1715</v>
      </c>
      <c r="B657" s="1" t="s">
        <v>3039</v>
      </c>
      <c r="C657" t="str">
        <f t="shared" si="34"/>
        <v>Mr.</v>
      </c>
      <c r="D657" t="str">
        <f t="shared" ref="D657:D720" si="35">_xlfn.TEXTAFTER(_xlfn.TEXTAFTER(B657,", ")," ")</f>
        <v xml:space="preserve"> Matthew A.</v>
      </c>
      <c r="E657" t="str">
        <f t="shared" ref="E657:E720" si="36">TRIM(LEFT(B657,FIND(",",B657)-1))</f>
        <v>Millett</v>
      </c>
    </row>
    <row r="658" spans="1:5" ht="15.75" x14ac:dyDescent="0.25">
      <c r="A658" s="1" t="s">
        <v>1714</v>
      </c>
      <c r="B658" s="1" t="s">
        <v>3040</v>
      </c>
      <c r="C658" t="str">
        <f t="shared" si="34"/>
        <v>Ms.</v>
      </c>
      <c r="D658" t="str">
        <f t="shared" si="35"/>
        <v xml:space="preserve"> Meta</v>
      </c>
      <c r="E658" t="str">
        <f t="shared" si="36"/>
        <v>Haley</v>
      </c>
    </row>
    <row r="659" spans="1:5" ht="15.75" x14ac:dyDescent="0.25">
      <c r="A659" s="1" t="s">
        <v>1713</v>
      </c>
      <c r="B659" s="1" t="s">
        <v>3041</v>
      </c>
      <c r="C659" t="str">
        <f t="shared" si="34"/>
        <v>Ms.</v>
      </c>
      <c r="D659" t="str">
        <f t="shared" si="35"/>
        <v xml:space="preserve"> Rachel E</v>
      </c>
      <c r="E659" t="str">
        <f t="shared" si="36"/>
        <v>Ackerman</v>
      </c>
    </row>
    <row r="660" spans="1:5" ht="15.75" x14ac:dyDescent="0.25">
      <c r="A660" s="1" t="s">
        <v>1712</v>
      </c>
      <c r="B660" s="1" t="s">
        <v>3042</v>
      </c>
      <c r="C660" t="str">
        <f t="shared" si="34"/>
        <v>Ms.</v>
      </c>
      <c r="D660" t="str">
        <f t="shared" si="35"/>
        <v xml:space="preserve"> Angelica</v>
      </c>
      <c r="E660" t="str">
        <f t="shared" si="36"/>
        <v>Valdez</v>
      </c>
    </row>
    <row r="661" spans="1:5" ht="15.75" x14ac:dyDescent="0.25">
      <c r="A661" s="1" t="s">
        <v>1711</v>
      </c>
      <c r="B661" s="1" t="s">
        <v>3043</v>
      </c>
      <c r="C661" t="str">
        <f t="shared" si="34"/>
        <v>Ms.</v>
      </c>
      <c r="D661" t="str">
        <f t="shared" si="35"/>
        <v xml:space="preserve"> Kathleen</v>
      </c>
      <c r="E661" t="str">
        <f t="shared" si="36"/>
        <v>Michaud</v>
      </c>
    </row>
    <row r="662" spans="1:5" ht="15.75" x14ac:dyDescent="0.25">
      <c r="A662" s="1" t="s">
        <v>1710</v>
      </c>
      <c r="B662" s="1" t="s">
        <v>3044</v>
      </c>
      <c r="C662" t="str">
        <f t="shared" si="34"/>
        <v>Mr.</v>
      </c>
      <c r="D662" t="str">
        <f t="shared" si="35"/>
        <v xml:space="preserve"> Gabriel D.</v>
      </c>
      <c r="E662" t="str">
        <f t="shared" si="36"/>
        <v>Gunnink</v>
      </c>
    </row>
    <row r="663" spans="1:5" ht="15.75" x14ac:dyDescent="0.25">
      <c r="A663" s="1" t="s">
        <v>1709</v>
      </c>
      <c r="B663" s="1" t="s">
        <v>3045</v>
      </c>
      <c r="C663" t="str">
        <f t="shared" si="34"/>
        <v>Mr.</v>
      </c>
      <c r="D663" t="str">
        <f t="shared" si="35"/>
        <v xml:space="preserve"> Jeff T</v>
      </c>
      <c r="E663" t="str">
        <f t="shared" si="36"/>
        <v>Knight</v>
      </c>
    </row>
    <row r="664" spans="1:5" ht="15.75" x14ac:dyDescent="0.25">
      <c r="A664" s="1" t="s">
        <v>1708</v>
      </c>
      <c r="B664" s="1" t="s">
        <v>3046</v>
      </c>
      <c r="C664" t="str">
        <f t="shared" si="34"/>
        <v>Mr.</v>
      </c>
      <c r="D664" t="str">
        <f t="shared" si="35"/>
        <v xml:space="preserve"> Neil D</v>
      </c>
      <c r="E664" t="str">
        <f t="shared" si="36"/>
        <v>Grosscup</v>
      </c>
    </row>
    <row r="665" spans="1:5" ht="15.75" x14ac:dyDescent="0.25">
      <c r="A665" s="1" t="s">
        <v>1707</v>
      </c>
      <c r="B665" s="1" t="s">
        <v>3047</v>
      </c>
      <c r="C665" t="str">
        <f t="shared" si="34"/>
        <v>Ms.</v>
      </c>
      <c r="D665" t="str">
        <f t="shared" si="35"/>
        <v xml:space="preserve"> Katherine L.</v>
      </c>
      <c r="E665" t="str">
        <f t="shared" si="36"/>
        <v>Koniuch</v>
      </c>
    </row>
    <row r="666" spans="1:5" ht="15.75" x14ac:dyDescent="0.25">
      <c r="A666" s="1" t="s">
        <v>1706</v>
      </c>
      <c r="B666" s="1" t="s">
        <v>3048</v>
      </c>
      <c r="C666" t="str">
        <f t="shared" si="34"/>
        <v>Ms.</v>
      </c>
      <c r="D666" t="str">
        <f t="shared" si="35"/>
        <v xml:space="preserve"> Ariel E</v>
      </c>
      <c r="E666" t="str">
        <f t="shared" si="36"/>
        <v>Heitzman</v>
      </c>
    </row>
    <row r="667" spans="1:5" ht="15.75" x14ac:dyDescent="0.25">
      <c r="A667" s="1" t="s">
        <v>1705</v>
      </c>
      <c r="B667" s="1" t="s">
        <v>3049</v>
      </c>
      <c r="C667" t="str">
        <f t="shared" si="34"/>
        <v>Mr.</v>
      </c>
      <c r="D667" t="str">
        <f t="shared" si="35"/>
        <v xml:space="preserve"> Christopher P</v>
      </c>
      <c r="E667" t="str">
        <f t="shared" si="36"/>
        <v>Tatton</v>
      </c>
    </row>
    <row r="668" spans="1:5" ht="15.75" x14ac:dyDescent="0.25">
      <c r="A668" s="1" t="s">
        <v>1704</v>
      </c>
      <c r="B668" s="1" t="s">
        <v>3050</v>
      </c>
      <c r="C668" t="str">
        <f t="shared" si="34"/>
        <v>Mrs.</v>
      </c>
      <c r="D668" t="str">
        <f t="shared" si="35"/>
        <v xml:space="preserve"> Erin M.</v>
      </c>
      <c r="E668" t="str">
        <f t="shared" si="36"/>
        <v>Flanagan</v>
      </c>
    </row>
    <row r="669" spans="1:5" ht="15.75" x14ac:dyDescent="0.25">
      <c r="A669" s="1" t="s">
        <v>1703</v>
      </c>
      <c r="B669" s="1" t="s">
        <v>3051</v>
      </c>
      <c r="C669" t="str">
        <f t="shared" si="34"/>
        <v>Mrs.</v>
      </c>
      <c r="D669" t="str">
        <f t="shared" si="35"/>
        <v xml:space="preserve"> Molly K.</v>
      </c>
      <c r="E669" t="str">
        <f t="shared" si="36"/>
        <v>Funk</v>
      </c>
    </row>
    <row r="670" spans="1:5" ht="15.75" x14ac:dyDescent="0.25">
      <c r="A670" s="1" t="s">
        <v>1702</v>
      </c>
      <c r="B670" s="1" t="s">
        <v>3052</v>
      </c>
      <c r="C670" t="str">
        <f t="shared" si="34"/>
        <v>Mr.</v>
      </c>
      <c r="D670" t="str">
        <f t="shared" si="35"/>
        <v xml:space="preserve"> Ryan J.</v>
      </c>
      <c r="E670" t="str">
        <f t="shared" si="36"/>
        <v>Davenport</v>
      </c>
    </row>
    <row r="671" spans="1:5" ht="15.75" x14ac:dyDescent="0.25">
      <c r="A671" s="1" t="s">
        <v>1701</v>
      </c>
      <c r="B671" s="1" t="s">
        <v>3053</v>
      </c>
      <c r="C671" t="str">
        <f t="shared" si="34"/>
        <v>Mrs.</v>
      </c>
      <c r="D671" t="str">
        <f t="shared" si="35"/>
        <v xml:space="preserve"> Jennifer</v>
      </c>
      <c r="E671" t="str">
        <f t="shared" si="36"/>
        <v>Nicholson</v>
      </c>
    </row>
    <row r="672" spans="1:5" ht="15.75" x14ac:dyDescent="0.25">
      <c r="A672" s="1" t="s">
        <v>1700</v>
      </c>
      <c r="B672" s="1" t="s">
        <v>3054</v>
      </c>
      <c r="C672" t="str">
        <f t="shared" si="34"/>
        <v>Mr.</v>
      </c>
      <c r="D672" t="str">
        <f t="shared" si="35"/>
        <v xml:space="preserve"> Daniel M</v>
      </c>
      <c r="E672" t="str">
        <f t="shared" si="36"/>
        <v>Lindbloom</v>
      </c>
    </row>
    <row r="673" spans="1:5" ht="15.75" x14ac:dyDescent="0.25">
      <c r="A673" s="1" t="s">
        <v>1699</v>
      </c>
      <c r="B673" s="1" t="s">
        <v>3055</v>
      </c>
      <c r="C673" t="str">
        <f t="shared" si="34"/>
        <v>Ms.</v>
      </c>
      <c r="D673" t="str">
        <f t="shared" si="35"/>
        <v xml:space="preserve"> Hiruni</v>
      </c>
      <c r="E673" t="str">
        <f t="shared" si="36"/>
        <v>Wijayaratne</v>
      </c>
    </row>
    <row r="674" spans="1:5" ht="15.75" x14ac:dyDescent="0.25">
      <c r="A674" s="1" t="s">
        <v>1698</v>
      </c>
      <c r="B674" s="1" t="s">
        <v>3056</v>
      </c>
      <c r="C674" t="str">
        <f t="shared" si="34"/>
        <v>Ms.</v>
      </c>
      <c r="D674" t="str">
        <f t="shared" si="35"/>
        <v xml:space="preserve"> Reina H.</v>
      </c>
      <c r="E674" t="str">
        <f t="shared" si="36"/>
        <v>Ainsworth</v>
      </c>
    </row>
    <row r="675" spans="1:5" ht="15.75" x14ac:dyDescent="0.25">
      <c r="A675" s="1" t="s">
        <v>1697</v>
      </c>
      <c r="B675" s="1" t="s">
        <v>3057</v>
      </c>
      <c r="C675" t="str">
        <f t="shared" si="34"/>
        <v>Ms.</v>
      </c>
      <c r="D675" t="str">
        <f t="shared" si="35"/>
        <v xml:space="preserve"> Kristi</v>
      </c>
      <c r="E675" t="str">
        <f t="shared" si="36"/>
        <v>Gayagoy</v>
      </c>
    </row>
    <row r="676" spans="1:5" ht="15.75" x14ac:dyDescent="0.25">
      <c r="A676" s="1" t="s">
        <v>1696</v>
      </c>
      <c r="B676" s="1" t="s">
        <v>3058</v>
      </c>
      <c r="C676" t="str">
        <f t="shared" si="34"/>
        <v>Ms.</v>
      </c>
      <c r="D676" t="str">
        <f t="shared" si="35"/>
        <v xml:space="preserve"> Meredith L.</v>
      </c>
      <c r="E676" t="str">
        <f t="shared" si="36"/>
        <v>Fitzmaurice</v>
      </c>
    </row>
    <row r="677" spans="1:5" ht="15.75" x14ac:dyDescent="0.25">
      <c r="A677" s="1" t="s">
        <v>1695</v>
      </c>
      <c r="B677" s="1" t="s">
        <v>3059</v>
      </c>
      <c r="C677" t="str">
        <f t="shared" si="34"/>
        <v>Ms.</v>
      </c>
      <c r="D677" t="str">
        <f t="shared" si="35"/>
        <v xml:space="preserve"> Jocelyn</v>
      </c>
      <c r="E677" t="str">
        <f t="shared" si="36"/>
        <v>Rodriguez</v>
      </c>
    </row>
    <row r="678" spans="1:5" ht="15.75" x14ac:dyDescent="0.25">
      <c r="A678" s="1" t="s">
        <v>1694</v>
      </c>
      <c r="B678" s="1" t="s">
        <v>3060</v>
      </c>
      <c r="C678" t="str">
        <f t="shared" si="34"/>
        <v>Mrs.</v>
      </c>
      <c r="D678" t="str">
        <f t="shared" si="35"/>
        <v xml:space="preserve"> Daphne</v>
      </c>
      <c r="E678" t="str">
        <f t="shared" si="36"/>
        <v>Tsoucas</v>
      </c>
    </row>
    <row r="679" spans="1:5" ht="15.75" x14ac:dyDescent="0.25">
      <c r="A679" s="1" t="s">
        <v>1693</v>
      </c>
      <c r="B679" s="1" t="s">
        <v>3061</v>
      </c>
      <c r="C679" t="str">
        <f t="shared" si="34"/>
        <v>Ms.</v>
      </c>
      <c r="D679" t="str">
        <f t="shared" si="35"/>
        <v xml:space="preserve"> Margaret E</v>
      </c>
      <c r="E679" t="str">
        <f t="shared" si="36"/>
        <v>Muhly</v>
      </c>
    </row>
    <row r="680" spans="1:5" ht="15.75" x14ac:dyDescent="0.25">
      <c r="A680" s="1" t="s">
        <v>1692</v>
      </c>
      <c r="B680" s="1" t="s">
        <v>3062</v>
      </c>
      <c r="C680" t="str">
        <f t="shared" si="34"/>
        <v>Mr.</v>
      </c>
      <c r="D680" t="str">
        <f t="shared" si="35"/>
        <v xml:space="preserve"> Mario J.</v>
      </c>
      <c r="E680" t="str">
        <f t="shared" si="36"/>
        <v>Lund</v>
      </c>
    </row>
    <row r="681" spans="1:5" ht="15.75" x14ac:dyDescent="0.25">
      <c r="A681" s="1" t="s">
        <v>1691</v>
      </c>
      <c r="B681" s="1" t="s">
        <v>3063</v>
      </c>
      <c r="C681" t="str">
        <f t="shared" si="34"/>
        <v>Mr.</v>
      </c>
      <c r="D681" t="str">
        <f t="shared" si="35"/>
        <v xml:space="preserve"> Peter</v>
      </c>
      <c r="E681" t="str">
        <f t="shared" si="36"/>
        <v>Battaglino</v>
      </c>
    </row>
    <row r="682" spans="1:5" ht="15.75" x14ac:dyDescent="0.25">
      <c r="A682" s="1" t="s">
        <v>1690</v>
      </c>
      <c r="B682" s="1" t="s">
        <v>3064</v>
      </c>
      <c r="C682" t="str">
        <f t="shared" si="34"/>
        <v>Ms.</v>
      </c>
      <c r="D682" t="str">
        <f t="shared" si="35"/>
        <v xml:space="preserve"> Carolina</v>
      </c>
      <c r="E682" t="str">
        <f t="shared" si="36"/>
        <v>Pena</v>
      </c>
    </row>
    <row r="683" spans="1:5" ht="15.75" x14ac:dyDescent="0.25">
      <c r="A683" s="1" t="s">
        <v>1689</v>
      </c>
      <c r="B683" s="1" t="s">
        <v>3065</v>
      </c>
      <c r="C683" t="str">
        <f t="shared" si="34"/>
        <v>Mrs.</v>
      </c>
      <c r="D683" t="str">
        <f t="shared" si="35"/>
        <v xml:space="preserve"> Jenny K.</v>
      </c>
      <c r="E683" t="str">
        <f t="shared" si="36"/>
        <v>Thomason</v>
      </c>
    </row>
    <row r="684" spans="1:5" ht="15.75" x14ac:dyDescent="0.25">
      <c r="A684" s="1" t="s">
        <v>1688</v>
      </c>
      <c r="B684" s="1" t="s">
        <v>3066</v>
      </c>
      <c r="C684" t="str">
        <f t="shared" si="34"/>
        <v>Ms.</v>
      </c>
      <c r="D684" t="str">
        <f t="shared" si="35"/>
        <v xml:space="preserve"> Jessica</v>
      </c>
      <c r="E684" t="str">
        <f t="shared" si="36"/>
        <v>Hancox</v>
      </c>
    </row>
    <row r="685" spans="1:5" ht="15.75" x14ac:dyDescent="0.25">
      <c r="A685" s="1" t="s">
        <v>1687</v>
      </c>
      <c r="B685" s="1" t="s">
        <v>3067</v>
      </c>
      <c r="C685" t="str">
        <f t="shared" si="34"/>
        <v>Ms.</v>
      </c>
      <c r="D685" t="str">
        <f t="shared" si="35"/>
        <v xml:space="preserve"> Kimberly D</v>
      </c>
      <c r="E685" t="str">
        <f t="shared" si="36"/>
        <v>Canarecci</v>
      </c>
    </row>
    <row r="686" spans="1:5" ht="15.75" x14ac:dyDescent="0.25">
      <c r="A686" s="1" t="s">
        <v>1686</v>
      </c>
      <c r="B686" s="1" t="s">
        <v>3068</v>
      </c>
      <c r="C686" t="str">
        <f t="shared" si="34"/>
        <v>Mr.</v>
      </c>
      <c r="D686" t="str">
        <f t="shared" si="35"/>
        <v xml:space="preserve"> Marc-Olivier</v>
      </c>
      <c r="E686" t="str">
        <f t="shared" si="36"/>
        <v>Toupin</v>
      </c>
    </row>
    <row r="687" spans="1:5" ht="15.75" x14ac:dyDescent="0.25">
      <c r="A687" s="1" t="s">
        <v>1685</v>
      </c>
      <c r="B687" s="1" t="s">
        <v>3069</v>
      </c>
      <c r="C687" t="str">
        <f t="shared" si="34"/>
        <v>Mr.</v>
      </c>
      <c r="D687" t="str">
        <f t="shared" si="35"/>
        <v xml:space="preserve"> Russell J</v>
      </c>
      <c r="E687" t="str">
        <f t="shared" si="36"/>
        <v>Mulley</v>
      </c>
    </row>
    <row r="688" spans="1:5" ht="15.75" x14ac:dyDescent="0.25">
      <c r="A688" s="1" t="s">
        <v>1684</v>
      </c>
      <c r="B688" s="1" t="s">
        <v>3070</v>
      </c>
      <c r="C688" t="str">
        <f t="shared" si="34"/>
        <v>Ms.</v>
      </c>
      <c r="D688" t="str">
        <f t="shared" si="35"/>
        <v xml:space="preserve"> Karine</v>
      </c>
      <c r="E688" t="str">
        <f t="shared" si="36"/>
        <v>Parry</v>
      </c>
    </row>
    <row r="689" spans="1:5" ht="15.75" x14ac:dyDescent="0.25">
      <c r="A689" s="1" t="s">
        <v>1683</v>
      </c>
      <c r="B689" s="1" t="s">
        <v>3071</v>
      </c>
      <c r="C689" t="str">
        <f t="shared" si="34"/>
        <v>Ms.</v>
      </c>
      <c r="D689" t="str">
        <f t="shared" si="35"/>
        <v xml:space="preserve"> Cheryl</v>
      </c>
      <c r="E689" t="str">
        <f t="shared" si="36"/>
        <v>Mason Cox</v>
      </c>
    </row>
    <row r="690" spans="1:5" ht="15.75" x14ac:dyDescent="0.25">
      <c r="A690" s="1" t="s">
        <v>1682</v>
      </c>
      <c r="B690" s="1" t="s">
        <v>3072</v>
      </c>
      <c r="C690" t="str">
        <f t="shared" si="34"/>
        <v>Ms.</v>
      </c>
      <c r="D690" t="str">
        <f t="shared" si="35"/>
        <v xml:space="preserve"> Allison M.</v>
      </c>
      <c r="E690" t="str">
        <f t="shared" si="36"/>
        <v>Thompson</v>
      </c>
    </row>
    <row r="691" spans="1:5" ht="15.75" x14ac:dyDescent="0.25">
      <c r="A691" s="1" t="s">
        <v>1681</v>
      </c>
      <c r="B691" s="1" t="s">
        <v>3073</v>
      </c>
      <c r="C691" t="str">
        <f t="shared" si="34"/>
        <v>Ms.</v>
      </c>
      <c r="D691" t="str">
        <f t="shared" si="35"/>
        <v xml:space="preserve"> Adriana</v>
      </c>
      <c r="E691" t="str">
        <f t="shared" si="36"/>
        <v>Nelson</v>
      </c>
    </row>
    <row r="692" spans="1:5" ht="15.75" x14ac:dyDescent="0.25">
      <c r="A692" s="1" t="s">
        <v>1680</v>
      </c>
      <c r="B692" s="1" t="s">
        <v>3074</v>
      </c>
      <c r="C692" t="str">
        <f t="shared" si="34"/>
        <v>Ms.</v>
      </c>
      <c r="D692" t="str">
        <f t="shared" si="35"/>
        <v xml:space="preserve"> Miranda J</v>
      </c>
      <c r="E692" t="str">
        <f t="shared" si="36"/>
        <v>Forte</v>
      </c>
    </row>
    <row r="693" spans="1:5" ht="15.75" x14ac:dyDescent="0.25">
      <c r="A693" s="1" t="s">
        <v>1679</v>
      </c>
      <c r="B693" s="1" t="s">
        <v>3075</v>
      </c>
      <c r="C693" t="str">
        <f t="shared" si="34"/>
        <v>Mr.</v>
      </c>
      <c r="D693" t="str">
        <f t="shared" si="35"/>
        <v xml:space="preserve"> Roberto</v>
      </c>
      <c r="E693" t="str">
        <f t="shared" si="36"/>
        <v>Corona Iturriaga</v>
      </c>
    </row>
    <row r="694" spans="1:5" ht="15.75" x14ac:dyDescent="0.25">
      <c r="A694" s="1" t="s">
        <v>1678</v>
      </c>
      <c r="B694" s="1" t="s">
        <v>3076</v>
      </c>
      <c r="C694" t="str">
        <f t="shared" si="34"/>
        <v>Mrs.</v>
      </c>
      <c r="D694" t="str">
        <f t="shared" si="35"/>
        <v xml:space="preserve"> Rebecca B.</v>
      </c>
      <c r="E694" t="str">
        <f t="shared" si="36"/>
        <v>McCollum</v>
      </c>
    </row>
    <row r="695" spans="1:5" ht="15.75" x14ac:dyDescent="0.25">
      <c r="A695" s="1" t="s">
        <v>1677</v>
      </c>
      <c r="B695" s="1" t="s">
        <v>3077</v>
      </c>
      <c r="C695" t="str">
        <f t="shared" si="34"/>
        <v>Ms.</v>
      </c>
      <c r="D695" t="str">
        <f t="shared" si="35"/>
        <v xml:space="preserve"> Tiffany</v>
      </c>
      <c r="E695" t="str">
        <f t="shared" si="36"/>
        <v>Hevner</v>
      </c>
    </row>
    <row r="696" spans="1:5" ht="15.75" x14ac:dyDescent="0.25">
      <c r="A696" s="1" t="s">
        <v>1676</v>
      </c>
      <c r="B696" s="1" t="s">
        <v>3078</v>
      </c>
      <c r="C696" t="str">
        <f t="shared" si="34"/>
        <v>Mr.</v>
      </c>
      <c r="D696" t="str">
        <f t="shared" si="35"/>
        <v xml:space="preserve"> Alexander</v>
      </c>
      <c r="E696" t="str">
        <f t="shared" si="36"/>
        <v>Looi</v>
      </c>
    </row>
    <row r="697" spans="1:5" ht="15.75" x14ac:dyDescent="0.25">
      <c r="A697" s="1" t="s">
        <v>1675</v>
      </c>
      <c r="B697" s="1" t="s">
        <v>3079</v>
      </c>
      <c r="C697" t="str">
        <f t="shared" si="34"/>
        <v>Mr.</v>
      </c>
      <c r="D697" t="str">
        <f t="shared" si="35"/>
        <v xml:space="preserve"> Rich M</v>
      </c>
      <c r="E697" t="str">
        <f t="shared" si="36"/>
        <v>Power</v>
      </c>
    </row>
    <row r="698" spans="1:5" ht="15.75" x14ac:dyDescent="0.25">
      <c r="A698" s="1" t="s">
        <v>1674</v>
      </c>
      <c r="B698" s="1" t="s">
        <v>3080</v>
      </c>
      <c r="C698" t="str">
        <f t="shared" si="34"/>
        <v>Mr.</v>
      </c>
      <c r="D698" t="str">
        <f t="shared" si="35"/>
        <v xml:space="preserve"> Aaron C</v>
      </c>
      <c r="E698" t="str">
        <f t="shared" si="36"/>
        <v>Routon</v>
      </c>
    </row>
    <row r="699" spans="1:5" ht="15.75" x14ac:dyDescent="0.25">
      <c r="A699" s="1" t="s">
        <v>1673</v>
      </c>
      <c r="B699" s="1" t="s">
        <v>3081</v>
      </c>
      <c r="C699" t="str">
        <f t="shared" si="34"/>
        <v>Ms.</v>
      </c>
      <c r="D699" t="str">
        <f t="shared" si="35"/>
        <v xml:space="preserve"> Kate</v>
      </c>
      <c r="E699" t="str">
        <f t="shared" si="36"/>
        <v>Dochelli</v>
      </c>
    </row>
    <row r="700" spans="1:5" ht="15.75" x14ac:dyDescent="0.25">
      <c r="A700" s="1" t="s">
        <v>1672</v>
      </c>
      <c r="B700" s="1" t="s">
        <v>3082</v>
      </c>
      <c r="C700" t="str">
        <f t="shared" si="34"/>
        <v>Ms.</v>
      </c>
      <c r="D700" t="str">
        <f t="shared" si="35"/>
        <v xml:space="preserve"> Maria M</v>
      </c>
      <c r="E700" t="str">
        <f t="shared" si="36"/>
        <v>Gillespie</v>
      </c>
    </row>
    <row r="701" spans="1:5" ht="15.75" x14ac:dyDescent="0.25">
      <c r="A701" s="1" t="s">
        <v>1671</v>
      </c>
      <c r="B701" s="1" t="s">
        <v>3083</v>
      </c>
      <c r="C701" t="str">
        <f t="shared" si="34"/>
        <v>Mr.</v>
      </c>
      <c r="D701" t="str">
        <f t="shared" si="35"/>
        <v xml:space="preserve"> Daven W</v>
      </c>
      <c r="E701" t="str">
        <f t="shared" si="36"/>
        <v>Oskvig</v>
      </c>
    </row>
    <row r="702" spans="1:5" ht="15.75" x14ac:dyDescent="0.25">
      <c r="A702" s="1" t="s">
        <v>1670</v>
      </c>
      <c r="B702" s="1" t="s">
        <v>3084</v>
      </c>
      <c r="C702" t="str">
        <f t="shared" si="34"/>
        <v>Mrs.</v>
      </c>
      <c r="D702" t="str">
        <f t="shared" si="35"/>
        <v xml:space="preserve"> Brianne</v>
      </c>
      <c r="E702" t="str">
        <f t="shared" si="36"/>
        <v>Holland-Stergar</v>
      </c>
    </row>
    <row r="703" spans="1:5" ht="15.75" x14ac:dyDescent="0.25">
      <c r="A703" s="1" t="s">
        <v>1669</v>
      </c>
      <c r="B703" s="1" t="s">
        <v>3085</v>
      </c>
      <c r="C703" t="str">
        <f t="shared" si="34"/>
        <v>Mr.</v>
      </c>
      <c r="D703" t="str">
        <f t="shared" si="35"/>
        <v xml:space="preserve"> Hiroki</v>
      </c>
      <c r="E703" t="str">
        <f t="shared" si="36"/>
        <v>Arai</v>
      </c>
    </row>
    <row r="704" spans="1:5" ht="15.75" x14ac:dyDescent="0.25">
      <c r="A704" s="1" t="s">
        <v>1668</v>
      </c>
      <c r="B704" s="1" t="s">
        <v>3086</v>
      </c>
      <c r="C704" t="str">
        <f t="shared" si="34"/>
        <v>Mr.</v>
      </c>
      <c r="D704" t="str">
        <f t="shared" si="35"/>
        <v xml:space="preserve"> Anders</v>
      </c>
      <c r="E704" t="str">
        <f t="shared" si="36"/>
        <v>Olausson</v>
      </c>
    </row>
    <row r="705" spans="1:5" ht="15.75" x14ac:dyDescent="0.25">
      <c r="A705" s="1" t="s">
        <v>1667</v>
      </c>
      <c r="B705" s="1" t="s">
        <v>3087</v>
      </c>
      <c r="C705" t="str">
        <f t="shared" si="34"/>
        <v>Ms.</v>
      </c>
      <c r="D705" t="str">
        <f t="shared" si="35"/>
        <v xml:space="preserve"> Danielle</v>
      </c>
      <c r="E705" t="str">
        <f t="shared" si="36"/>
        <v>Wagner</v>
      </c>
    </row>
    <row r="706" spans="1:5" ht="15.75" x14ac:dyDescent="0.25">
      <c r="A706" s="1" t="s">
        <v>1666</v>
      </c>
      <c r="B706" s="1" t="s">
        <v>3088</v>
      </c>
      <c r="C706" t="str">
        <f t="shared" si="34"/>
        <v>Ms.</v>
      </c>
      <c r="D706" t="str">
        <f t="shared" si="35"/>
        <v xml:space="preserve"> Candace N</v>
      </c>
      <c r="E706" t="str">
        <f t="shared" si="36"/>
        <v>Delong</v>
      </c>
    </row>
    <row r="707" spans="1:5" ht="15.75" x14ac:dyDescent="0.25">
      <c r="A707" s="1" t="s">
        <v>1665</v>
      </c>
      <c r="B707" s="1" t="s">
        <v>3089</v>
      </c>
      <c r="C707" t="str">
        <f t="shared" ref="C707:C770" si="37">TRIM(MID(B707,FIND(",",B707)+1,FIND(" ",B707,FIND(",",B707)+2)-FIND(",",B707)-1))</f>
        <v>Mr.</v>
      </c>
      <c r="D707" t="str">
        <f t="shared" si="35"/>
        <v xml:space="preserve"> Bruno F.</v>
      </c>
      <c r="E707" t="str">
        <f t="shared" si="36"/>
        <v>Mehech</v>
      </c>
    </row>
    <row r="708" spans="1:5" ht="15.75" x14ac:dyDescent="0.25">
      <c r="A708" s="1" t="s">
        <v>1664</v>
      </c>
      <c r="B708" s="1" t="s">
        <v>3090</v>
      </c>
      <c r="C708" t="str">
        <f t="shared" si="37"/>
        <v>Ms.</v>
      </c>
      <c r="D708" t="str">
        <f t="shared" si="35"/>
        <v xml:space="preserve"> Emily</v>
      </c>
      <c r="E708" t="str">
        <f t="shared" si="36"/>
        <v>Machiela</v>
      </c>
    </row>
    <row r="709" spans="1:5" ht="15.75" x14ac:dyDescent="0.25">
      <c r="A709" s="1" t="s">
        <v>1663</v>
      </c>
      <c r="B709" s="1" t="s">
        <v>3091</v>
      </c>
      <c r="C709" t="str">
        <f t="shared" si="37"/>
        <v>Mrs.</v>
      </c>
      <c r="D709" t="str">
        <f t="shared" si="35"/>
        <v xml:space="preserve"> Katie</v>
      </c>
      <c r="E709" t="str">
        <f t="shared" si="36"/>
        <v>Young</v>
      </c>
    </row>
    <row r="710" spans="1:5" ht="15.75" x14ac:dyDescent="0.25">
      <c r="A710" s="1" t="s">
        <v>1662</v>
      </c>
      <c r="B710" s="1" t="s">
        <v>3092</v>
      </c>
      <c r="C710" t="str">
        <f t="shared" si="37"/>
        <v>Mrs.</v>
      </c>
      <c r="D710" t="str">
        <f t="shared" si="35"/>
        <v xml:space="preserve"> Sally</v>
      </c>
      <c r="E710" t="str">
        <f t="shared" si="36"/>
        <v>Dupere</v>
      </c>
    </row>
    <row r="711" spans="1:5" ht="15.75" x14ac:dyDescent="0.25">
      <c r="A711" s="1" t="s">
        <v>1661</v>
      </c>
      <c r="B711" s="1" t="s">
        <v>3093</v>
      </c>
      <c r="C711" t="str">
        <f t="shared" si="37"/>
        <v>Ms.</v>
      </c>
      <c r="D711" t="str">
        <f t="shared" si="35"/>
        <v xml:space="preserve"> Meaghan J</v>
      </c>
      <c r="E711" t="str">
        <f t="shared" si="36"/>
        <v>Iandolo</v>
      </c>
    </row>
    <row r="712" spans="1:5" ht="15.75" x14ac:dyDescent="0.25">
      <c r="A712" s="1" t="s">
        <v>1660</v>
      </c>
      <c r="B712" s="1" t="s">
        <v>3094</v>
      </c>
      <c r="C712" t="str">
        <f t="shared" si="37"/>
        <v>Ms.</v>
      </c>
      <c r="D712" t="str">
        <f t="shared" si="35"/>
        <v xml:space="preserve"> Rina</v>
      </c>
      <c r="E712" t="str">
        <f t="shared" si="36"/>
        <v>Ito</v>
      </c>
    </row>
    <row r="713" spans="1:5" ht="15.75" x14ac:dyDescent="0.25">
      <c r="A713" s="1" t="s">
        <v>1659</v>
      </c>
      <c r="B713" s="1" t="s">
        <v>3095</v>
      </c>
      <c r="C713" t="str">
        <f t="shared" si="37"/>
        <v>Ms.</v>
      </c>
      <c r="D713" t="str">
        <f t="shared" si="35"/>
        <v xml:space="preserve"> Kristin P.</v>
      </c>
      <c r="E713" t="str">
        <f t="shared" si="36"/>
        <v>Barry</v>
      </c>
    </row>
    <row r="714" spans="1:5" ht="15.75" x14ac:dyDescent="0.25">
      <c r="A714" s="1" t="s">
        <v>1658</v>
      </c>
      <c r="B714" s="1" t="s">
        <v>3096</v>
      </c>
      <c r="C714" t="str">
        <f t="shared" si="37"/>
        <v>Mr.</v>
      </c>
      <c r="D714" t="str">
        <f t="shared" si="35"/>
        <v xml:space="preserve"> Albert</v>
      </c>
      <c r="E714" t="str">
        <f t="shared" si="36"/>
        <v>Boyce</v>
      </c>
    </row>
    <row r="715" spans="1:5" ht="15.75" x14ac:dyDescent="0.25">
      <c r="A715" s="1" t="s">
        <v>1657</v>
      </c>
      <c r="B715" s="1" t="s">
        <v>3097</v>
      </c>
      <c r="C715" t="str">
        <f t="shared" si="37"/>
        <v>Mrs.</v>
      </c>
      <c r="D715" t="str">
        <f t="shared" si="35"/>
        <v xml:space="preserve"> Ashley</v>
      </c>
      <c r="E715" t="str">
        <f t="shared" si="36"/>
        <v>Lin</v>
      </c>
    </row>
    <row r="716" spans="1:5" ht="15.75" x14ac:dyDescent="0.25">
      <c r="A716" s="1" t="s">
        <v>1656</v>
      </c>
      <c r="B716" s="1" t="s">
        <v>3098</v>
      </c>
      <c r="C716" t="str">
        <f t="shared" si="37"/>
        <v>Mrs.</v>
      </c>
      <c r="D716" t="str">
        <f t="shared" si="35"/>
        <v xml:space="preserve"> Shannon L</v>
      </c>
      <c r="E716" t="str">
        <f t="shared" si="36"/>
        <v>Smith</v>
      </c>
    </row>
    <row r="717" spans="1:5" ht="15.75" x14ac:dyDescent="0.25">
      <c r="A717" s="1" t="s">
        <v>1655</v>
      </c>
      <c r="B717" s="1" t="s">
        <v>3099</v>
      </c>
      <c r="C717" t="str">
        <f t="shared" si="37"/>
        <v>Ms.</v>
      </c>
      <c r="D717" t="str">
        <f t="shared" si="35"/>
        <v xml:space="preserve"> Amy B</v>
      </c>
      <c r="E717" t="str">
        <f t="shared" si="36"/>
        <v>Nalven</v>
      </c>
    </row>
    <row r="718" spans="1:5" ht="15.75" x14ac:dyDescent="0.25">
      <c r="A718" s="1" t="s">
        <v>1654</v>
      </c>
      <c r="B718" s="1" t="s">
        <v>3100</v>
      </c>
      <c r="C718" t="str">
        <f t="shared" si="37"/>
        <v>Ms.</v>
      </c>
      <c r="D718" t="str">
        <f t="shared" si="35"/>
        <v xml:space="preserve"> A Danielle</v>
      </c>
      <c r="E718" t="str">
        <f t="shared" si="36"/>
        <v>Bourgeois</v>
      </c>
    </row>
    <row r="719" spans="1:5" ht="15.75" x14ac:dyDescent="0.25">
      <c r="A719" s="1" t="s">
        <v>1653</v>
      </c>
      <c r="B719" s="1" t="s">
        <v>3101</v>
      </c>
      <c r="C719" t="str">
        <f t="shared" si="37"/>
        <v>Mr.</v>
      </c>
      <c r="D719" t="str">
        <f t="shared" si="35"/>
        <v xml:space="preserve"> Conrad F</v>
      </c>
      <c r="E719" t="str">
        <f t="shared" si="36"/>
        <v>Orloff</v>
      </c>
    </row>
    <row r="720" spans="1:5" ht="15.75" x14ac:dyDescent="0.25">
      <c r="A720" s="1" t="s">
        <v>1652</v>
      </c>
      <c r="B720" s="1" t="s">
        <v>3102</v>
      </c>
      <c r="C720" t="str">
        <f t="shared" si="37"/>
        <v>Mr.</v>
      </c>
      <c r="D720" t="str">
        <f t="shared" si="35"/>
        <v xml:space="preserve"> Josh</v>
      </c>
      <c r="E720" t="str">
        <f t="shared" si="36"/>
        <v>Ramirez</v>
      </c>
    </row>
    <row r="721" spans="1:5" ht="15.75" x14ac:dyDescent="0.25">
      <c r="A721" s="1" t="s">
        <v>1651</v>
      </c>
      <c r="B721" s="1" t="s">
        <v>3103</v>
      </c>
      <c r="C721" t="str">
        <f t="shared" si="37"/>
        <v>Mr.</v>
      </c>
      <c r="D721" t="str">
        <f t="shared" ref="D721:D784" si="38">_xlfn.TEXTAFTER(_xlfn.TEXTAFTER(B721,", ")," ")</f>
        <v xml:space="preserve"> Maxime</v>
      </c>
      <c r="E721" t="str">
        <f t="shared" ref="E721:E784" si="39">TRIM(LEFT(B721,FIND(",",B721)-1))</f>
        <v>Fouquet</v>
      </c>
    </row>
    <row r="722" spans="1:5" ht="15.75" x14ac:dyDescent="0.25">
      <c r="A722" s="1" t="s">
        <v>1650</v>
      </c>
      <c r="B722" s="1" t="s">
        <v>3104</v>
      </c>
      <c r="C722" t="str">
        <f t="shared" si="37"/>
        <v>Ms.</v>
      </c>
      <c r="D722" t="str">
        <f t="shared" si="38"/>
        <v xml:space="preserve"> Natalie</v>
      </c>
      <c r="E722" t="str">
        <f t="shared" si="39"/>
        <v>McPhillips</v>
      </c>
    </row>
    <row r="723" spans="1:5" ht="15.75" x14ac:dyDescent="0.25">
      <c r="A723" s="1" t="s">
        <v>1649</v>
      </c>
      <c r="B723" s="1" t="s">
        <v>3105</v>
      </c>
      <c r="C723" t="str">
        <f t="shared" si="37"/>
        <v>Ms.</v>
      </c>
      <c r="D723" t="str">
        <f t="shared" si="38"/>
        <v xml:space="preserve"> Melissa</v>
      </c>
      <c r="E723" t="str">
        <f t="shared" si="39"/>
        <v>Burgin</v>
      </c>
    </row>
    <row r="724" spans="1:5" ht="15.75" x14ac:dyDescent="0.25">
      <c r="A724" s="1" t="s">
        <v>1648</v>
      </c>
      <c r="B724" s="1" t="s">
        <v>3106</v>
      </c>
      <c r="C724" t="str">
        <f t="shared" si="37"/>
        <v>Ms.</v>
      </c>
      <c r="D724" t="str">
        <f t="shared" si="38"/>
        <v xml:space="preserve"> Laura P.</v>
      </c>
      <c r="E724" t="str">
        <f t="shared" si="39"/>
        <v>Roberts</v>
      </c>
    </row>
    <row r="725" spans="1:5" ht="15.75" x14ac:dyDescent="0.25">
      <c r="A725" s="1" t="s">
        <v>1647</v>
      </c>
      <c r="B725" s="1" t="s">
        <v>3107</v>
      </c>
      <c r="C725" t="str">
        <f t="shared" si="37"/>
        <v>Mrs.</v>
      </c>
      <c r="D725" t="str">
        <f t="shared" si="38"/>
        <v xml:space="preserve"> Lisa</v>
      </c>
      <c r="E725" t="str">
        <f t="shared" si="39"/>
        <v>Nemec</v>
      </c>
    </row>
    <row r="726" spans="1:5" ht="15.75" x14ac:dyDescent="0.25">
      <c r="A726" s="1" t="s">
        <v>1646</v>
      </c>
      <c r="B726" s="1" t="s">
        <v>3108</v>
      </c>
      <c r="C726" t="str">
        <f t="shared" si="37"/>
        <v>Mr.</v>
      </c>
      <c r="D726" t="str">
        <f t="shared" si="38"/>
        <v xml:space="preserve"> William D. Jr.</v>
      </c>
      <c r="E726" t="str">
        <f t="shared" si="39"/>
        <v>Appman</v>
      </c>
    </row>
    <row r="727" spans="1:5" ht="15.75" x14ac:dyDescent="0.25">
      <c r="A727" s="1" t="s">
        <v>1645</v>
      </c>
      <c r="B727" s="1" t="s">
        <v>3109</v>
      </c>
      <c r="C727" t="str">
        <f t="shared" si="37"/>
        <v>Mr.</v>
      </c>
      <c r="D727" t="str">
        <f t="shared" si="38"/>
        <v xml:space="preserve"> James</v>
      </c>
      <c r="E727" t="str">
        <f t="shared" si="39"/>
        <v>Driscoll</v>
      </c>
    </row>
    <row r="728" spans="1:5" ht="15.75" x14ac:dyDescent="0.25">
      <c r="A728" s="1" t="s">
        <v>1644</v>
      </c>
      <c r="B728" s="1" t="s">
        <v>3110</v>
      </c>
      <c r="C728" t="str">
        <f t="shared" si="37"/>
        <v>Mr.</v>
      </c>
      <c r="D728" t="str">
        <f t="shared" si="38"/>
        <v xml:space="preserve"> John</v>
      </c>
      <c r="E728" t="str">
        <f t="shared" si="39"/>
        <v>Glotzbach</v>
      </c>
    </row>
    <row r="729" spans="1:5" ht="15.75" x14ac:dyDescent="0.25">
      <c r="A729" s="1" t="s">
        <v>1643</v>
      </c>
      <c r="B729" s="1" t="s">
        <v>3111</v>
      </c>
      <c r="C729" t="str">
        <f t="shared" si="37"/>
        <v>Mr.</v>
      </c>
      <c r="D729" t="str">
        <f t="shared" si="38"/>
        <v xml:space="preserve"> Adam S</v>
      </c>
      <c r="E729" t="str">
        <f t="shared" si="39"/>
        <v>Tenforde</v>
      </c>
    </row>
    <row r="730" spans="1:5" ht="15.75" x14ac:dyDescent="0.25">
      <c r="A730" s="1" t="s">
        <v>1642</v>
      </c>
      <c r="B730" s="1" t="s">
        <v>3112</v>
      </c>
      <c r="C730" t="str">
        <f t="shared" si="37"/>
        <v>Mr.</v>
      </c>
      <c r="D730" t="str">
        <f t="shared" si="38"/>
        <v xml:space="preserve"> Armando</v>
      </c>
      <c r="E730" t="str">
        <f t="shared" si="39"/>
        <v>Ramirez</v>
      </c>
    </row>
    <row r="731" spans="1:5" ht="15.75" x14ac:dyDescent="0.25">
      <c r="A731" s="1" t="s">
        <v>1641</v>
      </c>
      <c r="B731" s="1" t="s">
        <v>3113</v>
      </c>
      <c r="C731" t="str">
        <f t="shared" si="37"/>
        <v>Ms.</v>
      </c>
      <c r="D731" t="str">
        <f t="shared" si="38"/>
        <v xml:space="preserve"> Dana</v>
      </c>
      <c r="E731" t="str">
        <f t="shared" si="39"/>
        <v>Stanley Torres</v>
      </c>
    </row>
    <row r="732" spans="1:5" ht="15.75" x14ac:dyDescent="0.25">
      <c r="A732" s="1" t="s">
        <v>1640</v>
      </c>
      <c r="B732" s="1" t="s">
        <v>3114</v>
      </c>
      <c r="C732" t="str">
        <f t="shared" si="37"/>
        <v>Ms.</v>
      </c>
      <c r="D732" t="str">
        <f t="shared" si="38"/>
        <v xml:space="preserve"> Jennifer L</v>
      </c>
      <c r="E732" t="str">
        <f t="shared" si="39"/>
        <v>Vandongen</v>
      </c>
    </row>
    <row r="733" spans="1:5" ht="15.75" x14ac:dyDescent="0.25">
      <c r="A733" s="1" t="s">
        <v>1639</v>
      </c>
      <c r="B733" s="1" t="s">
        <v>3115</v>
      </c>
      <c r="C733" t="str">
        <f t="shared" si="37"/>
        <v>Mr.</v>
      </c>
      <c r="D733" t="str">
        <f t="shared" si="38"/>
        <v xml:space="preserve"> Benjamin</v>
      </c>
      <c r="E733" t="str">
        <f t="shared" si="39"/>
        <v>Liebald</v>
      </c>
    </row>
    <row r="734" spans="1:5" ht="15.75" x14ac:dyDescent="0.25">
      <c r="A734" s="1" t="s">
        <v>1638</v>
      </c>
      <c r="B734" s="1" t="s">
        <v>3116</v>
      </c>
      <c r="C734" t="str">
        <f t="shared" si="37"/>
        <v>Ms.</v>
      </c>
      <c r="D734" t="str">
        <f t="shared" si="38"/>
        <v xml:space="preserve"> Tanya</v>
      </c>
      <c r="E734" t="str">
        <f t="shared" si="39"/>
        <v>Holte</v>
      </c>
    </row>
    <row r="735" spans="1:5" ht="15.75" x14ac:dyDescent="0.25">
      <c r="A735" s="1" t="s">
        <v>1637</v>
      </c>
      <c r="B735" s="1" t="s">
        <v>3117</v>
      </c>
      <c r="C735" t="str">
        <f t="shared" si="37"/>
        <v>Ms.</v>
      </c>
      <c r="D735" t="str">
        <f t="shared" si="38"/>
        <v xml:space="preserve"> Tracy</v>
      </c>
      <c r="E735" t="str">
        <f t="shared" si="39"/>
        <v>Johnson</v>
      </c>
    </row>
    <row r="736" spans="1:5" ht="15.75" x14ac:dyDescent="0.25">
      <c r="A736" s="1" t="s">
        <v>1636</v>
      </c>
      <c r="B736" s="1" t="s">
        <v>3118</v>
      </c>
      <c r="C736" t="str">
        <f t="shared" si="37"/>
        <v>Ms.</v>
      </c>
      <c r="D736" t="str">
        <f t="shared" si="38"/>
        <v xml:space="preserve"> Emily S</v>
      </c>
      <c r="E736" t="str">
        <f t="shared" si="39"/>
        <v>Bartlett</v>
      </c>
    </row>
    <row r="737" spans="1:5" ht="15.75" x14ac:dyDescent="0.25">
      <c r="A737" s="1" t="s">
        <v>1635</v>
      </c>
      <c r="B737" s="1" t="s">
        <v>3119</v>
      </c>
      <c r="C737" t="str">
        <f t="shared" si="37"/>
        <v>Ms.</v>
      </c>
      <c r="D737" t="str">
        <f t="shared" si="38"/>
        <v xml:space="preserve"> Kelly R</v>
      </c>
      <c r="E737" t="str">
        <f t="shared" si="39"/>
        <v>Bergman</v>
      </c>
    </row>
    <row r="738" spans="1:5" ht="15.75" x14ac:dyDescent="0.25">
      <c r="A738" s="1" t="s">
        <v>1634</v>
      </c>
      <c r="B738" s="1" t="s">
        <v>3120</v>
      </c>
      <c r="C738" t="str">
        <f t="shared" si="37"/>
        <v>Mr.</v>
      </c>
      <c r="D738" t="str">
        <f t="shared" si="38"/>
        <v xml:space="preserve"> Kyle</v>
      </c>
      <c r="E738" t="str">
        <f t="shared" si="39"/>
        <v>Aitken</v>
      </c>
    </row>
    <row r="739" spans="1:5" ht="15.75" x14ac:dyDescent="0.25">
      <c r="A739" s="1" t="s">
        <v>1633</v>
      </c>
      <c r="B739" s="1" t="s">
        <v>3121</v>
      </c>
      <c r="C739" t="str">
        <f t="shared" si="37"/>
        <v>Mr.</v>
      </c>
      <c r="D739" t="str">
        <f t="shared" si="38"/>
        <v xml:space="preserve"> Bruce A Jr.</v>
      </c>
      <c r="E739" t="str">
        <f t="shared" si="39"/>
        <v>Berger</v>
      </c>
    </row>
    <row r="740" spans="1:5" ht="15.75" x14ac:dyDescent="0.25">
      <c r="A740" s="1" t="s">
        <v>1632</v>
      </c>
      <c r="B740" s="1" t="s">
        <v>3122</v>
      </c>
      <c r="C740" t="str">
        <f t="shared" si="37"/>
        <v>Mr.</v>
      </c>
      <c r="D740" t="str">
        <f t="shared" si="38"/>
        <v xml:space="preserve"> Cary J</v>
      </c>
      <c r="E740" t="str">
        <f t="shared" si="39"/>
        <v>Richey</v>
      </c>
    </row>
    <row r="741" spans="1:5" ht="15.75" x14ac:dyDescent="0.25">
      <c r="A741" s="1" t="s">
        <v>1631</v>
      </c>
      <c r="B741" s="1" t="s">
        <v>3123</v>
      </c>
      <c r="C741" t="str">
        <f t="shared" si="37"/>
        <v>Mrs.</v>
      </c>
      <c r="D741" t="str">
        <f t="shared" si="38"/>
        <v xml:space="preserve"> Jill M</v>
      </c>
      <c r="E741" t="str">
        <f t="shared" si="39"/>
        <v>Trotter</v>
      </c>
    </row>
    <row r="742" spans="1:5" ht="15.75" x14ac:dyDescent="0.25">
      <c r="A742" s="1" t="s">
        <v>1630</v>
      </c>
      <c r="B742" s="1" t="s">
        <v>3124</v>
      </c>
      <c r="C742" t="str">
        <f t="shared" si="37"/>
        <v>Mr.</v>
      </c>
      <c r="D742" t="str">
        <f t="shared" si="38"/>
        <v xml:space="preserve"> Chris</v>
      </c>
      <c r="E742" t="str">
        <f t="shared" si="39"/>
        <v>Chavez</v>
      </c>
    </row>
    <row r="743" spans="1:5" ht="15.75" x14ac:dyDescent="0.25">
      <c r="A743" s="1" t="s">
        <v>1629</v>
      </c>
      <c r="B743" s="1" t="s">
        <v>3125</v>
      </c>
      <c r="C743" t="str">
        <f t="shared" si="37"/>
        <v>Mr.</v>
      </c>
      <c r="D743" t="str">
        <f t="shared" si="38"/>
        <v xml:space="preserve"> Michael E.</v>
      </c>
      <c r="E743" t="str">
        <f t="shared" si="39"/>
        <v>Orifice</v>
      </c>
    </row>
    <row r="744" spans="1:5" ht="15.75" x14ac:dyDescent="0.25">
      <c r="A744" s="1" t="s">
        <v>1628</v>
      </c>
      <c r="B744" s="1" t="s">
        <v>3126</v>
      </c>
      <c r="C744" t="str">
        <f t="shared" si="37"/>
        <v>Mrs.</v>
      </c>
      <c r="D744" t="str">
        <f t="shared" si="38"/>
        <v xml:space="preserve"> Lauren</v>
      </c>
      <c r="E744" t="str">
        <f t="shared" si="39"/>
        <v>Farkash</v>
      </c>
    </row>
    <row r="745" spans="1:5" ht="15.75" x14ac:dyDescent="0.25">
      <c r="A745" s="1" t="s">
        <v>1627</v>
      </c>
      <c r="B745" s="1" t="s">
        <v>3127</v>
      </c>
      <c r="C745" t="str">
        <f t="shared" si="37"/>
        <v>Mrs.</v>
      </c>
      <c r="D745" t="str">
        <f t="shared" si="38"/>
        <v xml:space="preserve"> Kathryn E</v>
      </c>
      <c r="E745" t="str">
        <f t="shared" si="39"/>
        <v>Hribar</v>
      </c>
    </row>
    <row r="746" spans="1:5" ht="15.75" x14ac:dyDescent="0.25">
      <c r="A746" s="1" t="s">
        <v>1626</v>
      </c>
      <c r="B746" s="1" t="s">
        <v>3128</v>
      </c>
      <c r="C746" t="str">
        <f t="shared" si="37"/>
        <v>Ms.</v>
      </c>
      <c r="D746" t="str">
        <f t="shared" si="38"/>
        <v xml:space="preserve"> Polly</v>
      </c>
      <c r="E746" t="str">
        <f t="shared" si="39"/>
        <v>Crawford</v>
      </c>
    </row>
    <row r="747" spans="1:5" ht="15.75" x14ac:dyDescent="0.25">
      <c r="A747" s="1" t="s">
        <v>1625</v>
      </c>
      <c r="B747" s="1" t="s">
        <v>3129</v>
      </c>
      <c r="C747" t="str">
        <f t="shared" si="37"/>
        <v>Mr.</v>
      </c>
      <c r="D747" t="str">
        <f t="shared" si="38"/>
        <v xml:space="preserve"> Mark H.</v>
      </c>
      <c r="E747" t="str">
        <f t="shared" si="39"/>
        <v>Sittlington</v>
      </c>
    </row>
    <row r="748" spans="1:5" ht="15.75" x14ac:dyDescent="0.25">
      <c r="A748" s="1" t="s">
        <v>1624</v>
      </c>
      <c r="B748" s="1" t="s">
        <v>3130</v>
      </c>
      <c r="C748" t="str">
        <f t="shared" si="37"/>
        <v>Mrs.</v>
      </c>
      <c r="D748" t="str">
        <f t="shared" si="38"/>
        <v xml:space="preserve"> Jessie M.</v>
      </c>
      <c r="E748" t="str">
        <f t="shared" si="39"/>
        <v>Silbert</v>
      </c>
    </row>
    <row r="749" spans="1:5" ht="15.75" x14ac:dyDescent="0.25">
      <c r="A749" s="1" t="s">
        <v>1623</v>
      </c>
      <c r="B749" s="1" t="s">
        <v>3131</v>
      </c>
      <c r="C749" t="str">
        <f t="shared" si="37"/>
        <v>Mr.</v>
      </c>
      <c r="D749" t="str">
        <f t="shared" si="38"/>
        <v xml:space="preserve"> Chris</v>
      </c>
      <c r="E749" t="str">
        <f t="shared" si="39"/>
        <v>Carrique</v>
      </c>
    </row>
    <row r="750" spans="1:5" ht="15.75" x14ac:dyDescent="0.25">
      <c r="A750" s="1" t="s">
        <v>1622</v>
      </c>
      <c r="B750" s="1" t="s">
        <v>3132</v>
      </c>
      <c r="C750" t="str">
        <f t="shared" si="37"/>
        <v>Mr.</v>
      </c>
      <c r="D750" t="str">
        <f t="shared" si="38"/>
        <v xml:space="preserve"> Daniel</v>
      </c>
      <c r="E750" t="str">
        <f t="shared" si="39"/>
        <v>Kosla</v>
      </c>
    </row>
    <row r="751" spans="1:5" ht="15.75" x14ac:dyDescent="0.25">
      <c r="A751" s="1" t="s">
        <v>1621</v>
      </c>
      <c r="B751" s="1" t="s">
        <v>3133</v>
      </c>
      <c r="C751" t="str">
        <f t="shared" si="37"/>
        <v>Ms.</v>
      </c>
      <c r="D751" t="str">
        <f t="shared" si="38"/>
        <v xml:space="preserve"> Megan</v>
      </c>
      <c r="E751" t="str">
        <f t="shared" si="39"/>
        <v>Parker</v>
      </c>
    </row>
    <row r="752" spans="1:5" ht="15.75" x14ac:dyDescent="0.25">
      <c r="A752" s="1" t="s">
        <v>1620</v>
      </c>
      <c r="B752" s="1" t="s">
        <v>3134</v>
      </c>
      <c r="C752" t="str">
        <f t="shared" si="37"/>
        <v>Mr.</v>
      </c>
      <c r="D752" t="str">
        <f t="shared" si="38"/>
        <v xml:space="preserve"> Kevin</v>
      </c>
      <c r="E752" t="str">
        <f t="shared" si="39"/>
        <v>Horton</v>
      </c>
    </row>
    <row r="753" spans="1:5" ht="15.75" x14ac:dyDescent="0.25">
      <c r="A753" s="1" t="s">
        <v>1619</v>
      </c>
      <c r="B753" s="1" t="s">
        <v>3135</v>
      </c>
      <c r="C753" t="str">
        <f t="shared" si="37"/>
        <v>Ms.</v>
      </c>
      <c r="D753" t="str">
        <f t="shared" si="38"/>
        <v xml:space="preserve"> Caroline S.</v>
      </c>
      <c r="E753" t="str">
        <f t="shared" si="39"/>
        <v>Boller</v>
      </c>
    </row>
    <row r="754" spans="1:5" ht="15.75" x14ac:dyDescent="0.25">
      <c r="A754" s="1" t="s">
        <v>1618</v>
      </c>
      <c r="B754" s="1" t="s">
        <v>3136</v>
      </c>
      <c r="C754" t="str">
        <f t="shared" si="37"/>
        <v>Ms.</v>
      </c>
      <c r="D754" t="str">
        <f t="shared" si="38"/>
        <v xml:space="preserve"> Nuta</v>
      </c>
      <c r="E754" t="str">
        <f t="shared" si="39"/>
        <v>Olaru</v>
      </c>
    </row>
    <row r="755" spans="1:5" ht="15.75" x14ac:dyDescent="0.25">
      <c r="A755" s="1" t="s">
        <v>1617</v>
      </c>
      <c r="B755" s="1" t="s">
        <v>3137</v>
      </c>
      <c r="C755" t="str">
        <f t="shared" si="37"/>
        <v>Ms.</v>
      </c>
      <c r="D755" t="str">
        <f t="shared" si="38"/>
        <v xml:space="preserve"> Margie</v>
      </c>
      <c r="E755" t="str">
        <f t="shared" si="39"/>
        <v>Prescott</v>
      </c>
    </row>
    <row r="756" spans="1:5" ht="15.75" x14ac:dyDescent="0.25">
      <c r="A756" s="1" t="s">
        <v>1616</v>
      </c>
      <c r="B756" s="1" t="s">
        <v>3138</v>
      </c>
      <c r="C756" t="str">
        <f t="shared" si="37"/>
        <v>Mrs.</v>
      </c>
      <c r="D756" t="str">
        <f t="shared" si="38"/>
        <v xml:space="preserve"> Heidi</v>
      </c>
      <c r="E756" t="str">
        <f t="shared" si="39"/>
        <v>Hines</v>
      </c>
    </row>
    <row r="757" spans="1:5" ht="15.75" x14ac:dyDescent="0.25">
      <c r="A757" s="1" t="s">
        <v>1615</v>
      </c>
      <c r="B757" s="1" t="s">
        <v>3139</v>
      </c>
      <c r="C757" t="str">
        <f t="shared" si="37"/>
        <v>Mr.</v>
      </c>
      <c r="D757" t="str">
        <f t="shared" si="38"/>
        <v xml:space="preserve"> Diego J</v>
      </c>
      <c r="E757" t="str">
        <f t="shared" si="39"/>
        <v>Blanton</v>
      </c>
    </row>
    <row r="758" spans="1:5" ht="15.75" x14ac:dyDescent="0.25">
      <c r="A758" s="1" t="s">
        <v>1614</v>
      </c>
      <c r="B758" s="1" t="s">
        <v>3140</v>
      </c>
      <c r="C758" t="str">
        <f t="shared" si="37"/>
        <v>Mr.</v>
      </c>
      <c r="D758" t="str">
        <f t="shared" si="38"/>
        <v xml:space="preserve"> Enrique M Sr.</v>
      </c>
      <c r="E758" t="str">
        <f t="shared" si="39"/>
        <v>Bustamante</v>
      </c>
    </row>
    <row r="759" spans="1:5" ht="15.75" x14ac:dyDescent="0.25">
      <c r="A759" s="1" t="s">
        <v>1613</v>
      </c>
      <c r="B759" s="1" t="s">
        <v>3141</v>
      </c>
      <c r="C759" t="str">
        <f t="shared" si="37"/>
        <v>Mr.</v>
      </c>
      <c r="D759" t="str">
        <f t="shared" si="38"/>
        <v xml:space="preserve"> Greg</v>
      </c>
      <c r="E759" t="str">
        <f t="shared" si="39"/>
        <v>McCann</v>
      </c>
    </row>
    <row r="760" spans="1:5" ht="15.75" x14ac:dyDescent="0.25">
      <c r="A760" s="1" t="s">
        <v>1612</v>
      </c>
      <c r="B760" s="1" t="s">
        <v>3142</v>
      </c>
      <c r="C760" t="str">
        <f t="shared" si="37"/>
        <v>Mr.</v>
      </c>
      <c r="D760" t="str">
        <f t="shared" si="38"/>
        <v xml:space="preserve"> Filip</v>
      </c>
      <c r="E760" t="str">
        <f t="shared" si="39"/>
        <v>Schmole</v>
      </c>
    </row>
    <row r="761" spans="1:5" ht="15.75" x14ac:dyDescent="0.25">
      <c r="A761" s="1" t="s">
        <v>1611</v>
      </c>
      <c r="B761" s="1" t="s">
        <v>3143</v>
      </c>
      <c r="C761" t="str">
        <f t="shared" si="37"/>
        <v>Ms.</v>
      </c>
      <c r="D761" t="str">
        <f t="shared" si="38"/>
        <v xml:space="preserve"> Rosemary E.</v>
      </c>
      <c r="E761" t="str">
        <f t="shared" si="39"/>
        <v>Barber</v>
      </c>
    </row>
    <row r="762" spans="1:5" ht="15.75" x14ac:dyDescent="0.25">
      <c r="A762" s="1" t="s">
        <v>1610</v>
      </c>
      <c r="B762" s="1" t="s">
        <v>3144</v>
      </c>
      <c r="C762" t="str">
        <f t="shared" si="37"/>
        <v>Ms.</v>
      </c>
      <c r="D762" t="str">
        <f t="shared" si="38"/>
        <v xml:space="preserve"> Lisa</v>
      </c>
      <c r="E762" t="str">
        <f t="shared" si="39"/>
        <v>Reichmann</v>
      </c>
    </row>
    <row r="763" spans="1:5" ht="15.75" x14ac:dyDescent="0.25">
      <c r="A763" s="1" t="s">
        <v>1609</v>
      </c>
      <c r="B763" s="1" t="s">
        <v>3145</v>
      </c>
      <c r="C763" t="str">
        <f t="shared" si="37"/>
        <v>Mr.</v>
      </c>
      <c r="D763" t="str">
        <f t="shared" si="38"/>
        <v xml:space="preserve"> Jason</v>
      </c>
      <c r="E763" t="str">
        <f t="shared" si="39"/>
        <v>Cavatorta</v>
      </c>
    </row>
    <row r="764" spans="1:5" ht="15.75" x14ac:dyDescent="0.25">
      <c r="A764" s="1" t="s">
        <v>1608</v>
      </c>
      <c r="B764" s="1" t="s">
        <v>3146</v>
      </c>
      <c r="C764" t="str">
        <f t="shared" si="37"/>
        <v>Ms.</v>
      </c>
      <c r="D764" t="str">
        <f t="shared" si="38"/>
        <v xml:space="preserve"> Courtney</v>
      </c>
      <c r="E764" t="str">
        <f t="shared" si="39"/>
        <v>Yaeger</v>
      </c>
    </row>
    <row r="765" spans="1:5" ht="15.75" x14ac:dyDescent="0.25">
      <c r="A765" s="1" t="s">
        <v>1607</v>
      </c>
      <c r="B765" s="1" t="s">
        <v>3147</v>
      </c>
      <c r="C765" t="str">
        <f t="shared" si="37"/>
        <v>Ms.</v>
      </c>
      <c r="D765" t="str">
        <f t="shared" si="38"/>
        <v xml:space="preserve"> Jennifer R.</v>
      </c>
      <c r="E765" t="str">
        <f t="shared" si="39"/>
        <v>Hughes</v>
      </c>
    </row>
    <row r="766" spans="1:5" ht="15.75" x14ac:dyDescent="0.25">
      <c r="A766" s="1" t="s">
        <v>1606</v>
      </c>
      <c r="B766" s="1" t="s">
        <v>3148</v>
      </c>
      <c r="C766" t="str">
        <f t="shared" si="37"/>
        <v>Ms.</v>
      </c>
      <c r="D766" t="str">
        <f t="shared" si="38"/>
        <v xml:space="preserve"> Lauren E</v>
      </c>
      <c r="E766" t="str">
        <f t="shared" si="39"/>
        <v>Donahue</v>
      </c>
    </row>
    <row r="767" spans="1:5" ht="15.75" x14ac:dyDescent="0.25">
      <c r="A767" s="1" t="s">
        <v>1605</v>
      </c>
      <c r="B767" s="1" t="s">
        <v>3149</v>
      </c>
      <c r="C767" t="str">
        <f t="shared" si="37"/>
        <v>Ms.</v>
      </c>
      <c r="D767" t="str">
        <f t="shared" si="38"/>
        <v xml:space="preserve"> Ashley M.</v>
      </c>
      <c r="E767" t="str">
        <f t="shared" si="39"/>
        <v>Greenwell</v>
      </c>
    </row>
    <row r="768" spans="1:5" ht="15.75" x14ac:dyDescent="0.25">
      <c r="A768" s="1" t="s">
        <v>1604</v>
      </c>
      <c r="B768" s="1" t="s">
        <v>3150</v>
      </c>
      <c r="C768" t="str">
        <f t="shared" si="37"/>
        <v>Ms.</v>
      </c>
      <c r="D768" t="str">
        <f t="shared" si="38"/>
        <v xml:space="preserve"> Alison R.</v>
      </c>
      <c r="E768" t="str">
        <f t="shared" si="39"/>
        <v>Steele</v>
      </c>
    </row>
    <row r="769" spans="1:5" ht="15.75" x14ac:dyDescent="0.25">
      <c r="A769" s="1" t="s">
        <v>1603</v>
      </c>
      <c r="B769" s="1" t="s">
        <v>3151</v>
      </c>
      <c r="C769" t="str">
        <f t="shared" si="37"/>
        <v>Ms.</v>
      </c>
      <c r="D769" t="str">
        <f t="shared" si="38"/>
        <v xml:space="preserve"> Madeleine</v>
      </c>
      <c r="E769" t="str">
        <f t="shared" si="39"/>
        <v>Gunter</v>
      </c>
    </row>
    <row r="770" spans="1:5" ht="15.75" x14ac:dyDescent="0.25">
      <c r="A770" s="1" t="s">
        <v>1602</v>
      </c>
      <c r="B770" s="1" t="s">
        <v>3152</v>
      </c>
      <c r="C770" t="str">
        <f t="shared" si="37"/>
        <v>Ms.</v>
      </c>
      <c r="D770" t="str">
        <f t="shared" si="38"/>
        <v xml:space="preserve"> Stacey</v>
      </c>
      <c r="E770" t="str">
        <f t="shared" si="39"/>
        <v>McDonough</v>
      </c>
    </row>
    <row r="771" spans="1:5" ht="15.75" x14ac:dyDescent="0.25">
      <c r="A771" s="1" t="s">
        <v>1601</v>
      </c>
      <c r="B771" s="1" t="s">
        <v>3153</v>
      </c>
      <c r="C771" t="str">
        <f t="shared" ref="C771:C834" si="40">TRIM(MID(B771,FIND(",",B771)+1,FIND(" ",B771,FIND(",",B771)+2)-FIND(",",B771)-1))</f>
        <v>Ms.</v>
      </c>
      <c r="D771" t="str">
        <f t="shared" si="38"/>
        <v xml:space="preserve"> Kimberly</v>
      </c>
      <c r="E771" t="str">
        <f t="shared" si="39"/>
        <v>Sweetland</v>
      </c>
    </row>
    <row r="772" spans="1:5" ht="15.75" x14ac:dyDescent="0.25">
      <c r="A772" s="1" t="s">
        <v>1600</v>
      </c>
      <c r="B772" s="1" t="s">
        <v>3154</v>
      </c>
      <c r="C772" t="str">
        <f t="shared" si="40"/>
        <v>Mr.</v>
      </c>
      <c r="D772" t="str">
        <f t="shared" si="38"/>
        <v xml:space="preserve"> Matthew D</v>
      </c>
      <c r="E772" t="str">
        <f t="shared" si="39"/>
        <v>Hammersmith</v>
      </c>
    </row>
    <row r="773" spans="1:5" ht="15.75" x14ac:dyDescent="0.25">
      <c r="A773" s="1" t="s">
        <v>1599</v>
      </c>
      <c r="B773" s="1" t="s">
        <v>3155</v>
      </c>
      <c r="C773" t="str">
        <f t="shared" si="40"/>
        <v>Mr.</v>
      </c>
      <c r="D773" t="str">
        <f t="shared" si="38"/>
        <v xml:space="preserve"> Michael</v>
      </c>
      <c r="E773" t="str">
        <f t="shared" si="39"/>
        <v>French</v>
      </c>
    </row>
    <row r="774" spans="1:5" ht="15.75" x14ac:dyDescent="0.25">
      <c r="A774" s="1" t="s">
        <v>1598</v>
      </c>
      <c r="B774" s="1" t="s">
        <v>3156</v>
      </c>
      <c r="C774" t="str">
        <f t="shared" si="40"/>
        <v>Mr.</v>
      </c>
      <c r="D774" t="str">
        <f t="shared" si="38"/>
        <v xml:space="preserve"> Ben</v>
      </c>
      <c r="E774" t="str">
        <f t="shared" si="39"/>
        <v>Garbe</v>
      </c>
    </row>
    <row r="775" spans="1:5" ht="15.75" x14ac:dyDescent="0.25">
      <c r="A775" s="1" t="s">
        <v>1597</v>
      </c>
      <c r="B775" s="1" t="s">
        <v>3157</v>
      </c>
      <c r="C775" t="str">
        <f t="shared" si="40"/>
        <v>Mr.</v>
      </c>
      <c r="D775" t="str">
        <f t="shared" si="38"/>
        <v xml:space="preserve"> Chris</v>
      </c>
      <c r="E775" t="str">
        <f t="shared" si="39"/>
        <v>Duncan</v>
      </c>
    </row>
    <row r="776" spans="1:5" ht="15.75" x14ac:dyDescent="0.25">
      <c r="A776" s="1" t="s">
        <v>1596</v>
      </c>
      <c r="B776" s="1" t="s">
        <v>3158</v>
      </c>
      <c r="C776" t="str">
        <f t="shared" si="40"/>
        <v>Mr.</v>
      </c>
      <c r="D776" t="str">
        <f t="shared" si="38"/>
        <v xml:space="preserve"> Jeremy J</v>
      </c>
      <c r="E776" t="str">
        <f t="shared" si="39"/>
        <v>Wallace</v>
      </c>
    </row>
    <row r="777" spans="1:5" ht="15.75" x14ac:dyDescent="0.25">
      <c r="A777" s="1" t="s">
        <v>1595</v>
      </c>
      <c r="B777" s="1" t="s">
        <v>3159</v>
      </c>
      <c r="C777" t="str">
        <f t="shared" si="40"/>
        <v>Mrs.</v>
      </c>
      <c r="D777" t="str">
        <f t="shared" si="38"/>
        <v xml:space="preserve"> Amy L.</v>
      </c>
      <c r="E777" t="str">
        <f t="shared" si="39"/>
        <v>Tillman</v>
      </c>
    </row>
    <row r="778" spans="1:5" ht="15.75" x14ac:dyDescent="0.25">
      <c r="A778" s="1" t="s">
        <v>1594</v>
      </c>
      <c r="B778" s="1" t="s">
        <v>3160</v>
      </c>
      <c r="C778" t="str">
        <f t="shared" si="40"/>
        <v>Mrs.</v>
      </c>
      <c r="D778" t="str">
        <f t="shared" si="38"/>
        <v xml:space="preserve"> Karen L.</v>
      </c>
      <c r="E778" t="str">
        <f t="shared" si="39"/>
        <v>Lee</v>
      </c>
    </row>
    <row r="779" spans="1:5" ht="15.75" x14ac:dyDescent="0.25">
      <c r="A779" s="1" t="s">
        <v>1593</v>
      </c>
      <c r="B779" s="1" t="s">
        <v>3161</v>
      </c>
      <c r="C779" t="str">
        <f t="shared" si="40"/>
        <v>Ms.</v>
      </c>
      <c r="D779" t="str">
        <f t="shared" si="38"/>
        <v xml:space="preserve"> Tennille</v>
      </c>
      <c r="E779" t="str">
        <f t="shared" si="39"/>
        <v>Taylor</v>
      </c>
    </row>
    <row r="780" spans="1:5" ht="15.75" x14ac:dyDescent="0.25">
      <c r="A780" s="1" t="s">
        <v>1592</v>
      </c>
      <c r="B780" s="1" t="s">
        <v>3162</v>
      </c>
      <c r="C780" t="str">
        <f t="shared" si="40"/>
        <v>Mr.</v>
      </c>
      <c r="D780" t="str">
        <f t="shared" si="38"/>
        <v xml:space="preserve"> Matt</v>
      </c>
      <c r="E780" t="str">
        <f t="shared" si="39"/>
        <v>McSween</v>
      </c>
    </row>
    <row r="781" spans="1:5" ht="15.75" x14ac:dyDescent="0.25">
      <c r="A781" s="1" t="s">
        <v>1591</v>
      </c>
      <c r="B781" s="1" t="s">
        <v>3163</v>
      </c>
      <c r="C781" t="str">
        <f t="shared" si="40"/>
        <v>Ms.</v>
      </c>
      <c r="D781" t="str">
        <f t="shared" si="38"/>
        <v xml:space="preserve"> Emily</v>
      </c>
      <c r="E781" t="str">
        <f t="shared" si="39"/>
        <v>Schubert</v>
      </c>
    </row>
    <row r="782" spans="1:5" ht="15.75" x14ac:dyDescent="0.25">
      <c r="A782" s="1" t="s">
        <v>1590</v>
      </c>
      <c r="B782" s="1" t="s">
        <v>3164</v>
      </c>
      <c r="C782" t="str">
        <f t="shared" si="40"/>
        <v>Mr.</v>
      </c>
      <c r="D782" t="str">
        <f t="shared" si="38"/>
        <v xml:space="preserve"> Justin E</v>
      </c>
      <c r="E782" t="str">
        <f t="shared" si="39"/>
        <v>Lalanne</v>
      </c>
    </row>
    <row r="783" spans="1:5" ht="15.75" x14ac:dyDescent="0.25">
      <c r="A783" s="1" t="s">
        <v>1589</v>
      </c>
      <c r="B783" s="1" t="s">
        <v>3165</v>
      </c>
      <c r="C783" t="str">
        <f t="shared" si="40"/>
        <v>Ms.</v>
      </c>
      <c r="D783" t="str">
        <f t="shared" si="38"/>
        <v xml:space="preserve"> Shalane</v>
      </c>
      <c r="E783" t="str">
        <f t="shared" si="39"/>
        <v>Flanagan</v>
      </c>
    </row>
    <row r="784" spans="1:5" ht="15.75" x14ac:dyDescent="0.25">
      <c r="A784" s="1" t="s">
        <v>1588</v>
      </c>
      <c r="B784" s="1" t="s">
        <v>3166</v>
      </c>
      <c r="C784" t="str">
        <f t="shared" si="40"/>
        <v>Ms.</v>
      </c>
      <c r="D784" t="str">
        <f t="shared" si="38"/>
        <v xml:space="preserve"> Jessica N.</v>
      </c>
      <c r="E784" t="str">
        <f t="shared" si="39"/>
        <v>Arellano</v>
      </c>
    </row>
    <row r="785" spans="1:5" ht="15.75" x14ac:dyDescent="0.25">
      <c r="A785" s="1" t="s">
        <v>1587</v>
      </c>
      <c r="B785" s="1" t="s">
        <v>3167</v>
      </c>
      <c r="C785" t="str">
        <f t="shared" si="40"/>
        <v>Ms.</v>
      </c>
      <c r="D785" t="str">
        <f t="shared" ref="D785:D848" si="41">_xlfn.TEXTAFTER(_xlfn.TEXTAFTER(B785,", ")," ")</f>
        <v xml:space="preserve"> Melanie</v>
      </c>
      <c r="E785" t="str">
        <f t="shared" ref="E785:E848" si="42">TRIM(LEFT(B785,FIND(",",B785)-1))</f>
        <v>Charette</v>
      </c>
    </row>
    <row r="786" spans="1:5" ht="15.75" x14ac:dyDescent="0.25">
      <c r="A786" s="1" t="s">
        <v>1586</v>
      </c>
      <c r="B786" s="1" t="s">
        <v>3168</v>
      </c>
      <c r="C786" t="str">
        <f t="shared" si="40"/>
        <v>Ms.</v>
      </c>
      <c r="D786" t="str">
        <f t="shared" si="41"/>
        <v xml:space="preserve"> Ruth Angelica</v>
      </c>
      <c r="E786" t="str">
        <f t="shared" si="42"/>
        <v>Pena Reyes</v>
      </c>
    </row>
    <row r="787" spans="1:5" ht="15.75" x14ac:dyDescent="0.25">
      <c r="A787" s="1" t="s">
        <v>1585</v>
      </c>
      <c r="B787" s="1" t="s">
        <v>3169</v>
      </c>
      <c r="C787" t="str">
        <f t="shared" si="40"/>
        <v>Ms.</v>
      </c>
      <c r="D787" t="str">
        <f t="shared" si="41"/>
        <v xml:space="preserve"> Una M</v>
      </c>
      <c r="E787" t="str">
        <f t="shared" si="42"/>
        <v>Broderick</v>
      </c>
    </row>
    <row r="788" spans="1:5" ht="15.75" x14ac:dyDescent="0.25">
      <c r="A788" s="1" t="s">
        <v>1584</v>
      </c>
      <c r="B788" s="1" t="s">
        <v>3170</v>
      </c>
      <c r="C788" t="str">
        <f t="shared" si="40"/>
        <v>Ms.</v>
      </c>
      <c r="D788" t="str">
        <f t="shared" si="41"/>
        <v xml:space="preserve"> Taralyn</v>
      </c>
      <c r="E788" t="str">
        <f t="shared" si="42"/>
        <v>Summers</v>
      </c>
    </row>
    <row r="789" spans="1:5" ht="15.75" x14ac:dyDescent="0.25">
      <c r="A789" s="1" t="s">
        <v>1583</v>
      </c>
      <c r="B789" s="1" t="s">
        <v>3171</v>
      </c>
      <c r="C789" t="str">
        <f t="shared" si="40"/>
        <v>Mr.</v>
      </c>
      <c r="D789" t="str">
        <f t="shared" si="41"/>
        <v xml:space="preserve"> James A</v>
      </c>
      <c r="E789" t="str">
        <f t="shared" si="42"/>
        <v>Fisher</v>
      </c>
    </row>
    <row r="790" spans="1:5" ht="15.75" x14ac:dyDescent="0.25">
      <c r="A790" s="1" t="s">
        <v>1582</v>
      </c>
      <c r="B790" s="1" t="s">
        <v>3172</v>
      </c>
      <c r="C790" t="str">
        <f t="shared" si="40"/>
        <v>Mr.</v>
      </c>
      <c r="D790" t="str">
        <f t="shared" si="41"/>
        <v xml:space="preserve"> Ning</v>
      </c>
      <c r="E790" t="str">
        <f t="shared" si="42"/>
        <v>Zhou</v>
      </c>
    </row>
    <row r="791" spans="1:5" ht="15.75" x14ac:dyDescent="0.25">
      <c r="A791" s="1" t="s">
        <v>1581</v>
      </c>
      <c r="B791" s="1" t="s">
        <v>3173</v>
      </c>
      <c r="C791" t="str">
        <f t="shared" si="40"/>
        <v>Mr.</v>
      </c>
      <c r="D791" t="str">
        <f t="shared" si="41"/>
        <v xml:space="preserve"> Joel</v>
      </c>
      <c r="E791" t="str">
        <f t="shared" si="42"/>
        <v>Clarke-Ames</v>
      </c>
    </row>
    <row r="792" spans="1:5" ht="15.75" x14ac:dyDescent="0.25">
      <c r="A792" s="1" t="s">
        <v>1580</v>
      </c>
      <c r="B792" s="1" t="s">
        <v>3174</v>
      </c>
      <c r="C792" t="str">
        <f t="shared" si="40"/>
        <v>Ms.</v>
      </c>
      <c r="D792" t="str">
        <f t="shared" si="41"/>
        <v xml:space="preserve"> Pamela J.</v>
      </c>
      <c r="E792" t="str">
        <f t="shared" si="42"/>
        <v>Staton</v>
      </c>
    </row>
    <row r="793" spans="1:5" ht="15.75" x14ac:dyDescent="0.25">
      <c r="A793" s="1" t="s">
        <v>1579</v>
      </c>
      <c r="B793" s="1" t="s">
        <v>3175</v>
      </c>
      <c r="C793" t="str">
        <f t="shared" si="40"/>
        <v>Ms.</v>
      </c>
      <c r="D793" t="str">
        <f t="shared" si="41"/>
        <v xml:space="preserve"> Brittney</v>
      </c>
      <c r="E793" t="str">
        <f t="shared" si="42"/>
        <v>Forster</v>
      </c>
    </row>
    <row r="794" spans="1:5" ht="15.75" x14ac:dyDescent="0.25">
      <c r="A794" s="1" t="s">
        <v>1578</v>
      </c>
      <c r="B794" s="1" t="s">
        <v>3176</v>
      </c>
      <c r="C794" t="str">
        <f t="shared" si="40"/>
        <v>Mrs.</v>
      </c>
      <c r="D794" t="str">
        <f t="shared" si="41"/>
        <v xml:space="preserve"> Sheila</v>
      </c>
      <c r="E794" t="str">
        <f t="shared" si="42"/>
        <v>Monaghan</v>
      </c>
    </row>
    <row r="795" spans="1:5" ht="15.75" x14ac:dyDescent="0.25">
      <c r="A795" s="1" t="s">
        <v>1577</v>
      </c>
      <c r="B795" s="1" t="s">
        <v>3177</v>
      </c>
      <c r="C795" t="str">
        <f t="shared" si="40"/>
        <v>Mr.</v>
      </c>
      <c r="D795" t="str">
        <f t="shared" si="41"/>
        <v xml:space="preserve"> Koji</v>
      </c>
      <c r="E795" t="str">
        <f t="shared" si="42"/>
        <v>Kawamoto</v>
      </c>
    </row>
    <row r="796" spans="1:5" ht="15.75" x14ac:dyDescent="0.25">
      <c r="A796" s="1" t="s">
        <v>1576</v>
      </c>
      <c r="B796" s="1" t="s">
        <v>3178</v>
      </c>
      <c r="C796" t="str">
        <f t="shared" si="40"/>
        <v>Ms.</v>
      </c>
      <c r="D796" t="str">
        <f t="shared" si="41"/>
        <v xml:space="preserve"> Sarah</v>
      </c>
      <c r="E796" t="str">
        <f t="shared" si="42"/>
        <v>Dicharry</v>
      </c>
    </row>
    <row r="797" spans="1:5" ht="15.75" x14ac:dyDescent="0.25">
      <c r="A797" s="1" t="s">
        <v>1575</v>
      </c>
      <c r="B797" s="1" t="s">
        <v>3179</v>
      </c>
      <c r="C797" t="str">
        <f t="shared" si="40"/>
        <v>Mrs.</v>
      </c>
      <c r="D797" t="str">
        <f t="shared" si="41"/>
        <v xml:space="preserve"> Colleen M</v>
      </c>
      <c r="E797" t="str">
        <f t="shared" si="42"/>
        <v>Berry</v>
      </c>
    </row>
    <row r="798" spans="1:5" ht="15.75" x14ac:dyDescent="0.25">
      <c r="A798" s="1" t="s">
        <v>1574</v>
      </c>
      <c r="B798" s="1" t="s">
        <v>3180</v>
      </c>
      <c r="C798" t="str">
        <f t="shared" si="40"/>
        <v>Ms.</v>
      </c>
      <c r="D798" t="str">
        <f t="shared" si="41"/>
        <v xml:space="preserve"> Deedra G.</v>
      </c>
      <c r="E798" t="str">
        <f t="shared" si="42"/>
        <v>Porfirio</v>
      </c>
    </row>
    <row r="799" spans="1:5" ht="15.75" x14ac:dyDescent="0.25">
      <c r="A799" s="1" t="s">
        <v>1573</v>
      </c>
      <c r="B799" s="1" t="s">
        <v>3181</v>
      </c>
      <c r="C799" t="str">
        <f t="shared" si="40"/>
        <v>Mrs.</v>
      </c>
      <c r="D799" t="str">
        <f t="shared" si="41"/>
        <v xml:space="preserve"> Kulwinder</v>
      </c>
      <c r="E799" t="str">
        <f t="shared" si="42"/>
        <v>Thind</v>
      </c>
    </row>
    <row r="800" spans="1:5" ht="15.75" x14ac:dyDescent="0.25">
      <c r="A800" s="1" t="s">
        <v>1572</v>
      </c>
      <c r="B800" s="1" t="s">
        <v>3182</v>
      </c>
      <c r="C800" t="str">
        <f t="shared" si="40"/>
        <v>Ms.</v>
      </c>
      <c r="D800" t="str">
        <f t="shared" si="41"/>
        <v xml:space="preserve"> Ann M.</v>
      </c>
      <c r="E800" t="str">
        <f t="shared" si="42"/>
        <v>Ryan</v>
      </c>
    </row>
    <row r="801" spans="1:5" ht="15.75" x14ac:dyDescent="0.25">
      <c r="A801" s="1" t="s">
        <v>1571</v>
      </c>
      <c r="B801" s="1" t="s">
        <v>3183</v>
      </c>
      <c r="C801" t="str">
        <f t="shared" si="40"/>
        <v>Ms.</v>
      </c>
      <c r="D801" t="str">
        <f t="shared" si="41"/>
        <v xml:space="preserve"> Sarah E</v>
      </c>
      <c r="E801" t="str">
        <f t="shared" si="42"/>
        <v>Horn</v>
      </c>
    </row>
    <row r="802" spans="1:5" ht="15.75" x14ac:dyDescent="0.25">
      <c r="A802" s="1" t="s">
        <v>1570</v>
      </c>
      <c r="B802" s="1" t="s">
        <v>3184</v>
      </c>
      <c r="C802" t="str">
        <f t="shared" si="40"/>
        <v>Ms.</v>
      </c>
      <c r="D802" t="str">
        <f t="shared" si="41"/>
        <v xml:space="preserve"> Apryl J.</v>
      </c>
      <c r="E802" t="str">
        <f t="shared" si="42"/>
        <v>Sabadosa</v>
      </c>
    </row>
    <row r="803" spans="1:5" ht="15.75" x14ac:dyDescent="0.25">
      <c r="A803" s="1" t="s">
        <v>1569</v>
      </c>
      <c r="B803" s="1" t="s">
        <v>3185</v>
      </c>
      <c r="C803" t="str">
        <f t="shared" si="40"/>
        <v>Mrs.</v>
      </c>
      <c r="D803" t="str">
        <f t="shared" si="41"/>
        <v xml:space="preserve"> Ilana</v>
      </c>
      <c r="E803" t="str">
        <f t="shared" si="42"/>
        <v>Casady</v>
      </c>
    </row>
    <row r="804" spans="1:5" ht="15.75" x14ac:dyDescent="0.25">
      <c r="A804" s="1" t="s">
        <v>1568</v>
      </c>
      <c r="B804" s="1" t="s">
        <v>3186</v>
      </c>
      <c r="C804" t="str">
        <f t="shared" si="40"/>
        <v>Ms.</v>
      </c>
      <c r="D804" t="str">
        <f t="shared" si="41"/>
        <v xml:space="preserve"> Katherine</v>
      </c>
      <c r="E804" t="str">
        <f t="shared" si="42"/>
        <v>Phillips</v>
      </c>
    </row>
    <row r="805" spans="1:5" ht="15.75" x14ac:dyDescent="0.25">
      <c r="A805" s="1" t="s">
        <v>1567</v>
      </c>
      <c r="B805" s="1" t="s">
        <v>3187</v>
      </c>
      <c r="C805" t="str">
        <f t="shared" si="40"/>
        <v>Ms.</v>
      </c>
      <c r="D805" t="str">
        <f t="shared" si="41"/>
        <v xml:space="preserve"> Katherine</v>
      </c>
      <c r="E805" t="str">
        <f t="shared" si="42"/>
        <v>Ahokas</v>
      </c>
    </row>
    <row r="806" spans="1:5" ht="15.75" x14ac:dyDescent="0.25">
      <c r="A806" s="1" t="s">
        <v>1566</v>
      </c>
      <c r="B806" s="1" t="s">
        <v>3188</v>
      </c>
      <c r="C806" t="str">
        <f t="shared" si="40"/>
        <v>Mr.</v>
      </c>
      <c r="D806" t="str">
        <f t="shared" si="41"/>
        <v xml:space="preserve"> Karl</v>
      </c>
      <c r="E806" t="str">
        <f t="shared" si="42"/>
        <v>Hebert</v>
      </c>
    </row>
    <row r="807" spans="1:5" ht="15.75" x14ac:dyDescent="0.25">
      <c r="A807" s="1" t="s">
        <v>1565</v>
      </c>
      <c r="B807" s="1" t="s">
        <v>3189</v>
      </c>
      <c r="C807" t="str">
        <f t="shared" si="40"/>
        <v>Mr.</v>
      </c>
      <c r="D807" t="str">
        <f t="shared" si="41"/>
        <v xml:space="preserve"> Stephen</v>
      </c>
      <c r="E807" t="str">
        <f t="shared" si="42"/>
        <v>Fair</v>
      </c>
    </row>
    <row r="808" spans="1:5" ht="15.75" x14ac:dyDescent="0.25">
      <c r="A808" s="1" t="s">
        <v>1564</v>
      </c>
      <c r="B808" s="1" t="s">
        <v>3190</v>
      </c>
      <c r="C808" t="str">
        <f t="shared" si="40"/>
        <v>Mr.</v>
      </c>
      <c r="D808" t="str">
        <f t="shared" si="41"/>
        <v xml:space="preserve"> Will</v>
      </c>
      <c r="E808" t="str">
        <f t="shared" si="42"/>
        <v>Swenson</v>
      </c>
    </row>
    <row r="809" spans="1:5" ht="15.75" x14ac:dyDescent="0.25">
      <c r="A809" s="1" t="s">
        <v>1563</v>
      </c>
      <c r="B809" s="1" t="s">
        <v>3191</v>
      </c>
      <c r="C809" t="str">
        <f t="shared" si="40"/>
        <v>Mr.</v>
      </c>
      <c r="D809" t="str">
        <f t="shared" si="41"/>
        <v xml:space="preserve"> Bradley D</v>
      </c>
      <c r="E809" t="str">
        <f t="shared" si="42"/>
        <v>Revenis</v>
      </c>
    </row>
    <row r="810" spans="1:5" ht="15.75" x14ac:dyDescent="0.25">
      <c r="A810" s="1" t="s">
        <v>1562</v>
      </c>
      <c r="B810" s="1" t="s">
        <v>3192</v>
      </c>
      <c r="C810" t="str">
        <f t="shared" si="40"/>
        <v>Mrs.</v>
      </c>
      <c r="D810" t="str">
        <f t="shared" si="41"/>
        <v xml:space="preserve"> Amy M</v>
      </c>
      <c r="E810" t="str">
        <f t="shared" si="42"/>
        <v>Engnes</v>
      </c>
    </row>
    <row r="811" spans="1:5" ht="15.75" x14ac:dyDescent="0.25">
      <c r="A811" s="1" t="s">
        <v>1561</v>
      </c>
      <c r="B811" s="1" t="s">
        <v>3193</v>
      </c>
      <c r="C811" t="str">
        <f t="shared" si="40"/>
        <v>Mr.</v>
      </c>
      <c r="D811" t="str">
        <f t="shared" si="41"/>
        <v xml:space="preserve"> Matthew W.</v>
      </c>
      <c r="E811" t="str">
        <f t="shared" si="42"/>
        <v>Wiltse</v>
      </c>
    </row>
    <row r="812" spans="1:5" ht="15.75" x14ac:dyDescent="0.25">
      <c r="A812" s="1" t="s">
        <v>1560</v>
      </c>
      <c r="B812" s="1" t="s">
        <v>3194</v>
      </c>
      <c r="C812" t="str">
        <f t="shared" si="40"/>
        <v>Mr.</v>
      </c>
      <c r="D812" t="str">
        <f t="shared" si="41"/>
        <v xml:space="preserve"> Doug</v>
      </c>
      <c r="E812" t="str">
        <f t="shared" si="42"/>
        <v>Fernandez</v>
      </c>
    </row>
    <row r="813" spans="1:5" ht="15.75" x14ac:dyDescent="0.25">
      <c r="A813" s="1" t="s">
        <v>1559</v>
      </c>
      <c r="B813" s="1" t="s">
        <v>3195</v>
      </c>
      <c r="C813" t="str">
        <f t="shared" si="40"/>
        <v>Mr.</v>
      </c>
      <c r="D813" t="str">
        <f t="shared" si="41"/>
        <v xml:space="preserve"> Tom</v>
      </c>
      <c r="E813" t="str">
        <f t="shared" si="42"/>
        <v>Edwards</v>
      </c>
    </row>
    <row r="814" spans="1:5" ht="15.75" x14ac:dyDescent="0.25">
      <c r="A814" s="1" t="s">
        <v>1558</v>
      </c>
      <c r="B814" s="1" t="s">
        <v>3196</v>
      </c>
      <c r="C814" t="str">
        <f t="shared" si="40"/>
        <v>Mr.</v>
      </c>
      <c r="D814" t="str">
        <f t="shared" si="41"/>
        <v xml:space="preserve"> Jonathan</v>
      </c>
      <c r="E814" t="str">
        <f t="shared" si="42"/>
        <v>Pinney</v>
      </c>
    </row>
    <row r="815" spans="1:5" ht="15.75" x14ac:dyDescent="0.25">
      <c r="A815" s="1" t="s">
        <v>1557</v>
      </c>
      <c r="B815" s="1" t="s">
        <v>3197</v>
      </c>
      <c r="C815" t="str">
        <f t="shared" si="40"/>
        <v>Mr.</v>
      </c>
      <c r="D815" t="str">
        <f t="shared" si="41"/>
        <v xml:space="preserve"> Wayne A.</v>
      </c>
      <c r="E815" t="str">
        <f t="shared" si="42"/>
        <v>Levy</v>
      </c>
    </row>
    <row r="816" spans="1:5" ht="15.75" x14ac:dyDescent="0.25">
      <c r="A816" s="1" t="s">
        <v>1556</v>
      </c>
      <c r="B816" s="1" t="s">
        <v>3198</v>
      </c>
      <c r="C816" t="str">
        <f t="shared" si="40"/>
        <v>Mr.</v>
      </c>
      <c r="D816" t="str">
        <f t="shared" si="41"/>
        <v xml:space="preserve"> Nobuyori</v>
      </c>
      <c r="E816" t="str">
        <f t="shared" si="42"/>
        <v>Takeda</v>
      </c>
    </row>
    <row r="817" spans="1:5" ht="15.75" x14ac:dyDescent="0.25">
      <c r="A817" s="1" t="s">
        <v>1555</v>
      </c>
      <c r="B817" s="1" t="s">
        <v>3199</v>
      </c>
      <c r="C817" t="str">
        <f t="shared" si="40"/>
        <v>Mr.</v>
      </c>
      <c r="D817" t="str">
        <f t="shared" si="41"/>
        <v xml:space="preserve"> Rich</v>
      </c>
      <c r="E817" t="str">
        <f t="shared" si="42"/>
        <v>Burke</v>
      </c>
    </row>
    <row r="818" spans="1:5" ht="15.75" x14ac:dyDescent="0.25">
      <c r="A818" s="1" t="s">
        <v>1554</v>
      </c>
      <c r="B818" s="1" t="s">
        <v>3200</v>
      </c>
      <c r="C818" t="str">
        <f t="shared" si="40"/>
        <v>Mr.</v>
      </c>
      <c r="D818" t="str">
        <f t="shared" si="41"/>
        <v xml:space="preserve"> Marcos S</v>
      </c>
      <c r="E818" t="str">
        <f t="shared" si="42"/>
        <v>Duarte</v>
      </c>
    </row>
    <row r="819" spans="1:5" ht="15.75" x14ac:dyDescent="0.25">
      <c r="A819" s="1" t="s">
        <v>1553</v>
      </c>
      <c r="B819" s="1" t="s">
        <v>3201</v>
      </c>
      <c r="C819" t="str">
        <f t="shared" si="40"/>
        <v>Mr.</v>
      </c>
      <c r="D819" t="str">
        <f t="shared" si="41"/>
        <v xml:space="preserve"> Dave</v>
      </c>
      <c r="E819" t="str">
        <f t="shared" si="42"/>
        <v>Clark</v>
      </c>
    </row>
    <row r="820" spans="1:5" ht="15.75" x14ac:dyDescent="0.25">
      <c r="A820" s="1" t="s">
        <v>1552</v>
      </c>
      <c r="B820" s="1" t="s">
        <v>3202</v>
      </c>
      <c r="C820" t="str">
        <f t="shared" si="40"/>
        <v>Mr.</v>
      </c>
      <c r="D820" t="str">
        <f t="shared" si="41"/>
        <v xml:space="preserve"> Andy</v>
      </c>
      <c r="E820" t="str">
        <f t="shared" si="42"/>
        <v>Nice</v>
      </c>
    </row>
    <row r="821" spans="1:5" ht="15.75" x14ac:dyDescent="0.25">
      <c r="A821" s="1" t="s">
        <v>1551</v>
      </c>
      <c r="B821" s="1" t="s">
        <v>3203</v>
      </c>
      <c r="C821" t="str">
        <f t="shared" si="40"/>
        <v>Ms.</v>
      </c>
      <c r="D821" t="str">
        <f t="shared" si="41"/>
        <v xml:space="preserve"> Mary</v>
      </c>
      <c r="E821" t="str">
        <f t="shared" si="42"/>
        <v>Windler</v>
      </c>
    </row>
    <row r="822" spans="1:5" ht="15.75" x14ac:dyDescent="0.25">
      <c r="A822" s="1" t="s">
        <v>1550</v>
      </c>
      <c r="B822" s="1" t="s">
        <v>3204</v>
      </c>
      <c r="C822" t="str">
        <f t="shared" si="40"/>
        <v>Mr.</v>
      </c>
      <c r="D822" t="str">
        <f t="shared" si="41"/>
        <v xml:space="preserve"> Marcus B</v>
      </c>
      <c r="E822" t="str">
        <f t="shared" si="42"/>
        <v>Jones</v>
      </c>
    </row>
    <row r="823" spans="1:5" ht="15.75" x14ac:dyDescent="0.25">
      <c r="A823" s="1" t="s">
        <v>1549</v>
      </c>
      <c r="B823" s="1" t="s">
        <v>3205</v>
      </c>
      <c r="C823" t="str">
        <f t="shared" si="40"/>
        <v>Mr.</v>
      </c>
      <c r="D823" t="str">
        <f t="shared" si="41"/>
        <v xml:space="preserve"> Thomas K.</v>
      </c>
      <c r="E823" t="str">
        <f t="shared" si="42"/>
        <v>Stevenson</v>
      </c>
    </row>
    <row r="824" spans="1:5" ht="15.75" x14ac:dyDescent="0.25">
      <c r="A824" s="1" t="s">
        <v>1548</v>
      </c>
      <c r="B824" s="1" t="s">
        <v>3206</v>
      </c>
      <c r="C824" t="str">
        <f t="shared" si="40"/>
        <v>Mr.</v>
      </c>
      <c r="D824" t="str">
        <f t="shared" si="41"/>
        <v xml:space="preserve"> Robert</v>
      </c>
      <c r="E824" t="str">
        <f t="shared" si="42"/>
        <v>Humphrey</v>
      </c>
    </row>
    <row r="825" spans="1:5" ht="15.75" x14ac:dyDescent="0.25">
      <c r="A825" s="1" t="s">
        <v>1547</v>
      </c>
      <c r="B825" s="1" t="s">
        <v>3207</v>
      </c>
      <c r="C825" t="str">
        <f t="shared" si="40"/>
        <v>Mr.</v>
      </c>
      <c r="D825" t="str">
        <f t="shared" si="41"/>
        <v xml:space="preserve"> Geoff</v>
      </c>
      <c r="E825" t="str">
        <f t="shared" si="42"/>
        <v>Nelson</v>
      </c>
    </row>
    <row r="826" spans="1:5" ht="15.75" x14ac:dyDescent="0.25">
      <c r="A826" s="1" t="s">
        <v>1546</v>
      </c>
      <c r="B826" s="1" t="s">
        <v>3208</v>
      </c>
      <c r="C826" t="str">
        <f t="shared" si="40"/>
        <v>Mr.</v>
      </c>
      <c r="D826" t="str">
        <f t="shared" si="41"/>
        <v xml:space="preserve"> Chris J.</v>
      </c>
      <c r="E826" t="str">
        <f t="shared" si="42"/>
        <v>Payne</v>
      </c>
    </row>
    <row r="827" spans="1:5" ht="15.75" x14ac:dyDescent="0.25">
      <c r="A827" s="1" t="s">
        <v>1545</v>
      </c>
      <c r="B827" s="1" t="s">
        <v>3209</v>
      </c>
      <c r="C827" t="str">
        <f t="shared" si="40"/>
        <v>Ms.</v>
      </c>
      <c r="D827" t="str">
        <f t="shared" si="41"/>
        <v xml:space="preserve"> Kate A.</v>
      </c>
      <c r="E827" t="str">
        <f t="shared" si="42"/>
        <v>Hails</v>
      </c>
    </row>
    <row r="828" spans="1:5" ht="15.75" x14ac:dyDescent="0.25">
      <c r="A828" s="1" t="s">
        <v>1544</v>
      </c>
      <c r="B828" s="1" t="s">
        <v>3210</v>
      </c>
      <c r="C828" t="str">
        <f t="shared" si="40"/>
        <v>Ms.</v>
      </c>
      <c r="D828" t="str">
        <f t="shared" si="41"/>
        <v xml:space="preserve"> Kelli</v>
      </c>
      <c r="E828" t="str">
        <f t="shared" si="42"/>
        <v>Proctor</v>
      </c>
    </row>
    <row r="829" spans="1:5" ht="15.75" x14ac:dyDescent="0.25">
      <c r="A829" s="1" t="s">
        <v>1543</v>
      </c>
      <c r="B829" s="1" t="s">
        <v>3211</v>
      </c>
      <c r="C829" t="str">
        <f t="shared" si="40"/>
        <v>Mrs.</v>
      </c>
      <c r="D829" t="str">
        <f t="shared" si="41"/>
        <v xml:space="preserve"> Maggie M</v>
      </c>
      <c r="E829" t="str">
        <f t="shared" si="42"/>
        <v>Ryan</v>
      </c>
    </row>
    <row r="830" spans="1:5" ht="15.75" x14ac:dyDescent="0.25">
      <c r="A830" s="1" t="s">
        <v>1542</v>
      </c>
      <c r="B830" s="1" t="s">
        <v>3212</v>
      </c>
      <c r="C830" t="str">
        <f t="shared" si="40"/>
        <v>Mrs.</v>
      </c>
      <c r="D830" t="str">
        <f t="shared" si="41"/>
        <v xml:space="preserve"> Michelle L.</v>
      </c>
      <c r="E830" t="str">
        <f t="shared" si="42"/>
        <v>Watson</v>
      </c>
    </row>
    <row r="831" spans="1:5" ht="15.75" x14ac:dyDescent="0.25">
      <c r="A831" s="1" t="s">
        <v>1541</v>
      </c>
      <c r="B831" s="1" t="s">
        <v>3213</v>
      </c>
      <c r="C831" t="str">
        <f t="shared" si="40"/>
        <v>Mrs.</v>
      </c>
      <c r="D831" t="str">
        <f t="shared" si="41"/>
        <v xml:space="preserve"> Ashley K</v>
      </c>
      <c r="E831" t="str">
        <f t="shared" si="42"/>
        <v>Gresh</v>
      </c>
    </row>
    <row r="832" spans="1:5" ht="15.75" x14ac:dyDescent="0.25">
      <c r="A832" s="1" t="s">
        <v>1540</v>
      </c>
      <c r="B832" s="1" t="s">
        <v>3214</v>
      </c>
      <c r="C832" t="str">
        <f t="shared" si="40"/>
        <v>Mr.</v>
      </c>
      <c r="D832" t="str">
        <f t="shared" si="41"/>
        <v xml:space="preserve"> Michael</v>
      </c>
      <c r="E832" t="str">
        <f t="shared" si="42"/>
        <v>Anis</v>
      </c>
    </row>
    <row r="833" spans="1:5" ht="15.75" x14ac:dyDescent="0.25">
      <c r="A833" s="1" t="s">
        <v>1539</v>
      </c>
      <c r="B833" s="1" t="s">
        <v>3215</v>
      </c>
      <c r="C833" t="str">
        <f t="shared" si="40"/>
        <v>Mr.</v>
      </c>
      <c r="D833" t="str">
        <f t="shared" si="41"/>
        <v xml:space="preserve"> Ryan K.</v>
      </c>
      <c r="E833" t="str">
        <f t="shared" si="42"/>
        <v>Swartz</v>
      </c>
    </row>
    <row r="834" spans="1:5" ht="15.75" x14ac:dyDescent="0.25">
      <c r="A834" s="1" t="s">
        <v>1538</v>
      </c>
      <c r="B834" s="1" t="s">
        <v>3216</v>
      </c>
      <c r="C834" t="str">
        <f t="shared" si="40"/>
        <v>Mr.</v>
      </c>
      <c r="D834" t="str">
        <f t="shared" si="41"/>
        <v xml:space="preserve"> Matthew J</v>
      </c>
      <c r="E834" t="str">
        <f t="shared" si="42"/>
        <v>Schluneker</v>
      </c>
    </row>
    <row r="835" spans="1:5" ht="15.75" x14ac:dyDescent="0.25">
      <c r="A835" s="1" t="s">
        <v>1537</v>
      </c>
      <c r="B835" s="1" t="s">
        <v>3217</v>
      </c>
      <c r="C835" t="str">
        <f t="shared" ref="C835:C898" si="43">TRIM(MID(B835,FIND(",",B835)+1,FIND(" ",B835,FIND(",",B835)+2)-FIND(",",B835)-1))</f>
        <v>Mrs.</v>
      </c>
      <c r="D835" t="str">
        <f t="shared" si="41"/>
        <v xml:space="preserve"> Karine</v>
      </c>
      <c r="E835" t="str">
        <f t="shared" si="42"/>
        <v>Bellemare</v>
      </c>
    </row>
    <row r="836" spans="1:5" ht="15.75" x14ac:dyDescent="0.25">
      <c r="A836" s="1" t="s">
        <v>1536</v>
      </c>
      <c r="B836" s="1" t="s">
        <v>3218</v>
      </c>
      <c r="C836" t="str">
        <f t="shared" si="43"/>
        <v>Ms.</v>
      </c>
      <c r="D836" t="str">
        <f t="shared" si="41"/>
        <v xml:space="preserve"> Antonia G</v>
      </c>
      <c r="E836" t="str">
        <f t="shared" si="42"/>
        <v>Vitalo</v>
      </c>
    </row>
    <row r="837" spans="1:5" ht="15.75" x14ac:dyDescent="0.25">
      <c r="A837" s="1" t="s">
        <v>1535</v>
      </c>
      <c r="B837" s="1" t="s">
        <v>3219</v>
      </c>
      <c r="C837" t="str">
        <f t="shared" si="43"/>
        <v>Ms.</v>
      </c>
      <c r="D837" t="str">
        <f t="shared" si="41"/>
        <v xml:space="preserve"> Casondra L</v>
      </c>
      <c r="E837" t="str">
        <f t="shared" si="42"/>
        <v>Hamilton</v>
      </c>
    </row>
    <row r="838" spans="1:5" ht="15.75" x14ac:dyDescent="0.25">
      <c r="A838" s="1" t="s">
        <v>1534</v>
      </c>
      <c r="B838" s="1" t="s">
        <v>3220</v>
      </c>
      <c r="C838" t="str">
        <f t="shared" si="43"/>
        <v>Ms.</v>
      </c>
      <c r="D838" t="str">
        <f t="shared" si="41"/>
        <v xml:space="preserve"> Wendy</v>
      </c>
      <c r="E838" t="str">
        <f t="shared" si="42"/>
        <v>Marshall</v>
      </c>
    </row>
    <row r="839" spans="1:5" ht="15.75" x14ac:dyDescent="0.25">
      <c r="A839" s="1" t="s">
        <v>1533</v>
      </c>
      <c r="B839" s="1" t="s">
        <v>3221</v>
      </c>
      <c r="C839" t="str">
        <f t="shared" si="43"/>
        <v>Mr.</v>
      </c>
      <c r="D839" t="str">
        <f t="shared" si="41"/>
        <v xml:space="preserve"> Eric D</v>
      </c>
      <c r="E839" t="str">
        <f t="shared" si="42"/>
        <v>Cale</v>
      </c>
    </row>
    <row r="840" spans="1:5" ht="15.75" x14ac:dyDescent="0.25">
      <c r="A840" s="1" t="s">
        <v>1532</v>
      </c>
      <c r="B840" s="1" t="s">
        <v>3222</v>
      </c>
      <c r="C840" t="str">
        <f t="shared" si="43"/>
        <v>Ms.</v>
      </c>
      <c r="D840" t="str">
        <f t="shared" si="41"/>
        <v xml:space="preserve"> Elizabeth</v>
      </c>
      <c r="E840" t="str">
        <f t="shared" si="42"/>
        <v>Pittaway</v>
      </c>
    </row>
    <row r="841" spans="1:5" ht="15.75" x14ac:dyDescent="0.25">
      <c r="A841" s="1" t="s">
        <v>1531</v>
      </c>
      <c r="B841" s="1" t="s">
        <v>3223</v>
      </c>
      <c r="C841" t="str">
        <f t="shared" si="43"/>
        <v>Ms.</v>
      </c>
      <c r="D841" t="str">
        <f t="shared" si="41"/>
        <v xml:space="preserve"> Laura F</v>
      </c>
      <c r="E841" t="str">
        <f t="shared" si="42"/>
        <v>Bill</v>
      </c>
    </row>
    <row r="842" spans="1:5" ht="15.75" x14ac:dyDescent="0.25">
      <c r="A842" s="1" t="s">
        <v>1530</v>
      </c>
      <c r="B842" s="1" t="s">
        <v>3224</v>
      </c>
      <c r="C842" t="str">
        <f t="shared" si="43"/>
        <v>Ms.</v>
      </c>
      <c r="D842" t="str">
        <f t="shared" si="41"/>
        <v xml:space="preserve"> Amelia F.</v>
      </c>
      <c r="E842" t="str">
        <f t="shared" si="42"/>
        <v>Antrim</v>
      </c>
    </row>
    <row r="843" spans="1:5" ht="15.75" x14ac:dyDescent="0.25">
      <c r="A843" s="1" t="s">
        <v>1529</v>
      </c>
      <c r="B843" s="1" t="s">
        <v>3225</v>
      </c>
      <c r="C843" t="str">
        <f t="shared" si="43"/>
        <v>Ms.</v>
      </c>
      <c r="D843" t="str">
        <f t="shared" si="41"/>
        <v xml:space="preserve"> Amy L.</v>
      </c>
      <c r="E843" t="str">
        <f t="shared" si="42"/>
        <v>Doolittle-Crider</v>
      </c>
    </row>
    <row r="844" spans="1:5" ht="15.75" x14ac:dyDescent="0.25">
      <c r="A844" s="1" t="s">
        <v>1528</v>
      </c>
      <c r="B844" s="1" t="s">
        <v>3226</v>
      </c>
      <c r="C844" t="str">
        <f t="shared" si="43"/>
        <v>Ms.</v>
      </c>
      <c r="D844" t="str">
        <f t="shared" si="41"/>
        <v xml:space="preserve"> Katie J</v>
      </c>
      <c r="E844" t="str">
        <f t="shared" si="42"/>
        <v>Ruhlman</v>
      </c>
    </row>
    <row r="845" spans="1:5" ht="15.75" x14ac:dyDescent="0.25">
      <c r="A845" s="1" t="s">
        <v>1527</v>
      </c>
      <c r="B845" s="1" t="s">
        <v>3227</v>
      </c>
      <c r="C845" t="str">
        <f t="shared" si="43"/>
        <v>Ms.</v>
      </c>
      <c r="D845" t="str">
        <f t="shared" si="41"/>
        <v xml:space="preserve"> Laura E.</v>
      </c>
      <c r="E845" t="str">
        <f t="shared" si="42"/>
        <v>Anderson</v>
      </c>
    </row>
    <row r="846" spans="1:5" ht="15.75" x14ac:dyDescent="0.25">
      <c r="A846" s="1" t="s">
        <v>1526</v>
      </c>
      <c r="B846" s="1" t="s">
        <v>3228</v>
      </c>
      <c r="C846" t="str">
        <f t="shared" si="43"/>
        <v>Mrs.</v>
      </c>
      <c r="D846" t="str">
        <f t="shared" si="41"/>
        <v xml:space="preserve"> Mayumi</v>
      </c>
      <c r="E846" t="str">
        <f t="shared" si="42"/>
        <v>Uchiyama</v>
      </c>
    </row>
    <row r="847" spans="1:5" ht="15.75" x14ac:dyDescent="0.25">
      <c r="A847" s="1" t="s">
        <v>1525</v>
      </c>
      <c r="B847" s="1" t="s">
        <v>3229</v>
      </c>
      <c r="C847" t="str">
        <f t="shared" si="43"/>
        <v>Ms.</v>
      </c>
      <c r="D847" t="str">
        <f t="shared" si="41"/>
        <v xml:space="preserve"> Vanessa</v>
      </c>
      <c r="E847" t="str">
        <f t="shared" si="42"/>
        <v>Desota</v>
      </c>
    </row>
    <row r="848" spans="1:5" ht="15.75" x14ac:dyDescent="0.25">
      <c r="A848" s="1" t="s">
        <v>1524</v>
      </c>
      <c r="B848" s="1" t="s">
        <v>3230</v>
      </c>
      <c r="C848" t="str">
        <f t="shared" si="43"/>
        <v>Ms.</v>
      </c>
      <c r="D848" t="str">
        <f t="shared" si="41"/>
        <v xml:space="preserve"> Natali N</v>
      </c>
      <c r="E848" t="str">
        <f t="shared" si="42"/>
        <v>Edmonds</v>
      </c>
    </row>
    <row r="849" spans="1:5" ht="15.75" x14ac:dyDescent="0.25">
      <c r="A849" s="1" t="s">
        <v>1523</v>
      </c>
      <c r="B849" s="1" t="s">
        <v>3231</v>
      </c>
      <c r="C849" t="str">
        <f t="shared" si="43"/>
        <v>Ms.</v>
      </c>
      <c r="D849" t="str">
        <f t="shared" ref="D849:D912" si="44">_xlfn.TEXTAFTER(_xlfn.TEXTAFTER(B849,", ")," ")</f>
        <v xml:space="preserve"> Beth</v>
      </c>
      <c r="E849" t="str">
        <f t="shared" ref="E849:E912" si="45">TRIM(LEFT(B849,FIND(",",B849)-1))</f>
        <v>Otto</v>
      </c>
    </row>
    <row r="850" spans="1:5" ht="15.75" x14ac:dyDescent="0.25">
      <c r="A850" s="1" t="s">
        <v>1522</v>
      </c>
      <c r="B850" s="1" t="s">
        <v>3232</v>
      </c>
      <c r="C850" t="str">
        <f t="shared" si="43"/>
        <v>Mr.</v>
      </c>
      <c r="D850" t="str">
        <f t="shared" si="44"/>
        <v xml:space="preserve"> Alex</v>
      </c>
      <c r="E850" t="str">
        <f t="shared" si="45"/>
        <v>Kurt</v>
      </c>
    </row>
    <row r="851" spans="1:5" ht="15.75" x14ac:dyDescent="0.25">
      <c r="A851" s="1" t="s">
        <v>1521</v>
      </c>
      <c r="B851" s="1" t="s">
        <v>3233</v>
      </c>
      <c r="C851" t="str">
        <f t="shared" si="43"/>
        <v>Mr.</v>
      </c>
      <c r="D851" t="str">
        <f t="shared" si="44"/>
        <v xml:space="preserve"> Spencer</v>
      </c>
      <c r="E851" t="str">
        <f t="shared" si="45"/>
        <v>Duhaime</v>
      </c>
    </row>
    <row r="852" spans="1:5" ht="15.75" x14ac:dyDescent="0.25">
      <c r="A852" s="1" t="s">
        <v>1520</v>
      </c>
      <c r="B852" s="1" t="s">
        <v>3234</v>
      </c>
      <c r="C852" t="str">
        <f t="shared" si="43"/>
        <v>Ms.</v>
      </c>
      <c r="D852" t="str">
        <f t="shared" si="44"/>
        <v xml:space="preserve"> Andee W.</v>
      </c>
      <c r="E852" t="str">
        <f t="shared" si="45"/>
        <v>Swann</v>
      </c>
    </row>
    <row r="853" spans="1:5" ht="15.75" x14ac:dyDescent="0.25">
      <c r="A853" s="1" t="s">
        <v>1519</v>
      </c>
      <c r="B853" s="1" t="s">
        <v>3235</v>
      </c>
      <c r="C853" t="str">
        <f t="shared" si="43"/>
        <v>Mrs.</v>
      </c>
      <c r="D853" t="str">
        <f t="shared" si="44"/>
        <v xml:space="preserve"> Amy</v>
      </c>
      <c r="E853" t="str">
        <f t="shared" si="45"/>
        <v>Burton</v>
      </c>
    </row>
    <row r="854" spans="1:5" ht="15.75" x14ac:dyDescent="0.25">
      <c r="A854" s="1" t="s">
        <v>1518</v>
      </c>
      <c r="B854" s="1" t="s">
        <v>3236</v>
      </c>
      <c r="C854" t="str">
        <f t="shared" si="43"/>
        <v>Mr.</v>
      </c>
      <c r="D854" t="str">
        <f t="shared" si="44"/>
        <v xml:space="preserve"> Joshua</v>
      </c>
      <c r="E854" t="str">
        <f t="shared" si="45"/>
        <v>Ricardi</v>
      </c>
    </row>
    <row r="855" spans="1:5" ht="15.75" x14ac:dyDescent="0.25">
      <c r="A855" s="1" t="s">
        <v>1517</v>
      </c>
      <c r="B855" s="1" t="s">
        <v>3237</v>
      </c>
      <c r="C855" t="str">
        <f t="shared" si="43"/>
        <v>Mr.</v>
      </c>
      <c r="D855" t="str">
        <f t="shared" si="44"/>
        <v xml:space="preserve"> C Fred</v>
      </c>
      <c r="E855" t="str">
        <f t="shared" si="45"/>
        <v>Joslyn</v>
      </c>
    </row>
    <row r="856" spans="1:5" ht="15.75" x14ac:dyDescent="0.25">
      <c r="A856" s="1" t="s">
        <v>1516</v>
      </c>
      <c r="B856" s="1" t="s">
        <v>3238</v>
      </c>
      <c r="C856" t="str">
        <f t="shared" si="43"/>
        <v>Mr.</v>
      </c>
      <c r="D856" t="str">
        <f t="shared" si="44"/>
        <v xml:space="preserve"> Jeremy</v>
      </c>
      <c r="E856" t="str">
        <f t="shared" si="45"/>
        <v>Bennie</v>
      </c>
    </row>
    <row r="857" spans="1:5" ht="15.75" x14ac:dyDescent="0.25">
      <c r="A857" s="1" t="s">
        <v>1515</v>
      </c>
      <c r="B857" s="1" t="s">
        <v>3239</v>
      </c>
      <c r="C857" t="str">
        <f t="shared" si="43"/>
        <v>Mr.</v>
      </c>
      <c r="D857" t="str">
        <f t="shared" si="44"/>
        <v xml:space="preserve"> Patrick Sr.</v>
      </c>
      <c r="E857" t="str">
        <f t="shared" si="45"/>
        <v>Kanyane</v>
      </c>
    </row>
    <row r="858" spans="1:5" ht="15.75" x14ac:dyDescent="0.25">
      <c r="A858" s="1" t="s">
        <v>1514</v>
      </c>
      <c r="B858" s="1" t="s">
        <v>3240</v>
      </c>
      <c r="C858" t="str">
        <f t="shared" si="43"/>
        <v>Ms.</v>
      </c>
      <c r="D858" t="str">
        <f t="shared" si="44"/>
        <v xml:space="preserve"> Kelly M.</v>
      </c>
      <c r="E858" t="str">
        <f t="shared" si="45"/>
        <v>McFadden</v>
      </c>
    </row>
    <row r="859" spans="1:5" ht="15.75" x14ac:dyDescent="0.25">
      <c r="A859" s="1" t="s">
        <v>1513</v>
      </c>
      <c r="B859" s="1" t="s">
        <v>3241</v>
      </c>
      <c r="C859" t="str">
        <f t="shared" si="43"/>
        <v>Ms.</v>
      </c>
      <c r="D859" t="str">
        <f t="shared" si="44"/>
        <v xml:space="preserve"> Katherine</v>
      </c>
      <c r="E859" t="str">
        <f t="shared" si="45"/>
        <v>Connolly</v>
      </c>
    </row>
    <row r="860" spans="1:5" ht="15.75" x14ac:dyDescent="0.25">
      <c r="A860" s="1" t="s">
        <v>1512</v>
      </c>
      <c r="B860" s="1" t="s">
        <v>3242</v>
      </c>
      <c r="C860" t="str">
        <f t="shared" si="43"/>
        <v>Ms.</v>
      </c>
      <c r="D860" t="str">
        <f t="shared" si="44"/>
        <v xml:space="preserve"> Keila L</v>
      </c>
      <c r="E860" t="str">
        <f t="shared" si="45"/>
        <v>Merino</v>
      </c>
    </row>
    <row r="861" spans="1:5" ht="15.75" x14ac:dyDescent="0.25">
      <c r="A861" s="1" t="s">
        <v>1511</v>
      </c>
      <c r="B861" s="1" t="s">
        <v>3243</v>
      </c>
      <c r="C861" t="str">
        <f t="shared" si="43"/>
        <v>Ms.</v>
      </c>
      <c r="D861" t="str">
        <f t="shared" si="44"/>
        <v xml:space="preserve"> Zanae E</v>
      </c>
      <c r="E861" t="str">
        <f t="shared" si="45"/>
        <v>Baird</v>
      </c>
    </row>
    <row r="862" spans="1:5" ht="15.75" x14ac:dyDescent="0.25">
      <c r="A862" s="1" t="s">
        <v>1510</v>
      </c>
      <c r="B862" s="1" t="s">
        <v>3244</v>
      </c>
      <c r="C862" t="str">
        <f t="shared" si="43"/>
        <v>Mr.</v>
      </c>
      <c r="D862" t="str">
        <f t="shared" si="44"/>
        <v xml:space="preserve"> Alex</v>
      </c>
      <c r="E862" t="str">
        <f t="shared" si="45"/>
        <v>Locatelli</v>
      </c>
    </row>
    <row r="863" spans="1:5" ht="15.75" x14ac:dyDescent="0.25">
      <c r="A863" s="1" t="s">
        <v>1509</v>
      </c>
      <c r="B863" s="1" t="s">
        <v>3245</v>
      </c>
      <c r="C863" t="str">
        <f t="shared" si="43"/>
        <v>Ms.</v>
      </c>
      <c r="D863" t="str">
        <f t="shared" si="44"/>
        <v xml:space="preserve"> Kathryn</v>
      </c>
      <c r="E863" t="str">
        <f t="shared" si="45"/>
        <v>Brake</v>
      </c>
    </row>
    <row r="864" spans="1:5" ht="15.75" x14ac:dyDescent="0.25">
      <c r="A864" s="1" t="s">
        <v>1508</v>
      </c>
      <c r="B864" s="1" t="s">
        <v>3246</v>
      </c>
      <c r="C864" t="str">
        <f t="shared" si="43"/>
        <v>Mr.</v>
      </c>
      <c r="D864" t="str">
        <f t="shared" si="44"/>
        <v xml:space="preserve"> Jason L.</v>
      </c>
      <c r="E864" t="str">
        <f t="shared" si="45"/>
        <v>Jacobs</v>
      </c>
    </row>
    <row r="865" spans="1:5" ht="15.75" x14ac:dyDescent="0.25">
      <c r="A865" s="1" t="s">
        <v>1507</v>
      </c>
      <c r="B865" s="1" t="s">
        <v>3247</v>
      </c>
      <c r="C865" t="str">
        <f t="shared" si="43"/>
        <v>Mr.</v>
      </c>
      <c r="D865" t="str">
        <f t="shared" si="44"/>
        <v xml:space="preserve"> Benjamin J.</v>
      </c>
      <c r="E865" t="str">
        <f t="shared" si="45"/>
        <v>Vaught</v>
      </c>
    </row>
    <row r="866" spans="1:5" ht="15.75" x14ac:dyDescent="0.25">
      <c r="A866" s="1" t="s">
        <v>1506</v>
      </c>
      <c r="B866" s="1" t="s">
        <v>3248</v>
      </c>
      <c r="C866" t="str">
        <f t="shared" si="43"/>
        <v>Mr.</v>
      </c>
      <c r="D866" t="str">
        <f t="shared" si="44"/>
        <v xml:space="preserve"> Steven M.</v>
      </c>
      <c r="E866" t="str">
        <f t="shared" si="45"/>
        <v>Monteleone</v>
      </c>
    </row>
    <row r="867" spans="1:5" ht="15.75" x14ac:dyDescent="0.25">
      <c r="A867" s="1" t="s">
        <v>1505</v>
      </c>
      <c r="B867" s="1" t="s">
        <v>3249</v>
      </c>
      <c r="C867" t="str">
        <f t="shared" si="43"/>
        <v>Mrs.</v>
      </c>
      <c r="D867" t="str">
        <f t="shared" si="44"/>
        <v xml:space="preserve"> Erika</v>
      </c>
      <c r="E867" t="str">
        <f t="shared" si="45"/>
        <v>Verdugo</v>
      </c>
    </row>
    <row r="868" spans="1:5" ht="15.75" x14ac:dyDescent="0.25">
      <c r="A868" s="1" t="s">
        <v>1504</v>
      </c>
      <c r="B868" s="1" t="s">
        <v>3250</v>
      </c>
      <c r="C868" t="str">
        <f t="shared" si="43"/>
        <v>Mr.</v>
      </c>
      <c r="D868" t="str">
        <f t="shared" si="44"/>
        <v xml:space="preserve"> Chad</v>
      </c>
      <c r="E868" t="str">
        <f t="shared" si="45"/>
        <v>Sellers</v>
      </c>
    </row>
    <row r="869" spans="1:5" ht="15.75" x14ac:dyDescent="0.25">
      <c r="A869" s="1" t="s">
        <v>1503</v>
      </c>
      <c r="B869" s="1" t="s">
        <v>3251</v>
      </c>
      <c r="C869" t="str">
        <f t="shared" si="43"/>
        <v>Mr.</v>
      </c>
      <c r="D869" t="str">
        <f t="shared" si="44"/>
        <v xml:space="preserve"> Mark</v>
      </c>
      <c r="E869" t="str">
        <f t="shared" si="45"/>
        <v>Bowman</v>
      </c>
    </row>
    <row r="870" spans="1:5" ht="15.75" x14ac:dyDescent="0.25">
      <c r="A870" s="1" t="s">
        <v>1502</v>
      </c>
      <c r="B870" s="1" t="s">
        <v>3252</v>
      </c>
      <c r="C870" t="str">
        <f t="shared" si="43"/>
        <v>Mr.</v>
      </c>
      <c r="D870" t="str">
        <f t="shared" si="44"/>
        <v xml:space="preserve"> David</v>
      </c>
      <c r="E870" t="str">
        <f t="shared" si="45"/>
        <v>Marley</v>
      </c>
    </row>
    <row r="871" spans="1:5" ht="15.75" x14ac:dyDescent="0.25">
      <c r="A871" s="1" t="s">
        <v>1501</v>
      </c>
      <c r="B871" s="1" t="s">
        <v>3253</v>
      </c>
      <c r="C871" t="str">
        <f t="shared" si="43"/>
        <v>Mr.</v>
      </c>
      <c r="D871" t="str">
        <f t="shared" si="44"/>
        <v xml:space="preserve"> Matthew R</v>
      </c>
      <c r="E871" t="str">
        <f t="shared" si="45"/>
        <v>Grey</v>
      </c>
    </row>
    <row r="872" spans="1:5" ht="15.75" x14ac:dyDescent="0.25">
      <c r="A872" s="1" t="s">
        <v>1500</v>
      </c>
      <c r="B872" s="1" t="s">
        <v>3254</v>
      </c>
      <c r="C872" t="str">
        <f t="shared" si="43"/>
        <v>Mrs.</v>
      </c>
      <c r="D872" t="str">
        <f t="shared" si="44"/>
        <v xml:space="preserve"> Orla</v>
      </c>
      <c r="E872" t="str">
        <f t="shared" si="45"/>
        <v>O'Rourke</v>
      </c>
    </row>
    <row r="873" spans="1:5" ht="15.75" x14ac:dyDescent="0.25">
      <c r="A873" s="1" t="s">
        <v>1499</v>
      </c>
      <c r="B873" s="1" t="s">
        <v>3255</v>
      </c>
      <c r="C873" t="str">
        <f t="shared" si="43"/>
        <v>Ms.</v>
      </c>
      <c r="D873" t="str">
        <f t="shared" si="44"/>
        <v xml:space="preserve"> Shaista S</v>
      </c>
      <c r="E873" t="str">
        <f t="shared" si="45"/>
        <v>Fatehali</v>
      </c>
    </row>
    <row r="874" spans="1:5" ht="15.75" x14ac:dyDescent="0.25">
      <c r="A874" s="1" t="s">
        <v>1498</v>
      </c>
      <c r="B874" s="1" t="s">
        <v>3256</v>
      </c>
      <c r="C874" t="str">
        <f t="shared" si="43"/>
        <v>Mrs.</v>
      </c>
      <c r="D874" t="str">
        <f t="shared" si="44"/>
        <v xml:space="preserve"> Emily</v>
      </c>
      <c r="E874" t="str">
        <f t="shared" si="45"/>
        <v>Piza-Taylor</v>
      </c>
    </row>
    <row r="875" spans="1:5" ht="15.75" x14ac:dyDescent="0.25">
      <c r="A875" s="1" t="s">
        <v>1497</v>
      </c>
      <c r="B875" s="1" t="s">
        <v>3257</v>
      </c>
      <c r="C875" t="str">
        <f t="shared" si="43"/>
        <v>Ms.</v>
      </c>
      <c r="D875" t="str">
        <f t="shared" si="44"/>
        <v xml:space="preserve"> Julie A.</v>
      </c>
      <c r="E875" t="str">
        <f t="shared" si="45"/>
        <v>Cavanaugh</v>
      </c>
    </row>
    <row r="876" spans="1:5" ht="15.75" x14ac:dyDescent="0.25">
      <c r="A876" s="1" t="s">
        <v>1496</v>
      </c>
      <c r="B876" s="1" t="s">
        <v>3258</v>
      </c>
      <c r="C876" t="str">
        <f t="shared" si="43"/>
        <v>Ms.</v>
      </c>
      <c r="D876" t="str">
        <f t="shared" si="44"/>
        <v xml:space="preserve"> Megumi</v>
      </c>
      <c r="E876" t="str">
        <f t="shared" si="45"/>
        <v>Amako</v>
      </c>
    </row>
    <row r="877" spans="1:5" ht="15.75" x14ac:dyDescent="0.25">
      <c r="A877" s="1" t="s">
        <v>1495</v>
      </c>
      <c r="B877" s="1" t="s">
        <v>3259</v>
      </c>
      <c r="C877" t="str">
        <f t="shared" si="43"/>
        <v>Ms.</v>
      </c>
      <c r="D877" t="str">
        <f t="shared" si="44"/>
        <v xml:space="preserve"> Skylar</v>
      </c>
      <c r="E877" t="str">
        <f t="shared" si="45"/>
        <v>Musa</v>
      </c>
    </row>
    <row r="878" spans="1:5" ht="15.75" x14ac:dyDescent="0.25">
      <c r="A878" s="1" t="s">
        <v>1494</v>
      </c>
      <c r="B878" s="1" t="s">
        <v>3260</v>
      </c>
      <c r="C878" t="str">
        <f t="shared" si="43"/>
        <v>Mrs.</v>
      </c>
      <c r="D878" t="str">
        <f t="shared" si="44"/>
        <v xml:space="preserve"> Victoria</v>
      </c>
      <c r="E878" t="str">
        <f t="shared" si="45"/>
        <v>Phillippi</v>
      </c>
    </row>
    <row r="879" spans="1:5" ht="15.75" x14ac:dyDescent="0.25">
      <c r="A879" s="1" t="s">
        <v>1493</v>
      </c>
      <c r="B879" s="1" t="s">
        <v>3261</v>
      </c>
      <c r="C879" t="str">
        <f t="shared" si="43"/>
        <v>Mrs.</v>
      </c>
      <c r="D879" t="str">
        <f t="shared" si="44"/>
        <v xml:space="preserve"> Amanda L</v>
      </c>
      <c r="E879" t="str">
        <f t="shared" si="45"/>
        <v>Hoskins</v>
      </c>
    </row>
    <row r="880" spans="1:5" ht="15.75" x14ac:dyDescent="0.25">
      <c r="A880" s="1" t="s">
        <v>1492</v>
      </c>
      <c r="B880" s="1" t="s">
        <v>3262</v>
      </c>
      <c r="C880" t="str">
        <f t="shared" si="43"/>
        <v>Ms.</v>
      </c>
      <c r="D880" t="str">
        <f t="shared" si="44"/>
        <v xml:space="preserve"> Renee</v>
      </c>
      <c r="E880" t="str">
        <f t="shared" si="45"/>
        <v>Imbalzano Zegar</v>
      </c>
    </row>
    <row r="881" spans="1:5" ht="15.75" x14ac:dyDescent="0.25">
      <c r="A881" s="1" t="s">
        <v>1491</v>
      </c>
      <c r="B881" s="1" t="s">
        <v>3263</v>
      </c>
      <c r="C881" t="str">
        <f t="shared" si="43"/>
        <v>Ms.</v>
      </c>
      <c r="D881" t="str">
        <f t="shared" si="44"/>
        <v xml:space="preserve"> Nellie A.</v>
      </c>
      <c r="E881" t="str">
        <f t="shared" si="45"/>
        <v>Triedman</v>
      </c>
    </row>
    <row r="882" spans="1:5" ht="15.75" x14ac:dyDescent="0.25">
      <c r="A882" s="1" t="s">
        <v>1490</v>
      </c>
      <c r="B882" s="1" t="s">
        <v>3264</v>
      </c>
      <c r="C882" t="str">
        <f t="shared" si="43"/>
        <v>Ms.</v>
      </c>
      <c r="D882" t="str">
        <f t="shared" si="44"/>
        <v xml:space="preserve"> Tamara</v>
      </c>
      <c r="E882" t="str">
        <f t="shared" si="45"/>
        <v>Lovuolo</v>
      </c>
    </row>
    <row r="883" spans="1:5" ht="15.75" x14ac:dyDescent="0.25">
      <c r="A883" s="1" t="s">
        <v>1489</v>
      </c>
      <c r="B883" s="1" t="s">
        <v>3265</v>
      </c>
      <c r="C883" t="str">
        <f t="shared" si="43"/>
        <v>Ms.</v>
      </c>
      <c r="D883" t="str">
        <f t="shared" si="44"/>
        <v xml:space="preserve"> Joan</v>
      </c>
      <c r="E883" t="str">
        <f t="shared" si="45"/>
        <v>Chung</v>
      </c>
    </row>
    <row r="884" spans="1:5" ht="15.75" x14ac:dyDescent="0.25">
      <c r="A884" s="1" t="s">
        <v>1488</v>
      </c>
      <c r="B884" s="1" t="s">
        <v>3266</v>
      </c>
      <c r="C884" t="str">
        <f t="shared" si="43"/>
        <v>Ms.</v>
      </c>
      <c r="D884" t="str">
        <f t="shared" si="44"/>
        <v xml:space="preserve"> Aimee J.</v>
      </c>
      <c r="E884" t="str">
        <f t="shared" si="45"/>
        <v>Newsom</v>
      </c>
    </row>
    <row r="885" spans="1:5" ht="15.75" x14ac:dyDescent="0.25">
      <c r="A885" s="1" t="s">
        <v>1487</v>
      </c>
      <c r="B885" s="1" t="s">
        <v>3267</v>
      </c>
      <c r="C885" t="str">
        <f t="shared" si="43"/>
        <v>Ms.</v>
      </c>
      <c r="D885" t="str">
        <f t="shared" si="44"/>
        <v xml:space="preserve"> Suzanne</v>
      </c>
      <c r="E885" t="str">
        <f t="shared" si="45"/>
        <v>Harrington</v>
      </c>
    </row>
    <row r="886" spans="1:5" ht="15.75" x14ac:dyDescent="0.25">
      <c r="A886" s="1" t="s">
        <v>1486</v>
      </c>
      <c r="B886" s="1" t="s">
        <v>3268</v>
      </c>
      <c r="C886" t="str">
        <f t="shared" si="43"/>
        <v>Ms.</v>
      </c>
      <c r="D886" t="str">
        <f t="shared" si="44"/>
        <v xml:space="preserve"> Kristin A.</v>
      </c>
      <c r="E886" t="str">
        <f t="shared" si="45"/>
        <v>Hoffman</v>
      </c>
    </row>
    <row r="887" spans="1:5" ht="15.75" x14ac:dyDescent="0.25">
      <c r="A887" s="1" t="s">
        <v>1485</v>
      </c>
      <c r="B887" s="1" t="s">
        <v>3269</v>
      </c>
      <c r="C887" t="str">
        <f t="shared" si="43"/>
        <v>Ms.</v>
      </c>
      <c r="D887" t="str">
        <f t="shared" si="44"/>
        <v xml:space="preserve"> Bronwyn</v>
      </c>
      <c r="E887" t="str">
        <f t="shared" si="45"/>
        <v>Van Vugt</v>
      </c>
    </row>
    <row r="888" spans="1:5" ht="15.75" x14ac:dyDescent="0.25">
      <c r="A888" s="1" t="s">
        <v>1484</v>
      </c>
      <c r="B888" s="1" t="s">
        <v>3270</v>
      </c>
      <c r="C888" t="str">
        <f t="shared" si="43"/>
        <v>Ms.</v>
      </c>
      <c r="D888" t="str">
        <f t="shared" si="44"/>
        <v xml:space="preserve"> Taylor J</v>
      </c>
      <c r="E888" t="str">
        <f t="shared" si="45"/>
        <v>Feehley</v>
      </c>
    </row>
    <row r="889" spans="1:5" ht="15.75" x14ac:dyDescent="0.25">
      <c r="A889" s="1" t="s">
        <v>1483</v>
      </c>
      <c r="B889" s="1" t="s">
        <v>3271</v>
      </c>
      <c r="C889" t="str">
        <f t="shared" si="43"/>
        <v>Mrs.</v>
      </c>
      <c r="D889" t="str">
        <f t="shared" si="44"/>
        <v xml:space="preserve"> Kimberly M.</v>
      </c>
      <c r="E889" t="str">
        <f t="shared" si="45"/>
        <v>Ashworth</v>
      </c>
    </row>
    <row r="890" spans="1:5" ht="15.75" x14ac:dyDescent="0.25">
      <c r="A890" s="1" t="s">
        <v>1482</v>
      </c>
      <c r="B890" s="1" t="s">
        <v>3272</v>
      </c>
      <c r="C890" t="str">
        <f t="shared" si="43"/>
        <v>Mr.</v>
      </c>
      <c r="D890" t="str">
        <f t="shared" si="44"/>
        <v xml:space="preserve"> Joshua E.</v>
      </c>
      <c r="E890" t="str">
        <f t="shared" si="45"/>
        <v>Hansen</v>
      </c>
    </row>
    <row r="891" spans="1:5" ht="15.75" x14ac:dyDescent="0.25">
      <c r="A891" s="1" t="s">
        <v>1481</v>
      </c>
      <c r="B891" s="1" t="s">
        <v>3273</v>
      </c>
      <c r="C891" t="str">
        <f t="shared" si="43"/>
        <v>Mr.</v>
      </c>
      <c r="D891" t="str">
        <f t="shared" si="44"/>
        <v xml:space="preserve"> Jeffrey</v>
      </c>
      <c r="E891" t="str">
        <f t="shared" si="45"/>
        <v>Czyz</v>
      </c>
    </row>
    <row r="892" spans="1:5" ht="15.75" x14ac:dyDescent="0.25">
      <c r="A892" s="1" t="s">
        <v>1480</v>
      </c>
      <c r="B892" s="1" t="s">
        <v>3274</v>
      </c>
      <c r="C892" t="str">
        <f t="shared" si="43"/>
        <v>Mr.</v>
      </c>
      <c r="D892" t="str">
        <f t="shared" si="44"/>
        <v xml:space="preserve"> Andrew R</v>
      </c>
      <c r="E892" t="str">
        <f t="shared" si="45"/>
        <v>Bauder</v>
      </c>
    </row>
    <row r="893" spans="1:5" ht="15.75" x14ac:dyDescent="0.25">
      <c r="A893" s="1" t="s">
        <v>1479</v>
      </c>
      <c r="B893" s="1" t="s">
        <v>3275</v>
      </c>
      <c r="C893" t="str">
        <f t="shared" si="43"/>
        <v>Mr.</v>
      </c>
      <c r="D893" t="str">
        <f t="shared" si="44"/>
        <v xml:space="preserve"> Francisco J. Sr.</v>
      </c>
      <c r="E893" t="str">
        <f t="shared" si="45"/>
        <v>Mendoza</v>
      </c>
    </row>
    <row r="894" spans="1:5" ht="15.75" x14ac:dyDescent="0.25">
      <c r="A894" s="1" t="s">
        <v>1478</v>
      </c>
      <c r="B894" s="1" t="s">
        <v>3276</v>
      </c>
      <c r="C894" t="str">
        <f t="shared" si="43"/>
        <v>Mrs.</v>
      </c>
      <c r="D894" t="str">
        <f t="shared" si="44"/>
        <v xml:space="preserve"> Rhonda</v>
      </c>
      <c r="E894" t="str">
        <f t="shared" si="45"/>
        <v>Glass</v>
      </c>
    </row>
    <row r="895" spans="1:5" ht="15.75" x14ac:dyDescent="0.25">
      <c r="A895" s="1" t="s">
        <v>1477</v>
      </c>
      <c r="B895" s="1" t="s">
        <v>3277</v>
      </c>
      <c r="C895" t="str">
        <f t="shared" si="43"/>
        <v>Mr.</v>
      </c>
      <c r="D895" t="str">
        <f t="shared" si="44"/>
        <v xml:space="preserve"> John</v>
      </c>
      <c r="E895" t="str">
        <f t="shared" si="45"/>
        <v>Butcher</v>
      </c>
    </row>
    <row r="896" spans="1:5" ht="15.75" x14ac:dyDescent="0.25">
      <c r="A896" s="1" t="s">
        <v>1476</v>
      </c>
      <c r="B896" s="1" t="s">
        <v>3278</v>
      </c>
      <c r="C896" t="str">
        <f t="shared" si="43"/>
        <v>Mr.</v>
      </c>
      <c r="D896" t="str">
        <f t="shared" si="44"/>
        <v xml:space="preserve"> Miles J.</v>
      </c>
      <c r="E896" t="str">
        <f t="shared" si="45"/>
        <v>Traiser</v>
      </c>
    </row>
    <row r="897" spans="1:5" ht="15.75" x14ac:dyDescent="0.25">
      <c r="A897" s="1" t="s">
        <v>1475</v>
      </c>
      <c r="B897" s="1" t="s">
        <v>3279</v>
      </c>
      <c r="C897" t="str">
        <f t="shared" si="43"/>
        <v>Ms.</v>
      </c>
      <c r="D897" t="str">
        <f t="shared" si="44"/>
        <v xml:space="preserve"> Justyna I.</v>
      </c>
      <c r="E897" t="str">
        <f t="shared" si="45"/>
        <v>Mudy-Mader</v>
      </c>
    </row>
    <row r="898" spans="1:5" ht="15.75" x14ac:dyDescent="0.25">
      <c r="A898" s="1" t="s">
        <v>1474</v>
      </c>
      <c r="B898" s="1" t="s">
        <v>3280</v>
      </c>
      <c r="C898" t="str">
        <f t="shared" si="43"/>
        <v>Ms.</v>
      </c>
      <c r="D898" t="str">
        <f t="shared" si="44"/>
        <v xml:space="preserve"> Lucille</v>
      </c>
      <c r="E898" t="str">
        <f t="shared" si="45"/>
        <v>Rogers</v>
      </c>
    </row>
    <row r="899" spans="1:5" ht="15.75" x14ac:dyDescent="0.25">
      <c r="A899" s="1" t="s">
        <v>1473</v>
      </c>
      <c r="B899" s="1" t="s">
        <v>3281</v>
      </c>
      <c r="C899" t="str">
        <f t="shared" ref="C899:C962" si="46">TRIM(MID(B899,FIND(",",B899)+1,FIND(" ",B899,FIND(",",B899)+2)-FIND(",",B899)-1))</f>
        <v>Ms.</v>
      </c>
      <c r="D899" t="str">
        <f t="shared" si="44"/>
        <v xml:space="preserve"> April</v>
      </c>
      <c r="E899" t="str">
        <f t="shared" si="45"/>
        <v>Woo</v>
      </c>
    </row>
    <row r="900" spans="1:5" ht="15.75" x14ac:dyDescent="0.25">
      <c r="A900" s="1" t="s">
        <v>1472</v>
      </c>
      <c r="B900" s="1" t="s">
        <v>3282</v>
      </c>
      <c r="C900" t="str">
        <f t="shared" si="46"/>
        <v>Mr.</v>
      </c>
      <c r="D900" t="str">
        <f t="shared" si="44"/>
        <v xml:space="preserve"> Robert</v>
      </c>
      <c r="E900" t="str">
        <f t="shared" si="45"/>
        <v>Walsh</v>
      </c>
    </row>
    <row r="901" spans="1:5" ht="15.75" x14ac:dyDescent="0.25">
      <c r="A901" s="1" t="s">
        <v>1471</v>
      </c>
      <c r="B901" s="1" t="s">
        <v>3283</v>
      </c>
      <c r="C901" t="str">
        <f t="shared" si="46"/>
        <v>Mrs.</v>
      </c>
      <c r="D901" t="str">
        <f t="shared" si="44"/>
        <v xml:space="preserve"> Alyssa</v>
      </c>
      <c r="E901" t="str">
        <f t="shared" si="45"/>
        <v>White</v>
      </c>
    </row>
    <row r="902" spans="1:5" ht="15.75" x14ac:dyDescent="0.25">
      <c r="A902" s="1" t="s">
        <v>1470</v>
      </c>
      <c r="B902" s="1" t="s">
        <v>3284</v>
      </c>
      <c r="C902" t="str">
        <f t="shared" si="46"/>
        <v>Ms.</v>
      </c>
      <c r="D902" t="str">
        <f t="shared" si="44"/>
        <v xml:space="preserve"> Jessica E.</v>
      </c>
      <c r="E902" t="str">
        <f t="shared" si="45"/>
        <v>Sheppard</v>
      </c>
    </row>
    <row r="903" spans="1:5" ht="15.75" x14ac:dyDescent="0.25">
      <c r="A903" s="1" t="s">
        <v>1469</v>
      </c>
      <c r="B903" s="1" t="s">
        <v>3285</v>
      </c>
      <c r="C903" t="str">
        <f t="shared" si="46"/>
        <v>Mr.</v>
      </c>
      <c r="D903" t="str">
        <f t="shared" si="44"/>
        <v xml:space="preserve"> Patrick J.</v>
      </c>
      <c r="E903" t="str">
        <f t="shared" si="45"/>
        <v>Doran</v>
      </c>
    </row>
    <row r="904" spans="1:5" ht="15.75" x14ac:dyDescent="0.25">
      <c r="A904" s="1" t="s">
        <v>1468</v>
      </c>
      <c r="B904" s="1" t="s">
        <v>3286</v>
      </c>
      <c r="C904" t="str">
        <f t="shared" si="46"/>
        <v>Ms.</v>
      </c>
      <c r="D904" t="str">
        <f t="shared" si="44"/>
        <v xml:space="preserve"> Emilie</v>
      </c>
      <c r="E904" t="str">
        <f t="shared" si="45"/>
        <v>Labrosse</v>
      </c>
    </row>
    <row r="905" spans="1:5" ht="15.75" x14ac:dyDescent="0.25">
      <c r="A905" s="1" t="s">
        <v>1467</v>
      </c>
      <c r="B905" s="1" t="s">
        <v>3287</v>
      </c>
      <c r="C905" t="str">
        <f t="shared" si="46"/>
        <v>Ms.</v>
      </c>
      <c r="D905" t="str">
        <f t="shared" si="44"/>
        <v xml:space="preserve"> Caitlin B.</v>
      </c>
      <c r="E905" t="str">
        <f t="shared" si="45"/>
        <v>Thomas</v>
      </c>
    </row>
    <row r="906" spans="1:5" ht="15.75" x14ac:dyDescent="0.25">
      <c r="A906" s="1" t="s">
        <v>1466</v>
      </c>
      <c r="B906" s="1" t="s">
        <v>3288</v>
      </c>
      <c r="C906" t="str">
        <f t="shared" si="46"/>
        <v>Mr.</v>
      </c>
      <c r="D906" t="str">
        <f t="shared" si="44"/>
        <v xml:space="preserve"> Joseph W</v>
      </c>
      <c r="E906" t="str">
        <f t="shared" si="45"/>
        <v>Lesniak</v>
      </c>
    </row>
    <row r="907" spans="1:5" ht="15.75" x14ac:dyDescent="0.25">
      <c r="A907" s="1" t="s">
        <v>1465</v>
      </c>
      <c r="B907" s="1" t="s">
        <v>3289</v>
      </c>
      <c r="C907" t="str">
        <f t="shared" si="46"/>
        <v>Ms.</v>
      </c>
      <c r="D907" t="str">
        <f t="shared" si="44"/>
        <v xml:space="preserve"> Wendy</v>
      </c>
      <c r="E907" t="str">
        <f t="shared" si="45"/>
        <v>Prowse</v>
      </c>
    </row>
    <row r="908" spans="1:5" ht="15.75" x14ac:dyDescent="0.25">
      <c r="A908" s="1" t="s">
        <v>1464</v>
      </c>
      <c r="B908" s="1" t="s">
        <v>3290</v>
      </c>
      <c r="C908" t="str">
        <f t="shared" si="46"/>
        <v>Mrs.</v>
      </c>
      <c r="D908" t="str">
        <f t="shared" si="44"/>
        <v xml:space="preserve"> Leah L.</v>
      </c>
      <c r="E908" t="str">
        <f t="shared" si="45"/>
        <v>Seigel</v>
      </c>
    </row>
    <row r="909" spans="1:5" ht="15.75" x14ac:dyDescent="0.25">
      <c r="A909" s="1" t="s">
        <v>1463</v>
      </c>
      <c r="B909" s="1" t="s">
        <v>3291</v>
      </c>
      <c r="C909" t="str">
        <f t="shared" si="46"/>
        <v>Mr.</v>
      </c>
      <c r="D909" t="str">
        <f t="shared" si="44"/>
        <v xml:space="preserve"> Wayne L.</v>
      </c>
      <c r="E909" t="str">
        <f t="shared" si="45"/>
        <v>Blas</v>
      </c>
    </row>
    <row r="910" spans="1:5" ht="15.75" x14ac:dyDescent="0.25">
      <c r="A910" s="1" t="s">
        <v>1462</v>
      </c>
      <c r="B910" s="1" t="s">
        <v>3292</v>
      </c>
      <c r="C910" t="str">
        <f t="shared" si="46"/>
        <v>Mr.</v>
      </c>
      <c r="D910" t="str">
        <f t="shared" si="44"/>
        <v xml:space="preserve"> Jason M.</v>
      </c>
      <c r="E910" t="str">
        <f t="shared" si="45"/>
        <v>Simpson</v>
      </c>
    </row>
    <row r="911" spans="1:5" ht="15.75" x14ac:dyDescent="0.25">
      <c r="A911" s="1" t="s">
        <v>1461</v>
      </c>
      <c r="B911" s="1" t="s">
        <v>3293</v>
      </c>
      <c r="C911" t="str">
        <f t="shared" si="46"/>
        <v>Mr.</v>
      </c>
      <c r="D911" t="str">
        <f t="shared" si="44"/>
        <v xml:space="preserve"> Floris</v>
      </c>
      <c r="E911" t="str">
        <f t="shared" si="45"/>
        <v>Gierman</v>
      </c>
    </row>
    <row r="912" spans="1:5" ht="15.75" x14ac:dyDescent="0.25">
      <c r="A912" s="1" t="s">
        <v>1460</v>
      </c>
      <c r="B912" s="1" t="s">
        <v>3294</v>
      </c>
      <c r="C912" t="str">
        <f t="shared" si="46"/>
        <v>Mr.</v>
      </c>
      <c r="D912" t="str">
        <f t="shared" si="44"/>
        <v xml:space="preserve"> Marc</v>
      </c>
      <c r="E912" t="str">
        <f t="shared" si="45"/>
        <v>Jeuland</v>
      </c>
    </row>
    <row r="913" spans="1:5" ht="15.75" x14ac:dyDescent="0.25">
      <c r="A913" s="1" t="s">
        <v>1459</v>
      </c>
      <c r="B913" s="1" t="s">
        <v>3295</v>
      </c>
      <c r="C913" t="str">
        <f t="shared" si="46"/>
        <v>Mr.</v>
      </c>
      <c r="D913" t="str">
        <f t="shared" ref="D913:D976" si="47">_xlfn.TEXTAFTER(_xlfn.TEXTAFTER(B913,", ")," ")</f>
        <v xml:space="preserve"> Christopher</v>
      </c>
      <c r="E913" t="str">
        <f t="shared" ref="E913:E976" si="48">TRIM(LEFT(B913,FIND(",",B913)-1))</f>
        <v>Chorney</v>
      </c>
    </row>
    <row r="914" spans="1:5" ht="15.75" x14ac:dyDescent="0.25">
      <c r="A914" s="1" t="s">
        <v>1458</v>
      </c>
      <c r="B914" s="1" t="s">
        <v>3296</v>
      </c>
      <c r="C914" t="str">
        <f t="shared" si="46"/>
        <v>Mr.</v>
      </c>
      <c r="D914" t="str">
        <f t="shared" si="47"/>
        <v xml:space="preserve"> Kevin</v>
      </c>
      <c r="E914" t="str">
        <f t="shared" si="48"/>
        <v>Rook</v>
      </c>
    </row>
    <row r="915" spans="1:5" ht="15.75" x14ac:dyDescent="0.25">
      <c r="A915" s="1" t="s">
        <v>1457</v>
      </c>
      <c r="B915" s="1" t="s">
        <v>3297</v>
      </c>
      <c r="C915" t="str">
        <f t="shared" si="46"/>
        <v>Mr.</v>
      </c>
      <c r="D915" t="str">
        <f t="shared" si="47"/>
        <v xml:space="preserve"> Aharon N</v>
      </c>
      <c r="E915" t="str">
        <f t="shared" si="48"/>
        <v>Wright</v>
      </c>
    </row>
    <row r="916" spans="1:5" ht="15.75" x14ac:dyDescent="0.25">
      <c r="A916" s="1" t="s">
        <v>1456</v>
      </c>
      <c r="B916" s="1" t="s">
        <v>3298</v>
      </c>
      <c r="C916" t="str">
        <f t="shared" si="46"/>
        <v>Mr.</v>
      </c>
      <c r="D916" t="str">
        <f t="shared" si="47"/>
        <v xml:space="preserve"> Lawrence D.</v>
      </c>
      <c r="E916" t="str">
        <f t="shared" si="48"/>
        <v>Chin</v>
      </c>
    </row>
    <row r="917" spans="1:5" ht="15.75" x14ac:dyDescent="0.25">
      <c r="A917" s="1" t="s">
        <v>1455</v>
      </c>
      <c r="B917" s="1" t="s">
        <v>3299</v>
      </c>
      <c r="C917" t="str">
        <f t="shared" si="46"/>
        <v>Mr.</v>
      </c>
      <c r="D917" t="str">
        <f t="shared" si="47"/>
        <v xml:space="preserve"> Malcolm</v>
      </c>
      <c r="E917" t="str">
        <f t="shared" si="48"/>
        <v>White</v>
      </c>
    </row>
    <row r="918" spans="1:5" ht="15.75" x14ac:dyDescent="0.25">
      <c r="A918" s="1" t="s">
        <v>1454</v>
      </c>
      <c r="B918" s="1" t="s">
        <v>3300</v>
      </c>
      <c r="C918" t="str">
        <f t="shared" si="46"/>
        <v>Ms.</v>
      </c>
      <c r="D918" t="str">
        <f t="shared" si="47"/>
        <v xml:space="preserve"> Anna E.</v>
      </c>
      <c r="E918" t="str">
        <f t="shared" si="48"/>
        <v>Savage</v>
      </c>
    </row>
    <row r="919" spans="1:5" ht="15.75" x14ac:dyDescent="0.25">
      <c r="A919" s="1" t="s">
        <v>1453</v>
      </c>
      <c r="B919" s="1" t="s">
        <v>3301</v>
      </c>
      <c r="C919" t="str">
        <f t="shared" si="46"/>
        <v>Ms.</v>
      </c>
      <c r="D919" t="str">
        <f t="shared" si="47"/>
        <v xml:space="preserve"> Jenny</v>
      </c>
      <c r="E919" t="str">
        <f t="shared" si="48"/>
        <v>Hitchings</v>
      </c>
    </row>
    <row r="920" spans="1:5" ht="15.75" x14ac:dyDescent="0.25">
      <c r="A920" s="1" t="s">
        <v>1452</v>
      </c>
      <c r="B920" s="1" t="s">
        <v>3302</v>
      </c>
      <c r="C920" t="str">
        <f t="shared" si="46"/>
        <v>Ms.</v>
      </c>
      <c r="D920" t="str">
        <f t="shared" si="47"/>
        <v xml:space="preserve"> Melissa L</v>
      </c>
      <c r="E920" t="str">
        <f t="shared" si="48"/>
        <v>Truitt</v>
      </c>
    </row>
    <row r="921" spans="1:5" ht="15.75" x14ac:dyDescent="0.25">
      <c r="A921" s="1" t="s">
        <v>1451</v>
      </c>
      <c r="B921" s="1" t="s">
        <v>3303</v>
      </c>
      <c r="C921" t="str">
        <f t="shared" si="46"/>
        <v>Ms.</v>
      </c>
      <c r="D921" t="str">
        <f t="shared" si="47"/>
        <v xml:space="preserve"> Chia J.</v>
      </c>
      <c r="E921" t="str">
        <f t="shared" si="48"/>
        <v>Chang</v>
      </c>
    </row>
    <row r="922" spans="1:5" ht="15.75" x14ac:dyDescent="0.25">
      <c r="A922" s="1" t="s">
        <v>1450</v>
      </c>
      <c r="B922" s="1" t="s">
        <v>3304</v>
      </c>
      <c r="C922" t="str">
        <f t="shared" si="46"/>
        <v>Ms.</v>
      </c>
      <c r="D922" t="str">
        <f t="shared" si="47"/>
        <v xml:space="preserve"> Laura A</v>
      </c>
      <c r="E922" t="str">
        <f t="shared" si="48"/>
        <v>Frey</v>
      </c>
    </row>
    <row r="923" spans="1:5" ht="15.75" x14ac:dyDescent="0.25">
      <c r="A923" s="1" t="s">
        <v>1449</v>
      </c>
      <c r="B923" s="1" t="s">
        <v>3305</v>
      </c>
      <c r="C923" t="str">
        <f t="shared" si="46"/>
        <v>Ms.</v>
      </c>
      <c r="D923" t="str">
        <f t="shared" si="47"/>
        <v xml:space="preserve"> Aditi</v>
      </c>
      <c r="E923" t="str">
        <f t="shared" si="48"/>
        <v>Krishna</v>
      </c>
    </row>
    <row r="924" spans="1:5" ht="15.75" x14ac:dyDescent="0.25">
      <c r="A924" s="1" t="s">
        <v>1448</v>
      </c>
      <c r="B924" s="1" t="s">
        <v>3306</v>
      </c>
      <c r="C924" t="str">
        <f t="shared" si="46"/>
        <v>Ms.</v>
      </c>
      <c r="D924" t="str">
        <f t="shared" si="47"/>
        <v xml:space="preserve"> Leah A.</v>
      </c>
      <c r="E924" t="str">
        <f t="shared" si="48"/>
        <v>Maher</v>
      </c>
    </row>
    <row r="925" spans="1:5" ht="15.75" x14ac:dyDescent="0.25">
      <c r="A925" s="1" t="s">
        <v>1447</v>
      </c>
      <c r="B925" s="1" t="s">
        <v>3307</v>
      </c>
      <c r="C925" t="str">
        <f t="shared" si="46"/>
        <v>Ms.</v>
      </c>
      <c r="D925" t="str">
        <f t="shared" si="47"/>
        <v xml:space="preserve"> Marianne</v>
      </c>
      <c r="E925" t="str">
        <f t="shared" si="48"/>
        <v>Boivin</v>
      </c>
    </row>
    <row r="926" spans="1:5" ht="15.75" x14ac:dyDescent="0.25">
      <c r="A926" s="1" t="s">
        <v>1446</v>
      </c>
      <c r="B926" s="1" t="s">
        <v>3308</v>
      </c>
      <c r="C926" t="str">
        <f t="shared" si="46"/>
        <v>Ms.</v>
      </c>
      <c r="D926" t="str">
        <f t="shared" si="47"/>
        <v xml:space="preserve"> Carla</v>
      </c>
      <c r="E926" t="str">
        <f t="shared" si="48"/>
        <v>McAlister</v>
      </c>
    </row>
    <row r="927" spans="1:5" ht="15.75" x14ac:dyDescent="0.25">
      <c r="A927" s="1" t="s">
        <v>1445</v>
      </c>
      <c r="B927" s="1" t="s">
        <v>3309</v>
      </c>
      <c r="C927" t="str">
        <f t="shared" si="46"/>
        <v>Ms.</v>
      </c>
      <c r="D927" t="str">
        <f t="shared" si="47"/>
        <v xml:space="preserve"> Oksana</v>
      </c>
      <c r="E927" t="str">
        <f t="shared" si="48"/>
        <v>Akhmedova</v>
      </c>
    </row>
    <row r="928" spans="1:5" ht="15.75" x14ac:dyDescent="0.25">
      <c r="A928" s="1" t="s">
        <v>1444</v>
      </c>
      <c r="B928" s="1" t="s">
        <v>3310</v>
      </c>
      <c r="C928" t="str">
        <f t="shared" si="46"/>
        <v>Ms.</v>
      </c>
      <c r="D928" t="str">
        <f t="shared" si="47"/>
        <v xml:space="preserve"> Rebecca B.</v>
      </c>
      <c r="E928" t="str">
        <f t="shared" si="48"/>
        <v>Tucker</v>
      </c>
    </row>
    <row r="929" spans="1:5" ht="15.75" x14ac:dyDescent="0.25">
      <c r="A929" s="1" t="s">
        <v>1443</v>
      </c>
      <c r="B929" s="1" t="s">
        <v>3311</v>
      </c>
      <c r="C929" t="str">
        <f t="shared" si="46"/>
        <v>Ms.</v>
      </c>
      <c r="D929" t="str">
        <f t="shared" si="47"/>
        <v xml:space="preserve"> Maria A.</v>
      </c>
      <c r="E929" t="str">
        <f t="shared" si="48"/>
        <v>Gramelspacher</v>
      </c>
    </row>
    <row r="930" spans="1:5" ht="15.75" x14ac:dyDescent="0.25">
      <c r="A930" s="1" t="s">
        <v>1442</v>
      </c>
      <c r="B930" s="1" t="s">
        <v>3312</v>
      </c>
      <c r="C930" t="str">
        <f t="shared" si="46"/>
        <v>Mrs.</v>
      </c>
      <c r="D930" t="str">
        <f t="shared" si="47"/>
        <v xml:space="preserve"> Lisa M</v>
      </c>
      <c r="E930" t="str">
        <f t="shared" si="48"/>
        <v>Goldsmith</v>
      </c>
    </row>
    <row r="931" spans="1:5" ht="15.75" x14ac:dyDescent="0.25">
      <c r="A931" s="1" t="s">
        <v>1441</v>
      </c>
      <c r="B931" s="1" t="s">
        <v>3313</v>
      </c>
      <c r="C931" t="str">
        <f t="shared" si="46"/>
        <v>Mr.</v>
      </c>
      <c r="D931" t="str">
        <f t="shared" si="47"/>
        <v xml:space="preserve"> Steve Jr.</v>
      </c>
      <c r="E931" t="str">
        <f t="shared" si="48"/>
        <v>Tranter</v>
      </c>
    </row>
    <row r="932" spans="1:5" ht="15.75" x14ac:dyDescent="0.25">
      <c r="A932" s="1" t="s">
        <v>1440</v>
      </c>
      <c r="B932" s="1" t="s">
        <v>3314</v>
      </c>
      <c r="C932" t="str">
        <f t="shared" si="46"/>
        <v>Mrs.</v>
      </c>
      <c r="D932" t="str">
        <f t="shared" si="47"/>
        <v xml:space="preserve"> Tiffany</v>
      </c>
      <c r="E932" t="str">
        <f t="shared" si="48"/>
        <v>Tu</v>
      </c>
    </row>
    <row r="933" spans="1:5" ht="15.75" x14ac:dyDescent="0.25">
      <c r="A933" s="1" t="s">
        <v>1439</v>
      </c>
      <c r="B933" s="1" t="s">
        <v>3315</v>
      </c>
      <c r="C933" t="str">
        <f t="shared" si="46"/>
        <v>Mr.</v>
      </c>
      <c r="D933" t="str">
        <f t="shared" si="47"/>
        <v xml:space="preserve"> Greg</v>
      </c>
      <c r="E933" t="str">
        <f t="shared" si="48"/>
        <v>Kaczka</v>
      </c>
    </row>
    <row r="934" spans="1:5" ht="15.75" x14ac:dyDescent="0.25">
      <c r="A934" s="1" t="s">
        <v>1438</v>
      </c>
      <c r="B934" s="1" t="s">
        <v>3316</v>
      </c>
      <c r="C934" t="str">
        <f t="shared" si="46"/>
        <v>Mr.</v>
      </c>
      <c r="D934" t="str">
        <f t="shared" si="47"/>
        <v xml:space="preserve"> Dale</v>
      </c>
      <c r="E934" t="str">
        <f t="shared" si="48"/>
        <v>Hunter</v>
      </c>
    </row>
    <row r="935" spans="1:5" ht="15.75" x14ac:dyDescent="0.25">
      <c r="A935" s="1" t="s">
        <v>1437</v>
      </c>
      <c r="B935" s="1" t="s">
        <v>3317</v>
      </c>
      <c r="C935" t="str">
        <f t="shared" si="46"/>
        <v>Ms.</v>
      </c>
      <c r="D935" t="str">
        <f t="shared" si="47"/>
        <v xml:space="preserve"> Brittany A.</v>
      </c>
      <c r="E935" t="str">
        <f t="shared" si="48"/>
        <v>Moran</v>
      </c>
    </row>
    <row r="936" spans="1:5" ht="15.75" x14ac:dyDescent="0.25">
      <c r="A936" s="1" t="s">
        <v>1436</v>
      </c>
      <c r="B936" s="1" t="s">
        <v>3318</v>
      </c>
      <c r="C936" t="str">
        <f t="shared" si="46"/>
        <v>Mr.</v>
      </c>
      <c r="D936" t="str">
        <f t="shared" si="47"/>
        <v xml:space="preserve"> Robert S</v>
      </c>
      <c r="E936" t="str">
        <f t="shared" si="48"/>
        <v>Ashby</v>
      </c>
    </row>
    <row r="937" spans="1:5" ht="15.75" x14ac:dyDescent="0.25">
      <c r="A937" s="1" t="s">
        <v>1435</v>
      </c>
      <c r="B937" s="1" t="s">
        <v>3319</v>
      </c>
      <c r="C937" t="str">
        <f t="shared" si="46"/>
        <v>Mr.</v>
      </c>
      <c r="D937" t="str">
        <f t="shared" si="47"/>
        <v xml:space="preserve"> Cameron</v>
      </c>
      <c r="E937" t="str">
        <f t="shared" si="48"/>
        <v>Ausen</v>
      </c>
    </row>
    <row r="938" spans="1:5" ht="15.75" x14ac:dyDescent="0.25">
      <c r="A938" s="1" t="s">
        <v>1434</v>
      </c>
      <c r="B938" s="1" t="s">
        <v>3320</v>
      </c>
      <c r="C938" t="str">
        <f t="shared" si="46"/>
        <v>Mrs.</v>
      </c>
      <c r="D938" t="str">
        <f t="shared" si="47"/>
        <v xml:space="preserve"> Ulrike</v>
      </c>
      <c r="E938" t="str">
        <f t="shared" si="48"/>
        <v>Savage</v>
      </c>
    </row>
    <row r="939" spans="1:5" ht="15.75" x14ac:dyDescent="0.25">
      <c r="A939" s="1" t="s">
        <v>1433</v>
      </c>
      <c r="B939" s="1" t="s">
        <v>3321</v>
      </c>
      <c r="C939" t="str">
        <f t="shared" si="46"/>
        <v>Ms.</v>
      </c>
      <c r="D939" t="str">
        <f t="shared" si="47"/>
        <v xml:space="preserve"> Katlyn A.</v>
      </c>
      <c r="E939" t="str">
        <f t="shared" si="48"/>
        <v>O'Leary</v>
      </c>
    </row>
    <row r="940" spans="1:5" ht="15.75" x14ac:dyDescent="0.25">
      <c r="A940" s="1" t="s">
        <v>1432</v>
      </c>
      <c r="B940" s="1" t="s">
        <v>3322</v>
      </c>
      <c r="C940" t="str">
        <f t="shared" si="46"/>
        <v>Mr.</v>
      </c>
      <c r="D940" t="str">
        <f t="shared" si="47"/>
        <v xml:space="preserve"> Morgan B.</v>
      </c>
      <c r="E940" t="str">
        <f t="shared" si="48"/>
        <v>Scoville</v>
      </c>
    </row>
    <row r="941" spans="1:5" ht="15.75" x14ac:dyDescent="0.25">
      <c r="A941" s="1" t="s">
        <v>1431</v>
      </c>
      <c r="B941" s="1" t="s">
        <v>3323</v>
      </c>
      <c r="C941" t="str">
        <f t="shared" si="46"/>
        <v>Mr.</v>
      </c>
      <c r="D941" t="str">
        <f t="shared" si="47"/>
        <v xml:space="preserve"> Peter</v>
      </c>
      <c r="E941" t="str">
        <f t="shared" si="48"/>
        <v>Kaus</v>
      </c>
    </row>
    <row r="942" spans="1:5" ht="15.75" x14ac:dyDescent="0.25">
      <c r="A942" s="1" t="s">
        <v>1430</v>
      </c>
      <c r="B942" s="1" t="s">
        <v>3324</v>
      </c>
      <c r="C942" t="str">
        <f t="shared" si="46"/>
        <v>Ms.</v>
      </c>
      <c r="D942" t="str">
        <f t="shared" si="47"/>
        <v xml:space="preserve"> Chandler</v>
      </c>
      <c r="E942" t="str">
        <f t="shared" si="48"/>
        <v>Rainey</v>
      </c>
    </row>
    <row r="943" spans="1:5" ht="15.75" x14ac:dyDescent="0.25">
      <c r="A943" s="1" t="s">
        <v>1429</v>
      </c>
      <c r="B943" s="1" t="s">
        <v>3325</v>
      </c>
      <c r="C943" t="str">
        <f t="shared" si="46"/>
        <v>Ms.</v>
      </c>
      <c r="D943" t="str">
        <f t="shared" si="47"/>
        <v xml:space="preserve"> Silvana M.</v>
      </c>
      <c r="E943" t="str">
        <f t="shared" si="48"/>
        <v>Rasch</v>
      </c>
    </row>
    <row r="944" spans="1:5" ht="15.75" x14ac:dyDescent="0.25">
      <c r="A944" s="1" t="s">
        <v>1428</v>
      </c>
      <c r="B944" s="1" t="s">
        <v>3326</v>
      </c>
      <c r="C944" t="str">
        <f t="shared" si="46"/>
        <v>Ms.</v>
      </c>
      <c r="D944" t="str">
        <f t="shared" si="47"/>
        <v xml:space="preserve"> Natty</v>
      </c>
      <c r="E944" t="str">
        <f t="shared" si="48"/>
        <v>Plunkett</v>
      </c>
    </row>
    <row r="945" spans="1:5" ht="15.75" x14ac:dyDescent="0.25">
      <c r="A945" s="1" t="s">
        <v>1427</v>
      </c>
      <c r="B945" s="1" t="s">
        <v>3327</v>
      </c>
      <c r="C945" t="str">
        <f t="shared" si="46"/>
        <v>Mr.</v>
      </c>
      <c r="D945" t="str">
        <f t="shared" si="47"/>
        <v xml:space="preserve"> Nicholas T</v>
      </c>
      <c r="E945" t="str">
        <f t="shared" si="48"/>
        <v>Murphy</v>
      </c>
    </row>
    <row r="946" spans="1:5" ht="15.75" x14ac:dyDescent="0.25">
      <c r="A946" s="1" t="s">
        <v>1426</v>
      </c>
      <c r="B946" s="1" t="s">
        <v>3328</v>
      </c>
      <c r="C946" t="str">
        <f t="shared" si="46"/>
        <v>Ms.</v>
      </c>
      <c r="D946" t="str">
        <f t="shared" si="47"/>
        <v xml:space="preserve"> Rebecca</v>
      </c>
      <c r="E946" t="str">
        <f t="shared" si="48"/>
        <v>Gusmer</v>
      </c>
    </row>
    <row r="947" spans="1:5" ht="15.75" x14ac:dyDescent="0.25">
      <c r="A947" s="1" t="s">
        <v>1425</v>
      </c>
      <c r="B947" s="1" t="s">
        <v>3329</v>
      </c>
      <c r="C947" t="str">
        <f t="shared" si="46"/>
        <v>Mr.</v>
      </c>
      <c r="D947" t="str">
        <f t="shared" si="47"/>
        <v xml:space="preserve"> John</v>
      </c>
      <c r="E947" t="str">
        <f t="shared" si="48"/>
        <v>Loftus</v>
      </c>
    </row>
    <row r="948" spans="1:5" ht="15.75" x14ac:dyDescent="0.25">
      <c r="A948" s="1" t="s">
        <v>1424</v>
      </c>
      <c r="B948" s="1" t="s">
        <v>3330</v>
      </c>
      <c r="C948" t="str">
        <f t="shared" si="46"/>
        <v>Mr.</v>
      </c>
      <c r="D948" t="str">
        <f t="shared" si="47"/>
        <v xml:space="preserve"> Antony G</v>
      </c>
      <c r="E948" t="str">
        <f t="shared" si="48"/>
        <v>Scott</v>
      </c>
    </row>
    <row r="949" spans="1:5" ht="15.75" x14ac:dyDescent="0.25">
      <c r="A949" s="1" t="s">
        <v>1423</v>
      </c>
      <c r="B949" s="1" t="s">
        <v>3331</v>
      </c>
      <c r="C949" t="str">
        <f t="shared" si="46"/>
        <v>Mr.</v>
      </c>
      <c r="D949" t="str">
        <f t="shared" si="47"/>
        <v xml:space="preserve"> Eric</v>
      </c>
      <c r="E949" t="str">
        <f t="shared" si="48"/>
        <v>Alvarez</v>
      </c>
    </row>
    <row r="950" spans="1:5" ht="15.75" x14ac:dyDescent="0.25">
      <c r="A950" s="1" t="s">
        <v>1422</v>
      </c>
      <c r="B950" s="1" t="s">
        <v>3332</v>
      </c>
      <c r="C950" t="str">
        <f t="shared" si="46"/>
        <v>Mr.</v>
      </c>
      <c r="D950" t="str">
        <f t="shared" si="47"/>
        <v xml:space="preserve"> Erik</v>
      </c>
      <c r="E950" t="str">
        <f t="shared" si="48"/>
        <v>Petersson</v>
      </c>
    </row>
    <row r="951" spans="1:5" ht="15.75" x14ac:dyDescent="0.25">
      <c r="A951" s="1" t="s">
        <v>1421</v>
      </c>
      <c r="B951" s="1" t="s">
        <v>3333</v>
      </c>
      <c r="C951" t="str">
        <f t="shared" si="46"/>
        <v>Mr.</v>
      </c>
      <c r="D951" t="str">
        <f t="shared" si="47"/>
        <v xml:space="preserve"> Matthew T</v>
      </c>
      <c r="E951" t="str">
        <f t="shared" si="48"/>
        <v>Liaw</v>
      </c>
    </row>
    <row r="952" spans="1:5" ht="15.75" x14ac:dyDescent="0.25">
      <c r="A952" s="1" t="s">
        <v>1420</v>
      </c>
      <c r="B952" s="1" t="s">
        <v>3334</v>
      </c>
      <c r="C952" t="str">
        <f t="shared" si="46"/>
        <v>Ms.</v>
      </c>
      <c r="D952" t="str">
        <f t="shared" si="47"/>
        <v xml:space="preserve"> Cassandra</v>
      </c>
      <c r="E952" t="str">
        <f t="shared" si="48"/>
        <v>Tripaldi</v>
      </c>
    </row>
    <row r="953" spans="1:5" ht="15.75" x14ac:dyDescent="0.25">
      <c r="A953" s="1" t="s">
        <v>1419</v>
      </c>
      <c r="B953" s="1" t="s">
        <v>3335</v>
      </c>
      <c r="C953" t="str">
        <f t="shared" si="46"/>
        <v>Ms.</v>
      </c>
      <c r="D953" t="str">
        <f t="shared" si="47"/>
        <v xml:space="preserve"> Rosemary C</v>
      </c>
      <c r="E953" t="str">
        <f t="shared" si="48"/>
        <v>Kelley</v>
      </c>
    </row>
    <row r="954" spans="1:5" ht="15.75" x14ac:dyDescent="0.25">
      <c r="A954" s="1" t="s">
        <v>1418</v>
      </c>
      <c r="B954" s="1" t="s">
        <v>3336</v>
      </c>
      <c r="C954" t="str">
        <f t="shared" si="46"/>
        <v>Ms.</v>
      </c>
      <c r="D954" t="str">
        <f t="shared" si="47"/>
        <v xml:space="preserve"> Carrie A.</v>
      </c>
      <c r="E954" t="str">
        <f t="shared" si="48"/>
        <v>Endara</v>
      </c>
    </row>
    <row r="955" spans="1:5" ht="15.75" x14ac:dyDescent="0.25">
      <c r="A955" s="1" t="s">
        <v>1417</v>
      </c>
      <c r="B955" s="1" t="s">
        <v>3337</v>
      </c>
      <c r="C955" t="str">
        <f t="shared" si="46"/>
        <v>Mr.</v>
      </c>
      <c r="D955" t="str">
        <f t="shared" si="47"/>
        <v xml:space="preserve"> Gerardo Sr.</v>
      </c>
      <c r="E955" t="str">
        <f t="shared" si="48"/>
        <v>Valle</v>
      </c>
    </row>
    <row r="956" spans="1:5" ht="15.75" x14ac:dyDescent="0.25">
      <c r="A956" s="1" t="s">
        <v>1416</v>
      </c>
      <c r="B956" s="1" t="s">
        <v>3338</v>
      </c>
      <c r="C956" t="str">
        <f t="shared" si="46"/>
        <v>Mr.</v>
      </c>
      <c r="D956" t="str">
        <f t="shared" si="47"/>
        <v xml:space="preserve"> Matthew R.</v>
      </c>
      <c r="E956" t="str">
        <f t="shared" si="48"/>
        <v>Germain</v>
      </c>
    </row>
    <row r="957" spans="1:5" ht="15.75" x14ac:dyDescent="0.25">
      <c r="A957" s="1" t="s">
        <v>1415</v>
      </c>
      <c r="B957" s="1" t="s">
        <v>3339</v>
      </c>
      <c r="C957" t="str">
        <f t="shared" si="46"/>
        <v>Mrs.</v>
      </c>
      <c r="D957" t="str">
        <f t="shared" si="47"/>
        <v xml:space="preserve"> Meghan E</v>
      </c>
      <c r="E957" t="str">
        <f t="shared" si="48"/>
        <v>Finecey</v>
      </c>
    </row>
    <row r="958" spans="1:5" ht="15.75" x14ac:dyDescent="0.25">
      <c r="A958" s="1" t="s">
        <v>1414</v>
      </c>
      <c r="B958" s="1" t="s">
        <v>3340</v>
      </c>
      <c r="C958" t="str">
        <f t="shared" si="46"/>
        <v>Mr.</v>
      </c>
      <c r="D958" t="str">
        <f t="shared" si="47"/>
        <v xml:space="preserve"> Eric</v>
      </c>
      <c r="E958" t="str">
        <f t="shared" si="48"/>
        <v>Mendoza</v>
      </c>
    </row>
    <row r="959" spans="1:5" ht="15.75" x14ac:dyDescent="0.25">
      <c r="A959" s="1" t="s">
        <v>1413</v>
      </c>
      <c r="B959" s="1" t="s">
        <v>3341</v>
      </c>
      <c r="C959" t="str">
        <f t="shared" si="46"/>
        <v>Ms.</v>
      </c>
      <c r="D959" t="str">
        <f t="shared" si="47"/>
        <v xml:space="preserve"> Lisa B</v>
      </c>
      <c r="E959" t="str">
        <f t="shared" si="48"/>
        <v>Roe</v>
      </c>
    </row>
    <row r="960" spans="1:5" ht="15.75" x14ac:dyDescent="0.25">
      <c r="A960" s="1" t="s">
        <v>1412</v>
      </c>
      <c r="B960" s="1" t="s">
        <v>3342</v>
      </c>
      <c r="C960" t="str">
        <f t="shared" si="46"/>
        <v>Mrs.</v>
      </c>
      <c r="D960" t="str">
        <f t="shared" si="47"/>
        <v xml:space="preserve"> Jane R.</v>
      </c>
      <c r="E960" t="str">
        <f t="shared" si="48"/>
        <v>Webb</v>
      </c>
    </row>
    <row r="961" spans="1:5" ht="15.75" x14ac:dyDescent="0.25">
      <c r="A961" s="1" t="s">
        <v>1411</v>
      </c>
      <c r="B961" s="1" t="s">
        <v>3343</v>
      </c>
      <c r="C961" t="str">
        <f t="shared" si="46"/>
        <v>Ms.</v>
      </c>
      <c r="D961" t="str">
        <f t="shared" si="47"/>
        <v xml:space="preserve"> Allison M</v>
      </c>
      <c r="E961" t="str">
        <f t="shared" si="48"/>
        <v>Stocker</v>
      </c>
    </row>
    <row r="962" spans="1:5" ht="15.75" x14ac:dyDescent="0.25">
      <c r="A962" s="1" t="s">
        <v>1410</v>
      </c>
      <c r="B962" s="1" t="s">
        <v>3344</v>
      </c>
      <c r="C962" t="str">
        <f t="shared" si="46"/>
        <v>Mrs.</v>
      </c>
      <c r="D962" t="str">
        <f t="shared" si="47"/>
        <v xml:space="preserve"> Sarah E.</v>
      </c>
      <c r="E962" t="str">
        <f t="shared" si="48"/>
        <v>Jacobson</v>
      </c>
    </row>
    <row r="963" spans="1:5" ht="15.75" x14ac:dyDescent="0.25">
      <c r="A963" s="1" t="s">
        <v>1409</v>
      </c>
      <c r="B963" s="1" t="s">
        <v>3345</v>
      </c>
      <c r="C963" t="str">
        <f t="shared" ref="C963:C1026" si="49">TRIM(MID(B963,FIND(",",B963)+1,FIND(" ",B963,FIND(",",B963)+2)-FIND(",",B963)-1))</f>
        <v>Mr.</v>
      </c>
      <c r="D963" t="str">
        <f t="shared" si="47"/>
        <v xml:space="preserve"> Philip J</v>
      </c>
      <c r="E963" t="str">
        <f t="shared" si="48"/>
        <v>Shaw</v>
      </c>
    </row>
    <row r="964" spans="1:5" ht="15.75" x14ac:dyDescent="0.25">
      <c r="A964" s="1" t="s">
        <v>1408</v>
      </c>
      <c r="B964" s="1" t="s">
        <v>3346</v>
      </c>
      <c r="C964" t="str">
        <f t="shared" si="49"/>
        <v>Ms.</v>
      </c>
      <c r="D964" t="str">
        <f t="shared" si="47"/>
        <v xml:space="preserve"> Jillian A.</v>
      </c>
      <c r="E964" t="str">
        <f t="shared" si="48"/>
        <v>Goodwin</v>
      </c>
    </row>
    <row r="965" spans="1:5" ht="15.75" x14ac:dyDescent="0.25">
      <c r="A965" s="1" t="s">
        <v>1407</v>
      </c>
      <c r="B965" s="1" t="s">
        <v>3347</v>
      </c>
      <c r="C965" t="str">
        <f t="shared" si="49"/>
        <v>Mrs.</v>
      </c>
      <c r="D965" t="str">
        <f t="shared" si="47"/>
        <v xml:space="preserve"> Laura D</v>
      </c>
      <c r="E965" t="str">
        <f t="shared" si="48"/>
        <v>Brock</v>
      </c>
    </row>
    <row r="966" spans="1:5" ht="15.75" x14ac:dyDescent="0.25">
      <c r="A966" s="1" t="s">
        <v>1406</v>
      </c>
      <c r="B966" s="1" t="s">
        <v>3348</v>
      </c>
      <c r="C966" t="str">
        <f t="shared" si="49"/>
        <v>Ms.</v>
      </c>
      <c r="D966" t="str">
        <f t="shared" si="47"/>
        <v xml:space="preserve"> Megan E.</v>
      </c>
      <c r="E966" t="str">
        <f t="shared" si="48"/>
        <v>Papp</v>
      </c>
    </row>
    <row r="967" spans="1:5" ht="15.75" x14ac:dyDescent="0.25">
      <c r="A967" s="1" t="s">
        <v>1405</v>
      </c>
      <c r="B967" s="1" t="s">
        <v>3349</v>
      </c>
      <c r="C967" t="str">
        <f t="shared" si="49"/>
        <v>Ms.</v>
      </c>
      <c r="D967" t="str">
        <f t="shared" si="47"/>
        <v xml:space="preserve"> Shannon J.</v>
      </c>
      <c r="E967" t="str">
        <f t="shared" si="48"/>
        <v>Siragusa</v>
      </c>
    </row>
    <row r="968" spans="1:5" ht="15.75" x14ac:dyDescent="0.25">
      <c r="A968" s="1" t="s">
        <v>1404</v>
      </c>
      <c r="B968" s="1" t="s">
        <v>3350</v>
      </c>
      <c r="C968" t="str">
        <f t="shared" si="49"/>
        <v>Ms.</v>
      </c>
      <c r="D968" t="str">
        <f t="shared" si="47"/>
        <v xml:space="preserve"> Rachelle M</v>
      </c>
      <c r="E968" t="str">
        <f t="shared" si="48"/>
        <v>Pizarro</v>
      </c>
    </row>
    <row r="969" spans="1:5" ht="15.75" x14ac:dyDescent="0.25">
      <c r="A969" s="1" t="s">
        <v>1403</v>
      </c>
      <c r="B969" s="1" t="s">
        <v>3351</v>
      </c>
      <c r="C969" t="str">
        <f t="shared" si="49"/>
        <v>Mr.</v>
      </c>
      <c r="D969" t="str">
        <f t="shared" si="47"/>
        <v xml:space="preserve"> Casey</v>
      </c>
      <c r="E969" t="str">
        <f t="shared" si="48"/>
        <v>Strange</v>
      </c>
    </row>
    <row r="970" spans="1:5" ht="15.75" x14ac:dyDescent="0.25">
      <c r="A970" s="1" t="s">
        <v>1402</v>
      </c>
      <c r="B970" s="1" t="s">
        <v>3352</v>
      </c>
      <c r="C970" t="str">
        <f t="shared" si="49"/>
        <v>Ms.</v>
      </c>
      <c r="D970" t="str">
        <f t="shared" si="47"/>
        <v xml:space="preserve"> Jessica L</v>
      </c>
      <c r="E970" t="str">
        <f t="shared" si="48"/>
        <v>Eidinger</v>
      </c>
    </row>
    <row r="971" spans="1:5" ht="15.75" x14ac:dyDescent="0.25">
      <c r="A971" s="1" t="s">
        <v>1401</v>
      </c>
      <c r="B971" s="1" t="s">
        <v>3353</v>
      </c>
      <c r="C971" t="str">
        <f t="shared" si="49"/>
        <v>Mr.</v>
      </c>
      <c r="D971" t="str">
        <f t="shared" si="47"/>
        <v xml:space="preserve"> Brandon F</v>
      </c>
      <c r="E971" t="str">
        <f t="shared" si="48"/>
        <v>Ginsburg</v>
      </c>
    </row>
    <row r="972" spans="1:5" ht="15.75" x14ac:dyDescent="0.25">
      <c r="A972" s="1" t="s">
        <v>1400</v>
      </c>
      <c r="B972" s="1" t="s">
        <v>3354</v>
      </c>
      <c r="C972" t="str">
        <f t="shared" si="49"/>
        <v>Ms.</v>
      </c>
      <c r="D972" t="str">
        <f t="shared" si="47"/>
        <v xml:space="preserve"> Melissa</v>
      </c>
      <c r="E972" t="str">
        <f t="shared" si="48"/>
        <v>Truex</v>
      </c>
    </row>
    <row r="973" spans="1:5" ht="15.75" x14ac:dyDescent="0.25">
      <c r="A973" s="1" t="s">
        <v>1399</v>
      </c>
      <c r="B973" s="1" t="s">
        <v>3355</v>
      </c>
      <c r="C973" t="str">
        <f t="shared" si="49"/>
        <v>Ms.</v>
      </c>
      <c r="D973" t="str">
        <f t="shared" si="47"/>
        <v xml:space="preserve"> Danielle N</v>
      </c>
      <c r="E973" t="str">
        <f t="shared" si="48"/>
        <v>Higgins</v>
      </c>
    </row>
    <row r="974" spans="1:5" ht="15.75" x14ac:dyDescent="0.25">
      <c r="A974" s="1" t="s">
        <v>1398</v>
      </c>
      <c r="B974" s="1" t="s">
        <v>3356</v>
      </c>
      <c r="C974" t="str">
        <f t="shared" si="49"/>
        <v>Mr.</v>
      </c>
      <c r="D974" t="str">
        <f t="shared" si="47"/>
        <v xml:space="preserve"> Matthew</v>
      </c>
      <c r="E974" t="str">
        <f t="shared" si="48"/>
        <v>McCurdy</v>
      </c>
    </row>
    <row r="975" spans="1:5" ht="15.75" x14ac:dyDescent="0.25">
      <c r="A975" s="1" t="s">
        <v>1397</v>
      </c>
      <c r="B975" s="1" t="s">
        <v>3357</v>
      </c>
      <c r="C975" t="str">
        <f t="shared" si="49"/>
        <v>Mrs.</v>
      </c>
      <c r="D975" t="str">
        <f t="shared" si="47"/>
        <v xml:space="preserve"> Bettina</v>
      </c>
      <c r="E975" t="str">
        <f t="shared" si="48"/>
        <v>Hughes</v>
      </c>
    </row>
    <row r="976" spans="1:5" ht="15.75" x14ac:dyDescent="0.25">
      <c r="A976" s="1" t="s">
        <v>1396</v>
      </c>
      <c r="B976" s="1" t="s">
        <v>3358</v>
      </c>
      <c r="C976" t="str">
        <f t="shared" si="49"/>
        <v>Mr.</v>
      </c>
      <c r="D976" t="str">
        <f t="shared" si="47"/>
        <v xml:space="preserve"> Alexander</v>
      </c>
      <c r="E976" t="str">
        <f t="shared" si="48"/>
        <v>Varner</v>
      </c>
    </row>
    <row r="977" spans="1:5" ht="15.75" x14ac:dyDescent="0.25">
      <c r="A977" s="1" t="s">
        <v>1395</v>
      </c>
      <c r="B977" s="1" t="s">
        <v>3359</v>
      </c>
      <c r="C977" t="str">
        <f t="shared" si="49"/>
        <v>Mrs.</v>
      </c>
      <c r="D977" t="str">
        <f t="shared" ref="D977:D1040" si="50">_xlfn.TEXTAFTER(_xlfn.TEXTAFTER(B977,", ")," ")</f>
        <v xml:space="preserve"> Holli</v>
      </c>
      <c r="E977" t="str">
        <f t="shared" ref="E977:E1040" si="51">TRIM(LEFT(B977,FIND(",",B977)-1))</f>
        <v>Dahmen</v>
      </c>
    </row>
    <row r="978" spans="1:5" ht="15.75" x14ac:dyDescent="0.25">
      <c r="A978" s="1" t="s">
        <v>1394</v>
      </c>
      <c r="B978" s="1" t="s">
        <v>3360</v>
      </c>
      <c r="C978" t="str">
        <f t="shared" si="49"/>
        <v>Mrs.</v>
      </c>
      <c r="D978" t="str">
        <f t="shared" si="50"/>
        <v xml:space="preserve"> Heather C</v>
      </c>
      <c r="E978" t="str">
        <f t="shared" si="51"/>
        <v>Young</v>
      </c>
    </row>
    <row r="979" spans="1:5" ht="15.75" x14ac:dyDescent="0.25">
      <c r="A979" s="1" t="s">
        <v>1393</v>
      </c>
      <c r="B979" s="1" t="s">
        <v>3361</v>
      </c>
      <c r="C979" t="str">
        <f t="shared" si="49"/>
        <v>Mr.</v>
      </c>
      <c r="D979" t="str">
        <f t="shared" si="50"/>
        <v xml:space="preserve"> Kyle</v>
      </c>
      <c r="E979" t="str">
        <f t="shared" si="51"/>
        <v>Fraser</v>
      </c>
    </row>
    <row r="980" spans="1:5" ht="15.75" x14ac:dyDescent="0.25">
      <c r="A980" s="1" t="s">
        <v>1392</v>
      </c>
      <c r="B980" s="1" t="s">
        <v>3362</v>
      </c>
      <c r="C980" t="str">
        <f t="shared" si="49"/>
        <v>Mr.</v>
      </c>
      <c r="D980" t="str">
        <f t="shared" si="50"/>
        <v xml:space="preserve"> Thomas J</v>
      </c>
      <c r="E980" t="str">
        <f t="shared" si="51"/>
        <v>Deeg</v>
      </c>
    </row>
    <row r="981" spans="1:5" ht="15.75" x14ac:dyDescent="0.25">
      <c r="A981" s="1" t="s">
        <v>1391</v>
      </c>
      <c r="B981" s="1" t="s">
        <v>3363</v>
      </c>
      <c r="C981" t="str">
        <f t="shared" si="49"/>
        <v>Mr.</v>
      </c>
      <c r="D981" t="str">
        <f t="shared" si="50"/>
        <v xml:space="preserve"> Chris</v>
      </c>
      <c r="E981" t="str">
        <f t="shared" si="51"/>
        <v>Robertson</v>
      </c>
    </row>
    <row r="982" spans="1:5" ht="15.75" x14ac:dyDescent="0.25">
      <c r="A982" s="1" t="s">
        <v>1390</v>
      </c>
      <c r="B982" s="1" t="s">
        <v>3364</v>
      </c>
      <c r="C982" t="str">
        <f t="shared" si="49"/>
        <v>Mr.</v>
      </c>
      <c r="D982" t="str">
        <f t="shared" si="50"/>
        <v xml:space="preserve"> Graham</v>
      </c>
      <c r="E982" t="str">
        <f t="shared" si="51"/>
        <v>Peck</v>
      </c>
    </row>
    <row r="983" spans="1:5" ht="15.75" x14ac:dyDescent="0.25">
      <c r="A983" s="1" t="s">
        <v>1389</v>
      </c>
      <c r="B983" s="1" t="s">
        <v>3365</v>
      </c>
      <c r="C983" t="str">
        <f t="shared" si="49"/>
        <v>Mr.</v>
      </c>
      <c r="D983" t="str">
        <f t="shared" si="50"/>
        <v xml:space="preserve"> Garrett</v>
      </c>
      <c r="E983" t="str">
        <f t="shared" si="51"/>
        <v>Burger</v>
      </c>
    </row>
    <row r="984" spans="1:5" ht="15.75" x14ac:dyDescent="0.25">
      <c r="A984" s="1" t="s">
        <v>1388</v>
      </c>
      <c r="B984" s="1" t="s">
        <v>3366</v>
      </c>
      <c r="C984" t="str">
        <f t="shared" si="49"/>
        <v>Mr.</v>
      </c>
      <c r="D984" t="str">
        <f t="shared" si="50"/>
        <v xml:space="preserve"> Andrew</v>
      </c>
      <c r="E984" t="str">
        <f t="shared" si="51"/>
        <v>Blain</v>
      </c>
    </row>
    <row r="985" spans="1:5" ht="15.75" x14ac:dyDescent="0.25">
      <c r="A985" s="1" t="s">
        <v>1387</v>
      </c>
      <c r="B985" s="1" t="s">
        <v>3367</v>
      </c>
      <c r="C985" t="str">
        <f t="shared" si="49"/>
        <v>Mrs.</v>
      </c>
      <c r="D985" t="str">
        <f t="shared" si="50"/>
        <v xml:space="preserve"> Annabelle M</v>
      </c>
      <c r="E985" t="str">
        <f t="shared" si="51"/>
        <v>Winters</v>
      </c>
    </row>
    <row r="986" spans="1:5" ht="15.75" x14ac:dyDescent="0.25">
      <c r="A986" s="1" t="s">
        <v>1386</v>
      </c>
      <c r="B986" s="1" t="s">
        <v>3368</v>
      </c>
      <c r="C986" t="str">
        <f t="shared" si="49"/>
        <v>Mr.</v>
      </c>
      <c r="D986" t="str">
        <f t="shared" si="50"/>
        <v xml:space="preserve"> Daniel T.</v>
      </c>
      <c r="E986" t="str">
        <f t="shared" si="51"/>
        <v>McCue</v>
      </c>
    </row>
    <row r="987" spans="1:5" ht="15.75" x14ac:dyDescent="0.25">
      <c r="A987" s="1" t="s">
        <v>1385</v>
      </c>
      <c r="B987" s="1" t="s">
        <v>3369</v>
      </c>
      <c r="C987" t="str">
        <f t="shared" si="49"/>
        <v>Ms.</v>
      </c>
      <c r="D987" t="str">
        <f t="shared" si="50"/>
        <v xml:space="preserve"> Deanne</v>
      </c>
      <c r="E987" t="str">
        <f t="shared" si="51"/>
        <v>Webster</v>
      </c>
    </row>
    <row r="988" spans="1:5" ht="15.75" x14ac:dyDescent="0.25">
      <c r="A988" s="1" t="s">
        <v>1384</v>
      </c>
      <c r="B988" s="1" t="s">
        <v>3370</v>
      </c>
      <c r="C988" t="str">
        <f t="shared" si="49"/>
        <v>Ms.</v>
      </c>
      <c r="D988" t="str">
        <f t="shared" si="50"/>
        <v xml:space="preserve"> Carrie</v>
      </c>
      <c r="E988" t="str">
        <f t="shared" si="51"/>
        <v>Anderson</v>
      </c>
    </row>
    <row r="989" spans="1:5" ht="15.75" x14ac:dyDescent="0.25">
      <c r="A989" s="1" t="s">
        <v>1383</v>
      </c>
      <c r="B989" s="1" t="s">
        <v>3371</v>
      </c>
      <c r="C989" t="str">
        <f t="shared" si="49"/>
        <v>Mrs.</v>
      </c>
      <c r="D989" t="str">
        <f t="shared" si="50"/>
        <v xml:space="preserve"> Suzanne</v>
      </c>
      <c r="E989" t="str">
        <f t="shared" si="51"/>
        <v>Chiappone</v>
      </c>
    </row>
    <row r="990" spans="1:5" ht="15.75" x14ac:dyDescent="0.25">
      <c r="A990" s="1" t="s">
        <v>1382</v>
      </c>
      <c r="B990" s="1" t="s">
        <v>3372</v>
      </c>
      <c r="C990" t="str">
        <f t="shared" si="49"/>
        <v>Ms.</v>
      </c>
      <c r="D990" t="str">
        <f t="shared" si="50"/>
        <v xml:space="preserve"> Jasmine P.</v>
      </c>
      <c r="E990" t="str">
        <f t="shared" si="51"/>
        <v>Opie</v>
      </c>
    </row>
    <row r="991" spans="1:5" ht="15.75" x14ac:dyDescent="0.25">
      <c r="A991" s="1" t="s">
        <v>1381</v>
      </c>
      <c r="B991" s="1" t="s">
        <v>3373</v>
      </c>
      <c r="C991" t="str">
        <f t="shared" si="49"/>
        <v>Ms.</v>
      </c>
      <c r="D991" t="str">
        <f t="shared" si="50"/>
        <v xml:space="preserve"> Jennifer</v>
      </c>
      <c r="E991" t="str">
        <f t="shared" si="51"/>
        <v>Donnelly</v>
      </c>
    </row>
    <row r="992" spans="1:5" ht="15.75" x14ac:dyDescent="0.25">
      <c r="A992" s="1" t="s">
        <v>1380</v>
      </c>
      <c r="B992" s="1" t="s">
        <v>3374</v>
      </c>
      <c r="C992" t="str">
        <f t="shared" si="49"/>
        <v>Ms.</v>
      </c>
      <c r="D992" t="str">
        <f t="shared" si="50"/>
        <v xml:space="preserve"> Tracie</v>
      </c>
      <c r="E992" t="str">
        <f t="shared" si="51"/>
        <v>Rall</v>
      </c>
    </row>
    <row r="993" spans="1:5" ht="15.75" x14ac:dyDescent="0.25">
      <c r="A993" s="1" t="s">
        <v>1379</v>
      </c>
      <c r="B993" s="1" t="s">
        <v>3375</v>
      </c>
      <c r="C993" t="str">
        <f t="shared" si="49"/>
        <v>Mr.</v>
      </c>
      <c r="D993" t="str">
        <f t="shared" si="50"/>
        <v xml:space="preserve"> Tristan D.</v>
      </c>
      <c r="E993" t="str">
        <f t="shared" si="51"/>
        <v>Mitchell</v>
      </c>
    </row>
    <row r="994" spans="1:5" ht="15.75" x14ac:dyDescent="0.25">
      <c r="A994" s="1" t="s">
        <v>1378</v>
      </c>
      <c r="B994" s="1" t="s">
        <v>3376</v>
      </c>
      <c r="C994" t="str">
        <f t="shared" si="49"/>
        <v>Mr.</v>
      </c>
      <c r="D994" t="str">
        <f t="shared" si="50"/>
        <v xml:space="preserve"> Peiweng</v>
      </c>
      <c r="E994" t="str">
        <f t="shared" si="51"/>
        <v>Chen</v>
      </c>
    </row>
    <row r="995" spans="1:5" ht="15.75" x14ac:dyDescent="0.25">
      <c r="A995" s="1" t="s">
        <v>1377</v>
      </c>
      <c r="B995" s="1" t="s">
        <v>3377</v>
      </c>
      <c r="C995" t="str">
        <f t="shared" si="49"/>
        <v>Ms.</v>
      </c>
      <c r="D995" t="str">
        <f t="shared" si="50"/>
        <v xml:space="preserve"> Theresa M.</v>
      </c>
      <c r="E995" t="str">
        <f t="shared" si="51"/>
        <v>Tufaro</v>
      </c>
    </row>
    <row r="996" spans="1:5" ht="15.75" x14ac:dyDescent="0.25">
      <c r="A996" s="1" t="s">
        <v>1376</v>
      </c>
      <c r="B996" s="1" t="s">
        <v>3378</v>
      </c>
      <c r="C996" t="str">
        <f t="shared" si="49"/>
        <v>Mr.</v>
      </c>
      <c r="D996" t="str">
        <f t="shared" si="50"/>
        <v xml:space="preserve"> Daniel J</v>
      </c>
      <c r="E996" t="str">
        <f t="shared" si="51"/>
        <v>Peters</v>
      </c>
    </row>
    <row r="997" spans="1:5" ht="15.75" x14ac:dyDescent="0.25">
      <c r="A997" s="1" t="s">
        <v>1375</v>
      </c>
      <c r="B997" s="1" t="s">
        <v>3379</v>
      </c>
      <c r="C997" t="str">
        <f t="shared" si="49"/>
        <v>Mrs.</v>
      </c>
      <c r="D997" t="str">
        <f t="shared" si="50"/>
        <v xml:space="preserve"> Courtney M.</v>
      </c>
      <c r="E997" t="str">
        <f t="shared" si="51"/>
        <v>Susedik</v>
      </c>
    </row>
    <row r="998" spans="1:5" ht="15.75" x14ac:dyDescent="0.25">
      <c r="A998" s="1" t="s">
        <v>1374</v>
      </c>
      <c r="B998" s="1" t="s">
        <v>3380</v>
      </c>
      <c r="C998" t="str">
        <f t="shared" si="49"/>
        <v>Mr.</v>
      </c>
      <c r="D998" t="str">
        <f t="shared" si="50"/>
        <v xml:space="preserve"> Jose A.</v>
      </c>
      <c r="E998" t="str">
        <f t="shared" si="51"/>
        <v>Garcia</v>
      </c>
    </row>
    <row r="999" spans="1:5" ht="15.75" x14ac:dyDescent="0.25">
      <c r="A999" s="1" t="s">
        <v>1373</v>
      </c>
      <c r="B999" s="1" t="s">
        <v>3381</v>
      </c>
      <c r="C999" t="str">
        <f t="shared" si="49"/>
        <v>Mrs.</v>
      </c>
      <c r="D999" t="str">
        <f t="shared" si="50"/>
        <v xml:space="preserve"> Lauren</v>
      </c>
      <c r="E999" t="str">
        <f t="shared" si="51"/>
        <v>Deady</v>
      </c>
    </row>
    <row r="1000" spans="1:5" ht="15.75" x14ac:dyDescent="0.25">
      <c r="A1000" s="1" t="s">
        <v>1372</v>
      </c>
      <c r="B1000" s="1" t="s">
        <v>3382</v>
      </c>
      <c r="C1000" t="str">
        <f t="shared" si="49"/>
        <v>Mr.</v>
      </c>
      <c r="D1000" t="str">
        <f t="shared" si="50"/>
        <v xml:space="preserve"> Jonathon M.</v>
      </c>
      <c r="E1000" t="str">
        <f t="shared" si="51"/>
        <v>Campbell</v>
      </c>
    </row>
    <row r="1001" spans="1:5" ht="15.75" x14ac:dyDescent="0.25">
      <c r="A1001" s="1" t="s">
        <v>1371</v>
      </c>
      <c r="B1001" s="1" t="s">
        <v>3383</v>
      </c>
      <c r="C1001" t="str">
        <f t="shared" si="49"/>
        <v>Mrs.</v>
      </c>
      <c r="D1001" t="str">
        <f t="shared" si="50"/>
        <v xml:space="preserve"> Stephanie A</v>
      </c>
      <c r="E1001" t="str">
        <f t="shared" si="51"/>
        <v>Schaefer</v>
      </c>
    </row>
    <row r="1002" spans="1:5" ht="15.75" x14ac:dyDescent="0.25">
      <c r="A1002" s="1" t="s">
        <v>1370</v>
      </c>
      <c r="B1002" s="1" t="s">
        <v>3384</v>
      </c>
      <c r="C1002" t="str">
        <f t="shared" si="49"/>
        <v>Mr.</v>
      </c>
      <c r="D1002" t="str">
        <f t="shared" si="50"/>
        <v xml:space="preserve"> Patrick</v>
      </c>
      <c r="E1002" t="str">
        <f t="shared" si="51"/>
        <v>D'Alessandro</v>
      </c>
    </row>
    <row r="1003" spans="1:5" ht="15.75" x14ac:dyDescent="0.25">
      <c r="A1003" s="1" t="s">
        <v>1369</v>
      </c>
      <c r="B1003" s="1" t="s">
        <v>3385</v>
      </c>
      <c r="C1003" t="str">
        <f t="shared" si="49"/>
        <v>Mrs.</v>
      </c>
      <c r="D1003" t="str">
        <f t="shared" si="50"/>
        <v xml:space="preserve"> Krista</v>
      </c>
      <c r="E1003" t="str">
        <f t="shared" si="51"/>
        <v>Wyss</v>
      </c>
    </row>
    <row r="1004" spans="1:5" ht="15.75" x14ac:dyDescent="0.25">
      <c r="A1004" s="1" t="s">
        <v>1368</v>
      </c>
      <c r="B1004" s="1" t="s">
        <v>3386</v>
      </c>
      <c r="C1004" t="str">
        <f t="shared" si="49"/>
        <v>Ms.</v>
      </c>
      <c r="D1004" t="str">
        <f t="shared" si="50"/>
        <v xml:space="preserve"> Jenessa</v>
      </c>
      <c r="E1004" t="str">
        <f t="shared" si="51"/>
        <v>Rose</v>
      </c>
    </row>
    <row r="1005" spans="1:5" ht="15.75" x14ac:dyDescent="0.25">
      <c r="A1005" s="1" t="s">
        <v>1367</v>
      </c>
      <c r="B1005" s="1" t="s">
        <v>3387</v>
      </c>
      <c r="C1005" t="str">
        <f t="shared" si="49"/>
        <v>Mr.</v>
      </c>
      <c r="D1005" t="str">
        <f t="shared" si="50"/>
        <v xml:space="preserve"> Ryan M.</v>
      </c>
      <c r="E1005" t="str">
        <f t="shared" si="51"/>
        <v>Hopper</v>
      </c>
    </row>
    <row r="1006" spans="1:5" ht="15.75" x14ac:dyDescent="0.25">
      <c r="A1006" s="1" t="s">
        <v>1366</v>
      </c>
      <c r="B1006" s="1" t="s">
        <v>3388</v>
      </c>
      <c r="C1006" t="str">
        <f t="shared" si="49"/>
        <v>Mr.</v>
      </c>
      <c r="D1006" t="str">
        <f t="shared" si="50"/>
        <v xml:space="preserve"> Thomas</v>
      </c>
      <c r="E1006" t="str">
        <f t="shared" si="51"/>
        <v>Finneran</v>
      </c>
    </row>
    <row r="1007" spans="1:5" ht="15.75" x14ac:dyDescent="0.25">
      <c r="A1007" s="1" t="s">
        <v>1365</v>
      </c>
      <c r="B1007" s="1" t="s">
        <v>3389</v>
      </c>
      <c r="C1007" t="str">
        <f t="shared" si="49"/>
        <v>Ms.</v>
      </c>
      <c r="D1007" t="str">
        <f t="shared" si="50"/>
        <v xml:space="preserve"> Amanda N.</v>
      </c>
      <c r="E1007" t="str">
        <f t="shared" si="51"/>
        <v>Basham</v>
      </c>
    </row>
    <row r="1008" spans="1:5" ht="15.75" x14ac:dyDescent="0.25">
      <c r="A1008" s="1" t="s">
        <v>1364</v>
      </c>
      <c r="B1008" s="1" t="s">
        <v>3390</v>
      </c>
      <c r="C1008" t="str">
        <f t="shared" si="49"/>
        <v>Ms.</v>
      </c>
      <c r="D1008" t="str">
        <f t="shared" si="50"/>
        <v xml:space="preserve"> Teresa P.</v>
      </c>
      <c r="E1008" t="str">
        <f t="shared" si="51"/>
        <v>Inman</v>
      </c>
    </row>
    <row r="1009" spans="1:5" ht="15.75" x14ac:dyDescent="0.25">
      <c r="A1009" s="1" t="s">
        <v>1363</v>
      </c>
      <c r="B1009" s="1" t="s">
        <v>3391</v>
      </c>
      <c r="C1009" t="str">
        <f t="shared" si="49"/>
        <v>Mr.</v>
      </c>
      <c r="D1009" t="str">
        <f t="shared" si="50"/>
        <v xml:space="preserve"> Dorian</v>
      </c>
      <c r="E1009" t="str">
        <f t="shared" si="51"/>
        <v>Oscal</v>
      </c>
    </row>
    <row r="1010" spans="1:5" ht="15.75" x14ac:dyDescent="0.25">
      <c r="A1010" s="1" t="s">
        <v>1362</v>
      </c>
      <c r="B1010" s="1" t="s">
        <v>3392</v>
      </c>
      <c r="C1010" t="str">
        <f t="shared" si="49"/>
        <v>Ms.</v>
      </c>
      <c r="D1010" t="str">
        <f t="shared" si="50"/>
        <v xml:space="preserve"> Amy</v>
      </c>
      <c r="E1010" t="str">
        <f t="shared" si="51"/>
        <v>Craft</v>
      </c>
    </row>
    <row r="1011" spans="1:5" ht="15.75" x14ac:dyDescent="0.25">
      <c r="A1011" s="1" t="s">
        <v>1361</v>
      </c>
      <c r="B1011" s="1" t="s">
        <v>3393</v>
      </c>
      <c r="C1011" t="str">
        <f t="shared" si="49"/>
        <v>Ms.</v>
      </c>
      <c r="D1011" t="str">
        <f t="shared" si="50"/>
        <v xml:space="preserve"> Aberu</v>
      </c>
      <c r="E1011" t="str">
        <f t="shared" si="51"/>
        <v>Kebede</v>
      </c>
    </row>
    <row r="1012" spans="1:5" ht="15.75" x14ac:dyDescent="0.25">
      <c r="A1012" s="1" t="s">
        <v>1360</v>
      </c>
      <c r="B1012" s="1" t="s">
        <v>3394</v>
      </c>
      <c r="C1012" t="str">
        <f t="shared" si="49"/>
        <v>Ms.</v>
      </c>
      <c r="D1012" t="str">
        <f t="shared" si="50"/>
        <v xml:space="preserve"> Ashley</v>
      </c>
      <c r="E1012" t="str">
        <f t="shared" si="51"/>
        <v>Strobel</v>
      </c>
    </row>
    <row r="1013" spans="1:5" ht="15.75" x14ac:dyDescent="0.25">
      <c r="A1013" s="1" t="s">
        <v>1359</v>
      </c>
      <c r="B1013" s="1" t="s">
        <v>3395</v>
      </c>
      <c r="C1013" t="str">
        <f t="shared" si="49"/>
        <v>Ms.</v>
      </c>
      <c r="D1013" t="str">
        <f t="shared" si="50"/>
        <v xml:space="preserve"> Anna E</v>
      </c>
      <c r="E1013" t="str">
        <f t="shared" si="51"/>
        <v>Dalton</v>
      </c>
    </row>
    <row r="1014" spans="1:5" ht="15.75" x14ac:dyDescent="0.25">
      <c r="A1014" s="1" t="s">
        <v>1358</v>
      </c>
      <c r="B1014" s="1" t="s">
        <v>3396</v>
      </c>
      <c r="C1014" t="str">
        <f t="shared" si="49"/>
        <v>Ms.</v>
      </c>
      <c r="D1014" t="str">
        <f t="shared" si="50"/>
        <v xml:space="preserve"> Tania K.</v>
      </c>
      <c r="E1014" t="str">
        <f t="shared" si="51"/>
        <v>Morimoto</v>
      </c>
    </row>
    <row r="1015" spans="1:5" ht="15.75" x14ac:dyDescent="0.25">
      <c r="A1015" s="1" t="s">
        <v>1357</v>
      </c>
      <c r="B1015" s="1" t="s">
        <v>3397</v>
      </c>
      <c r="C1015" t="str">
        <f t="shared" si="49"/>
        <v>Ms.</v>
      </c>
      <c r="D1015" t="str">
        <f t="shared" si="50"/>
        <v xml:space="preserve"> Ashley E</v>
      </c>
      <c r="E1015" t="str">
        <f t="shared" si="51"/>
        <v>Manlove</v>
      </c>
    </row>
    <row r="1016" spans="1:5" ht="15.75" x14ac:dyDescent="0.25">
      <c r="A1016" s="1" t="s">
        <v>1356</v>
      </c>
      <c r="B1016" s="1" t="s">
        <v>3398</v>
      </c>
      <c r="C1016" t="str">
        <f t="shared" si="49"/>
        <v>Ms.</v>
      </c>
      <c r="D1016" t="str">
        <f t="shared" si="50"/>
        <v xml:space="preserve"> Aleksandra</v>
      </c>
      <c r="E1016" t="str">
        <f t="shared" si="51"/>
        <v>Madzik</v>
      </c>
    </row>
    <row r="1017" spans="1:5" ht="15.75" x14ac:dyDescent="0.25">
      <c r="A1017" s="1" t="s">
        <v>1355</v>
      </c>
      <c r="B1017" s="1" t="s">
        <v>3399</v>
      </c>
      <c r="C1017" t="str">
        <f t="shared" si="49"/>
        <v>Ms.</v>
      </c>
      <c r="D1017" t="str">
        <f t="shared" si="50"/>
        <v xml:space="preserve"> Valery L</v>
      </c>
      <c r="E1017" t="str">
        <f t="shared" si="51"/>
        <v>Hobson</v>
      </c>
    </row>
    <row r="1018" spans="1:5" ht="15.75" x14ac:dyDescent="0.25">
      <c r="A1018" s="1" t="s">
        <v>1354</v>
      </c>
      <c r="B1018" s="1" t="s">
        <v>3400</v>
      </c>
      <c r="C1018" t="str">
        <f t="shared" si="49"/>
        <v>Mrs.</v>
      </c>
      <c r="D1018" t="str">
        <f t="shared" si="50"/>
        <v xml:space="preserve"> Joanna G.</v>
      </c>
      <c r="E1018" t="str">
        <f t="shared" si="51"/>
        <v>Reyes</v>
      </c>
    </row>
    <row r="1019" spans="1:5" ht="15.75" x14ac:dyDescent="0.25">
      <c r="A1019" s="1" t="s">
        <v>1353</v>
      </c>
      <c r="B1019" s="1" t="s">
        <v>3401</v>
      </c>
      <c r="C1019" t="str">
        <f t="shared" si="49"/>
        <v>Mrs.</v>
      </c>
      <c r="D1019" t="str">
        <f t="shared" si="50"/>
        <v xml:space="preserve"> Stefanie F.</v>
      </c>
      <c r="E1019" t="str">
        <f t="shared" si="51"/>
        <v>Tierney</v>
      </c>
    </row>
    <row r="1020" spans="1:5" ht="15.75" x14ac:dyDescent="0.25">
      <c r="A1020" s="1" t="s">
        <v>1352</v>
      </c>
      <c r="B1020" s="1" t="s">
        <v>3402</v>
      </c>
      <c r="C1020" t="str">
        <f t="shared" si="49"/>
        <v>Mr.</v>
      </c>
      <c r="D1020" t="str">
        <f t="shared" si="50"/>
        <v xml:space="preserve"> Stephen</v>
      </c>
      <c r="E1020" t="str">
        <f t="shared" si="51"/>
        <v>Gabris</v>
      </c>
    </row>
    <row r="1021" spans="1:5" ht="15.75" x14ac:dyDescent="0.25">
      <c r="A1021" s="1" t="s">
        <v>1351</v>
      </c>
      <c r="B1021" s="1" t="s">
        <v>3403</v>
      </c>
      <c r="C1021" t="str">
        <f t="shared" si="49"/>
        <v>Ms.</v>
      </c>
      <c r="D1021" t="str">
        <f t="shared" si="50"/>
        <v xml:space="preserve"> Liza J.</v>
      </c>
      <c r="E1021" t="str">
        <f t="shared" si="51"/>
        <v>Howard</v>
      </c>
    </row>
    <row r="1022" spans="1:5" ht="15.75" x14ac:dyDescent="0.25">
      <c r="A1022" s="1" t="s">
        <v>1350</v>
      </c>
      <c r="B1022" s="1" t="s">
        <v>3404</v>
      </c>
      <c r="C1022" t="str">
        <f t="shared" si="49"/>
        <v>Mr.</v>
      </c>
      <c r="D1022" t="str">
        <f t="shared" si="50"/>
        <v xml:space="preserve"> Ian M.</v>
      </c>
      <c r="E1022" t="str">
        <f t="shared" si="51"/>
        <v>Kallay</v>
      </c>
    </row>
    <row r="1023" spans="1:5" ht="15.75" x14ac:dyDescent="0.25">
      <c r="A1023" s="1" t="s">
        <v>1349</v>
      </c>
      <c r="B1023" s="1" t="s">
        <v>3405</v>
      </c>
      <c r="C1023" t="str">
        <f t="shared" si="49"/>
        <v>Ms.</v>
      </c>
      <c r="D1023" t="str">
        <f t="shared" si="50"/>
        <v xml:space="preserve"> Claudia L.</v>
      </c>
      <c r="E1023" t="str">
        <f t="shared" si="51"/>
        <v>Leguizamo</v>
      </c>
    </row>
    <row r="1024" spans="1:5" ht="15.75" x14ac:dyDescent="0.25">
      <c r="A1024" s="1" t="s">
        <v>1348</v>
      </c>
      <c r="B1024" s="1" t="s">
        <v>3406</v>
      </c>
      <c r="C1024" t="str">
        <f t="shared" si="49"/>
        <v>Ms.</v>
      </c>
      <c r="D1024" t="str">
        <f t="shared" si="50"/>
        <v xml:space="preserve"> Jessica M</v>
      </c>
      <c r="E1024" t="str">
        <f t="shared" si="51"/>
        <v>Escartin</v>
      </c>
    </row>
    <row r="1025" spans="1:5" ht="15.75" x14ac:dyDescent="0.25">
      <c r="A1025" s="1" t="s">
        <v>1347</v>
      </c>
      <c r="B1025" s="1" t="s">
        <v>3407</v>
      </c>
      <c r="C1025" t="str">
        <f t="shared" si="49"/>
        <v>Mr.</v>
      </c>
      <c r="D1025" t="str">
        <f t="shared" si="50"/>
        <v xml:space="preserve"> Billy Jr.</v>
      </c>
      <c r="E1025" t="str">
        <f t="shared" si="51"/>
        <v>Chorey</v>
      </c>
    </row>
    <row r="1026" spans="1:5" ht="15.75" x14ac:dyDescent="0.25">
      <c r="A1026" s="1" t="s">
        <v>1346</v>
      </c>
      <c r="B1026" s="1" t="s">
        <v>3408</v>
      </c>
      <c r="C1026" t="str">
        <f t="shared" si="49"/>
        <v>Mr.</v>
      </c>
      <c r="D1026" t="str">
        <f t="shared" si="50"/>
        <v xml:space="preserve"> David</v>
      </c>
      <c r="E1026" t="str">
        <f t="shared" si="51"/>
        <v>McVay</v>
      </c>
    </row>
    <row r="1027" spans="1:5" ht="15.75" x14ac:dyDescent="0.25">
      <c r="A1027" s="1" t="s">
        <v>1345</v>
      </c>
      <c r="B1027" s="1" t="s">
        <v>3409</v>
      </c>
      <c r="C1027" t="str">
        <f t="shared" ref="C1027:C1090" si="52">TRIM(MID(B1027,FIND(",",B1027)+1,FIND(" ",B1027,FIND(",",B1027)+2)-FIND(",",B1027)-1))</f>
        <v>Mr.</v>
      </c>
      <c r="D1027" t="str">
        <f t="shared" si="50"/>
        <v xml:space="preserve"> Tim</v>
      </c>
      <c r="E1027" t="str">
        <f t="shared" si="51"/>
        <v>Vinson</v>
      </c>
    </row>
    <row r="1028" spans="1:5" ht="15.75" x14ac:dyDescent="0.25">
      <c r="A1028" s="1" t="s">
        <v>1344</v>
      </c>
      <c r="B1028" s="1" t="s">
        <v>3410</v>
      </c>
      <c r="C1028" t="str">
        <f t="shared" si="52"/>
        <v>Ms.</v>
      </c>
      <c r="D1028" t="str">
        <f t="shared" si="50"/>
        <v xml:space="preserve"> Emma M</v>
      </c>
      <c r="E1028" t="str">
        <f t="shared" si="51"/>
        <v>Astrike-Davis</v>
      </c>
    </row>
    <row r="1029" spans="1:5" ht="15.75" x14ac:dyDescent="0.25">
      <c r="A1029" s="1" t="s">
        <v>1343</v>
      </c>
      <c r="B1029" s="1" t="s">
        <v>3411</v>
      </c>
      <c r="C1029" t="str">
        <f t="shared" si="52"/>
        <v>Mr.</v>
      </c>
      <c r="D1029" t="str">
        <f t="shared" si="50"/>
        <v xml:space="preserve"> Tim</v>
      </c>
      <c r="E1029" t="str">
        <f t="shared" si="51"/>
        <v>Harder</v>
      </c>
    </row>
    <row r="1030" spans="1:5" ht="15.75" x14ac:dyDescent="0.25">
      <c r="A1030" s="1" t="s">
        <v>1342</v>
      </c>
      <c r="B1030" s="1" t="s">
        <v>3412</v>
      </c>
      <c r="C1030" t="str">
        <f t="shared" si="52"/>
        <v>Mr.</v>
      </c>
      <c r="D1030" t="str">
        <f t="shared" si="50"/>
        <v xml:space="preserve"> Patrick</v>
      </c>
      <c r="E1030" t="str">
        <f t="shared" si="51"/>
        <v>Bell</v>
      </c>
    </row>
    <row r="1031" spans="1:5" ht="15.75" x14ac:dyDescent="0.25">
      <c r="A1031" s="1" t="s">
        <v>1341</v>
      </c>
      <c r="B1031" s="1" t="s">
        <v>3413</v>
      </c>
      <c r="C1031" t="str">
        <f t="shared" si="52"/>
        <v>Ms.</v>
      </c>
      <c r="D1031" t="str">
        <f t="shared" si="50"/>
        <v xml:space="preserve"> Bridget K.</v>
      </c>
      <c r="E1031" t="str">
        <f t="shared" si="51"/>
        <v>Dawes</v>
      </c>
    </row>
    <row r="1032" spans="1:5" ht="15.75" x14ac:dyDescent="0.25">
      <c r="A1032" s="1" t="s">
        <v>1340</v>
      </c>
      <c r="B1032" s="1" t="s">
        <v>3414</v>
      </c>
      <c r="C1032" t="str">
        <f t="shared" si="52"/>
        <v>Mr.</v>
      </c>
      <c r="D1032" t="str">
        <f t="shared" si="50"/>
        <v xml:space="preserve"> Gabriel</v>
      </c>
      <c r="E1032" t="str">
        <f t="shared" si="51"/>
        <v>Larios</v>
      </c>
    </row>
    <row r="1033" spans="1:5" ht="15.75" x14ac:dyDescent="0.25">
      <c r="A1033" s="1" t="s">
        <v>1339</v>
      </c>
      <c r="B1033" s="1" t="s">
        <v>3415</v>
      </c>
      <c r="C1033" t="str">
        <f t="shared" si="52"/>
        <v>Ms.</v>
      </c>
      <c r="D1033" t="str">
        <f t="shared" si="50"/>
        <v xml:space="preserve"> Natasha</v>
      </c>
      <c r="E1033" t="str">
        <f t="shared" si="51"/>
        <v>Yaremczuk</v>
      </c>
    </row>
    <row r="1034" spans="1:5" ht="15.75" x14ac:dyDescent="0.25">
      <c r="A1034" s="1" t="s">
        <v>1338</v>
      </c>
      <c r="B1034" s="1" t="s">
        <v>3416</v>
      </c>
      <c r="C1034" t="str">
        <f t="shared" si="52"/>
        <v>Ms.</v>
      </c>
      <c r="D1034" t="str">
        <f t="shared" si="50"/>
        <v xml:space="preserve"> Abby A.</v>
      </c>
      <c r="E1034" t="str">
        <f t="shared" si="51"/>
        <v>Knight</v>
      </c>
    </row>
    <row r="1035" spans="1:5" ht="15.75" x14ac:dyDescent="0.25">
      <c r="A1035" s="1" t="s">
        <v>1337</v>
      </c>
      <c r="B1035" s="1" t="s">
        <v>3417</v>
      </c>
      <c r="C1035" t="str">
        <f t="shared" si="52"/>
        <v>Ms.</v>
      </c>
      <c r="D1035" t="str">
        <f t="shared" si="50"/>
        <v xml:space="preserve"> Michelle</v>
      </c>
      <c r="E1035" t="str">
        <f t="shared" si="51"/>
        <v>Eversman</v>
      </c>
    </row>
    <row r="1036" spans="1:5" ht="15.75" x14ac:dyDescent="0.25">
      <c r="A1036" s="1" t="s">
        <v>1336</v>
      </c>
      <c r="B1036" s="1" t="s">
        <v>3418</v>
      </c>
      <c r="C1036" t="str">
        <f t="shared" si="52"/>
        <v>Ms.</v>
      </c>
      <c r="D1036" t="str">
        <f t="shared" si="50"/>
        <v xml:space="preserve"> Mckendree</v>
      </c>
      <c r="E1036" t="str">
        <f t="shared" si="51"/>
        <v>Hickory</v>
      </c>
    </row>
    <row r="1037" spans="1:5" ht="15.75" x14ac:dyDescent="0.25">
      <c r="A1037" s="1" t="s">
        <v>1335</v>
      </c>
      <c r="B1037" s="1" t="s">
        <v>3419</v>
      </c>
      <c r="C1037" t="str">
        <f t="shared" si="52"/>
        <v>Ms.</v>
      </c>
      <c r="D1037" t="str">
        <f t="shared" si="50"/>
        <v xml:space="preserve"> Tara</v>
      </c>
      <c r="E1037" t="str">
        <f t="shared" si="51"/>
        <v>Mooney</v>
      </c>
    </row>
    <row r="1038" spans="1:5" ht="15.75" x14ac:dyDescent="0.25">
      <c r="A1038" s="1" t="s">
        <v>1334</v>
      </c>
      <c r="B1038" s="1" t="s">
        <v>3420</v>
      </c>
      <c r="C1038" t="str">
        <f t="shared" si="52"/>
        <v>Mr.</v>
      </c>
      <c r="D1038" t="str">
        <f t="shared" si="50"/>
        <v xml:space="preserve"> Daniel</v>
      </c>
      <c r="E1038" t="str">
        <f t="shared" si="51"/>
        <v>Craighead</v>
      </c>
    </row>
    <row r="1039" spans="1:5" ht="15.75" x14ac:dyDescent="0.25">
      <c r="A1039" s="1" t="s">
        <v>1333</v>
      </c>
      <c r="B1039" s="1" t="s">
        <v>3421</v>
      </c>
      <c r="C1039" t="str">
        <f t="shared" si="52"/>
        <v>Mr.</v>
      </c>
      <c r="D1039" t="str">
        <f t="shared" si="50"/>
        <v xml:space="preserve"> Joshua P</v>
      </c>
      <c r="E1039" t="str">
        <f t="shared" si="51"/>
        <v>Gardner</v>
      </c>
    </row>
    <row r="1040" spans="1:5" ht="15.75" x14ac:dyDescent="0.25">
      <c r="A1040" s="1" t="s">
        <v>1332</v>
      </c>
      <c r="B1040" s="1" t="s">
        <v>3422</v>
      </c>
      <c r="C1040" t="str">
        <f t="shared" si="52"/>
        <v>Ms.</v>
      </c>
      <c r="D1040" t="str">
        <f t="shared" si="50"/>
        <v xml:space="preserve"> Erin C</v>
      </c>
      <c r="E1040" t="str">
        <f t="shared" si="51"/>
        <v>Lohrenz</v>
      </c>
    </row>
    <row r="1041" spans="1:5" ht="15.75" x14ac:dyDescent="0.25">
      <c r="A1041" s="1" t="s">
        <v>1331</v>
      </c>
      <c r="B1041" s="1" t="s">
        <v>3423</v>
      </c>
      <c r="C1041" t="str">
        <f t="shared" si="52"/>
        <v>Ms.</v>
      </c>
      <c r="D1041" t="str">
        <f t="shared" ref="D1041:D1104" si="53">_xlfn.TEXTAFTER(_xlfn.TEXTAFTER(B1041,", ")," ")</f>
        <v xml:space="preserve"> Shure</v>
      </c>
      <c r="E1041" t="str">
        <f t="shared" ref="E1041:E1104" si="54">TRIM(LEFT(B1041,FIND(",",B1041)-1))</f>
        <v>Demise</v>
      </c>
    </row>
    <row r="1042" spans="1:5" ht="15.75" x14ac:dyDescent="0.25">
      <c r="A1042" s="1" t="s">
        <v>1330</v>
      </c>
      <c r="B1042" s="1" t="s">
        <v>3424</v>
      </c>
      <c r="C1042" t="str">
        <f t="shared" si="52"/>
        <v>Mr.</v>
      </c>
      <c r="D1042" t="str">
        <f t="shared" si="53"/>
        <v xml:space="preserve"> Richard</v>
      </c>
      <c r="E1042" t="str">
        <f t="shared" si="54"/>
        <v>Nelson</v>
      </c>
    </row>
    <row r="1043" spans="1:5" ht="15.75" x14ac:dyDescent="0.25">
      <c r="A1043" s="1" t="s">
        <v>1329</v>
      </c>
      <c r="B1043" s="1" t="s">
        <v>3425</v>
      </c>
      <c r="C1043" t="str">
        <f t="shared" si="52"/>
        <v>Ms.</v>
      </c>
      <c r="D1043" t="str">
        <f t="shared" si="53"/>
        <v xml:space="preserve"> Brenda</v>
      </c>
      <c r="E1043" t="str">
        <f t="shared" si="54"/>
        <v>Guitard</v>
      </c>
    </row>
    <row r="1044" spans="1:5" ht="15.75" x14ac:dyDescent="0.25">
      <c r="A1044" s="1" t="s">
        <v>1328</v>
      </c>
      <c r="B1044" s="1" t="s">
        <v>3426</v>
      </c>
      <c r="C1044" t="str">
        <f t="shared" si="52"/>
        <v>Mr.</v>
      </c>
      <c r="D1044" t="str">
        <f t="shared" si="53"/>
        <v xml:space="preserve"> Joseph M</v>
      </c>
      <c r="E1044" t="str">
        <f t="shared" si="54"/>
        <v>Navas</v>
      </c>
    </row>
    <row r="1045" spans="1:5" ht="15.75" x14ac:dyDescent="0.25">
      <c r="A1045" s="1" t="s">
        <v>1327</v>
      </c>
      <c r="B1045" s="1" t="s">
        <v>3427</v>
      </c>
      <c r="C1045" t="str">
        <f t="shared" si="52"/>
        <v>Mr.</v>
      </c>
      <c r="D1045" t="str">
        <f t="shared" si="53"/>
        <v xml:space="preserve"> Stephen J.</v>
      </c>
      <c r="E1045" t="str">
        <f t="shared" si="54"/>
        <v>Ptucha</v>
      </c>
    </row>
    <row r="1046" spans="1:5" ht="15.75" x14ac:dyDescent="0.25">
      <c r="A1046" s="1" t="s">
        <v>1326</v>
      </c>
      <c r="B1046" s="1" t="s">
        <v>3428</v>
      </c>
      <c r="C1046" t="str">
        <f t="shared" si="52"/>
        <v>Mrs.</v>
      </c>
      <c r="D1046" t="str">
        <f t="shared" si="53"/>
        <v xml:space="preserve"> Kathya</v>
      </c>
      <c r="E1046" t="str">
        <f t="shared" si="54"/>
        <v>Kirouac</v>
      </c>
    </row>
    <row r="1047" spans="1:5" ht="15.75" x14ac:dyDescent="0.25">
      <c r="A1047" s="1" t="s">
        <v>1325</v>
      </c>
      <c r="B1047" s="1" t="s">
        <v>3429</v>
      </c>
      <c r="C1047" t="str">
        <f t="shared" si="52"/>
        <v>Mr.</v>
      </c>
      <c r="D1047" t="str">
        <f t="shared" si="53"/>
        <v xml:space="preserve"> Wesley</v>
      </c>
      <c r="E1047" t="str">
        <f t="shared" si="54"/>
        <v>Toews</v>
      </c>
    </row>
    <row r="1048" spans="1:5" ht="15.75" x14ac:dyDescent="0.25">
      <c r="A1048" s="1" t="s">
        <v>1324</v>
      </c>
      <c r="B1048" s="1" t="s">
        <v>3430</v>
      </c>
      <c r="C1048" t="str">
        <f t="shared" si="52"/>
        <v>Mr.</v>
      </c>
      <c r="D1048" t="str">
        <f t="shared" si="53"/>
        <v xml:space="preserve"> Tim</v>
      </c>
      <c r="E1048" t="str">
        <f t="shared" si="54"/>
        <v>Perry</v>
      </c>
    </row>
    <row r="1049" spans="1:5" ht="15.75" x14ac:dyDescent="0.25">
      <c r="A1049" s="1" t="s">
        <v>1323</v>
      </c>
      <c r="B1049" s="1" t="s">
        <v>3431</v>
      </c>
      <c r="C1049" t="str">
        <f t="shared" si="52"/>
        <v>Ms.</v>
      </c>
      <c r="D1049" t="str">
        <f t="shared" si="53"/>
        <v xml:space="preserve"> Jamie L.</v>
      </c>
      <c r="E1049" t="str">
        <f t="shared" si="54"/>
        <v>Kretz</v>
      </c>
    </row>
    <row r="1050" spans="1:5" ht="15.75" x14ac:dyDescent="0.25">
      <c r="A1050" s="1" t="s">
        <v>1322</v>
      </c>
      <c r="B1050" s="1" t="s">
        <v>3432</v>
      </c>
      <c r="C1050" t="str">
        <f t="shared" si="52"/>
        <v>Ms.</v>
      </c>
      <c r="D1050" t="str">
        <f t="shared" si="53"/>
        <v xml:space="preserve"> Alexandra</v>
      </c>
      <c r="E1050" t="str">
        <f t="shared" si="54"/>
        <v>Hempel</v>
      </c>
    </row>
    <row r="1051" spans="1:5" ht="15.75" x14ac:dyDescent="0.25">
      <c r="A1051" s="1" t="s">
        <v>1321</v>
      </c>
      <c r="B1051" s="1" t="s">
        <v>3433</v>
      </c>
      <c r="C1051" t="str">
        <f t="shared" si="52"/>
        <v>Ms.</v>
      </c>
      <c r="D1051" t="str">
        <f t="shared" si="53"/>
        <v xml:space="preserve"> Tiffany</v>
      </c>
      <c r="E1051" t="str">
        <f t="shared" si="54"/>
        <v>McBroom</v>
      </c>
    </row>
    <row r="1052" spans="1:5" ht="15.75" x14ac:dyDescent="0.25">
      <c r="A1052" s="1" t="s">
        <v>1320</v>
      </c>
      <c r="B1052" s="1" t="s">
        <v>3434</v>
      </c>
      <c r="C1052" t="str">
        <f t="shared" si="52"/>
        <v>Mrs.</v>
      </c>
      <c r="D1052" t="str">
        <f t="shared" si="53"/>
        <v xml:space="preserve"> Rebecca J</v>
      </c>
      <c r="E1052" t="str">
        <f t="shared" si="54"/>
        <v>Yoo</v>
      </c>
    </row>
    <row r="1053" spans="1:5" ht="15.75" x14ac:dyDescent="0.25">
      <c r="A1053" s="1" t="s">
        <v>1319</v>
      </c>
      <c r="B1053" s="1" t="s">
        <v>3435</v>
      </c>
      <c r="C1053" t="str">
        <f t="shared" si="52"/>
        <v>Mr.</v>
      </c>
      <c r="D1053" t="str">
        <f t="shared" si="53"/>
        <v xml:space="preserve"> Austin T.</v>
      </c>
      <c r="E1053" t="str">
        <f t="shared" si="54"/>
        <v>Rand</v>
      </c>
    </row>
    <row r="1054" spans="1:5" ht="15.75" x14ac:dyDescent="0.25">
      <c r="A1054" s="1" t="s">
        <v>1318</v>
      </c>
      <c r="B1054" s="1" t="s">
        <v>3436</v>
      </c>
      <c r="C1054" t="str">
        <f t="shared" si="52"/>
        <v>Ms.</v>
      </c>
      <c r="D1054" t="str">
        <f t="shared" si="53"/>
        <v xml:space="preserve"> Jamie T</v>
      </c>
      <c r="E1054" t="str">
        <f t="shared" si="54"/>
        <v>Wolfe</v>
      </c>
    </row>
    <row r="1055" spans="1:5" ht="15.75" x14ac:dyDescent="0.25">
      <c r="A1055" s="1" t="s">
        <v>1317</v>
      </c>
      <c r="B1055" s="1" t="s">
        <v>3437</v>
      </c>
      <c r="C1055" t="str">
        <f t="shared" si="52"/>
        <v>Mr.</v>
      </c>
      <c r="D1055" t="str">
        <f t="shared" si="53"/>
        <v xml:space="preserve"> Matthew T.</v>
      </c>
      <c r="E1055" t="str">
        <f t="shared" si="54"/>
        <v>Vance</v>
      </c>
    </row>
    <row r="1056" spans="1:5" ht="15.75" x14ac:dyDescent="0.25">
      <c r="A1056" s="1" t="s">
        <v>1316</v>
      </c>
      <c r="B1056" s="1" t="s">
        <v>3438</v>
      </c>
      <c r="C1056" t="str">
        <f t="shared" si="52"/>
        <v>Mrs.</v>
      </c>
      <c r="D1056" t="str">
        <f t="shared" si="53"/>
        <v xml:space="preserve"> Emily</v>
      </c>
      <c r="E1056" t="str">
        <f t="shared" si="54"/>
        <v>Burnett</v>
      </c>
    </row>
    <row r="1057" spans="1:5" ht="15.75" x14ac:dyDescent="0.25">
      <c r="A1057" s="1" t="s">
        <v>1315</v>
      </c>
      <c r="B1057" s="1" t="s">
        <v>3439</v>
      </c>
      <c r="C1057" t="str">
        <f t="shared" si="52"/>
        <v>Ms.</v>
      </c>
      <c r="D1057" t="str">
        <f t="shared" si="53"/>
        <v xml:space="preserve"> Gillian</v>
      </c>
      <c r="E1057" t="str">
        <f t="shared" si="54"/>
        <v>Clason</v>
      </c>
    </row>
    <row r="1058" spans="1:5" ht="15.75" x14ac:dyDescent="0.25">
      <c r="A1058" s="1" t="s">
        <v>1314</v>
      </c>
      <c r="B1058" s="1" t="s">
        <v>3440</v>
      </c>
      <c r="C1058" t="str">
        <f t="shared" si="52"/>
        <v>Mrs.</v>
      </c>
      <c r="D1058" t="str">
        <f t="shared" si="53"/>
        <v xml:space="preserve"> Brenn E.</v>
      </c>
      <c r="E1058" t="str">
        <f t="shared" si="54"/>
        <v>Donnelly</v>
      </c>
    </row>
    <row r="1059" spans="1:5" ht="15.75" x14ac:dyDescent="0.25">
      <c r="A1059" s="1" t="s">
        <v>1313</v>
      </c>
      <c r="B1059" s="1" t="s">
        <v>3441</v>
      </c>
      <c r="C1059" t="str">
        <f t="shared" si="52"/>
        <v>Ms.</v>
      </c>
      <c r="D1059" t="str">
        <f t="shared" si="53"/>
        <v xml:space="preserve"> Lisa M</v>
      </c>
      <c r="E1059" t="str">
        <f t="shared" si="54"/>
        <v>Pietz</v>
      </c>
    </row>
    <row r="1060" spans="1:5" ht="15.75" x14ac:dyDescent="0.25">
      <c r="A1060" s="1" t="s">
        <v>1312</v>
      </c>
      <c r="B1060" s="1" t="s">
        <v>3442</v>
      </c>
      <c r="C1060" t="str">
        <f t="shared" si="52"/>
        <v>Mr.</v>
      </c>
      <c r="D1060" t="str">
        <f t="shared" si="53"/>
        <v xml:space="preserve"> Matt</v>
      </c>
      <c r="E1060" t="str">
        <f t="shared" si="54"/>
        <v>Tegenkamp</v>
      </c>
    </row>
    <row r="1061" spans="1:5" ht="15.75" x14ac:dyDescent="0.25">
      <c r="A1061" s="1" t="s">
        <v>1311</v>
      </c>
      <c r="B1061" s="1" t="s">
        <v>3443</v>
      </c>
      <c r="C1061" t="str">
        <f t="shared" si="52"/>
        <v>Mr.</v>
      </c>
      <c r="D1061" t="str">
        <f t="shared" si="53"/>
        <v xml:space="preserve"> Thomas A.</v>
      </c>
      <c r="E1061" t="str">
        <f t="shared" si="54"/>
        <v>Dover</v>
      </c>
    </row>
    <row r="1062" spans="1:5" ht="15.75" x14ac:dyDescent="0.25">
      <c r="A1062" s="1" t="s">
        <v>1310</v>
      </c>
      <c r="B1062" s="1" t="s">
        <v>3444</v>
      </c>
      <c r="C1062" t="str">
        <f t="shared" si="52"/>
        <v>Mr.</v>
      </c>
      <c r="D1062" t="str">
        <f t="shared" si="53"/>
        <v xml:space="preserve"> Kevin J</v>
      </c>
      <c r="E1062" t="str">
        <f t="shared" si="54"/>
        <v>Dockemeyer</v>
      </c>
    </row>
    <row r="1063" spans="1:5" ht="15.75" x14ac:dyDescent="0.25">
      <c r="A1063" s="1" t="s">
        <v>1309</v>
      </c>
      <c r="B1063" s="1" t="s">
        <v>3445</v>
      </c>
      <c r="C1063" t="str">
        <f t="shared" si="52"/>
        <v>Mr.</v>
      </c>
      <c r="D1063" t="str">
        <f t="shared" si="53"/>
        <v xml:space="preserve"> William H. III</v>
      </c>
      <c r="E1063" t="str">
        <f t="shared" si="54"/>
        <v>Steele</v>
      </c>
    </row>
    <row r="1064" spans="1:5" ht="15.75" x14ac:dyDescent="0.25">
      <c r="A1064" s="1" t="s">
        <v>1308</v>
      </c>
      <c r="B1064" s="1" t="s">
        <v>3446</v>
      </c>
      <c r="C1064" t="str">
        <f t="shared" si="52"/>
        <v>Mr.</v>
      </c>
      <c r="D1064" t="str">
        <f t="shared" si="53"/>
        <v xml:space="preserve"> Gal</v>
      </c>
      <c r="E1064" t="str">
        <f t="shared" si="54"/>
        <v>Harel</v>
      </c>
    </row>
    <row r="1065" spans="1:5" ht="15.75" x14ac:dyDescent="0.25">
      <c r="A1065" s="1" t="s">
        <v>1307</v>
      </c>
      <c r="B1065" s="1" t="s">
        <v>3447</v>
      </c>
      <c r="C1065" t="str">
        <f t="shared" si="52"/>
        <v>Mr.</v>
      </c>
      <c r="D1065" t="str">
        <f t="shared" si="53"/>
        <v xml:space="preserve"> Anton</v>
      </c>
      <c r="E1065" t="str">
        <f t="shared" si="54"/>
        <v>Aguila</v>
      </c>
    </row>
    <row r="1066" spans="1:5" ht="15.75" x14ac:dyDescent="0.25">
      <c r="A1066" s="1" t="s">
        <v>1306</v>
      </c>
      <c r="B1066" s="1" t="s">
        <v>3448</v>
      </c>
      <c r="C1066" t="str">
        <f t="shared" si="52"/>
        <v>Ms.</v>
      </c>
      <c r="D1066" t="str">
        <f t="shared" si="53"/>
        <v xml:space="preserve"> Yazmin</v>
      </c>
      <c r="E1066" t="str">
        <f t="shared" si="54"/>
        <v>Vallejo Sarmiento</v>
      </c>
    </row>
    <row r="1067" spans="1:5" ht="15.75" x14ac:dyDescent="0.25">
      <c r="A1067" s="1" t="s">
        <v>1305</v>
      </c>
      <c r="B1067" s="1" t="s">
        <v>3449</v>
      </c>
      <c r="C1067" t="str">
        <f t="shared" si="52"/>
        <v>Mr.</v>
      </c>
      <c r="D1067" t="str">
        <f t="shared" si="53"/>
        <v xml:space="preserve"> Florian</v>
      </c>
      <c r="E1067" t="str">
        <f t="shared" si="54"/>
        <v>Beisheim</v>
      </c>
    </row>
    <row r="1068" spans="1:5" ht="15.75" x14ac:dyDescent="0.25">
      <c r="A1068" s="1" t="s">
        <v>1304</v>
      </c>
      <c r="B1068" s="1" t="s">
        <v>3450</v>
      </c>
      <c r="C1068" t="str">
        <f t="shared" si="52"/>
        <v>Ms.</v>
      </c>
      <c r="D1068" t="str">
        <f t="shared" si="53"/>
        <v xml:space="preserve"> Karen L</v>
      </c>
      <c r="E1068" t="str">
        <f t="shared" si="54"/>
        <v>Lenhoff</v>
      </c>
    </row>
    <row r="1069" spans="1:5" ht="15.75" x14ac:dyDescent="0.25">
      <c r="A1069" s="1" t="s">
        <v>1303</v>
      </c>
      <c r="B1069" s="1" t="s">
        <v>3451</v>
      </c>
      <c r="C1069" t="str">
        <f t="shared" si="52"/>
        <v>Mr.</v>
      </c>
      <c r="D1069" t="str">
        <f t="shared" si="53"/>
        <v xml:space="preserve"> Scott</v>
      </c>
      <c r="E1069" t="str">
        <f t="shared" si="54"/>
        <v>Wehrwein</v>
      </c>
    </row>
    <row r="1070" spans="1:5" ht="15.75" x14ac:dyDescent="0.25">
      <c r="A1070" s="1" t="s">
        <v>1302</v>
      </c>
      <c r="B1070" s="1" t="s">
        <v>3452</v>
      </c>
      <c r="C1070" t="str">
        <f t="shared" si="52"/>
        <v>Ms.</v>
      </c>
      <c r="D1070" t="str">
        <f t="shared" si="53"/>
        <v xml:space="preserve"> Claire</v>
      </c>
      <c r="E1070" t="str">
        <f t="shared" si="54"/>
        <v>Wallace</v>
      </c>
    </row>
    <row r="1071" spans="1:5" ht="15.75" x14ac:dyDescent="0.25">
      <c r="A1071" s="1" t="s">
        <v>1301</v>
      </c>
      <c r="B1071" s="1" t="s">
        <v>3453</v>
      </c>
      <c r="C1071" t="str">
        <f t="shared" si="52"/>
        <v>Ms.</v>
      </c>
      <c r="D1071" t="str">
        <f t="shared" si="53"/>
        <v xml:space="preserve"> Lynn M.</v>
      </c>
      <c r="E1071" t="str">
        <f t="shared" si="54"/>
        <v>Markowitz</v>
      </c>
    </row>
    <row r="1072" spans="1:5" ht="15.75" x14ac:dyDescent="0.25">
      <c r="A1072" s="1" t="s">
        <v>1300</v>
      </c>
      <c r="B1072" s="1" t="s">
        <v>3454</v>
      </c>
      <c r="C1072" t="str">
        <f t="shared" si="52"/>
        <v>Ms.</v>
      </c>
      <c r="D1072" t="str">
        <f t="shared" si="53"/>
        <v xml:space="preserve"> Sharon</v>
      </c>
      <c r="E1072" t="str">
        <f t="shared" si="54"/>
        <v>Vos</v>
      </c>
    </row>
    <row r="1073" spans="1:5" ht="15.75" x14ac:dyDescent="0.25">
      <c r="A1073" s="1" t="s">
        <v>1299</v>
      </c>
      <c r="B1073" s="1" t="s">
        <v>3455</v>
      </c>
      <c r="C1073" t="str">
        <f t="shared" si="52"/>
        <v>Mrs.</v>
      </c>
      <c r="D1073" t="str">
        <f t="shared" si="53"/>
        <v xml:space="preserve"> Candice</v>
      </c>
      <c r="E1073" t="str">
        <f t="shared" si="54"/>
        <v>McLeod</v>
      </c>
    </row>
    <row r="1074" spans="1:5" ht="15.75" x14ac:dyDescent="0.25">
      <c r="A1074" s="1" t="s">
        <v>1298</v>
      </c>
      <c r="B1074" s="1" t="s">
        <v>3456</v>
      </c>
      <c r="C1074" t="str">
        <f t="shared" si="52"/>
        <v>Ms.</v>
      </c>
      <c r="D1074" t="str">
        <f t="shared" si="53"/>
        <v xml:space="preserve"> Jennifer D</v>
      </c>
      <c r="E1074" t="str">
        <f t="shared" si="54"/>
        <v>Balcom</v>
      </c>
    </row>
    <row r="1075" spans="1:5" ht="15.75" x14ac:dyDescent="0.25">
      <c r="A1075" s="1" t="s">
        <v>1297</v>
      </c>
      <c r="B1075" s="1" t="s">
        <v>3457</v>
      </c>
      <c r="C1075" t="str">
        <f t="shared" si="52"/>
        <v>Mr.</v>
      </c>
      <c r="D1075" t="str">
        <f t="shared" si="53"/>
        <v xml:space="preserve"> Eric</v>
      </c>
      <c r="E1075" t="str">
        <f t="shared" si="54"/>
        <v>Dirth</v>
      </c>
    </row>
    <row r="1076" spans="1:5" ht="15.75" x14ac:dyDescent="0.25">
      <c r="A1076" s="1" t="s">
        <v>1296</v>
      </c>
      <c r="B1076" s="1" t="s">
        <v>3458</v>
      </c>
      <c r="C1076" t="str">
        <f t="shared" si="52"/>
        <v>Mr.</v>
      </c>
      <c r="D1076" t="str">
        <f t="shared" si="53"/>
        <v xml:space="preserve"> Bryan</v>
      </c>
      <c r="E1076" t="str">
        <f t="shared" si="54"/>
        <v>Inglish</v>
      </c>
    </row>
    <row r="1077" spans="1:5" ht="15.75" x14ac:dyDescent="0.25">
      <c r="A1077" s="1" t="s">
        <v>1295</v>
      </c>
      <c r="B1077" s="1" t="s">
        <v>3459</v>
      </c>
      <c r="C1077" t="str">
        <f t="shared" si="52"/>
        <v>Mr.</v>
      </c>
      <c r="D1077" t="str">
        <f t="shared" si="53"/>
        <v xml:space="preserve"> Devon R.</v>
      </c>
      <c r="E1077" t="str">
        <f t="shared" si="54"/>
        <v>Matthews</v>
      </c>
    </row>
    <row r="1078" spans="1:5" ht="15.75" x14ac:dyDescent="0.25">
      <c r="A1078" s="1" t="s">
        <v>1294</v>
      </c>
      <c r="B1078" s="1" t="s">
        <v>3460</v>
      </c>
      <c r="C1078" t="str">
        <f t="shared" si="52"/>
        <v>Ms.</v>
      </c>
      <c r="D1078" t="str">
        <f t="shared" si="53"/>
        <v xml:space="preserve"> Elena</v>
      </c>
      <c r="E1078" t="str">
        <f t="shared" si="54"/>
        <v>Massa-Musiak</v>
      </c>
    </row>
    <row r="1079" spans="1:5" ht="15.75" x14ac:dyDescent="0.25">
      <c r="A1079" s="1" t="s">
        <v>1293</v>
      </c>
      <c r="B1079" s="1" t="s">
        <v>3461</v>
      </c>
      <c r="C1079" t="str">
        <f t="shared" si="52"/>
        <v>Mr.</v>
      </c>
      <c r="D1079" t="str">
        <f t="shared" si="53"/>
        <v xml:space="preserve"> Chris</v>
      </c>
      <c r="E1079" t="str">
        <f t="shared" si="54"/>
        <v>Bailey</v>
      </c>
    </row>
    <row r="1080" spans="1:5" ht="15.75" x14ac:dyDescent="0.25">
      <c r="A1080" s="1" t="s">
        <v>1292</v>
      </c>
      <c r="B1080" s="1" t="s">
        <v>3462</v>
      </c>
      <c r="C1080" t="str">
        <f t="shared" si="52"/>
        <v>Mr.</v>
      </c>
      <c r="D1080" t="str">
        <f t="shared" si="53"/>
        <v xml:space="preserve"> Bert</v>
      </c>
      <c r="E1080" t="str">
        <f t="shared" si="54"/>
        <v>Jacoby</v>
      </c>
    </row>
    <row r="1081" spans="1:5" ht="15.75" x14ac:dyDescent="0.25">
      <c r="A1081" s="1" t="s">
        <v>1291</v>
      </c>
      <c r="B1081" s="1" t="s">
        <v>3463</v>
      </c>
      <c r="C1081" t="str">
        <f t="shared" si="52"/>
        <v>Mr.</v>
      </c>
      <c r="D1081" t="str">
        <f t="shared" si="53"/>
        <v xml:space="preserve"> John P.</v>
      </c>
      <c r="E1081" t="str">
        <f t="shared" si="54"/>
        <v>Crimmings</v>
      </c>
    </row>
    <row r="1082" spans="1:5" ht="15.75" x14ac:dyDescent="0.25">
      <c r="A1082" s="1" t="s">
        <v>1290</v>
      </c>
      <c r="B1082" s="1" t="s">
        <v>3464</v>
      </c>
      <c r="C1082" t="str">
        <f t="shared" si="52"/>
        <v>Mr.</v>
      </c>
      <c r="D1082" t="str">
        <f t="shared" si="53"/>
        <v xml:space="preserve"> Daniel P</v>
      </c>
      <c r="E1082" t="str">
        <f t="shared" si="54"/>
        <v>Crane</v>
      </c>
    </row>
    <row r="1083" spans="1:5" ht="15.75" x14ac:dyDescent="0.25">
      <c r="A1083" s="1" t="s">
        <v>1289</v>
      </c>
      <c r="B1083" s="1" t="s">
        <v>3465</v>
      </c>
      <c r="C1083" t="str">
        <f t="shared" si="52"/>
        <v>Mrs.</v>
      </c>
      <c r="D1083" t="str">
        <f t="shared" si="53"/>
        <v xml:space="preserve"> Lisa K.</v>
      </c>
      <c r="E1083" t="str">
        <f t="shared" si="54"/>
        <v>Swartzfager</v>
      </c>
    </row>
    <row r="1084" spans="1:5" ht="15.75" x14ac:dyDescent="0.25">
      <c r="A1084" s="1" t="s">
        <v>1288</v>
      </c>
      <c r="B1084" s="1" t="s">
        <v>3466</v>
      </c>
      <c r="C1084" t="str">
        <f t="shared" si="52"/>
        <v>Mrs.</v>
      </c>
      <c r="D1084" t="str">
        <f t="shared" si="53"/>
        <v xml:space="preserve"> Kristine</v>
      </c>
      <c r="E1084" t="str">
        <f t="shared" si="54"/>
        <v>Clevenger</v>
      </c>
    </row>
    <row r="1085" spans="1:5" ht="15.75" x14ac:dyDescent="0.25">
      <c r="A1085" s="1" t="s">
        <v>1287</v>
      </c>
      <c r="B1085" s="1" t="s">
        <v>3467</v>
      </c>
      <c r="C1085" t="str">
        <f t="shared" si="52"/>
        <v>Mr.</v>
      </c>
      <c r="D1085" t="str">
        <f t="shared" si="53"/>
        <v xml:space="preserve"> Paul A</v>
      </c>
      <c r="E1085" t="str">
        <f t="shared" si="54"/>
        <v>Reichardt</v>
      </c>
    </row>
    <row r="1086" spans="1:5" ht="15.75" x14ac:dyDescent="0.25">
      <c r="A1086" s="1" t="s">
        <v>1286</v>
      </c>
      <c r="B1086" s="1" t="s">
        <v>3468</v>
      </c>
      <c r="C1086" t="str">
        <f t="shared" si="52"/>
        <v>Mr.</v>
      </c>
      <c r="D1086" t="str">
        <f t="shared" si="53"/>
        <v xml:space="preserve"> Bryan</v>
      </c>
      <c r="E1086" t="str">
        <f t="shared" si="54"/>
        <v>Morton</v>
      </c>
    </row>
    <row r="1087" spans="1:5" ht="15.75" x14ac:dyDescent="0.25">
      <c r="A1087" s="1" t="s">
        <v>1285</v>
      </c>
      <c r="B1087" s="1" t="s">
        <v>3469</v>
      </c>
      <c r="C1087" t="str">
        <f t="shared" si="52"/>
        <v>Mr.</v>
      </c>
      <c r="D1087" t="str">
        <f t="shared" si="53"/>
        <v xml:space="preserve"> Chris</v>
      </c>
      <c r="E1087" t="str">
        <f t="shared" si="54"/>
        <v>Sunstrum</v>
      </c>
    </row>
    <row r="1088" spans="1:5" ht="15.75" x14ac:dyDescent="0.25">
      <c r="A1088" s="1" t="s">
        <v>1284</v>
      </c>
      <c r="B1088" s="1" t="s">
        <v>3470</v>
      </c>
      <c r="C1088" t="str">
        <f t="shared" si="52"/>
        <v>Ms.</v>
      </c>
      <c r="D1088" t="str">
        <f t="shared" si="53"/>
        <v xml:space="preserve"> Milah B</v>
      </c>
      <c r="E1088" t="str">
        <f t="shared" si="54"/>
        <v>Frownfelter</v>
      </c>
    </row>
    <row r="1089" spans="1:5" ht="15.75" x14ac:dyDescent="0.25">
      <c r="A1089" s="1" t="s">
        <v>1283</v>
      </c>
      <c r="B1089" s="1" t="s">
        <v>3471</v>
      </c>
      <c r="C1089" t="str">
        <f t="shared" si="52"/>
        <v>Ms.</v>
      </c>
      <c r="D1089" t="str">
        <f t="shared" si="53"/>
        <v xml:space="preserve"> Annette M.</v>
      </c>
      <c r="E1089" t="str">
        <f t="shared" si="54"/>
        <v>Richter</v>
      </c>
    </row>
    <row r="1090" spans="1:5" ht="15.75" x14ac:dyDescent="0.25">
      <c r="A1090" s="1" t="s">
        <v>1282</v>
      </c>
      <c r="B1090" s="1" t="s">
        <v>3472</v>
      </c>
      <c r="C1090" t="str">
        <f t="shared" si="52"/>
        <v>Mrs.</v>
      </c>
      <c r="D1090" t="str">
        <f t="shared" si="53"/>
        <v xml:space="preserve"> Yoko</v>
      </c>
      <c r="E1090" t="str">
        <f t="shared" si="54"/>
        <v>England</v>
      </c>
    </row>
    <row r="1091" spans="1:5" ht="15.75" x14ac:dyDescent="0.25">
      <c r="A1091" s="1" t="s">
        <v>1281</v>
      </c>
      <c r="B1091" s="1" t="s">
        <v>3473</v>
      </c>
      <c r="C1091" t="str">
        <f t="shared" ref="C1091:C1154" si="55">TRIM(MID(B1091,FIND(",",B1091)+1,FIND(" ",B1091,FIND(",",B1091)+2)-FIND(",",B1091)-1))</f>
        <v>Ms.</v>
      </c>
      <c r="D1091" t="str">
        <f t="shared" si="53"/>
        <v xml:space="preserve"> Laura</v>
      </c>
      <c r="E1091" t="str">
        <f t="shared" si="54"/>
        <v>McLean</v>
      </c>
    </row>
    <row r="1092" spans="1:5" ht="15.75" x14ac:dyDescent="0.25">
      <c r="A1092" s="1" t="s">
        <v>1280</v>
      </c>
      <c r="B1092" s="1" t="s">
        <v>3474</v>
      </c>
      <c r="C1092" t="str">
        <f t="shared" si="55"/>
        <v>Ms.</v>
      </c>
      <c r="D1092" t="str">
        <f t="shared" si="53"/>
        <v xml:space="preserve"> Tess A.</v>
      </c>
      <c r="E1092" t="str">
        <f t="shared" si="54"/>
        <v>Gardner</v>
      </c>
    </row>
    <row r="1093" spans="1:5" ht="15.75" x14ac:dyDescent="0.25">
      <c r="A1093" s="1" t="s">
        <v>1279</v>
      </c>
      <c r="B1093" s="1" t="s">
        <v>3475</v>
      </c>
      <c r="C1093" t="str">
        <f t="shared" si="55"/>
        <v>Mr.</v>
      </c>
      <c r="D1093" t="str">
        <f t="shared" si="53"/>
        <v xml:space="preserve"> William G.</v>
      </c>
      <c r="E1093" t="str">
        <f t="shared" si="54"/>
        <v>Lane</v>
      </c>
    </row>
    <row r="1094" spans="1:5" ht="15.75" x14ac:dyDescent="0.25">
      <c r="A1094" s="1" t="s">
        <v>1278</v>
      </c>
      <c r="B1094" s="1" t="s">
        <v>3476</v>
      </c>
      <c r="C1094" t="str">
        <f t="shared" si="55"/>
        <v>Ms.</v>
      </c>
      <c r="D1094" t="str">
        <f t="shared" si="53"/>
        <v xml:space="preserve"> Paige</v>
      </c>
      <c r="E1094" t="str">
        <f t="shared" si="54"/>
        <v>Vonachen</v>
      </c>
    </row>
    <row r="1095" spans="1:5" ht="15.75" x14ac:dyDescent="0.25">
      <c r="A1095" s="1" t="s">
        <v>1277</v>
      </c>
      <c r="B1095" s="1" t="s">
        <v>3477</v>
      </c>
      <c r="C1095" t="str">
        <f t="shared" si="55"/>
        <v>Mr.</v>
      </c>
      <c r="D1095" t="str">
        <f t="shared" si="53"/>
        <v xml:space="preserve"> Matthew J</v>
      </c>
      <c r="E1095" t="str">
        <f t="shared" si="54"/>
        <v>Smith</v>
      </c>
    </row>
    <row r="1096" spans="1:5" ht="15.75" x14ac:dyDescent="0.25">
      <c r="A1096" s="1" t="s">
        <v>1276</v>
      </c>
      <c r="B1096" s="1" t="s">
        <v>3478</v>
      </c>
      <c r="C1096" t="str">
        <f t="shared" si="55"/>
        <v>Mr.</v>
      </c>
      <c r="D1096" t="str">
        <f t="shared" si="53"/>
        <v xml:space="preserve"> Matthew</v>
      </c>
      <c r="E1096" t="str">
        <f t="shared" si="54"/>
        <v>Kidwell</v>
      </c>
    </row>
    <row r="1097" spans="1:5" ht="15.75" x14ac:dyDescent="0.25">
      <c r="A1097" s="1" t="s">
        <v>1275</v>
      </c>
      <c r="B1097" s="1" t="s">
        <v>3479</v>
      </c>
      <c r="C1097" t="str">
        <f t="shared" si="55"/>
        <v>Mrs.</v>
      </c>
      <c r="D1097" t="str">
        <f t="shared" si="53"/>
        <v xml:space="preserve"> Maria</v>
      </c>
      <c r="E1097" t="str">
        <f t="shared" si="54"/>
        <v>Betancourth</v>
      </c>
    </row>
    <row r="1098" spans="1:5" ht="15.75" x14ac:dyDescent="0.25">
      <c r="A1098" s="1" t="s">
        <v>1274</v>
      </c>
      <c r="B1098" s="1" t="s">
        <v>3480</v>
      </c>
      <c r="C1098" t="str">
        <f t="shared" si="55"/>
        <v>Ms.</v>
      </c>
      <c r="D1098" t="str">
        <f t="shared" si="53"/>
        <v xml:space="preserve"> Stephanie D</v>
      </c>
      <c r="E1098" t="str">
        <f t="shared" si="54"/>
        <v>Henstrom</v>
      </c>
    </row>
    <row r="1099" spans="1:5" ht="15.75" x14ac:dyDescent="0.25">
      <c r="A1099" s="1" t="s">
        <v>1273</v>
      </c>
      <c r="B1099" s="1" t="s">
        <v>3481</v>
      </c>
      <c r="C1099" t="str">
        <f t="shared" si="55"/>
        <v>Ms.</v>
      </c>
      <c r="D1099" t="str">
        <f t="shared" si="53"/>
        <v xml:space="preserve"> Tiffany</v>
      </c>
      <c r="E1099" t="str">
        <f t="shared" si="54"/>
        <v>Pereira</v>
      </c>
    </row>
    <row r="1100" spans="1:5" ht="15.75" x14ac:dyDescent="0.25">
      <c r="A1100" s="1" t="s">
        <v>1272</v>
      </c>
      <c r="B1100" s="1" t="s">
        <v>3482</v>
      </c>
      <c r="C1100" t="str">
        <f t="shared" si="55"/>
        <v>Ms.</v>
      </c>
      <c r="D1100" t="str">
        <f t="shared" si="53"/>
        <v xml:space="preserve"> Sara M.</v>
      </c>
      <c r="E1100" t="str">
        <f t="shared" si="54"/>
        <v>Black</v>
      </c>
    </row>
    <row r="1101" spans="1:5" ht="15.75" x14ac:dyDescent="0.25">
      <c r="A1101" s="1" t="s">
        <v>1271</v>
      </c>
      <c r="B1101" s="1" t="s">
        <v>3483</v>
      </c>
      <c r="C1101" t="str">
        <f t="shared" si="55"/>
        <v>Mr.</v>
      </c>
      <c r="D1101" t="str">
        <f t="shared" si="53"/>
        <v xml:space="preserve"> Scott A.</v>
      </c>
      <c r="E1101" t="str">
        <f t="shared" si="54"/>
        <v>Brown</v>
      </c>
    </row>
    <row r="1102" spans="1:5" ht="15.75" x14ac:dyDescent="0.25">
      <c r="A1102" s="1" t="s">
        <v>1270</v>
      </c>
      <c r="B1102" s="1" t="s">
        <v>3484</v>
      </c>
      <c r="C1102" t="str">
        <f t="shared" si="55"/>
        <v>Mrs.</v>
      </c>
      <c r="D1102" t="str">
        <f t="shared" si="53"/>
        <v xml:space="preserve"> Lauren</v>
      </c>
      <c r="E1102" t="str">
        <f t="shared" si="54"/>
        <v>Reasoner</v>
      </c>
    </row>
    <row r="1103" spans="1:5" ht="15.75" x14ac:dyDescent="0.25">
      <c r="A1103" s="1" t="s">
        <v>1269</v>
      </c>
      <c r="B1103" s="1" t="s">
        <v>3485</v>
      </c>
      <c r="C1103" t="str">
        <f t="shared" si="55"/>
        <v>Mr.</v>
      </c>
      <c r="D1103" t="str">
        <f t="shared" si="53"/>
        <v xml:space="preserve"> Scott</v>
      </c>
      <c r="E1103" t="str">
        <f t="shared" si="54"/>
        <v>Wandzilak</v>
      </c>
    </row>
    <row r="1104" spans="1:5" ht="15.75" x14ac:dyDescent="0.25">
      <c r="A1104" s="1" t="s">
        <v>1268</v>
      </c>
      <c r="B1104" s="1" t="s">
        <v>3486</v>
      </c>
      <c r="C1104" t="str">
        <f t="shared" si="55"/>
        <v>Mr.</v>
      </c>
      <c r="D1104" t="str">
        <f t="shared" si="53"/>
        <v xml:space="preserve"> Brian A.</v>
      </c>
      <c r="E1104" t="str">
        <f t="shared" si="54"/>
        <v>Carver</v>
      </c>
    </row>
    <row r="1105" spans="1:5" ht="15.75" x14ac:dyDescent="0.25">
      <c r="A1105" s="1" t="s">
        <v>1267</v>
      </c>
      <c r="B1105" s="1" t="s">
        <v>3487</v>
      </c>
      <c r="C1105" t="str">
        <f t="shared" si="55"/>
        <v>Ms.</v>
      </c>
      <c r="D1105" t="str">
        <f t="shared" ref="D1105:D1168" si="56">_xlfn.TEXTAFTER(_xlfn.TEXTAFTER(B1105,", ")," ")</f>
        <v xml:space="preserve"> Kaitlin R.</v>
      </c>
      <c r="E1105" t="str">
        <f t="shared" ref="E1105:E1168" si="57">TRIM(LEFT(B1105,FIND(",",B1105)-1))</f>
        <v>Borror</v>
      </c>
    </row>
    <row r="1106" spans="1:5" ht="15.75" x14ac:dyDescent="0.25">
      <c r="A1106" s="1" t="s">
        <v>1266</v>
      </c>
      <c r="B1106" s="1" t="s">
        <v>3488</v>
      </c>
      <c r="C1106" t="str">
        <f t="shared" si="55"/>
        <v>Mr.</v>
      </c>
      <c r="D1106" t="str">
        <f t="shared" si="56"/>
        <v xml:space="preserve"> Mohammad</v>
      </c>
      <c r="E1106" t="str">
        <f t="shared" si="57"/>
        <v>Saad</v>
      </c>
    </row>
    <row r="1107" spans="1:5" ht="15.75" x14ac:dyDescent="0.25">
      <c r="A1107" s="1" t="s">
        <v>1265</v>
      </c>
      <c r="B1107" s="1" t="s">
        <v>3489</v>
      </c>
      <c r="C1107" t="str">
        <f t="shared" si="55"/>
        <v>Mr.</v>
      </c>
      <c r="D1107" t="str">
        <f t="shared" si="56"/>
        <v xml:space="preserve"> Charlie</v>
      </c>
      <c r="E1107" t="str">
        <f t="shared" si="57"/>
        <v>Paul</v>
      </c>
    </row>
    <row r="1108" spans="1:5" ht="15.75" x14ac:dyDescent="0.25">
      <c r="A1108" s="1" t="s">
        <v>1264</v>
      </c>
      <c r="B1108" s="1" t="s">
        <v>3490</v>
      </c>
      <c r="C1108" t="str">
        <f t="shared" si="55"/>
        <v>Mr.</v>
      </c>
      <c r="D1108" t="str">
        <f t="shared" si="56"/>
        <v xml:space="preserve"> Brent</v>
      </c>
      <c r="E1108" t="str">
        <f t="shared" si="57"/>
        <v>Trail</v>
      </c>
    </row>
    <row r="1109" spans="1:5" ht="15.75" x14ac:dyDescent="0.25">
      <c r="A1109" s="1" t="s">
        <v>1263</v>
      </c>
      <c r="B1109" s="1" t="s">
        <v>3491</v>
      </c>
      <c r="C1109" t="str">
        <f t="shared" si="55"/>
        <v>Ms.</v>
      </c>
      <c r="D1109" t="str">
        <f t="shared" si="56"/>
        <v xml:space="preserve"> Kelli M</v>
      </c>
      <c r="E1109" t="str">
        <f t="shared" si="57"/>
        <v>Benton</v>
      </c>
    </row>
    <row r="1110" spans="1:5" ht="15.75" x14ac:dyDescent="0.25">
      <c r="A1110" s="1" t="s">
        <v>1262</v>
      </c>
      <c r="B1110" s="1" t="s">
        <v>3492</v>
      </c>
      <c r="C1110" t="str">
        <f t="shared" si="55"/>
        <v>Mrs.</v>
      </c>
      <c r="D1110" t="str">
        <f t="shared" si="56"/>
        <v xml:space="preserve"> Sheridan H</v>
      </c>
      <c r="E1110" t="str">
        <f t="shared" si="57"/>
        <v>Bauman</v>
      </c>
    </row>
    <row r="1111" spans="1:5" ht="15.75" x14ac:dyDescent="0.25">
      <c r="A1111" s="1" t="s">
        <v>1261</v>
      </c>
      <c r="B1111" s="1" t="s">
        <v>3493</v>
      </c>
      <c r="C1111" t="str">
        <f t="shared" si="55"/>
        <v>Mrs.</v>
      </c>
      <c r="D1111" t="str">
        <f t="shared" si="56"/>
        <v xml:space="preserve"> Sarah M.</v>
      </c>
      <c r="E1111" t="str">
        <f t="shared" si="57"/>
        <v>Bakula</v>
      </c>
    </row>
    <row r="1112" spans="1:5" ht="15.75" x14ac:dyDescent="0.25">
      <c r="A1112" s="1" t="s">
        <v>1260</v>
      </c>
      <c r="B1112" s="1" t="s">
        <v>3494</v>
      </c>
      <c r="C1112" t="str">
        <f t="shared" si="55"/>
        <v>Ms.</v>
      </c>
      <c r="D1112" t="str">
        <f t="shared" si="56"/>
        <v xml:space="preserve"> Jennifer</v>
      </c>
      <c r="E1112" t="str">
        <f t="shared" si="57"/>
        <v>Edwards</v>
      </c>
    </row>
    <row r="1113" spans="1:5" ht="15.75" x14ac:dyDescent="0.25">
      <c r="A1113" s="1" t="s">
        <v>1259</v>
      </c>
      <c r="B1113" s="1" t="s">
        <v>3495</v>
      </c>
      <c r="C1113" t="str">
        <f t="shared" si="55"/>
        <v>Mrs.</v>
      </c>
      <c r="D1113" t="str">
        <f t="shared" si="56"/>
        <v xml:space="preserve"> Laura J</v>
      </c>
      <c r="E1113" t="str">
        <f t="shared" si="57"/>
        <v>Davis</v>
      </c>
    </row>
    <row r="1114" spans="1:5" ht="15.75" x14ac:dyDescent="0.25">
      <c r="A1114" s="1" t="s">
        <v>1258</v>
      </c>
      <c r="B1114" s="1" t="s">
        <v>3496</v>
      </c>
      <c r="C1114" t="str">
        <f t="shared" si="55"/>
        <v>Mr.</v>
      </c>
      <c r="D1114" t="str">
        <f t="shared" si="56"/>
        <v xml:space="preserve"> Thomas</v>
      </c>
      <c r="E1114" t="str">
        <f t="shared" si="57"/>
        <v>Weiler</v>
      </c>
    </row>
    <row r="1115" spans="1:5" ht="15.75" x14ac:dyDescent="0.25">
      <c r="A1115" s="1" t="s">
        <v>1257</v>
      </c>
      <c r="B1115" s="1" t="s">
        <v>3497</v>
      </c>
      <c r="C1115" t="str">
        <f t="shared" si="55"/>
        <v>Ms.</v>
      </c>
      <c r="D1115" t="str">
        <f t="shared" si="56"/>
        <v xml:space="preserve"> Gisele</v>
      </c>
      <c r="E1115" t="str">
        <f t="shared" si="57"/>
        <v>Schaaf</v>
      </c>
    </row>
    <row r="1116" spans="1:5" ht="15.75" x14ac:dyDescent="0.25">
      <c r="A1116" s="1" t="s">
        <v>1256</v>
      </c>
      <c r="B1116" s="1" t="s">
        <v>3498</v>
      </c>
      <c r="C1116" t="str">
        <f t="shared" si="55"/>
        <v>Ms.</v>
      </c>
      <c r="D1116" t="str">
        <f t="shared" si="56"/>
        <v xml:space="preserve"> Myra L</v>
      </c>
      <c r="E1116" t="str">
        <f t="shared" si="57"/>
        <v>Sack</v>
      </c>
    </row>
    <row r="1117" spans="1:5" ht="15.75" x14ac:dyDescent="0.25">
      <c r="A1117" s="1" t="s">
        <v>1255</v>
      </c>
      <c r="B1117" s="1" t="s">
        <v>3499</v>
      </c>
      <c r="C1117" t="str">
        <f t="shared" si="55"/>
        <v>Ms.</v>
      </c>
      <c r="D1117" t="str">
        <f t="shared" si="56"/>
        <v xml:space="preserve"> Melissa M.</v>
      </c>
      <c r="E1117" t="str">
        <f t="shared" si="57"/>
        <v>Chenard</v>
      </c>
    </row>
    <row r="1118" spans="1:5" ht="15.75" x14ac:dyDescent="0.25">
      <c r="A1118" s="1" t="s">
        <v>1254</v>
      </c>
      <c r="B1118" s="1" t="s">
        <v>3500</v>
      </c>
      <c r="C1118" t="str">
        <f t="shared" si="55"/>
        <v>Ms.</v>
      </c>
      <c r="D1118" t="str">
        <f t="shared" si="56"/>
        <v xml:space="preserve"> Eleanor F.</v>
      </c>
      <c r="E1118" t="str">
        <f t="shared" si="57"/>
        <v>Williamson</v>
      </c>
    </row>
    <row r="1119" spans="1:5" ht="15.75" x14ac:dyDescent="0.25">
      <c r="A1119" s="1" t="s">
        <v>1253</v>
      </c>
      <c r="B1119" s="1" t="s">
        <v>3501</v>
      </c>
      <c r="C1119" t="str">
        <f t="shared" si="55"/>
        <v>Ms.</v>
      </c>
      <c r="D1119" t="str">
        <f t="shared" si="56"/>
        <v xml:space="preserve"> Elizabeth</v>
      </c>
      <c r="E1119" t="str">
        <f t="shared" si="57"/>
        <v>Dollas</v>
      </c>
    </row>
    <row r="1120" spans="1:5" ht="15.75" x14ac:dyDescent="0.25">
      <c r="A1120" s="1" t="s">
        <v>1252</v>
      </c>
      <c r="B1120" s="1" t="s">
        <v>3502</v>
      </c>
      <c r="C1120" t="str">
        <f t="shared" si="55"/>
        <v>Mr.</v>
      </c>
      <c r="D1120" t="str">
        <f t="shared" si="56"/>
        <v xml:space="preserve"> Kenneth</v>
      </c>
      <c r="E1120" t="str">
        <f t="shared" si="57"/>
        <v>Sprague</v>
      </c>
    </row>
    <row r="1121" spans="1:5" ht="15.75" x14ac:dyDescent="0.25">
      <c r="A1121" s="1" t="s">
        <v>1251</v>
      </c>
      <c r="B1121" s="1" t="s">
        <v>3503</v>
      </c>
      <c r="C1121" t="str">
        <f t="shared" si="55"/>
        <v>Mr.</v>
      </c>
      <c r="D1121" t="str">
        <f t="shared" si="56"/>
        <v xml:space="preserve"> Robert G.</v>
      </c>
      <c r="E1121" t="str">
        <f t="shared" si="57"/>
        <v>Michell</v>
      </c>
    </row>
    <row r="1122" spans="1:5" ht="15.75" x14ac:dyDescent="0.25">
      <c r="A1122" s="1" t="s">
        <v>1250</v>
      </c>
      <c r="B1122" s="1" t="s">
        <v>3504</v>
      </c>
      <c r="C1122" t="str">
        <f t="shared" si="55"/>
        <v>Mr.</v>
      </c>
      <c r="D1122" t="str">
        <f t="shared" si="56"/>
        <v xml:space="preserve"> Thomas C.</v>
      </c>
      <c r="E1122" t="str">
        <f t="shared" si="57"/>
        <v>Datwyler</v>
      </c>
    </row>
    <row r="1123" spans="1:5" ht="15.75" x14ac:dyDescent="0.25">
      <c r="A1123" s="1" t="s">
        <v>1249</v>
      </c>
      <c r="B1123" s="1" t="s">
        <v>3505</v>
      </c>
      <c r="C1123" t="str">
        <f t="shared" si="55"/>
        <v>Mr.</v>
      </c>
      <c r="D1123" t="str">
        <f t="shared" si="56"/>
        <v xml:space="preserve"> Matthew J.</v>
      </c>
      <c r="E1123" t="str">
        <f t="shared" si="57"/>
        <v>Mead</v>
      </c>
    </row>
    <row r="1124" spans="1:5" ht="15.75" x14ac:dyDescent="0.25">
      <c r="A1124" s="1" t="s">
        <v>1248</v>
      </c>
      <c r="B1124" s="1" t="s">
        <v>3506</v>
      </c>
      <c r="C1124" t="str">
        <f t="shared" si="55"/>
        <v>Ms.</v>
      </c>
      <c r="D1124" t="str">
        <f t="shared" si="56"/>
        <v xml:space="preserve"> Mallory D.</v>
      </c>
      <c r="E1124" t="str">
        <f t="shared" si="57"/>
        <v>Kennedy</v>
      </c>
    </row>
    <row r="1125" spans="1:5" ht="15.75" x14ac:dyDescent="0.25">
      <c r="A1125" s="1" t="s">
        <v>1247</v>
      </c>
      <c r="B1125" s="1" t="s">
        <v>3507</v>
      </c>
      <c r="C1125" t="str">
        <f t="shared" si="55"/>
        <v>Mr.</v>
      </c>
      <c r="D1125" t="str">
        <f t="shared" si="56"/>
        <v xml:space="preserve"> Christopher D.</v>
      </c>
      <c r="E1125" t="str">
        <f t="shared" si="57"/>
        <v>Czech</v>
      </c>
    </row>
    <row r="1126" spans="1:5" ht="15.75" x14ac:dyDescent="0.25">
      <c r="A1126" s="1" t="s">
        <v>1246</v>
      </c>
      <c r="B1126" s="1" t="s">
        <v>3508</v>
      </c>
      <c r="C1126" t="str">
        <f t="shared" si="55"/>
        <v>Mrs.</v>
      </c>
      <c r="D1126" t="str">
        <f t="shared" si="56"/>
        <v xml:space="preserve"> Jamie</v>
      </c>
      <c r="E1126" t="str">
        <f t="shared" si="57"/>
        <v>O'Brien</v>
      </c>
    </row>
    <row r="1127" spans="1:5" ht="15.75" x14ac:dyDescent="0.25">
      <c r="A1127" s="1" t="s">
        <v>1245</v>
      </c>
      <c r="B1127" s="1" t="s">
        <v>3509</v>
      </c>
      <c r="C1127" t="str">
        <f t="shared" si="55"/>
        <v>Ms.</v>
      </c>
      <c r="D1127" t="str">
        <f t="shared" si="56"/>
        <v xml:space="preserve"> Ariell</v>
      </c>
      <c r="E1127" t="str">
        <f t="shared" si="57"/>
        <v>Bachman</v>
      </c>
    </row>
    <row r="1128" spans="1:5" ht="15.75" x14ac:dyDescent="0.25">
      <c r="A1128" s="1" t="s">
        <v>1244</v>
      </c>
      <c r="B1128" s="1" t="s">
        <v>3510</v>
      </c>
      <c r="C1128" t="str">
        <f t="shared" si="55"/>
        <v>Mr.</v>
      </c>
      <c r="D1128" t="str">
        <f t="shared" si="56"/>
        <v xml:space="preserve"> Christopher</v>
      </c>
      <c r="E1128" t="str">
        <f t="shared" si="57"/>
        <v>Bednar</v>
      </c>
    </row>
    <row r="1129" spans="1:5" ht="15.75" x14ac:dyDescent="0.25">
      <c r="A1129" s="1" t="s">
        <v>1243</v>
      </c>
      <c r="B1129" s="1" t="s">
        <v>3511</v>
      </c>
      <c r="C1129" t="str">
        <f t="shared" si="55"/>
        <v>Mr.</v>
      </c>
      <c r="D1129" t="str">
        <f t="shared" si="56"/>
        <v xml:space="preserve"> Ryan</v>
      </c>
      <c r="E1129" t="str">
        <f t="shared" si="57"/>
        <v>Daye</v>
      </c>
    </row>
    <row r="1130" spans="1:5" ht="15.75" x14ac:dyDescent="0.25">
      <c r="A1130" s="1" t="s">
        <v>1242</v>
      </c>
      <c r="B1130" s="1" t="s">
        <v>3512</v>
      </c>
      <c r="C1130" t="str">
        <f t="shared" si="55"/>
        <v>Mr.</v>
      </c>
      <c r="D1130" t="str">
        <f t="shared" si="56"/>
        <v xml:space="preserve"> Thomas B.</v>
      </c>
      <c r="E1130" t="str">
        <f t="shared" si="57"/>
        <v>Clarke</v>
      </c>
    </row>
    <row r="1131" spans="1:5" ht="15.75" x14ac:dyDescent="0.25">
      <c r="A1131" s="1" t="s">
        <v>1241</v>
      </c>
      <c r="B1131" s="1" t="s">
        <v>3513</v>
      </c>
      <c r="C1131" t="str">
        <f t="shared" si="55"/>
        <v>Ms.</v>
      </c>
      <c r="D1131" t="str">
        <f t="shared" si="56"/>
        <v xml:space="preserve"> Katie</v>
      </c>
      <c r="E1131" t="str">
        <f t="shared" si="57"/>
        <v>Koren</v>
      </c>
    </row>
    <row r="1132" spans="1:5" ht="15.75" x14ac:dyDescent="0.25">
      <c r="A1132" s="1" t="s">
        <v>1240</v>
      </c>
      <c r="B1132" s="1" t="s">
        <v>3514</v>
      </c>
      <c r="C1132" t="str">
        <f t="shared" si="55"/>
        <v>Mrs.</v>
      </c>
      <c r="D1132" t="str">
        <f t="shared" si="56"/>
        <v xml:space="preserve"> Rachelle L</v>
      </c>
      <c r="E1132" t="str">
        <f t="shared" si="57"/>
        <v>Kuramoto</v>
      </c>
    </row>
    <row r="1133" spans="1:5" ht="15.75" x14ac:dyDescent="0.25">
      <c r="A1133" s="1" t="s">
        <v>1239</v>
      </c>
      <c r="B1133" s="1" t="s">
        <v>3515</v>
      </c>
      <c r="C1133" t="str">
        <f t="shared" si="55"/>
        <v>Ms.</v>
      </c>
      <c r="D1133" t="str">
        <f t="shared" si="56"/>
        <v xml:space="preserve"> Colleen</v>
      </c>
      <c r="E1133" t="str">
        <f t="shared" si="57"/>
        <v>Lynn</v>
      </c>
    </row>
    <row r="1134" spans="1:5" ht="15.75" x14ac:dyDescent="0.25">
      <c r="A1134" s="1" t="s">
        <v>1238</v>
      </c>
      <c r="B1134" s="1" t="s">
        <v>3516</v>
      </c>
      <c r="C1134" t="str">
        <f t="shared" si="55"/>
        <v>Mr.</v>
      </c>
      <c r="D1134" t="str">
        <f t="shared" si="56"/>
        <v xml:space="preserve"> Gregory A</v>
      </c>
      <c r="E1134" t="str">
        <f t="shared" si="57"/>
        <v>Dierksen</v>
      </c>
    </row>
    <row r="1135" spans="1:5" ht="15.75" x14ac:dyDescent="0.25">
      <c r="A1135" s="1" t="s">
        <v>1237</v>
      </c>
      <c r="B1135" s="1" t="s">
        <v>3517</v>
      </c>
      <c r="C1135" t="str">
        <f t="shared" si="55"/>
        <v>Ms.</v>
      </c>
      <c r="D1135" t="str">
        <f t="shared" si="56"/>
        <v xml:space="preserve"> Lara</v>
      </c>
      <c r="E1135" t="str">
        <f t="shared" si="57"/>
        <v>Zoeller</v>
      </c>
    </row>
    <row r="1136" spans="1:5" ht="15.75" x14ac:dyDescent="0.25">
      <c r="A1136" s="1" t="s">
        <v>1236</v>
      </c>
      <c r="B1136" s="1" t="s">
        <v>3518</v>
      </c>
      <c r="C1136" t="str">
        <f t="shared" si="55"/>
        <v>Ms.</v>
      </c>
      <c r="D1136" t="str">
        <f t="shared" si="56"/>
        <v xml:space="preserve"> Megan</v>
      </c>
      <c r="E1136" t="str">
        <f t="shared" si="57"/>
        <v>Flesch</v>
      </c>
    </row>
    <row r="1137" spans="1:5" ht="15.75" x14ac:dyDescent="0.25">
      <c r="A1137" s="1" t="s">
        <v>1235</v>
      </c>
      <c r="B1137" s="1" t="s">
        <v>3519</v>
      </c>
      <c r="C1137" t="str">
        <f t="shared" si="55"/>
        <v>Ms.</v>
      </c>
      <c r="D1137" t="str">
        <f t="shared" si="56"/>
        <v xml:space="preserve"> Sara</v>
      </c>
      <c r="E1137" t="str">
        <f t="shared" si="57"/>
        <v>Maltby</v>
      </c>
    </row>
    <row r="1138" spans="1:5" ht="15.75" x14ac:dyDescent="0.25">
      <c r="A1138" s="1" t="s">
        <v>1234</v>
      </c>
      <c r="B1138" s="1" t="s">
        <v>3520</v>
      </c>
      <c r="C1138" t="str">
        <f t="shared" si="55"/>
        <v>Ms.</v>
      </c>
      <c r="D1138" t="str">
        <f t="shared" si="56"/>
        <v xml:space="preserve"> Lucie J.</v>
      </c>
      <c r="E1138" t="str">
        <f t="shared" si="57"/>
        <v>Custance</v>
      </c>
    </row>
    <row r="1139" spans="1:5" ht="15.75" x14ac:dyDescent="0.25">
      <c r="A1139" s="1" t="s">
        <v>1233</v>
      </c>
      <c r="B1139" s="1" t="s">
        <v>3521</v>
      </c>
      <c r="C1139" t="str">
        <f t="shared" si="55"/>
        <v>Ms.</v>
      </c>
      <c r="D1139" t="str">
        <f t="shared" si="56"/>
        <v xml:space="preserve"> Elizabeth S.</v>
      </c>
      <c r="E1139" t="str">
        <f t="shared" si="57"/>
        <v>Choi</v>
      </c>
    </row>
    <row r="1140" spans="1:5" ht="15.75" x14ac:dyDescent="0.25">
      <c r="A1140" s="1" t="s">
        <v>1232</v>
      </c>
      <c r="B1140" s="1" t="s">
        <v>3522</v>
      </c>
      <c r="C1140" t="str">
        <f t="shared" si="55"/>
        <v>Ms.</v>
      </c>
      <c r="D1140" t="str">
        <f t="shared" si="56"/>
        <v xml:space="preserve"> Carma S</v>
      </c>
      <c r="E1140" t="str">
        <f t="shared" si="57"/>
        <v>Barnett</v>
      </c>
    </row>
    <row r="1141" spans="1:5" ht="15.75" x14ac:dyDescent="0.25">
      <c r="A1141" s="1" t="s">
        <v>1231</v>
      </c>
      <c r="B1141" s="1" t="s">
        <v>3523</v>
      </c>
      <c r="C1141" t="str">
        <f t="shared" si="55"/>
        <v>Mr.</v>
      </c>
      <c r="D1141" t="str">
        <f t="shared" si="56"/>
        <v xml:space="preserve"> Ryan</v>
      </c>
      <c r="E1141" t="str">
        <f t="shared" si="57"/>
        <v>Proulx</v>
      </c>
    </row>
    <row r="1142" spans="1:5" ht="15.75" x14ac:dyDescent="0.25">
      <c r="A1142" s="1" t="s">
        <v>1230</v>
      </c>
      <c r="B1142" s="1" t="s">
        <v>3524</v>
      </c>
      <c r="C1142" t="str">
        <f t="shared" si="55"/>
        <v>Mr.</v>
      </c>
      <c r="D1142" t="str">
        <f t="shared" si="56"/>
        <v xml:space="preserve"> Daniel</v>
      </c>
      <c r="E1142" t="str">
        <f t="shared" si="57"/>
        <v>Hamilton</v>
      </c>
    </row>
    <row r="1143" spans="1:5" ht="15.75" x14ac:dyDescent="0.25">
      <c r="A1143" s="1" t="s">
        <v>1229</v>
      </c>
      <c r="B1143" s="1" t="s">
        <v>3525</v>
      </c>
      <c r="C1143" t="str">
        <f t="shared" si="55"/>
        <v>Ms.</v>
      </c>
      <c r="D1143" t="str">
        <f t="shared" si="56"/>
        <v xml:space="preserve"> Sarah</v>
      </c>
      <c r="E1143" t="str">
        <f t="shared" si="57"/>
        <v>Lundine</v>
      </c>
    </row>
    <row r="1144" spans="1:5" ht="15.75" x14ac:dyDescent="0.25">
      <c r="A1144" s="1" t="s">
        <v>1228</v>
      </c>
      <c r="B1144" s="1" t="s">
        <v>3526</v>
      </c>
      <c r="C1144" t="str">
        <f t="shared" si="55"/>
        <v>Mr.</v>
      </c>
      <c r="D1144" t="str">
        <f t="shared" si="56"/>
        <v xml:space="preserve"> Matthew J</v>
      </c>
      <c r="E1144" t="str">
        <f t="shared" si="57"/>
        <v>Paullin</v>
      </c>
    </row>
    <row r="1145" spans="1:5" ht="15.75" x14ac:dyDescent="0.25">
      <c r="A1145" s="1" t="s">
        <v>1227</v>
      </c>
      <c r="B1145" s="1" t="s">
        <v>3527</v>
      </c>
      <c r="C1145" t="str">
        <f t="shared" si="55"/>
        <v>Ms.</v>
      </c>
      <c r="D1145" t="str">
        <f t="shared" si="56"/>
        <v xml:space="preserve"> Francesca</v>
      </c>
      <c r="E1145" t="str">
        <f t="shared" si="57"/>
        <v>Delucia</v>
      </c>
    </row>
    <row r="1146" spans="1:5" ht="15.75" x14ac:dyDescent="0.25">
      <c r="A1146" s="1" t="s">
        <v>1226</v>
      </c>
      <c r="B1146" s="1" t="s">
        <v>3528</v>
      </c>
      <c r="C1146" t="str">
        <f t="shared" si="55"/>
        <v>Ms.</v>
      </c>
      <c r="D1146" t="str">
        <f t="shared" si="56"/>
        <v xml:space="preserve"> Nicole</v>
      </c>
      <c r="E1146" t="str">
        <f t="shared" si="57"/>
        <v>Valentine</v>
      </c>
    </row>
    <row r="1147" spans="1:5" ht="15.75" x14ac:dyDescent="0.25">
      <c r="A1147" s="1" t="s">
        <v>1225</v>
      </c>
      <c r="B1147" s="1" t="s">
        <v>3529</v>
      </c>
      <c r="C1147" t="str">
        <f t="shared" si="55"/>
        <v>Mr.</v>
      </c>
      <c r="D1147" t="str">
        <f t="shared" si="56"/>
        <v xml:space="preserve"> Toshiyuki</v>
      </c>
      <c r="E1147" t="str">
        <f t="shared" si="57"/>
        <v>Mohara</v>
      </c>
    </row>
    <row r="1148" spans="1:5" ht="15.75" x14ac:dyDescent="0.25">
      <c r="A1148" s="1" t="s">
        <v>1224</v>
      </c>
      <c r="B1148" s="1" t="s">
        <v>3530</v>
      </c>
      <c r="C1148" t="str">
        <f t="shared" si="55"/>
        <v>Mr.</v>
      </c>
      <c r="D1148" t="str">
        <f t="shared" si="56"/>
        <v xml:space="preserve"> Tom L.</v>
      </c>
      <c r="E1148" t="str">
        <f t="shared" si="57"/>
        <v>Fairbrother</v>
      </c>
    </row>
    <row r="1149" spans="1:5" ht="15.75" x14ac:dyDescent="0.25">
      <c r="A1149" s="1" t="s">
        <v>1223</v>
      </c>
      <c r="B1149" s="1" t="s">
        <v>3531</v>
      </c>
      <c r="C1149" t="str">
        <f t="shared" si="55"/>
        <v>Mr.</v>
      </c>
      <c r="D1149" t="str">
        <f t="shared" si="56"/>
        <v xml:space="preserve"> Brian</v>
      </c>
      <c r="E1149" t="str">
        <f t="shared" si="57"/>
        <v>Fagan</v>
      </c>
    </row>
    <row r="1150" spans="1:5" ht="15.75" x14ac:dyDescent="0.25">
      <c r="A1150" s="1" t="s">
        <v>1222</v>
      </c>
      <c r="B1150" s="1" t="s">
        <v>3532</v>
      </c>
      <c r="C1150" t="str">
        <f t="shared" si="55"/>
        <v>Mr.</v>
      </c>
      <c r="D1150" t="str">
        <f t="shared" si="56"/>
        <v xml:space="preserve"> Matthew</v>
      </c>
      <c r="E1150" t="str">
        <f t="shared" si="57"/>
        <v>Toth</v>
      </c>
    </row>
    <row r="1151" spans="1:5" ht="15.75" x14ac:dyDescent="0.25">
      <c r="A1151" s="1" t="s">
        <v>1221</v>
      </c>
      <c r="B1151" s="1" t="s">
        <v>3533</v>
      </c>
      <c r="C1151" t="str">
        <f t="shared" si="55"/>
        <v>Ms.</v>
      </c>
      <c r="D1151" t="str">
        <f t="shared" si="56"/>
        <v xml:space="preserve"> Julee</v>
      </c>
      <c r="E1151" t="str">
        <f t="shared" si="57"/>
        <v>Guinn</v>
      </c>
    </row>
    <row r="1152" spans="1:5" ht="15.75" x14ac:dyDescent="0.25">
      <c r="A1152" s="1" t="s">
        <v>1220</v>
      </c>
      <c r="B1152" s="1" t="s">
        <v>3534</v>
      </c>
      <c r="C1152" t="str">
        <f t="shared" si="55"/>
        <v>Mr.</v>
      </c>
      <c r="D1152" t="str">
        <f t="shared" si="56"/>
        <v xml:space="preserve"> Christopher M.</v>
      </c>
      <c r="E1152" t="str">
        <f t="shared" si="57"/>
        <v>Rogers</v>
      </c>
    </row>
    <row r="1153" spans="1:5" ht="15.75" x14ac:dyDescent="0.25">
      <c r="A1153" s="1" t="s">
        <v>1219</v>
      </c>
      <c r="B1153" s="1" t="s">
        <v>3535</v>
      </c>
      <c r="C1153" t="str">
        <f t="shared" si="55"/>
        <v>Mr.</v>
      </c>
      <c r="D1153" t="str">
        <f t="shared" si="56"/>
        <v xml:space="preserve"> Ciaran</v>
      </c>
      <c r="E1153" t="str">
        <f t="shared" si="57"/>
        <v>Diviney</v>
      </c>
    </row>
    <row r="1154" spans="1:5" ht="15.75" x14ac:dyDescent="0.25">
      <c r="A1154" s="1" t="s">
        <v>1218</v>
      </c>
      <c r="B1154" s="1" t="s">
        <v>3536</v>
      </c>
      <c r="C1154" t="str">
        <f t="shared" si="55"/>
        <v>Ms.</v>
      </c>
      <c r="D1154" t="str">
        <f t="shared" si="56"/>
        <v xml:space="preserve"> Kara</v>
      </c>
      <c r="E1154" t="str">
        <f t="shared" si="57"/>
        <v>Marlatt</v>
      </c>
    </row>
    <row r="1155" spans="1:5" ht="15.75" x14ac:dyDescent="0.25">
      <c r="A1155" s="1" t="s">
        <v>1217</v>
      </c>
      <c r="B1155" s="1" t="s">
        <v>3537</v>
      </c>
      <c r="C1155" t="str">
        <f t="shared" ref="C1155:C1218" si="58">TRIM(MID(B1155,FIND(",",B1155)+1,FIND(" ",B1155,FIND(",",B1155)+2)-FIND(",",B1155)-1))</f>
        <v>Ms.</v>
      </c>
      <c r="D1155" t="str">
        <f t="shared" si="56"/>
        <v xml:space="preserve"> Makie</v>
      </c>
      <c r="E1155" t="str">
        <f t="shared" si="57"/>
        <v>Ohler</v>
      </c>
    </row>
    <row r="1156" spans="1:5" ht="15.75" x14ac:dyDescent="0.25">
      <c r="A1156" s="1" t="s">
        <v>1216</v>
      </c>
      <c r="B1156" s="1" t="s">
        <v>3538</v>
      </c>
      <c r="C1156" t="str">
        <f t="shared" si="58"/>
        <v>Ms.</v>
      </c>
      <c r="D1156" t="str">
        <f t="shared" si="56"/>
        <v xml:space="preserve"> Emily E</v>
      </c>
      <c r="E1156" t="str">
        <f t="shared" si="57"/>
        <v>Mossler</v>
      </c>
    </row>
    <row r="1157" spans="1:5" ht="15.75" x14ac:dyDescent="0.25">
      <c r="A1157" s="1" t="s">
        <v>1215</v>
      </c>
      <c r="B1157" s="1" t="s">
        <v>3539</v>
      </c>
      <c r="C1157" t="str">
        <f t="shared" si="58"/>
        <v>Mr.</v>
      </c>
      <c r="D1157" t="str">
        <f t="shared" si="56"/>
        <v xml:space="preserve"> Cary</v>
      </c>
      <c r="E1157" t="str">
        <f t="shared" si="57"/>
        <v>Segall</v>
      </c>
    </row>
    <row r="1158" spans="1:5" ht="15.75" x14ac:dyDescent="0.25">
      <c r="A1158" s="1" t="s">
        <v>1214</v>
      </c>
      <c r="B1158" s="1" t="s">
        <v>3540</v>
      </c>
      <c r="C1158" t="str">
        <f t="shared" si="58"/>
        <v>Mr.</v>
      </c>
      <c r="D1158" t="str">
        <f t="shared" si="56"/>
        <v xml:space="preserve"> Steven</v>
      </c>
      <c r="E1158" t="str">
        <f t="shared" si="57"/>
        <v>Sprieser</v>
      </c>
    </row>
    <row r="1159" spans="1:5" ht="15.75" x14ac:dyDescent="0.25">
      <c r="A1159" s="1" t="s">
        <v>1213</v>
      </c>
      <c r="B1159" s="1" t="s">
        <v>3541</v>
      </c>
      <c r="C1159" t="str">
        <f t="shared" si="58"/>
        <v>Mr.</v>
      </c>
      <c r="D1159" t="str">
        <f t="shared" si="56"/>
        <v xml:space="preserve"> Jose Antonio Sr.</v>
      </c>
      <c r="E1159" t="str">
        <f t="shared" si="57"/>
        <v>Blanco</v>
      </c>
    </row>
    <row r="1160" spans="1:5" ht="15.75" x14ac:dyDescent="0.25">
      <c r="A1160" s="1" t="s">
        <v>1212</v>
      </c>
      <c r="B1160" s="1" t="s">
        <v>3542</v>
      </c>
      <c r="C1160" t="str">
        <f t="shared" si="58"/>
        <v>Ms.</v>
      </c>
      <c r="D1160" t="str">
        <f t="shared" si="56"/>
        <v xml:space="preserve"> Tatiana</v>
      </c>
      <c r="E1160" t="str">
        <f t="shared" si="57"/>
        <v>Sheptock</v>
      </c>
    </row>
    <row r="1161" spans="1:5" ht="15.75" x14ac:dyDescent="0.25">
      <c r="A1161" s="1" t="s">
        <v>1211</v>
      </c>
      <c r="B1161" s="1" t="s">
        <v>3543</v>
      </c>
      <c r="C1161" t="str">
        <f t="shared" si="58"/>
        <v>Mr.</v>
      </c>
      <c r="D1161" t="str">
        <f t="shared" si="56"/>
        <v xml:space="preserve"> Dan T.</v>
      </c>
      <c r="E1161" t="str">
        <f t="shared" si="57"/>
        <v>Chruniak</v>
      </c>
    </row>
    <row r="1162" spans="1:5" ht="15.75" x14ac:dyDescent="0.25">
      <c r="A1162" s="1" t="s">
        <v>1210</v>
      </c>
      <c r="B1162" s="1" t="s">
        <v>3544</v>
      </c>
      <c r="C1162" t="str">
        <f t="shared" si="58"/>
        <v>Ms.</v>
      </c>
      <c r="D1162" t="str">
        <f t="shared" si="56"/>
        <v xml:space="preserve"> Liisa A.</v>
      </c>
      <c r="E1162" t="str">
        <f t="shared" si="57"/>
        <v>Miller</v>
      </c>
    </row>
    <row r="1163" spans="1:5" ht="15.75" x14ac:dyDescent="0.25">
      <c r="A1163" s="1" t="s">
        <v>1209</v>
      </c>
      <c r="B1163" s="1" t="s">
        <v>3545</v>
      </c>
      <c r="C1163" t="str">
        <f t="shared" si="58"/>
        <v>Ms.</v>
      </c>
      <c r="D1163" t="str">
        <f t="shared" si="56"/>
        <v xml:space="preserve"> Kathryn E.</v>
      </c>
      <c r="E1163" t="str">
        <f t="shared" si="57"/>
        <v>Theis</v>
      </c>
    </row>
    <row r="1164" spans="1:5" ht="15.75" x14ac:dyDescent="0.25">
      <c r="A1164" s="1" t="s">
        <v>1208</v>
      </c>
      <c r="B1164" s="1" t="s">
        <v>3546</v>
      </c>
      <c r="C1164" t="str">
        <f t="shared" si="58"/>
        <v>Mr.</v>
      </c>
      <c r="D1164" t="str">
        <f t="shared" si="56"/>
        <v xml:space="preserve"> Maxwell</v>
      </c>
      <c r="E1164" t="str">
        <f t="shared" si="57"/>
        <v>Sadler</v>
      </c>
    </row>
    <row r="1165" spans="1:5" ht="15.75" x14ac:dyDescent="0.25">
      <c r="A1165" s="1" t="s">
        <v>1207</v>
      </c>
      <c r="B1165" s="1" t="s">
        <v>3547</v>
      </c>
      <c r="C1165" t="str">
        <f t="shared" si="58"/>
        <v>Ms.</v>
      </c>
      <c r="D1165" t="str">
        <f t="shared" si="56"/>
        <v xml:space="preserve"> Pascale</v>
      </c>
      <c r="E1165" t="str">
        <f t="shared" si="57"/>
        <v>Auger</v>
      </c>
    </row>
    <row r="1166" spans="1:5" ht="15.75" x14ac:dyDescent="0.25">
      <c r="A1166" s="1" t="s">
        <v>1206</v>
      </c>
      <c r="B1166" s="1" t="s">
        <v>3548</v>
      </c>
      <c r="C1166" t="str">
        <f t="shared" si="58"/>
        <v>Ms.</v>
      </c>
      <c r="D1166" t="str">
        <f t="shared" si="56"/>
        <v xml:space="preserve"> Becca</v>
      </c>
      <c r="E1166" t="str">
        <f t="shared" si="57"/>
        <v>Steadman</v>
      </c>
    </row>
    <row r="1167" spans="1:5" ht="15.75" x14ac:dyDescent="0.25">
      <c r="A1167" s="1" t="s">
        <v>1205</v>
      </c>
      <c r="B1167" s="1" t="s">
        <v>3549</v>
      </c>
      <c r="C1167" t="str">
        <f t="shared" si="58"/>
        <v>Ms.</v>
      </c>
      <c r="D1167" t="str">
        <f t="shared" si="56"/>
        <v xml:space="preserve"> Grace</v>
      </c>
      <c r="E1167" t="str">
        <f t="shared" si="57"/>
        <v>McCarron</v>
      </c>
    </row>
    <row r="1168" spans="1:5" ht="15.75" x14ac:dyDescent="0.25">
      <c r="A1168" s="1" t="s">
        <v>1204</v>
      </c>
      <c r="B1168" s="1" t="s">
        <v>3550</v>
      </c>
      <c r="C1168" t="str">
        <f t="shared" si="58"/>
        <v>Ms.</v>
      </c>
      <c r="D1168" t="str">
        <f t="shared" si="56"/>
        <v xml:space="preserve"> Samantha</v>
      </c>
      <c r="E1168" t="str">
        <f t="shared" si="57"/>
        <v>Roecker</v>
      </c>
    </row>
    <row r="1169" spans="1:5" ht="15.75" x14ac:dyDescent="0.25">
      <c r="A1169" s="1" t="s">
        <v>1203</v>
      </c>
      <c r="B1169" s="1" t="s">
        <v>3551</v>
      </c>
      <c r="C1169" t="str">
        <f t="shared" si="58"/>
        <v>Mrs.</v>
      </c>
      <c r="D1169" t="str">
        <f t="shared" ref="D1169:D1232" si="59">_xlfn.TEXTAFTER(_xlfn.TEXTAFTER(B1169,", ")," ")</f>
        <v xml:space="preserve"> Nicole R.</v>
      </c>
      <c r="E1169" t="str">
        <f t="shared" ref="E1169:E1232" si="60">TRIM(LEFT(B1169,FIND(",",B1169)-1))</f>
        <v>Giumarra</v>
      </c>
    </row>
    <row r="1170" spans="1:5" ht="15.75" x14ac:dyDescent="0.25">
      <c r="A1170" s="1" t="s">
        <v>1202</v>
      </c>
      <c r="B1170" s="1" t="s">
        <v>3552</v>
      </c>
      <c r="C1170" t="str">
        <f t="shared" si="58"/>
        <v>Mr.</v>
      </c>
      <c r="D1170" t="str">
        <f t="shared" si="59"/>
        <v xml:space="preserve"> David W</v>
      </c>
      <c r="E1170" t="str">
        <f t="shared" si="60"/>
        <v>Peters</v>
      </c>
    </row>
    <row r="1171" spans="1:5" ht="15.75" x14ac:dyDescent="0.25">
      <c r="A1171" s="1" t="s">
        <v>1201</v>
      </c>
      <c r="B1171" s="1" t="s">
        <v>3553</v>
      </c>
      <c r="C1171" t="str">
        <f t="shared" si="58"/>
        <v>Mr.</v>
      </c>
      <c r="D1171" t="str">
        <f t="shared" si="59"/>
        <v xml:space="preserve"> Grant</v>
      </c>
      <c r="E1171" t="str">
        <f t="shared" si="60"/>
        <v>Bower</v>
      </c>
    </row>
    <row r="1172" spans="1:5" ht="15.75" x14ac:dyDescent="0.25">
      <c r="A1172" s="1" t="s">
        <v>1200</v>
      </c>
      <c r="B1172" s="1" t="s">
        <v>3554</v>
      </c>
      <c r="C1172" t="str">
        <f t="shared" si="58"/>
        <v>Mrs.</v>
      </c>
      <c r="D1172" t="str">
        <f t="shared" si="59"/>
        <v xml:space="preserve"> Sophia</v>
      </c>
      <c r="E1172" t="str">
        <f t="shared" si="60"/>
        <v>Chen</v>
      </c>
    </row>
    <row r="1173" spans="1:5" ht="15.75" x14ac:dyDescent="0.25">
      <c r="A1173" s="1" t="s">
        <v>1199</v>
      </c>
      <c r="B1173" s="1" t="s">
        <v>3555</v>
      </c>
      <c r="C1173" t="str">
        <f t="shared" si="58"/>
        <v>Ms.</v>
      </c>
      <c r="D1173" t="str">
        <f t="shared" si="59"/>
        <v xml:space="preserve"> Christina</v>
      </c>
      <c r="E1173" t="str">
        <f t="shared" si="60"/>
        <v>Capriccioso</v>
      </c>
    </row>
    <row r="1174" spans="1:5" ht="15.75" x14ac:dyDescent="0.25">
      <c r="A1174" s="1" t="s">
        <v>1198</v>
      </c>
      <c r="B1174" s="1" t="s">
        <v>3556</v>
      </c>
      <c r="C1174" t="str">
        <f t="shared" si="58"/>
        <v>Mr.</v>
      </c>
      <c r="D1174" t="str">
        <f t="shared" si="59"/>
        <v xml:space="preserve"> Sam L.</v>
      </c>
      <c r="E1174" t="str">
        <f t="shared" si="60"/>
        <v>Starbuck</v>
      </c>
    </row>
    <row r="1175" spans="1:5" ht="15.75" x14ac:dyDescent="0.25">
      <c r="A1175" s="1" t="s">
        <v>1197</v>
      </c>
      <c r="B1175" s="1" t="s">
        <v>3557</v>
      </c>
      <c r="C1175" t="str">
        <f t="shared" si="58"/>
        <v>Mrs.</v>
      </c>
      <c r="D1175" t="str">
        <f t="shared" si="59"/>
        <v xml:space="preserve"> Haley R.</v>
      </c>
      <c r="E1175" t="str">
        <f t="shared" si="60"/>
        <v>McMahon</v>
      </c>
    </row>
    <row r="1176" spans="1:5" ht="15.75" x14ac:dyDescent="0.25">
      <c r="A1176" s="1" t="s">
        <v>1196</v>
      </c>
      <c r="B1176" s="1" t="s">
        <v>3558</v>
      </c>
      <c r="C1176" t="str">
        <f t="shared" si="58"/>
        <v>Mr.</v>
      </c>
      <c r="D1176" t="str">
        <f t="shared" si="59"/>
        <v xml:space="preserve"> Ethan</v>
      </c>
      <c r="E1176" t="str">
        <f t="shared" si="60"/>
        <v>Rissell</v>
      </c>
    </row>
    <row r="1177" spans="1:5" ht="15.75" x14ac:dyDescent="0.25">
      <c r="A1177" s="1" t="s">
        <v>1195</v>
      </c>
      <c r="B1177" s="1" t="s">
        <v>3559</v>
      </c>
      <c r="C1177" t="str">
        <f t="shared" si="58"/>
        <v>Mr.</v>
      </c>
      <c r="D1177" t="str">
        <f t="shared" si="59"/>
        <v xml:space="preserve"> Andrew W</v>
      </c>
      <c r="E1177" t="str">
        <f t="shared" si="60"/>
        <v>Kromroy</v>
      </c>
    </row>
    <row r="1178" spans="1:5" ht="15.75" x14ac:dyDescent="0.25">
      <c r="A1178" s="1" t="s">
        <v>1194</v>
      </c>
      <c r="B1178" s="1" t="s">
        <v>3560</v>
      </c>
      <c r="C1178" t="str">
        <f t="shared" si="58"/>
        <v>Mr.</v>
      </c>
      <c r="D1178" t="str">
        <f t="shared" si="59"/>
        <v xml:space="preserve"> Mark G</v>
      </c>
      <c r="E1178" t="str">
        <f t="shared" si="60"/>
        <v>Manfredi</v>
      </c>
    </row>
    <row r="1179" spans="1:5" ht="15.75" x14ac:dyDescent="0.25">
      <c r="A1179" s="1" t="s">
        <v>1193</v>
      </c>
      <c r="B1179" s="1" t="s">
        <v>3561</v>
      </c>
      <c r="C1179" t="str">
        <f t="shared" si="58"/>
        <v>Ms.</v>
      </c>
      <c r="D1179" t="str">
        <f t="shared" si="59"/>
        <v xml:space="preserve"> Kasey E.</v>
      </c>
      <c r="E1179" t="str">
        <f t="shared" si="60"/>
        <v>Manwaring</v>
      </c>
    </row>
    <row r="1180" spans="1:5" ht="15.75" x14ac:dyDescent="0.25">
      <c r="A1180" s="1" t="s">
        <v>1192</v>
      </c>
      <c r="B1180" s="1" t="s">
        <v>3562</v>
      </c>
      <c r="C1180" t="str">
        <f t="shared" si="58"/>
        <v>Mr.</v>
      </c>
      <c r="D1180" t="str">
        <f t="shared" si="59"/>
        <v xml:space="preserve"> Jeff</v>
      </c>
      <c r="E1180" t="str">
        <f t="shared" si="60"/>
        <v>Tomaszewski</v>
      </c>
    </row>
    <row r="1181" spans="1:5" ht="15.75" x14ac:dyDescent="0.25">
      <c r="A1181" s="1" t="s">
        <v>1191</v>
      </c>
      <c r="B1181" s="1" t="s">
        <v>3563</v>
      </c>
      <c r="C1181" t="str">
        <f t="shared" si="58"/>
        <v>Ms.</v>
      </c>
      <c r="D1181" t="str">
        <f t="shared" si="59"/>
        <v xml:space="preserve"> Amy</v>
      </c>
      <c r="E1181" t="str">
        <f t="shared" si="60"/>
        <v>Gannon</v>
      </c>
    </row>
    <row r="1182" spans="1:5" ht="15.75" x14ac:dyDescent="0.25">
      <c r="A1182" s="1" t="s">
        <v>1190</v>
      </c>
      <c r="B1182" s="1" t="s">
        <v>3564</v>
      </c>
      <c r="C1182" t="str">
        <f t="shared" si="58"/>
        <v>Mr.</v>
      </c>
      <c r="D1182" t="str">
        <f t="shared" si="59"/>
        <v xml:space="preserve"> Adam</v>
      </c>
      <c r="E1182" t="str">
        <f t="shared" si="60"/>
        <v>Frye</v>
      </c>
    </row>
    <row r="1183" spans="1:5" ht="15.75" x14ac:dyDescent="0.25">
      <c r="A1183" s="1" t="s">
        <v>1189</v>
      </c>
      <c r="B1183" s="1" t="s">
        <v>3565</v>
      </c>
      <c r="C1183" t="str">
        <f t="shared" si="58"/>
        <v>Ms.</v>
      </c>
      <c r="D1183" t="str">
        <f t="shared" si="59"/>
        <v xml:space="preserve"> Kristin M</v>
      </c>
      <c r="E1183" t="str">
        <f t="shared" si="60"/>
        <v>Jenkins</v>
      </c>
    </row>
    <row r="1184" spans="1:5" ht="15.75" x14ac:dyDescent="0.25">
      <c r="A1184" s="1" t="s">
        <v>1188</v>
      </c>
      <c r="B1184" s="1" t="s">
        <v>3566</v>
      </c>
      <c r="C1184" t="str">
        <f t="shared" si="58"/>
        <v>Ms.</v>
      </c>
      <c r="D1184" t="str">
        <f t="shared" si="59"/>
        <v xml:space="preserve"> Mary-Lynn B.</v>
      </c>
      <c r="E1184" t="str">
        <f t="shared" si="60"/>
        <v>Currier</v>
      </c>
    </row>
    <row r="1185" spans="1:5" ht="15.75" x14ac:dyDescent="0.25">
      <c r="A1185" s="1" t="s">
        <v>1187</v>
      </c>
      <c r="B1185" s="1" t="s">
        <v>3567</v>
      </c>
      <c r="C1185" t="str">
        <f t="shared" si="58"/>
        <v>Mrs.</v>
      </c>
      <c r="D1185" t="str">
        <f t="shared" si="59"/>
        <v xml:space="preserve"> Jamie A</v>
      </c>
      <c r="E1185" t="str">
        <f t="shared" si="60"/>
        <v>Whittendale</v>
      </c>
    </row>
    <row r="1186" spans="1:5" ht="15.75" x14ac:dyDescent="0.25">
      <c r="A1186" s="1" t="s">
        <v>1186</v>
      </c>
      <c r="B1186" s="1" t="s">
        <v>3568</v>
      </c>
      <c r="C1186" t="str">
        <f t="shared" si="58"/>
        <v>Mr.</v>
      </c>
      <c r="D1186" t="str">
        <f t="shared" si="59"/>
        <v xml:space="preserve"> Jeffrey A.</v>
      </c>
      <c r="E1186" t="str">
        <f t="shared" si="60"/>
        <v>Rixe</v>
      </c>
    </row>
    <row r="1187" spans="1:5" ht="15.75" x14ac:dyDescent="0.25">
      <c r="A1187" s="1" t="s">
        <v>1185</v>
      </c>
      <c r="B1187" s="1" t="s">
        <v>3569</v>
      </c>
      <c r="C1187" t="str">
        <f t="shared" si="58"/>
        <v>Ms.</v>
      </c>
      <c r="D1187" t="str">
        <f t="shared" si="59"/>
        <v xml:space="preserve"> Nicole</v>
      </c>
      <c r="E1187" t="str">
        <f t="shared" si="60"/>
        <v>Ballon-Landa</v>
      </c>
    </row>
    <row r="1188" spans="1:5" ht="15.75" x14ac:dyDescent="0.25">
      <c r="A1188" s="1" t="s">
        <v>1184</v>
      </c>
      <c r="B1188" s="1" t="s">
        <v>3570</v>
      </c>
      <c r="C1188" t="str">
        <f t="shared" si="58"/>
        <v>Ms.</v>
      </c>
      <c r="D1188" t="str">
        <f t="shared" si="59"/>
        <v xml:space="preserve"> Audrey</v>
      </c>
      <c r="E1188" t="str">
        <f t="shared" si="60"/>
        <v>Zaferos</v>
      </c>
    </row>
    <row r="1189" spans="1:5" ht="15.75" x14ac:dyDescent="0.25">
      <c r="A1189" s="1" t="s">
        <v>1183</v>
      </c>
      <c r="B1189" s="1" t="s">
        <v>3571</v>
      </c>
      <c r="C1189" t="str">
        <f t="shared" si="58"/>
        <v>Mr.</v>
      </c>
      <c r="D1189" t="str">
        <f t="shared" si="59"/>
        <v xml:space="preserve"> Jacob</v>
      </c>
      <c r="E1189" t="str">
        <f t="shared" si="60"/>
        <v>Jackson</v>
      </c>
    </row>
    <row r="1190" spans="1:5" ht="15.75" x14ac:dyDescent="0.25">
      <c r="A1190" s="1" t="s">
        <v>1182</v>
      </c>
      <c r="B1190" s="1" t="s">
        <v>3572</v>
      </c>
      <c r="C1190" t="str">
        <f t="shared" si="58"/>
        <v>Mr.</v>
      </c>
      <c r="D1190" t="str">
        <f t="shared" si="59"/>
        <v xml:space="preserve"> Daniel S</v>
      </c>
      <c r="E1190" t="str">
        <f t="shared" si="60"/>
        <v>Evans Marke</v>
      </c>
    </row>
    <row r="1191" spans="1:5" ht="15.75" x14ac:dyDescent="0.25">
      <c r="A1191" s="1" t="s">
        <v>1181</v>
      </c>
      <c r="B1191" s="1" t="s">
        <v>3573</v>
      </c>
      <c r="C1191" t="str">
        <f t="shared" si="58"/>
        <v>Mr.</v>
      </c>
      <c r="D1191" t="str">
        <f t="shared" si="59"/>
        <v xml:space="preserve"> Marc C.</v>
      </c>
      <c r="E1191" t="str">
        <f t="shared" si="60"/>
        <v>Samland</v>
      </c>
    </row>
    <row r="1192" spans="1:5" ht="15.75" x14ac:dyDescent="0.25">
      <c r="A1192" s="1" t="s">
        <v>1180</v>
      </c>
      <c r="B1192" s="1" t="s">
        <v>3574</v>
      </c>
      <c r="C1192" t="str">
        <f t="shared" si="58"/>
        <v>Mr.</v>
      </c>
      <c r="D1192" t="str">
        <f t="shared" si="59"/>
        <v xml:space="preserve"> Mark S</v>
      </c>
      <c r="E1192" t="str">
        <f t="shared" si="60"/>
        <v>Shapiro</v>
      </c>
    </row>
    <row r="1193" spans="1:5" ht="15.75" x14ac:dyDescent="0.25">
      <c r="A1193" s="1" t="s">
        <v>1179</v>
      </c>
      <c r="B1193" s="1" t="s">
        <v>3575</v>
      </c>
      <c r="C1193" t="str">
        <f t="shared" si="58"/>
        <v>Mr.</v>
      </c>
      <c r="D1193" t="str">
        <f t="shared" si="59"/>
        <v xml:space="preserve"> Dan</v>
      </c>
      <c r="E1193" t="str">
        <f t="shared" si="60"/>
        <v>Snitzer</v>
      </c>
    </row>
    <row r="1194" spans="1:5" ht="15.75" x14ac:dyDescent="0.25">
      <c r="A1194" s="1" t="s">
        <v>1178</v>
      </c>
      <c r="B1194" s="1" t="s">
        <v>3576</v>
      </c>
      <c r="C1194" t="str">
        <f t="shared" si="58"/>
        <v>Ms.</v>
      </c>
      <c r="D1194" t="str">
        <f t="shared" si="59"/>
        <v xml:space="preserve"> Gabriela</v>
      </c>
      <c r="E1194" t="str">
        <f t="shared" si="60"/>
        <v>Herra Arroyo</v>
      </c>
    </row>
    <row r="1195" spans="1:5" ht="15.75" x14ac:dyDescent="0.25">
      <c r="A1195" s="1" t="s">
        <v>1177</v>
      </c>
      <c r="B1195" s="1" t="s">
        <v>3577</v>
      </c>
      <c r="C1195" t="str">
        <f t="shared" si="58"/>
        <v>Ms.</v>
      </c>
      <c r="D1195" t="str">
        <f t="shared" si="59"/>
        <v xml:space="preserve"> Amanda</v>
      </c>
      <c r="E1195" t="str">
        <f t="shared" si="60"/>
        <v>Watters</v>
      </c>
    </row>
    <row r="1196" spans="1:5" ht="15.75" x14ac:dyDescent="0.25">
      <c r="A1196" s="1" t="s">
        <v>1176</v>
      </c>
      <c r="B1196" s="1" t="s">
        <v>3578</v>
      </c>
      <c r="C1196" t="str">
        <f t="shared" si="58"/>
        <v>Ms.</v>
      </c>
      <c r="D1196" t="str">
        <f t="shared" si="59"/>
        <v xml:space="preserve"> Dara</v>
      </c>
      <c r="E1196" t="str">
        <f t="shared" si="60"/>
        <v>Steele-Belkin</v>
      </c>
    </row>
    <row r="1197" spans="1:5" ht="15.75" x14ac:dyDescent="0.25">
      <c r="A1197" s="1" t="s">
        <v>1175</v>
      </c>
      <c r="B1197" s="1" t="s">
        <v>3579</v>
      </c>
      <c r="C1197" t="str">
        <f t="shared" si="58"/>
        <v>Ms.</v>
      </c>
      <c r="D1197" t="str">
        <f t="shared" si="59"/>
        <v xml:space="preserve"> Rachelle R</v>
      </c>
      <c r="E1197" t="str">
        <f t="shared" si="60"/>
        <v>Christensen</v>
      </c>
    </row>
    <row r="1198" spans="1:5" ht="15.75" x14ac:dyDescent="0.25">
      <c r="A1198" s="1" t="s">
        <v>1174</v>
      </c>
      <c r="B1198" s="1" t="s">
        <v>3580</v>
      </c>
      <c r="C1198" t="str">
        <f t="shared" si="58"/>
        <v>Ms.</v>
      </c>
      <c r="D1198" t="str">
        <f t="shared" si="59"/>
        <v xml:space="preserve"> Brenda J</v>
      </c>
      <c r="E1198" t="str">
        <f t="shared" si="60"/>
        <v>Hodge</v>
      </c>
    </row>
    <row r="1199" spans="1:5" ht="15.75" x14ac:dyDescent="0.25">
      <c r="A1199" s="1" t="s">
        <v>1173</v>
      </c>
      <c r="B1199" s="1" t="s">
        <v>3581</v>
      </c>
      <c r="C1199" t="str">
        <f t="shared" si="58"/>
        <v>Mr.</v>
      </c>
      <c r="D1199" t="str">
        <f t="shared" si="59"/>
        <v xml:space="preserve"> Tim</v>
      </c>
      <c r="E1199" t="str">
        <f t="shared" si="60"/>
        <v>Rusterholz</v>
      </c>
    </row>
    <row r="1200" spans="1:5" ht="15.75" x14ac:dyDescent="0.25">
      <c r="A1200" s="1" t="s">
        <v>1172</v>
      </c>
      <c r="B1200" s="1" t="s">
        <v>3582</v>
      </c>
      <c r="C1200" t="str">
        <f t="shared" si="58"/>
        <v>Mr.</v>
      </c>
      <c r="D1200" t="str">
        <f t="shared" si="59"/>
        <v xml:space="preserve"> Sylvain</v>
      </c>
      <c r="E1200" t="str">
        <f t="shared" si="60"/>
        <v>Lafrance</v>
      </c>
    </row>
    <row r="1201" spans="1:5" ht="15.75" x14ac:dyDescent="0.25">
      <c r="A1201" s="1" t="s">
        <v>1171</v>
      </c>
      <c r="B1201" s="1" t="s">
        <v>3583</v>
      </c>
      <c r="C1201" t="str">
        <f t="shared" si="58"/>
        <v>Mrs.</v>
      </c>
      <c r="D1201" t="str">
        <f t="shared" si="59"/>
        <v xml:space="preserve"> Lisa M</v>
      </c>
      <c r="E1201" t="str">
        <f t="shared" si="60"/>
        <v>Hallis</v>
      </c>
    </row>
    <row r="1202" spans="1:5" ht="15.75" x14ac:dyDescent="0.25">
      <c r="A1202" s="1" t="s">
        <v>1170</v>
      </c>
      <c r="B1202" s="1" t="s">
        <v>3584</v>
      </c>
      <c r="C1202" t="str">
        <f t="shared" si="58"/>
        <v>Mr.</v>
      </c>
      <c r="D1202" t="str">
        <f t="shared" si="59"/>
        <v xml:space="preserve"> Ryan</v>
      </c>
      <c r="E1202" t="str">
        <f t="shared" si="60"/>
        <v>Marshall</v>
      </c>
    </row>
    <row r="1203" spans="1:5" ht="15.75" x14ac:dyDescent="0.25">
      <c r="A1203" s="1" t="s">
        <v>1169</v>
      </c>
      <c r="B1203" s="1" t="s">
        <v>3585</v>
      </c>
      <c r="C1203" t="str">
        <f t="shared" si="58"/>
        <v>Mrs.</v>
      </c>
      <c r="D1203" t="str">
        <f t="shared" si="59"/>
        <v xml:space="preserve"> Kaitlin M</v>
      </c>
      <c r="E1203" t="str">
        <f t="shared" si="60"/>
        <v>Salowitz</v>
      </c>
    </row>
    <row r="1204" spans="1:5" ht="15.75" x14ac:dyDescent="0.25">
      <c r="A1204" s="1" t="s">
        <v>1168</v>
      </c>
      <c r="B1204" s="1" t="s">
        <v>3586</v>
      </c>
      <c r="C1204" t="str">
        <f t="shared" si="58"/>
        <v>Mr.</v>
      </c>
      <c r="D1204" t="str">
        <f t="shared" si="59"/>
        <v xml:space="preserve"> William R.</v>
      </c>
      <c r="E1204" t="str">
        <f t="shared" si="60"/>
        <v>Blake</v>
      </c>
    </row>
    <row r="1205" spans="1:5" ht="15.75" x14ac:dyDescent="0.25">
      <c r="A1205" s="1" t="s">
        <v>1167</v>
      </c>
      <c r="B1205" s="1" t="s">
        <v>3587</v>
      </c>
      <c r="C1205" t="str">
        <f t="shared" si="58"/>
        <v>Mr.</v>
      </c>
      <c r="D1205" t="str">
        <f t="shared" si="59"/>
        <v xml:space="preserve"> Bruce</v>
      </c>
      <c r="E1205" t="str">
        <f t="shared" si="60"/>
        <v>Langerak</v>
      </c>
    </row>
    <row r="1206" spans="1:5" ht="15.75" x14ac:dyDescent="0.25">
      <c r="A1206" s="1" t="s">
        <v>1166</v>
      </c>
      <c r="B1206" s="1" t="s">
        <v>3588</v>
      </c>
      <c r="C1206" t="str">
        <f t="shared" si="58"/>
        <v>Mrs.</v>
      </c>
      <c r="D1206" t="str">
        <f t="shared" si="59"/>
        <v xml:space="preserve"> Veronica</v>
      </c>
      <c r="E1206" t="str">
        <f t="shared" si="60"/>
        <v>Bonilla</v>
      </c>
    </row>
    <row r="1207" spans="1:5" ht="15.75" x14ac:dyDescent="0.25">
      <c r="A1207" s="1" t="s">
        <v>1165</v>
      </c>
      <c r="B1207" s="1" t="s">
        <v>3589</v>
      </c>
      <c r="C1207" t="str">
        <f t="shared" si="58"/>
        <v>Mr.</v>
      </c>
      <c r="D1207" t="str">
        <f t="shared" si="59"/>
        <v xml:space="preserve"> Warren</v>
      </c>
      <c r="E1207" t="str">
        <f t="shared" si="60"/>
        <v>Ciabattoni</v>
      </c>
    </row>
    <row r="1208" spans="1:5" ht="15.75" x14ac:dyDescent="0.25">
      <c r="A1208" s="1" t="s">
        <v>1164</v>
      </c>
      <c r="B1208" s="1" t="s">
        <v>3590</v>
      </c>
      <c r="C1208" t="str">
        <f t="shared" si="58"/>
        <v>Mrs.</v>
      </c>
      <c r="D1208" t="str">
        <f t="shared" si="59"/>
        <v xml:space="preserve"> Daniela</v>
      </c>
      <c r="E1208" t="str">
        <f t="shared" si="60"/>
        <v>Escanero Palmer</v>
      </c>
    </row>
    <row r="1209" spans="1:5" ht="15.75" x14ac:dyDescent="0.25">
      <c r="A1209" s="1" t="s">
        <v>1163</v>
      </c>
      <c r="B1209" s="1" t="s">
        <v>3591</v>
      </c>
      <c r="C1209" t="str">
        <f t="shared" si="58"/>
        <v>Ms.</v>
      </c>
      <c r="D1209" t="str">
        <f t="shared" si="59"/>
        <v xml:space="preserve"> Deirdre A</v>
      </c>
      <c r="E1209" t="str">
        <f t="shared" si="60"/>
        <v>Lowe</v>
      </c>
    </row>
    <row r="1210" spans="1:5" ht="15.75" x14ac:dyDescent="0.25">
      <c r="A1210" s="1" t="s">
        <v>1162</v>
      </c>
      <c r="B1210" s="1" t="s">
        <v>3592</v>
      </c>
      <c r="C1210" t="str">
        <f t="shared" si="58"/>
        <v>Mr.</v>
      </c>
      <c r="D1210" t="str">
        <f t="shared" si="59"/>
        <v xml:space="preserve"> Mathias</v>
      </c>
      <c r="E1210" t="str">
        <f t="shared" si="60"/>
        <v>Osmark</v>
      </c>
    </row>
    <row r="1211" spans="1:5" ht="15.75" x14ac:dyDescent="0.25">
      <c r="A1211" s="1" t="s">
        <v>1161</v>
      </c>
      <c r="B1211" s="1" t="s">
        <v>3593</v>
      </c>
      <c r="C1211" t="str">
        <f t="shared" si="58"/>
        <v>Mr.</v>
      </c>
      <c r="D1211" t="str">
        <f t="shared" si="59"/>
        <v xml:space="preserve"> Matthew</v>
      </c>
      <c r="E1211" t="str">
        <f t="shared" si="60"/>
        <v>Lawson</v>
      </c>
    </row>
    <row r="1212" spans="1:5" ht="15.75" x14ac:dyDescent="0.25">
      <c r="A1212" s="1" t="s">
        <v>1160</v>
      </c>
      <c r="B1212" s="1" t="s">
        <v>3594</v>
      </c>
      <c r="C1212" t="str">
        <f t="shared" si="58"/>
        <v>Mr.</v>
      </c>
      <c r="D1212" t="str">
        <f t="shared" si="59"/>
        <v xml:space="preserve"> Kurt</v>
      </c>
      <c r="E1212" t="str">
        <f t="shared" si="60"/>
        <v>Warwick</v>
      </c>
    </row>
    <row r="1213" spans="1:5" ht="15.75" x14ac:dyDescent="0.25">
      <c r="A1213" s="1" t="s">
        <v>1159</v>
      </c>
      <c r="B1213" s="1" t="s">
        <v>3595</v>
      </c>
      <c r="C1213" t="str">
        <f t="shared" si="58"/>
        <v>Mr.</v>
      </c>
      <c r="D1213" t="str">
        <f t="shared" si="59"/>
        <v xml:space="preserve"> Samuel</v>
      </c>
      <c r="E1213" t="str">
        <f t="shared" si="60"/>
        <v>Magnuson</v>
      </c>
    </row>
    <row r="1214" spans="1:5" ht="15.75" x14ac:dyDescent="0.25">
      <c r="A1214" s="1" t="s">
        <v>1158</v>
      </c>
      <c r="B1214" s="1" t="s">
        <v>3596</v>
      </c>
      <c r="C1214" t="str">
        <f t="shared" si="58"/>
        <v>Mrs.</v>
      </c>
      <c r="D1214" t="str">
        <f t="shared" si="59"/>
        <v xml:space="preserve"> Emily</v>
      </c>
      <c r="E1214" t="str">
        <f t="shared" si="60"/>
        <v>Marsh</v>
      </c>
    </row>
    <row r="1215" spans="1:5" ht="15.75" x14ac:dyDescent="0.25">
      <c r="A1215" s="1" t="s">
        <v>1157</v>
      </c>
      <c r="B1215" s="1" t="s">
        <v>3597</v>
      </c>
      <c r="C1215" t="str">
        <f t="shared" si="58"/>
        <v>Ms.</v>
      </c>
      <c r="D1215" t="str">
        <f t="shared" si="59"/>
        <v xml:space="preserve"> Tiffany</v>
      </c>
      <c r="E1215" t="str">
        <f t="shared" si="60"/>
        <v>Kari</v>
      </c>
    </row>
    <row r="1216" spans="1:5" ht="15.75" x14ac:dyDescent="0.25">
      <c r="A1216" s="1" t="s">
        <v>1156</v>
      </c>
      <c r="B1216" s="1" t="s">
        <v>3598</v>
      </c>
      <c r="C1216" t="str">
        <f t="shared" si="58"/>
        <v>Mr.</v>
      </c>
      <c r="D1216" t="str">
        <f t="shared" si="59"/>
        <v xml:space="preserve"> Alex F</v>
      </c>
      <c r="E1216" t="str">
        <f t="shared" si="60"/>
        <v>Standiford</v>
      </c>
    </row>
    <row r="1217" spans="1:5" ht="15.75" x14ac:dyDescent="0.25">
      <c r="A1217" s="1" t="s">
        <v>1155</v>
      </c>
      <c r="B1217" s="1" t="s">
        <v>3599</v>
      </c>
      <c r="C1217" t="str">
        <f t="shared" si="58"/>
        <v>Ms.</v>
      </c>
      <c r="D1217" t="str">
        <f t="shared" si="59"/>
        <v xml:space="preserve"> Alice</v>
      </c>
      <c r="E1217" t="str">
        <f t="shared" si="60"/>
        <v>Sherwin</v>
      </c>
    </row>
    <row r="1218" spans="1:5" ht="15.75" x14ac:dyDescent="0.25">
      <c r="A1218" s="1" t="s">
        <v>1154</v>
      </c>
      <c r="B1218" s="1" t="s">
        <v>3600</v>
      </c>
      <c r="C1218" t="str">
        <f t="shared" si="58"/>
        <v>Ms.</v>
      </c>
      <c r="D1218" t="str">
        <f t="shared" si="59"/>
        <v xml:space="preserve"> Allison M.</v>
      </c>
      <c r="E1218" t="str">
        <f t="shared" si="60"/>
        <v>Parker</v>
      </c>
    </row>
    <row r="1219" spans="1:5" ht="15.75" x14ac:dyDescent="0.25">
      <c r="A1219" s="1" t="s">
        <v>1153</v>
      </c>
      <c r="B1219" s="1" t="s">
        <v>3601</v>
      </c>
      <c r="C1219" t="str">
        <f t="shared" ref="C1219:C1282" si="61">TRIM(MID(B1219,FIND(",",B1219)+1,FIND(" ",B1219,FIND(",",B1219)+2)-FIND(",",B1219)-1))</f>
        <v>Mr.</v>
      </c>
      <c r="D1219" t="str">
        <f t="shared" si="59"/>
        <v xml:space="preserve"> Johannes Fiskerstand</v>
      </c>
      <c r="E1219" t="str">
        <f t="shared" si="60"/>
        <v>Blekeli</v>
      </c>
    </row>
    <row r="1220" spans="1:5" ht="15.75" x14ac:dyDescent="0.25">
      <c r="A1220" s="1" t="s">
        <v>1152</v>
      </c>
      <c r="B1220" s="1" t="s">
        <v>3602</v>
      </c>
      <c r="C1220" t="str">
        <f t="shared" si="61"/>
        <v>Mr.</v>
      </c>
      <c r="D1220" t="str">
        <f t="shared" si="59"/>
        <v xml:space="preserve"> Stephen</v>
      </c>
      <c r="E1220" t="str">
        <f t="shared" si="60"/>
        <v>Vangampleare</v>
      </c>
    </row>
    <row r="1221" spans="1:5" ht="15.75" x14ac:dyDescent="0.25">
      <c r="A1221" s="1" t="s">
        <v>1151</v>
      </c>
      <c r="B1221" s="1" t="s">
        <v>3603</v>
      </c>
      <c r="C1221" t="str">
        <f t="shared" si="61"/>
        <v>Mr.</v>
      </c>
      <c r="D1221" t="str">
        <f t="shared" si="59"/>
        <v xml:space="preserve"> Jon M</v>
      </c>
      <c r="E1221" t="str">
        <f t="shared" si="60"/>
        <v>Hiatt</v>
      </c>
    </row>
    <row r="1222" spans="1:5" ht="15.75" x14ac:dyDescent="0.25">
      <c r="A1222" s="1" t="s">
        <v>1150</v>
      </c>
      <c r="B1222" s="1" t="s">
        <v>3604</v>
      </c>
      <c r="C1222" t="str">
        <f t="shared" si="61"/>
        <v>Mr.</v>
      </c>
      <c r="D1222" t="str">
        <f t="shared" si="59"/>
        <v xml:space="preserve"> Fasil</v>
      </c>
      <c r="E1222" t="str">
        <f t="shared" si="60"/>
        <v>Tadesse</v>
      </c>
    </row>
    <row r="1223" spans="1:5" ht="15.75" x14ac:dyDescent="0.25">
      <c r="A1223" s="1" t="s">
        <v>1149</v>
      </c>
      <c r="B1223" s="1" t="s">
        <v>3605</v>
      </c>
      <c r="C1223" t="str">
        <f t="shared" si="61"/>
        <v>Ms.</v>
      </c>
      <c r="D1223" t="str">
        <f t="shared" si="59"/>
        <v xml:space="preserve"> Megan C.</v>
      </c>
      <c r="E1223" t="str">
        <f t="shared" si="60"/>
        <v>Jaswell</v>
      </c>
    </row>
    <row r="1224" spans="1:5" ht="15.75" x14ac:dyDescent="0.25">
      <c r="A1224" s="1" t="s">
        <v>1148</v>
      </c>
      <c r="B1224" s="1" t="s">
        <v>3606</v>
      </c>
      <c r="C1224" t="str">
        <f t="shared" si="61"/>
        <v>Ms.</v>
      </c>
      <c r="D1224" t="str">
        <f t="shared" si="59"/>
        <v xml:space="preserve"> Lisa J.</v>
      </c>
      <c r="E1224" t="str">
        <f t="shared" si="60"/>
        <v>Phillips-Cook</v>
      </c>
    </row>
    <row r="1225" spans="1:5" ht="15.75" x14ac:dyDescent="0.25">
      <c r="A1225" s="1" t="s">
        <v>1147</v>
      </c>
      <c r="B1225" s="1" t="s">
        <v>3607</v>
      </c>
      <c r="C1225" t="str">
        <f t="shared" si="61"/>
        <v>Mr.</v>
      </c>
      <c r="D1225" t="str">
        <f t="shared" si="59"/>
        <v xml:space="preserve"> Doron P</v>
      </c>
      <c r="E1225" t="str">
        <f t="shared" si="60"/>
        <v>Clark</v>
      </c>
    </row>
    <row r="1226" spans="1:5" ht="15.75" x14ac:dyDescent="0.25">
      <c r="A1226" s="1" t="s">
        <v>1146</v>
      </c>
      <c r="B1226" s="1" t="s">
        <v>3608</v>
      </c>
      <c r="C1226" t="str">
        <f t="shared" si="61"/>
        <v>Ms.</v>
      </c>
      <c r="D1226" t="str">
        <f t="shared" si="59"/>
        <v xml:space="preserve"> Katharina</v>
      </c>
      <c r="E1226" t="str">
        <f t="shared" si="60"/>
        <v>Wang</v>
      </c>
    </row>
    <row r="1227" spans="1:5" ht="15.75" x14ac:dyDescent="0.25">
      <c r="A1227" s="1" t="s">
        <v>1145</v>
      </c>
      <c r="B1227" s="1" t="s">
        <v>3609</v>
      </c>
      <c r="C1227" t="str">
        <f t="shared" si="61"/>
        <v>Mr.</v>
      </c>
      <c r="D1227" t="str">
        <f t="shared" si="59"/>
        <v xml:space="preserve"> Carl</v>
      </c>
      <c r="E1227" t="str">
        <f t="shared" si="60"/>
        <v>Desruisseaux</v>
      </c>
    </row>
    <row r="1228" spans="1:5" ht="15.75" x14ac:dyDescent="0.25">
      <c r="A1228" s="1" t="s">
        <v>1144</v>
      </c>
      <c r="B1228" s="1" t="s">
        <v>3610</v>
      </c>
      <c r="C1228" t="str">
        <f t="shared" si="61"/>
        <v>Ms.</v>
      </c>
      <c r="D1228" t="str">
        <f t="shared" si="59"/>
        <v xml:space="preserve"> Kelsey J.</v>
      </c>
      <c r="E1228" t="str">
        <f t="shared" si="60"/>
        <v>Ripp</v>
      </c>
    </row>
    <row r="1229" spans="1:5" ht="15.75" x14ac:dyDescent="0.25">
      <c r="A1229" s="1" t="s">
        <v>1143</v>
      </c>
      <c r="B1229" s="1" t="s">
        <v>3611</v>
      </c>
      <c r="C1229" t="str">
        <f t="shared" si="61"/>
        <v>Mr.</v>
      </c>
      <c r="D1229" t="str">
        <f t="shared" si="59"/>
        <v xml:space="preserve"> Stephen A.</v>
      </c>
      <c r="E1229" t="str">
        <f t="shared" si="60"/>
        <v>Harris</v>
      </c>
    </row>
    <row r="1230" spans="1:5" ht="15.75" x14ac:dyDescent="0.25">
      <c r="A1230" s="1" t="s">
        <v>1142</v>
      </c>
      <c r="B1230" s="1" t="s">
        <v>3612</v>
      </c>
      <c r="C1230" t="str">
        <f t="shared" si="61"/>
        <v>Mr.</v>
      </c>
      <c r="D1230" t="str">
        <f t="shared" si="59"/>
        <v xml:space="preserve"> Dan</v>
      </c>
      <c r="E1230" t="str">
        <f t="shared" si="60"/>
        <v>Shafer</v>
      </c>
    </row>
    <row r="1231" spans="1:5" ht="15.75" x14ac:dyDescent="0.25">
      <c r="A1231" s="1" t="s">
        <v>1141</v>
      </c>
      <c r="B1231" s="1" t="s">
        <v>3613</v>
      </c>
      <c r="C1231" t="str">
        <f t="shared" si="61"/>
        <v>Ms.</v>
      </c>
      <c r="D1231" t="str">
        <f t="shared" si="59"/>
        <v xml:space="preserve"> Katie C</v>
      </c>
      <c r="E1231" t="str">
        <f t="shared" si="60"/>
        <v>Hemesath</v>
      </c>
    </row>
    <row r="1232" spans="1:5" ht="15.75" x14ac:dyDescent="0.25">
      <c r="A1232" s="1" t="s">
        <v>1140</v>
      </c>
      <c r="B1232" s="1" t="s">
        <v>3614</v>
      </c>
      <c r="C1232" t="str">
        <f t="shared" si="61"/>
        <v>Ms.</v>
      </c>
      <c r="D1232" t="str">
        <f t="shared" si="59"/>
        <v xml:space="preserve"> Melissa K</v>
      </c>
      <c r="E1232" t="str">
        <f t="shared" si="60"/>
        <v>Vinci</v>
      </c>
    </row>
    <row r="1233" spans="1:5" ht="15.75" x14ac:dyDescent="0.25">
      <c r="A1233" s="1" t="s">
        <v>1139</v>
      </c>
      <c r="B1233" s="1" t="s">
        <v>3615</v>
      </c>
      <c r="C1233" t="str">
        <f t="shared" si="61"/>
        <v>Ms.</v>
      </c>
      <c r="D1233" t="str">
        <f t="shared" ref="D1233:D1296" si="62">_xlfn.TEXTAFTER(_xlfn.TEXTAFTER(B1233,", ")," ")</f>
        <v xml:space="preserve"> Kara H</v>
      </c>
      <c r="E1233" t="str">
        <f t="shared" ref="E1233:E1296" si="63">TRIM(LEFT(B1233,FIND(",",B1233)-1))</f>
        <v>Diamond-Husmann</v>
      </c>
    </row>
    <row r="1234" spans="1:5" ht="15.75" x14ac:dyDescent="0.25">
      <c r="A1234" s="1" t="s">
        <v>1138</v>
      </c>
      <c r="B1234" s="1" t="s">
        <v>3616</v>
      </c>
      <c r="C1234" t="str">
        <f t="shared" si="61"/>
        <v>Mr.</v>
      </c>
      <c r="D1234" t="str">
        <f t="shared" si="62"/>
        <v xml:space="preserve"> Juan Carlos</v>
      </c>
      <c r="E1234" t="str">
        <f t="shared" si="63"/>
        <v>Soto</v>
      </c>
    </row>
    <row r="1235" spans="1:5" ht="15.75" x14ac:dyDescent="0.25">
      <c r="A1235" s="1" t="s">
        <v>1137</v>
      </c>
      <c r="B1235" s="1" t="s">
        <v>3617</v>
      </c>
      <c r="C1235" t="str">
        <f t="shared" si="61"/>
        <v>Mr.</v>
      </c>
      <c r="D1235" t="str">
        <f t="shared" si="62"/>
        <v xml:space="preserve"> John III</v>
      </c>
      <c r="E1235" t="str">
        <f t="shared" si="63"/>
        <v>Howard</v>
      </c>
    </row>
    <row r="1236" spans="1:5" ht="15.75" x14ac:dyDescent="0.25">
      <c r="A1236" s="1" t="s">
        <v>1136</v>
      </c>
      <c r="B1236" s="1" t="s">
        <v>3618</v>
      </c>
      <c r="C1236" t="str">
        <f t="shared" si="61"/>
        <v>Mrs.</v>
      </c>
      <c r="D1236" t="str">
        <f t="shared" si="62"/>
        <v xml:space="preserve"> Sarah M</v>
      </c>
      <c r="E1236" t="str">
        <f t="shared" si="63"/>
        <v>Patrick</v>
      </c>
    </row>
    <row r="1237" spans="1:5" ht="15.75" x14ac:dyDescent="0.25">
      <c r="A1237" s="1" t="s">
        <v>1135</v>
      </c>
      <c r="B1237" s="1" t="s">
        <v>3619</v>
      </c>
      <c r="C1237" t="str">
        <f t="shared" si="61"/>
        <v>Mrs.</v>
      </c>
      <c r="D1237" t="str">
        <f t="shared" si="62"/>
        <v xml:space="preserve"> Kristin C</v>
      </c>
      <c r="E1237" t="str">
        <f t="shared" si="63"/>
        <v>Dacko</v>
      </c>
    </row>
    <row r="1238" spans="1:5" ht="15.75" x14ac:dyDescent="0.25">
      <c r="A1238" s="1" t="s">
        <v>1134</v>
      </c>
      <c r="B1238" s="1" t="s">
        <v>3620</v>
      </c>
      <c r="C1238" t="str">
        <f t="shared" si="61"/>
        <v>Ms.</v>
      </c>
      <c r="D1238" t="str">
        <f t="shared" si="62"/>
        <v xml:space="preserve"> Casey M.</v>
      </c>
      <c r="E1238" t="str">
        <f t="shared" si="63"/>
        <v>Glassey</v>
      </c>
    </row>
    <row r="1239" spans="1:5" ht="15.75" x14ac:dyDescent="0.25">
      <c r="A1239" s="1" t="s">
        <v>1133</v>
      </c>
      <c r="B1239" s="1" t="s">
        <v>3621</v>
      </c>
      <c r="C1239" t="str">
        <f t="shared" si="61"/>
        <v>Mr.</v>
      </c>
      <c r="D1239" t="str">
        <f t="shared" si="62"/>
        <v xml:space="preserve"> Samuel</v>
      </c>
      <c r="E1239" t="str">
        <f t="shared" si="63"/>
        <v>Frechette</v>
      </c>
    </row>
    <row r="1240" spans="1:5" ht="15.75" x14ac:dyDescent="0.25">
      <c r="A1240" s="1" t="s">
        <v>1132</v>
      </c>
      <c r="B1240" s="1" t="s">
        <v>3622</v>
      </c>
      <c r="C1240" t="str">
        <f t="shared" si="61"/>
        <v>Mr.</v>
      </c>
      <c r="D1240" t="str">
        <f t="shared" si="62"/>
        <v xml:space="preserve"> Braulio</v>
      </c>
      <c r="E1240" t="str">
        <f t="shared" si="63"/>
        <v>Benitez</v>
      </c>
    </row>
    <row r="1241" spans="1:5" ht="15.75" x14ac:dyDescent="0.25">
      <c r="A1241" s="1" t="s">
        <v>1131</v>
      </c>
      <c r="B1241" s="1" t="s">
        <v>3623</v>
      </c>
      <c r="C1241" t="str">
        <f t="shared" si="61"/>
        <v>Ms.</v>
      </c>
      <c r="D1241" t="str">
        <f t="shared" si="62"/>
        <v xml:space="preserve"> Anne-Marie</v>
      </c>
      <c r="E1241" t="str">
        <f t="shared" si="63"/>
        <v>Gauthier</v>
      </c>
    </row>
    <row r="1242" spans="1:5" ht="15.75" x14ac:dyDescent="0.25">
      <c r="A1242" s="1" t="s">
        <v>1130</v>
      </c>
      <c r="B1242" s="1" t="s">
        <v>3624</v>
      </c>
      <c r="C1242" t="str">
        <f t="shared" si="61"/>
        <v>Mr.</v>
      </c>
      <c r="D1242" t="str">
        <f t="shared" si="62"/>
        <v xml:space="preserve"> Samuel K.</v>
      </c>
      <c r="E1242" t="str">
        <f t="shared" si="63"/>
        <v>Fazioli</v>
      </c>
    </row>
    <row r="1243" spans="1:5" ht="15.75" x14ac:dyDescent="0.25">
      <c r="A1243" s="1" t="s">
        <v>1129</v>
      </c>
      <c r="B1243" s="1" t="s">
        <v>3625</v>
      </c>
      <c r="C1243" t="str">
        <f t="shared" si="61"/>
        <v>Mrs.</v>
      </c>
      <c r="D1243" t="str">
        <f t="shared" si="62"/>
        <v xml:space="preserve"> Yuki</v>
      </c>
      <c r="E1243" t="str">
        <f t="shared" si="63"/>
        <v>Chorney</v>
      </c>
    </row>
    <row r="1244" spans="1:5" ht="15.75" x14ac:dyDescent="0.25">
      <c r="A1244" s="1" t="s">
        <v>1128</v>
      </c>
      <c r="B1244" s="1" t="s">
        <v>3626</v>
      </c>
      <c r="C1244" t="str">
        <f t="shared" si="61"/>
        <v>Mr.</v>
      </c>
      <c r="D1244" t="str">
        <f t="shared" si="62"/>
        <v xml:space="preserve"> Rafer</v>
      </c>
      <c r="E1244" t="str">
        <f t="shared" si="63"/>
        <v>Dannenhauer</v>
      </c>
    </row>
    <row r="1245" spans="1:5" ht="15.75" x14ac:dyDescent="0.25">
      <c r="A1245" s="1" t="s">
        <v>1127</v>
      </c>
      <c r="B1245" s="1" t="s">
        <v>3627</v>
      </c>
      <c r="C1245" t="str">
        <f t="shared" si="61"/>
        <v>Ms.</v>
      </c>
      <c r="D1245" t="str">
        <f t="shared" si="62"/>
        <v xml:space="preserve"> Claire</v>
      </c>
      <c r="E1245" t="str">
        <f t="shared" si="63"/>
        <v>McComb</v>
      </c>
    </row>
    <row r="1246" spans="1:5" ht="15.75" x14ac:dyDescent="0.25">
      <c r="A1246" s="1" t="s">
        <v>1126</v>
      </c>
      <c r="B1246" s="1" t="s">
        <v>3628</v>
      </c>
      <c r="C1246" t="str">
        <f t="shared" si="61"/>
        <v>Ms.</v>
      </c>
      <c r="D1246" t="str">
        <f t="shared" si="62"/>
        <v xml:space="preserve"> Erynn J.</v>
      </c>
      <c r="E1246" t="str">
        <f t="shared" si="63"/>
        <v>Blake</v>
      </c>
    </row>
    <row r="1247" spans="1:5" ht="15.75" x14ac:dyDescent="0.25">
      <c r="A1247" s="1" t="s">
        <v>1125</v>
      </c>
      <c r="B1247" s="1" t="s">
        <v>3629</v>
      </c>
      <c r="C1247" t="str">
        <f t="shared" si="61"/>
        <v>Mr.</v>
      </c>
      <c r="D1247" t="str">
        <f t="shared" si="62"/>
        <v xml:space="preserve"> Mahesh</v>
      </c>
      <c r="E1247" t="str">
        <f t="shared" si="63"/>
        <v>Sambasivam</v>
      </c>
    </row>
    <row r="1248" spans="1:5" ht="15.75" x14ac:dyDescent="0.25">
      <c r="A1248" s="1" t="s">
        <v>1124</v>
      </c>
      <c r="B1248" s="1" t="s">
        <v>3630</v>
      </c>
      <c r="C1248" t="str">
        <f t="shared" si="61"/>
        <v>Mr.</v>
      </c>
      <c r="D1248" t="str">
        <f t="shared" si="62"/>
        <v xml:space="preserve"> Stanley</v>
      </c>
      <c r="E1248" t="str">
        <f t="shared" si="63"/>
        <v>Maina</v>
      </c>
    </row>
    <row r="1249" spans="1:5" ht="15.75" x14ac:dyDescent="0.25">
      <c r="A1249" s="1" t="s">
        <v>1123</v>
      </c>
      <c r="B1249" s="1" t="s">
        <v>3631</v>
      </c>
      <c r="C1249" t="str">
        <f t="shared" si="61"/>
        <v>Mr.</v>
      </c>
      <c r="D1249" t="str">
        <f t="shared" si="62"/>
        <v xml:space="preserve"> Gregory</v>
      </c>
      <c r="E1249" t="str">
        <f t="shared" si="63"/>
        <v>Keshian</v>
      </c>
    </row>
    <row r="1250" spans="1:5" ht="15.75" x14ac:dyDescent="0.25">
      <c r="A1250" s="1" t="s">
        <v>1122</v>
      </c>
      <c r="B1250" s="1" t="s">
        <v>3632</v>
      </c>
      <c r="C1250" t="str">
        <f t="shared" si="61"/>
        <v>Mr.</v>
      </c>
      <c r="D1250" t="str">
        <f t="shared" si="62"/>
        <v xml:space="preserve"> Eric</v>
      </c>
      <c r="E1250" t="str">
        <f t="shared" si="63"/>
        <v>Maas</v>
      </c>
    </row>
    <row r="1251" spans="1:5" ht="15.75" x14ac:dyDescent="0.25">
      <c r="A1251" s="1" t="s">
        <v>1121</v>
      </c>
      <c r="B1251" s="1" t="s">
        <v>3633</v>
      </c>
      <c r="C1251" t="str">
        <f t="shared" si="61"/>
        <v>Ms.</v>
      </c>
      <c r="D1251" t="str">
        <f t="shared" si="62"/>
        <v xml:space="preserve"> Rachel M</v>
      </c>
      <c r="E1251" t="str">
        <f t="shared" si="63"/>
        <v>Sinasac</v>
      </c>
    </row>
    <row r="1252" spans="1:5" ht="15.75" x14ac:dyDescent="0.25">
      <c r="A1252" s="1" t="s">
        <v>1120</v>
      </c>
      <c r="B1252" s="1" t="s">
        <v>3634</v>
      </c>
      <c r="C1252" t="str">
        <f t="shared" si="61"/>
        <v>Mr.</v>
      </c>
      <c r="D1252" t="str">
        <f t="shared" si="62"/>
        <v xml:space="preserve"> Fritz</v>
      </c>
      <c r="E1252" t="str">
        <f t="shared" si="63"/>
        <v>Van De Kamp</v>
      </c>
    </row>
    <row r="1253" spans="1:5" ht="15.75" x14ac:dyDescent="0.25">
      <c r="A1253" s="1" t="s">
        <v>1119</v>
      </c>
      <c r="B1253" s="1" t="s">
        <v>3635</v>
      </c>
      <c r="C1253" t="str">
        <f t="shared" si="61"/>
        <v>Mr.</v>
      </c>
      <c r="D1253" t="str">
        <f t="shared" si="62"/>
        <v xml:space="preserve"> Brad</v>
      </c>
      <c r="E1253" t="str">
        <f t="shared" si="63"/>
        <v>Ruffo</v>
      </c>
    </row>
    <row r="1254" spans="1:5" ht="15.75" x14ac:dyDescent="0.25">
      <c r="A1254" s="1" t="s">
        <v>1118</v>
      </c>
      <c r="B1254" s="1" t="s">
        <v>3636</v>
      </c>
      <c r="C1254" t="str">
        <f t="shared" si="61"/>
        <v>Ms.</v>
      </c>
      <c r="D1254" t="str">
        <f t="shared" si="62"/>
        <v xml:space="preserve"> Claire M</v>
      </c>
      <c r="E1254" t="str">
        <f t="shared" si="63"/>
        <v>Long</v>
      </c>
    </row>
    <row r="1255" spans="1:5" ht="15.75" x14ac:dyDescent="0.25">
      <c r="A1255" s="1" t="s">
        <v>1117</v>
      </c>
      <c r="B1255" s="1" t="s">
        <v>3637</v>
      </c>
      <c r="C1255" t="str">
        <f t="shared" si="61"/>
        <v>Mrs.</v>
      </c>
      <c r="D1255" t="str">
        <f t="shared" si="62"/>
        <v xml:space="preserve"> Jennifer</v>
      </c>
      <c r="E1255" t="str">
        <f t="shared" si="63"/>
        <v>Rohde</v>
      </c>
    </row>
    <row r="1256" spans="1:5" ht="15.75" x14ac:dyDescent="0.25">
      <c r="A1256" s="1" t="s">
        <v>1116</v>
      </c>
      <c r="B1256" s="1" t="s">
        <v>3638</v>
      </c>
      <c r="C1256" t="str">
        <f t="shared" si="61"/>
        <v>Ms.</v>
      </c>
      <c r="D1256" t="str">
        <f t="shared" si="62"/>
        <v xml:space="preserve"> Maria S.</v>
      </c>
      <c r="E1256" t="str">
        <f t="shared" si="63"/>
        <v>Bonzi</v>
      </c>
    </row>
    <row r="1257" spans="1:5" ht="15.75" x14ac:dyDescent="0.25">
      <c r="A1257" s="1" t="s">
        <v>1115</v>
      </c>
      <c r="B1257" s="1" t="s">
        <v>3639</v>
      </c>
      <c r="C1257" t="str">
        <f t="shared" si="61"/>
        <v>Ms.</v>
      </c>
      <c r="D1257" t="str">
        <f t="shared" si="62"/>
        <v xml:space="preserve"> Katherine E</v>
      </c>
      <c r="E1257" t="str">
        <f t="shared" si="63"/>
        <v>Moore</v>
      </c>
    </row>
    <row r="1258" spans="1:5" ht="15.75" x14ac:dyDescent="0.25">
      <c r="A1258" s="1" t="s">
        <v>1114</v>
      </c>
      <c r="B1258" s="1" t="s">
        <v>3640</v>
      </c>
      <c r="C1258" t="str">
        <f t="shared" si="61"/>
        <v>Mr.</v>
      </c>
      <c r="D1258" t="str">
        <f t="shared" si="62"/>
        <v xml:space="preserve"> Michael</v>
      </c>
      <c r="E1258" t="str">
        <f t="shared" si="63"/>
        <v>McGrane</v>
      </c>
    </row>
    <row r="1259" spans="1:5" ht="15.75" x14ac:dyDescent="0.25">
      <c r="A1259" s="1" t="s">
        <v>1113</v>
      </c>
      <c r="B1259" s="1" t="s">
        <v>3641</v>
      </c>
      <c r="C1259" t="str">
        <f t="shared" si="61"/>
        <v>Ms.</v>
      </c>
      <c r="D1259" t="str">
        <f t="shared" si="62"/>
        <v xml:space="preserve"> Roxanne</v>
      </c>
      <c r="E1259" t="str">
        <f t="shared" si="63"/>
        <v>Stepnowski</v>
      </c>
    </row>
    <row r="1260" spans="1:5" ht="15.75" x14ac:dyDescent="0.25">
      <c r="A1260" s="1" t="s">
        <v>1112</v>
      </c>
      <c r="B1260" s="1" t="s">
        <v>3642</v>
      </c>
      <c r="C1260" t="str">
        <f t="shared" si="61"/>
        <v>Mr.</v>
      </c>
      <c r="D1260" t="str">
        <f t="shared" si="62"/>
        <v xml:space="preserve"> Israel</v>
      </c>
      <c r="E1260" t="str">
        <f t="shared" si="63"/>
        <v>Merkle</v>
      </c>
    </row>
    <row r="1261" spans="1:5" ht="15.75" x14ac:dyDescent="0.25">
      <c r="A1261" s="1" t="s">
        <v>1111</v>
      </c>
      <c r="B1261" s="1" t="s">
        <v>3643</v>
      </c>
      <c r="C1261" t="str">
        <f t="shared" si="61"/>
        <v>Mr.</v>
      </c>
      <c r="D1261" t="str">
        <f t="shared" si="62"/>
        <v xml:space="preserve"> Samalya</v>
      </c>
      <c r="E1261" t="str">
        <f t="shared" si="63"/>
        <v>Schaefer</v>
      </c>
    </row>
    <row r="1262" spans="1:5" ht="15.75" x14ac:dyDescent="0.25">
      <c r="A1262" s="1" t="s">
        <v>1110</v>
      </c>
      <c r="B1262" s="1" t="s">
        <v>3644</v>
      </c>
      <c r="C1262" t="str">
        <f t="shared" si="61"/>
        <v>Mr.</v>
      </c>
      <c r="D1262" t="str">
        <f t="shared" si="62"/>
        <v xml:space="preserve"> Peter</v>
      </c>
      <c r="E1262" t="str">
        <f t="shared" si="63"/>
        <v>Vigneron</v>
      </c>
    </row>
    <row r="1263" spans="1:5" ht="15.75" x14ac:dyDescent="0.25">
      <c r="A1263" s="1" t="s">
        <v>1109</v>
      </c>
      <c r="B1263" s="1" t="s">
        <v>3645</v>
      </c>
      <c r="C1263" t="str">
        <f t="shared" si="61"/>
        <v>Ms.</v>
      </c>
      <c r="D1263" t="str">
        <f t="shared" si="62"/>
        <v xml:space="preserve"> Alicia</v>
      </c>
      <c r="E1263" t="str">
        <f t="shared" si="63"/>
        <v>Mucci</v>
      </c>
    </row>
    <row r="1264" spans="1:5" ht="15.75" x14ac:dyDescent="0.25">
      <c r="A1264" s="1" t="s">
        <v>1108</v>
      </c>
      <c r="B1264" s="1" t="s">
        <v>3646</v>
      </c>
      <c r="C1264" t="str">
        <f t="shared" si="61"/>
        <v>Ms.</v>
      </c>
      <c r="D1264" t="str">
        <f t="shared" si="62"/>
        <v xml:space="preserve"> Sarah K.</v>
      </c>
      <c r="E1264" t="str">
        <f t="shared" si="63"/>
        <v>MacDonald</v>
      </c>
    </row>
    <row r="1265" spans="1:5" ht="15.75" x14ac:dyDescent="0.25">
      <c r="A1265" s="1" t="s">
        <v>1107</v>
      </c>
      <c r="B1265" s="1" t="s">
        <v>3647</v>
      </c>
      <c r="C1265" t="str">
        <f t="shared" si="61"/>
        <v>Mr.</v>
      </c>
      <c r="D1265" t="str">
        <f t="shared" si="62"/>
        <v xml:space="preserve"> Guomin</v>
      </c>
      <c r="E1265" t="str">
        <f t="shared" si="63"/>
        <v>Deng</v>
      </c>
    </row>
    <row r="1266" spans="1:5" ht="15.75" x14ac:dyDescent="0.25">
      <c r="A1266" s="1" t="s">
        <v>1106</v>
      </c>
      <c r="B1266" s="1" t="s">
        <v>3648</v>
      </c>
      <c r="C1266" t="str">
        <f t="shared" si="61"/>
        <v>Mr.</v>
      </c>
      <c r="D1266" t="str">
        <f t="shared" si="62"/>
        <v xml:space="preserve"> Javier</v>
      </c>
      <c r="E1266" t="str">
        <f t="shared" si="63"/>
        <v>De Mata</v>
      </c>
    </row>
    <row r="1267" spans="1:5" ht="15.75" x14ac:dyDescent="0.25">
      <c r="A1267" s="1" t="s">
        <v>1105</v>
      </c>
      <c r="B1267" s="1" t="s">
        <v>3649</v>
      </c>
      <c r="C1267" t="str">
        <f t="shared" si="61"/>
        <v>Mr.</v>
      </c>
      <c r="D1267" t="str">
        <f t="shared" si="62"/>
        <v xml:space="preserve"> Matt</v>
      </c>
      <c r="E1267" t="str">
        <f t="shared" si="63"/>
        <v>Strickland</v>
      </c>
    </row>
    <row r="1268" spans="1:5" ht="15.75" x14ac:dyDescent="0.25">
      <c r="A1268" s="1" t="s">
        <v>1104</v>
      </c>
      <c r="B1268" s="1" t="s">
        <v>3650</v>
      </c>
      <c r="C1268" t="str">
        <f t="shared" si="61"/>
        <v>Mr.</v>
      </c>
      <c r="D1268" t="str">
        <f t="shared" si="62"/>
        <v xml:space="preserve"> Thomas S</v>
      </c>
      <c r="E1268" t="str">
        <f t="shared" si="63"/>
        <v>Cheney</v>
      </c>
    </row>
    <row r="1269" spans="1:5" ht="15.75" x14ac:dyDescent="0.25">
      <c r="A1269" s="1" t="s">
        <v>1103</v>
      </c>
      <c r="B1269" s="1" t="s">
        <v>3651</v>
      </c>
      <c r="C1269" t="str">
        <f t="shared" si="61"/>
        <v>Ms.</v>
      </c>
      <c r="D1269" t="str">
        <f t="shared" si="62"/>
        <v xml:space="preserve"> Martha Patricia</v>
      </c>
      <c r="E1269" t="str">
        <f t="shared" si="63"/>
        <v>Godoy</v>
      </c>
    </row>
    <row r="1270" spans="1:5" ht="15.75" x14ac:dyDescent="0.25">
      <c r="A1270" s="1" t="s">
        <v>1102</v>
      </c>
      <c r="B1270" s="1" t="s">
        <v>3652</v>
      </c>
      <c r="C1270" t="str">
        <f t="shared" si="61"/>
        <v>Ms.</v>
      </c>
      <c r="D1270" t="str">
        <f t="shared" si="62"/>
        <v xml:space="preserve"> Alicia</v>
      </c>
      <c r="E1270" t="str">
        <f t="shared" si="63"/>
        <v>Rider</v>
      </c>
    </row>
    <row r="1271" spans="1:5" ht="15.75" x14ac:dyDescent="0.25">
      <c r="A1271" s="1" t="s">
        <v>1101</v>
      </c>
      <c r="B1271" s="1" t="s">
        <v>3653</v>
      </c>
      <c r="C1271" t="str">
        <f t="shared" si="61"/>
        <v>Ms.</v>
      </c>
      <c r="D1271" t="str">
        <f t="shared" si="62"/>
        <v xml:space="preserve"> Jennifer V.</v>
      </c>
      <c r="E1271" t="str">
        <f t="shared" si="63"/>
        <v>Evans</v>
      </c>
    </row>
    <row r="1272" spans="1:5" ht="15.75" x14ac:dyDescent="0.25">
      <c r="A1272" s="1" t="s">
        <v>1100</v>
      </c>
      <c r="B1272" s="1" t="s">
        <v>3654</v>
      </c>
      <c r="C1272" t="str">
        <f t="shared" si="61"/>
        <v>Mr.</v>
      </c>
      <c r="D1272" t="str">
        <f t="shared" si="62"/>
        <v xml:space="preserve"> Michael W.</v>
      </c>
      <c r="E1272" t="str">
        <f t="shared" si="63"/>
        <v>Anderson</v>
      </c>
    </row>
    <row r="1273" spans="1:5" ht="15.75" x14ac:dyDescent="0.25">
      <c r="A1273" s="1" t="s">
        <v>1099</v>
      </c>
      <c r="B1273" s="1" t="s">
        <v>3655</v>
      </c>
      <c r="C1273" t="str">
        <f t="shared" si="61"/>
        <v>Mr.</v>
      </c>
      <c r="D1273" t="str">
        <f t="shared" si="62"/>
        <v xml:space="preserve"> Eddie C</v>
      </c>
      <c r="E1273" t="str">
        <f t="shared" si="63"/>
        <v>Walters</v>
      </c>
    </row>
    <row r="1274" spans="1:5" ht="15.75" x14ac:dyDescent="0.25">
      <c r="A1274" s="1" t="s">
        <v>1098</v>
      </c>
      <c r="B1274" s="1" t="s">
        <v>3656</v>
      </c>
      <c r="C1274" t="str">
        <f t="shared" si="61"/>
        <v>Mr.</v>
      </c>
      <c r="D1274" t="str">
        <f t="shared" si="62"/>
        <v xml:space="preserve"> Maxime M</v>
      </c>
      <c r="E1274" t="str">
        <f t="shared" si="63"/>
        <v>Leboeuf</v>
      </c>
    </row>
    <row r="1275" spans="1:5" ht="15.75" x14ac:dyDescent="0.25">
      <c r="A1275" s="1" t="s">
        <v>1097</v>
      </c>
      <c r="B1275" s="1" t="s">
        <v>3657</v>
      </c>
      <c r="C1275" t="str">
        <f t="shared" si="61"/>
        <v>Mr.</v>
      </c>
      <c r="D1275" t="str">
        <f t="shared" si="62"/>
        <v xml:space="preserve"> Mark D</v>
      </c>
      <c r="E1275" t="str">
        <f t="shared" si="63"/>
        <v>Scheibel</v>
      </c>
    </row>
    <row r="1276" spans="1:5" ht="15.75" x14ac:dyDescent="0.25">
      <c r="A1276" s="1" t="s">
        <v>1096</v>
      </c>
      <c r="B1276" s="1" t="s">
        <v>3658</v>
      </c>
      <c r="C1276" t="str">
        <f t="shared" si="61"/>
        <v>Mr.</v>
      </c>
      <c r="D1276" t="str">
        <f t="shared" si="62"/>
        <v xml:space="preserve"> Adam</v>
      </c>
      <c r="E1276" t="str">
        <f t="shared" si="63"/>
        <v>Ritter</v>
      </c>
    </row>
    <row r="1277" spans="1:5" ht="15.75" x14ac:dyDescent="0.25">
      <c r="A1277" s="1" t="s">
        <v>1095</v>
      </c>
      <c r="B1277" s="1" t="s">
        <v>3659</v>
      </c>
      <c r="C1277" t="str">
        <f t="shared" si="61"/>
        <v>Mr.</v>
      </c>
      <c r="D1277" t="str">
        <f t="shared" si="62"/>
        <v xml:space="preserve"> Justin M</v>
      </c>
      <c r="E1277" t="str">
        <f t="shared" si="63"/>
        <v>Deeg</v>
      </c>
    </row>
    <row r="1278" spans="1:5" ht="15.75" x14ac:dyDescent="0.25">
      <c r="A1278" s="1" t="s">
        <v>1094</v>
      </c>
      <c r="B1278" s="1" t="s">
        <v>3660</v>
      </c>
      <c r="C1278" t="str">
        <f t="shared" si="61"/>
        <v>Ms.</v>
      </c>
      <c r="D1278" t="str">
        <f t="shared" si="62"/>
        <v xml:space="preserve"> Svetlana V.</v>
      </c>
      <c r="E1278" t="str">
        <f t="shared" si="63"/>
        <v>Pretot</v>
      </c>
    </row>
    <row r="1279" spans="1:5" ht="15.75" x14ac:dyDescent="0.25">
      <c r="A1279" s="1" t="s">
        <v>1093</v>
      </c>
      <c r="B1279" s="1" t="s">
        <v>3661</v>
      </c>
      <c r="C1279" t="str">
        <f t="shared" si="61"/>
        <v>Ms.</v>
      </c>
      <c r="D1279" t="str">
        <f t="shared" si="62"/>
        <v xml:space="preserve"> Jana L</v>
      </c>
      <c r="E1279" t="str">
        <f t="shared" si="63"/>
        <v>Willsey</v>
      </c>
    </row>
    <row r="1280" spans="1:5" ht="15.75" x14ac:dyDescent="0.25">
      <c r="A1280" s="1" t="s">
        <v>1092</v>
      </c>
      <c r="B1280" s="1" t="s">
        <v>3662</v>
      </c>
      <c r="C1280" t="str">
        <f t="shared" si="61"/>
        <v>Ms.</v>
      </c>
      <c r="D1280" t="str">
        <f t="shared" si="62"/>
        <v xml:space="preserve"> Laura</v>
      </c>
      <c r="E1280" t="str">
        <f t="shared" si="63"/>
        <v>Roach</v>
      </c>
    </row>
    <row r="1281" spans="1:5" ht="15.75" x14ac:dyDescent="0.25">
      <c r="A1281" s="1" t="s">
        <v>1091</v>
      </c>
      <c r="B1281" s="1" t="s">
        <v>3663</v>
      </c>
      <c r="C1281" t="str">
        <f t="shared" si="61"/>
        <v>Mr.</v>
      </c>
      <c r="D1281" t="str">
        <f t="shared" si="62"/>
        <v xml:space="preserve"> Torrey C III</v>
      </c>
      <c r="E1281" t="str">
        <f t="shared" si="63"/>
        <v>Jacobsen</v>
      </c>
    </row>
    <row r="1282" spans="1:5" ht="15.75" x14ac:dyDescent="0.25">
      <c r="A1282" s="1" t="s">
        <v>1090</v>
      </c>
      <c r="B1282" s="1" t="s">
        <v>3664</v>
      </c>
      <c r="C1282" t="str">
        <f t="shared" si="61"/>
        <v>Mr.</v>
      </c>
      <c r="D1282" t="str">
        <f t="shared" si="62"/>
        <v xml:space="preserve"> Paul</v>
      </c>
      <c r="E1282" t="str">
        <f t="shared" si="63"/>
        <v>O'Hora</v>
      </c>
    </row>
    <row r="1283" spans="1:5" ht="15.75" x14ac:dyDescent="0.25">
      <c r="A1283" s="1" t="s">
        <v>1089</v>
      </c>
      <c r="B1283" s="1" t="s">
        <v>3665</v>
      </c>
      <c r="C1283" t="str">
        <f t="shared" ref="C1283:C1346" si="64">TRIM(MID(B1283,FIND(",",B1283)+1,FIND(" ",B1283,FIND(",",B1283)+2)-FIND(",",B1283)-1))</f>
        <v>Ms.</v>
      </c>
      <c r="D1283" t="str">
        <f t="shared" si="62"/>
        <v xml:space="preserve"> Jennifer D.</v>
      </c>
      <c r="E1283" t="str">
        <f t="shared" si="63"/>
        <v>Amato</v>
      </c>
    </row>
    <row r="1284" spans="1:5" ht="15.75" x14ac:dyDescent="0.25">
      <c r="A1284" s="1" t="s">
        <v>1088</v>
      </c>
      <c r="B1284" s="1" t="s">
        <v>3666</v>
      </c>
      <c r="C1284" t="str">
        <f t="shared" si="64"/>
        <v>Mr.</v>
      </c>
      <c r="D1284" t="str">
        <f t="shared" si="62"/>
        <v xml:space="preserve"> Erik</v>
      </c>
      <c r="E1284" t="str">
        <f t="shared" si="63"/>
        <v>Reed</v>
      </c>
    </row>
    <row r="1285" spans="1:5" ht="15.75" x14ac:dyDescent="0.25">
      <c r="A1285" s="1" t="s">
        <v>1087</v>
      </c>
      <c r="B1285" s="1" t="s">
        <v>3667</v>
      </c>
      <c r="C1285" t="str">
        <f t="shared" si="64"/>
        <v>Ms.</v>
      </c>
      <c r="D1285" t="str">
        <f t="shared" si="62"/>
        <v xml:space="preserve"> Lana J</v>
      </c>
      <c r="E1285" t="str">
        <f t="shared" si="63"/>
        <v>Wegner</v>
      </c>
    </row>
    <row r="1286" spans="1:5" ht="15.75" x14ac:dyDescent="0.25">
      <c r="A1286" s="1" t="s">
        <v>1086</v>
      </c>
      <c r="B1286" s="1" t="s">
        <v>3668</v>
      </c>
      <c r="C1286" t="str">
        <f t="shared" si="64"/>
        <v>Ms.</v>
      </c>
      <c r="D1286" t="str">
        <f t="shared" si="62"/>
        <v xml:space="preserve"> Rebecca E</v>
      </c>
      <c r="E1286" t="str">
        <f t="shared" si="63"/>
        <v>Bokun</v>
      </c>
    </row>
    <row r="1287" spans="1:5" ht="15.75" x14ac:dyDescent="0.25">
      <c r="A1287" s="1" t="s">
        <v>1085</v>
      </c>
      <c r="B1287" s="1" t="s">
        <v>3669</v>
      </c>
      <c r="C1287" t="str">
        <f t="shared" si="64"/>
        <v>Ms.</v>
      </c>
      <c r="D1287" t="str">
        <f t="shared" si="62"/>
        <v xml:space="preserve"> Katie M.</v>
      </c>
      <c r="E1287" t="str">
        <f t="shared" si="63"/>
        <v>Ainsley</v>
      </c>
    </row>
    <row r="1288" spans="1:5" ht="15.75" x14ac:dyDescent="0.25">
      <c r="A1288" s="1" t="s">
        <v>1084</v>
      </c>
      <c r="B1288" s="1" t="s">
        <v>3670</v>
      </c>
      <c r="C1288" t="str">
        <f t="shared" si="64"/>
        <v>Ms.</v>
      </c>
      <c r="D1288" t="str">
        <f t="shared" si="62"/>
        <v xml:space="preserve"> Elizabeth A.</v>
      </c>
      <c r="E1288" t="str">
        <f t="shared" si="63"/>
        <v>Foster</v>
      </c>
    </row>
    <row r="1289" spans="1:5" ht="15.75" x14ac:dyDescent="0.25">
      <c r="A1289" s="1" t="s">
        <v>1083</v>
      </c>
      <c r="B1289" s="1" t="s">
        <v>3671</v>
      </c>
      <c r="C1289" t="str">
        <f t="shared" si="64"/>
        <v>Ms.</v>
      </c>
      <c r="D1289" t="str">
        <f t="shared" si="62"/>
        <v xml:space="preserve"> Sarah</v>
      </c>
      <c r="E1289" t="str">
        <f t="shared" si="63"/>
        <v>Overpeck</v>
      </c>
    </row>
    <row r="1290" spans="1:5" ht="15.75" x14ac:dyDescent="0.25">
      <c r="A1290" s="1" t="s">
        <v>1082</v>
      </c>
      <c r="B1290" s="1" t="s">
        <v>3672</v>
      </c>
      <c r="C1290" t="str">
        <f t="shared" si="64"/>
        <v>Ms.</v>
      </c>
      <c r="D1290" t="str">
        <f t="shared" si="62"/>
        <v xml:space="preserve"> Annie J.</v>
      </c>
      <c r="E1290" t="str">
        <f t="shared" si="63"/>
        <v>Levine</v>
      </c>
    </row>
    <row r="1291" spans="1:5" ht="15.75" x14ac:dyDescent="0.25">
      <c r="A1291" s="1" t="s">
        <v>1081</v>
      </c>
      <c r="B1291" s="1" t="s">
        <v>3673</v>
      </c>
      <c r="C1291" t="str">
        <f t="shared" si="64"/>
        <v>Ms.</v>
      </c>
      <c r="D1291" t="str">
        <f t="shared" si="62"/>
        <v xml:space="preserve"> Annie</v>
      </c>
      <c r="E1291" t="str">
        <f t="shared" si="63"/>
        <v>Jean</v>
      </c>
    </row>
    <row r="1292" spans="1:5" ht="15.75" x14ac:dyDescent="0.25">
      <c r="A1292" s="1" t="s">
        <v>1080</v>
      </c>
      <c r="B1292" s="1" t="s">
        <v>3674</v>
      </c>
      <c r="C1292" t="str">
        <f t="shared" si="64"/>
        <v>Ms.</v>
      </c>
      <c r="D1292" t="str">
        <f t="shared" si="62"/>
        <v xml:space="preserve"> Lindsey</v>
      </c>
      <c r="E1292" t="str">
        <f t="shared" si="63"/>
        <v>Wild</v>
      </c>
    </row>
    <row r="1293" spans="1:5" ht="15.75" x14ac:dyDescent="0.25">
      <c r="A1293" s="1" t="s">
        <v>1079</v>
      </c>
      <c r="B1293" s="1" t="s">
        <v>3675</v>
      </c>
      <c r="C1293" t="str">
        <f t="shared" si="64"/>
        <v>Ms.</v>
      </c>
      <c r="D1293" t="str">
        <f t="shared" si="62"/>
        <v xml:space="preserve"> Laura</v>
      </c>
      <c r="E1293" t="str">
        <f t="shared" si="63"/>
        <v>Tabor</v>
      </c>
    </row>
    <row r="1294" spans="1:5" ht="15.75" x14ac:dyDescent="0.25">
      <c r="A1294" s="1" t="s">
        <v>1078</v>
      </c>
      <c r="B1294" s="1" t="s">
        <v>3676</v>
      </c>
      <c r="C1294" t="str">
        <f t="shared" si="64"/>
        <v>Ms.</v>
      </c>
      <c r="D1294" t="str">
        <f t="shared" si="62"/>
        <v xml:space="preserve"> Amy T</v>
      </c>
      <c r="E1294" t="str">
        <f t="shared" si="63"/>
        <v>Steffen</v>
      </c>
    </row>
    <row r="1295" spans="1:5" ht="15.75" x14ac:dyDescent="0.25">
      <c r="A1295" s="1" t="s">
        <v>1077</v>
      </c>
      <c r="B1295" s="1" t="s">
        <v>3677</v>
      </c>
      <c r="C1295" t="str">
        <f t="shared" si="64"/>
        <v>Ms.</v>
      </c>
      <c r="D1295" t="str">
        <f t="shared" si="62"/>
        <v xml:space="preserve"> Katarina D</v>
      </c>
      <c r="E1295" t="str">
        <f t="shared" si="63"/>
        <v>Tadich</v>
      </c>
    </row>
    <row r="1296" spans="1:5" ht="15.75" x14ac:dyDescent="0.25">
      <c r="A1296" s="1" t="s">
        <v>1076</v>
      </c>
      <c r="B1296" s="1" t="s">
        <v>3678</v>
      </c>
      <c r="C1296" t="str">
        <f t="shared" si="64"/>
        <v>Mr.</v>
      </c>
      <c r="D1296" t="str">
        <f t="shared" si="62"/>
        <v xml:space="preserve"> B.j.</v>
      </c>
      <c r="E1296" t="str">
        <f t="shared" si="63"/>
        <v>Christenson</v>
      </c>
    </row>
    <row r="1297" spans="1:5" ht="15.75" x14ac:dyDescent="0.25">
      <c r="A1297" s="1" t="s">
        <v>1075</v>
      </c>
      <c r="B1297" s="1" t="s">
        <v>3679</v>
      </c>
      <c r="C1297" t="str">
        <f t="shared" si="64"/>
        <v>Ms.</v>
      </c>
      <c r="D1297" t="str">
        <f t="shared" ref="D1297:D1360" si="65">_xlfn.TEXTAFTER(_xlfn.TEXTAFTER(B1297,", ")," ")</f>
        <v xml:space="preserve"> Alison</v>
      </c>
      <c r="E1297" t="str">
        <f t="shared" ref="E1297:E1360" si="66">TRIM(LEFT(B1297,FIND(",",B1297)-1))</f>
        <v>Shell</v>
      </c>
    </row>
    <row r="1298" spans="1:5" ht="15.75" x14ac:dyDescent="0.25">
      <c r="A1298" s="1" t="s">
        <v>1074</v>
      </c>
      <c r="B1298" s="1" t="s">
        <v>3680</v>
      </c>
      <c r="C1298" t="str">
        <f t="shared" si="64"/>
        <v>Mr.</v>
      </c>
      <c r="D1298" t="str">
        <f t="shared" si="65"/>
        <v xml:space="preserve"> Neil K.</v>
      </c>
      <c r="E1298" t="str">
        <f t="shared" si="66"/>
        <v>Rao</v>
      </c>
    </row>
    <row r="1299" spans="1:5" ht="15.75" x14ac:dyDescent="0.25">
      <c r="A1299" s="1" t="s">
        <v>1073</v>
      </c>
      <c r="B1299" s="1" t="s">
        <v>3681</v>
      </c>
      <c r="C1299" t="str">
        <f t="shared" si="64"/>
        <v>Mrs.</v>
      </c>
      <c r="D1299" t="str">
        <f t="shared" si="65"/>
        <v xml:space="preserve"> Anne Hunter</v>
      </c>
      <c r="E1299" t="str">
        <f t="shared" si="66"/>
        <v>Myers</v>
      </c>
    </row>
    <row r="1300" spans="1:5" ht="15.75" x14ac:dyDescent="0.25">
      <c r="A1300" s="1" t="s">
        <v>1072</v>
      </c>
      <c r="B1300" s="1" t="s">
        <v>3682</v>
      </c>
      <c r="C1300" t="str">
        <f t="shared" si="64"/>
        <v>Ms.</v>
      </c>
      <c r="D1300" t="str">
        <f t="shared" si="65"/>
        <v xml:space="preserve"> Sandra</v>
      </c>
      <c r="E1300" t="str">
        <f t="shared" si="66"/>
        <v>McLean</v>
      </c>
    </row>
    <row r="1301" spans="1:5" ht="15.75" x14ac:dyDescent="0.25">
      <c r="A1301" s="1" t="s">
        <v>1071</v>
      </c>
      <c r="B1301" s="1" t="s">
        <v>3683</v>
      </c>
      <c r="C1301" t="str">
        <f t="shared" si="64"/>
        <v>Mr.</v>
      </c>
      <c r="D1301" t="str">
        <f t="shared" si="65"/>
        <v xml:space="preserve"> Robert</v>
      </c>
      <c r="E1301" t="str">
        <f t="shared" si="66"/>
        <v>Gomez</v>
      </c>
    </row>
    <row r="1302" spans="1:5" ht="15.75" x14ac:dyDescent="0.25">
      <c r="A1302" s="1" t="s">
        <v>1070</v>
      </c>
      <c r="B1302" s="1" t="s">
        <v>3684</v>
      </c>
      <c r="C1302" t="str">
        <f t="shared" si="64"/>
        <v>Mr.</v>
      </c>
      <c r="D1302" t="str">
        <f t="shared" si="65"/>
        <v xml:space="preserve"> Rodney</v>
      </c>
      <c r="E1302" t="str">
        <f t="shared" si="66"/>
        <v>Hemingway</v>
      </c>
    </row>
    <row r="1303" spans="1:5" ht="15.75" x14ac:dyDescent="0.25">
      <c r="A1303" s="1" t="s">
        <v>1069</v>
      </c>
      <c r="B1303" s="1" t="s">
        <v>3685</v>
      </c>
      <c r="C1303" t="str">
        <f t="shared" si="64"/>
        <v>Mr.</v>
      </c>
      <c r="D1303" t="str">
        <f t="shared" si="65"/>
        <v xml:space="preserve"> Carl R</v>
      </c>
      <c r="E1303" t="str">
        <f t="shared" si="66"/>
        <v>Pett</v>
      </c>
    </row>
    <row r="1304" spans="1:5" ht="15.75" x14ac:dyDescent="0.25">
      <c r="A1304" s="1" t="s">
        <v>1068</v>
      </c>
      <c r="B1304" s="1" t="s">
        <v>3686</v>
      </c>
      <c r="C1304" t="str">
        <f t="shared" si="64"/>
        <v>Mr.</v>
      </c>
      <c r="D1304" t="str">
        <f t="shared" si="65"/>
        <v xml:space="preserve"> Maximilian</v>
      </c>
      <c r="E1304" t="str">
        <f t="shared" si="66"/>
        <v>Meingast</v>
      </c>
    </row>
    <row r="1305" spans="1:5" ht="15.75" x14ac:dyDescent="0.25">
      <c r="A1305" s="1" t="s">
        <v>1067</v>
      </c>
      <c r="B1305" s="1" t="s">
        <v>3687</v>
      </c>
      <c r="C1305" t="str">
        <f t="shared" si="64"/>
        <v>Mr.</v>
      </c>
      <c r="D1305" t="str">
        <f t="shared" si="65"/>
        <v xml:space="preserve"> Erik</v>
      </c>
      <c r="E1305" t="str">
        <f t="shared" si="66"/>
        <v>McCarthy</v>
      </c>
    </row>
    <row r="1306" spans="1:5" ht="15.75" x14ac:dyDescent="0.25">
      <c r="A1306" s="1" t="s">
        <v>1066</v>
      </c>
      <c r="B1306" s="1" t="s">
        <v>3688</v>
      </c>
      <c r="C1306" t="str">
        <f t="shared" si="64"/>
        <v>Mr.</v>
      </c>
      <c r="D1306" t="str">
        <f t="shared" si="65"/>
        <v xml:space="preserve"> Christopher</v>
      </c>
      <c r="E1306" t="str">
        <f t="shared" si="66"/>
        <v>Boyle</v>
      </c>
    </row>
    <row r="1307" spans="1:5" ht="15.75" x14ac:dyDescent="0.25">
      <c r="A1307" s="1" t="s">
        <v>1065</v>
      </c>
      <c r="B1307" s="1" t="s">
        <v>3689</v>
      </c>
      <c r="C1307" t="str">
        <f t="shared" si="64"/>
        <v>Mr.</v>
      </c>
      <c r="D1307" t="str">
        <f t="shared" si="65"/>
        <v xml:space="preserve"> Eirik</v>
      </c>
      <c r="E1307" t="str">
        <f t="shared" si="66"/>
        <v>Gundersen</v>
      </c>
    </row>
    <row r="1308" spans="1:5" ht="15.75" x14ac:dyDescent="0.25">
      <c r="A1308" s="1" t="s">
        <v>1064</v>
      </c>
      <c r="B1308" s="1" t="s">
        <v>3690</v>
      </c>
      <c r="C1308" t="str">
        <f t="shared" si="64"/>
        <v>Mr.</v>
      </c>
      <c r="D1308" t="str">
        <f t="shared" si="65"/>
        <v xml:space="preserve"> Rik</v>
      </c>
      <c r="E1308" t="str">
        <f t="shared" si="66"/>
        <v>Wolswinkel</v>
      </c>
    </row>
    <row r="1309" spans="1:5" ht="15.75" x14ac:dyDescent="0.25">
      <c r="A1309" s="1" t="s">
        <v>1063</v>
      </c>
      <c r="B1309" s="1" t="s">
        <v>3691</v>
      </c>
      <c r="C1309" t="str">
        <f t="shared" si="64"/>
        <v>Mr.</v>
      </c>
      <c r="D1309" t="str">
        <f t="shared" si="65"/>
        <v xml:space="preserve"> Matthew R</v>
      </c>
      <c r="E1309" t="str">
        <f t="shared" si="66"/>
        <v>Bomberger</v>
      </c>
    </row>
    <row r="1310" spans="1:5" ht="15.75" x14ac:dyDescent="0.25">
      <c r="A1310" s="1" t="s">
        <v>1062</v>
      </c>
      <c r="B1310" s="1" t="s">
        <v>3692</v>
      </c>
      <c r="C1310" t="str">
        <f t="shared" si="64"/>
        <v>Mr.</v>
      </c>
      <c r="D1310" t="str">
        <f t="shared" si="65"/>
        <v xml:space="preserve"> Daniel G</v>
      </c>
      <c r="E1310" t="str">
        <f t="shared" si="66"/>
        <v>Roy</v>
      </c>
    </row>
    <row r="1311" spans="1:5" ht="15.75" x14ac:dyDescent="0.25">
      <c r="A1311" s="1" t="s">
        <v>1061</v>
      </c>
      <c r="B1311" s="1" t="s">
        <v>3693</v>
      </c>
      <c r="C1311" t="str">
        <f t="shared" si="64"/>
        <v>Mr.</v>
      </c>
      <c r="D1311" t="str">
        <f t="shared" si="65"/>
        <v xml:space="preserve"> Yannick</v>
      </c>
      <c r="E1311" t="str">
        <f t="shared" si="66"/>
        <v>Lapierre</v>
      </c>
    </row>
    <row r="1312" spans="1:5" ht="15.75" x14ac:dyDescent="0.25">
      <c r="A1312" s="1" t="s">
        <v>1060</v>
      </c>
      <c r="B1312" s="1" t="s">
        <v>3694</v>
      </c>
      <c r="C1312" t="str">
        <f t="shared" si="64"/>
        <v>Mr.</v>
      </c>
      <c r="D1312" t="str">
        <f t="shared" si="65"/>
        <v xml:space="preserve"> Sean R</v>
      </c>
      <c r="E1312" t="str">
        <f t="shared" si="66"/>
        <v>Beaty</v>
      </c>
    </row>
    <row r="1313" spans="1:5" ht="15.75" x14ac:dyDescent="0.25">
      <c r="A1313" s="1" t="s">
        <v>1059</v>
      </c>
      <c r="B1313" s="1" t="s">
        <v>3695</v>
      </c>
      <c r="C1313" t="str">
        <f t="shared" si="64"/>
        <v>Mr.</v>
      </c>
      <c r="D1313" t="str">
        <f t="shared" si="65"/>
        <v xml:space="preserve"> Peter</v>
      </c>
      <c r="E1313" t="str">
        <f t="shared" si="66"/>
        <v>Hammer</v>
      </c>
    </row>
    <row r="1314" spans="1:5" ht="15.75" x14ac:dyDescent="0.25">
      <c r="A1314" s="1" t="s">
        <v>1058</v>
      </c>
      <c r="B1314" s="1" t="s">
        <v>3696</v>
      </c>
      <c r="C1314" t="str">
        <f t="shared" si="64"/>
        <v>Ms.</v>
      </c>
      <c r="D1314" t="str">
        <f t="shared" si="65"/>
        <v xml:space="preserve"> Sara A.</v>
      </c>
      <c r="E1314" t="str">
        <f t="shared" si="66"/>
        <v>Randolph</v>
      </c>
    </row>
    <row r="1315" spans="1:5" ht="15.75" x14ac:dyDescent="0.25">
      <c r="A1315" s="1" t="s">
        <v>1057</v>
      </c>
      <c r="B1315" s="1" t="s">
        <v>3697</v>
      </c>
      <c r="C1315" t="str">
        <f t="shared" si="64"/>
        <v>Ms.</v>
      </c>
      <c r="D1315" t="str">
        <f t="shared" si="65"/>
        <v xml:space="preserve"> Erin C.</v>
      </c>
      <c r="E1315" t="str">
        <f t="shared" si="66"/>
        <v>Masterson</v>
      </c>
    </row>
    <row r="1316" spans="1:5" ht="15.75" x14ac:dyDescent="0.25">
      <c r="A1316" s="1" t="s">
        <v>1056</v>
      </c>
      <c r="B1316" s="1" t="s">
        <v>3698</v>
      </c>
      <c r="C1316" t="str">
        <f t="shared" si="64"/>
        <v>Mr.</v>
      </c>
      <c r="D1316" t="str">
        <f t="shared" si="65"/>
        <v xml:space="preserve"> Thibaud</v>
      </c>
      <c r="E1316" t="str">
        <f t="shared" si="66"/>
        <v>Friess</v>
      </c>
    </row>
    <row r="1317" spans="1:5" ht="15.75" x14ac:dyDescent="0.25">
      <c r="A1317" s="1" t="s">
        <v>1055</v>
      </c>
      <c r="B1317" s="1" t="s">
        <v>3699</v>
      </c>
      <c r="C1317" t="str">
        <f t="shared" si="64"/>
        <v>Ms.</v>
      </c>
      <c r="D1317" t="str">
        <f t="shared" si="65"/>
        <v xml:space="preserve"> Lisa</v>
      </c>
      <c r="E1317" t="str">
        <f t="shared" si="66"/>
        <v>Mantoni</v>
      </c>
    </row>
    <row r="1318" spans="1:5" ht="15.75" x14ac:dyDescent="0.25">
      <c r="A1318" s="1" t="s">
        <v>1054</v>
      </c>
      <c r="B1318" s="1" t="s">
        <v>3700</v>
      </c>
      <c r="C1318" t="str">
        <f t="shared" si="64"/>
        <v>Ms.</v>
      </c>
      <c r="D1318" t="str">
        <f t="shared" si="65"/>
        <v xml:space="preserve"> Gretchen K.</v>
      </c>
      <c r="E1318" t="str">
        <f t="shared" si="66"/>
        <v>Bodeen</v>
      </c>
    </row>
    <row r="1319" spans="1:5" ht="15.75" x14ac:dyDescent="0.25">
      <c r="A1319" s="1" t="s">
        <v>1053</v>
      </c>
      <c r="B1319" s="1" t="s">
        <v>3701</v>
      </c>
      <c r="C1319" t="str">
        <f t="shared" si="64"/>
        <v>Ms.</v>
      </c>
      <c r="D1319" t="str">
        <f t="shared" si="65"/>
        <v xml:space="preserve"> Martina</v>
      </c>
      <c r="E1319" t="str">
        <f t="shared" si="66"/>
        <v>McPherson</v>
      </c>
    </row>
    <row r="1320" spans="1:5" ht="15.75" x14ac:dyDescent="0.25">
      <c r="A1320" s="1" t="s">
        <v>1052</v>
      </c>
      <c r="B1320" s="1" t="s">
        <v>3702</v>
      </c>
      <c r="C1320" t="str">
        <f t="shared" si="64"/>
        <v>Mr.</v>
      </c>
      <c r="D1320" t="str">
        <f t="shared" si="65"/>
        <v xml:space="preserve"> Dustin J</v>
      </c>
      <c r="E1320" t="str">
        <f t="shared" si="66"/>
        <v>Palko</v>
      </c>
    </row>
    <row r="1321" spans="1:5" ht="15.75" x14ac:dyDescent="0.25">
      <c r="A1321" s="1" t="s">
        <v>1051</v>
      </c>
      <c r="B1321" s="1" t="s">
        <v>3703</v>
      </c>
      <c r="C1321" t="str">
        <f t="shared" si="64"/>
        <v>Ms.</v>
      </c>
      <c r="D1321" t="str">
        <f t="shared" si="65"/>
        <v xml:space="preserve"> Kelsey</v>
      </c>
      <c r="E1321" t="str">
        <f t="shared" si="66"/>
        <v>Breathitt</v>
      </c>
    </row>
    <row r="1322" spans="1:5" ht="15.75" x14ac:dyDescent="0.25">
      <c r="A1322" s="1" t="s">
        <v>1050</v>
      </c>
      <c r="B1322" s="1" t="s">
        <v>3704</v>
      </c>
      <c r="C1322" t="str">
        <f t="shared" si="64"/>
        <v>Mr.</v>
      </c>
      <c r="D1322" t="str">
        <f t="shared" si="65"/>
        <v xml:space="preserve"> Daniel V.</v>
      </c>
      <c r="E1322" t="str">
        <f t="shared" si="66"/>
        <v>Evora</v>
      </c>
    </row>
    <row r="1323" spans="1:5" ht="15.75" x14ac:dyDescent="0.25">
      <c r="A1323" s="1" t="s">
        <v>1049</v>
      </c>
      <c r="B1323" s="1" t="s">
        <v>3705</v>
      </c>
      <c r="C1323" t="str">
        <f t="shared" si="64"/>
        <v>Ms.</v>
      </c>
      <c r="D1323" t="str">
        <f t="shared" si="65"/>
        <v xml:space="preserve"> Saeger</v>
      </c>
      <c r="E1323" t="str">
        <f t="shared" si="66"/>
        <v>Fischer</v>
      </c>
    </row>
    <row r="1324" spans="1:5" ht="15.75" x14ac:dyDescent="0.25">
      <c r="A1324" s="1" t="s">
        <v>1048</v>
      </c>
      <c r="B1324" s="1" t="s">
        <v>3706</v>
      </c>
      <c r="C1324" t="str">
        <f t="shared" si="64"/>
        <v>Ms.</v>
      </c>
      <c r="D1324" t="str">
        <f t="shared" si="65"/>
        <v xml:space="preserve"> Buzunesh</v>
      </c>
      <c r="E1324" t="str">
        <f t="shared" si="66"/>
        <v>Deba</v>
      </c>
    </row>
    <row r="1325" spans="1:5" ht="15.75" x14ac:dyDescent="0.25">
      <c r="A1325" s="1" t="s">
        <v>1047</v>
      </c>
      <c r="B1325" s="1" t="s">
        <v>3707</v>
      </c>
      <c r="C1325" t="str">
        <f t="shared" si="64"/>
        <v>Ms.</v>
      </c>
      <c r="D1325" t="str">
        <f t="shared" si="65"/>
        <v xml:space="preserve"> Mirte</v>
      </c>
      <c r="E1325" t="str">
        <f t="shared" si="66"/>
        <v>Leloup</v>
      </c>
    </row>
    <row r="1326" spans="1:5" ht="15.75" x14ac:dyDescent="0.25">
      <c r="A1326" s="1" t="s">
        <v>1046</v>
      </c>
      <c r="B1326" s="1" t="s">
        <v>3708</v>
      </c>
      <c r="C1326" t="str">
        <f t="shared" si="64"/>
        <v>Ms.</v>
      </c>
      <c r="D1326" t="str">
        <f t="shared" si="65"/>
        <v xml:space="preserve"> Megan</v>
      </c>
      <c r="E1326" t="str">
        <f t="shared" si="66"/>
        <v>Labare</v>
      </c>
    </row>
    <row r="1327" spans="1:5" ht="15.75" x14ac:dyDescent="0.25">
      <c r="A1327" s="1" t="s">
        <v>1045</v>
      </c>
      <c r="B1327" s="1" t="s">
        <v>3709</v>
      </c>
      <c r="C1327" t="str">
        <f t="shared" si="64"/>
        <v>Ms.</v>
      </c>
      <c r="D1327" t="str">
        <f t="shared" si="65"/>
        <v xml:space="preserve"> Kerry A.</v>
      </c>
      <c r="E1327" t="str">
        <f t="shared" si="66"/>
        <v>Arouca</v>
      </c>
    </row>
    <row r="1328" spans="1:5" ht="15.75" x14ac:dyDescent="0.25">
      <c r="A1328" s="1" t="s">
        <v>1044</v>
      </c>
      <c r="B1328" s="1" t="s">
        <v>3710</v>
      </c>
      <c r="C1328" t="str">
        <f t="shared" si="64"/>
        <v>Ms.</v>
      </c>
      <c r="D1328" t="str">
        <f t="shared" si="65"/>
        <v xml:space="preserve"> Kristin</v>
      </c>
      <c r="E1328" t="str">
        <f t="shared" si="66"/>
        <v>Reese</v>
      </c>
    </row>
    <row r="1329" spans="1:5" ht="15.75" x14ac:dyDescent="0.25">
      <c r="A1329" s="1" t="s">
        <v>1043</v>
      </c>
      <c r="B1329" s="1" t="s">
        <v>3711</v>
      </c>
      <c r="C1329" t="str">
        <f t="shared" si="64"/>
        <v>Mr.</v>
      </c>
      <c r="D1329" t="str">
        <f t="shared" si="65"/>
        <v xml:space="preserve"> Christopher R.</v>
      </c>
      <c r="E1329" t="str">
        <f t="shared" si="66"/>
        <v>McCloskey</v>
      </c>
    </row>
    <row r="1330" spans="1:5" ht="15.75" x14ac:dyDescent="0.25">
      <c r="A1330" s="1" t="s">
        <v>1042</v>
      </c>
      <c r="B1330" s="1" t="s">
        <v>3712</v>
      </c>
      <c r="C1330" t="str">
        <f t="shared" si="64"/>
        <v>Mrs.</v>
      </c>
      <c r="D1330" t="str">
        <f t="shared" si="65"/>
        <v xml:space="preserve"> Elizabeth A</v>
      </c>
      <c r="E1330" t="str">
        <f t="shared" si="66"/>
        <v>Tedsen</v>
      </c>
    </row>
    <row r="1331" spans="1:5" ht="15.75" x14ac:dyDescent="0.25">
      <c r="A1331" s="1" t="s">
        <v>1041</v>
      </c>
      <c r="B1331" s="1" t="s">
        <v>3713</v>
      </c>
      <c r="C1331" t="str">
        <f t="shared" si="64"/>
        <v>Mr.</v>
      </c>
      <c r="D1331" t="str">
        <f t="shared" si="65"/>
        <v xml:space="preserve"> Andrew</v>
      </c>
      <c r="E1331" t="str">
        <f t="shared" si="66"/>
        <v>Koehlinger</v>
      </c>
    </row>
    <row r="1332" spans="1:5" ht="15.75" x14ac:dyDescent="0.25">
      <c r="A1332" s="1" t="s">
        <v>1040</v>
      </c>
      <c r="B1332" s="1" t="s">
        <v>3714</v>
      </c>
      <c r="C1332" t="str">
        <f t="shared" si="64"/>
        <v>Ms.</v>
      </c>
      <c r="D1332" t="str">
        <f t="shared" si="65"/>
        <v xml:space="preserve"> Dawn M.</v>
      </c>
      <c r="E1332" t="str">
        <f t="shared" si="66"/>
        <v>Pielechaty</v>
      </c>
    </row>
    <row r="1333" spans="1:5" ht="15.75" x14ac:dyDescent="0.25">
      <c r="A1333" s="1" t="s">
        <v>1039</v>
      </c>
      <c r="B1333" s="1" t="s">
        <v>3715</v>
      </c>
      <c r="C1333" t="str">
        <f t="shared" si="64"/>
        <v>Mr.</v>
      </c>
      <c r="D1333" t="str">
        <f t="shared" si="65"/>
        <v xml:space="preserve"> Jonathan P</v>
      </c>
      <c r="E1333" t="str">
        <f t="shared" si="66"/>
        <v>Korhonen</v>
      </c>
    </row>
    <row r="1334" spans="1:5" ht="15.75" x14ac:dyDescent="0.25">
      <c r="A1334" s="1" t="s">
        <v>1038</v>
      </c>
      <c r="B1334" s="1" t="s">
        <v>3716</v>
      </c>
      <c r="C1334" t="str">
        <f t="shared" si="64"/>
        <v>Mrs.</v>
      </c>
      <c r="D1334" t="str">
        <f t="shared" si="65"/>
        <v xml:space="preserve"> Gina</v>
      </c>
      <c r="E1334" t="str">
        <f t="shared" si="66"/>
        <v>Kehr</v>
      </c>
    </row>
    <row r="1335" spans="1:5" ht="15.75" x14ac:dyDescent="0.25">
      <c r="A1335" s="1" t="s">
        <v>1037</v>
      </c>
      <c r="B1335" s="1" t="s">
        <v>3717</v>
      </c>
      <c r="C1335" t="str">
        <f t="shared" si="64"/>
        <v>Mr.</v>
      </c>
      <c r="D1335" t="str">
        <f t="shared" si="65"/>
        <v xml:space="preserve"> Dino</v>
      </c>
      <c r="E1335" t="str">
        <f t="shared" si="66"/>
        <v>Montagna</v>
      </c>
    </row>
    <row r="1336" spans="1:5" ht="15.75" x14ac:dyDescent="0.25">
      <c r="A1336" s="1" t="s">
        <v>1036</v>
      </c>
      <c r="B1336" s="1" t="s">
        <v>3718</v>
      </c>
      <c r="C1336" t="str">
        <f t="shared" si="64"/>
        <v>Mr.</v>
      </c>
      <c r="D1336" t="str">
        <f t="shared" si="65"/>
        <v xml:space="preserve"> Jan</v>
      </c>
      <c r="E1336" t="str">
        <f t="shared" si="66"/>
        <v>M√ºller</v>
      </c>
    </row>
    <row r="1337" spans="1:5" ht="15.75" x14ac:dyDescent="0.25">
      <c r="A1337" s="1" t="s">
        <v>1035</v>
      </c>
      <c r="B1337" s="1" t="s">
        <v>3719</v>
      </c>
      <c r="C1337" t="str">
        <f t="shared" si="64"/>
        <v>Mr.</v>
      </c>
      <c r="D1337" t="str">
        <f t="shared" si="65"/>
        <v xml:space="preserve"> Jonathan E.</v>
      </c>
      <c r="E1337" t="str">
        <f t="shared" si="66"/>
        <v>Baker</v>
      </c>
    </row>
    <row r="1338" spans="1:5" ht="15.75" x14ac:dyDescent="0.25">
      <c r="A1338" s="1" t="s">
        <v>1034</v>
      </c>
      <c r="B1338" s="1" t="s">
        <v>3720</v>
      </c>
      <c r="C1338" t="str">
        <f t="shared" si="64"/>
        <v>Mr.</v>
      </c>
      <c r="D1338" t="str">
        <f t="shared" si="65"/>
        <v xml:space="preserve"> Mark A</v>
      </c>
      <c r="E1338" t="str">
        <f t="shared" si="66"/>
        <v>Sidebottom</v>
      </c>
    </row>
    <row r="1339" spans="1:5" ht="15.75" x14ac:dyDescent="0.25">
      <c r="A1339" s="1" t="s">
        <v>1033</v>
      </c>
      <c r="B1339" s="1" t="s">
        <v>3721</v>
      </c>
      <c r="C1339" t="str">
        <f t="shared" si="64"/>
        <v>Mrs.</v>
      </c>
      <c r="D1339" t="str">
        <f t="shared" si="65"/>
        <v xml:space="preserve"> Mary</v>
      </c>
      <c r="E1339" t="str">
        <f t="shared" si="66"/>
        <v>Johnson</v>
      </c>
    </row>
    <row r="1340" spans="1:5" ht="15.75" x14ac:dyDescent="0.25">
      <c r="A1340" s="1" t="s">
        <v>1032</v>
      </c>
      <c r="B1340" s="1" t="s">
        <v>3722</v>
      </c>
      <c r="C1340" t="str">
        <f t="shared" si="64"/>
        <v>Mr.</v>
      </c>
      <c r="D1340" t="str">
        <f t="shared" si="65"/>
        <v xml:space="preserve"> Samuel</v>
      </c>
      <c r="E1340" t="str">
        <f t="shared" si="66"/>
        <v>Morris</v>
      </c>
    </row>
    <row r="1341" spans="1:5" ht="15.75" x14ac:dyDescent="0.25">
      <c r="A1341" s="1" t="s">
        <v>1031</v>
      </c>
      <c r="B1341" s="1" t="s">
        <v>3723</v>
      </c>
      <c r="C1341" t="str">
        <f t="shared" si="64"/>
        <v>Mr.</v>
      </c>
      <c r="D1341" t="str">
        <f t="shared" si="65"/>
        <v xml:space="preserve"> Stan J</v>
      </c>
      <c r="E1341" t="str">
        <f t="shared" si="66"/>
        <v>Chaisson</v>
      </c>
    </row>
    <row r="1342" spans="1:5" ht="15.75" x14ac:dyDescent="0.25">
      <c r="A1342" s="1" t="s">
        <v>1030</v>
      </c>
      <c r="B1342" s="1" t="s">
        <v>3724</v>
      </c>
      <c r="C1342" t="str">
        <f t="shared" si="64"/>
        <v>Mrs.</v>
      </c>
      <c r="D1342" t="str">
        <f t="shared" si="65"/>
        <v xml:space="preserve"> Jessica L.</v>
      </c>
      <c r="E1342" t="str">
        <f t="shared" si="66"/>
        <v>Pigott</v>
      </c>
    </row>
    <row r="1343" spans="1:5" ht="15.75" x14ac:dyDescent="0.25">
      <c r="A1343" s="1" t="s">
        <v>1029</v>
      </c>
      <c r="B1343" s="1" t="s">
        <v>3725</v>
      </c>
      <c r="C1343" t="str">
        <f t="shared" si="64"/>
        <v>Ms.</v>
      </c>
      <c r="D1343" t="str">
        <f t="shared" si="65"/>
        <v xml:space="preserve"> Krysta</v>
      </c>
      <c r="E1343" t="str">
        <f t="shared" si="66"/>
        <v>Cochrane</v>
      </c>
    </row>
    <row r="1344" spans="1:5" ht="15.75" x14ac:dyDescent="0.25">
      <c r="A1344" s="1" t="s">
        <v>1028</v>
      </c>
      <c r="B1344" s="1" t="s">
        <v>3726</v>
      </c>
      <c r="C1344" t="str">
        <f t="shared" si="64"/>
        <v>Mrs.</v>
      </c>
      <c r="D1344" t="str">
        <f t="shared" si="65"/>
        <v xml:space="preserve"> Natascia</v>
      </c>
      <c r="E1344" t="str">
        <f t="shared" si="66"/>
        <v>Armitage</v>
      </c>
    </row>
    <row r="1345" spans="1:5" ht="15.75" x14ac:dyDescent="0.25">
      <c r="A1345" s="1" t="s">
        <v>1027</v>
      </c>
      <c r="B1345" s="1" t="s">
        <v>3727</v>
      </c>
      <c r="C1345" t="str">
        <f t="shared" si="64"/>
        <v>Ms.</v>
      </c>
      <c r="D1345" t="str">
        <f t="shared" si="65"/>
        <v xml:space="preserve"> Jenny</v>
      </c>
      <c r="E1345" t="str">
        <f t="shared" si="66"/>
        <v>Shen</v>
      </c>
    </row>
    <row r="1346" spans="1:5" ht="15.75" x14ac:dyDescent="0.25">
      <c r="A1346" s="1" t="s">
        <v>1026</v>
      </c>
      <c r="B1346" s="1" t="s">
        <v>3728</v>
      </c>
      <c r="C1346" t="str">
        <f t="shared" si="64"/>
        <v>Mr.</v>
      </c>
      <c r="D1346" t="str">
        <f t="shared" si="65"/>
        <v xml:space="preserve"> Brian</v>
      </c>
      <c r="E1346" t="str">
        <f t="shared" si="66"/>
        <v>O'Kelly</v>
      </c>
    </row>
    <row r="1347" spans="1:5" ht="15.75" x14ac:dyDescent="0.25">
      <c r="A1347" s="1" t="s">
        <v>1025</v>
      </c>
      <c r="B1347" s="1" t="s">
        <v>3729</v>
      </c>
      <c r="C1347" t="str">
        <f t="shared" ref="C1347:C1410" si="67">TRIM(MID(B1347,FIND(",",B1347)+1,FIND(" ",B1347,FIND(",",B1347)+2)-FIND(",",B1347)-1))</f>
        <v>Ms.</v>
      </c>
      <c r="D1347" t="str">
        <f t="shared" si="65"/>
        <v xml:space="preserve"> Monica</v>
      </c>
      <c r="E1347" t="str">
        <f t="shared" si="66"/>
        <v>Huff</v>
      </c>
    </row>
    <row r="1348" spans="1:5" ht="15.75" x14ac:dyDescent="0.25">
      <c r="A1348" s="1" t="s">
        <v>1024</v>
      </c>
      <c r="B1348" s="1" t="s">
        <v>3730</v>
      </c>
      <c r="C1348" t="str">
        <f t="shared" si="67"/>
        <v>Mr.</v>
      </c>
      <c r="D1348" t="str">
        <f t="shared" si="65"/>
        <v xml:space="preserve"> Tyler</v>
      </c>
      <c r="E1348" t="str">
        <f t="shared" si="66"/>
        <v>Dye</v>
      </c>
    </row>
    <row r="1349" spans="1:5" ht="15.75" x14ac:dyDescent="0.25">
      <c r="A1349" s="1" t="s">
        <v>1023</v>
      </c>
      <c r="B1349" s="1" t="s">
        <v>3731</v>
      </c>
      <c r="C1349" t="str">
        <f t="shared" si="67"/>
        <v>Ms.</v>
      </c>
      <c r="D1349" t="str">
        <f t="shared" si="65"/>
        <v xml:space="preserve"> Kelly C</v>
      </c>
      <c r="E1349" t="str">
        <f t="shared" si="66"/>
        <v>Willard</v>
      </c>
    </row>
    <row r="1350" spans="1:5" ht="15.75" x14ac:dyDescent="0.25">
      <c r="A1350" s="1" t="s">
        <v>1022</v>
      </c>
      <c r="B1350" s="1" t="s">
        <v>3732</v>
      </c>
      <c r="C1350" t="str">
        <f t="shared" si="67"/>
        <v>Mrs.</v>
      </c>
      <c r="D1350" t="str">
        <f t="shared" si="65"/>
        <v xml:space="preserve"> Emily</v>
      </c>
      <c r="E1350" t="str">
        <f t="shared" si="66"/>
        <v>D'Addario</v>
      </c>
    </row>
    <row r="1351" spans="1:5" ht="15.75" x14ac:dyDescent="0.25">
      <c r="A1351" s="1" t="s">
        <v>1021</v>
      </c>
      <c r="B1351" s="1" t="s">
        <v>3733</v>
      </c>
      <c r="C1351" t="str">
        <f t="shared" si="67"/>
        <v>Mr.</v>
      </c>
      <c r="D1351" t="str">
        <f t="shared" si="65"/>
        <v xml:space="preserve"> James V</v>
      </c>
      <c r="E1351" t="str">
        <f t="shared" si="66"/>
        <v>Buchanan</v>
      </c>
    </row>
    <row r="1352" spans="1:5" ht="15.75" x14ac:dyDescent="0.25">
      <c r="A1352" s="1" t="s">
        <v>1020</v>
      </c>
      <c r="B1352" s="1" t="s">
        <v>3734</v>
      </c>
      <c r="C1352" t="str">
        <f t="shared" si="67"/>
        <v>Ms.</v>
      </c>
      <c r="D1352" t="str">
        <f t="shared" si="65"/>
        <v xml:space="preserve"> Angie</v>
      </c>
      <c r="E1352" t="str">
        <f t="shared" si="66"/>
        <v>Clark</v>
      </c>
    </row>
    <row r="1353" spans="1:5" ht="15.75" x14ac:dyDescent="0.25">
      <c r="A1353" s="1" t="s">
        <v>1019</v>
      </c>
      <c r="B1353" s="1" t="s">
        <v>3735</v>
      </c>
      <c r="C1353" t="str">
        <f t="shared" si="67"/>
        <v>Mr.</v>
      </c>
      <c r="D1353" t="str">
        <f t="shared" si="65"/>
        <v xml:space="preserve"> Michael J.</v>
      </c>
      <c r="E1353" t="str">
        <f t="shared" si="66"/>
        <v>Waterson</v>
      </c>
    </row>
    <row r="1354" spans="1:5" ht="15.75" x14ac:dyDescent="0.25">
      <c r="A1354" s="1" t="s">
        <v>1018</v>
      </c>
      <c r="B1354" s="1" t="s">
        <v>3736</v>
      </c>
      <c r="C1354" t="str">
        <f t="shared" si="67"/>
        <v>Ms.</v>
      </c>
      <c r="D1354" t="str">
        <f t="shared" si="65"/>
        <v xml:space="preserve"> Sabina</v>
      </c>
      <c r="E1354" t="str">
        <f t="shared" si="66"/>
        <v>Piras</v>
      </c>
    </row>
    <row r="1355" spans="1:5" ht="15.75" x14ac:dyDescent="0.25">
      <c r="A1355" s="1" t="s">
        <v>1017</v>
      </c>
      <c r="B1355" s="1" t="s">
        <v>3737</v>
      </c>
      <c r="C1355" t="str">
        <f t="shared" si="67"/>
        <v>Ms.</v>
      </c>
      <c r="D1355" t="str">
        <f t="shared" si="65"/>
        <v xml:space="preserve"> Amy C</v>
      </c>
      <c r="E1355" t="str">
        <f t="shared" si="66"/>
        <v>Olson</v>
      </c>
    </row>
    <row r="1356" spans="1:5" ht="15.75" x14ac:dyDescent="0.25">
      <c r="A1356" s="1" t="s">
        <v>1016</v>
      </c>
      <c r="B1356" s="1" t="s">
        <v>3738</v>
      </c>
      <c r="C1356" t="str">
        <f t="shared" si="67"/>
        <v>Ms.</v>
      </c>
      <c r="D1356" t="str">
        <f t="shared" si="65"/>
        <v xml:space="preserve"> Victoria U</v>
      </c>
      <c r="E1356" t="str">
        <f t="shared" si="66"/>
        <v>Manfredi</v>
      </c>
    </row>
    <row r="1357" spans="1:5" ht="15.75" x14ac:dyDescent="0.25">
      <c r="A1357" s="1" t="s">
        <v>1015</v>
      </c>
      <c r="B1357" s="1" t="s">
        <v>3739</v>
      </c>
      <c r="C1357" t="str">
        <f t="shared" si="67"/>
        <v>Ms.</v>
      </c>
      <c r="D1357" t="str">
        <f t="shared" si="65"/>
        <v xml:space="preserve"> Amelia B</v>
      </c>
      <c r="E1357" t="str">
        <f t="shared" si="66"/>
        <v>Landberg</v>
      </c>
    </row>
    <row r="1358" spans="1:5" ht="15.75" x14ac:dyDescent="0.25">
      <c r="A1358" s="1" t="s">
        <v>1014</v>
      </c>
      <c r="B1358" s="1" t="s">
        <v>3740</v>
      </c>
      <c r="C1358" t="str">
        <f t="shared" si="67"/>
        <v>Ms.</v>
      </c>
      <c r="D1358" t="str">
        <f t="shared" si="65"/>
        <v xml:space="preserve"> Jackie J</v>
      </c>
      <c r="E1358" t="str">
        <f t="shared" si="66"/>
        <v>Flynn</v>
      </c>
    </row>
    <row r="1359" spans="1:5" ht="15.75" x14ac:dyDescent="0.25">
      <c r="A1359" s="1" t="s">
        <v>1013</v>
      </c>
      <c r="B1359" s="1" t="s">
        <v>3741</v>
      </c>
      <c r="C1359" t="str">
        <f t="shared" si="67"/>
        <v>Mr.</v>
      </c>
      <c r="D1359" t="str">
        <f t="shared" si="65"/>
        <v xml:space="preserve"> Justin</v>
      </c>
      <c r="E1359" t="str">
        <f t="shared" si="66"/>
        <v>Bishop</v>
      </c>
    </row>
    <row r="1360" spans="1:5" ht="15.75" x14ac:dyDescent="0.25">
      <c r="A1360" s="1" t="s">
        <v>1012</v>
      </c>
      <c r="B1360" s="1" t="s">
        <v>3742</v>
      </c>
      <c r="C1360" t="str">
        <f t="shared" si="67"/>
        <v>Ms.</v>
      </c>
      <c r="D1360" t="str">
        <f t="shared" si="65"/>
        <v xml:space="preserve"> Kerry</v>
      </c>
      <c r="E1360" t="str">
        <f t="shared" si="66"/>
        <v>Devitt</v>
      </c>
    </row>
    <row r="1361" spans="1:5" ht="15.75" x14ac:dyDescent="0.25">
      <c r="A1361" s="1" t="s">
        <v>1011</v>
      </c>
      <c r="B1361" s="1" t="s">
        <v>3743</v>
      </c>
      <c r="C1361" t="str">
        <f t="shared" si="67"/>
        <v>Ms.</v>
      </c>
      <c r="D1361" t="str">
        <f t="shared" ref="D1361:D1424" si="68">_xlfn.TEXTAFTER(_xlfn.TEXTAFTER(B1361,", ")," ")</f>
        <v xml:space="preserve"> Cindy G.</v>
      </c>
      <c r="E1361" t="str">
        <f t="shared" ref="E1361:E1424" si="69">TRIM(LEFT(B1361,FIND(",",B1361)-1))</f>
        <v>Lynch</v>
      </c>
    </row>
    <row r="1362" spans="1:5" ht="15.75" x14ac:dyDescent="0.25">
      <c r="A1362" s="1" t="s">
        <v>1010</v>
      </c>
      <c r="B1362" s="1" t="s">
        <v>3744</v>
      </c>
      <c r="C1362" t="str">
        <f t="shared" si="67"/>
        <v>Mr.</v>
      </c>
      <c r="D1362" t="str">
        <f t="shared" si="68"/>
        <v xml:space="preserve"> Gennaro</v>
      </c>
      <c r="E1362" t="str">
        <f t="shared" si="69"/>
        <v>Tramontano</v>
      </c>
    </row>
    <row r="1363" spans="1:5" ht="15.75" x14ac:dyDescent="0.25">
      <c r="A1363" s="1" t="s">
        <v>1009</v>
      </c>
      <c r="B1363" s="1" t="s">
        <v>3745</v>
      </c>
      <c r="C1363" t="str">
        <f t="shared" si="67"/>
        <v>Mr.</v>
      </c>
      <c r="D1363" t="str">
        <f t="shared" si="68"/>
        <v xml:space="preserve"> Terry</v>
      </c>
      <c r="E1363" t="str">
        <f t="shared" si="69"/>
        <v>Davidson</v>
      </c>
    </row>
    <row r="1364" spans="1:5" ht="15.75" x14ac:dyDescent="0.25">
      <c r="A1364" s="1" t="s">
        <v>1008</v>
      </c>
      <c r="B1364" s="1" t="s">
        <v>3746</v>
      </c>
      <c r="C1364" t="str">
        <f t="shared" si="67"/>
        <v>Mr.</v>
      </c>
      <c r="D1364" t="str">
        <f t="shared" si="68"/>
        <v xml:space="preserve"> Patrick J</v>
      </c>
      <c r="E1364" t="str">
        <f t="shared" si="69"/>
        <v>Burke</v>
      </c>
    </row>
    <row r="1365" spans="1:5" ht="15.75" x14ac:dyDescent="0.25">
      <c r="A1365" s="1" t="s">
        <v>1007</v>
      </c>
      <c r="B1365" s="1" t="s">
        <v>3747</v>
      </c>
      <c r="C1365" t="str">
        <f t="shared" si="67"/>
        <v>Ms.</v>
      </c>
      <c r="D1365" t="str">
        <f t="shared" si="68"/>
        <v xml:space="preserve"> Keara</v>
      </c>
      <c r="E1365" t="str">
        <f t="shared" si="69"/>
        <v>McGraw</v>
      </c>
    </row>
    <row r="1366" spans="1:5" ht="15.75" x14ac:dyDescent="0.25">
      <c r="A1366" s="1" t="s">
        <v>1006</v>
      </c>
      <c r="B1366" s="1" t="s">
        <v>3748</v>
      </c>
      <c r="C1366" t="str">
        <f t="shared" si="67"/>
        <v>Ms.</v>
      </c>
      <c r="D1366" t="str">
        <f t="shared" si="68"/>
        <v xml:space="preserve"> Nicole</v>
      </c>
      <c r="E1366" t="str">
        <f t="shared" si="69"/>
        <v>Fellure</v>
      </c>
    </row>
    <row r="1367" spans="1:5" ht="15.75" x14ac:dyDescent="0.25">
      <c r="A1367" s="1" t="s">
        <v>1005</v>
      </c>
      <c r="B1367" s="1" t="s">
        <v>3749</v>
      </c>
      <c r="C1367" t="str">
        <f t="shared" si="67"/>
        <v>Mrs.</v>
      </c>
      <c r="D1367" t="str">
        <f t="shared" si="68"/>
        <v xml:space="preserve"> Katena</v>
      </c>
      <c r="E1367" t="str">
        <f t="shared" si="69"/>
        <v>Sanford</v>
      </c>
    </row>
    <row r="1368" spans="1:5" ht="15.75" x14ac:dyDescent="0.25">
      <c r="A1368" s="1" t="s">
        <v>1004</v>
      </c>
      <c r="B1368" s="1" t="s">
        <v>3750</v>
      </c>
      <c r="C1368" t="str">
        <f t="shared" si="67"/>
        <v>Ms.</v>
      </c>
      <c r="D1368" t="str">
        <f t="shared" si="68"/>
        <v xml:space="preserve"> Bean K.</v>
      </c>
      <c r="E1368" t="str">
        <f t="shared" si="69"/>
        <v>Wrenn</v>
      </c>
    </row>
    <row r="1369" spans="1:5" ht="15.75" x14ac:dyDescent="0.25">
      <c r="A1369" s="1" t="s">
        <v>1003</v>
      </c>
      <c r="B1369" s="1" t="s">
        <v>3751</v>
      </c>
      <c r="C1369" t="str">
        <f t="shared" si="67"/>
        <v>Mr.</v>
      </c>
      <c r="D1369" t="str">
        <f t="shared" si="68"/>
        <v xml:space="preserve"> Brian</v>
      </c>
      <c r="E1369" t="str">
        <f t="shared" si="69"/>
        <v>Lindsey</v>
      </c>
    </row>
    <row r="1370" spans="1:5" ht="15.75" x14ac:dyDescent="0.25">
      <c r="A1370" s="1" t="s">
        <v>1002</v>
      </c>
      <c r="B1370" s="1" t="s">
        <v>3752</v>
      </c>
      <c r="C1370" t="str">
        <f t="shared" si="67"/>
        <v>Mr.</v>
      </c>
      <c r="D1370" t="str">
        <f t="shared" si="68"/>
        <v xml:space="preserve"> Jan-Patrick</v>
      </c>
      <c r="E1370" t="str">
        <f t="shared" si="69"/>
        <v>Krueger</v>
      </c>
    </row>
    <row r="1371" spans="1:5" ht="15.75" x14ac:dyDescent="0.25">
      <c r="A1371" s="1" t="s">
        <v>1001</v>
      </c>
      <c r="B1371" s="1" t="s">
        <v>3753</v>
      </c>
      <c r="C1371" t="str">
        <f t="shared" si="67"/>
        <v>Mr.</v>
      </c>
      <c r="D1371" t="str">
        <f t="shared" si="68"/>
        <v xml:space="preserve"> Jesse J</v>
      </c>
      <c r="E1371" t="str">
        <f t="shared" si="69"/>
        <v>Babler</v>
      </c>
    </row>
    <row r="1372" spans="1:5" ht="15.75" x14ac:dyDescent="0.25">
      <c r="A1372" s="1" t="s">
        <v>1000</v>
      </c>
      <c r="B1372" s="1" t="s">
        <v>3754</v>
      </c>
      <c r="C1372" t="str">
        <f t="shared" si="67"/>
        <v>Ms.</v>
      </c>
      <c r="D1372" t="str">
        <f t="shared" si="68"/>
        <v xml:space="preserve"> Lindsey M</v>
      </c>
      <c r="E1372" t="str">
        <f t="shared" si="69"/>
        <v>Brezenski</v>
      </c>
    </row>
    <row r="1373" spans="1:5" ht="15.75" x14ac:dyDescent="0.25">
      <c r="A1373" s="1" t="s">
        <v>999</v>
      </c>
      <c r="B1373" s="1" t="s">
        <v>3755</v>
      </c>
      <c r="C1373" t="str">
        <f t="shared" si="67"/>
        <v>Ms.</v>
      </c>
      <c r="D1373" t="str">
        <f t="shared" si="68"/>
        <v xml:space="preserve"> Marguerite K.</v>
      </c>
      <c r="E1373" t="str">
        <f t="shared" si="69"/>
        <v>Marschner</v>
      </c>
    </row>
    <row r="1374" spans="1:5" ht="15.75" x14ac:dyDescent="0.25">
      <c r="A1374" s="1" t="s">
        <v>998</v>
      </c>
      <c r="B1374" s="1" t="s">
        <v>3756</v>
      </c>
      <c r="C1374" t="str">
        <f t="shared" si="67"/>
        <v>Mr.</v>
      </c>
      <c r="D1374" t="str">
        <f t="shared" si="68"/>
        <v xml:space="preserve"> Travis</v>
      </c>
      <c r="E1374" t="str">
        <f t="shared" si="69"/>
        <v>King</v>
      </c>
    </row>
    <row r="1375" spans="1:5" ht="15.75" x14ac:dyDescent="0.25">
      <c r="A1375" s="1" t="s">
        <v>997</v>
      </c>
      <c r="B1375" s="1" t="s">
        <v>3757</v>
      </c>
      <c r="C1375" t="str">
        <f t="shared" si="67"/>
        <v>Mr.</v>
      </c>
      <c r="D1375" t="str">
        <f t="shared" si="68"/>
        <v xml:space="preserve"> Ricky</v>
      </c>
      <c r="E1375" t="str">
        <f t="shared" si="69"/>
        <v>Montez</v>
      </c>
    </row>
    <row r="1376" spans="1:5" ht="15.75" x14ac:dyDescent="0.25">
      <c r="A1376" s="1" t="s">
        <v>996</v>
      </c>
      <c r="B1376" s="1" t="s">
        <v>3758</v>
      </c>
      <c r="C1376" t="str">
        <f t="shared" si="67"/>
        <v>Mrs.</v>
      </c>
      <c r="D1376" t="str">
        <f t="shared" si="68"/>
        <v xml:space="preserve"> Colleen L.</v>
      </c>
      <c r="E1376" t="str">
        <f t="shared" si="69"/>
        <v>Campbell</v>
      </c>
    </row>
    <row r="1377" spans="1:5" ht="15.75" x14ac:dyDescent="0.25">
      <c r="A1377" s="1" t="s">
        <v>995</v>
      </c>
      <c r="B1377" s="1" t="s">
        <v>3759</v>
      </c>
      <c r="C1377" t="str">
        <f t="shared" si="67"/>
        <v>Mr.</v>
      </c>
      <c r="D1377" t="str">
        <f t="shared" si="68"/>
        <v xml:space="preserve"> Charlie A</v>
      </c>
      <c r="E1377" t="str">
        <f t="shared" si="69"/>
        <v>Hurt</v>
      </c>
    </row>
    <row r="1378" spans="1:5" ht="15.75" x14ac:dyDescent="0.25">
      <c r="A1378" s="1" t="s">
        <v>994</v>
      </c>
      <c r="B1378" s="1" t="s">
        <v>3760</v>
      </c>
      <c r="C1378" t="str">
        <f t="shared" si="67"/>
        <v>Mr.</v>
      </c>
      <c r="D1378" t="str">
        <f t="shared" si="68"/>
        <v xml:space="preserve"> Rick</v>
      </c>
      <c r="E1378" t="str">
        <f t="shared" si="69"/>
        <v>Garey</v>
      </c>
    </row>
    <row r="1379" spans="1:5" ht="15.75" x14ac:dyDescent="0.25">
      <c r="A1379" s="1" t="s">
        <v>993</v>
      </c>
      <c r="B1379" s="1" t="s">
        <v>3761</v>
      </c>
      <c r="C1379" t="str">
        <f t="shared" si="67"/>
        <v>Ms.</v>
      </c>
      <c r="D1379" t="str">
        <f t="shared" si="68"/>
        <v xml:space="preserve"> Lauren C</v>
      </c>
      <c r="E1379" t="str">
        <f t="shared" si="69"/>
        <v>Reddy</v>
      </c>
    </row>
    <row r="1380" spans="1:5" ht="15.75" x14ac:dyDescent="0.25">
      <c r="A1380" s="1" t="s">
        <v>992</v>
      </c>
      <c r="B1380" s="1" t="s">
        <v>3762</v>
      </c>
      <c r="C1380" t="str">
        <f t="shared" si="67"/>
        <v>Mr.</v>
      </c>
      <c r="D1380" t="str">
        <f t="shared" si="68"/>
        <v xml:space="preserve"> Daniel</v>
      </c>
      <c r="E1380" t="str">
        <f t="shared" si="69"/>
        <v>Mueller</v>
      </c>
    </row>
    <row r="1381" spans="1:5" ht="15.75" x14ac:dyDescent="0.25">
      <c r="A1381" s="1" t="s">
        <v>991</v>
      </c>
      <c r="B1381" s="1" t="s">
        <v>3763</v>
      </c>
      <c r="C1381" t="str">
        <f t="shared" si="67"/>
        <v>Mr.</v>
      </c>
      <c r="D1381" t="str">
        <f t="shared" si="68"/>
        <v xml:space="preserve"> Jaime</v>
      </c>
      <c r="E1381" t="str">
        <f t="shared" si="69"/>
        <v>Julia</v>
      </c>
    </row>
    <row r="1382" spans="1:5" ht="15.75" x14ac:dyDescent="0.25">
      <c r="A1382" s="1" t="s">
        <v>990</v>
      </c>
      <c r="B1382" s="1" t="s">
        <v>3764</v>
      </c>
      <c r="C1382" t="str">
        <f t="shared" si="67"/>
        <v>Mr.</v>
      </c>
      <c r="D1382" t="str">
        <f t="shared" si="68"/>
        <v xml:space="preserve"> Erik R</v>
      </c>
      <c r="E1382" t="str">
        <f t="shared" si="69"/>
        <v>Uribe</v>
      </c>
    </row>
    <row r="1383" spans="1:5" ht="15.75" x14ac:dyDescent="0.25">
      <c r="A1383" s="1" t="s">
        <v>989</v>
      </c>
      <c r="B1383" s="1" t="s">
        <v>3765</v>
      </c>
      <c r="C1383" t="str">
        <f t="shared" si="67"/>
        <v>Ms.</v>
      </c>
      <c r="D1383" t="str">
        <f t="shared" si="68"/>
        <v xml:space="preserve"> Katie</v>
      </c>
      <c r="E1383" t="str">
        <f t="shared" si="69"/>
        <v>Hand</v>
      </c>
    </row>
    <row r="1384" spans="1:5" ht="15.75" x14ac:dyDescent="0.25">
      <c r="A1384" s="1" t="s">
        <v>988</v>
      </c>
      <c r="B1384" s="1" t="s">
        <v>3766</v>
      </c>
      <c r="C1384" t="str">
        <f t="shared" si="67"/>
        <v>Mr.</v>
      </c>
      <c r="D1384" t="str">
        <f t="shared" si="68"/>
        <v xml:space="preserve"> Thomas A</v>
      </c>
      <c r="E1384" t="str">
        <f t="shared" si="69"/>
        <v>Petersen</v>
      </c>
    </row>
    <row r="1385" spans="1:5" ht="15.75" x14ac:dyDescent="0.25">
      <c r="A1385" s="1" t="s">
        <v>987</v>
      </c>
      <c r="B1385" s="1" t="s">
        <v>3767</v>
      </c>
      <c r="C1385" t="str">
        <f t="shared" si="67"/>
        <v>Mr.</v>
      </c>
      <c r="D1385" t="str">
        <f t="shared" si="68"/>
        <v xml:space="preserve"> Jean-Marc</v>
      </c>
      <c r="E1385" t="str">
        <f t="shared" si="69"/>
        <v>Mac-Thiong</v>
      </c>
    </row>
    <row r="1386" spans="1:5" ht="15.75" x14ac:dyDescent="0.25">
      <c r="A1386" s="1" t="s">
        <v>986</v>
      </c>
      <c r="B1386" s="1" t="s">
        <v>3768</v>
      </c>
      <c r="C1386" t="str">
        <f t="shared" si="67"/>
        <v>Ms.</v>
      </c>
      <c r="D1386" t="str">
        <f t="shared" si="68"/>
        <v xml:space="preserve"> Kerry L</v>
      </c>
      <c r="E1386" t="str">
        <f t="shared" si="69"/>
        <v>Walker</v>
      </c>
    </row>
    <row r="1387" spans="1:5" ht="15.75" x14ac:dyDescent="0.25">
      <c r="A1387" s="1" t="s">
        <v>985</v>
      </c>
      <c r="B1387" s="1" t="s">
        <v>3769</v>
      </c>
      <c r="C1387" t="str">
        <f t="shared" si="67"/>
        <v>Mr.</v>
      </c>
      <c r="D1387" t="str">
        <f t="shared" si="68"/>
        <v xml:space="preserve"> Ulrich</v>
      </c>
      <c r="E1387" t="str">
        <f t="shared" si="69"/>
        <v>Steidl</v>
      </c>
    </row>
    <row r="1388" spans="1:5" ht="15.75" x14ac:dyDescent="0.25">
      <c r="A1388" s="1" t="s">
        <v>984</v>
      </c>
      <c r="B1388" s="1" t="s">
        <v>3770</v>
      </c>
      <c r="C1388" t="str">
        <f t="shared" si="67"/>
        <v>Mr.</v>
      </c>
      <c r="D1388" t="str">
        <f t="shared" si="68"/>
        <v xml:space="preserve"> Justin P</v>
      </c>
      <c r="E1388" t="str">
        <f t="shared" si="69"/>
        <v>Rose</v>
      </c>
    </row>
    <row r="1389" spans="1:5" ht="15.75" x14ac:dyDescent="0.25">
      <c r="A1389" s="1" t="s">
        <v>983</v>
      </c>
      <c r="B1389" s="1" t="s">
        <v>3771</v>
      </c>
      <c r="C1389" t="str">
        <f t="shared" si="67"/>
        <v>Ms.</v>
      </c>
      <c r="D1389" t="str">
        <f t="shared" si="68"/>
        <v xml:space="preserve"> Hannah E.</v>
      </c>
      <c r="E1389" t="str">
        <f t="shared" si="69"/>
        <v>Alderfer</v>
      </c>
    </row>
    <row r="1390" spans="1:5" ht="15.75" x14ac:dyDescent="0.25">
      <c r="A1390" s="1" t="s">
        <v>982</v>
      </c>
      <c r="B1390" s="1" t="s">
        <v>3772</v>
      </c>
      <c r="C1390" t="str">
        <f t="shared" si="67"/>
        <v>Mr.</v>
      </c>
      <c r="D1390" t="str">
        <f t="shared" si="68"/>
        <v xml:space="preserve"> David</v>
      </c>
      <c r="E1390" t="str">
        <f t="shared" si="69"/>
        <v>Ryland</v>
      </c>
    </row>
    <row r="1391" spans="1:5" ht="15.75" x14ac:dyDescent="0.25">
      <c r="A1391" s="1" t="s">
        <v>981</v>
      </c>
      <c r="B1391" s="1" t="s">
        <v>3773</v>
      </c>
      <c r="C1391" t="str">
        <f t="shared" si="67"/>
        <v>Mr.</v>
      </c>
      <c r="D1391" t="str">
        <f t="shared" si="68"/>
        <v xml:space="preserve"> Jim</v>
      </c>
      <c r="E1391" t="str">
        <f t="shared" si="69"/>
        <v>Bethea</v>
      </c>
    </row>
    <row r="1392" spans="1:5" ht="15.75" x14ac:dyDescent="0.25">
      <c r="A1392" s="1" t="s">
        <v>980</v>
      </c>
      <c r="B1392" s="1" t="s">
        <v>3774</v>
      </c>
      <c r="C1392" t="str">
        <f t="shared" si="67"/>
        <v>Mr.</v>
      </c>
      <c r="D1392" t="str">
        <f t="shared" si="68"/>
        <v xml:space="preserve"> Joseph P</v>
      </c>
      <c r="E1392" t="str">
        <f t="shared" si="69"/>
        <v>Kelly</v>
      </c>
    </row>
    <row r="1393" spans="1:5" ht="15.75" x14ac:dyDescent="0.25">
      <c r="A1393" s="1" t="s">
        <v>979</v>
      </c>
      <c r="B1393" s="1" t="s">
        <v>3775</v>
      </c>
      <c r="C1393" t="str">
        <f t="shared" si="67"/>
        <v>Mr.</v>
      </c>
      <c r="D1393" t="str">
        <f t="shared" si="68"/>
        <v xml:space="preserve"> Michael</v>
      </c>
      <c r="E1393" t="str">
        <f t="shared" si="69"/>
        <v>Blois</v>
      </c>
    </row>
    <row r="1394" spans="1:5" ht="15.75" x14ac:dyDescent="0.25">
      <c r="A1394" s="1" t="s">
        <v>978</v>
      </c>
      <c r="B1394" s="1" t="s">
        <v>3776</v>
      </c>
      <c r="C1394" t="str">
        <f t="shared" si="67"/>
        <v>Ms.</v>
      </c>
      <c r="D1394" t="str">
        <f t="shared" si="68"/>
        <v xml:space="preserve"> Gina M</v>
      </c>
      <c r="E1394" t="str">
        <f t="shared" si="69"/>
        <v>Dayton</v>
      </c>
    </row>
    <row r="1395" spans="1:5" ht="15.75" x14ac:dyDescent="0.25">
      <c r="A1395" s="1" t="s">
        <v>977</v>
      </c>
      <c r="B1395" s="1" t="s">
        <v>3777</v>
      </c>
      <c r="C1395" t="str">
        <f t="shared" si="67"/>
        <v>Ms.</v>
      </c>
      <c r="D1395" t="str">
        <f t="shared" si="68"/>
        <v xml:space="preserve"> Shantel C.</v>
      </c>
      <c r="E1395" t="str">
        <f t="shared" si="69"/>
        <v>Cloud</v>
      </c>
    </row>
    <row r="1396" spans="1:5" ht="15.75" x14ac:dyDescent="0.25">
      <c r="A1396" s="1" t="s">
        <v>976</v>
      </c>
      <c r="B1396" s="1" t="s">
        <v>3778</v>
      </c>
      <c r="C1396" t="str">
        <f t="shared" si="67"/>
        <v>Mr.</v>
      </c>
      <c r="D1396" t="str">
        <f t="shared" si="68"/>
        <v xml:space="preserve"> Brian</v>
      </c>
      <c r="E1396" t="str">
        <f t="shared" si="69"/>
        <v>Betournay</v>
      </c>
    </row>
    <row r="1397" spans="1:5" ht="15.75" x14ac:dyDescent="0.25">
      <c r="A1397" s="1" t="s">
        <v>975</v>
      </c>
      <c r="B1397" s="1" t="s">
        <v>3779</v>
      </c>
      <c r="C1397" t="str">
        <f t="shared" si="67"/>
        <v>Mr.</v>
      </c>
      <c r="D1397" t="str">
        <f t="shared" si="68"/>
        <v xml:space="preserve"> Brian</v>
      </c>
      <c r="E1397" t="str">
        <f t="shared" si="69"/>
        <v>Temple</v>
      </c>
    </row>
    <row r="1398" spans="1:5" ht="15.75" x14ac:dyDescent="0.25">
      <c r="A1398" s="1" t="s">
        <v>974</v>
      </c>
      <c r="B1398" s="1" t="s">
        <v>3780</v>
      </c>
      <c r="C1398" t="str">
        <f t="shared" si="67"/>
        <v>Ms.</v>
      </c>
      <c r="D1398" t="str">
        <f t="shared" si="68"/>
        <v xml:space="preserve"> Jessica R</v>
      </c>
      <c r="E1398" t="str">
        <f t="shared" si="69"/>
        <v>Rollie</v>
      </c>
    </row>
    <row r="1399" spans="1:5" ht="15.75" x14ac:dyDescent="0.25">
      <c r="A1399" s="1" t="s">
        <v>973</v>
      </c>
      <c r="B1399" s="1" t="s">
        <v>3781</v>
      </c>
      <c r="C1399" t="str">
        <f t="shared" si="67"/>
        <v>Mrs.</v>
      </c>
      <c r="D1399" t="str">
        <f t="shared" si="68"/>
        <v xml:space="preserve"> Robyn</v>
      </c>
      <c r="E1399" t="str">
        <f t="shared" si="69"/>
        <v>Roybal</v>
      </c>
    </row>
    <row r="1400" spans="1:5" ht="15.75" x14ac:dyDescent="0.25">
      <c r="A1400" s="1" t="s">
        <v>972</v>
      </c>
      <c r="B1400" s="1" t="s">
        <v>3782</v>
      </c>
      <c r="C1400" t="str">
        <f t="shared" si="67"/>
        <v>Ms.</v>
      </c>
      <c r="D1400" t="str">
        <f t="shared" si="68"/>
        <v xml:space="preserve"> Ashley</v>
      </c>
      <c r="E1400" t="str">
        <f t="shared" si="69"/>
        <v>Turgeon</v>
      </c>
    </row>
    <row r="1401" spans="1:5" ht="15.75" x14ac:dyDescent="0.25">
      <c r="A1401" s="1" t="s">
        <v>971</v>
      </c>
      <c r="B1401" s="1" t="s">
        <v>3783</v>
      </c>
      <c r="C1401" t="str">
        <f t="shared" si="67"/>
        <v>Ms.</v>
      </c>
      <c r="D1401" t="str">
        <f t="shared" si="68"/>
        <v xml:space="preserve"> Dana</v>
      </c>
      <c r="E1401" t="str">
        <f t="shared" si="69"/>
        <v>Deingenis</v>
      </c>
    </row>
    <row r="1402" spans="1:5" ht="15.75" x14ac:dyDescent="0.25">
      <c r="A1402" s="1" t="s">
        <v>970</v>
      </c>
      <c r="B1402" s="1" t="s">
        <v>3784</v>
      </c>
      <c r="C1402" t="str">
        <f t="shared" si="67"/>
        <v>Ms.</v>
      </c>
      <c r="D1402" t="str">
        <f t="shared" si="68"/>
        <v xml:space="preserve"> Jessica F.</v>
      </c>
      <c r="E1402" t="str">
        <f t="shared" si="69"/>
        <v>Hodge</v>
      </c>
    </row>
    <row r="1403" spans="1:5" ht="15.75" x14ac:dyDescent="0.25">
      <c r="A1403" s="1" t="s">
        <v>969</v>
      </c>
      <c r="B1403" s="1" t="s">
        <v>3785</v>
      </c>
      <c r="C1403" t="str">
        <f t="shared" si="67"/>
        <v>Ms.</v>
      </c>
      <c r="D1403" t="str">
        <f t="shared" si="68"/>
        <v xml:space="preserve"> Lindsey</v>
      </c>
      <c r="E1403" t="str">
        <f t="shared" si="69"/>
        <v>Gibbs</v>
      </c>
    </row>
    <row r="1404" spans="1:5" ht="15.75" x14ac:dyDescent="0.25">
      <c r="A1404" s="1" t="s">
        <v>968</v>
      </c>
      <c r="B1404" s="1" t="s">
        <v>3786</v>
      </c>
      <c r="C1404" t="str">
        <f t="shared" si="67"/>
        <v>Ms.</v>
      </c>
      <c r="D1404" t="str">
        <f t="shared" si="68"/>
        <v xml:space="preserve"> Kelly A</v>
      </c>
      <c r="E1404" t="str">
        <f t="shared" si="69"/>
        <v>Trom</v>
      </c>
    </row>
    <row r="1405" spans="1:5" ht="15.75" x14ac:dyDescent="0.25">
      <c r="A1405" s="1" t="s">
        <v>967</v>
      </c>
      <c r="B1405" s="1" t="s">
        <v>3787</v>
      </c>
      <c r="C1405" t="str">
        <f t="shared" si="67"/>
        <v>Ms.</v>
      </c>
      <c r="D1405" t="str">
        <f t="shared" si="68"/>
        <v xml:space="preserve"> Brooke E</v>
      </c>
      <c r="E1405" t="str">
        <f t="shared" si="69"/>
        <v>Sizer</v>
      </c>
    </row>
    <row r="1406" spans="1:5" ht="15.75" x14ac:dyDescent="0.25">
      <c r="A1406" s="1" t="s">
        <v>966</v>
      </c>
      <c r="B1406" s="1" t="s">
        <v>3788</v>
      </c>
      <c r="C1406" t="str">
        <f t="shared" si="67"/>
        <v>Ms.</v>
      </c>
      <c r="D1406" t="str">
        <f t="shared" si="68"/>
        <v xml:space="preserve"> Katelyn E.</v>
      </c>
      <c r="E1406" t="str">
        <f t="shared" si="69"/>
        <v>Ellison</v>
      </c>
    </row>
    <row r="1407" spans="1:5" ht="15.75" x14ac:dyDescent="0.25">
      <c r="A1407" s="1" t="s">
        <v>965</v>
      </c>
      <c r="B1407" s="1" t="s">
        <v>3789</v>
      </c>
      <c r="C1407" t="str">
        <f t="shared" si="67"/>
        <v>Mr.</v>
      </c>
      <c r="D1407" t="str">
        <f t="shared" si="68"/>
        <v xml:space="preserve"> Adam</v>
      </c>
      <c r="E1407" t="str">
        <f t="shared" si="69"/>
        <v>Sulkowski</v>
      </c>
    </row>
    <row r="1408" spans="1:5" ht="15.75" x14ac:dyDescent="0.25">
      <c r="A1408" s="1" t="s">
        <v>964</v>
      </c>
      <c r="B1408" s="1" t="s">
        <v>3790</v>
      </c>
      <c r="C1408" t="str">
        <f t="shared" si="67"/>
        <v>Ms.</v>
      </c>
      <c r="D1408" t="str">
        <f t="shared" si="68"/>
        <v xml:space="preserve"> Dana</v>
      </c>
      <c r="E1408" t="str">
        <f t="shared" si="69"/>
        <v>Maringo</v>
      </c>
    </row>
    <row r="1409" spans="1:5" ht="15.75" x14ac:dyDescent="0.25">
      <c r="A1409" s="1" t="s">
        <v>963</v>
      </c>
      <c r="B1409" s="1" t="s">
        <v>3791</v>
      </c>
      <c r="C1409" t="str">
        <f t="shared" si="67"/>
        <v>Mr.</v>
      </c>
      <c r="D1409" t="str">
        <f t="shared" si="68"/>
        <v xml:space="preserve"> Eric W</v>
      </c>
      <c r="E1409" t="str">
        <f t="shared" si="69"/>
        <v>Lattin</v>
      </c>
    </row>
    <row r="1410" spans="1:5" ht="15.75" x14ac:dyDescent="0.25">
      <c r="A1410" s="1" t="s">
        <v>962</v>
      </c>
      <c r="B1410" s="1" t="s">
        <v>3792</v>
      </c>
      <c r="C1410" t="str">
        <f t="shared" si="67"/>
        <v>Mr.</v>
      </c>
      <c r="D1410" t="str">
        <f t="shared" si="68"/>
        <v xml:space="preserve"> Matthew D</v>
      </c>
      <c r="E1410" t="str">
        <f t="shared" si="69"/>
        <v>Deblander</v>
      </c>
    </row>
    <row r="1411" spans="1:5" ht="15.75" x14ac:dyDescent="0.25">
      <c r="A1411" s="1" t="s">
        <v>961</v>
      </c>
      <c r="B1411" s="1" t="s">
        <v>3793</v>
      </c>
      <c r="C1411" t="str">
        <f t="shared" ref="C1411:C1474" si="70">TRIM(MID(B1411,FIND(",",B1411)+1,FIND(" ",B1411,FIND(",",B1411)+2)-FIND(",",B1411)-1))</f>
        <v>Mr.</v>
      </c>
      <c r="D1411" t="str">
        <f t="shared" si="68"/>
        <v xml:space="preserve"> Eoghan</v>
      </c>
      <c r="E1411" t="str">
        <f t="shared" si="69"/>
        <v>O'Neill</v>
      </c>
    </row>
    <row r="1412" spans="1:5" ht="15.75" x14ac:dyDescent="0.25">
      <c r="A1412" s="1" t="s">
        <v>960</v>
      </c>
      <c r="B1412" s="1" t="s">
        <v>3794</v>
      </c>
      <c r="C1412" t="str">
        <f t="shared" si="70"/>
        <v>Ms.</v>
      </c>
      <c r="D1412" t="str">
        <f t="shared" si="68"/>
        <v xml:space="preserve"> Pamela W</v>
      </c>
      <c r="E1412" t="str">
        <f t="shared" si="69"/>
        <v>Davis</v>
      </c>
    </row>
    <row r="1413" spans="1:5" ht="15.75" x14ac:dyDescent="0.25">
      <c r="A1413" s="1" t="s">
        <v>959</v>
      </c>
      <c r="B1413" s="1" t="s">
        <v>3795</v>
      </c>
      <c r="C1413" t="str">
        <f t="shared" si="70"/>
        <v>Ms.</v>
      </c>
      <c r="D1413" t="str">
        <f t="shared" si="68"/>
        <v xml:space="preserve"> Lindsey M.</v>
      </c>
      <c r="E1413" t="str">
        <f t="shared" si="69"/>
        <v>Stanek</v>
      </c>
    </row>
    <row r="1414" spans="1:5" ht="15.75" x14ac:dyDescent="0.25">
      <c r="A1414" s="1" t="s">
        <v>958</v>
      </c>
      <c r="B1414" s="1" t="s">
        <v>3796</v>
      </c>
      <c r="C1414" t="str">
        <f t="shared" si="70"/>
        <v>Ms.</v>
      </c>
      <c r="D1414" t="str">
        <f t="shared" si="68"/>
        <v xml:space="preserve"> Kassie</v>
      </c>
      <c r="E1414" t="str">
        <f t="shared" si="69"/>
        <v>Harris</v>
      </c>
    </row>
    <row r="1415" spans="1:5" ht="15.75" x14ac:dyDescent="0.25">
      <c r="A1415" s="1" t="s">
        <v>957</v>
      </c>
      <c r="B1415" s="1" t="s">
        <v>3797</v>
      </c>
      <c r="C1415" t="str">
        <f t="shared" si="70"/>
        <v>Mr.</v>
      </c>
      <c r="D1415" t="str">
        <f t="shared" si="68"/>
        <v xml:space="preserve"> Matthew</v>
      </c>
      <c r="E1415" t="str">
        <f t="shared" si="69"/>
        <v>Manning</v>
      </c>
    </row>
    <row r="1416" spans="1:5" ht="15.75" x14ac:dyDescent="0.25">
      <c r="A1416" s="1" t="s">
        <v>956</v>
      </c>
      <c r="B1416" s="1" t="s">
        <v>3798</v>
      </c>
      <c r="C1416" t="str">
        <f t="shared" si="70"/>
        <v>Mr.</v>
      </c>
      <c r="D1416" t="str">
        <f t="shared" si="68"/>
        <v xml:space="preserve"> Ruben Dario</v>
      </c>
      <c r="E1416" t="str">
        <f t="shared" si="69"/>
        <v>Barrera Munoz</v>
      </c>
    </row>
    <row r="1417" spans="1:5" ht="15.75" x14ac:dyDescent="0.25">
      <c r="A1417" s="1" t="s">
        <v>955</v>
      </c>
      <c r="B1417" s="1" t="s">
        <v>3799</v>
      </c>
      <c r="C1417" t="str">
        <f t="shared" si="70"/>
        <v>Mr.</v>
      </c>
      <c r="D1417" t="str">
        <f t="shared" si="68"/>
        <v xml:space="preserve"> Kevin</v>
      </c>
      <c r="E1417" t="str">
        <f t="shared" si="69"/>
        <v>Schauwaers</v>
      </c>
    </row>
    <row r="1418" spans="1:5" ht="15.75" x14ac:dyDescent="0.25">
      <c r="A1418" s="1" t="s">
        <v>954</v>
      </c>
      <c r="B1418" s="1" t="s">
        <v>3800</v>
      </c>
      <c r="C1418" t="str">
        <f t="shared" si="70"/>
        <v>Ms.</v>
      </c>
      <c r="D1418" t="str">
        <f t="shared" si="68"/>
        <v xml:space="preserve"> Lindsay M</v>
      </c>
      <c r="E1418" t="str">
        <f t="shared" si="69"/>
        <v>Hartman</v>
      </c>
    </row>
    <row r="1419" spans="1:5" ht="15.75" x14ac:dyDescent="0.25">
      <c r="A1419" s="1" t="s">
        <v>953</v>
      </c>
      <c r="B1419" s="1" t="s">
        <v>3801</v>
      </c>
      <c r="C1419" t="str">
        <f t="shared" si="70"/>
        <v>Mrs.</v>
      </c>
      <c r="D1419" t="str">
        <f t="shared" si="68"/>
        <v xml:space="preserve"> Amanda</v>
      </c>
      <c r="E1419" t="str">
        <f t="shared" si="69"/>
        <v>Fire</v>
      </c>
    </row>
    <row r="1420" spans="1:5" ht="15.75" x14ac:dyDescent="0.25">
      <c r="A1420" s="1" t="s">
        <v>952</v>
      </c>
      <c r="B1420" s="1" t="s">
        <v>3802</v>
      </c>
      <c r="C1420" t="str">
        <f t="shared" si="70"/>
        <v>Mr.</v>
      </c>
      <c r="D1420" t="str">
        <f t="shared" si="68"/>
        <v xml:space="preserve"> James</v>
      </c>
      <c r="E1420" t="str">
        <f t="shared" si="69"/>
        <v>Waliaula</v>
      </c>
    </row>
    <row r="1421" spans="1:5" ht="15.75" x14ac:dyDescent="0.25">
      <c r="A1421" s="1" t="s">
        <v>951</v>
      </c>
      <c r="B1421" s="1" t="s">
        <v>3803</v>
      </c>
      <c r="C1421" t="str">
        <f t="shared" si="70"/>
        <v>Mr.</v>
      </c>
      <c r="D1421" t="str">
        <f t="shared" si="68"/>
        <v xml:space="preserve"> Samuel H.</v>
      </c>
      <c r="E1421" t="str">
        <f t="shared" si="69"/>
        <v>Blackshear</v>
      </c>
    </row>
    <row r="1422" spans="1:5" ht="15.75" x14ac:dyDescent="0.25">
      <c r="A1422" s="1" t="s">
        <v>950</v>
      </c>
      <c r="B1422" s="1" t="s">
        <v>3804</v>
      </c>
      <c r="C1422" t="str">
        <f t="shared" si="70"/>
        <v>Ms.</v>
      </c>
      <c r="D1422" t="str">
        <f t="shared" si="68"/>
        <v xml:space="preserve"> Jenni</v>
      </c>
      <c r="E1422" t="str">
        <f t="shared" si="69"/>
        <v>Nettik</v>
      </c>
    </row>
    <row r="1423" spans="1:5" ht="15.75" x14ac:dyDescent="0.25">
      <c r="A1423" s="1" t="s">
        <v>949</v>
      </c>
      <c r="B1423" s="1" t="s">
        <v>3805</v>
      </c>
      <c r="C1423" t="str">
        <f t="shared" si="70"/>
        <v>Mr.</v>
      </c>
      <c r="D1423" t="str">
        <f t="shared" si="68"/>
        <v xml:space="preserve"> Estuardo F</v>
      </c>
      <c r="E1423" t="str">
        <f t="shared" si="69"/>
        <v>Novales</v>
      </c>
    </row>
    <row r="1424" spans="1:5" ht="15.75" x14ac:dyDescent="0.25">
      <c r="A1424" s="1" t="s">
        <v>948</v>
      </c>
      <c r="B1424" s="1" t="s">
        <v>3806</v>
      </c>
      <c r="C1424" t="str">
        <f t="shared" si="70"/>
        <v>Mr.</v>
      </c>
      <c r="D1424" t="str">
        <f t="shared" si="68"/>
        <v xml:space="preserve"> Brett</v>
      </c>
      <c r="E1424" t="str">
        <f t="shared" si="69"/>
        <v>Rosauer</v>
      </c>
    </row>
    <row r="1425" spans="1:5" ht="15.75" x14ac:dyDescent="0.25">
      <c r="A1425" s="1" t="s">
        <v>947</v>
      </c>
      <c r="B1425" s="1" t="s">
        <v>3807</v>
      </c>
      <c r="C1425" t="str">
        <f t="shared" si="70"/>
        <v>Ms.</v>
      </c>
      <c r="D1425" t="str">
        <f t="shared" ref="D1425:D1488" si="71">_xlfn.TEXTAFTER(_xlfn.TEXTAFTER(B1425,", ")," ")</f>
        <v xml:space="preserve"> Sharon E.</v>
      </c>
      <c r="E1425" t="str">
        <f t="shared" ref="E1425:E1488" si="72">TRIM(LEFT(B1425,FIND(",",B1425)-1))</f>
        <v>Ryder</v>
      </c>
    </row>
    <row r="1426" spans="1:5" ht="15.75" x14ac:dyDescent="0.25">
      <c r="A1426" s="1" t="s">
        <v>946</v>
      </c>
      <c r="B1426" s="1" t="s">
        <v>3808</v>
      </c>
      <c r="C1426" t="str">
        <f t="shared" si="70"/>
        <v>Mr.</v>
      </c>
      <c r="D1426" t="str">
        <f t="shared" si="71"/>
        <v xml:space="preserve"> Jacob W√¶ver</v>
      </c>
      <c r="E1426" t="str">
        <f t="shared" si="72"/>
        <v>Larsen</v>
      </c>
    </row>
    <row r="1427" spans="1:5" ht="15.75" x14ac:dyDescent="0.25">
      <c r="A1427" s="1" t="s">
        <v>945</v>
      </c>
      <c r="B1427" s="1" t="s">
        <v>3809</v>
      </c>
      <c r="C1427" t="str">
        <f t="shared" si="70"/>
        <v>Mr.</v>
      </c>
      <c r="D1427" t="str">
        <f t="shared" si="71"/>
        <v xml:space="preserve"> Scott</v>
      </c>
      <c r="E1427" t="str">
        <f t="shared" si="72"/>
        <v>Keate</v>
      </c>
    </row>
    <row r="1428" spans="1:5" ht="15.75" x14ac:dyDescent="0.25">
      <c r="A1428" s="1" t="s">
        <v>944</v>
      </c>
      <c r="B1428" s="1" t="s">
        <v>3810</v>
      </c>
      <c r="C1428" t="str">
        <f t="shared" si="70"/>
        <v>Ms.</v>
      </c>
      <c r="D1428" t="str">
        <f t="shared" si="71"/>
        <v xml:space="preserve"> Brooke S.</v>
      </c>
      <c r="E1428" t="str">
        <f t="shared" si="72"/>
        <v>Williams</v>
      </c>
    </row>
    <row r="1429" spans="1:5" ht="15.75" x14ac:dyDescent="0.25">
      <c r="A1429" s="1" t="s">
        <v>943</v>
      </c>
      <c r="B1429" s="1" t="s">
        <v>3811</v>
      </c>
      <c r="C1429" t="str">
        <f t="shared" si="70"/>
        <v>Ms.</v>
      </c>
      <c r="D1429" t="str">
        <f t="shared" si="71"/>
        <v xml:space="preserve"> Kaye A.</v>
      </c>
      <c r="E1429" t="str">
        <f t="shared" si="72"/>
        <v>Starosciak</v>
      </c>
    </row>
    <row r="1430" spans="1:5" ht="15.75" x14ac:dyDescent="0.25">
      <c r="A1430" s="1" t="s">
        <v>942</v>
      </c>
      <c r="B1430" s="1" t="s">
        <v>3812</v>
      </c>
      <c r="C1430" t="str">
        <f t="shared" si="70"/>
        <v>Ms.</v>
      </c>
      <c r="D1430" t="str">
        <f t="shared" si="71"/>
        <v xml:space="preserve"> Carolyn</v>
      </c>
      <c r="E1430" t="str">
        <f t="shared" si="72"/>
        <v>Smith</v>
      </c>
    </row>
    <row r="1431" spans="1:5" ht="15.75" x14ac:dyDescent="0.25">
      <c r="A1431" s="1" t="s">
        <v>941</v>
      </c>
      <c r="B1431" s="1" t="s">
        <v>3813</v>
      </c>
      <c r="C1431" t="str">
        <f t="shared" si="70"/>
        <v>Mr.</v>
      </c>
      <c r="D1431" t="str">
        <f t="shared" si="71"/>
        <v xml:space="preserve"> Daniel C.</v>
      </c>
      <c r="E1431" t="str">
        <f t="shared" si="72"/>
        <v>Henderson</v>
      </c>
    </row>
    <row r="1432" spans="1:5" ht="15.75" x14ac:dyDescent="0.25">
      <c r="A1432" s="1" t="s">
        <v>940</v>
      </c>
      <c r="B1432" s="1" t="s">
        <v>3814</v>
      </c>
      <c r="C1432" t="str">
        <f t="shared" si="70"/>
        <v>Mrs.</v>
      </c>
      <c r="D1432" t="str">
        <f t="shared" si="71"/>
        <v xml:space="preserve"> Laurie A</v>
      </c>
      <c r="E1432" t="str">
        <f t="shared" si="72"/>
        <v>Winkelman</v>
      </c>
    </row>
    <row r="1433" spans="1:5" ht="15.75" x14ac:dyDescent="0.25">
      <c r="A1433" s="1" t="s">
        <v>939</v>
      </c>
      <c r="B1433" s="1" t="s">
        <v>3815</v>
      </c>
      <c r="C1433" t="str">
        <f t="shared" si="70"/>
        <v>Ms.</v>
      </c>
      <c r="D1433" t="str">
        <f t="shared" si="71"/>
        <v xml:space="preserve"> Nicole</v>
      </c>
      <c r="E1433" t="str">
        <f t="shared" si="72"/>
        <v>Monette</v>
      </c>
    </row>
    <row r="1434" spans="1:5" ht="15.75" x14ac:dyDescent="0.25">
      <c r="A1434" s="1" t="s">
        <v>938</v>
      </c>
      <c r="B1434" s="1" t="s">
        <v>3816</v>
      </c>
      <c r="C1434" t="str">
        <f t="shared" si="70"/>
        <v>Ms.</v>
      </c>
      <c r="D1434" t="str">
        <f t="shared" si="71"/>
        <v xml:space="preserve"> Shelby</v>
      </c>
      <c r="E1434" t="str">
        <f t="shared" si="72"/>
        <v>Kramer</v>
      </c>
    </row>
    <row r="1435" spans="1:5" ht="15.75" x14ac:dyDescent="0.25">
      <c r="A1435" s="1" t="s">
        <v>937</v>
      </c>
      <c r="B1435" s="1" t="s">
        <v>3817</v>
      </c>
      <c r="C1435" t="str">
        <f t="shared" si="70"/>
        <v>Ms.</v>
      </c>
      <c r="D1435" t="str">
        <f t="shared" si="71"/>
        <v xml:space="preserve"> Allison</v>
      </c>
      <c r="E1435" t="str">
        <f t="shared" si="72"/>
        <v>Goldstein</v>
      </c>
    </row>
    <row r="1436" spans="1:5" ht="15.75" x14ac:dyDescent="0.25">
      <c r="A1436" s="1" t="s">
        <v>936</v>
      </c>
      <c r="B1436" s="1" t="s">
        <v>3818</v>
      </c>
      <c r="C1436" t="str">
        <f t="shared" si="70"/>
        <v>Ms.</v>
      </c>
      <c r="D1436" t="str">
        <f t="shared" si="71"/>
        <v xml:space="preserve"> Leticia</v>
      </c>
      <c r="E1436" t="str">
        <f t="shared" si="72"/>
        <v>Gonzalez</v>
      </c>
    </row>
    <row r="1437" spans="1:5" ht="15.75" x14ac:dyDescent="0.25">
      <c r="A1437" s="1" t="s">
        <v>935</v>
      </c>
      <c r="B1437" s="1" t="s">
        <v>3819</v>
      </c>
      <c r="C1437" t="str">
        <f t="shared" si="70"/>
        <v>Mr.</v>
      </c>
      <c r="D1437" t="str">
        <f t="shared" si="71"/>
        <v xml:space="preserve"> John S.</v>
      </c>
      <c r="E1437" t="str">
        <f t="shared" si="72"/>
        <v>Barrett</v>
      </c>
    </row>
    <row r="1438" spans="1:5" ht="15.75" x14ac:dyDescent="0.25">
      <c r="A1438" s="1" t="s">
        <v>934</v>
      </c>
      <c r="B1438" s="1" t="s">
        <v>3820</v>
      </c>
      <c r="C1438" t="str">
        <f t="shared" si="70"/>
        <v>Ms.</v>
      </c>
      <c r="D1438" t="str">
        <f t="shared" si="71"/>
        <v xml:space="preserve"> April</v>
      </c>
      <c r="E1438" t="str">
        <f t="shared" si="72"/>
        <v>Irwin</v>
      </c>
    </row>
    <row r="1439" spans="1:5" ht="15.75" x14ac:dyDescent="0.25">
      <c r="A1439" s="1" t="s">
        <v>933</v>
      </c>
      <c r="B1439" s="1" t="s">
        <v>3821</v>
      </c>
      <c r="C1439" t="str">
        <f t="shared" si="70"/>
        <v>Ms.</v>
      </c>
      <c r="D1439" t="str">
        <f t="shared" si="71"/>
        <v xml:space="preserve"> Ashley N.</v>
      </c>
      <c r="E1439" t="str">
        <f t="shared" si="72"/>
        <v>Glenn</v>
      </c>
    </row>
    <row r="1440" spans="1:5" ht="15.75" x14ac:dyDescent="0.25">
      <c r="A1440" s="1" t="s">
        <v>932</v>
      </c>
      <c r="B1440" s="1" t="s">
        <v>3822</v>
      </c>
      <c r="C1440" t="str">
        <f t="shared" si="70"/>
        <v>Ms.</v>
      </c>
      <c r="D1440" t="str">
        <f t="shared" si="71"/>
        <v xml:space="preserve"> Madeleine</v>
      </c>
      <c r="E1440" t="str">
        <f t="shared" si="72"/>
        <v>O'Meara</v>
      </c>
    </row>
    <row r="1441" spans="1:5" ht="15.75" x14ac:dyDescent="0.25">
      <c r="A1441" s="1" t="s">
        <v>931</v>
      </c>
      <c r="B1441" s="1" t="s">
        <v>3823</v>
      </c>
      <c r="C1441" t="str">
        <f t="shared" si="70"/>
        <v>Ms.</v>
      </c>
      <c r="D1441" t="str">
        <f t="shared" si="71"/>
        <v xml:space="preserve"> Nelly S</v>
      </c>
      <c r="E1441" t="str">
        <f t="shared" si="72"/>
        <v>Budrow</v>
      </c>
    </row>
    <row r="1442" spans="1:5" ht="15.75" x14ac:dyDescent="0.25">
      <c r="A1442" s="1" t="s">
        <v>930</v>
      </c>
      <c r="B1442" s="1" t="s">
        <v>3824</v>
      </c>
      <c r="C1442" t="str">
        <f t="shared" si="70"/>
        <v>Ms.</v>
      </c>
      <c r="D1442" t="str">
        <f t="shared" si="71"/>
        <v xml:space="preserve"> Meredith S</v>
      </c>
      <c r="E1442" t="str">
        <f t="shared" si="72"/>
        <v>Anderson</v>
      </c>
    </row>
    <row r="1443" spans="1:5" ht="15.75" x14ac:dyDescent="0.25">
      <c r="A1443" s="1" t="s">
        <v>929</v>
      </c>
      <c r="B1443" s="1" t="s">
        <v>3825</v>
      </c>
      <c r="C1443" t="str">
        <f t="shared" si="70"/>
        <v>Mr.</v>
      </c>
      <c r="D1443" t="str">
        <f t="shared" si="71"/>
        <v xml:space="preserve"> Kevin</v>
      </c>
      <c r="E1443" t="str">
        <f t="shared" si="72"/>
        <v>Douglas</v>
      </c>
    </row>
    <row r="1444" spans="1:5" ht="15.75" x14ac:dyDescent="0.25">
      <c r="A1444" s="1" t="s">
        <v>928</v>
      </c>
      <c r="B1444" s="1" t="s">
        <v>3826</v>
      </c>
      <c r="C1444" t="str">
        <f t="shared" si="70"/>
        <v>Ms.</v>
      </c>
      <c r="D1444" t="str">
        <f t="shared" si="71"/>
        <v xml:space="preserve"> Lisa</v>
      </c>
      <c r="E1444" t="str">
        <f t="shared" si="72"/>
        <v>Tecklenburg</v>
      </c>
    </row>
    <row r="1445" spans="1:5" ht="15.75" x14ac:dyDescent="0.25">
      <c r="A1445" s="1" t="s">
        <v>927</v>
      </c>
      <c r="B1445" s="1" t="s">
        <v>3827</v>
      </c>
      <c r="C1445" t="str">
        <f t="shared" si="70"/>
        <v>Ms.</v>
      </c>
      <c r="D1445" t="str">
        <f t="shared" si="71"/>
        <v xml:space="preserve"> Katherine A</v>
      </c>
      <c r="E1445" t="str">
        <f t="shared" si="72"/>
        <v>Baker</v>
      </c>
    </row>
    <row r="1446" spans="1:5" ht="15.75" x14ac:dyDescent="0.25">
      <c r="A1446" s="1" t="s">
        <v>926</v>
      </c>
      <c r="B1446" s="1" t="s">
        <v>3828</v>
      </c>
      <c r="C1446" t="str">
        <f t="shared" si="70"/>
        <v>Mr.</v>
      </c>
      <c r="D1446" t="str">
        <f t="shared" si="71"/>
        <v xml:space="preserve"> Steve</v>
      </c>
      <c r="E1446" t="str">
        <f t="shared" si="72"/>
        <v>Schenck</v>
      </c>
    </row>
    <row r="1447" spans="1:5" ht="15.75" x14ac:dyDescent="0.25">
      <c r="A1447" s="1" t="s">
        <v>925</v>
      </c>
      <c r="B1447" s="1" t="s">
        <v>3829</v>
      </c>
      <c r="C1447" t="str">
        <f t="shared" si="70"/>
        <v>Ms.</v>
      </c>
      <c r="D1447" t="str">
        <f t="shared" si="71"/>
        <v xml:space="preserve"> Kate L.</v>
      </c>
      <c r="E1447" t="str">
        <f t="shared" si="72"/>
        <v>Johnson</v>
      </c>
    </row>
    <row r="1448" spans="1:5" ht="15.75" x14ac:dyDescent="0.25">
      <c r="A1448" s="1" t="s">
        <v>924</v>
      </c>
      <c r="B1448" s="1" t="s">
        <v>3830</v>
      </c>
      <c r="C1448" t="str">
        <f t="shared" si="70"/>
        <v>Ms.</v>
      </c>
      <c r="D1448" t="str">
        <f t="shared" si="71"/>
        <v xml:space="preserve"> Beth</v>
      </c>
      <c r="E1448" t="str">
        <f t="shared" si="72"/>
        <v>Blendell</v>
      </c>
    </row>
    <row r="1449" spans="1:5" ht="15.75" x14ac:dyDescent="0.25">
      <c r="A1449" s="1" t="s">
        <v>923</v>
      </c>
      <c r="B1449" s="1" t="s">
        <v>3831</v>
      </c>
      <c r="C1449" t="str">
        <f t="shared" si="70"/>
        <v>Ms.</v>
      </c>
      <c r="D1449" t="str">
        <f t="shared" si="71"/>
        <v xml:space="preserve"> Katharine</v>
      </c>
      <c r="E1449" t="str">
        <f t="shared" si="72"/>
        <v>Parodi</v>
      </c>
    </row>
    <row r="1450" spans="1:5" ht="15.75" x14ac:dyDescent="0.25">
      <c r="A1450" s="1" t="s">
        <v>922</v>
      </c>
      <c r="B1450" s="1" t="s">
        <v>3832</v>
      </c>
      <c r="C1450" t="str">
        <f t="shared" si="70"/>
        <v>Ms.</v>
      </c>
      <c r="D1450" t="str">
        <f t="shared" si="71"/>
        <v xml:space="preserve"> Heather L</v>
      </c>
      <c r="E1450" t="str">
        <f t="shared" si="72"/>
        <v>Morgan</v>
      </c>
    </row>
    <row r="1451" spans="1:5" ht="15.75" x14ac:dyDescent="0.25">
      <c r="A1451" s="1" t="s">
        <v>921</v>
      </c>
      <c r="B1451" s="1" t="s">
        <v>3833</v>
      </c>
      <c r="C1451" t="str">
        <f t="shared" si="70"/>
        <v>Ms.</v>
      </c>
      <c r="D1451" t="str">
        <f t="shared" si="71"/>
        <v xml:space="preserve"> Desiree</v>
      </c>
      <c r="E1451" t="str">
        <f t="shared" si="72"/>
        <v>Linden</v>
      </c>
    </row>
    <row r="1452" spans="1:5" ht="15.75" x14ac:dyDescent="0.25">
      <c r="A1452" s="1" t="s">
        <v>920</v>
      </c>
      <c r="B1452" s="1" t="s">
        <v>3834</v>
      </c>
      <c r="C1452" t="str">
        <f t="shared" si="70"/>
        <v>Mr.</v>
      </c>
      <c r="D1452" t="str">
        <f t="shared" si="71"/>
        <v xml:space="preserve"> Peter B.</v>
      </c>
      <c r="E1452" t="str">
        <f t="shared" si="72"/>
        <v>Horning</v>
      </c>
    </row>
    <row r="1453" spans="1:5" ht="15.75" x14ac:dyDescent="0.25">
      <c r="A1453" s="1" t="s">
        <v>919</v>
      </c>
      <c r="B1453" s="1" t="s">
        <v>3835</v>
      </c>
      <c r="C1453" t="str">
        <f t="shared" si="70"/>
        <v>Mr.</v>
      </c>
      <c r="D1453" t="str">
        <f t="shared" si="71"/>
        <v xml:space="preserve"> Adam</v>
      </c>
      <c r="E1453" t="str">
        <f t="shared" si="72"/>
        <v>Goode</v>
      </c>
    </row>
    <row r="1454" spans="1:5" ht="15.75" x14ac:dyDescent="0.25">
      <c r="A1454" s="1" t="s">
        <v>918</v>
      </c>
      <c r="B1454" s="1" t="s">
        <v>3836</v>
      </c>
      <c r="C1454" t="str">
        <f t="shared" si="70"/>
        <v>Mr.</v>
      </c>
      <c r="D1454" t="str">
        <f t="shared" si="71"/>
        <v xml:space="preserve"> Jeremy J</v>
      </c>
      <c r="E1454" t="str">
        <f t="shared" si="72"/>
        <v>Doden</v>
      </c>
    </row>
    <row r="1455" spans="1:5" ht="15.75" x14ac:dyDescent="0.25">
      <c r="A1455" s="1" t="s">
        <v>917</v>
      </c>
      <c r="B1455" s="1" t="s">
        <v>3837</v>
      </c>
      <c r="C1455" t="str">
        <f t="shared" si="70"/>
        <v>Mr.</v>
      </c>
      <c r="D1455" t="str">
        <f t="shared" si="71"/>
        <v xml:space="preserve"> Adam C</v>
      </c>
      <c r="E1455" t="str">
        <f t="shared" si="72"/>
        <v>Groff</v>
      </c>
    </row>
    <row r="1456" spans="1:5" ht="15.75" x14ac:dyDescent="0.25">
      <c r="A1456" s="1" t="s">
        <v>916</v>
      </c>
      <c r="B1456" s="1" t="s">
        <v>3838</v>
      </c>
      <c r="C1456" t="str">
        <f t="shared" si="70"/>
        <v>Mr.</v>
      </c>
      <c r="D1456" t="str">
        <f t="shared" si="71"/>
        <v xml:space="preserve"> Jon</v>
      </c>
      <c r="E1456" t="str">
        <f t="shared" si="72"/>
        <v>Kuehler</v>
      </c>
    </row>
    <row r="1457" spans="1:5" ht="15.75" x14ac:dyDescent="0.25">
      <c r="A1457" s="1" t="s">
        <v>915</v>
      </c>
      <c r="B1457" s="1" t="s">
        <v>3839</v>
      </c>
      <c r="C1457" t="str">
        <f t="shared" si="70"/>
        <v>Mr.</v>
      </c>
      <c r="D1457" t="str">
        <f t="shared" si="71"/>
        <v xml:space="preserve"> Steven J</v>
      </c>
      <c r="E1457" t="str">
        <f t="shared" si="72"/>
        <v>Daniels</v>
      </c>
    </row>
    <row r="1458" spans="1:5" ht="15.75" x14ac:dyDescent="0.25">
      <c r="A1458" s="1" t="s">
        <v>914</v>
      </c>
      <c r="B1458" s="1" t="s">
        <v>3840</v>
      </c>
      <c r="C1458" t="str">
        <f t="shared" si="70"/>
        <v>Ms.</v>
      </c>
      <c r="D1458" t="str">
        <f t="shared" si="71"/>
        <v xml:space="preserve"> Jessica P.</v>
      </c>
      <c r="E1458" t="str">
        <f t="shared" si="72"/>
        <v>Gibby</v>
      </c>
    </row>
    <row r="1459" spans="1:5" ht="15.75" x14ac:dyDescent="0.25">
      <c r="A1459" s="1" t="s">
        <v>913</v>
      </c>
      <c r="B1459" s="1" t="s">
        <v>3841</v>
      </c>
      <c r="C1459" t="str">
        <f t="shared" si="70"/>
        <v>Ms.</v>
      </c>
      <c r="D1459" t="str">
        <f t="shared" si="71"/>
        <v xml:space="preserve"> Ashley</v>
      </c>
      <c r="E1459" t="str">
        <f t="shared" si="72"/>
        <v>Busa</v>
      </c>
    </row>
    <row r="1460" spans="1:5" ht="15.75" x14ac:dyDescent="0.25">
      <c r="A1460" s="1" t="s">
        <v>912</v>
      </c>
      <c r="B1460" s="1" t="s">
        <v>3842</v>
      </c>
      <c r="C1460" t="str">
        <f t="shared" si="70"/>
        <v>Mr.</v>
      </c>
      <c r="D1460" t="str">
        <f t="shared" si="71"/>
        <v xml:space="preserve"> Arturo H.</v>
      </c>
      <c r="E1460" t="str">
        <f t="shared" si="72"/>
        <v>Moyo</v>
      </c>
    </row>
    <row r="1461" spans="1:5" ht="15.75" x14ac:dyDescent="0.25">
      <c r="A1461" s="1" t="s">
        <v>911</v>
      </c>
      <c r="B1461" s="1" t="s">
        <v>3843</v>
      </c>
      <c r="C1461" t="str">
        <f t="shared" si="70"/>
        <v>Mr.</v>
      </c>
      <c r="D1461" t="str">
        <f t="shared" si="71"/>
        <v xml:space="preserve"> Ketil</v>
      </c>
      <c r="E1461" t="str">
        <f t="shared" si="72"/>
        <v>Horn</v>
      </c>
    </row>
    <row r="1462" spans="1:5" ht="15.75" x14ac:dyDescent="0.25">
      <c r="A1462" s="1" t="s">
        <v>910</v>
      </c>
      <c r="B1462" s="1" t="s">
        <v>3844</v>
      </c>
      <c r="C1462" t="str">
        <f t="shared" si="70"/>
        <v>Ms.</v>
      </c>
      <c r="D1462" t="str">
        <f t="shared" si="71"/>
        <v xml:space="preserve"> Katie</v>
      </c>
      <c r="E1462" t="str">
        <f t="shared" si="72"/>
        <v>Bien</v>
      </c>
    </row>
    <row r="1463" spans="1:5" ht="15.75" x14ac:dyDescent="0.25">
      <c r="A1463" s="1" t="s">
        <v>909</v>
      </c>
      <c r="B1463" s="1" t="s">
        <v>3845</v>
      </c>
      <c r="C1463" t="str">
        <f t="shared" si="70"/>
        <v>Ms.</v>
      </c>
      <c r="D1463" t="str">
        <f t="shared" si="71"/>
        <v xml:space="preserve"> Christi</v>
      </c>
      <c r="E1463" t="str">
        <f t="shared" si="72"/>
        <v>O'Connor</v>
      </c>
    </row>
    <row r="1464" spans="1:5" ht="15.75" x14ac:dyDescent="0.25">
      <c r="A1464" s="1" t="s">
        <v>908</v>
      </c>
      <c r="B1464" s="1" t="s">
        <v>3846</v>
      </c>
      <c r="C1464" t="str">
        <f t="shared" si="70"/>
        <v>Mr.</v>
      </c>
      <c r="D1464" t="str">
        <f t="shared" si="71"/>
        <v xml:space="preserve"> Alan</v>
      </c>
      <c r="E1464" t="str">
        <f t="shared" si="72"/>
        <v>Ash</v>
      </c>
    </row>
    <row r="1465" spans="1:5" ht="15.75" x14ac:dyDescent="0.25">
      <c r="A1465" s="1" t="s">
        <v>907</v>
      </c>
      <c r="B1465" s="1" t="s">
        <v>3847</v>
      </c>
      <c r="C1465" t="str">
        <f t="shared" si="70"/>
        <v>Mr.</v>
      </c>
      <c r="D1465" t="str">
        <f t="shared" si="71"/>
        <v xml:space="preserve"> Edivaldo B. Sr.</v>
      </c>
      <c r="E1465" t="str">
        <f t="shared" si="72"/>
        <v>Do Prado</v>
      </c>
    </row>
    <row r="1466" spans="1:5" ht="15.75" x14ac:dyDescent="0.25">
      <c r="A1466" s="1" t="s">
        <v>906</v>
      </c>
      <c r="B1466" s="1" t="s">
        <v>3848</v>
      </c>
      <c r="C1466" t="str">
        <f t="shared" si="70"/>
        <v>Ms.</v>
      </c>
      <c r="D1466" t="str">
        <f t="shared" si="71"/>
        <v xml:space="preserve"> Eve</v>
      </c>
      <c r="E1466" t="str">
        <f t="shared" si="72"/>
        <v>Phillips</v>
      </c>
    </row>
    <row r="1467" spans="1:5" ht="15.75" x14ac:dyDescent="0.25">
      <c r="A1467" s="1" t="s">
        <v>905</v>
      </c>
      <c r="B1467" s="1" t="s">
        <v>3849</v>
      </c>
      <c r="C1467" t="str">
        <f t="shared" si="70"/>
        <v>Mr.</v>
      </c>
      <c r="D1467" t="str">
        <f t="shared" si="71"/>
        <v xml:space="preserve"> Devin</v>
      </c>
      <c r="E1467" t="str">
        <f t="shared" si="72"/>
        <v>Kelly</v>
      </c>
    </row>
    <row r="1468" spans="1:5" ht="15.75" x14ac:dyDescent="0.25">
      <c r="A1468" s="1" t="s">
        <v>904</v>
      </c>
      <c r="B1468" s="1" t="s">
        <v>3850</v>
      </c>
      <c r="C1468" t="str">
        <f t="shared" si="70"/>
        <v>Mr.</v>
      </c>
      <c r="D1468" t="str">
        <f t="shared" si="71"/>
        <v xml:space="preserve"> Shaun R</v>
      </c>
      <c r="E1468" t="str">
        <f t="shared" si="72"/>
        <v>Dever</v>
      </c>
    </row>
    <row r="1469" spans="1:5" ht="15.75" x14ac:dyDescent="0.25">
      <c r="A1469" s="1" t="s">
        <v>903</v>
      </c>
      <c r="B1469" s="1" t="s">
        <v>3851</v>
      </c>
      <c r="C1469" t="str">
        <f t="shared" si="70"/>
        <v>Mr.</v>
      </c>
      <c r="D1469" t="str">
        <f t="shared" si="71"/>
        <v xml:space="preserve"> Adrian</v>
      </c>
      <c r="E1469" t="str">
        <f t="shared" si="72"/>
        <v>Horvath</v>
      </c>
    </row>
    <row r="1470" spans="1:5" ht="15.75" x14ac:dyDescent="0.25">
      <c r="A1470" s="1" t="s">
        <v>902</v>
      </c>
      <c r="B1470" s="1" t="s">
        <v>3852</v>
      </c>
      <c r="C1470" t="str">
        <f t="shared" si="70"/>
        <v>Mr.</v>
      </c>
      <c r="D1470" t="str">
        <f t="shared" si="71"/>
        <v xml:space="preserve"> Andrew</v>
      </c>
      <c r="E1470" t="str">
        <f t="shared" si="72"/>
        <v>Danner</v>
      </c>
    </row>
    <row r="1471" spans="1:5" ht="15.75" x14ac:dyDescent="0.25">
      <c r="A1471" s="1" t="s">
        <v>901</v>
      </c>
      <c r="B1471" s="1" t="s">
        <v>3853</v>
      </c>
      <c r="C1471" t="str">
        <f t="shared" si="70"/>
        <v>Ms.</v>
      </c>
      <c r="D1471" t="str">
        <f t="shared" si="71"/>
        <v xml:space="preserve"> Mallory</v>
      </c>
      <c r="E1471" t="str">
        <f t="shared" si="72"/>
        <v>Weiss</v>
      </c>
    </row>
    <row r="1472" spans="1:5" ht="15.75" x14ac:dyDescent="0.25">
      <c r="A1472" s="1" t="s">
        <v>900</v>
      </c>
      <c r="B1472" s="1" t="s">
        <v>3854</v>
      </c>
      <c r="C1472" t="str">
        <f t="shared" si="70"/>
        <v>Mr.</v>
      </c>
      <c r="D1472" t="str">
        <f t="shared" si="71"/>
        <v xml:space="preserve"> Shawn E</v>
      </c>
      <c r="E1472" t="str">
        <f t="shared" si="72"/>
        <v>D'Andrea</v>
      </c>
    </row>
    <row r="1473" spans="1:5" ht="15.75" x14ac:dyDescent="0.25">
      <c r="A1473" s="1" t="s">
        <v>899</v>
      </c>
      <c r="B1473" s="1" t="s">
        <v>3855</v>
      </c>
      <c r="C1473" t="str">
        <f t="shared" si="70"/>
        <v>Ms.</v>
      </c>
      <c r="D1473" t="str">
        <f t="shared" si="71"/>
        <v xml:space="preserve"> Sarah E</v>
      </c>
      <c r="E1473" t="str">
        <f t="shared" si="72"/>
        <v>Olesky</v>
      </c>
    </row>
    <row r="1474" spans="1:5" ht="15.75" x14ac:dyDescent="0.25">
      <c r="A1474" s="1" t="s">
        <v>898</v>
      </c>
      <c r="B1474" s="1" t="s">
        <v>3856</v>
      </c>
      <c r="C1474" t="str">
        <f t="shared" si="70"/>
        <v>Mr.</v>
      </c>
      <c r="D1474" t="str">
        <f t="shared" si="71"/>
        <v xml:space="preserve"> Josh</v>
      </c>
      <c r="E1474" t="str">
        <f t="shared" si="72"/>
        <v>Whitcraft</v>
      </c>
    </row>
    <row r="1475" spans="1:5" ht="15.75" x14ac:dyDescent="0.25">
      <c r="A1475" s="1" t="s">
        <v>897</v>
      </c>
      <c r="B1475" s="1" t="s">
        <v>3857</v>
      </c>
      <c r="C1475" t="str">
        <f t="shared" ref="C1475:C1538" si="73">TRIM(MID(B1475,FIND(",",B1475)+1,FIND(" ",B1475,FIND(",",B1475)+2)-FIND(",",B1475)-1))</f>
        <v>Mr.</v>
      </c>
      <c r="D1475" t="str">
        <f t="shared" si="71"/>
        <v xml:space="preserve"> Johann A</v>
      </c>
      <c r="E1475" t="str">
        <f t="shared" si="72"/>
        <v>Salazar</v>
      </c>
    </row>
    <row r="1476" spans="1:5" ht="15.75" x14ac:dyDescent="0.25">
      <c r="A1476" s="1" t="s">
        <v>896</v>
      </c>
      <c r="B1476" s="1" t="s">
        <v>3858</v>
      </c>
      <c r="C1476" t="str">
        <f t="shared" si="73"/>
        <v>Ms.</v>
      </c>
      <c r="D1476" t="str">
        <f t="shared" si="71"/>
        <v xml:space="preserve"> Robin M.</v>
      </c>
      <c r="E1476" t="str">
        <f t="shared" si="72"/>
        <v>Todd</v>
      </c>
    </row>
    <row r="1477" spans="1:5" ht="15.75" x14ac:dyDescent="0.25">
      <c r="A1477" s="1" t="s">
        <v>895</v>
      </c>
      <c r="B1477" s="1" t="s">
        <v>3859</v>
      </c>
      <c r="C1477" t="str">
        <f t="shared" si="73"/>
        <v>Mr.</v>
      </c>
      <c r="D1477" t="str">
        <f t="shared" si="71"/>
        <v xml:space="preserve"> Kyle K</v>
      </c>
      <c r="E1477" t="str">
        <f t="shared" si="72"/>
        <v>Pond</v>
      </c>
    </row>
    <row r="1478" spans="1:5" ht="15.75" x14ac:dyDescent="0.25">
      <c r="A1478" s="1" t="s">
        <v>894</v>
      </c>
      <c r="B1478" s="1" t="s">
        <v>3860</v>
      </c>
      <c r="C1478" t="str">
        <f t="shared" si="73"/>
        <v>Ms.</v>
      </c>
      <c r="D1478" t="str">
        <f t="shared" si="71"/>
        <v xml:space="preserve"> Alison</v>
      </c>
      <c r="E1478" t="str">
        <f t="shared" si="72"/>
        <v>Egan</v>
      </c>
    </row>
    <row r="1479" spans="1:5" ht="15.75" x14ac:dyDescent="0.25">
      <c r="A1479" s="1" t="s">
        <v>893</v>
      </c>
      <c r="B1479" s="1" t="s">
        <v>3861</v>
      </c>
      <c r="C1479" t="str">
        <f t="shared" si="73"/>
        <v>Mr.</v>
      </c>
      <c r="D1479" t="str">
        <f t="shared" si="71"/>
        <v xml:space="preserve"> Michael A.</v>
      </c>
      <c r="E1479" t="str">
        <f t="shared" si="72"/>
        <v>Bersani</v>
      </c>
    </row>
    <row r="1480" spans="1:5" ht="15.75" x14ac:dyDescent="0.25">
      <c r="A1480" s="1" t="s">
        <v>892</v>
      </c>
      <c r="B1480" s="1" t="s">
        <v>3862</v>
      </c>
      <c r="C1480" t="str">
        <f t="shared" si="73"/>
        <v>Mr.</v>
      </c>
      <c r="D1480" t="str">
        <f t="shared" si="71"/>
        <v xml:space="preserve"> Byron A</v>
      </c>
      <c r="E1480" t="str">
        <f t="shared" si="72"/>
        <v>Creech</v>
      </c>
    </row>
    <row r="1481" spans="1:5" ht="15.75" x14ac:dyDescent="0.25">
      <c r="A1481" s="1" t="s">
        <v>891</v>
      </c>
      <c r="B1481" s="1" t="s">
        <v>3863</v>
      </c>
      <c r="C1481" t="str">
        <f t="shared" si="73"/>
        <v>Ms.</v>
      </c>
      <c r="D1481" t="str">
        <f t="shared" si="71"/>
        <v xml:space="preserve"> Carine A</v>
      </c>
      <c r="E1481" t="str">
        <f t="shared" si="72"/>
        <v>Sudres</v>
      </c>
    </row>
    <row r="1482" spans="1:5" ht="15.75" x14ac:dyDescent="0.25">
      <c r="A1482" s="1" t="s">
        <v>890</v>
      </c>
      <c r="B1482" s="1" t="s">
        <v>3864</v>
      </c>
      <c r="C1482" t="str">
        <f t="shared" si="73"/>
        <v>Mr.</v>
      </c>
      <c r="D1482" t="str">
        <f t="shared" si="71"/>
        <v xml:space="preserve"> Nathaniel</v>
      </c>
      <c r="E1482" t="str">
        <f t="shared" si="72"/>
        <v>Couture</v>
      </c>
    </row>
    <row r="1483" spans="1:5" ht="15.75" x14ac:dyDescent="0.25">
      <c r="A1483" s="1" t="s">
        <v>889</v>
      </c>
      <c r="B1483" s="1" t="s">
        <v>3865</v>
      </c>
      <c r="C1483" t="str">
        <f t="shared" si="73"/>
        <v>Ms.</v>
      </c>
      <c r="D1483" t="str">
        <f t="shared" si="71"/>
        <v xml:space="preserve"> Lindsay A.</v>
      </c>
      <c r="E1483" t="str">
        <f t="shared" si="72"/>
        <v>Willard</v>
      </c>
    </row>
    <row r="1484" spans="1:5" ht="15.75" x14ac:dyDescent="0.25">
      <c r="A1484" s="1" t="s">
        <v>888</v>
      </c>
      <c r="B1484" s="1" t="s">
        <v>3866</v>
      </c>
      <c r="C1484" t="str">
        <f t="shared" si="73"/>
        <v>Mr.</v>
      </c>
      <c r="D1484" t="str">
        <f t="shared" si="71"/>
        <v xml:space="preserve"> Justin R</v>
      </c>
      <c r="E1484" t="str">
        <f t="shared" si="72"/>
        <v>Patronick</v>
      </c>
    </row>
    <row r="1485" spans="1:5" ht="15.75" x14ac:dyDescent="0.25">
      <c r="A1485" s="1" t="s">
        <v>887</v>
      </c>
      <c r="B1485" s="1" t="s">
        <v>3867</v>
      </c>
      <c r="C1485" t="str">
        <f t="shared" si="73"/>
        <v>Ms.</v>
      </c>
      <c r="D1485" t="str">
        <f t="shared" si="71"/>
        <v xml:space="preserve"> Casey</v>
      </c>
      <c r="E1485" t="str">
        <f t="shared" si="72"/>
        <v>Depasquale</v>
      </c>
    </row>
    <row r="1486" spans="1:5" ht="15.75" x14ac:dyDescent="0.25">
      <c r="A1486" s="1" t="s">
        <v>886</v>
      </c>
      <c r="B1486" s="1" t="s">
        <v>3868</v>
      </c>
      <c r="C1486" t="str">
        <f t="shared" si="73"/>
        <v>Ms.</v>
      </c>
      <c r="D1486" t="str">
        <f t="shared" si="71"/>
        <v xml:space="preserve"> Amanda L</v>
      </c>
      <c r="E1486" t="str">
        <f t="shared" si="72"/>
        <v>Lavergne</v>
      </c>
    </row>
    <row r="1487" spans="1:5" ht="15.75" x14ac:dyDescent="0.25">
      <c r="A1487" s="1" t="s">
        <v>885</v>
      </c>
      <c r="B1487" s="1" t="s">
        <v>3869</v>
      </c>
      <c r="C1487" t="str">
        <f t="shared" si="73"/>
        <v>Ms.</v>
      </c>
      <c r="D1487" t="str">
        <f t="shared" si="71"/>
        <v xml:space="preserve"> Ayako N.</v>
      </c>
      <c r="E1487" t="str">
        <f t="shared" si="72"/>
        <v>Kawakami</v>
      </c>
    </row>
    <row r="1488" spans="1:5" ht="15.75" x14ac:dyDescent="0.25">
      <c r="A1488" s="1" t="s">
        <v>884</v>
      </c>
      <c r="B1488" s="1" t="s">
        <v>3870</v>
      </c>
      <c r="C1488" t="str">
        <f t="shared" si="73"/>
        <v>Ms.</v>
      </c>
      <c r="D1488" t="str">
        <f t="shared" si="71"/>
        <v xml:space="preserve"> Emilee</v>
      </c>
      <c r="E1488" t="str">
        <f t="shared" si="72"/>
        <v>Gonsalves</v>
      </c>
    </row>
    <row r="1489" spans="1:5" ht="15.75" x14ac:dyDescent="0.25">
      <c r="A1489" s="1" t="s">
        <v>883</v>
      </c>
      <c r="B1489" s="1" t="s">
        <v>3871</v>
      </c>
      <c r="C1489" t="str">
        <f t="shared" si="73"/>
        <v>Mr.</v>
      </c>
      <c r="D1489" t="str">
        <f t="shared" ref="D1489:D1552" si="74">_xlfn.TEXTAFTER(_xlfn.TEXTAFTER(B1489,", ")," ")</f>
        <v xml:space="preserve"> Stephen M</v>
      </c>
      <c r="E1489" t="str">
        <f t="shared" ref="E1489:E1552" si="75">TRIM(LEFT(B1489,FIND(",",B1489)-1))</f>
        <v>Peck</v>
      </c>
    </row>
    <row r="1490" spans="1:5" ht="15.75" x14ac:dyDescent="0.25">
      <c r="A1490" s="1" t="s">
        <v>882</v>
      </c>
      <c r="B1490" s="1" t="s">
        <v>3872</v>
      </c>
      <c r="C1490" t="str">
        <f t="shared" si="73"/>
        <v>Ms.</v>
      </c>
      <c r="D1490" t="str">
        <f t="shared" si="74"/>
        <v xml:space="preserve"> Annemarie A</v>
      </c>
      <c r="E1490" t="str">
        <f t="shared" si="75"/>
        <v>Aure</v>
      </c>
    </row>
    <row r="1491" spans="1:5" ht="15.75" x14ac:dyDescent="0.25">
      <c r="A1491" s="1" t="s">
        <v>881</v>
      </c>
      <c r="B1491" s="1" t="s">
        <v>3873</v>
      </c>
      <c r="C1491" t="str">
        <f t="shared" si="73"/>
        <v>Ms.</v>
      </c>
      <c r="D1491" t="str">
        <f t="shared" si="74"/>
        <v xml:space="preserve"> Ashley R</v>
      </c>
      <c r="E1491" t="str">
        <f t="shared" si="75"/>
        <v>Mattingly</v>
      </c>
    </row>
    <row r="1492" spans="1:5" ht="15.75" x14ac:dyDescent="0.25">
      <c r="A1492" s="1" t="s">
        <v>880</v>
      </c>
      <c r="B1492" s="1" t="s">
        <v>3874</v>
      </c>
      <c r="C1492" t="str">
        <f t="shared" si="73"/>
        <v>Ms.</v>
      </c>
      <c r="D1492" t="str">
        <f t="shared" si="74"/>
        <v xml:space="preserve"> Leslie A</v>
      </c>
      <c r="E1492" t="str">
        <f t="shared" si="75"/>
        <v>Stelpflug</v>
      </c>
    </row>
    <row r="1493" spans="1:5" ht="15.75" x14ac:dyDescent="0.25">
      <c r="A1493" s="1" t="s">
        <v>879</v>
      </c>
      <c r="B1493" s="1" t="s">
        <v>3875</v>
      </c>
      <c r="C1493" t="str">
        <f t="shared" si="73"/>
        <v>Mr.</v>
      </c>
      <c r="D1493" t="str">
        <f t="shared" si="74"/>
        <v xml:space="preserve"> Mauricio J. Sr.</v>
      </c>
      <c r="E1493" t="str">
        <f t="shared" si="75"/>
        <v>Sanchez Antognini</v>
      </c>
    </row>
    <row r="1494" spans="1:5" ht="15.75" x14ac:dyDescent="0.25">
      <c r="A1494" s="1" t="s">
        <v>878</v>
      </c>
      <c r="B1494" s="1" t="s">
        <v>3876</v>
      </c>
      <c r="C1494" t="str">
        <f t="shared" si="73"/>
        <v>Mr.</v>
      </c>
      <c r="D1494" t="str">
        <f t="shared" si="74"/>
        <v xml:space="preserve"> Kieran</v>
      </c>
      <c r="E1494" t="str">
        <f t="shared" si="75"/>
        <v>Condon</v>
      </c>
    </row>
    <row r="1495" spans="1:5" ht="15.75" x14ac:dyDescent="0.25">
      <c r="A1495" s="1" t="s">
        <v>877</v>
      </c>
      <c r="B1495" s="1" t="s">
        <v>3877</v>
      </c>
      <c r="C1495" t="str">
        <f t="shared" si="73"/>
        <v>Ms.</v>
      </c>
      <c r="D1495" t="str">
        <f t="shared" si="74"/>
        <v xml:space="preserve"> Elizabeth A</v>
      </c>
      <c r="E1495" t="str">
        <f t="shared" si="75"/>
        <v>Magato</v>
      </c>
    </row>
    <row r="1496" spans="1:5" ht="15.75" x14ac:dyDescent="0.25">
      <c r="A1496" s="1" t="s">
        <v>876</v>
      </c>
      <c r="B1496" s="1" t="s">
        <v>3878</v>
      </c>
      <c r="C1496" t="str">
        <f t="shared" si="73"/>
        <v>Mr.</v>
      </c>
      <c r="D1496" t="str">
        <f t="shared" si="74"/>
        <v xml:space="preserve"> Zeke M.</v>
      </c>
      <c r="E1496" t="str">
        <f t="shared" si="75"/>
        <v>Dombrowski</v>
      </c>
    </row>
    <row r="1497" spans="1:5" ht="15.75" x14ac:dyDescent="0.25">
      <c r="A1497" s="1" t="s">
        <v>875</v>
      </c>
      <c r="B1497" s="1" t="s">
        <v>3879</v>
      </c>
      <c r="C1497" t="str">
        <f t="shared" si="73"/>
        <v>Mr.</v>
      </c>
      <c r="D1497" t="str">
        <f t="shared" si="74"/>
        <v xml:space="preserve"> Chip</v>
      </c>
      <c r="E1497" t="str">
        <f t="shared" si="75"/>
        <v>Ohara</v>
      </c>
    </row>
    <row r="1498" spans="1:5" ht="15.75" x14ac:dyDescent="0.25">
      <c r="A1498" s="1" t="s">
        <v>874</v>
      </c>
      <c r="B1498" s="1" t="s">
        <v>3880</v>
      </c>
      <c r="C1498" t="str">
        <f t="shared" si="73"/>
        <v>Mr.</v>
      </c>
      <c r="D1498" t="str">
        <f t="shared" si="74"/>
        <v xml:space="preserve"> Miguel Angel Sr.</v>
      </c>
      <c r="E1498" t="str">
        <f t="shared" si="75"/>
        <v>Cifuentes Fetiva</v>
      </c>
    </row>
    <row r="1499" spans="1:5" ht="15.75" x14ac:dyDescent="0.25">
      <c r="A1499" s="1" t="s">
        <v>873</v>
      </c>
      <c r="B1499" s="1" t="s">
        <v>3881</v>
      </c>
      <c r="C1499" t="str">
        <f t="shared" si="73"/>
        <v>Mr.</v>
      </c>
      <c r="D1499" t="str">
        <f t="shared" si="74"/>
        <v xml:space="preserve"> Brian</v>
      </c>
      <c r="E1499" t="str">
        <f t="shared" si="75"/>
        <v>Keno</v>
      </c>
    </row>
    <row r="1500" spans="1:5" ht="15.75" x14ac:dyDescent="0.25">
      <c r="A1500" s="1" t="s">
        <v>872</v>
      </c>
      <c r="B1500" s="1" t="s">
        <v>3882</v>
      </c>
      <c r="C1500" t="str">
        <f t="shared" si="73"/>
        <v>Ms.</v>
      </c>
      <c r="D1500" t="str">
        <f t="shared" si="74"/>
        <v xml:space="preserve"> Meghan</v>
      </c>
      <c r="E1500" t="str">
        <f t="shared" si="75"/>
        <v>Bruce</v>
      </c>
    </row>
    <row r="1501" spans="1:5" ht="15.75" x14ac:dyDescent="0.25">
      <c r="A1501" s="1" t="s">
        <v>871</v>
      </c>
      <c r="B1501" s="1" t="s">
        <v>3883</v>
      </c>
      <c r="C1501" t="str">
        <f t="shared" si="73"/>
        <v>Ms.</v>
      </c>
      <c r="D1501" t="str">
        <f t="shared" si="74"/>
        <v xml:space="preserve"> Meredith L.</v>
      </c>
      <c r="E1501" t="str">
        <f t="shared" si="75"/>
        <v>Lorch</v>
      </c>
    </row>
    <row r="1502" spans="1:5" ht="15.75" x14ac:dyDescent="0.25">
      <c r="A1502" s="1" t="s">
        <v>870</v>
      </c>
      <c r="B1502" s="1" t="s">
        <v>3884</v>
      </c>
      <c r="C1502" t="str">
        <f t="shared" si="73"/>
        <v>Mrs.</v>
      </c>
      <c r="D1502" t="str">
        <f t="shared" si="74"/>
        <v xml:space="preserve"> Millicent M</v>
      </c>
      <c r="E1502" t="str">
        <f t="shared" si="75"/>
        <v>Sullivan</v>
      </c>
    </row>
    <row r="1503" spans="1:5" ht="15.75" x14ac:dyDescent="0.25">
      <c r="A1503" s="1" t="s">
        <v>869</v>
      </c>
      <c r="B1503" s="1" t="s">
        <v>3885</v>
      </c>
      <c r="C1503" t="str">
        <f t="shared" si="73"/>
        <v>Ms.</v>
      </c>
      <c r="D1503" t="str">
        <f t="shared" si="74"/>
        <v xml:space="preserve"> Kathleen</v>
      </c>
      <c r="E1503" t="str">
        <f t="shared" si="75"/>
        <v>Cave</v>
      </c>
    </row>
    <row r="1504" spans="1:5" ht="15.75" x14ac:dyDescent="0.25">
      <c r="A1504" s="1" t="s">
        <v>868</v>
      </c>
      <c r="B1504" s="1" t="s">
        <v>3886</v>
      </c>
      <c r="C1504" t="str">
        <f t="shared" si="73"/>
        <v>Ms.</v>
      </c>
      <c r="D1504" t="str">
        <f t="shared" si="74"/>
        <v xml:space="preserve"> Kimberly K</v>
      </c>
      <c r="E1504" t="str">
        <f t="shared" si="75"/>
        <v>Gudenkauf</v>
      </c>
    </row>
    <row r="1505" spans="1:5" ht="15.75" x14ac:dyDescent="0.25">
      <c r="A1505" s="1" t="s">
        <v>867</v>
      </c>
      <c r="B1505" s="1" t="s">
        <v>3887</v>
      </c>
      <c r="C1505" t="str">
        <f t="shared" si="73"/>
        <v>Mr.</v>
      </c>
      <c r="D1505" t="str">
        <f t="shared" si="74"/>
        <v xml:space="preserve"> Justin C</v>
      </c>
      <c r="E1505" t="str">
        <f t="shared" si="75"/>
        <v>Thomas</v>
      </c>
    </row>
    <row r="1506" spans="1:5" ht="15.75" x14ac:dyDescent="0.25">
      <c r="A1506" s="1" t="s">
        <v>866</v>
      </c>
      <c r="B1506" s="1" t="s">
        <v>3888</v>
      </c>
      <c r="C1506" t="str">
        <f t="shared" si="73"/>
        <v>Mr.</v>
      </c>
      <c r="D1506" t="str">
        <f t="shared" si="74"/>
        <v xml:space="preserve"> Tristan P.</v>
      </c>
      <c r="E1506" t="str">
        <f t="shared" si="75"/>
        <v>Holley</v>
      </c>
    </row>
    <row r="1507" spans="1:5" ht="15.75" x14ac:dyDescent="0.25">
      <c r="A1507" s="1" t="s">
        <v>865</v>
      </c>
      <c r="B1507" s="1" t="s">
        <v>3889</v>
      </c>
      <c r="C1507" t="str">
        <f t="shared" si="73"/>
        <v>Ms.</v>
      </c>
      <c r="D1507" t="str">
        <f t="shared" si="74"/>
        <v xml:space="preserve"> Traci A</v>
      </c>
      <c r="E1507" t="str">
        <f t="shared" si="75"/>
        <v>Kemble</v>
      </c>
    </row>
    <row r="1508" spans="1:5" ht="15.75" x14ac:dyDescent="0.25">
      <c r="A1508" s="1" t="s">
        <v>864</v>
      </c>
      <c r="B1508" s="1" t="s">
        <v>3890</v>
      </c>
      <c r="C1508" t="str">
        <f t="shared" si="73"/>
        <v>Mr.</v>
      </c>
      <c r="D1508" t="str">
        <f t="shared" si="74"/>
        <v xml:space="preserve"> Justin P</v>
      </c>
      <c r="E1508" t="str">
        <f t="shared" si="75"/>
        <v>Bentley</v>
      </c>
    </row>
    <row r="1509" spans="1:5" ht="15.75" x14ac:dyDescent="0.25">
      <c r="A1509" s="1" t="s">
        <v>863</v>
      </c>
      <c r="B1509" s="1" t="s">
        <v>3891</v>
      </c>
      <c r="C1509" t="str">
        <f t="shared" si="73"/>
        <v>Mr.</v>
      </c>
      <c r="D1509" t="str">
        <f t="shared" si="74"/>
        <v xml:space="preserve"> Logan M</v>
      </c>
      <c r="E1509" t="str">
        <f t="shared" si="75"/>
        <v>Jones</v>
      </c>
    </row>
    <row r="1510" spans="1:5" ht="15.75" x14ac:dyDescent="0.25">
      <c r="A1510" s="1" t="s">
        <v>862</v>
      </c>
      <c r="B1510" s="1" t="s">
        <v>3892</v>
      </c>
      <c r="C1510" t="str">
        <f t="shared" si="73"/>
        <v>Mr.</v>
      </c>
      <c r="D1510" t="str">
        <f t="shared" si="74"/>
        <v xml:space="preserve"> Sebastien</v>
      </c>
      <c r="E1510" t="str">
        <f t="shared" si="75"/>
        <v>Tremblay</v>
      </c>
    </row>
    <row r="1511" spans="1:5" ht="15.75" x14ac:dyDescent="0.25">
      <c r="A1511" s="1" t="s">
        <v>861</v>
      </c>
      <c r="B1511" s="1" t="s">
        <v>3893</v>
      </c>
      <c r="C1511" t="str">
        <f t="shared" si="73"/>
        <v>Ms.</v>
      </c>
      <c r="D1511" t="str">
        <f t="shared" si="74"/>
        <v xml:space="preserve"> Tiffany A</v>
      </c>
      <c r="E1511" t="str">
        <f t="shared" si="75"/>
        <v>Bellucci</v>
      </c>
    </row>
    <row r="1512" spans="1:5" ht="15.75" x14ac:dyDescent="0.25">
      <c r="A1512" s="1" t="s">
        <v>860</v>
      </c>
      <c r="B1512" s="1" t="s">
        <v>3894</v>
      </c>
      <c r="C1512" t="str">
        <f t="shared" si="73"/>
        <v>Mr.</v>
      </c>
      <c r="D1512" t="str">
        <f t="shared" si="74"/>
        <v xml:space="preserve"> Matthew</v>
      </c>
      <c r="E1512" t="str">
        <f t="shared" si="75"/>
        <v>Collins</v>
      </c>
    </row>
    <row r="1513" spans="1:5" ht="15.75" x14ac:dyDescent="0.25">
      <c r="A1513" s="1" t="s">
        <v>859</v>
      </c>
      <c r="B1513" s="1" t="s">
        <v>3895</v>
      </c>
      <c r="C1513" t="str">
        <f t="shared" si="73"/>
        <v>Mr.</v>
      </c>
      <c r="D1513" t="str">
        <f t="shared" si="74"/>
        <v xml:space="preserve"> Luke</v>
      </c>
      <c r="E1513" t="str">
        <f t="shared" si="75"/>
        <v>Gillman</v>
      </c>
    </row>
    <row r="1514" spans="1:5" ht="15.75" x14ac:dyDescent="0.25">
      <c r="A1514" s="1" t="s">
        <v>858</v>
      </c>
      <c r="B1514" s="1" t="s">
        <v>3896</v>
      </c>
      <c r="C1514" t="str">
        <f t="shared" si="73"/>
        <v>Ms.</v>
      </c>
      <c r="D1514" t="str">
        <f t="shared" si="74"/>
        <v xml:space="preserve"> Leigh</v>
      </c>
      <c r="E1514" t="str">
        <f t="shared" si="75"/>
        <v>West</v>
      </c>
    </row>
    <row r="1515" spans="1:5" ht="15.75" x14ac:dyDescent="0.25">
      <c r="A1515" s="1" t="s">
        <v>857</v>
      </c>
      <c r="B1515" s="1" t="s">
        <v>3897</v>
      </c>
      <c r="C1515" t="str">
        <f t="shared" si="73"/>
        <v>Mr.</v>
      </c>
      <c r="D1515" t="str">
        <f t="shared" si="74"/>
        <v xml:space="preserve"> Yosuke</v>
      </c>
      <c r="E1515" t="str">
        <f t="shared" si="75"/>
        <v>Chida</v>
      </c>
    </row>
    <row r="1516" spans="1:5" ht="15.75" x14ac:dyDescent="0.25">
      <c r="A1516" s="1" t="s">
        <v>856</v>
      </c>
      <c r="B1516" s="1" t="s">
        <v>3898</v>
      </c>
      <c r="C1516" t="str">
        <f t="shared" si="73"/>
        <v>Mr.</v>
      </c>
      <c r="D1516" t="str">
        <f t="shared" si="74"/>
        <v xml:space="preserve"> Matthew</v>
      </c>
      <c r="E1516" t="str">
        <f t="shared" si="75"/>
        <v>Reisenauer</v>
      </c>
    </row>
    <row r="1517" spans="1:5" ht="15.75" x14ac:dyDescent="0.25">
      <c r="A1517" s="1" t="s">
        <v>855</v>
      </c>
      <c r="B1517" s="1" t="s">
        <v>3899</v>
      </c>
      <c r="C1517" t="str">
        <f t="shared" si="73"/>
        <v>Mr.</v>
      </c>
      <c r="D1517" t="str">
        <f t="shared" si="74"/>
        <v xml:space="preserve"> Jacob</v>
      </c>
      <c r="E1517" t="str">
        <f t="shared" si="75"/>
        <v>Rosenberg-Wohl</v>
      </c>
    </row>
    <row r="1518" spans="1:5" ht="15.75" x14ac:dyDescent="0.25">
      <c r="A1518" s="1" t="s">
        <v>854</v>
      </c>
      <c r="B1518" s="1" t="s">
        <v>3900</v>
      </c>
      <c r="C1518" t="str">
        <f t="shared" si="73"/>
        <v>Ms.</v>
      </c>
      <c r="D1518" t="str">
        <f t="shared" si="74"/>
        <v xml:space="preserve"> Jodi</v>
      </c>
      <c r="E1518" t="str">
        <f t="shared" si="75"/>
        <v>Theriault</v>
      </c>
    </row>
    <row r="1519" spans="1:5" ht="15.75" x14ac:dyDescent="0.25">
      <c r="A1519" s="1" t="s">
        <v>853</v>
      </c>
      <c r="B1519" s="1" t="s">
        <v>3901</v>
      </c>
      <c r="C1519" t="str">
        <f t="shared" si="73"/>
        <v>Ms.</v>
      </c>
      <c r="D1519" t="str">
        <f t="shared" si="74"/>
        <v xml:space="preserve"> Lauren</v>
      </c>
      <c r="E1519" t="str">
        <f t="shared" si="75"/>
        <v>Manuel</v>
      </c>
    </row>
    <row r="1520" spans="1:5" ht="15.75" x14ac:dyDescent="0.25">
      <c r="A1520" s="1" t="s">
        <v>852</v>
      </c>
      <c r="B1520" s="1" t="s">
        <v>3902</v>
      </c>
      <c r="C1520" t="str">
        <f t="shared" si="73"/>
        <v>Ms.</v>
      </c>
      <c r="D1520" t="str">
        <f t="shared" si="74"/>
        <v xml:space="preserve"> Misti C</v>
      </c>
      <c r="E1520" t="str">
        <f t="shared" si="75"/>
        <v>Demko</v>
      </c>
    </row>
    <row r="1521" spans="1:5" ht="15.75" x14ac:dyDescent="0.25">
      <c r="A1521" s="1" t="s">
        <v>851</v>
      </c>
      <c r="B1521" s="1" t="s">
        <v>3903</v>
      </c>
      <c r="C1521" t="str">
        <f t="shared" si="73"/>
        <v>Ms.</v>
      </c>
      <c r="D1521" t="str">
        <f t="shared" si="74"/>
        <v xml:space="preserve"> Angela J</v>
      </c>
      <c r="E1521" t="str">
        <f t="shared" si="75"/>
        <v>Battaglia</v>
      </c>
    </row>
    <row r="1522" spans="1:5" ht="15.75" x14ac:dyDescent="0.25">
      <c r="A1522" s="1" t="s">
        <v>850</v>
      </c>
      <c r="B1522" s="1" t="s">
        <v>3904</v>
      </c>
      <c r="C1522" t="str">
        <f t="shared" si="73"/>
        <v>Mr.</v>
      </c>
      <c r="D1522" t="str">
        <f t="shared" si="74"/>
        <v xml:space="preserve"> Jonathan D.</v>
      </c>
      <c r="E1522" t="str">
        <f t="shared" si="75"/>
        <v>Follo</v>
      </c>
    </row>
    <row r="1523" spans="1:5" ht="15.75" x14ac:dyDescent="0.25">
      <c r="A1523" s="1" t="s">
        <v>849</v>
      </c>
      <c r="B1523" s="1" t="s">
        <v>3905</v>
      </c>
      <c r="C1523" t="str">
        <f t="shared" si="73"/>
        <v>Ms.</v>
      </c>
      <c r="D1523" t="str">
        <f t="shared" si="74"/>
        <v xml:space="preserve"> Victoria</v>
      </c>
      <c r="E1523" t="str">
        <f t="shared" si="75"/>
        <v>Barana</v>
      </c>
    </row>
    <row r="1524" spans="1:5" ht="15.75" x14ac:dyDescent="0.25">
      <c r="A1524" s="1" t="s">
        <v>848</v>
      </c>
      <c r="B1524" s="1" t="s">
        <v>3906</v>
      </c>
      <c r="C1524" t="str">
        <f t="shared" si="73"/>
        <v>Mr.</v>
      </c>
      <c r="D1524" t="str">
        <f t="shared" si="74"/>
        <v xml:space="preserve"> Adrian R.</v>
      </c>
      <c r="E1524" t="str">
        <f t="shared" si="75"/>
        <v>Lysaght</v>
      </c>
    </row>
    <row r="1525" spans="1:5" ht="15.75" x14ac:dyDescent="0.25">
      <c r="A1525" s="1" t="s">
        <v>847</v>
      </c>
      <c r="B1525" s="1" t="s">
        <v>3907</v>
      </c>
      <c r="C1525" t="str">
        <f t="shared" si="73"/>
        <v>Mr.</v>
      </c>
      <c r="D1525" t="str">
        <f t="shared" si="74"/>
        <v xml:space="preserve"> Andrew</v>
      </c>
      <c r="E1525" t="str">
        <f t="shared" si="75"/>
        <v>Chalmers</v>
      </c>
    </row>
    <row r="1526" spans="1:5" ht="15.75" x14ac:dyDescent="0.25">
      <c r="A1526" s="1" t="s">
        <v>846</v>
      </c>
      <c r="B1526" s="1" t="s">
        <v>3908</v>
      </c>
      <c r="C1526" t="str">
        <f t="shared" si="73"/>
        <v>Mr.</v>
      </c>
      <c r="D1526" t="str">
        <f t="shared" si="74"/>
        <v xml:space="preserve"> Jason A.</v>
      </c>
      <c r="E1526" t="str">
        <f t="shared" si="75"/>
        <v>Phillippi</v>
      </c>
    </row>
    <row r="1527" spans="1:5" ht="15.75" x14ac:dyDescent="0.25">
      <c r="A1527" s="1" t="s">
        <v>845</v>
      </c>
      <c r="B1527" s="1" t="s">
        <v>3909</v>
      </c>
      <c r="C1527" t="str">
        <f t="shared" si="73"/>
        <v>Ms.</v>
      </c>
      <c r="D1527" t="str">
        <f t="shared" si="74"/>
        <v xml:space="preserve"> Rachel</v>
      </c>
      <c r="E1527" t="str">
        <f t="shared" si="75"/>
        <v>MacPherson</v>
      </c>
    </row>
    <row r="1528" spans="1:5" ht="15.75" x14ac:dyDescent="0.25">
      <c r="A1528" s="1" t="s">
        <v>844</v>
      </c>
      <c r="B1528" s="1" t="s">
        <v>3910</v>
      </c>
      <c r="C1528" t="str">
        <f t="shared" si="73"/>
        <v>Ms.</v>
      </c>
      <c r="D1528" t="str">
        <f t="shared" si="74"/>
        <v xml:space="preserve"> Susan</v>
      </c>
      <c r="E1528" t="str">
        <f t="shared" si="75"/>
        <v>Delfidio</v>
      </c>
    </row>
    <row r="1529" spans="1:5" ht="15.75" x14ac:dyDescent="0.25">
      <c r="A1529" s="1" t="s">
        <v>843</v>
      </c>
      <c r="B1529" s="1" t="s">
        <v>3911</v>
      </c>
      <c r="C1529" t="str">
        <f t="shared" si="73"/>
        <v>Mr.</v>
      </c>
      <c r="D1529" t="str">
        <f t="shared" si="74"/>
        <v xml:space="preserve"> Cameron M.</v>
      </c>
      <c r="E1529" t="str">
        <f t="shared" si="75"/>
        <v>Cummings</v>
      </c>
    </row>
    <row r="1530" spans="1:5" ht="15.75" x14ac:dyDescent="0.25">
      <c r="A1530" s="1" t="s">
        <v>842</v>
      </c>
      <c r="B1530" s="1" t="s">
        <v>3912</v>
      </c>
      <c r="C1530" t="str">
        <f t="shared" si="73"/>
        <v>Ms.</v>
      </c>
      <c r="D1530" t="str">
        <f t="shared" si="74"/>
        <v xml:space="preserve"> Claudia A.</v>
      </c>
      <c r="E1530" t="str">
        <f t="shared" si="75"/>
        <v>Schroegel</v>
      </c>
    </row>
    <row r="1531" spans="1:5" ht="15.75" x14ac:dyDescent="0.25">
      <c r="A1531" s="1" t="s">
        <v>841</v>
      </c>
      <c r="B1531" s="1" t="s">
        <v>3913</v>
      </c>
      <c r="C1531" t="str">
        <f t="shared" si="73"/>
        <v>Ms.</v>
      </c>
      <c r="D1531" t="str">
        <f t="shared" si="74"/>
        <v xml:space="preserve"> Kate</v>
      </c>
      <c r="E1531" t="str">
        <f t="shared" si="75"/>
        <v>Williams</v>
      </c>
    </row>
    <row r="1532" spans="1:5" ht="15.75" x14ac:dyDescent="0.25">
      <c r="A1532" s="1" t="s">
        <v>840</v>
      </c>
      <c r="B1532" s="1" t="s">
        <v>3914</v>
      </c>
      <c r="C1532" t="str">
        <f t="shared" si="73"/>
        <v>Ms.</v>
      </c>
      <c r="D1532" t="str">
        <f t="shared" si="74"/>
        <v xml:space="preserve"> Nicole M.</v>
      </c>
      <c r="E1532" t="str">
        <f t="shared" si="75"/>
        <v>Casey</v>
      </c>
    </row>
    <row r="1533" spans="1:5" ht="15.75" x14ac:dyDescent="0.25">
      <c r="A1533" s="1" t="s">
        <v>839</v>
      </c>
      <c r="B1533" s="1" t="s">
        <v>3915</v>
      </c>
      <c r="C1533" t="str">
        <f t="shared" si="73"/>
        <v>Mr.</v>
      </c>
      <c r="D1533" t="str">
        <f t="shared" si="74"/>
        <v xml:space="preserve"> Jack</v>
      </c>
      <c r="E1533" t="str">
        <f t="shared" si="75"/>
        <v>Randall</v>
      </c>
    </row>
    <row r="1534" spans="1:5" ht="15.75" x14ac:dyDescent="0.25">
      <c r="A1534" s="1" t="s">
        <v>838</v>
      </c>
      <c r="B1534" s="1" t="s">
        <v>3916</v>
      </c>
      <c r="C1534" t="str">
        <f t="shared" si="73"/>
        <v>Mr.</v>
      </c>
      <c r="D1534" t="str">
        <f t="shared" si="74"/>
        <v xml:space="preserve"> Gregory</v>
      </c>
      <c r="E1534" t="str">
        <f t="shared" si="75"/>
        <v>Doyon</v>
      </c>
    </row>
    <row r="1535" spans="1:5" ht="15.75" x14ac:dyDescent="0.25">
      <c r="A1535" s="1" t="s">
        <v>837</v>
      </c>
      <c r="B1535" s="1" t="s">
        <v>3917</v>
      </c>
      <c r="C1535" t="str">
        <f t="shared" si="73"/>
        <v>Ms.</v>
      </c>
      <c r="D1535" t="str">
        <f t="shared" si="74"/>
        <v xml:space="preserve"> Rebecca</v>
      </c>
      <c r="E1535" t="str">
        <f t="shared" si="75"/>
        <v>Sankey</v>
      </c>
    </row>
    <row r="1536" spans="1:5" ht="15.75" x14ac:dyDescent="0.25">
      <c r="A1536" s="1" t="s">
        <v>836</v>
      </c>
      <c r="B1536" s="1" t="s">
        <v>3918</v>
      </c>
      <c r="C1536" t="str">
        <f t="shared" si="73"/>
        <v>Mr.</v>
      </c>
      <c r="D1536" t="str">
        <f t="shared" si="74"/>
        <v xml:space="preserve"> Adam</v>
      </c>
      <c r="E1536" t="str">
        <f t="shared" si="75"/>
        <v>Stilgenbauer</v>
      </c>
    </row>
    <row r="1537" spans="1:5" ht="15.75" x14ac:dyDescent="0.25">
      <c r="A1537" s="1" t="s">
        <v>835</v>
      </c>
      <c r="B1537" s="1" t="s">
        <v>3919</v>
      </c>
      <c r="C1537" t="str">
        <f t="shared" si="73"/>
        <v>Mr.</v>
      </c>
      <c r="D1537" t="str">
        <f t="shared" si="74"/>
        <v xml:space="preserve"> Ryan</v>
      </c>
      <c r="E1537" t="str">
        <f t="shared" si="75"/>
        <v>Jaskiewicz</v>
      </c>
    </row>
    <row r="1538" spans="1:5" ht="15.75" x14ac:dyDescent="0.25">
      <c r="A1538" s="1" t="s">
        <v>834</v>
      </c>
      <c r="B1538" s="1" t="s">
        <v>3920</v>
      </c>
      <c r="C1538" t="str">
        <f t="shared" si="73"/>
        <v>Ms.</v>
      </c>
      <c r="D1538" t="str">
        <f t="shared" si="74"/>
        <v xml:space="preserve"> Jackie K.</v>
      </c>
      <c r="E1538" t="str">
        <f t="shared" si="75"/>
        <v>Deppen</v>
      </c>
    </row>
    <row r="1539" spans="1:5" ht="15.75" x14ac:dyDescent="0.25">
      <c r="A1539" s="1" t="s">
        <v>833</v>
      </c>
      <c r="B1539" s="1" t="s">
        <v>3921</v>
      </c>
      <c r="C1539" t="str">
        <f t="shared" ref="C1539:C1602" si="76">TRIM(MID(B1539,FIND(",",B1539)+1,FIND(" ",B1539,FIND(",",B1539)+2)-FIND(",",B1539)-1))</f>
        <v>Mr.</v>
      </c>
      <c r="D1539" t="str">
        <f t="shared" si="74"/>
        <v xml:space="preserve"> Chris</v>
      </c>
      <c r="E1539" t="str">
        <f t="shared" si="75"/>
        <v>Hine</v>
      </c>
    </row>
    <row r="1540" spans="1:5" ht="15.75" x14ac:dyDescent="0.25">
      <c r="A1540" s="1" t="s">
        <v>832</v>
      </c>
      <c r="B1540" s="1" t="s">
        <v>3922</v>
      </c>
      <c r="C1540" t="str">
        <f t="shared" si="76"/>
        <v>Mr.</v>
      </c>
      <c r="D1540" t="str">
        <f t="shared" si="74"/>
        <v xml:space="preserve"> Tyler C</v>
      </c>
      <c r="E1540" t="str">
        <f t="shared" si="75"/>
        <v>Mathews</v>
      </c>
    </row>
    <row r="1541" spans="1:5" ht="15.75" x14ac:dyDescent="0.25">
      <c r="A1541" s="1" t="s">
        <v>831</v>
      </c>
      <c r="B1541" s="1" t="s">
        <v>3923</v>
      </c>
      <c r="C1541" t="str">
        <f t="shared" si="76"/>
        <v>Ms.</v>
      </c>
      <c r="D1541" t="str">
        <f t="shared" si="74"/>
        <v xml:space="preserve"> Yoshie</v>
      </c>
      <c r="E1541" t="str">
        <f t="shared" si="75"/>
        <v>Yabu</v>
      </c>
    </row>
    <row r="1542" spans="1:5" ht="15.75" x14ac:dyDescent="0.25">
      <c r="A1542" s="1" t="s">
        <v>830</v>
      </c>
      <c r="B1542" s="1" t="s">
        <v>3924</v>
      </c>
      <c r="C1542" t="str">
        <f t="shared" si="76"/>
        <v>Ms.</v>
      </c>
      <c r="D1542" t="str">
        <f t="shared" si="74"/>
        <v xml:space="preserve"> Lauren A</v>
      </c>
      <c r="E1542" t="str">
        <f t="shared" si="75"/>
        <v>Strang</v>
      </c>
    </row>
    <row r="1543" spans="1:5" ht="15.75" x14ac:dyDescent="0.25">
      <c r="A1543" s="1" t="s">
        <v>829</v>
      </c>
      <c r="B1543" s="1" t="s">
        <v>3925</v>
      </c>
      <c r="C1543" t="str">
        <f t="shared" si="76"/>
        <v>Mr.</v>
      </c>
      <c r="D1543" t="str">
        <f t="shared" si="74"/>
        <v xml:space="preserve"> Mason D.</v>
      </c>
      <c r="E1543" t="str">
        <f t="shared" si="75"/>
        <v>Frank</v>
      </c>
    </row>
    <row r="1544" spans="1:5" ht="15.75" x14ac:dyDescent="0.25">
      <c r="A1544" s="1" t="s">
        <v>828</v>
      </c>
      <c r="B1544" s="1" t="s">
        <v>3926</v>
      </c>
      <c r="C1544" t="str">
        <f t="shared" si="76"/>
        <v>Mr.</v>
      </c>
      <c r="D1544" t="str">
        <f t="shared" si="74"/>
        <v xml:space="preserve"> Ryan</v>
      </c>
      <c r="E1544" t="str">
        <f t="shared" si="75"/>
        <v>Shanley</v>
      </c>
    </row>
    <row r="1545" spans="1:5" ht="15.75" x14ac:dyDescent="0.25">
      <c r="A1545" s="1" t="s">
        <v>827</v>
      </c>
      <c r="B1545" s="1" t="s">
        <v>3927</v>
      </c>
      <c r="C1545" t="str">
        <f t="shared" si="76"/>
        <v>Mr.</v>
      </c>
      <c r="D1545" t="str">
        <f t="shared" si="74"/>
        <v xml:space="preserve"> Arturo</v>
      </c>
      <c r="E1545" t="str">
        <f t="shared" si="75"/>
        <v>Mancebo Garcia</v>
      </c>
    </row>
    <row r="1546" spans="1:5" ht="15.75" x14ac:dyDescent="0.25">
      <c r="A1546" s="1" t="s">
        <v>826</v>
      </c>
      <c r="B1546" s="1" t="s">
        <v>3928</v>
      </c>
      <c r="C1546" t="str">
        <f t="shared" si="76"/>
        <v>Mr.</v>
      </c>
      <c r="D1546" t="str">
        <f t="shared" si="74"/>
        <v xml:space="preserve"> Jake</v>
      </c>
      <c r="E1546" t="str">
        <f t="shared" si="75"/>
        <v>Keehan</v>
      </c>
    </row>
    <row r="1547" spans="1:5" ht="15.75" x14ac:dyDescent="0.25">
      <c r="A1547" s="1" t="s">
        <v>825</v>
      </c>
      <c r="B1547" s="1" t="s">
        <v>3929</v>
      </c>
      <c r="C1547" t="str">
        <f t="shared" si="76"/>
        <v>Ms.</v>
      </c>
      <c r="D1547" t="str">
        <f t="shared" si="74"/>
        <v xml:space="preserve"> Sarah E</v>
      </c>
      <c r="E1547" t="str">
        <f t="shared" si="75"/>
        <v>Mahaney</v>
      </c>
    </row>
    <row r="1548" spans="1:5" ht="15.75" x14ac:dyDescent="0.25">
      <c r="A1548" s="1" t="s">
        <v>824</v>
      </c>
      <c r="B1548" s="1" t="s">
        <v>3930</v>
      </c>
      <c r="C1548" t="str">
        <f t="shared" si="76"/>
        <v>Ms.</v>
      </c>
      <c r="D1548" t="str">
        <f t="shared" si="74"/>
        <v xml:space="preserve"> Alison L.</v>
      </c>
      <c r="E1548" t="str">
        <f t="shared" si="75"/>
        <v>Nolan</v>
      </c>
    </row>
    <row r="1549" spans="1:5" ht="15.75" x14ac:dyDescent="0.25">
      <c r="A1549" s="1" t="s">
        <v>823</v>
      </c>
      <c r="B1549" s="1" t="s">
        <v>3931</v>
      </c>
      <c r="C1549" t="str">
        <f t="shared" si="76"/>
        <v>Ms.</v>
      </c>
      <c r="D1549" t="str">
        <f t="shared" si="74"/>
        <v xml:space="preserve"> Karen A.</v>
      </c>
      <c r="E1549" t="str">
        <f t="shared" si="75"/>
        <v>Sobrino</v>
      </c>
    </row>
    <row r="1550" spans="1:5" ht="15.75" x14ac:dyDescent="0.25">
      <c r="A1550" s="1" t="s">
        <v>822</v>
      </c>
      <c r="B1550" s="1" t="s">
        <v>3932</v>
      </c>
      <c r="C1550" t="str">
        <f t="shared" si="76"/>
        <v>Mr.</v>
      </c>
      <c r="D1550" t="str">
        <f t="shared" si="74"/>
        <v xml:space="preserve"> Thomas R. Jr.</v>
      </c>
      <c r="E1550" t="str">
        <f t="shared" si="75"/>
        <v>Gennaro</v>
      </c>
    </row>
    <row r="1551" spans="1:5" ht="15.75" x14ac:dyDescent="0.25">
      <c r="A1551" s="1" t="s">
        <v>821</v>
      </c>
      <c r="B1551" s="1" t="s">
        <v>3933</v>
      </c>
      <c r="C1551" t="str">
        <f t="shared" si="76"/>
        <v>Ms.</v>
      </c>
      <c r="D1551" t="str">
        <f t="shared" si="74"/>
        <v xml:space="preserve"> Stephanie W.</v>
      </c>
      <c r="E1551" t="str">
        <f t="shared" si="75"/>
        <v>Mayer</v>
      </c>
    </row>
    <row r="1552" spans="1:5" ht="15.75" x14ac:dyDescent="0.25">
      <c r="A1552" s="1" t="s">
        <v>820</v>
      </c>
      <c r="B1552" s="1" t="s">
        <v>3934</v>
      </c>
      <c r="C1552" t="str">
        <f t="shared" si="76"/>
        <v>Mr.</v>
      </c>
      <c r="D1552" t="str">
        <f t="shared" si="74"/>
        <v xml:space="preserve"> Ezra</v>
      </c>
      <c r="E1552" t="str">
        <f t="shared" si="75"/>
        <v>Becker</v>
      </c>
    </row>
    <row r="1553" spans="1:5" ht="15.75" x14ac:dyDescent="0.25">
      <c r="A1553" s="1" t="s">
        <v>819</v>
      </c>
      <c r="B1553" s="1" t="s">
        <v>3935</v>
      </c>
      <c r="C1553" t="str">
        <f t="shared" si="76"/>
        <v>Mr.</v>
      </c>
      <c r="D1553" t="str">
        <f t="shared" ref="D1553:D1616" si="77">_xlfn.TEXTAFTER(_xlfn.TEXTAFTER(B1553,", ")," ")</f>
        <v xml:space="preserve"> Jim</v>
      </c>
      <c r="E1553" t="str">
        <f t="shared" ref="E1553:E1616" si="78">TRIM(LEFT(B1553,FIND(",",B1553)-1))</f>
        <v>Moore</v>
      </c>
    </row>
    <row r="1554" spans="1:5" ht="15.75" x14ac:dyDescent="0.25">
      <c r="A1554" s="1" t="s">
        <v>818</v>
      </c>
      <c r="B1554" s="1" t="s">
        <v>3936</v>
      </c>
      <c r="C1554" t="str">
        <f t="shared" si="76"/>
        <v>Mr.</v>
      </c>
      <c r="D1554" t="str">
        <f t="shared" si="77"/>
        <v xml:space="preserve"> Ari L.</v>
      </c>
      <c r="E1554" t="str">
        <f t="shared" si="78"/>
        <v>Platt</v>
      </c>
    </row>
    <row r="1555" spans="1:5" ht="15.75" x14ac:dyDescent="0.25">
      <c r="A1555" s="1" t="s">
        <v>817</v>
      </c>
      <c r="B1555" s="1" t="s">
        <v>3937</v>
      </c>
      <c r="C1555" t="str">
        <f t="shared" si="76"/>
        <v>Ms.</v>
      </c>
      <c r="D1555" t="str">
        <f t="shared" si="77"/>
        <v xml:space="preserve"> Fanny</v>
      </c>
      <c r="E1555" t="str">
        <f t="shared" si="78"/>
        <v>Brodeur</v>
      </c>
    </row>
    <row r="1556" spans="1:5" ht="15.75" x14ac:dyDescent="0.25">
      <c r="A1556" s="1" t="s">
        <v>816</v>
      </c>
      <c r="B1556" s="1" t="s">
        <v>3938</v>
      </c>
      <c r="C1556" t="str">
        <f t="shared" si="76"/>
        <v>Ms.</v>
      </c>
      <c r="D1556" t="str">
        <f t="shared" si="77"/>
        <v xml:space="preserve"> Heather</v>
      </c>
      <c r="E1556" t="str">
        <f t="shared" si="78"/>
        <v>Knight Pech</v>
      </c>
    </row>
    <row r="1557" spans="1:5" ht="15.75" x14ac:dyDescent="0.25">
      <c r="A1557" s="1" t="s">
        <v>815</v>
      </c>
      <c r="B1557" s="1" t="s">
        <v>3939</v>
      </c>
      <c r="C1557" t="str">
        <f t="shared" si="76"/>
        <v>Mr.</v>
      </c>
      <c r="D1557" t="str">
        <f t="shared" si="77"/>
        <v xml:space="preserve"> Peter W. Sr.</v>
      </c>
      <c r="E1557" t="str">
        <f t="shared" si="78"/>
        <v>Richter</v>
      </c>
    </row>
    <row r="1558" spans="1:5" ht="15.75" x14ac:dyDescent="0.25">
      <c r="A1558" s="1" t="s">
        <v>814</v>
      </c>
      <c r="B1558" s="1" t="s">
        <v>3940</v>
      </c>
      <c r="C1558" t="str">
        <f t="shared" si="76"/>
        <v>Ms.</v>
      </c>
      <c r="D1558" t="str">
        <f t="shared" si="77"/>
        <v xml:space="preserve"> Catherine A</v>
      </c>
      <c r="E1558" t="str">
        <f t="shared" si="78"/>
        <v>Jubinski</v>
      </c>
    </row>
    <row r="1559" spans="1:5" ht="15.75" x14ac:dyDescent="0.25">
      <c r="A1559" s="1" t="s">
        <v>813</v>
      </c>
      <c r="B1559" s="1" t="s">
        <v>3941</v>
      </c>
      <c r="C1559" t="str">
        <f t="shared" si="76"/>
        <v>Ms.</v>
      </c>
      <c r="D1559" t="str">
        <f t="shared" si="77"/>
        <v xml:space="preserve"> Kelly A</v>
      </c>
      <c r="E1559" t="str">
        <f t="shared" si="78"/>
        <v>Wall</v>
      </c>
    </row>
    <row r="1560" spans="1:5" ht="15.75" x14ac:dyDescent="0.25">
      <c r="A1560" s="1" t="s">
        <v>812</v>
      </c>
      <c r="B1560" s="1" t="s">
        <v>3942</v>
      </c>
      <c r="C1560" t="str">
        <f t="shared" si="76"/>
        <v>Ms.</v>
      </c>
      <c r="D1560" t="str">
        <f t="shared" si="77"/>
        <v xml:space="preserve"> Janel N.</v>
      </c>
      <c r="E1560" t="str">
        <f t="shared" si="78"/>
        <v>McKay</v>
      </c>
    </row>
    <row r="1561" spans="1:5" ht="15.75" x14ac:dyDescent="0.25">
      <c r="A1561" s="1" t="s">
        <v>811</v>
      </c>
      <c r="B1561" s="1" t="s">
        <v>3943</v>
      </c>
      <c r="C1561" t="str">
        <f t="shared" si="76"/>
        <v>Ms.</v>
      </c>
      <c r="D1561" t="str">
        <f t="shared" si="77"/>
        <v xml:space="preserve"> Yann Kai</v>
      </c>
      <c r="E1561" t="str">
        <f t="shared" si="78"/>
        <v>Oh</v>
      </c>
    </row>
    <row r="1562" spans="1:5" ht="15.75" x14ac:dyDescent="0.25">
      <c r="A1562" s="1" t="s">
        <v>810</v>
      </c>
      <c r="B1562" s="1" t="s">
        <v>3944</v>
      </c>
      <c r="C1562" t="str">
        <f t="shared" si="76"/>
        <v>Mr.</v>
      </c>
      <c r="D1562" t="str">
        <f t="shared" si="77"/>
        <v xml:space="preserve"> Zachary R.</v>
      </c>
      <c r="E1562" t="str">
        <f t="shared" si="78"/>
        <v>Kessell</v>
      </c>
    </row>
    <row r="1563" spans="1:5" ht="15.75" x14ac:dyDescent="0.25">
      <c r="A1563" s="1" t="s">
        <v>809</v>
      </c>
      <c r="B1563" s="1" t="s">
        <v>3945</v>
      </c>
      <c r="C1563" t="str">
        <f t="shared" si="76"/>
        <v>Mr.</v>
      </c>
      <c r="D1563" t="str">
        <f t="shared" si="77"/>
        <v xml:space="preserve"> Alejandro Sr.</v>
      </c>
      <c r="E1563" t="str">
        <f t="shared" si="78"/>
        <v>Hidalgo Zambrano</v>
      </c>
    </row>
    <row r="1564" spans="1:5" ht="15.75" x14ac:dyDescent="0.25">
      <c r="A1564" s="1" t="s">
        <v>808</v>
      </c>
      <c r="B1564" s="1" t="s">
        <v>3946</v>
      </c>
      <c r="C1564" t="str">
        <f t="shared" si="76"/>
        <v>Mr.</v>
      </c>
      <c r="D1564" t="str">
        <f t="shared" si="77"/>
        <v xml:space="preserve"> Nicholas R.</v>
      </c>
      <c r="E1564" t="str">
        <f t="shared" si="78"/>
        <v>Caprario</v>
      </c>
    </row>
    <row r="1565" spans="1:5" ht="15.75" x14ac:dyDescent="0.25">
      <c r="A1565" s="1" t="s">
        <v>807</v>
      </c>
      <c r="B1565" s="1" t="s">
        <v>3947</v>
      </c>
      <c r="C1565" t="str">
        <f t="shared" si="76"/>
        <v>Mr.</v>
      </c>
      <c r="D1565" t="str">
        <f t="shared" si="77"/>
        <v xml:space="preserve"> Paul</v>
      </c>
      <c r="E1565" t="str">
        <f t="shared" si="78"/>
        <v>Ryan</v>
      </c>
    </row>
    <row r="1566" spans="1:5" ht="15.75" x14ac:dyDescent="0.25">
      <c r="A1566" s="1" t="s">
        <v>806</v>
      </c>
      <c r="B1566" s="1" t="s">
        <v>3948</v>
      </c>
      <c r="C1566" t="str">
        <f t="shared" si="76"/>
        <v>Mr.</v>
      </c>
      <c r="D1566" t="str">
        <f t="shared" si="77"/>
        <v xml:space="preserve"> Michael D</v>
      </c>
      <c r="E1566" t="str">
        <f t="shared" si="78"/>
        <v>Hoffman</v>
      </c>
    </row>
    <row r="1567" spans="1:5" ht="15.75" x14ac:dyDescent="0.25">
      <c r="A1567" s="1" t="s">
        <v>805</v>
      </c>
      <c r="B1567" s="1" t="s">
        <v>3949</v>
      </c>
      <c r="C1567" t="str">
        <f t="shared" si="76"/>
        <v>Ms.</v>
      </c>
      <c r="D1567" t="str">
        <f t="shared" si="77"/>
        <v xml:space="preserve"> Marina</v>
      </c>
      <c r="E1567" t="str">
        <f t="shared" si="78"/>
        <v>Wong</v>
      </c>
    </row>
    <row r="1568" spans="1:5" ht="15.75" x14ac:dyDescent="0.25">
      <c r="A1568" s="1" t="s">
        <v>804</v>
      </c>
      <c r="B1568" s="1" t="s">
        <v>3950</v>
      </c>
      <c r="C1568" t="str">
        <f t="shared" si="76"/>
        <v>Ms.</v>
      </c>
      <c r="D1568" t="str">
        <f t="shared" si="77"/>
        <v xml:space="preserve"> Caroline</v>
      </c>
      <c r="E1568" t="str">
        <f t="shared" si="78"/>
        <v>Lea</v>
      </c>
    </row>
    <row r="1569" spans="1:5" ht="15.75" x14ac:dyDescent="0.25">
      <c r="A1569" s="1" t="s">
        <v>803</v>
      </c>
      <c r="B1569" s="1" t="s">
        <v>3951</v>
      </c>
      <c r="C1569" t="str">
        <f t="shared" si="76"/>
        <v>Mr.</v>
      </c>
      <c r="D1569" t="str">
        <f t="shared" si="77"/>
        <v xml:space="preserve"> Ross P</v>
      </c>
      <c r="E1569" t="str">
        <f t="shared" si="78"/>
        <v>Patterson</v>
      </c>
    </row>
    <row r="1570" spans="1:5" ht="15.75" x14ac:dyDescent="0.25">
      <c r="A1570" s="1" t="s">
        <v>802</v>
      </c>
      <c r="B1570" s="1" t="s">
        <v>3952</v>
      </c>
      <c r="C1570" t="str">
        <f t="shared" si="76"/>
        <v>Ms.</v>
      </c>
      <c r="D1570" t="str">
        <f t="shared" si="77"/>
        <v xml:space="preserve"> Aoife</v>
      </c>
      <c r="E1570" t="str">
        <f t="shared" si="78"/>
        <v>Quigley</v>
      </c>
    </row>
    <row r="1571" spans="1:5" ht="15.75" x14ac:dyDescent="0.25">
      <c r="A1571" s="1" t="s">
        <v>801</v>
      </c>
      <c r="B1571" s="1" t="s">
        <v>3953</v>
      </c>
      <c r="C1571" t="str">
        <f t="shared" si="76"/>
        <v>Mr.</v>
      </c>
      <c r="D1571" t="str">
        <f t="shared" si="77"/>
        <v xml:space="preserve"> Wesley</v>
      </c>
      <c r="E1571" t="str">
        <f t="shared" si="78"/>
        <v>Korir</v>
      </c>
    </row>
    <row r="1572" spans="1:5" ht="15.75" x14ac:dyDescent="0.25">
      <c r="A1572" s="1" t="s">
        <v>800</v>
      </c>
      <c r="B1572" s="1" t="s">
        <v>3954</v>
      </c>
      <c r="C1572" t="str">
        <f t="shared" si="76"/>
        <v>Ms.</v>
      </c>
      <c r="D1572" t="str">
        <f t="shared" si="77"/>
        <v xml:space="preserve"> Rebecca J</v>
      </c>
      <c r="E1572" t="str">
        <f t="shared" si="78"/>
        <v>Downs</v>
      </c>
    </row>
    <row r="1573" spans="1:5" ht="15.75" x14ac:dyDescent="0.25">
      <c r="A1573" s="1" t="s">
        <v>799</v>
      </c>
      <c r="B1573" s="1" t="s">
        <v>3955</v>
      </c>
      <c r="C1573" t="str">
        <f t="shared" si="76"/>
        <v>Mr.</v>
      </c>
      <c r="D1573" t="str">
        <f t="shared" si="77"/>
        <v xml:space="preserve"> Barry P.</v>
      </c>
      <c r="E1573" t="str">
        <f t="shared" si="78"/>
        <v>Young</v>
      </c>
    </row>
    <row r="1574" spans="1:5" ht="15.75" x14ac:dyDescent="0.25">
      <c r="A1574" s="1" t="s">
        <v>798</v>
      </c>
      <c r="B1574" s="1" t="s">
        <v>3956</v>
      </c>
      <c r="C1574" t="str">
        <f t="shared" si="76"/>
        <v>Mr.</v>
      </c>
      <c r="D1574" t="str">
        <f t="shared" si="77"/>
        <v xml:space="preserve"> Maciej</v>
      </c>
      <c r="E1574" t="str">
        <f t="shared" si="78"/>
        <v>Zywek</v>
      </c>
    </row>
    <row r="1575" spans="1:5" ht="15.75" x14ac:dyDescent="0.25">
      <c r="A1575" s="1" t="s">
        <v>797</v>
      </c>
      <c r="B1575" s="1" t="s">
        <v>3957</v>
      </c>
      <c r="C1575" t="str">
        <f t="shared" si="76"/>
        <v>Mr.</v>
      </c>
      <c r="D1575" t="str">
        <f t="shared" si="77"/>
        <v xml:space="preserve"> Jerry D.</v>
      </c>
      <c r="E1575" t="str">
        <f t="shared" si="78"/>
        <v>Faulkner</v>
      </c>
    </row>
    <row r="1576" spans="1:5" ht="15.75" x14ac:dyDescent="0.25">
      <c r="A1576" s="1" t="s">
        <v>796</v>
      </c>
      <c r="B1576" s="1" t="s">
        <v>3958</v>
      </c>
      <c r="C1576" t="str">
        <f t="shared" si="76"/>
        <v>Mr.</v>
      </c>
      <c r="D1576" t="str">
        <f t="shared" si="77"/>
        <v xml:space="preserve"> Eric A.</v>
      </c>
      <c r="E1576" t="str">
        <f t="shared" si="78"/>
        <v>Erspamer</v>
      </c>
    </row>
    <row r="1577" spans="1:5" ht="15.75" x14ac:dyDescent="0.25">
      <c r="A1577" s="1" t="s">
        <v>795</v>
      </c>
      <c r="B1577" s="1" t="s">
        <v>3959</v>
      </c>
      <c r="C1577" t="str">
        <f t="shared" si="76"/>
        <v>Ms.</v>
      </c>
      <c r="D1577" t="str">
        <f t="shared" si="77"/>
        <v xml:space="preserve"> Cathi</v>
      </c>
      <c r="E1577" t="str">
        <f t="shared" si="78"/>
        <v>Campbell</v>
      </c>
    </row>
    <row r="1578" spans="1:5" ht="15.75" x14ac:dyDescent="0.25">
      <c r="A1578" s="1" t="s">
        <v>794</v>
      </c>
      <c r="B1578" s="1" t="s">
        <v>3960</v>
      </c>
      <c r="C1578" t="str">
        <f t="shared" si="76"/>
        <v>Mr.</v>
      </c>
      <c r="D1578" t="str">
        <f t="shared" si="77"/>
        <v xml:space="preserve"> Alex M</v>
      </c>
      <c r="E1578" t="str">
        <f t="shared" si="78"/>
        <v>Addison</v>
      </c>
    </row>
    <row r="1579" spans="1:5" ht="15.75" x14ac:dyDescent="0.25">
      <c r="A1579" s="1" t="s">
        <v>793</v>
      </c>
      <c r="B1579" s="1" t="s">
        <v>3961</v>
      </c>
      <c r="C1579" t="str">
        <f t="shared" si="76"/>
        <v>Mr.</v>
      </c>
      <c r="D1579" t="str">
        <f t="shared" si="77"/>
        <v xml:space="preserve"> Liang</v>
      </c>
      <c r="E1579" t="str">
        <f t="shared" si="78"/>
        <v>Wu</v>
      </c>
    </row>
    <row r="1580" spans="1:5" ht="15.75" x14ac:dyDescent="0.25">
      <c r="A1580" s="1" t="s">
        <v>792</v>
      </c>
      <c r="B1580" s="1" t="s">
        <v>3962</v>
      </c>
      <c r="C1580" t="str">
        <f t="shared" si="76"/>
        <v>Ms.</v>
      </c>
      <c r="D1580" t="str">
        <f t="shared" si="77"/>
        <v xml:space="preserve"> Lexy</v>
      </c>
      <c r="E1580" t="str">
        <f t="shared" si="78"/>
        <v>Millett</v>
      </c>
    </row>
    <row r="1581" spans="1:5" ht="15.75" x14ac:dyDescent="0.25">
      <c r="A1581" s="1" t="s">
        <v>791</v>
      </c>
      <c r="B1581" s="1" t="s">
        <v>3963</v>
      </c>
      <c r="C1581" t="str">
        <f t="shared" si="76"/>
        <v>Mr.</v>
      </c>
      <c r="D1581" t="str">
        <f t="shared" si="77"/>
        <v xml:space="preserve"> Michael</v>
      </c>
      <c r="E1581" t="str">
        <f t="shared" si="78"/>
        <v>Bosl</v>
      </c>
    </row>
    <row r="1582" spans="1:5" ht="15.75" x14ac:dyDescent="0.25">
      <c r="A1582" s="1" t="s">
        <v>790</v>
      </c>
      <c r="B1582" s="1" t="s">
        <v>3964</v>
      </c>
      <c r="C1582" t="str">
        <f t="shared" si="76"/>
        <v>Mr.</v>
      </c>
      <c r="D1582" t="str">
        <f t="shared" si="77"/>
        <v xml:space="preserve"> Samuel L</v>
      </c>
      <c r="E1582" t="str">
        <f t="shared" si="78"/>
        <v>Goldberg</v>
      </c>
    </row>
    <row r="1583" spans="1:5" ht="15.75" x14ac:dyDescent="0.25">
      <c r="A1583" s="1" t="s">
        <v>789</v>
      </c>
      <c r="B1583" s="1" t="s">
        <v>3965</v>
      </c>
      <c r="C1583" t="str">
        <f t="shared" si="76"/>
        <v>Mr.</v>
      </c>
      <c r="D1583" t="str">
        <f t="shared" si="77"/>
        <v xml:space="preserve"> Spencer A.</v>
      </c>
      <c r="E1583" t="str">
        <f t="shared" si="78"/>
        <v>Kelley</v>
      </c>
    </row>
    <row r="1584" spans="1:5" ht="15.75" x14ac:dyDescent="0.25">
      <c r="A1584" s="1" t="s">
        <v>788</v>
      </c>
      <c r="B1584" s="1" t="s">
        <v>3966</v>
      </c>
      <c r="C1584" t="str">
        <f t="shared" si="76"/>
        <v>Mrs.</v>
      </c>
      <c r="D1584" t="str">
        <f t="shared" si="77"/>
        <v xml:space="preserve"> Rochelle</v>
      </c>
      <c r="E1584" t="str">
        <f t="shared" si="78"/>
        <v>Johnston</v>
      </c>
    </row>
    <row r="1585" spans="1:5" ht="15.75" x14ac:dyDescent="0.25">
      <c r="A1585" s="1" t="s">
        <v>787</v>
      </c>
      <c r="B1585" s="1" t="s">
        <v>3967</v>
      </c>
      <c r="C1585" t="str">
        <f t="shared" si="76"/>
        <v>Ms.</v>
      </c>
      <c r="D1585" t="str">
        <f t="shared" si="77"/>
        <v xml:space="preserve"> Paula</v>
      </c>
      <c r="E1585" t="str">
        <f t="shared" si="78"/>
        <v>Keating</v>
      </c>
    </row>
    <row r="1586" spans="1:5" ht="15.75" x14ac:dyDescent="0.25">
      <c r="A1586" s="1" t="s">
        <v>786</v>
      </c>
      <c r="B1586" s="1" t="s">
        <v>3968</v>
      </c>
      <c r="C1586" t="str">
        <f t="shared" si="76"/>
        <v>Mrs.</v>
      </c>
      <c r="D1586" t="str">
        <f t="shared" si="77"/>
        <v xml:space="preserve"> Madeline E.</v>
      </c>
      <c r="E1586" t="str">
        <f t="shared" si="78"/>
        <v>Duhon</v>
      </c>
    </row>
    <row r="1587" spans="1:5" ht="15.75" x14ac:dyDescent="0.25">
      <c r="A1587" s="1" t="s">
        <v>785</v>
      </c>
      <c r="B1587" s="1" t="s">
        <v>3969</v>
      </c>
      <c r="C1587" t="str">
        <f t="shared" si="76"/>
        <v>Ms.</v>
      </c>
      <c r="D1587" t="str">
        <f t="shared" si="77"/>
        <v xml:space="preserve"> Maria Isabel</v>
      </c>
      <c r="E1587" t="str">
        <f t="shared" si="78"/>
        <v>Briseno</v>
      </c>
    </row>
    <row r="1588" spans="1:5" ht="15.75" x14ac:dyDescent="0.25">
      <c r="A1588" s="1" t="s">
        <v>784</v>
      </c>
      <c r="B1588" s="1" t="s">
        <v>3970</v>
      </c>
      <c r="C1588" t="str">
        <f t="shared" si="76"/>
        <v>Mr.</v>
      </c>
      <c r="D1588" t="str">
        <f t="shared" si="77"/>
        <v xml:space="preserve"> Arthur M.</v>
      </c>
      <c r="E1588" t="str">
        <f t="shared" si="78"/>
        <v>Besse</v>
      </c>
    </row>
    <row r="1589" spans="1:5" ht="15.75" x14ac:dyDescent="0.25">
      <c r="A1589" s="1" t="s">
        <v>783</v>
      </c>
      <c r="B1589" s="1" t="s">
        <v>3971</v>
      </c>
      <c r="C1589" t="str">
        <f t="shared" si="76"/>
        <v>Mr.</v>
      </c>
      <c r="D1589" t="str">
        <f t="shared" si="77"/>
        <v xml:space="preserve"> Joseph R.</v>
      </c>
      <c r="E1589" t="str">
        <f t="shared" si="78"/>
        <v>Shillings</v>
      </c>
    </row>
    <row r="1590" spans="1:5" ht="15.75" x14ac:dyDescent="0.25">
      <c r="A1590" s="1" t="s">
        <v>782</v>
      </c>
      <c r="B1590" s="1" t="s">
        <v>3972</v>
      </c>
      <c r="C1590" t="str">
        <f t="shared" si="76"/>
        <v>Ms.</v>
      </c>
      <c r="D1590" t="str">
        <f t="shared" si="77"/>
        <v xml:space="preserve"> Sachiko</v>
      </c>
      <c r="E1590" t="str">
        <f t="shared" si="78"/>
        <v>Tate</v>
      </c>
    </row>
    <row r="1591" spans="1:5" ht="15.75" x14ac:dyDescent="0.25">
      <c r="A1591" s="1" t="s">
        <v>781</v>
      </c>
      <c r="B1591" s="1" t="s">
        <v>3973</v>
      </c>
      <c r="C1591" t="str">
        <f t="shared" si="76"/>
        <v>Mr.</v>
      </c>
      <c r="D1591" t="str">
        <f t="shared" si="77"/>
        <v xml:space="preserve"> Christopher</v>
      </c>
      <c r="E1591" t="str">
        <f t="shared" si="78"/>
        <v>Arsenault</v>
      </c>
    </row>
    <row r="1592" spans="1:5" ht="15.75" x14ac:dyDescent="0.25">
      <c r="A1592" s="1" t="s">
        <v>780</v>
      </c>
      <c r="B1592" s="1" t="s">
        <v>3974</v>
      </c>
      <c r="C1592" t="str">
        <f t="shared" si="76"/>
        <v>Mr.</v>
      </c>
      <c r="D1592" t="str">
        <f t="shared" si="77"/>
        <v xml:space="preserve"> Joseph</v>
      </c>
      <c r="E1592" t="str">
        <f t="shared" si="78"/>
        <v>Hengoed</v>
      </c>
    </row>
    <row r="1593" spans="1:5" ht="15.75" x14ac:dyDescent="0.25">
      <c r="A1593" s="1" t="s">
        <v>779</v>
      </c>
      <c r="B1593" s="1" t="s">
        <v>3975</v>
      </c>
      <c r="C1593" t="str">
        <f t="shared" si="76"/>
        <v>Mr.</v>
      </c>
      <c r="D1593" t="str">
        <f t="shared" si="77"/>
        <v xml:space="preserve"> Lawrence</v>
      </c>
      <c r="E1593" t="str">
        <f t="shared" si="78"/>
        <v>Aller</v>
      </c>
    </row>
    <row r="1594" spans="1:5" ht="15.75" x14ac:dyDescent="0.25">
      <c r="A1594" s="1" t="s">
        <v>778</v>
      </c>
      <c r="B1594" s="1" t="s">
        <v>3976</v>
      </c>
      <c r="C1594" t="str">
        <f t="shared" si="76"/>
        <v>Mrs.</v>
      </c>
      <c r="D1594" t="str">
        <f t="shared" si="77"/>
        <v xml:space="preserve"> Katie</v>
      </c>
      <c r="E1594" t="str">
        <f t="shared" si="78"/>
        <v>Pisano</v>
      </c>
    </row>
    <row r="1595" spans="1:5" ht="15.75" x14ac:dyDescent="0.25">
      <c r="A1595" s="1" t="s">
        <v>777</v>
      </c>
      <c r="B1595" s="1" t="s">
        <v>3977</v>
      </c>
      <c r="C1595" t="str">
        <f t="shared" si="76"/>
        <v>Mr.</v>
      </c>
      <c r="D1595" t="str">
        <f t="shared" si="77"/>
        <v xml:space="preserve"> Ruben</v>
      </c>
      <c r="E1595" t="str">
        <f t="shared" si="78"/>
        <v>Sanca</v>
      </c>
    </row>
    <row r="1596" spans="1:5" ht="15.75" x14ac:dyDescent="0.25">
      <c r="A1596" s="1" t="s">
        <v>776</v>
      </c>
      <c r="B1596" s="1" t="s">
        <v>3978</v>
      </c>
      <c r="C1596" t="str">
        <f t="shared" si="76"/>
        <v>Ms.</v>
      </c>
      <c r="D1596" t="str">
        <f t="shared" si="77"/>
        <v xml:space="preserve"> Sarah</v>
      </c>
      <c r="E1596" t="str">
        <f t="shared" si="78"/>
        <v>Bond</v>
      </c>
    </row>
    <row r="1597" spans="1:5" ht="15.75" x14ac:dyDescent="0.25">
      <c r="A1597" s="1" t="s">
        <v>775</v>
      </c>
      <c r="B1597" s="1" t="s">
        <v>3979</v>
      </c>
      <c r="C1597" t="str">
        <f t="shared" si="76"/>
        <v>Mrs.</v>
      </c>
      <c r="D1597" t="str">
        <f t="shared" si="77"/>
        <v xml:space="preserve"> Angela R.</v>
      </c>
      <c r="E1597" t="str">
        <f t="shared" si="78"/>
        <v>Carron</v>
      </c>
    </row>
    <row r="1598" spans="1:5" ht="15.75" x14ac:dyDescent="0.25">
      <c r="A1598" s="1" t="s">
        <v>774</v>
      </c>
      <c r="B1598" s="1" t="s">
        <v>3980</v>
      </c>
      <c r="C1598" t="str">
        <f t="shared" si="76"/>
        <v>Mr.</v>
      </c>
      <c r="D1598" t="str">
        <f t="shared" si="77"/>
        <v xml:space="preserve"> Chatham</v>
      </c>
      <c r="E1598" t="str">
        <f t="shared" si="78"/>
        <v>Ellwanger</v>
      </c>
    </row>
    <row r="1599" spans="1:5" ht="15.75" x14ac:dyDescent="0.25">
      <c r="A1599" s="1" t="s">
        <v>773</v>
      </c>
      <c r="B1599" s="1" t="s">
        <v>3981</v>
      </c>
      <c r="C1599" t="str">
        <f t="shared" si="76"/>
        <v>Mr.</v>
      </c>
      <c r="D1599" t="str">
        <f t="shared" si="77"/>
        <v xml:space="preserve"> Derek</v>
      </c>
      <c r="E1599" t="str">
        <f t="shared" si="78"/>
        <v>Hanson</v>
      </c>
    </row>
    <row r="1600" spans="1:5" ht="15.75" x14ac:dyDescent="0.25">
      <c r="A1600" s="1" t="s">
        <v>772</v>
      </c>
      <c r="B1600" s="1" t="s">
        <v>3982</v>
      </c>
      <c r="C1600" t="str">
        <f t="shared" si="76"/>
        <v>Mr.</v>
      </c>
      <c r="D1600" t="str">
        <f t="shared" si="77"/>
        <v xml:space="preserve"> Kalvin J.</v>
      </c>
      <c r="E1600" t="str">
        <f t="shared" si="78"/>
        <v>Tucker</v>
      </c>
    </row>
    <row r="1601" spans="1:5" ht="15.75" x14ac:dyDescent="0.25">
      <c r="A1601" s="1" t="s">
        <v>771</v>
      </c>
      <c r="B1601" s="1" t="s">
        <v>3983</v>
      </c>
      <c r="C1601" t="str">
        <f t="shared" si="76"/>
        <v>Mr.</v>
      </c>
      <c r="D1601" t="str">
        <f t="shared" si="77"/>
        <v xml:space="preserve"> Dave</v>
      </c>
      <c r="E1601" t="str">
        <f t="shared" si="78"/>
        <v>Counts</v>
      </c>
    </row>
    <row r="1602" spans="1:5" ht="15.75" x14ac:dyDescent="0.25">
      <c r="A1602" s="1" t="s">
        <v>770</v>
      </c>
      <c r="B1602" s="1" t="s">
        <v>3984</v>
      </c>
      <c r="C1602" t="str">
        <f t="shared" si="76"/>
        <v>Ms.</v>
      </c>
      <c r="D1602" t="str">
        <f t="shared" si="77"/>
        <v xml:space="preserve"> Barbara G.</v>
      </c>
      <c r="E1602" t="str">
        <f t="shared" si="78"/>
        <v>Carson</v>
      </c>
    </row>
    <row r="1603" spans="1:5" ht="15.75" x14ac:dyDescent="0.25">
      <c r="A1603" s="1" t="s">
        <v>769</v>
      </c>
      <c r="B1603" s="1" t="s">
        <v>3985</v>
      </c>
      <c r="C1603" t="str">
        <f t="shared" ref="C1603:C1666" si="79">TRIM(MID(B1603,FIND(",",B1603)+1,FIND(" ",B1603,FIND(",",B1603)+2)-FIND(",",B1603)-1))</f>
        <v>Mr.</v>
      </c>
      <c r="D1603" t="str">
        <f t="shared" si="77"/>
        <v xml:space="preserve"> Skylar</v>
      </c>
      <c r="E1603" t="str">
        <f t="shared" si="78"/>
        <v>Haines</v>
      </c>
    </row>
    <row r="1604" spans="1:5" ht="15.75" x14ac:dyDescent="0.25">
      <c r="A1604" s="1" t="s">
        <v>768</v>
      </c>
      <c r="B1604" s="1" t="s">
        <v>3986</v>
      </c>
      <c r="C1604" t="str">
        <f t="shared" si="79"/>
        <v>Mr.</v>
      </c>
      <c r="D1604" t="str">
        <f t="shared" si="77"/>
        <v xml:space="preserve"> Nick</v>
      </c>
      <c r="E1604" t="str">
        <f t="shared" si="78"/>
        <v>Schnabel</v>
      </c>
    </row>
    <row r="1605" spans="1:5" ht="15.75" x14ac:dyDescent="0.25">
      <c r="A1605" s="1" t="s">
        <v>767</v>
      </c>
      <c r="B1605" s="1" t="s">
        <v>3987</v>
      </c>
      <c r="C1605" t="str">
        <f t="shared" si="79"/>
        <v>Mr.</v>
      </c>
      <c r="D1605" t="str">
        <f t="shared" si="77"/>
        <v xml:space="preserve"> Sunny S</v>
      </c>
      <c r="E1605" t="str">
        <f t="shared" si="78"/>
        <v>Thind</v>
      </c>
    </row>
    <row r="1606" spans="1:5" ht="15.75" x14ac:dyDescent="0.25">
      <c r="A1606" s="1" t="s">
        <v>766</v>
      </c>
      <c r="B1606" s="1" t="s">
        <v>3988</v>
      </c>
      <c r="C1606" t="str">
        <f t="shared" si="79"/>
        <v>Mrs.</v>
      </c>
      <c r="D1606" t="str">
        <f t="shared" si="77"/>
        <v xml:space="preserve"> Anne-Marie</v>
      </c>
      <c r="E1606" t="str">
        <f t="shared" si="78"/>
        <v>Simon</v>
      </c>
    </row>
    <row r="1607" spans="1:5" ht="15.75" x14ac:dyDescent="0.25">
      <c r="A1607" s="1" t="s">
        <v>765</v>
      </c>
      <c r="B1607" s="1" t="s">
        <v>3989</v>
      </c>
      <c r="C1607" t="str">
        <f t="shared" si="79"/>
        <v>Mr.</v>
      </c>
      <c r="D1607" t="str">
        <f t="shared" si="77"/>
        <v xml:space="preserve"> Nicholas</v>
      </c>
      <c r="E1607" t="str">
        <f t="shared" si="78"/>
        <v>Arciniaga</v>
      </c>
    </row>
    <row r="1608" spans="1:5" ht="15.75" x14ac:dyDescent="0.25">
      <c r="A1608" s="1" t="s">
        <v>764</v>
      </c>
      <c r="B1608" s="1" t="s">
        <v>3990</v>
      </c>
      <c r="C1608" t="str">
        <f t="shared" si="79"/>
        <v>Mr.</v>
      </c>
      <c r="D1608" t="str">
        <f t="shared" si="77"/>
        <v xml:space="preserve"> Scott M.</v>
      </c>
      <c r="E1608" t="str">
        <f t="shared" si="78"/>
        <v>Ryan</v>
      </c>
    </row>
    <row r="1609" spans="1:5" ht="15.75" x14ac:dyDescent="0.25">
      <c r="A1609" s="1" t="s">
        <v>763</v>
      </c>
      <c r="B1609" s="1" t="s">
        <v>3991</v>
      </c>
      <c r="C1609" t="str">
        <f t="shared" si="79"/>
        <v>Ms.</v>
      </c>
      <c r="D1609" t="str">
        <f t="shared" si="77"/>
        <v xml:space="preserve"> Marisa A</v>
      </c>
      <c r="E1609" t="str">
        <f t="shared" si="78"/>
        <v>Lizak</v>
      </c>
    </row>
    <row r="1610" spans="1:5" ht="15.75" x14ac:dyDescent="0.25">
      <c r="A1610" s="1" t="s">
        <v>762</v>
      </c>
      <c r="B1610" s="1" t="s">
        <v>3992</v>
      </c>
      <c r="C1610" t="str">
        <f t="shared" si="79"/>
        <v>Ms.</v>
      </c>
      <c r="D1610" t="str">
        <f t="shared" si="77"/>
        <v xml:space="preserve"> Katie</v>
      </c>
      <c r="E1610" t="str">
        <f t="shared" si="78"/>
        <v>Howery</v>
      </c>
    </row>
    <row r="1611" spans="1:5" ht="15.75" x14ac:dyDescent="0.25">
      <c r="A1611" s="1" t="s">
        <v>761</v>
      </c>
      <c r="B1611" s="1" t="s">
        <v>3993</v>
      </c>
      <c r="C1611" t="str">
        <f t="shared" si="79"/>
        <v>Ms.</v>
      </c>
      <c r="D1611" t="str">
        <f t="shared" si="77"/>
        <v xml:space="preserve"> Amy L</v>
      </c>
      <c r="E1611" t="str">
        <f t="shared" si="78"/>
        <v>Crain</v>
      </c>
    </row>
    <row r="1612" spans="1:5" ht="15.75" x14ac:dyDescent="0.25">
      <c r="A1612" s="1" t="s">
        <v>760</v>
      </c>
      <c r="B1612" s="1" t="s">
        <v>3994</v>
      </c>
      <c r="C1612" t="str">
        <f t="shared" si="79"/>
        <v>Ms.</v>
      </c>
      <c r="D1612" t="str">
        <f t="shared" si="77"/>
        <v xml:space="preserve"> Jenna M</v>
      </c>
      <c r="E1612" t="str">
        <f t="shared" si="78"/>
        <v>Hotze</v>
      </c>
    </row>
    <row r="1613" spans="1:5" ht="15.75" x14ac:dyDescent="0.25">
      <c r="A1613" s="1" t="s">
        <v>759</v>
      </c>
      <c r="B1613" s="1" t="s">
        <v>3995</v>
      </c>
      <c r="C1613" t="str">
        <f t="shared" si="79"/>
        <v>Ms.</v>
      </c>
      <c r="D1613" t="str">
        <f t="shared" si="77"/>
        <v xml:space="preserve"> Elizabeth M.</v>
      </c>
      <c r="E1613" t="str">
        <f t="shared" si="78"/>
        <v>Chauhan</v>
      </c>
    </row>
    <row r="1614" spans="1:5" ht="15.75" x14ac:dyDescent="0.25">
      <c r="A1614" s="1" t="s">
        <v>758</v>
      </c>
      <c r="B1614" s="1" t="s">
        <v>3996</v>
      </c>
      <c r="C1614" t="str">
        <f t="shared" si="79"/>
        <v>Mr.</v>
      </c>
      <c r="D1614" t="str">
        <f t="shared" si="77"/>
        <v xml:space="preserve"> Lyazid</v>
      </c>
      <c r="E1614" t="str">
        <f t="shared" si="78"/>
        <v>Raab</v>
      </c>
    </row>
    <row r="1615" spans="1:5" ht="15.75" x14ac:dyDescent="0.25">
      <c r="A1615" s="1" t="s">
        <v>757</v>
      </c>
      <c r="B1615" s="1" t="s">
        <v>3997</v>
      </c>
      <c r="C1615" t="str">
        <f t="shared" si="79"/>
        <v>Ms.</v>
      </c>
      <c r="D1615" t="str">
        <f t="shared" si="77"/>
        <v xml:space="preserve"> Lindsey A.</v>
      </c>
      <c r="E1615" t="str">
        <f t="shared" si="78"/>
        <v>McKown</v>
      </c>
    </row>
    <row r="1616" spans="1:5" ht="15.75" x14ac:dyDescent="0.25">
      <c r="A1616" s="1" t="s">
        <v>756</v>
      </c>
      <c r="B1616" s="1" t="s">
        <v>3998</v>
      </c>
      <c r="C1616" t="str">
        <f t="shared" si="79"/>
        <v>Mr.</v>
      </c>
      <c r="D1616" t="str">
        <f t="shared" si="77"/>
        <v xml:space="preserve"> Chris</v>
      </c>
      <c r="E1616" t="str">
        <f t="shared" si="78"/>
        <v>Schiemann</v>
      </c>
    </row>
    <row r="1617" spans="1:5" ht="15.75" x14ac:dyDescent="0.25">
      <c r="A1617" s="1" t="s">
        <v>755</v>
      </c>
      <c r="B1617" s="1" t="s">
        <v>3999</v>
      </c>
      <c r="C1617" t="str">
        <f t="shared" si="79"/>
        <v>Ms.</v>
      </c>
      <c r="D1617" t="str">
        <f t="shared" ref="D1617:D1680" si="80">_xlfn.TEXTAFTER(_xlfn.TEXTAFTER(B1617,", ")," ")</f>
        <v xml:space="preserve"> Jennifer A</v>
      </c>
      <c r="E1617" t="str">
        <f t="shared" ref="E1617:E1680" si="81">TRIM(LEFT(B1617,FIND(",",B1617)-1))</f>
        <v>Cress</v>
      </c>
    </row>
    <row r="1618" spans="1:5" ht="15.75" x14ac:dyDescent="0.25">
      <c r="A1618" s="1" t="s">
        <v>754</v>
      </c>
      <c r="B1618" s="1" t="s">
        <v>4000</v>
      </c>
      <c r="C1618" t="str">
        <f t="shared" si="79"/>
        <v>Mr.</v>
      </c>
      <c r="D1618" t="str">
        <f t="shared" si="80"/>
        <v xml:space="preserve"> Leif S.</v>
      </c>
      <c r="E1618" t="str">
        <f t="shared" si="81"/>
        <v>Mawson</v>
      </c>
    </row>
    <row r="1619" spans="1:5" ht="15.75" x14ac:dyDescent="0.25">
      <c r="A1619" s="1" t="s">
        <v>753</v>
      </c>
      <c r="B1619" s="1" t="s">
        <v>4001</v>
      </c>
      <c r="C1619" t="str">
        <f t="shared" si="79"/>
        <v>Ms.</v>
      </c>
      <c r="D1619" t="str">
        <f t="shared" si="80"/>
        <v xml:space="preserve"> Stephanie A</v>
      </c>
      <c r="E1619" t="str">
        <f t="shared" si="81"/>
        <v>Wigginton</v>
      </c>
    </row>
    <row r="1620" spans="1:5" ht="15.75" x14ac:dyDescent="0.25">
      <c r="A1620" s="1" t="s">
        <v>752</v>
      </c>
      <c r="B1620" s="1" t="s">
        <v>4002</v>
      </c>
      <c r="C1620" t="str">
        <f t="shared" si="79"/>
        <v>Mr.</v>
      </c>
      <c r="D1620" t="str">
        <f t="shared" si="80"/>
        <v xml:space="preserve"> Bo</v>
      </c>
      <c r="E1620" t="str">
        <f t="shared" si="81"/>
        <v>Wang</v>
      </c>
    </row>
    <row r="1621" spans="1:5" ht="15.75" x14ac:dyDescent="0.25">
      <c r="A1621" s="1" t="s">
        <v>751</v>
      </c>
      <c r="B1621" s="1" t="s">
        <v>4003</v>
      </c>
      <c r="C1621" t="str">
        <f t="shared" si="79"/>
        <v>Ms.</v>
      </c>
      <c r="D1621" t="str">
        <f t="shared" si="80"/>
        <v xml:space="preserve"> Leah</v>
      </c>
      <c r="E1621" t="str">
        <f t="shared" si="81"/>
        <v>Schroeder</v>
      </c>
    </row>
    <row r="1622" spans="1:5" ht="15.75" x14ac:dyDescent="0.25">
      <c r="A1622" s="1" t="s">
        <v>750</v>
      </c>
      <c r="B1622" s="1" t="s">
        <v>4004</v>
      </c>
      <c r="C1622" t="str">
        <f t="shared" si="79"/>
        <v>Ms.</v>
      </c>
      <c r="D1622" t="str">
        <f t="shared" si="80"/>
        <v xml:space="preserve"> Kara Lynne</v>
      </c>
      <c r="E1622" t="str">
        <f t="shared" si="81"/>
        <v>Leonard</v>
      </c>
    </row>
    <row r="1623" spans="1:5" ht="15.75" x14ac:dyDescent="0.25">
      <c r="A1623" s="1" t="s">
        <v>749</v>
      </c>
      <c r="B1623" s="1" t="s">
        <v>4005</v>
      </c>
      <c r="C1623" t="str">
        <f t="shared" si="79"/>
        <v>Mr.</v>
      </c>
      <c r="D1623" t="str">
        <f t="shared" si="80"/>
        <v xml:space="preserve"> Jeffrey</v>
      </c>
      <c r="E1623" t="str">
        <f t="shared" si="81"/>
        <v>Tissue</v>
      </c>
    </row>
    <row r="1624" spans="1:5" ht="15.75" x14ac:dyDescent="0.25">
      <c r="A1624" s="1" t="s">
        <v>748</v>
      </c>
      <c r="B1624" s="1" t="s">
        <v>4006</v>
      </c>
      <c r="C1624" t="str">
        <f t="shared" si="79"/>
        <v>Mr.</v>
      </c>
      <c r="D1624" t="str">
        <f t="shared" si="80"/>
        <v xml:space="preserve"> Justin</v>
      </c>
      <c r="E1624" t="str">
        <f t="shared" si="81"/>
        <v>Wood</v>
      </c>
    </row>
    <row r="1625" spans="1:5" ht="15.75" x14ac:dyDescent="0.25">
      <c r="A1625" s="1" t="s">
        <v>747</v>
      </c>
      <c r="B1625" s="1" t="s">
        <v>4007</v>
      </c>
      <c r="C1625" t="str">
        <f t="shared" si="79"/>
        <v>Ms.</v>
      </c>
      <c r="D1625" t="str">
        <f t="shared" si="80"/>
        <v xml:space="preserve"> Emily</v>
      </c>
      <c r="E1625" t="str">
        <f t="shared" si="81"/>
        <v>Denny</v>
      </c>
    </row>
    <row r="1626" spans="1:5" ht="15.75" x14ac:dyDescent="0.25">
      <c r="A1626" s="1" t="s">
        <v>746</v>
      </c>
      <c r="B1626" s="1" t="s">
        <v>4008</v>
      </c>
      <c r="C1626" t="str">
        <f t="shared" si="79"/>
        <v>Ms.</v>
      </c>
      <c r="D1626" t="str">
        <f t="shared" si="80"/>
        <v xml:space="preserve"> Rebecca</v>
      </c>
      <c r="E1626" t="str">
        <f t="shared" si="81"/>
        <v>Testa</v>
      </c>
    </row>
    <row r="1627" spans="1:5" ht="15.75" x14ac:dyDescent="0.25">
      <c r="A1627" s="1" t="s">
        <v>745</v>
      </c>
      <c r="B1627" s="1" t="s">
        <v>4009</v>
      </c>
      <c r="C1627" t="str">
        <f t="shared" si="79"/>
        <v>Mrs.</v>
      </c>
      <c r="D1627" t="str">
        <f t="shared" si="80"/>
        <v xml:space="preserve"> Allie</v>
      </c>
      <c r="E1627" t="str">
        <f t="shared" si="81"/>
        <v>Mooney</v>
      </c>
    </row>
    <row r="1628" spans="1:5" ht="15.75" x14ac:dyDescent="0.25">
      <c r="A1628" s="1" t="s">
        <v>744</v>
      </c>
      <c r="B1628" s="1" t="s">
        <v>4010</v>
      </c>
      <c r="C1628" t="str">
        <f t="shared" si="79"/>
        <v>Ms.</v>
      </c>
      <c r="D1628" t="str">
        <f t="shared" si="80"/>
        <v xml:space="preserve"> Trasi</v>
      </c>
      <c r="E1628" t="str">
        <f t="shared" si="81"/>
        <v>Buchholtz</v>
      </c>
    </row>
    <row r="1629" spans="1:5" ht="15.75" x14ac:dyDescent="0.25">
      <c r="A1629" s="1" t="s">
        <v>743</v>
      </c>
      <c r="B1629" s="1" t="s">
        <v>4011</v>
      </c>
      <c r="C1629" t="str">
        <f t="shared" si="79"/>
        <v>Mr.</v>
      </c>
      <c r="D1629" t="str">
        <f t="shared" si="80"/>
        <v xml:space="preserve"> Kevin</v>
      </c>
      <c r="E1629" t="str">
        <f t="shared" si="81"/>
        <v>Hoyt</v>
      </c>
    </row>
    <row r="1630" spans="1:5" ht="15.75" x14ac:dyDescent="0.25">
      <c r="A1630" s="1" t="s">
        <v>742</v>
      </c>
      <c r="B1630" s="1" t="s">
        <v>4012</v>
      </c>
      <c r="C1630" t="str">
        <f t="shared" si="79"/>
        <v>Mr.</v>
      </c>
      <c r="D1630" t="str">
        <f t="shared" si="80"/>
        <v xml:space="preserve"> Fernando</v>
      </c>
      <c r="E1630" t="str">
        <f t="shared" si="81"/>
        <v>Cabada</v>
      </c>
    </row>
    <row r="1631" spans="1:5" ht="15.75" x14ac:dyDescent="0.25">
      <c r="A1631" s="1" t="s">
        <v>741</v>
      </c>
      <c r="B1631" s="1" t="s">
        <v>4013</v>
      </c>
      <c r="C1631" t="str">
        <f t="shared" si="79"/>
        <v>Ms.</v>
      </c>
      <c r="D1631" t="str">
        <f t="shared" si="80"/>
        <v xml:space="preserve"> Ieva</v>
      </c>
      <c r="E1631" t="str">
        <f t="shared" si="81"/>
        <v>Lobaciute</v>
      </c>
    </row>
    <row r="1632" spans="1:5" ht="15.75" x14ac:dyDescent="0.25">
      <c r="A1632" s="1" t="s">
        <v>740</v>
      </c>
      <c r="B1632" s="1" t="s">
        <v>4014</v>
      </c>
      <c r="C1632" t="str">
        <f t="shared" si="79"/>
        <v>Mr.</v>
      </c>
      <c r="D1632" t="str">
        <f t="shared" si="80"/>
        <v xml:space="preserve"> Chris</v>
      </c>
      <c r="E1632" t="str">
        <f t="shared" si="81"/>
        <v>Dawes</v>
      </c>
    </row>
    <row r="1633" spans="1:5" ht="15.75" x14ac:dyDescent="0.25">
      <c r="A1633" s="1" t="s">
        <v>739</v>
      </c>
      <c r="B1633" s="1" t="s">
        <v>4015</v>
      </c>
      <c r="C1633" t="str">
        <f t="shared" si="79"/>
        <v>Mr.</v>
      </c>
      <c r="D1633" t="str">
        <f t="shared" si="80"/>
        <v xml:space="preserve"> Drew L.</v>
      </c>
      <c r="E1633" t="str">
        <f t="shared" si="81"/>
        <v>Deppen</v>
      </c>
    </row>
    <row r="1634" spans="1:5" ht="15.75" x14ac:dyDescent="0.25">
      <c r="A1634" s="1" t="s">
        <v>738</v>
      </c>
      <c r="B1634" s="1" t="s">
        <v>4016</v>
      </c>
      <c r="C1634" t="str">
        <f t="shared" si="79"/>
        <v>Ms.</v>
      </c>
      <c r="D1634" t="str">
        <f t="shared" si="80"/>
        <v xml:space="preserve"> Christina</v>
      </c>
      <c r="E1634" t="str">
        <f t="shared" si="81"/>
        <v>Oberndorfer</v>
      </c>
    </row>
    <row r="1635" spans="1:5" ht="15.75" x14ac:dyDescent="0.25">
      <c r="A1635" s="1" t="s">
        <v>737</v>
      </c>
      <c r="B1635" s="1" t="s">
        <v>4017</v>
      </c>
      <c r="C1635" t="str">
        <f t="shared" si="79"/>
        <v>Mr.</v>
      </c>
      <c r="D1635" t="str">
        <f t="shared" si="80"/>
        <v xml:space="preserve"> Alexander G</v>
      </c>
      <c r="E1635" t="str">
        <f t="shared" si="81"/>
        <v>Hetherington</v>
      </c>
    </row>
    <row r="1636" spans="1:5" ht="15.75" x14ac:dyDescent="0.25">
      <c r="A1636" s="1" t="s">
        <v>736</v>
      </c>
      <c r="B1636" s="1" t="s">
        <v>4018</v>
      </c>
      <c r="C1636" t="str">
        <f t="shared" si="79"/>
        <v>Ms.</v>
      </c>
      <c r="D1636" t="str">
        <f t="shared" si="80"/>
        <v xml:space="preserve"> Meaghan</v>
      </c>
      <c r="E1636" t="str">
        <f t="shared" si="81"/>
        <v>Murray</v>
      </c>
    </row>
    <row r="1637" spans="1:5" ht="15.75" x14ac:dyDescent="0.25">
      <c r="A1637" s="1" t="s">
        <v>735</v>
      </c>
      <c r="B1637" s="1" t="s">
        <v>4019</v>
      </c>
      <c r="C1637" t="str">
        <f t="shared" si="79"/>
        <v>Ms.</v>
      </c>
      <c r="D1637" t="str">
        <f t="shared" si="80"/>
        <v xml:space="preserve"> Kristin</v>
      </c>
      <c r="E1637" t="str">
        <f t="shared" si="81"/>
        <v>Higden</v>
      </c>
    </row>
    <row r="1638" spans="1:5" ht="15.75" x14ac:dyDescent="0.25">
      <c r="A1638" s="1" t="s">
        <v>734</v>
      </c>
      <c r="B1638" s="1" t="s">
        <v>4020</v>
      </c>
      <c r="C1638" t="str">
        <f t="shared" si="79"/>
        <v>Ms.</v>
      </c>
      <c r="D1638" t="str">
        <f t="shared" si="80"/>
        <v xml:space="preserve"> Andrea K.</v>
      </c>
      <c r="E1638" t="str">
        <f t="shared" si="81"/>
        <v>Rediger</v>
      </c>
    </row>
    <row r="1639" spans="1:5" ht="15.75" x14ac:dyDescent="0.25">
      <c r="A1639" s="1" t="s">
        <v>733</v>
      </c>
      <c r="B1639" s="1" t="s">
        <v>4021</v>
      </c>
      <c r="C1639" t="str">
        <f t="shared" si="79"/>
        <v>Ms.</v>
      </c>
      <c r="D1639" t="str">
        <f t="shared" si="80"/>
        <v xml:space="preserve"> Kris</v>
      </c>
      <c r="E1639" t="str">
        <f t="shared" si="81"/>
        <v>Huff</v>
      </c>
    </row>
    <row r="1640" spans="1:5" ht="15.75" x14ac:dyDescent="0.25">
      <c r="A1640" s="1" t="s">
        <v>732</v>
      </c>
      <c r="B1640" s="1" t="s">
        <v>4022</v>
      </c>
      <c r="C1640" t="str">
        <f t="shared" si="79"/>
        <v>Mr.</v>
      </c>
      <c r="D1640" t="str">
        <f t="shared" si="80"/>
        <v xml:space="preserve"> Alden W</v>
      </c>
      <c r="E1640" t="str">
        <f t="shared" si="81"/>
        <v>Hall</v>
      </c>
    </row>
    <row r="1641" spans="1:5" ht="15.75" x14ac:dyDescent="0.25">
      <c r="A1641" s="1" t="s">
        <v>731</v>
      </c>
      <c r="B1641" s="1" t="s">
        <v>4023</v>
      </c>
      <c r="C1641" t="str">
        <f t="shared" si="79"/>
        <v>Ms.</v>
      </c>
      <c r="D1641" t="str">
        <f t="shared" si="80"/>
        <v xml:space="preserve"> Suzanne M</v>
      </c>
      <c r="E1641" t="str">
        <f t="shared" si="81"/>
        <v>Grise</v>
      </c>
    </row>
    <row r="1642" spans="1:5" ht="15.75" x14ac:dyDescent="0.25">
      <c r="A1642" s="1" t="s">
        <v>730</v>
      </c>
      <c r="B1642" s="1" t="s">
        <v>4024</v>
      </c>
      <c r="C1642" t="str">
        <f t="shared" si="79"/>
        <v>Ms.</v>
      </c>
      <c r="D1642" t="str">
        <f t="shared" si="80"/>
        <v xml:space="preserve"> Heidi Z.</v>
      </c>
      <c r="E1642" t="str">
        <f t="shared" si="81"/>
        <v>Skildum</v>
      </c>
    </row>
    <row r="1643" spans="1:5" ht="15.75" x14ac:dyDescent="0.25">
      <c r="A1643" s="1" t="s">
        <v>729</v>
      </c>
      <c r="B1643" s="1" t="s">
        <v>4025</v>
      </c>
      <c r="C1643" t="str">
        <f t="shared" si="79"/>
        <v>Ms.</v>
      </c>
      <c r="D1643" t="str">
        <f t="shared" si="80"/>
        <v xml:space="preserve"> Carolyn</v>
      </c>
      <c r="E1643" t="str">
        <f t="shared" si="81"/>
        <v>Yang</v>
      </c>
    </row>
    <row r="1644" spans="1:5" ht="15.75" x14ac:dyDescent="0.25">
      <c r="A1644" s="1" t="s">
        <v>728</v>
      </c>
      <c r="B1644" s="1" t="s">
        <v>4026</v>
      </c>
      <c r="C1644" t="str">
        <f t="shared" si="79"/>
        <v>Ms.</v>
      </c>
      <c r="D1644" t="str">
        <f t="shared" si="80"/>
        <v xml:space="preserve"> Sabine</v>
      </c>
      <c r="E1644" t="str">
        <f t="shared" si="81"/>
        <v>Fischer-Daly</v>
      </c>
    </row>
    <row r="1645" spans="1:5" ht="15.75" x14ac:dyDescent="0.25">
      <c r="A1645" s="1" t="s">
        <v>727</v>
      </c>
      <c r="B1645" s="1" t="s">
        <v>4027</v>
      </c>
      <c r="C1645" t="str">
        <f t="shared" si="79"/>
        <v>Mr.</v>
      </c>
      <c r="D1645" t="str">
        <f t="shared" si="80"/>
        <v xml:space="preserve"> Bobby</v>
      </c>
      <c r="E1645" t="str">
        <f t="shared" si="81"/>
        <v>Asher</v>
      </c>
    </row>
    <row r="1646" spans="1:5" ht="15.75" x14ac:dyDescent="0.25">
      <c r="A1646" s="1" t="s">
        <v>726</v>
      </c>
      <c r="B1646" s="1" t="s">
        <v>4028</v>
      </c>
      <c r="C1646" t="str">
        <f t="shared" si="79"/>
        <v>Mr.</v>
      </c>
      <c r="D1646" t="str">
        <f t="shared" si="80"/>
        <v xml:space="preserve"> Fan</v>
      </c>
      <c r="E1646" t="str">
        <f t="shared" si="81"/>
        <v>Zhou</v>
      </c>
    </row>
    <row r="1647" spans="1:5" ht="15.75" x14ac:dyDescent="0.25">
      <c r="A1647" s="1" t="s">
        <v>725</v>
      </c>
      <c r="B1647" s="1" t="s">
        <v>4029</v>
      </c>
      <c r="C1647" t="str">
        <f t="shared" si="79"/>
        <v>Mrs.</v>
      </c>
      <c r="D1647" t="str">
        <f t="shared" si="80"/>
        <v xml:space="preserve"> Rachel M</v>
      </c>
      <c r="E1647" t="str">
        <f t="shared" si="81"/>
        <v>Rudder</v>
      </c>
    </row>
    <row r="1648" spans="1:5" ht="15.75" x14ac:dyDescent="0.25">
      <c r="A1648" s="1" t="s">
        <v>724</v>
      </c>
      <c r="B1648" s="1" t="s">
        <v>4030</v>
      </c>
      <c r="C1648" t="str">
        <f t="shared" si="79"/>
        <v>Mr.</v>
      </c>
      <c r="D1648" t="str">
        <f t="shared" si="80"/>
        <v xml:space="preserve"> Greg</v>
      </c>
      <c r="E1648" t="str">
        <f t="shared" si="81"/>
        <v>Cartmell</v>
      </c>
    </row>
    <row r="1649" spans="1:5" ht="15.75" x14ac:dyDescent="0.25">
      <c r="A1649" s="1" t="s">
        <v>723</v>
      </c>
      <c r="B1649" s="1" t="s">
        <v>4031</v>
      </c>
      <c r="C1649" t="str">
        <f t="shared" si="79"/>
        <v>Mr.</v>
      </c>
      <c r="D1649" t="str">
        <f t="shared" si="80"/>
        <v xml:space="preserve"> Dan</v>
      </c>
      <c r="E1649" t="str">
        <f t="shared" si="81"/>
        <v>Troland</v>
      </c>
    </row>
    <row r="1650" spans="1:5" ht="15.75" x14ac:dyDescent="0.25">
      <c r="A1650" s="1" t="s">
        <v>722</v>
      </c>
      <c r="B1650" s="1" t="s">
        <v>4032</v>
      </c>
      <c r="C1650" t="str">
        <f t="shared" si="79"/>
        <v>Ms.</v>
      </c>
      <c r="D1650" t="str">
        <f t="shared" si="80"/>
        <v xml:space="preserve"> Jennifer A</v>
      </c>
      <c r="E1650" t="str">
        <f t="shared" si="81"/>
        <v>Hall</v>
      </c>
    </row>
    <row r="1651" spans="1:5" ht="15.75" x14ac:dyDescent="0.25">
      <c r="A1651" s="1" t="s">
        <v>721</v>
      </c>
      <c r="B1651" s="1" t="s">
        <v>4033</v>
      </c>
      <c r="C1651" t="str">
        <f t="shared" si="79"/>
        <v>Mrs.</v>
      </c>
      <c r="D1651" t="str">
        <f t="shared" si="80"/>
        <v xml:space="preserve"> Jessica</v>
      </c>
      <c r="E1651" t="str">
        <f t="shared" si="81"/>
        <v>Berg</v>
      </c>
    </row>
    <row r="1652" spans="1:5" ht="15.75" x14ac:dyDescent="0.25">
      <c r="A1652" s="1" t="s">
        <v>720</v>
      </c>
      <c r="B1652" s="1" t="s">
        <v>4034</v>
      </c>
      <c r="C1652" t="str">
        <f t="shared" si="79"/>
        <v>Mr.</v>
      </c>
      <c r="D1652" t="str">
        <f t="shared" si="80"/>
        <v xml:space="preserve"> Chaiwat</v>
      </c>
      <c r="E1652" t="str">
        <f t="shared" si="81"/>
        <v>Engtrakul</v>
      </c>
    </row>
    <row r="1653" spans="1:5" ht="15.75" x14ac:dyDescent="0.25">
      <c r="A1653" s="1" t="s">
        <v>719</v>
      </c>
      <c r="B1653" s="1" t="s">
        <v>4035</v>
      </c>
      <c r="C1653" t="str">
        <f t="shared" si="79"/>
        <v>Ms.</v>
      </c>
      <c r="D1653" t="str">
        <f t="shared" si="80"/>
        <v xml:space="preserve"> Kerri</v>
      </c>
      <c r="E1653" t="str">
        <f t="shared" si="81"/>
        <v>Leonhardt</v>
      </c>
    </row>
    <row r="1654" spans="1:5" ht="15.75" x14ac:dyDescent="0.25">
      <c r="A1654" s="1" t="s">
        <v>718</v>
      </c>
      <c r="B1654" s="1" t="s">
        <v>4036</v>
      </c>
      <c r="C1654" t="str">
        <f t="shared" si="79"/>
        <v>Ms.</v>
      </c>
      <c r="D1654" t="str">
        <f t="shared" si="80"/>
        <v xml:space="preserve"> Lisa</v>
      </c>
      <c r="E1654" t="str">
        <f t="shared" si="81"/>
        <v>Goetz</v>
      </c>
    </row>
    <row r="1655" spans="1:5" ht="15.75" x14ac:dyDescent="0.25">
      <c r="A1655" s="1" t="s">
        <v>717</v>
      </c>
      <c r="B1655" s="1" t="s">
        <v>4037</v>
      </c>
      <c r="C1655" t="str">
        <f t="shared" si="79"/>
        <v>Mr.</v>
      </c>
      <c r="D1655" t="str">
        <f t="shared" si="80"/>
        <v xml:space="preserve"> Nicholas G</v>
      </c>
      <c r="E1655" t="str">
        <f t="shared" si="81"/>
        <v>Cacharelis</v>
      </c>
    </row>
    <row r="1656" spans="1:5" ht="15.75" x14ac:dyDescent="0.25">
      <c r="A1656" s="1" t="s">
        <v>716</v>
      </c>
      <c r="B1656" s="1" t="s">
        <v>4038</v>
      </c>
      <c r="C1656" t="str">
        <f t="shared" si="79"/>
        <v>Mr.</v>
      </c>
      <c r="D1656" t="str">
        <f t="shared" si="80"/>
        <v xml:space="preserve"> Vasilis S</v>
      </c>
      <c r="E1656" t="str">
        <f t="shared" si="81"/>
        <v>Kariolis</v>
      </c>
    </row>
    <row r="1657" spans="1:5" ht="15.75" x14ac:dyDescent="0.25">
      <c r="A1657" s="1" t="s">
        <v>715</v>
      </c>
      <c r="B1657" s="1" t="s">
        <v>4039</v>
      </c>
      <c r="C1657" t="str">
        <f t="shared" si="79"/>
        <v>Mr.</v>
      </c>
      <c r="D1657" t="str">
        <f t="shared" si="80"/>
        <v xml:space="preserve"> Michael P</v>
      </c>
      <c r="E1657" t="str">
        <f t="shared" si="81"/>
        <v>Zelwin</v>
      </c>
    </row>
    <row r="1658" spans="1:5" ht="15.75" x14ac:dyDescent="0.25">
      <c r="A1658" s="1" t="s">
        <v>714</v>
      </c>
      <c r="B1658" s="1" t="s">
        <v>4040</v>
      </c>
      <c r="C1658" t="str">
        <f t="shared" si="79"/>
        <v>Ms.</v>
      </c>
      <c r="D1658" t="str">
        <f t="shared" si="80"/>
        <v xml:space="preserve"> Colleen C.</v>
      </c>
      <c r="E1658" t="str">
        <f t="shared" si="81"/>
        <v>Barry</v>
      </c>
    </row>
    <row r="1659" spans="1:5" ht="15.75" x14ac:dyDescent="0.25">
      <c r="A1659" s="1" t="s">
        <v>713</v>
      </c>
      <c r="B1659" s="1" t="s">
        <v>4041</v>
      </c>
      <c r="C1659" t="str">
        <f t="shared" si="79"/>
        <v>Mrs.</v>
      </c>
      <c r="D1659" t="str">
        <f t="shared" si="80"/>
        <v xml:space="preserve"> Annika</v>
      </c>
      <c r="E1659" t="str">
        <f t="shared" si="81"/>
        <v>Bannon</v>
      </c>
    </row>
    <row r="1660" spans="1:5" ht="15.75" x14ac:dyDescent="0.25">
      <c r="A1660" s="1" t="s">
        <v>712</v>
      </c>
      <c r="B1660" s="1" t="s">
        <v>4042</v>
      </c>
      <c r="C1660" t="str">
        <f t="shared" si="79"/>
        <v>Ms.</v>
      </c>
      <c r="D1660" t="str">
        <f t="shared" si="80"/>
        <v xml:space="preserve"> Kelly</v>
      </c>
      <c r="E1660" t="str">
        <f t="shared" si="81"/>
        <v>Chang</v>
      </c>
    </row>
    <row r="1661" spans="1:5" ht="15.75" x14ac:dyDescent="0.25">
      <c r="A1661" s="1" t="s">
        <v>711</v>
      </c>
      <c r="B1661" s="1" t="s">
        <v>4043</v>
      </c>
      <c r="C1661" t="str">
        <f t="shared" si="79"/>
        <v>Mr.</v>
      </c>
      <c r="D1661" t="str">
        <f t="shared" si="80"/>
        <v xml:space="preserve"> Nicholas C.</v>
      </c>
      <c r="E1661" t="str">
        <f t="shared" si="81"/>
        <v>Vetter</v>
      </c>
    </row>
    <row r="1662" spans="1:5" ht="15.75" x14ac:dyDescent="0.25">
      <c r="A1662" s="1" t="s">
        <v>710</v>
      </c>
      <c r="B1662" s="1" t="s">
        <v>4044</v>
      </c>
      <c r="C1662" t="str">
        <f t="shared" si="79"/>
        <v>Mrs.</v>
      </c>
      <c r="D1662" t="str">
        <f t="shared" si="80"/>
        <v xml:space="preserve"> Kelly K</v>
      </c>
      <c r="E1662" t="str">
        <f t="shared" si="81"/>
        <v>Jablonski</v>
      </c>
    </row>
    <row r="1663" spans="1:5" ht="15.75" x14ac:dyDescent="0.25">
      <c r="A1663" s="1" t="s">
        <v>709</v>
      </c>
      <c r="B1663" s="1" t="s">
        <v>4045</v>
      </c>
      <c r="C1663" t="str">
        <f t="shared" si="79"/>
        <v>Mr.</v>
      </c>
      <c r="D1663" t="str">
        <f t="shared" si="80"/>
        <v xml:space="preserve"> Andrew</v>
      </c>
      <c r="E1663" t="str">
        <f t="shared" si="81"/>
        <v>Jakubowitch</v>
      </c>
    </row>
    <row r="1664" spans="1:5" ht="15.75" x14ac:dyDescent="0.25">
      <c r="A1664" s="1" t="s">
        <v>708</v>
      </c>
      <c r="B1664" s="1" t="s">
        <v>4046</v>
      </c>
      <c r="C1664" t="str">
        <f t="shared" si="79"/>
        <v>Ms.</v>
      </c>
      <c r="D1664" t="str">
        <f t="shared" si="80"/>
        <v xml:space="preserve"> Hannah</v>
      </c>
      <c r="E1664" t="str">
        <f t="shared" si="81"/>
        <v>Altshuler</v>
      </c>
    </row>
    <row r="1665" spans="1:5" ht="15.75" x14ac:dyDescent="0.25">
      <c r="A1665" s="1" t="s">
        <v>707</v>
      </c>
      <c r="B1665" s="1" t="s">
        <v>4047</v>
      </c>
      <c r="C1665" t="str">
        <f t="shared" si="79"/>
        <v>Mr.</v>
      </c>
      <c r="D1665" t="str">
        <f t="shared" si="80"/>
        <v xml:space="preserve"> Patricio Sr.</v>
      </c>
      <c r="E1665" t="str">
        <f t="shared" si="81"/>
        <v>Ugarte</v>
      </c>
    </row>
    <row r="1666" spans="1:5" ht="15.75" x14ac:dyDescent="0.25">
      <c r="A1666" s="1" t="s">
        <v>706</v>
      </c>
      <c r="B1666" s="1" t="s">
        <v>4048</v>
      </c>
      <c r="C1666" t="str">
        <f t="shared" si="79"/>
        <v>Mr.</v>
      </c>
      <c r="D1666" t="str">
        <f t="shared" si="80"/>
        <v xml:space="preserve"> Robert B</v>
      </c>
      <c r="E1666" t="str">
        <f t="shared" si="81"/>
        <v>Tusso</v>
      </c>
    </row>
    <row r="1667" spans="1:5" ht="15.75" x14ac:dyDescent="0.25">
      <c r="A1667" s="1" t="s">
        <v>705</v>
      </c>
      <c r="B1667" s="1" t="s">
        <v>4049</v>
      </c>
      <c r="C1667" t="str">
        <f t="shared" ref="C1667:C1730" si="82">TRIM(MID(B1667,FIND(",",B1667)+1,FIND(" ",B1667,FIND(",",B1667)+2)-FIND(",",B1667)-1))</f>
        <v>Mr.</v>
      </c>
      <c r="D1667" t="str">
        <f t="shared" si="80"/>
        <v xml:space="preserve"> Benjamin M</v>
      </c>
      <c r="E1667" t="str">
        <f t="shared" si="81"/>
        <v>Johnson</v>
      </c>
    </row>
    <row r="1668" spans="1:5" ht="15.75" x14ac:dyDescent="0.25">
      <c r="A1668" s="1" t="s">
        <v>704</v>
      </c>
      <c r="B1668" s="1" t="s">
        <v>4050</v>
      </c>
      <c r="C1668" t="str">
        <f t="shared" si="82"/>
        <v>Mr.</v>
      </c>
      <c r="D1668" t="str">
        <f t="shared" si="80"/>
        <v xml:space="preserve"> Robert</v>
      </c>
      <c r="E1668" t="str">
        <f t="shared" si="81"/>
        <v>Landry</v>
      </c>
    </row>
    <row r="1669" spans="1:5" ht="15.75" x14ac:dyDescent="0.25">
      <c r="A1669" s="1" t="s">
        <v>703</v>
      </c>
      <c r="B1669" s="1" t="s">
        <v>4051</v>
      </c>
      <c r="C1669" t="str">
        <f t="shared" si="82"/>
        <v>Mr.</v>
      </c>
      <c r="D1669" t="str">
        <f t="shared" si="80"/>
        <v xml:space="preserve"> Eric R.</v>
      </c>
      <c r="E1669" t="str">
        <f t="shared" si="81"/>
        <v>McDonald</v>
      </c>
    </row>
    <row r="1670" spans="1:5" ht="15.75" x14ac:dyDescent="0.25">
      <c r="A1670" s="1" t="s">
        <v>702</v>
      </c>
      <c r="B1670" s="1" t="s">
        <v>4052</v>
      </c>
      <c r="C1670" t="str">
        <f t="shared" si="82"/>
        <v>Mr.</v>
      </c>
      <c r="D1670" t="str">
        <f t="shared" si="80"/>
        <v xml:space="preserve"> Matthew</v>
      </c>
      <c r="E1670" t="str">
        <f t="shared" si="81"/>
        <v>Dunlap</v>
      </c>
    </row>
    <row r="1671" spans="1:5" ht="15.75" x14ac:dyDescent="0.25">
      <c r="A1671" s="1" t="s">
        <v>701</v>
      </c>
      <c r="B1671" s="1" t="s">
        <v>4053</v>
      </c>
      <c r="C1671" t="str">
        <f t="shared" si="82"/>
        <v>Mr.</v>
      </c>
      <c r="D1671" t="str">
        <f t="shared" si="80"/>
        <v xml:space="preserve"> Bob R</v>
      </c>
      <c r="E1671" t="str">
        <f t="shared" si="81"/>
        <v>Larue</v>
      </c>
    </row>
    <row r="1672" spans="1:5" ht="15.75" x14ac:dyDescent="0.25">
      <c r="A1672" s="1" t="s">
        <v>700</v>
      </c>
      <c r="B1672" s="1" t="s">
        <v>4054</v>
      </c>
      <c r="C1672" t="str">
        <f t="shared" si="82"/>
        <v>Ms.</v>
      </c>
      <c r="D1672" t="str">
        <f t="shared" si="80"/>
        <v xml:space="preserve"> Stephanie J.</v>
      </c>
      <c r="E1672" t="str">
        <f t="shared" si="81"/>
        <v>Hodge</v>
      </c>
    </row>
    <row r="1673" spans="1:5" ht="15.75" x14ac:dyDescent="0.25">
      <c r="A1673" s="1" t="s">
        <v>699</v>
      </c>
      <c r="B1673" s="1" t="s">
        <v>4055</v>
      </c>
      <c r="C1673" t="str">
        <f t="shared" si="82"/>
        <v>Mr.</v>
      </c>
      <c r="D1673" t="str">
        <f t="shared" si="80"/>
        <v xml:space="preserve"> Jake</v>
      </c>
      <c r="E1673" t="str">
        <f t="shared" si="81"/>
        <v>Marcus</v>
      </c>
    </row>
    <row r="1674" spans="1:5" ht="15.75" x14ac:dyDescent="0.25">
      <c r="A1674" s="1" t="s">
        <v>698</v>
      </c>
      <c r="B1674" s="1" t="s">
        <v>4056</v>
      </c>
      <c r="C1674" t="str">
        <f t="shared" si="82"/>
        <v>Ms.</v>
      </c>
      <c r="D1674" t="str">
        <f t="shared" si="80"/>
        <v xml:space="preserve"> Alison L.</v>
      </c>
      <c r="E1674" t="str">
        <f t="shared" si="81"/>
        <v>Daubert</v>
      </c>
    </row>
    <row r="1675" spans="1:5" ht="15.75" x14ac:dyDescent="0.25">
      <c r="A1675" s="1" t="s">
        <v>697</v>
      </c>
      <c r="B1675" s="1" t="s">
        <v>4057</v>
      </c>
      <c r="C1675" t="str">
        <f t="shared" si="82"/>
        <v>Ms.</v>
      </c>
      <c r="D1675" t="str">
        <f t="shared" si="80"/>
        <v xml:space="preserve"> Lindsay M</v>
      </c>
      <c r="E1675" t="str">
        <f t="shared" si="81"/>
        <v>Close</v>
      </c>
    </row>
    <row r="1676" spans="1:5" ht="15.75" x14ac:dyDescent="0.25">
      <c r="A1676" s="1" t="s">
        <v>696</v>
      </c>
      <c r="B1676" s="1" t="s">
        <v>4058</v>
      </c>
      <c r="C1676" t="str">
        <f t="shared" si="82"/>
        <v>Mr.</v>
      </c>
      <c r="D1676" t="str">
        <f t="shared" si="80"/>
        <v xml:space="preserve"> Guillaume</v>
      </c>
      <c r="E1676" t="str">
        <f t="shared" si="81"/>
        <v>Roels</v>
      </c>
    </row>
    <row r="1677" spans="1:5" ht="15.75" x14ac:dyDescent="0.25">
      <c r="A1677" s="1" t="s">
        <v>695</v>
      </c>
      <c r="B1677" s="1" t="s">
        <v>4059</v>
      </c>
      <c r="C1677" t="str">
        <f t="shared" si="82"/>
        <v>Ms.</v>
      </c>
      <c r="D1677" t="str">
        <f t="shared" si="80"/>
        <v xml:space="preserve"> Kaylee</v>
      </c>
      <c r="E1677" t="str">
        <f t="shared" si="81"/>
        <v>Venosky</v>
      </c>
    </row>
    <row r="1678" spans="1:5" ht="15.75" x14ac:dyDescent="0.25">
      <c r="A1678" s="1" t="s">
        <v>694</v>
      </c>
      <c r="B1678" s="1" t="s">
        <v>4060</v>
      </c>
      <c r="C1678" t="str">
        <f t="shared" si="82"/>
        <v>Ms.</v>
      </c>
      <c r="D1678" t="str">
        <f t="shared" si="80"/>
        <v xml:space="preserve"> Theresa</v>
      </c>
      <c r="E1678" t="str">
        <f t="shared" si="81"/>
        <v>Gosnell</v>
      </c>
    </row>
    <row r="1679" spans="1:5" ht="15.75" x14ac:dyDescent="0.25">
      <c r="A1679" s="1" t="s">
        <v>693</v>
      </c>
      <c r="B1679" s="1" t="s">
        <v>4061</v>
      </c>
      <c r="C1679" t="str">
        <f t="shared" si="82"/>
        <v>Mr.</v>
      </c>
      <c r="D1679" t="str">
        <f t="shared" si="80"/>
        <v xml:space="preserve"> Travis G.</v>
      </c>
      <c r="E1679" t="str">
        <f t="shared" si="81"/>
        <v>Chewning-Kulick</v>
      </c>
    </row>
    <row r="1680" spans="1:5" ht="15.75" x14ac:dyDescent="0.25">
      <c r="A1680" s="1" t="s">
        <v>692</v>
      </c>
      <c r="B1680" s="1" t="s">
        <v>4062</v>
      </c>
      <c r="C1680" t="str">
        <f t="shared" si="82"/>
        <v>Ms.</v>
      </c>
      <c r="D1680" t="str">
        <f t="shared" si="80"/>
        <v xml:space="preserve"> Emma L.</v>
      </c>
      <c r="E1680" t="str">
        <f t="shared" si="81"/>
        <v>McCarron</v>
      </c>
    </row>
    <row r="1681" spans="1:5" ht="15.75" x14ac:dyDescent="0.25">
      <c r="A1681" s="1" t="s">
        <v>691</v>
      </c>
      <c r="B1681" s="1" t="s">
        <v>4063</v>
      </c>
      <c r="C1681" t="str">
        <f t="shared" si="82"/>
        <v>Ms.</v>
      </c>
      <c r="D1681" t="str">
        <f t="shared" ref="D1681:D1744" si="83">_xlfn.TEXTAFTER(_xlfn.TEXTAFTER(B1681,", ")," ")</f>
        <v xml:space="preserve"> Linda</v>
      </c>
      <c r="E1681" t="str">
        <f t="shared" ref="E1681:E1744" si="84">TRIM(LEFT(B1681,FIND(",",B1681)-1))</f>
        <v>Manion</v>
      </c>
    </row>
    <row r="1682" spans="1:5" ht="15.75" x14ac:dyDescent="0.25">
      <c r="A1682" s="1" t="s">
        <v>690</v>
      </c>
      <c r="B1682" s="1" t="s">
        <v>4064</v>
      </c>
      <c r="C1682" t="str">
        <f t="shared" si="82"/>
        <v>Mr.</v>
      </c>
      <c r="D1682" t="str">
        <f t="shared" si="83"/>
        <v xml:space="preserve"> Owen R</v>
      </c>
      <c r="E1682" t="str">
        <f t="shared" si="84"/>
        <v>Strong</v>
      </c>
    </row>
    <row r="1683" spans="1:5" ht="15.75" x14ac:dyDescent="0.25">
      <c r="A1683" s="1" t="s">
        <v>689</v>
      </c>
      <c r="B1683" s="1" t="s">
        <v>4065</v>
      </c>
      <c r="C1683" t="str">
        <f t="shared" si="82"/>
        <v>Mr.</v>
      </c>
      <c r="D1683" t="str">
        <f t="shared" si="83"/>
        <v xml:space="preserve"> Jacob</v>
      </c>
      <c r="E1683" t="str">
        <f t="shared" si="84"/>
        <v>Leblanc</v>
      </c>
    </row>
    <row r="1684" spans="1:5" ht="15.75" x14ac:dyDescent="0.25">
      <c r="A1684" s="1" t="s">
        <v>688</v>
      </c>
      <c r="B1684" s="1" t="s">
        <v>4066</v>
      </c>
      <c r="C1684" t="str">
        <f t="shared" si="82"/>
        <v>Ms.</v>
      </c>
      <c r="D1684" t="str">
        <f t="shared" si="83"/>
        <v xml:space="preserve"> Jacqueline</v>
      </c>
      <c r="E1684" t="str">
        <f t="shared" si="84"/>
        <v>Palmer</v>
      </c>
    </row>
    <row r="1685" spans="1:5" ht="15.75" x14ac:dyDescent="0.25">
      <c r="A1685" s="1" t="s">
        <v>687</v>
      </c>
      <c r="B1685" s="1" t="s">
        <v>4067</v>
      </c>
      <c r="C1685" t="str">
        <f t="shared" si="82"/>
        <v>Mr.</v>
      </c>
      <c r="D1685" t="str">
        <f t="shared" si="83"/>
        <v xml:space="preserve"> Yefeng</v>
      </c>
      <c r="E1685" t="str">
        <f t="shared" si="84"/>
        <v>Shen</v>
      </c>
    </row>
    <row r="1686" spans="1:5" ht="15.75" x14ac:dyDescent="0.25">
      <c r="A1686" s="1" t="s">
        <v>686</v>
      </c>
      <c r="B1686" s="1" t="s">
        <v>4068</v>
      </c>
      <c r="C1686" t="str">
        <f t="shared" si="82"/>
        <v>Mr.</v>
      </c>
      <c r="D1686" t="str">
        <f t="shared" si="83"/>
        <v xml:space="preserve"> Thomas J</v>
      </c>
      <c r="E1686" t="str">
        <f t="shared" si="84"/>
        <v>Goldsby</v>
      </c>
    </row>
    <row r="1687" spans="1:5" ht="15.75" x14ac:dyDescent="0.25">
      <c r="A1687" s="1" t="s">
        <v>685</v>
      </c>
      <c r="B1687" s="1" t="s">
        <v>4069</v>
      </c>
      <c r="C1687" t="str">
        <f t="shared" si="82"/>
        <v>Mr.</v>
      </c>
      <c r="D1687" t="str">
        <f t="shared" si="83"/>
        <v xml:space="preserve"> Ken</v>
      </c>
      <c r="E1687" t="str">
        <f t="shared" si="84"/>
        <v>Whitney</v>
      </c>
    </row>
    <row r="1688" spans="1:5" ht="15.75" x14ac:dyDescent="0.25">
      <c r="A1688" s="1" t="s">
        <v>684</v>
      </c>
      <c r="B1688" s="1" t="s">
        <v>4070</v>
      </c>
      <c r="C1688" t="str">
        <f t="shared" si="82"/>
        <v>Ms.</v>
      </c>
      <c r="D1688" t="str">
        <f t="shared" si="83"/>
        <v xml:space="preserve"> Annie E</v>
      </c>
      <c r="E1688" t="str">
        <f t="shared" si="84"/>
        <v>Mahoney</v>
      </c>
    </row>
    <row r="1689" spans="1:5" ht="15.75" x14ac:dyDescent="0.25">
      <c r="A1689" s="1" t="s">
        <v>683</v>
      </c>
      <c r="B1689" s="1" t="s">
        <v>4071</v>
      </c>
      <c r="C1689" t="str">
        <f t="shared" si="82"/>
        <v>Mrs.</v>
      </c>
      <c r="D1689" t="str">
        <f t="shared" si="83"/>
        <v xml:space="preserve"> Noel K.</v>
      </c>
      <c r="E1689" t="str">
        <f t="shared" si="84"/>
        <v>McCracken</v>
      </c>
    </row>
    <row r="1690" spans="1:5" ht="15.75" x14ac:dyDescent="0.25">
      <c r="A1690" s="1" t="s">
        <v>682</v>
      </c>
      <c r="B1690" s="1" t="s">
        <v>4072</v>
      </c>
      <c r="C1690" t="str">
        <f t="shared" si="82"/>
        <v>Mr.</v>
      </c>
      <c r="D1690" t="str">
        <f t="shared" si="83"/>
        <v xml:space="preserve"> Mark S</v>
      </c>
      <c r="E1690" t="str">
        <f t="shared" si="84"/>
        <v>Spewak</v>
      </c>
    </row>
    <row r="1691" spans="1:5" ht="15.75" x14ac:dyDescent="0.25">
      <c r="A1691" s="1" t="s">
        <v>681</v>
      </c>
      <c r="B1691" s="1" t="s">
        <v>4073</v>
      </c>
      <c r="C1691" t="str">
        <f t="shared" si="82"/>
        <v>Ms.</v>
      </c>
      <c r="D1691" t="str">
        <f t="shared" si="83"/>
        <v xml:space="preserve"> Federica</v>
      </c>
      <c r="E1691" t="str">
        <f t="shared" si="84"/>
        <v>Cottini</v>
      </c>
    </row>
    <row r="1692" spans="1:5" ht="15.75" x14ac:dyDescent="0.25">
      <c r="A1692" s="1" t="s">
        <v>680</v>
      </c>
      <c r="B1692" s="1" t="s">
        <v>4074</v>
      </c>
      <c r="C1692" t="str">
        <f t="shared" si="82"/>
        <v>Ms.</v>
      </c>
      <c r="D1692" t="str">
        <f t="shared" si="83"/>
        <v xml:space="preserve"> Pamela L</v>
      </c>
      <c r="E1692" t="str">
        <f t="shared" si="84"/>
        <v>Findlay</v>
      </c>
    </row>
    <row r="1693" spans="1:5" ht="15.75" x14ac:dyDescent="0.25">
      <c r="A1693" s="1" t="s">
        <v>679</v>
      </c>
      <c r="B1693" s="1" t="s">
        <v>4075</v>
      </c>
      <c r="C1693" t="str">
        <f t="shared" si="82"/>
        <v>Mr.</v>
      </c>
      <c r="D1693" t="str">
        <f t="shared" si="83"/>
        <v xml:space="preserve"> Andrew W.</v>
      </c>
      <c r="E1693" t="str">
        <f t="shared" si="84"/>
        <v>Strasburg</v>
      </c>
    </row>
    <row r="1694" spans="1:5" ht="15.75" x14ac:dyDescent="0.25">
      <c r="A1694" s="1" t="s">
        <v>678</v>
      </c>
      <c r="B1694" s="1" t="s">
        <v>4076</v>
      </c>
      <c r="C1694" t="str">
        <f t="shared" si="82"/>
        <v>Mr.</v>
      </c>
      <c r="D1694" t="str">
        <f t="shared" si="83"/>
        <v xml:space="preserve"> Randall</v>
      </c>
      <c r="E1694" t="str">
        <f t="shared" si="84"/>
        <v>Adams</v>
      </c>
    </row>
    <row r="1695" spans="1:5" ht="15.75" x14ac:dyDescent="0.25">
      <c r="A1695" s="1" t="s">
        <v>677</v>
      </c>
      <c r="B1695" s="1" t="s">
        <v>4077</v>
      </c>
      <c r="C1695" t="str">
        <f t="shared" si="82"/>
        <v>Ms.</v>
      </c>
      <c r="D1695" t="str">
        <f t="shared" si="83"/>
        <v xml:space="preserve"> Tracy L</v>
      </c>
      <c r="E1695" t="str">
        <f t="shared" si="84"/>
        <v>Deeter</v>
      </c>
    </row>
    <row r="1696" spans="1:5" ht="15.75" x14ac:dyDescent="0.25">
      <c r="A1696" s="1" t="s">
        <v>676</v>
      </c>
      <c r="B1696" s="1" t="s">
        <v>4078</v>
      </c>
      <c r="C1696" t="str">
        <f t="shared" si="82"/>
        <v>Ms.</v>
      </c>
      <c r="D1696" t="str">
        <f t="shared" si="83"/>
        <v xml:space="preserve"> Azelie</v>
      </c>
      <c r="E1696" t="str">
        <f t="shared" si="84"/>
        <v>Arpin</v>
      </c>
    </row>
    <row r="1697" spans="1:5" ht="15.75" x14ac:dyDescent="0.25">
      <c r="A1697" s="1" t="s">
        <v>675</v>
      </c>
      <c r="B1697" s="1" t="s">
        <v>4079</v>
      </c>
      <c r="C1697" t="str">
        <f t="shared" si="82"/>
        <v>Ms.</v>
      </c>
      <c r="D1697" t="str">
        <f t="shared" si="83"/>
        <v xml:space="preserve"> Monica M.</v>
      </c>
      <c r="E1697" t="str">
        <f t="shared" si="84"/>
        <v>Schoeneck</v>
      </c>
    </row>
    <row r="1698" spans="1:5" ht="15.75" x14ac:dyDescent="0.25">
      <c r="A1698" s="1" t="s">
        <v>674</v>
      </c>
      <c r="B1698" s="1" t="s">
        <v>4080</v>
      </c>
      <c r="C1698" t="str">
        <f t="shared" si="82"/>
        <v>Ms.</v>
      </c>
      <c r="D1698" t="str">
        <f t="shared" si="83"/>
        <v xml:space="preserve"> Katarina K.</v>
      </c>
      <c r="E1698" t="str">
        <f t="shared" si="84"/>
        <v>Mueller</v>
      </c>
    </row>
    <row r="1699" spans="1:5" ht="15.75" x14ac:dyDescent="0.25">
      <c r="A1699" s="1" t="s">
        <v>673</v>
      </c>
      <c r="B1699" s="1" t="s">
        <v>4081</v>
      </c>
      <c r="C1699" t="str">
        <f t="shared" si="82"/>
        <v>Ms.</v>
      </c>
      <c r="D1699" t="str">
        <f t="shared" si="83"/>
        <v xml:space="preserve"> Jamie L.</v>
      </c>
      <c r="E1699" t="str">
        <f t="shared" si="84"/>
        <v>Willits</v>
      </c>
    </row>
    <row r="1700" spans="1:5" ht="15.75" x14ac:dyDescent="0.25">
      <c r="A1700" s="1" t="s">
        <v>672</v>
      </c>
      <c r="B1700" s="1" t="s">
        <v>4082</v>
      </c>
      <c r="C1700" t="str">
        <f t="shared" si="82"/>
        <v>Mr.</v>
      </c>
      <c r="D1700" t="str">
        <f t="shared" si="83"/>
        <v xml:space="preserve"> Brian</v>
      </c>
      <c r="E1700" t="str">
        <f t="shared" si="84"/>
        <v>Syring</v>
      </c>
    </row>
    <row r="1701" spans="1:5" ht="15.75" x14ac:dyDescent="0.25">
      <c r="A1701" s="1" t="s">
        <v>671</v>
      </c>
      <c r="B1701" s="1" t="s">
        <v>4083</v>
      </c>
      <c r="C1701" t="str">
        <f t="shared" si="82"/>
        <v>Ms.</v>
      </c>
      <c r="D1701" t="str">
        <f t="shared" si="83"/>
        <v xml:space="preserve"> Stacey L.</v>
      </c>
      <c r="E1701" t="str">
        <f t="shared" si="84"/>
        <v>Strike</v>
      </c>
    </row>
    <row r="1702" spans="1:5" ht="15.75" x14ac:dyDescent="0.25">
      <c r="A1702" s="1" t="s">
        <v>670</v>
      </c>
      <c r="B1702" s="1" t="s">
        <v>4084</v>
      </c>
      <c r="C1702" t="str">
        <f t="shared" si="82"/>
        <v>Mr.</v>
      </c>
      <c r="D1702" t="str">
        <f t="shared" si="83"/>
        <v xml:space="preserve"> Stephen</v>
      </c>
      <c r="E1702" t="str">
        <f t="shared" si="84"/>
        <v>Hennigar</v>
      </c>
    </row>
    <row r="1703" spans="1:5" ht="15.75" x14ac:dyDescent="0.25">
      <c r="A1703" s="1" t="s">
        <v>669</v>
      </c>
      <c r="B1703" s="1" t="s">
        <v>4085</v>
      </c>
      <c r="C1703" t="str">
        <f t="shared" si="82"/>
        <v>Mr.</v>
      </c>
      <c r="D1703" t="str">
        <f t="shared" si="83"/>
        <v xml:space="preserve"> Joshua</v>
      </c>
      <c r="E1703" t="str">
        <f t="shared" si="84"/>
        <v>May</v>
      </c>
    </row>
    <row r="1704" spans="1:5" ht="15.75" x14ac:dyDescent="0.25">
      <c r="A1704" s="1" t="s">
        <v>668</v>
      </c>
      <c r="B1704" s="1" t="s">
        <v>4086</v>
      </c>
      <c r="C1704" t="str">
        <f t="shared" si="82"/>
        <v>Mr.</v>
      </c>
      <c r="D1704" t="str">
        <f t="shared" si="83"/>
        <v xml:space="preserve"> Josh</v>
      </c>
      <c r="E1704" t="str">
        <f t="shared" si="84"/>
        <v>Metcalf</v>
      </c>
    </row>
    <row r="1705" spans="1:5" ht="15.75" x14ac:dyDescent="0.25">
      <c r="A1705" s="1" t="s">
        <v>667</v>
      </c>
      <c r="B1705" s="1" t="s">
        <v>4087</v>
      </c>
      <c r="C1705" t="str">
        <f t="shared" si="82"/>
        <v>Ms.</v>
      </c>
      <c r="D1705" t="str">
        <f t="shared" si="83"/>
        <v xml:space="preserve"> Heather</v>
      </c>
      <c r="E1705" t="str">
        <f t="shared" si="84"/>
        <v>Tiska</v>
      </c>
    </row>
    <row r="1706" spans="1:5" ht="15.75" x14ac:dyDescent="0.25">
      <c r="A1706" s="1" t="s">
        <v>666</v>
      </c>
      <c r="B1706" s="1" t="s">
        <v>4088</v>
      </c>
      <c r="C1706" t="str">
        <f t="shared" si="82"/>
        <v>Mr.</v>
      </c>
      <c r="D1706" t="str">
        <f t="shared" si="83"/>
        <v xml:space="preserve"> James C.</v>
      </c>
      <c r="E1706" t="str">
        <f t="shared" si="84"/>
        <v>McDonough</v>
      </c>
    </row>
    <row r="1707" spans="1:5" ht="15.75" x14ac:dyDescent="0.25">
      <c r="A1707" s="1" t="s">
        <v>665</v>
      </c>
      <c r="B1707" s="1" t="s">
        <v>4089</v>
      </c>
      <c r="C1707" t="str">
        <f t="shared" si="82"/>
        <v>Ms.</v>
      </c>
      <c r="D1707" t="str">
        <f t="shared" si="83"/>
        <v xml:space="preserve"> Kim</v>
      </c>
      <c r="E1707" t="str">
        <f t="shared" si="84"/>
        <v>Fairley</v>
      </c>
    </row>
    <row r="1708" spans="1:5" ht="15.75" x14ac:dyDescent="0.25">
      <c r="A1708" s="1" t="s">
        <v>664</v>
      </c>
      <c r="B1708" s="1" t="s">
        <v>4090</v>
      </c>
      <c r="C1708" t="str">
        <f t="shared" si="82"/>
        <v>Ms.</v>
      </c>
      <c r="D1708" t="str">
        <f t="shared" si="83"/>
        <v xml:space="preserve"> Marie E.</v>
      </c>
      <c r="E1708" t="str">
        <f t="shared" si="84"/>
        <v>Barnett</v>
      </c>
    </row>
    <row r="1709" spans="1:5" ht="15.75" x14ac:dyDescent="0.25">
      <c r="A1709" s="1" t="s">
        <v>663</v>
      </c>
      <c r="B1709" s="1" t="s">
        <v>4091</v>
      </c>
      <c r="C1709" t="str">
        <f t="shared" si="82"/>
        <v>Mr.</v>
      </c>
      <c r="D1709" t="str">
        <f t="shared" si="83"/>
        <v xml:space="preserve"> Dariusz</v>
      </c>
      <c r="E1709" t="str">
        <f t="shared" si="84"/>
        <v>Piasta</v>
      </c>
    </row>
    <row r="1710" spans="1:5" ht="15.75" x14ac:dyDescent="0.25">
      <c r="A1710" s="1" t="s">
        <v>662</v>
      </c>
      <c r="B1710" s="1" t="s">
        <v>4092</v>
      </c>
      <c r="C1710" t="str">
        <f t="shared" si="82"/>
        <v>Ms.</v>
      </c>
      <c r="D1710" t="str">
        <f t="shared" si="83"/>
        <v xml:space="preserve"> Jessica E.</v>
      </c>
      <c r="E1710" t="str">
        <f t="shared" si="84"/>
        <v>Mueller</v>
      </c>
    </row>
    <row r="1711" spans="1:5" ht="15.75" x14ac:dyDescent="0.25">
      <c r="A1711" s="1" t="s">
        <v>661</v>
      </c>
      <c r="B1711" s="1" t="s">
        <v>4093</v>
      </c>
      <c r="C1711" t="str">
        <f t="shared" si="82"/>
        <v>Ms.</v>
      </c>
      <c r="D1711" t="str">
        <f t="shared" si="83"/>
        <v xml:space="preserve"> Kristen</v>
      </c>
      <c r="E1711" t="str">
        <f t="shared" si="84"/>
        <v>Olsen</v>
      </c>
    </row>
    <row r="1712" spans="1:5" ht="15.75" x14ac:dyDescent="0.25">
      <c r="A1712" s="1" t="s">
        <v>660</v>
      </c>
      <c r="B1712" s="1" t="s">
        <v>4094</v>
      </c>
      <c r="C1712" t="str">
        <f t="shared" si="82"/>
        <v>Mr.</v>
      </c>
      <c r="D1712" t="str">
        <f t="shared" si="83"/>
        <v xml:space="preserve"> Jose Guadalupe P. Sr.</v>
      </c>
      <c r="E1712" t="str">
        <f t="shared" si="84"/>
        <v>De Jesus</v>
      </c>
    </row>
    <row r="1713" spans="1:5" ht="15.75" x14ac:dyDescent="0.25">
      <c r="A1713" s="1" t="s">
        <v>659</v>
      </c>
      <c r="B1713" s="1" t="s">
        <v>4095</v>
      </c>
      <c r="C1713" t="str">
        <f t="shared" si="82"/>
        <v>Ms.</v>
      </c>
      <c r="D1713" t="str">
        <f t="shared" si="83"/>
        <v xml:space="preserve"> Cynthia</v>
      </c>
      <c r="E1713" t="str">
        <f t="shared" si="84"/>
        <v>Bartus</v>
      </c>
    </row>
    <row r="1714" spans="1:5" ht="15.75" x14ac:dyDescent="0.25">
      <c r="A1714" s="1" t="s">
        <v>658</v>
      </c>
      <c r="B1714" s="1" t="s">
        <v>4096</v>
      </c>
      <c r="C1714" t="str">
        <f t="shared" si="82"/>
        <v>Mr.</v>
      </c>
      <c r="D1714" t="str">
        <f t="shared" si="83"/>
        <v xml:space="preserve"> Tyler</v>
      </c>
      <c r="E1714" t="str">
        <f t="shared" si="84"/>
        <v>Stevens</v>
      </c>
    </row>
    <row r="1715" spans="1:5" ht="15.75" x14ac:dyDescent="0.25">
      <c r="A1715" s="1" t="s">
        <v>657</v>
      </c>
      <c r="B1715" s="1" t="s">
        <v>4097</v>
      </c>
      <c r="C1715" t="str">
        <f t="shared" si="82"/>
        <v>Ms.</v>
      </c>
      <c r="D1715" t="str">
        <f t="shared" si="83"/>
        <v xml:space="preserve"> Holly J</v>
      </c>
      <c r="E1715" t="str">
        <f t="shared" si="84"/>
        <v>Rich</v>
      </c>
    </row>
    <row r="1716" spans="1:5" ht="15.75" x14ac:dyDescent="0.25">
      <c r="A1716" s="1" t="s">
        <v>656</v>
      </c>
      <c r="B1716" s="1" t="s">
        <v>4098</v>
      </c>
      <c r="C1716" t="str">
        <f t="shared" si="82"/>
        <v>Ms.</v>
      </c>
      <c r="D1716" t="str">
        <f t="shared" si="83"/>
        <v xml:space="preserve"> Kristen</v>
      </c>
      <c r="E1716" t="str">
        <f t="shared" si="84"/>
        <v>Fayter</v>
      </c>
    </row>
    <row r="1717" spans="1:5" ht="15.75" x14ac:dyDescent="0.25">
      <c r="A1717" s="1" t="s">
        <v>655</v>
      </c>
      <c r="B1717" s="1" t="s">
        <v>4099</v>
      </c>
      <c r="C1717" t="str">
        <f t="shared" si="82"/>
        <v>Mr.</v>
      </c>
      <c r="D1717" t="str">
        <f t="shared" si="83"/>
        <v xml:space="preserve"> Thomas</v>
      </c>
      <c r="E1717" t="str">
        <f t="shared" si="84"/>
        <v>Parise</v>
      </c>
    </row>
    <row r="1718" spans="1:5" ht="15.75" x14ac:dyDescent="0.25">
      <c r="A1718" s="1" t="s">
        <v>654</v>
      </c>
      <c r="B1718" s="1" t="s">
        <v>4100</v>
      </c>
      <c r="C1718" t="str">
        <f t="shared" si="82"/>
        <v>Ms.</v>
      </c>
      <c r="D1718" t="str">
        <f t="shared" si="83"/>
        <v xml:space="preserve"> Tricity M</v>
      </c>
      <c r="E1718" t="str">
        <f t="shared" si="84"/>
        <v>Andrew</v>
      </c>
    </row>
    <row r="1719" spans="1:5" ht="15.75" x14ac:dyDescent="0.25">
      <c r="A1719" s="1" t="s">
        <v>653</v>
      </c>
      <c r="B1719" s="1" t="s">
        <v>4101</v>
      </c>
      <c r="C1719" t="str">
        <f t="shared" si="82"/>
        <v>Ms.</v>
      </c>
      <c r="D1719" t="str">
        <f t="shared" si="83"/>
        <v xml:space="preserve"> Sarah A</v>
      </c>
      <c r="E1719" t="str">
        <f t="shared" si="84"/>
        <v>Gryniewicz</v>
      </c>
    </row>
    <row r="1720" spans="1:5" ht="15.75" x14ac:dyDescent="0.25">
      <c r="A1720" s="1" t="s">
        <v>652</v>
      </c>
      <c r="B1720" s="1" t="s">
        <v>4102</v>
      </c>
      <c r="C1720" t="str">
        <f t="shared" si="82"/>
        <v>Ms.</v>
      </c>
      <c r="D1720" t="str">
        <f t="shared" si="83"/>
        <v xml:space="preserve"> Lisa M.</v>
      </c>
      <c r="E1720" t="str">
        <f t="shared" si="84"/>
        <v>Panora</v>
      </c>
    </row>
    <row r="1721" spans="1:5" ht="15.75" x14ac:dyDescent="0.25">
      <c r="A1721" s="1" t="s">
        <v>651</v>
      </c>
      <c r="B1721" s="1" t="s">
        <v>4103</v>
      </c>
      <c r="C1721" t="str">
        <f t="shared" si="82"/>
        <v>Ms.</v>
      </c>
      <c r="D1721" t="str">
        <f t="shared" si="83"/>
        <v xml:space="preserve"> Tracy A.</v>
      </c>
      <c r="E1721" t="str">
        <f t="shared" si="84"/>
        <v>Woodward</v>
      </c>
    </row>
    <row r="1722" spans="1:5" ht="15.75" x14ac:dyDescent="0.25">
      <c r="A1722" s="1" t="s">
        <v>650</v>
      </c>
      <c r="B1722" s="1" t="s">
        <v>4104</v>
      </c>
      <c r="C1722" t="str">
        <f t="shared" si="82"/>
        <v>Mr.</v>
      </c>
      <c r="D1722" t="str">
        <f t="shared" si="83"/>
        <v xml:space="preserve"> Patrick</v>
      </c>
      <c r="E1722" t="str">
        <f t="shared" si="84"/>
        <v>Lambe</v>
      </c>
    </row>
    <row r="1723" spans="1:5" ht="15.75" x14ac:dyDescent="0.25">
      <c r="A1723" s="1" t="s">
        <v>649</v>
      </c>
      <c r="B1723" s="1" t="s">
        <v>4105</v>
      </c>
      <c r="C1723" t="str">
        <f t="shared" si="82"/>
        <v>Mr.</v>
      </c>
      <c r="D1723" t="str">
        <f t="shared" si="83"/>
        <v xml:space="preserve"> Trent</v>
      </c>
      <c r="E1723" t="str">
        <f t="shared" si="84"/>
        <v>Casto</v>
      </c>
    </row>
    <row r="1724" spans="1:5" ht="15.75" x14ac:dyDescent="0.25">
      <c r="A1724" s="1" t="s">
        <v>648</v>
      </c>
      <c r="B1724" s="1" t="s">
        <v>4106</v>
      </c>
      <c r="C1724" t="str">
        <f t="shared" si="82"/>
        <v>Ms.</v>
      </c>
      <c r="D1724" t="str">
        <f t="shared" si="83"/>
        <v xml:space="preserve"> Julie</v>
      </c>
      <c r="E1724" t="str">
        <f t="shared" si="84"/>
        <v>Martelli</v>
      </c>
    </row>
    <row r="1725" spans="1:5" ht="15.75" x14ac:dyDescent="0.25">
      <c r="A1725" s="1" t="s">
        <v>647</v>
      </c>
      <c r="B1725" s="1" t="s">
        <v>4107</v>
      </c>
      <c r="C1725" t="str">
        <f t="shared" si="82"/>
        <v>Mr.</v>
      </c>
      <c r="D1725" t="str">
        <f t="shared" si="83"/>
        <v xml:space="preserve"> Sawomir</v>
      </c>
      <c r="E1725" t="str">
        <f t="shared" si="84"/>
        <v>Naskret</v>
      </c>
    </row>
    <row r="1726" spans="1:5" ht="15.75" x14ac:dyDescent="0.25">
      <c r="A1726" s="1" t="s">
        <v>646</v>
      </c>
      <c r="B1726" s="1" t="s">
        <v>4108</v>
      </c>
      <c r="C1726" t="str">
        <f t="shared" si="82"/>
        <v>Ms.</v>
      </c>
      <c r="D1726" t="str">
        <f t="shared" si="83"/>
        <v xml:space="preserve"> Micah</v>
      </c>
      <c r="E1726" t="str">
        <f t="shared" si="84"/>
        <v>Morgan</v>
      </c>
    </row>
    <row r="1727" spans="1:5" ht="15.75" x14ac:dyDescent="0.25">
      <c r="A1727" s="1" t="s">
        <v>645</v>
      </c>
      <c r="B1727" s="1" t="s">
        <v>4109</v>
      </c>
      <c r="C1727" t="str">
        <f t="shared" si="82"/>
        <v>Ms.</v>
      </c>
      <c r="D1727" t="str">
        <f t="shared" si="83"/>
        <v xml:space="preserve"> Kelly H.</v>
      </c>
      <c r="E1727" t="str">
        <f t="shared" si="84"/>
        <v>Maloney</v>
      </c>
    </row>
    <row r="1728" spans="1:5" ht="15.75" x14ac:dyDescent="0.25">
      <c r="A1728" s="1" t="s">
        <v>644</v>
      </c>
      <c r="B1728" s="1" t="s">
        <v>4110</v>
      </c>
      <c r="C1728" t="str">
        <f t="shared" si="82"/>
        <v>Ms.</v>
      </c>
      <c r="D1728" t="str">
        <f t="shared" si="83"/>
        <v xml:space="preserve"> Lindsay M.</v>
      </c>
      <c r="E1728" t="str">
        <f t="shared" si="84"/>
        <v>Amherst</v>
      </c>
    </row>
    <row r="1729" spans="1:5" ht="15.75" x14ac:dyDescent="0.25">
      <c r="A1729" s="1" t="s">
        <v>643</v>
      </c>
      <c r="B1729" s="1" t="s">
        <v>4111</v>
      </c>
      <c r="C1729" t="str">
        <f t="shared" si="82"/>
        <v>Mr.</v>
      </c>
      <c r="D1729" t="str">
        <f t="shared" si="83"/>
        <v xml:space="preserve"> Austen G</v>
      </c>
      <c r="E1729" t="str">
        <f t="shared" si="84"/>
        <v>Davenport</v>
      </c>
    </row>
    <row r="1730" spans="1:5" ht="15.75" x14ac:dyDescent="0.25">
      <c r="A1730" s="1" t="s">
        <v>642</v>
      </c>
      <c r="B1730" s="1" t="s">
        <v>4112</v>
      </c>
      <c r="C1730" t="str">
        <f t="shared" si="82"/>
        <v>Mr.</v>
      </c>
      <c r="D1730" t="str">
        <f t="shared" si="83"/>
        <v xml:space="preserve"> Tory J.</v>
      </c>
      <c r="E1730" t="str">
        <f t="shared" si="84"/>
        <v>Johansen</v>
      </c>
    </row>
    <row r="1731" spans="1:5" ht="15.75" x14ac:dyDescent="0.25">
      <c r="A1731" s="1" t="s">
        <v>641</v>
      </c>
      <c r="B1731" s="1" t="s">
        <v>4113</v>
      </c>
      <c r="C1731" t="str">
        <f t="shared" ref="C1731:C1794" si="85">TRIM(MID(B1731,FIND(",",B1731)+1,FIND(" ",B1731,FIND(",",B1731)+2)-FIND(",",B1731)-1))</f>
        <v>Mr.</v>
      </c>
      <c r="D1731" t="str">
        <f t="shared" si="83"/>
        <v xml:space="preserve"> Robert J.</v>
      </c>
      <c r="E1731" t="str">
        <f t="shared" si="84"/>
        <v>Bond</v>
      </c>
    </row>
    <row r="1732" spans="1:5" ht="15.75" x14ac:dyDescent="0.25">
      <c r="A1732" s="1" t="s">
        <v>640</v>
      </c>
      <c r="B1732" s="1" t="s">
        <v>4114</v>
      </c>
      <c r="C1732" t="str">
        <f t="shared" si="85"/>
        <v>Ms.</v>
      </c>
      <c r="D1732" t="str">
        <f t="shared" si="83"/>
        <v xml:space="preserve"> Steph</v>
      </c>
      <c r="E1732" t="str">
        <f t="shared" si="84"/>
        <v>Reilly</v>
      </c>
    </row>
    <row r="1733" spans="1:5" ht="15.75" x14ac:dyDescent="0.25">
      <c r="A1733" s="1" t="s">
        <v>639</v>
      </c>
      <c r="B1733" s="1" t="s">
        <v>4115</v>
      </c>
      <c r="C1733" t="str">
        <f t="shared" si="85"/>
        <v>Ms.</v>
      </c>
      <c r="D1733" t="str">
        <f t="shared" si="83"/>
        <v xml:space="preserve"> Kate</v>
      </c>
      <c r="E1733" t="str">
        <f t="shared" si="84"/>
        <v>Chandler</v>
      </c>
    </row>
    <row r="1734" spans="1:5" ht="15.75" x14ac:dyDescent="0.25">
      <c r="A1734" s="1" t="s">
        <v>638</v>
      </c>
      <c r="B1734" s="1" t="s">
        <v>4116</v>
      </c>
      <c r="C1734" t="str">
        <f t="shared" si="85"/>
        <v>Ms.</v>
      </c>
      <c r="D1734" t="str">
        <f t="shared" si="83"/>
        <v xml:space="preserve"> Kristina</v>
      </c>
      <c r="E1734" t="str">
        <f t="shared" si="84"/>
        <v>Kaufmann</v>
      </c>
    </row>
    <row r="1735" spans="1:5" ht="15.75" x14ac:dyDescent="0.25">
      <c r="A1735" s="1" t="s">
        <v>637</v>
      </c>
      <c r="B1735" s="1" t="s">
        <v>4117</v>
      </c>
      <c r="C1735" t="str">
        <f t="shared" si="85"/>
        <v>Ms.</v>
      </c>
      <c r="D1735" t="str">
        <f t="shared" si="83"/>
        <v xml:space="preserve"> Flo</v>
      </c>
      <c r="E1735" t="str">
        <f t="shared" si="84"/>
        <v>Barnes-Zurkinden</v>
      </c>
    </row>
    <row r="1736" spans="1:5" ht="15.75" x14ac:dyDescent="0.25">
      <c r="A1736" s="1" t="s">
        <v>636</v>
      </c>
      <c r="B1736" s="1" t="s">
        <v>4118</v>
      </c>
      <c r="C1736" t="str">
        <f t="shared" si="85"/>
        <v>Mrs.</v>
      </c>
      <c r="D1736" t="str">
        <f t="shared" si="83"/>
        <v xml:space="preserve"> Sarah P.</v>
      </c>
      <c r="E1736" t="str">
        <f t="shared" si="84"/>
        <v>Wolter</v>
      </c>
    </row>
    <row r="1737" spans="1:5" ht="15.75" x14ac:dyDescent="0.25">
      <c r="A1737" s="1" t="s">
        <v>635</v>
      </c>
      <c r="B1737" s="1" t="s">
        <v>4119</v>
      </c>
      <c r="C1737" t="str">
        <f t="shared" si="85"/>
        <v>Ms.</v>
      </c>
      <c r="D1737" t="str">
        <f t="shared" si="83"/>
        <v xml:space="preserve"> Anabel</v>
      </c>
      <c r="E1737" t="str">
        <f t="shared" si="84"/>
        <v>Pearson</v>
      </c>
    </row>
    <row r="1738" spans="1:5" ht="15.75" x14ac:dyDescent="0.25">
      <c r="A1738" s="1" t="s">
        <v>634</v>
      </c>
      <c r="B1738" s="1" t="s">
        <v>4120</v>
      </c>
      <c r="C1738" t="str">
        <f t="shared" si="85"/>
        <v>Mr.</v>
      </c>
      <c r="D1738" t="str">
        <f t="shared" si="83"/>
        <v xml:space="preserve"> Ian</v>
      </c>
      <c r="E1738" t="str">
        <f t="shared" si="84"/>
        <v>Thomas</v>
      </c>
    </row>
    <row r="1739" spans="1:5" ht="15.75" x14ac:dyDescent="0.25">
      <c r="A1739" s="1" t="s">
        <v>633</v>
      </c>
      <c r="B1739" s="1" t="s">
        <v>4121</v>
      </c>
      <c r="C1739" t="str">
        <f t="shared" si="85"/>
        <v>Mr.</v>
      </c>
      <c r="D1739" t="str">
        <f t="shared" si="83"/>
        <v xml:space="preserve"> Alex</v>
      </c>
      <c r="E1739" t="str">
        <f t="shared" si="84"/>
        <v>Leon</v>
      </c>
    </row>
    <row r="1740" spans="1:5" ht="15.75" x14ac:dyDescent="0.25">
      <c r="A1740" s="1" t="s">
        <v>631</v>
      </c>
      <c r="B1740" s="1" t="s">
        <v>4122</v>
      </c>
      <c r="C1740" t="str">
        <f t="shared" si="85"/>
        <v>Mr.</v>
      </c>
      <c r="D1740" t="str">
        <f t="shared" si="83"/>
        <v xml:space="preserve"> Richard J</v>
      </c>
      <c r="E1740" t="str">
        <f t="shared" si="84"/>
        <v>Marriott</v>
      </c>
    </row>
    <row r="1741" spans="1:5" ht="15.75" x14ac:dyDescent="0.25">
      <c r="A1741" s="1" t="s">
        <v>630</v>
      </c>
      <c r="B1741" s="1" t="s">
        <v>4123</v>
      </c>
      <c r="C1741" t="str">
        <f t="shared" si="85"/>
        <v>Ms.</v>
      </c>
      <c r="D1741" t="str">
        <f t="shared" si="83"/>
        <v xml:space="preserve"> Jacqueline N.</v>
      </c>
      <c r="E1741" t="str">
        <f t="shared" si="84"/>
        <v>Wilkins</v>
      </c>
    </row>
    <row r="1742" spans="1:5" ht="15.75" x14ac:dyDescent="0.25">
      <c r="A1742" s="1" t="s">
        <v>629</v>
      </c>
      <c r="B1742" s="1" t="s">
        <v>4124</v>
      </c>
      <c r="C1742" t="str">
        <f t="shared" si="85"/>
        <v>Ms.</v>
      </c>
      <c r="D1742" t="str">
        <f t="shared" si="83"/>
        <v xml:space="preserve"> Cindy</v>
      </c>
      <c r="E1742" t="str">
        <f t="shared" si="84"/>
        <v>Saiter</v>
      </c>
    </row>
    <row r="1743" spans="1:5" ht="15.75" x14ac:dyDescent="0.25">
      <c r="A1743" s="1" t="s">
        <v>628</v>
      </c>
      <c r="B1743" s="1" t="s">
        <v>4125</v>
      </c>
      <c r="C1743" t="str">
        <f t="shared" si="85"/>
        <v>Ms.</v>
      </c>
      <c r="D1743" t="str">
        <f t="shared" si="83"/>
        <v xml:space="preserve"> Marcia</v>
      </c>
      <c r="E1743" t="str">
        <f t="shared" si="84"/>
        <v>Winrow</v>
      </c>
    </row>
    <row r="1744" spans="1:5" ht="15.75" x14ac:dyDescent="0.25">
      <c r="A1744" s="1" t="s">
        <v>627</v>
      </c>
      <c r="B1744" s="1" t="s">
        <v>4126</v>
      </c>
      <c r="C1744" t="str">
        <f t="shared" si="85"/>
        <v>Ms.</v>
      </c>
      <c r="D1744" t="str">
        <f t="shared" si="83"/>
        <v xml:space="preserve"> Samantha R.</v>
      </c>
      <c r="E1744" t="str">
        <f t="shared" si="84"/>
        <v>Gries</v>
      </c>
    </row>
    <row r="1745" spans="1:5" ht="15.75" x14ac:dyDescent="0.25">
      <c r="A1745" s="1" t="s">
        <v>626</v>
      </c>
      <c r="B1745" s="1" t="s">
        <v>4127</v>
      </c>
      <c r="C1745" t="str">
        <f t="shared" si="85"/>
        <v>Ms.</v>
      </c>
      <c r="D1745" t="str">
        <f t="shared" ref="D1745:D1808" si="86">_xlfn.TEXTAFTER(_xlfn.TEXTAFTER(B1745,", ")," ")</f>
        <v xml:space="preserve"> Katie</v>
      </c>
      <c r="E1745" t="str">
        <f t="shared" ref="E1745:E1808" si="87">TRIM(LEFT(B1745,FIND(",",B1745)-1))</f>
        <v>Strohschein</v>
      </c>
    </row>
    <row r="1746" spans="1:5" ht="15.75" x14ac:dyDescent="0.25">
      <c r="A1746" s="1" t="s">
        <v>625</v>
      </c>
      <c r="B1746" s="1" t="s">
        <v>4128</v>
      </c>
      <c r="C1746" t="str">
        <f t="shared" si="85"/>
        <v>Mr.</v>
      </c>
      <c r="D1746" t="str">
        <f t="shared" si="86"/>
        <v xml:space="preserve"> John P</v>
      </c>
      <c r="E1746" t="str">
        <f t="shared" si="87"/>
        <v>Berger</v>
      </c>
    </row>
    <row r="1747" spans="1:5" ht="15.75" x14ac:dyDescent="0.25">
      <c r="A1747" s="1" t="s">
        <v>624</v>
      </c>
      <c r="B1747" s="1" t="s">
        <v>4129</v>
      </c>
      <c r="C1747" t="str">
        <f t="shared" si="85"/>
        <v>Ms.</v>
      </c>
      <c r="D1747" t="str">
        <f t="shared" si="86"/>
        <v xml:space="preserve"> Rachel</v>
      </c>
      <c r="E1747" t="str">
        <f t="shared" si="87"/>
        <v>Coogan</v>
      </c>
    </row>
    <row r="1748" spans="1:5" ht="15.75" x14ac:dyDescent="0.25">
      <c r="A1748" s="1" t="s">
        <v>623</v>
      </c>
      <c r="B1748" s="1" t="s">
        <v>4130</v>
      </c>
      <c r="C1748" t="str">
        <f t="shared" si="85"/>
        <v>Ms.</v>
      </c>
      <c r="D1748" t="str">
        <f t="shared" si="86"/>
        <v xml:space="preserve"> Isabelle</v>
      </c>
      <c r="E1748" t="str">
        <f t="shared" si="87"/>
        <v>Gagnon</v>
      </c>
    </row>
    <row r="1749" spans="1:5" ht="15.75" x14ac:dyDescent="0.25">
      <c r="A1749" s="1" t="s">
        <v>622</v>
      </c>
      <c r="B1749" s="1" t="s">
        <v>4131</v>
      </c>
      <c r="C1749" t="str">
        <f t="shared" si="85"/>
        <v>Mr.</v>
      </c>
      <c r="D1749" t="str">
        <f t="shared" si="86"/>
        <v xml:space="preserve"> Neil</v>
      </c>
      <c r="E1749" t="str">
        <f t="shared" si="87"/>
        <v>Pearson</v>
      </c>
    </row>
    <row r="1750" spans="1:5" ht="15.75" x14ac:dyDescent="0.25">
      <c r="A1750" s="1" t="s">
        <v>621</v>
      </c>
      <c r="B1750" s="1" t="s">
        <v>4132</v>
      </c>
      <c r="C1750" t="str">
        <f t="shared" si="85"/>
        <v>Mr.</v>
      </c>
      <c r="D1750" t="str">
        <f t="shared" si="86"/>
        <v xml:space="preserve"> Tom</v>
      </c>
      <c r="E1750" t="str">
        <f t="shared" si="87"/>
        <v>Brian</v>
      </c>
    </row>
    <row r="1751" spans="1:5" ht="15.75" x14ac:dyDescent="0.25">
      <c r="A1751" s="1" t="s">
        <v>620</v>
      </c>
      <c r="B1751" s="1" t="s">
        <v>4133</v>
      </c>
      <c r="C1751" t="str">
        <f t="shared" si="85"/>
        <v>Mr.</v>
      </c>
      <c r="D1751" t="str">
        <f t="shared" si="86"/>
        <v xml:space="preserve"> Nathan</v>
      </c>
      <c r="E1751" t="str">
        <f t="shared" si="87"/>
        <v>Brown</v>
      </c>
    </row>
    <row r="1752" spans="1:5" ht="15.75" x14ac:dyDescent="0.25">
      <c r="A1752" s="1" t="s">
        <v>619</v>
      </c>
      <c r="B1752" s="1" t="s">
        <v>4134</v>
      </c>
      <c r="C1752" t="str">
        <f t="shared" si="85"/>
        <v>Mrs.</v>
      </c>
      <c r="D1752" t="str">
        <f t="shared" si="86"/>
        <v xml:space="preserve"> Kelli N</v>
      </c>
      <c r="E1752" t="str">
        <f t="shared" si="87"/>
        <v>Fox</v>
      </c>
    </row>
    <row r="1753" spans="1:5" ht="15.75" x14ac:dyDescent="0.25">
      <c r="A1753" s="1" t="s">
        <v>618</v>
      </c>
      <c r="B1753" s="1" t="s">
        <v>4135</v>
      </c>
      <c r="C1753" t="str">
        <f t="shared" si="85"/>
        <v>Mr.</v>
      </c>
      <c r="D1753" t="str">
        <f t="shared" si="86"/>
        <v xml:space="preserve"> Scott M.</v>
      </c>
      <c r="E1753" t="str">
        <f t="shared" si="87"/>
        <v>Traver</v>
      </c>
    </row>
    <row r="1754" spans="1:5" ht="15.75" x14ac:dyDescent="0.25">
      <c r="A1754" s="1" t="s">
        <v>617</v>
      </c>
      <c r="B1754" s="1" t="s">
        <v>4136</v>
      </c>
      <c r="C1754" t="str">
        <f t="shared" si="85"/>
        <v>Mr.</v>
      </c>
      <c r="D1754" t="str">
        <f t="shared" si="86"/>
        <v xml:space="preserve"> Grant A</v>
      </c>
      <c r="E1754" t="str">
        <f t="shared" si="87"/>
        <v>Quick</v>
      </c>
    </row>
    <row r="1755" spans="1:5" ht="15.75" x14ac:dyDescent="0.25">
      <c r="A1755" s="1" t="s">
        <v>616</v>
      </c>
      <c r="B1755" s="1" t="s">
        <v>4137</v>
      </c>
      <c r="C1755" t="str">
        <f t="shared" si="85"/>
        <v>Mr.</v>
      </c>
      <c r="D1755" t="str">
        <f t="shared" si="86"/>
        <v xml:space="preserve"> Jonathan C</v>
      </c>
      <c r="E1755" t="str">
        <f t="shared" si="87"/>
        <v>Scott</v>
      </c>
    </row>
    <row r="1756" spans="1:5" ht="15.75" x14ac:dyDescent="0.25">
      <c r="A1756" s="1" t="s">
        <v>615</v>
      </c>
      <c r="B1756" s="1" t="s">
        <v>4138</v>
      </c>
      <c r="C1756" t="str">
        <f t="shared" si="85"/>
        <v>Ms.</v>
      </c>
      <c r="D1756" t="str">
        <f t="shared" si="86"/>
        <v xml:space="preserve"> Rachael M.</v>
      </c>
      <c r="E1756" t="str">
        <f t="shared" si="87"/>
        <v>Theriot</v>
      </c>
    </row>
    <row r="1757" spans="1:5" ht="15.75" x14ac:dyDescent="0.25">
      <c r="A1757" s="1" t="s">
        <v>614</v>
      </c>
      <c r="B1757" s="1" t="s">
        <v>4139</v>
      </c>
      <c r="C1757" t="str">
        <f t="shared" si="85"/>
        <v>Ms.</v>
      </c>
      <c r="D1757" t="str">
        <f t="shared" si="86"/>
        <v xml:space="preserve"> Pilar</v>
      </c>
      <c r="E1757" t="str">
        <f t="shared" si="87"/>
        <v>Michalis</v>
      </c>
    </row>
    <row r="1758" spans="1:5" ht="15.75" x14ac:dyDescent="0.25">
      <c r="A1758" s="1" t="s">
        <v>613</v>
      </c>
      <c r="B1758" s="1" t="s">
        <v>4140</v>
      </c>
      <c r="C1758" t="str">
        <f t="shared" si="85"/>
        <v>Mr.</v>
      </c>
      <c r="D1758" t="str">
        <f t="shared" si="86"/>
        <v xml:space="preserve"> Kyle M</v>
      </c>
      <c r="E1758" t="str">
        <f t="shared" si="87"/>
        <v>Hall</v>
      </c>
    </row>
    <row r="1759" spans="1:5" ht="15.75" x14ac:dyDescent="0.25">
      <c r="A1759" s="1" t="s">
        <v>612</v>
      </c>
      <c r="B1759" s="1" t="s">
        <v>4141</v>
      </c>
      <c r="C1759" t="str">
        <f t="shared" si="85"/>
        <v>Mrs.</v>
      </c>
      <c r="D1759" t="str">
        <f t="shared" si="86"/>
        <v xml:space="preserve"> Christie</v>
      </c>
      <c r="E1759" t="str">
        <f t="shared" si="87"/>
        <v>Tjong Clemons</v>
      </c>
    </row>
    <row r="1760" spans="1:5" ht="15.75" x14ac:dyDescent="0.25">
      <c r="A1760" s="1" t="s">
        <v>611</v>
      </c>
      <c r="B1760" s="1" t="s">
        <v>4142</v>
      </c>
      <c r="C1760" t="str">
        <f t="shared" si="85"/>
        <v>Mr.</v>
      </c>
      <c r="D1760" t="str">
        <f t="shared" si="86"/>
        <v xml:space="preserve"> David A.</v>
      </c>
      <c r="E1760" t="str">
        <f t="shared" si="87"/>
        <v>Palma</v>
      </c>
    </row>
    <row r="1761" spans="1:5" ht="15.75" x14ac:dyDescent="0.25">
      <c r="A1761" s="1" t="s">
        <v>610</v>
      </c>
      <c r="B1761" s="1" t="s">
        <v>4143</v>
      </c>
      <c r="C1761" t="str">
        <f t="shared" si="85"/>
        <v>Mr.</v>
      </c>
      <c r="D1761" t="str">
        <f t="shared" si="86"/>
        <v xml:space="preserve"> Masahiro</v>
      </c>
      <c r="E1761" t="str">
        <f t="shared" si="87"/>
        <v>Takaoka</v>
      </c>
    </row>
    <row r="1762" spans="1:5" ht="15.75" x14ac:dyDescent="0.25">
      <c r="A1762" s="1" t="s">
        <v>609</v>
      </c>
      <c r="B1762" s="1" t="s">
        <v>4144</v>
      </c>
      <c r="C1762" t="str">
        <f t="shared" si="85"/>
        <v>Mr.</v>
      </c>
      <c r="D1762" t="str">
        <f t="shared" si="86"/>
        <v xml:space="preserve"> Logan B.</v>
      </c>
      <c r="E1762" t="str">
        <f t="shared" si="87"/>
        <v>Sherman</v>
      </c>
    </row>
    <row r="1763" spans="1:5" ht="15.75" x14ac:dyDescent="0.25">
      <c r="A1763" s="1" t="s">
        <v>608</v>
      </c>
      <c r="B1763" s="1" t="s">
        <v>4145</v>
      </c>
      <c r="C1763" t="str">
        <f t="shared" si="85"/>
        <v>Ms.</v>
      </c>
      <c r="D1763" t="str">
        <f t="shared" si="86"/>
        <v xml:space="preserve"> Stephanie L.</v>
      </c>
      <c r="E1763" t="str">
        <f t="shared" si="87"/>
        <v>Andre</v>
      </c>
    </row>
    <row r="1764" spans="1:5" ht="15.75" x14ac:dyDescent="0.25">
      <c r="A1764" s="1" t="s">
        <v>607</v>
      </c>
      <c r="B1764" s="1" t="s">
        <v>4146</v>
      </c>
      <c r="C1764" t="str">
        <f t="shared" si="85"/>
        <v>Ms.</v>
      </c>
      <c r="D1764" t="str">
        <f t="shared" si="86"/>
        <v xml:space="preserve"> Angela H</v>
      </c>
      <c r="E1764" t="str">
        <f t="shared" si="87"/>
        <v>Switt</v>
      </c>
    </row>
    <row r="1765" spans="1:5" ht="15.75" x14ac:dyDescent="0.25">
      <c r="A1765" s="1" t="s">
        <v>606</v>
      </c>
      <c r="B1765" s="1" t="s">
        <v>4147</v>
      </c>
      <c r="C1765" t="str">
        <f t="shared" si="85"/>
        <v>Ms.</v>
      </c>
      <c r="D1765" t="str">
        <f t="shared" si="86"/>
        <v xml:space="preserve"> Britt K</v>
      </c>
      <c r="E1765" t="str">
        <f t="shared" si="87"/>
        <v>Erickson</v>
      </c>
    </row>
    <row r="1766" spans="1:5" ht="15.75" x14ac:dyDescent="0.25">
      <c r="A1766" s="1" t="s">
        <v>605</v>
      </c>
      <c r="B1766" s="1" t="s">
        <v>4148</v>
      </c>
      <c r="C1766" t="str">
        <f t="shared" si="85"/>
        <v>Ms.</v>
      </c>
      <c r="D1766" t="str">
        <f t="shared" si="86"/>
        <v xml:space="preserve"> Joyce R.</v>
      </c>
      <c r="E1766" t="str">
        <f t="shared" si="87"/>
        <v>Miller</v>
      </c>
    </row>
    <row r="1767" spans="1:5" ht="15.75" x14ac:dyDescent="0.25">
      <c r="A1767" s="1" t="s">
        <v>604</v>
      </c>
      <c r="B1767" s="1" t="s">
        <v>4149</v>
      </c>
      <c r="C1767" t="str">
        <f t="shared" si="85"/>
        <v>Mr.</v>
      </c>
      <c r="D1767" t="str">
        <f t="shared" si="86"/>
        <v xml:space="preserve"> Ben</v>
      </c>
      <c r="E1767" t="str">
        <f t="shared" si="87"/>
        <v>Whitbeck</v>
      </c>
    </row>
    <row r="1768" spans="1:5" ht="15.75" x14ac:dyDescent="0.25">
      <c r="A1768" s="1" t="s">
        <v>603</v>
      </c>
      <c r="B1768" s="1" t="s">
        <v>4150</v>
      </c>
      <c r="C1768" t="str">
        <f t="shared" si="85"/>
        <v>Ms.</v>
      </c>
      <c r="D1768" t="str">
        <f t="shared" si="86"/>
        <v xml:space="preserve"> Sarah M.</v>
      </c>
      <c r="E1768" t="str">
        <f t="shared" si="87"/>
        <v>Auer</v>
      </c>
    </row>
    <row r="1769" spans="1:5" ht="15.75" x14ac:dyDescent="0.25">
      <c r="A1769" s="1" t="s">
        <v>602</v>
      </c>
      <c r="B1769" s="1" t="s">
        <v>4151</v>
      </c>
      <c r="C1769" t="str">
        <f t="shared" si="85"/>
        <v>Ms.</v>
      </c>
      <c r="D1769" t="str">
        <f t="shared" si="86"/>
        <v xml:space="preserve"> Sarah</v>
      </c>
      <c r="E1769" t="str">
        <f t="shared" si="87"/>
        <v>Attar</v>
      </c>
    </row>
    <row r="1770" spans="1:5" ht="15.75" x14ac:dyDescent="0.25">
      <c r="A1770" s="1" t="s">
        <v>601</v>
      </c>
      <c r="B1770" s="1" t="s">
        <v>4152</v>
      </c>
      <c r="C1770" t="str">
        <f t="shared" si="85"/>
        <v>Ms.</v>
      </c>
      <c r="D1770" t="str">
        <f t="shared" si="86"/>
        <v xml:space="preserve"> Katie</v>
      </c>
      <c r="E1770" t="str">
        <f t="shared" si="87"/>
        <v>Misuraca</v>
      </c>
    </row>
    <row r="1771" spans="1:5" ht="15.75" x14ac:dyDescent="0.25">
      <c r="A1771" s="1" t="s">
        <v>600</v>
      </c>
      <c r="B1771" s="1" t="s">
        <v>4153</v>
      </c>
      <c r="C1771" t="str">
        <f t="shared" si="85"/>
        <v>Ms.</v>
      </c>
      <c r="D1771" t="str">
        <f t="shared" si="86"/>
        <v xml:space="preserve"> Michaela L</v>
      </c>
      <c r="E1771" t="str">
        <f t="shared" si="87"/>
        <v>Spannaus</v>
      </c>
    </row>
    <row r="1772" spans="1:5" ht="15.75" x14ac:dyDescent="0.25">
      <c r="A1772" s="1" t="s">
        <v>599</v>
      </c>
      <c r="B1772" s="1" t="s">
        <v>4154</v>
      </c>
      <c r="C1772" t="str">
        <f t="shared" si="85"/>
        <v>Ms.</v>
      </c>
      <c r="D1772" t="str">
        <f t="shared" si="86"/>
        <v xml:space="preserve"> Shalaleh</v>
      </c>
      <c r="E1772" t="str">
        <f t="shared" si="87"/>
        <v>Tarbiat</v>
      </c>
    </row>
    <row r="1773" spans="1:5" ht="15.75" x14ac:dyDescent="0.25">
      <c r="A1773" s="1" t="s">
        <v>598</v>
      </c>
      <c r="B1773" s="1" t="s">
        <v>4155</v>
      </c>
      <c r="C1773" t="str">
        <f t="shared" si="85"/>
        <v>Ms.</v>
      </c>
      <c r="D1773" t="str">
        <f t="shared" si="86"/>
        <v xml:space="preserve"> Karen</v>
      </c>
      <c r="E1773" t="str">
        <f t="shared" si="87"/>
        <v>Pulkkinen</v>
      </c>
    </row>
    <row r="1774" spans="1:5" ht="15.75" x14ac:dyDescent="0.25">
      <c r="A1774" s="1" t="s">
        <v>597</v>
      </c>
      <c r="B1774" s="1" t="s">
        <v>4156</v>
      </c>
      <c r="C1774" t="str">
        <f t="shared" si="85"/>
        <v>Ms.</v>
      </c>
      <c r="D1774" t="str">
        <f t="shared" si="86"/>
        <v xml:space="preserve"> Zuzana</v>
      </c>
      <c r="E1774" t="str">
        <f t="shared" si="87"/>
        <v>Trnovcova</v>
      </c>
    </row>
    <row r="1775" spans="1:5" ht="15.75" x14ac:dyDescent="0.25">
      <c r="A1775" s="1" t="s">
        <v>596</v>
      </c>
      <c r="B1775" s="1" t="s">
        <v>4157</v>
      </c>
      <c r="C1775" t="str">
        <f t="shared" si="85"/>
        <v>Mr.</v>
      </c>
      <c r="D1775" t="str">
        <f t="shared" si="86"/>
        <v xml:space="preserve"> Daniel J.</v>
      </c>
      <c r="E1775" t="str">
        <f t="shared" si="87"/>
        <v>Anthony</v>
      </c>
    </row>
    <row r="1776" spans="1:5" ht="15.75" x14ac:dyDescent="0.25">
      <c r="A1776" s="1" t="s">
        <v>595</v>
      </c>
      <c r="B1776" s="1" t="s">
        <v>4158</v>
      </c>
      <c r="C1776" t="str">
        <f t="shared" si="85"/>
        <v>Ms.</v>
      </c>
      <c r="D1776" t="str">
        <f t="shared" si="86"/>
        <v xml:space="preserve"> Alexandra</v>
      </c>
      <c r="E1776" t="str">
        <f t="shared" si="87"/>
        <v>Hetrick</v>
      </c>
    </row>
    <row r="1777" spans="1:5" ht="15.75" x14ac:dyDescent="0.25">
      <c r="A1777" s="1" t="s">
        <v>594</v>
      </c>
      <c r="B1777" s="1" t="s">
        <v>4159</v>
      </c>
      <c r="C1777" t="str">
        <f t="shared" si="85"/>
        <v>Ms.</v>
      </c>
      <c r="D1777" t="str">
        <f t="shared" si="86"/>
        <v xml:space="preserve"> Jessica</v>
      </c>
      <c r="E1777" t="str">
        <f t="shared" si="87"/>
        <v>Stern</v>
      </c>
    </row>
    <row r="1778" spans="1:5" ht="15.75" x14ac:dyDescent="0.25">
      <c r="A1778" s="1" t="s">
        <v>593</v>
      </c>
      <c r="B1778" s="1" t="s">
        <v>4160</v>
      </c>
      <c r="C1778" t="str">
        <f t="shared" si="85"/>
        <v>Mr.</v>
      </c>
      <c r="D1778" t="str">
        <f t="shared" si="86"/>
        <v xml:space="preserve"> Matthew M</v>
      </c>
      <c r="E1778" t="str">
        <f t="shared" si="87"/>
        <v>Newman</v>
      </c>
    </row>
    <row r="1779" spans="1:5" ht="15.75" x14ac:dyDescent="0.25">
      <c r="A1779" s="1" t="s">
        <v>592</v>
      </c>
      <c r="B1779" s="1" t="s">
        <v>4161</v>
      </c>
      <c r="C1779" t="str">
        <f t="shared" si="85"/>
        <v>Ms.</v>
      </c>
      <c r="D1779" t="str">
        <f t="shared" si="86"/>
        <v xml:space="preserve"> Nadine A.</v>
      </c>
      <c r="E1779" t="str">
        <f t="shared" si="87"/>
        <v>Reasoner</v>
      </c>
    </row>
    <row r="1780" spans="1:5" ht="15.75" x14ac:dyDescent="0.25">
      <c r="A1780" s="1" t="s">
        <v>591</v>
      </c>
      <c r="B1780" s="1" t="s">
        <v>4162</v>
      </c>
      <c r="C1780" t="str">
        <f t="shared" si="85"/>
        <v>Mr.</v>
      </c>
      <c r="D1780" t="str">
        <f t="shared" si="86"/>
        <v xml:space="preserve"> Peter J. Jr.</v>
      </c>
      <c r="E1780" t="str">
        <f t="shared" si="87"/>
        <v>Mone</v>
      </c>
    </row>
    <row r="1781" spans="1:5" ht="15.75" x14ac:dyDescent="0.25">
      <c r="A1781" s="1" t="s">
        <v>590</v>
      </c>
      <c r="B1781" s="1" t="s">
        <v>4163</v>
      </c>
      <c r="C1781" t="str">
        <f t="shared" si="85"/>
        <v>Ms.</v>
      </c>
      <c r="D1781" t="str">
        <f t="shared" si="86"/>
        <v xml:space="preserve"> Colleen M</v>
      </c>
      <c r="E1781" t="str">
        <f t="shared" si="87"/>
        <v>Powers</v>
      </c>
    </row>
    <row r="1782" spans="1:5" ht="15.75" x14ac:dyDescent="0.25">
      <c r="A1782" s="1" t="s">
        <v>589</v>
      </c>
      <c r="B1782" s="1" t="s">
        <v>4164</v>
      </c>
      <c r="C1782" t="str">
        <f t="shared" si="85"/>
        <v>Ms.</v>
      </c>
      <c r="D1782" t="str">
        <f t="shared" si="86"/>
        <v xml:space="preserve"> Julie A.</v>
      </c>
      <c r="E1782" t="str">
        <f t="shared" si="87"/>
        <v>Ulery</v>
      </c>
    </row>
    <row r="1783" spans="1:5" ht="15.75" x14ac:dyDescent="0.25">
      <c r="A1783" s="1" t="s">
        <v>588</v>
      </c>
      <c r="B1783" s="1" t="s">
        <v>4165</v>
      </c>
      <c r="C1783" t="str">
        <f t="shared" si="85"/>
        <v>Mr.</v>
      </c>
      <c r="D1783" t="str">
        <f t="shared" si="86"/>
        <v xml:space="preserve"> Douglas W</v>
      </c>
      <c r="E1783" t="str">
        <f t="shared" si="87"/>
        <v>Haines</v>
      </c>
    </row>
    <row r="1784" spans="1:5" ht="15.75" x14ac:dyDescent="0.25">
      <c r="A1784" s="1" t="s">
        <v>587</v>
      </c>
      <c r="B1784" s="1" t="s">
        <v>4166</v>
      </c>
      <c r="C1784" t="str">
        <f t="shared" si="85"/>
        <v>Ms.</v>
      </c>
      <c r="D1784" t="str">
        <f t="shared" si="86"/>
        <v xml:space="preserve"> Catherine</v>
      </c>
      <c r="E1784" t="str">
        <f t="shared" si="87"/>
        <v>Airoldi</v>
      </c>
    </row>
    <row r="1785" spans="1:5" ht="15.75" x14ac:dyDescent="0.25">
      <c r="A1785" s="1" t="s">
        <v>586</v>
      </c>
      <c r="B1785" s="1" t="s">
        <v>4167</v>
      </c>
      <c r="C1785" t="str">
        <f t="shared" si="85"/>
        <v>Mr.</v>
      </c>
      <c r="D1785" t="str">
        <f t="shared" si="86"/>
        <v xml:space="preserve"> James A</v>
      </c>
      <c r="E1785" t="str">
        <f t="shared" si="87"/>
        <v>Mattis</v>
      </c>
    </row>
    <row r="1786" spans="1:5" ht="15.75" x14ac:dyDescent="0.25">
      <c r="A1786" s="1" t="s">
        <v>585</v>
      </c>
      <c r="B1786" s="1" t="s">
        <v>4168</v>
      </c>
      <c r="C1786" t="str">
        <f t="shared" si="85"/>
        <v>Mr.</v>
      </c>
      <c r="D1786" t="str">
        <f t="shared" si="86"/>
        <v xml:space="preserve"> Youngseong</v>
      </c>
      <c r="E1786" t="str">
        <f t="shared" si="87"/>
        <v>Cho</v>
      </c>
    </row>
    <row r="1787" spans="1:5" ht="15.75" x14ac:dyDescent="0.25">
      <c r="A1787" s="1" t="s">
        <v>584</v>
      </c>
      <c r="B1787" s="1" t="s">
        <v>4169</v>
      </c>
      <c r="C1787" t="str">
        <f t="shared" si="85"/>
        <v>Mr.</v>
      </c>
      <c r="D1787" t="str">
        <f t="shared" si="86"/>
        <v xml:space="preserve"> John</v>
      </c>
      <c r="E1787" t="str">
        <f t="shared" si="87"/>
        <v>Reumann</v>
      </c>
    </row>
    <row r="1788" spans="1:5" ht="15.75" x14ac:dyDescent="0.25">
      <c r="A1788" s="1" t="s">
        <v>583</v>
      </c>
      <c r="B1788" s="1" t="s">
        <v>4170</v>
      </c>
      <c r="C1788" t="str">
        <f t="shared" si="85"/>
        <v>Mr.</v>
      </c>
      <c r="D1788" t="str">
        <f t="shared" si="86"/>
        <v xml:space="preserve"> Brandon S.</v>
      </c>
      <c r="E1788" t="str">
        <f t="shared" si="87"/>
        <v>Cooper</v>
      </c>
    </row>
    <row r="1789" spans="1:5" ht="15.75" x14ac:dyDescent="0.25">
      <c r="A1789" s="1" t="s">
        <v>582</v>
      </c>
      <c r="B1789" s="1" t="s">
        <v>4171</v>
      </c>
      <c r="C1789" t="str">
        <f t="shared" si="85"/>
        <v>Mr.</v>
      </c>
      <c r="D1789" t="str">
        <f t="shared" si="86"/>
        <v xml:space="preserve"> Sean P</v>
      </c>
      <c r="E1789" t="str">
        <f t="shared" si="87"/>
        <v>Kennedy</v>
      </c>
    </row>
    <row r="1790" spans="1:5" ht="15.75" x14ac:dyDescent="0.25">
      <c r="A1790" s="1" t="s">
        <v>581</v>
      </c>
      <c r="B1790" s="1" t="s">
        <v>4172</v>
      </c>
      <c r="C1790" t="str">
        <f t="shared" si="85"/>
        <v>Mr.</v>
      </c>
      <c r="D1790" t="str">
        <f t="shared" si="86"/>
        <v xml:space="preserve"> Scott</v>
      </c>
      <c r="E1790" t="str">
        <f t="shared" si="87"/>
        <v>Cichon</v>
      </c>
    </row>
    <row r="1791" spans="1:5" ht="15.75" x14ac:dyDescent="0.25">
      <c r="A1791" s="1" t="s">
        <v>580</v>
      </c>
      <c r="B1791" s="1" t="s">
        <v>4173</v>
      </c>
      <c r="C1791" t="str">
        <f t="shared" si="85"/>
        <v>Mr.</v>
      </c>
      <c r="D1791" t="str">
        <f t="shared" si="86"/>
        <v xml:space="preserve"> Janez</v>
      </c>
      <c r="E1791" t="str">
        <f t="shared" si="87"/>
        <v>Maroevic</v>
      </c>
    </row>
    <row r="1792" spans="1:5" ht="15.75" x14ac:dyDescent="0.25">
      <c r="A1792" s="1" t="s">
        <v>579</v>
      </c>
      <c r="B1792" s="1" t="s">
        <v>4174</v>
      </c>
      <c r="C1792" t="str">
        <f t="shared" si="85"/>
        <v>Mr.</v>
      </c>
      <c r="D1792" t="str">
        <f t="shared" si="86"/>
        <v xml:space="preserve"> John I. Jr.</v>
      </c>
      <c r="E1792" t="str">
        <f t="shared" si="87"/>
        <v>Martin</v>
      </c>
    </row>
    <row r="1793" spans="1:5" ht="15.75" x14ac:dyDescent="0.25">
      <c r="A1793" s="1" t="s">
        <v>578</v>
      </c>
      <c r="B1793" s="1" t="s">
        <v>4175</v>
      </c>
      <c r="C1793" t="str">
        <f t="shared" si="85"/>
        <v>Ms.</v>
      </c>
      <c r="D1793" t="str">
        <f t="shared" si="86"/>
        <v xml:space="preserve"> Heather</v>
      </c>
      <c r="E1793" t="str">
        <f t="shared" si="87"/>
        <v>Schulz</v>
      </c>
    </row>
    <row r="1794" spans="1:5" ht="15.75" x14ac:dyDescent="0.25">
      <c r="A1794" s="1" t="s">
        <v>577</v>
      </c>
      <c r="B1794" s="1" t="s">
        <v>4176</v>
      </c>
      <c r="C1794" t="str">
        <f t="shared" si="85"/>
        <v>Mr.</v>
      </c>
      <c r="D1794" t="str">
        <f t="shared" si="86"/>
        <v xml:space="preserve"> Michael</v>
      </c>
      <c r="E1794" t="str">
        <f t="shared" si="87"/>
        <v>Capriolo</v>
      </c>
    </row>
    <row r="1795" spans="1:5" ht="15.75" x14ac:dyDescent="0.25">
      <c r="A1795" s="1" t="s">
        <v>576</v>
      </c>
      <c r="B1795" s="1" t="s">
        <v>4177</v>
      </c>
      <c r="C1795" t="str">
        <f t="shared" ref="C1795:C1858" si="88">TRIM(MID(B1795,FIND(",",B1795)+1,FIND(" ",B1795,FIND(",",B1795)+2)-FIND(",",B1795)-1))</f>
        <v>Ms.</v>
      </c>
      <c r="D1795" t="str">
        <f t="shared" si="86"/>
        <v xml:space="preserve"> Kathleen</v>
      </c>
      <c r="E1795" t="str">
        <f t="shared" si="87"/>
        <v>Borleis</v>
      </c>
    </row>
    <row r="1796" spans="1:5" ht="15.75" x14ac:dyDescent="0.25">
      <c r="A1796" s="1" t="s">
        <v>575</v>
      </c>
      <c r="B1796" s="1" t="s">
        <v>4178</v>
      </c>
      <c r="C1796" t="str">
        <f t="shared" si="88"/>
        <v>Mr.</v>
      </c>
      <c r="D1796" t="str">
        <f t="shared" si="86"/>
        <v xml:space="preserve"> Ryan M</v>
      </c>
      <c r="E1796" t="str">
        <f t="shared" si="87"/>
        <v>Kramer</v>
      </c>
    </row>
    <row r="1797" spans="1:5" ht="15.75" x14ac:dyDescent="0.25">
      <c r="A1797" s="1" t="s">
        <v>574</v>
      </c>
      <c r="B1797" s="1" t="s">
        <v>4179</v>
      </c>
      <c r="C1797" t="str">
        <f t="shared" si="88"/>
        <v>Ms.</v>
      </c>
      <c r="D1797" t="str">
        <f t="shared" si="86"/>
        <v xml:space="preserve"> Sara</v>
      </c>
      <c r="E1797" t="str">
        <f t="shared" si="87"/>
        <v>Conrad</v>
      </c>
    </row>
    <row r="1798" spans="1:5" ht="15.75" x14ac:dyDescent="0.25">
      <c r="A1798" s="1" t="s">
        <v>573</v>
      </c>
      <c r="B1798" s="1" t="s">
        <v>4180</v>
      </c>
      <c r="C1798" t="str">
        <f t="shared" si="88"/>
        <v>Mr.</v>
      </c>
      <c r="D1798" t="str">
        <f t="shared" si="86"/>
        <v xml:space="preserve"> Deniz</v>
      </c>
      <c r="E1798" t="str">
        <f t="shared" si="87"/>
        <v>Karakoyunlu</v>
      </c>
    </row>
    <row r="1799" spans="1:5" ht="15.75" x14ac:dyDescent="0.25">
      <c r="A1799" s="1" t="s">
        <v>572</v>
      </c>
      <c r="B1799" s="1" t="s">
        <v>4181</v>
      </c>
      <c r="C1799" t="str">
        <f t="shared" si="88"/>
        <v>Ms.</v>
      </c>
      <c r="D1799" t="str">
        <f t="shared" si="86"/>
        <v xml:space="preserve"> Shannon L.</v>
      </c>
      <c r="E1799" t="str">
        <f t="shared" si="87"/>
        <v>Desrosiers</v>
      </c>
    </row>
    <row r="1800" spans="1:5" ht="15.75" x14ac:dyDescent="0.25">
      <c r="A1800" s="1" t="s">
        <v>571</v>
      </c>
      <c r="B1800" s="1" t="s">
        <v>4182</v>
      </c>
      <c r="C1800" t="str">
        <f t="shared" si="88"/>
        <v>Ms.</v>
      </c>
      <c r="D1800" t="str">
        <f t="shared" si="86"/>
        <v xml:space="preserve"> Kaitlin M.</v>
      </c>
      <c r="E1800" t="str">
        <f t="shared" si="87"/>
        <v>O'Mara</v>
      </c>
    </row>
    <row r="1801" spans="1:5" ht="15.75" x14ac:dyDescent="0.25">
      <c r="A1801" s="1" t="s">
        <v>570</v>
      </c>
      <c r="B1801" s="1" t="s">
        <v>4183</v>
      </c>
      <c r="C1801" t="str">
        <f t="shared" si="88"/>
        <v>Mr.</v>
      </c>
      <c r="D1801" t="str">
        <f t="shared" si="86"/>
        <v xml:space="preserve"> Alfredo</v>
      </c>
      <c r="E1801" t="str">
        <f t="shared" si="87"/>
        <v>Shabot Marcos</v>
      </c>
    </row>
    <row r="1802" spans="1:5" ht="15.75" x14ac:dyDescent="0.25">
      <c r="A1802" s="1" t="s">
        <v>569</v>
      </c>
      <c r="B1802" s="1" t="s">
        <v>4184</v>
      </c>
      <c r="C1802" t="str">
        <f t="shared" si="88"/>
        <v>Ms.</v>
      </c>
      <c r="D1802" t="str">
        <f t="shared" si="86"/>
        <v xml:space="preserve"> Kristen</v>
      </c>
      <c r="E1802" t="str">
        <f t="shared" si="87"/>
        <v>Comment</v>
      </c>
    </row>
    <row r="1803" spans="1:5" ht="15.75" x14ac:dyDescent="0.25">
      <c r="A1803" s="1" t="s">
        <v>568</v>
      </c>
      <c r="B1803" s="1" t="s">
        <v>4185</v>
      </c>
      <c r="C1803" t="str">
        <f t="shared" si="88"/>
        <v>Mr.</v>
      </c>
      <c r="D1803" t="str">
        <f t="shared" si="86"/>
        <v xml:space="preserve"> Daniel</v>
      </c>
      <c r="E1803" t="str">
        <f t="shared" si="87"/>
        <v>Moss</v>
      </c>
    </row>
    <row r="1804" spans="1:5" ht="15.75" x14ac:dyDescent="0.25">
      <c r="A1804" s="1" t="s">
        <v>567</v>
      </c>
      <c r="B1804" s="1" t="s">
        <v>4186</v>
      </c>
      <c r="C1804" t="str">
        <f t="shared" si="88"/>
        <v>Mr.</v>
      </c>
      <c r="D1804" t="str">
        <f t="shared" si="86"/>
        <v xml:space="preserve"> Jonathan</v>
      </c>
      <c r="E1804" t="str">
        <f t="shared" si="87"/>
        <v>Guzman</v>
      </c>
    </row>
    <row r="1805" spans="1:5" ht="15.75" x14ac:dyDescent="0.25">
      <c r="A1805" s="1" t="s">
        <v>566</v>
      </c>
      <c r="B1805" s="1" t="s">
        <v>4187</v>
      </c>
      <c r="C1805" t="str">
        <f t="shared" si="88"/>
        <v>Mr.</v>
      </c>
      <c r="D1805" t="str">
        <f t="shared" si="86"/>
        <v xml:space="preserve"> Troy</v>
      </c>
      <c r="E1805" t="str">
        <f t="shared" si="87"/>
        <v>Cox</v>
      </c>
    </row>
    <row r="1806" spans="1:5" ht="15.75" x14ac:dyDescent="0.25">
      <c r="A1806" s="1" t="s">
        <v>565</v>
      </c>
      <c r="B1806" s="1" t="s">
        <v>4188</v>
      </c>
      <c r="C1806" t="str">
        <f t="shared" si="88"/>
        <v>Mr.</v>
      </c>
      <c r="D1806" t="str">
        <f t="shared" si="86"/>
        <v xml:space="preserve"> Daniel C</v>
      </c>
      <c r="E1806" t="str">
        <f t="shared" si="87"/>
        <v>Clash</v>
      </c>
    </row>
    <row r="1807" spans="1:5" ht="15.75" x14ac:dyDescent="0.25">
      <c r="A1807" s="1" t="s">
        <v>564</v>
      </c>
      <c r="B1807" s="1" t="s">
        <v>4189</v>
      </c>
      <c r="C1807" t="str">
        <f t="shared" si="88"/>
        <v>Ms.</v>
      </c>
      <c r="D1807" t="str">
        <f t="shared" si="86"/>
        <v xml:space="preserve"> Lauren</v>
      </c>
      <c r="E1807" t="str">
        <f t="shared" si="87"/>
        <v>Blankenship</v>
      </c>
    </row>
    <row r="1808" spans="1:5" ht="15.75" x14ac:dyDescent="0.25">
      <c r="A1808" s="1" t="s">
        <v>563</v>
      </c>
      <c r="B1808" s="1" t="s">
        <v>4190</v>
      </c>
      <c r="C1808" t="str">
        <f t="shared" si="88"/>
        <v>Ms.</v>
      </c>
      <c r="D1808" t="str">
        <f t="shared" si="86"/>
        <v xml:space="preserve"> Jennefer</v>
      </c>
      <c r="E1808" t="str">
        <f t="shared" si="87"/>
        <v>Lloyd</v>
      </c>
    </row>
    <row r="1809" spans="1:5" ht="15.75" x14ac:dyDescent="0.25">
      <c r="A1809" s="1" t="s">
        <v>562</v>
      </c>
      <c r="B1809" s="1" t="s">
        <v>4191</v>
      </c>
      <c r="C1809" t="str">
        <f t="shared" si="88"/>
        <v>Ms.</v>
      </c>
      <c r="D1809" t="str">
        <f t="shared" ref="D1809:D1872" si="89">_xlfn.TEXTAFTER(_xlfn.TEXTAFTER(B1809,", ")," ")</f>
        <v xml:space="preserve"> Tracey L.</v>
      </c>
      <c r="E1809" t="str">
        <f t="shared" ref="E1809:E1872" si="90">TRIM(LEFT(B1809,FIND(",",B1809)-1))</f>
        <v>Kong</v>
      </c>
    </row>
    <row r="1810" spans="1:5" ht="15.75" x14ac:dyDescent="0.25">
      <c r="A1810" s="1" t="s">
        <v>561</v>
      </c>
      <c r="B1810" s="1" t="s">
        <v>4192</v>
      </c>
      <c r="C1810" t="str">
        <f t="shared" si="88"/>
        <v>Ms.</v>
      </c>
      <c r="D1810" t="str">
        <f t="shared" si="89"/>
        <v xml:space="preserve"> Ashley</v>
      </c>
      <c r="E1810" t="str">
        <f t="shared" si="90"/>
        <v>Benson</v>
      </c>
    </row>
    <row r="1811" spans="1:5" ht="15.75" x14ac:dyDescent="0.25">
      <c r="A1811" s="1" t="s">
        <v>560</v>
      </c>
      <c r="B1811" s="1" t="s">
        <v>4193</v>
      </c>
      <c r="C1811" t="str">
        <f t="shared" si="88"/>
        <v>Ms.</v>
      </c>
      <c r="D1811" t="str">
        <f t="shared" si="89"/>
        <v xml:space="preserve"> Cindy</v>
      </c>
      <c r="E1811" t="str">
        <f t="shared" si="90"/>
        <v>Huntington</v>
      </c>
    </row>
    <row r="1812" spans="1:5" ht="15.75" x14ac:dyDescent="0.25">
      <c r="A1812" s="1" t="s">
        <v>559</v>
      </c>
      <c r="B1812" s="1" t="s">
        <v>4194</v>
      </c>
      <c r="C1812" t="str">
        <f t="shared" si="88"/>
        <v>Ms.</v>
      </c>
      <c r="D1812" t="str">
        <f t="shared" si="89"/>
        <v xml:space="preserve"> Esther</v>
      </c>
      <c r="E1812" t="str">
        <f t="shared" si="90"/>
        <v>Kendall</v>
      </c>
    </row>
    <row r="1813" spans="1:5" ht="15.75" x14ac:dyDescent="0.25">
      <c r="A1813" s="1" t="s">
        <v>558</v>
      </c>
      <c r="B1813" s="1" t="s">
        <v>4195</v>
      </c>
      <c r="C1813" t="str">
        <f t="shared" si="88"/>
        <v>Ms.</v>
      </c>
      <c r="D1813" t="str">
        <f t="shared" si="89"/>
        <v xml:space="preserve"> Jackie</v>
      </c>
      <c r="E1813" t="str">
        <f t="shared" si="90"/>
        <v>Gast</v>
      </c>
    </row>
    <row r="1814" spans="1:5" ht="15.75" x14ac:dyDescent="0.25">
      <c r="A1814" s="1" t="s">
        <v>557</v>
      </c>
      <c r="B1814" s="1" t="s">
        <v>4196</v>
      </c>
      <c r="C1814" t="str">
        <f t="shared" si="88"/>
        <v>Mr.</v>
      </c>
      <c r="D1814" t="str">
        <f t="shared" si="89"/>
        <v xml:space="preserve"> Timothy P.</v>
      </c>
      <c r="E1814" t="str">
        <f t="shared" si="90"/>
        <v>Scanlin</v>
      </c>
    </row>
    <row r="1815" spans="1:5" ht="15.75" x14ac:dyDescent="0.25">
      <c r="A1815" s="1" t="s">
        <v>556</v>
      </c>
      <c r="B1815" s="1" t="s">
        <v>4197</v>
      </c>
      <c r="C1815" t="str">
        <f t="shared" si="88"/>
        <v>Ms.</v>
      </c>
      <c r="D1815" t="str">
        <f t="shared" si="89"/>
        <v xml:space="preserve"> Lauren</v>
      </c>
      <c r="E1815" t="str">
        <f t="shared" si="90"/>
        <v>Philbrook</v>
      </c>
    </row>
    <row r="1816" spans="1:5" ht="15.75" x14ac:dyDescent="0.25">
      <c r="A1816" s="1" t="s">
        <v>555</v>
      </c>
      <c r="B1816" s="1" t="s">
        <v>4198</v>
      </c>
      <c r="C1816" t="str">
        <f t="shared" si="88"/>
        <v>Mr.</v>
      </c>
      <c r="D1816" t="str">
        <f t="shared" si="89"/>
        <v xml:space="preserve"> Benjamin</v>
      </c>
      <c r="E1816" t="str">
        <f t="shared" si="90"/>
        <v>Cowan</v>
      </c>
    </row>
    <row r="1817" spans="1:5" ht="15.75" x14ac:dyDescent="0.25">
      <c r="A1817" s="1" t="s">
        <v>554</v>
      </c>
      <c r="B1817" s="1" t="s">
        <v>4199</v>
      </c>
      <c r="C1817" t="str">
        <f t="shared" si="88"/>
        <v>Mr.</v>
      </c>
      <c r="D1817" t="str">
        <f t="shared" si="89"/>
        <v xml:space="preserve"> Hugo M</v>
      </c>
      <c r="E1817" t="str">
        <f t="shared" si="90"/>
        <v>Sousa</v>
      </c>
    </row>
    <row r="1818" spans="1:5" ht="15.75" x14ac:dyDescent="0.25">
      <c r="A1818" s="1" t="s">
        <v>553</v>
      </c>
      <c r="B1818" s="1" t="s">
        <v>4200</v>
      </c>
      <c r="C1818" t="str">
        <f t="shared" si="88"/>
        <v>Mr.</v>
      </c>
      <c r="D1818" t="str">
        <f t="shared" si="89"/>
        <v xml:space="preserve"> Daniel J. Jr.</v>
      </c>
      <c r="E1818" t="str">
        <f t="shared" si="90"/>
        <v>Stanton</v>
      </c>
    </row>
    <row r="1819" spans="1:5" ht="15.75" x14ac:dyDescent="0.25">
      <c r="A1819" s="1" t="s">
        <v>552</v>
      </c>
      <c r="B1819" s="1" t="s">
        <v>4201</v>
      </c>
      <c r="C1819" t="str">
        <f t="shared" si="88"/>
        <v>Mr.</v>
      </c>
      <c r="D1819" t="str">
        <f t="shared" si="89"/>
        <v xml:space="preserve"> Justin R</v>
      </c>
      <c r="E1819" t="str">
        <f t="shared" si="90"/>
        <v>Mollak</v>
      </c>
    </row>
    <row r="1820" spans="1:5" ht="15.75" x14ac:dyDescent="0.25">
      <c r="A1820" s="1" t="s">
        <v>551</v>
      </c>
      <c r="B1820" s="1" t="s">
        <v>4202</v>
      </c>
      <c r="C1820" t="str">
        <f t="shared" si="88"/>
        <v>Mr.</v>
      </c>
      <c r="D1820" t="str">
        <f t="shared" si="89"/>
        <v xml:space="preserve"> Colin</v>
      </c>
      <c r="E1820" t="str">
        <f t="shared" si="90"/>
        <v>Bell</v>
      </c>
    </row>
    <row r="1821" spans="1:5" ht="15.75" x14ac:dyDescent="0.25">
      <c r="A1821" s="1" t="s">
        <v>550</v>
      </c>
      <c r="B1821" s="1" t="s">
        <v>4203</v>
      </c>
      <c r="C1821" t="str">
        <f t="shared" si="88"/>
        <v>Mr.</v>
      </c>
      <c r="D1821" t="str">
        <f t="shared" si="89"/>
        <v xml:space="preserve"> Rob</v>
      </c>
      <c r="E1821" t="str">
        <f t="shared" si="90"/>
        <v>Weston</v>
      </c>
    </row>
    <row r="1822" spans="1:5" ht="15.75" x14ac:dyDescent="0.25">
      <c r="A1822" s="1" t="s">
        <v>549</v>
      </c>
      <c r="B1822" s="1" t="s">
        <v>4204</v>
      </c>
      <c r="C1822" t="str">
        <f t="shared" si="88"/>
        <v>Mr.</v>
      </c>
      <c r="D1822" t="str">
        <f t="shared" si="89"/>
        <v xml:space="preserve"> Patrick</v>
      </c>
      <c r="E1822" t="str">
        <f t="shared" si="90"/>
        <v>Rabuzzi</v>
      </c>
    </row>
    <row r="1823" spans="1:5" ht="15.75" x14ac:dyDescent="0.25">
      <c r="A1823" s="1" t="s">
        <v>548</v>
      </c>
      <c r="B1823" s="1" t="s">
        <v>4205</v>
      </c>
      <c r="C1823" t="str">
        <f t="shared" si="88"/>
        <v>Mr.</v>
      </c>
      <c r="D1823" t="str">
        <f t="shared" si="89"/>
        <v xml:space="preserve"> Austin D</v>
      </c>
      <c r="E1823" t="str">
        <f t="shared" si="90"/>
        <v>Hendrix</v>
      </c>
    </row>
    <row r="1824" spans="1:5" ht="15.75" x14ac:dyDescent="0.25">
      <c r="A1824" s="1" t="s">
        <v>547</v>
      </c>
      <c r="B1824" s="1" t="s">
        <v>4206</v>
      </c>
      <c r="C1824" t="str">
        <f t="shared" si="88"/>
        <v>Ms.</v>
      </c>
      <c r="D1824" t="str">
        <f t="shared" si="89"/>
        <v xml:space="preserve"> Brittany</v>
      </c>
      <c r="E1824" t="str">
        <f t="shared" si="90"/>
        <v>Van Nielen</v>
      </c>
    </row>
    <row r="1825" spans="1:5" ht="15.75" x14ac:dyDescent="0.25">
      <c r="A1825" s="1" t="s">
        <v>546</v>
      </c>
      <c r="B1825" s="1" t="s">
        <v>4207</v>
      </c>
      <c r="C1825" t="str">
        <f t="shared" si="88"/>
        <v>Mr.</v>
      </c>
      <c r="D1825" t="str">
        <f t="shared" si="89"/>
        <v xml:space="preserve"> Matthew T</v>
      </c>
      <c r="E1825" t="str">
        <f t="shared" si="90"/>
        <v>Blanton</v>
      </c>
    </row>
    <row r="1826" spans="1:5" ht="15.75" x14ac:dyDescent="0.25">
      <c r="A1826" s="1" t="s">
        <v>545</v>
      </c>
      <c r="B1826" s="1" t="s">
        <v>4208</v>
      </c>
      <c r="C1826" t="str">
        <f t="shared" si="88"/>
        <v>Ms.</v>
      </c>
      <c r="D1826" t="str">
        <f t="shared" si="89"/>
        <v xml:space="preserve"> Becky G.</v>
      </c>
      <c r="E1826" t="str">
        <f t="shared" si="90"/>
        <v>Schout</v>
      </c>
    </row>
    <row r="1827" spans="1:5" ht="15.75" x14ac:dyDescent="0.25">
      <c r="A1827" s="1" t="s">
        <v>544</v>
      </c>
      <c r="B1827" s="1" t="s">
        <v>4209</v>
      </c>
      <c r="C1827" t="str">
        <f t="shared" si="88"/>
        <v>Ms.</v>
      </c>
      <c r="D1827" t="str">
        <f t="shared" si="89"/>
        <v xml:space="preserve"> Virginie</v>
      </c>
      <c r="E1827" t="str">
        <f t="shared" si="90"/>
        <v>Schmaltz</v>
      </c>
    </row>
    <row r="1828" spans="1:5" ht="15.75" x14ac:dyDescent="0.25">
      <c r="A1828" s="1" t="s">
        <v>543</v>
      </c>
      <c r="B1828" s="1" t="s">
        <v>4210</v>
      </c>
      <c r="C1828" t="str">
        <f t="shared" si="88"/>
        <v>Ms.</v>
      </c>
      <c r="D1828" t="str">
        <f t="shared" si="89"/>
        <v xml:space="preserve"> Allison A</v>
      </c>
      <c r="E1828" t="str">
        <f t="shared" si="90"/>
        <v>Eagen</v>
      </c>
    </row>
    <row r="1829" spans="1:5" ht="15.75" x14ac:dyDescent="0.25">
      <c r="A1829" s="1" t="s">
        <v>542</v>
      </c>
      <c r="B1829" s="1" t="s">
        <v>4211</v>
      </c>
      <c r="C1829" t="str">
        <f t="shared" si="88"/>
        <v>Ms.</v>
      </c>
      <c r="D1829" t="str">
        <f t="shared" si="89"/>
        <v xml:space="preserve"> Julie</v>
      </c>
      <c r="E1829" t="str">
        <f t="shared" si="90"/>
        <v>Rotramel</v>
      </c>
    </row>
    <row r="1830" spans="1:5" ht="15.75" x14ac:dyDescent="0.25">
      <c r="A1830" s="1" t="s">
        <v>541</v>
      </c>
      <c r="B1830" s="1" t="s">
        <v>4212</v>
      </c>
      <c r="C1830" t="str">
        <f t="shared" si="88"/>
        <v>Ms.</v>
      </c>
      <c r="D1830" t="str">
        <f t="shared" si="89"/>
        <v xml:space="preserve"> Katherine</v>
      </c>
      <c r="E1830" t="str">
        <f t="shared" si="90"/>
        <v>Prevost</v>
      </c>
    </row>
    <row r="1831" spans="1:5" ht="15.75" x14ac:dyDescent="0.25">
      <c r="A1831" s="1" t="s">
        <v>540</v>
      </c>
      <c r="B1831" s="1" t="s">
        <v>4213</v>
      </c>
      <c r="C1831" t="str">
        <f t="shared" si="88"/>
        <v>Mr.</v>
      </c>
      <c r="D1831" t="str">
        <f t="shared" si="89"/>
        <v xml:space="preserve"> Caleb</v>
      </c>
      <c r="E1831" t="str">
        <f t="shared" si="90"/>
        <v>Boyd</v>
      </c>
    </row>
    <row r="1832" spans="1:5" ht="15.75" x14ac:dyDescent="0.25">
      <c r="A1832" s="1" t="s">
        <v>539</v>
      </c>
      <c r="B1832" s="1" t="s">
        <v>4214</v>
      </c>
      <c r="C1832" t="str">
        <f t="shared" si="88"/>
        <v>Ms.</v>
      </c>
      <c r="D1832" t="str">
        <f t="shared" si="89"/>
        <v xml:space="preserve"> Jaime</v>
      </c>
      <c r="E1832" t="str">
        <f t="shared" si="90"/>
        <v>Dawes</v>
      </c>
    </row>
    <row r="1833" spans="1:5" ht="15.75" x14ac:dyDescent="0.25">
      <c r="A1833" s="1" t="s">
        <v>538</v>
      </c>
      <c r="B1833" s="1" t="s">
        <v>4215</v>
      </c>
      <c r="C1833" t="str">
        <f t="shared" si="88"/>
        <v>Ms.</v>
      </c>
      <c r="D1833" t="str">
        <f t="shared" si="89"/>
        <v xml:space="preserve"> Hannah</v>
      </c>
      <c r="E1833" t="str">
        <f t="shared" si="90"/>
        <v>Jennings</v>
      </c>
    </row>
    <row r="1834" spans="1:5" ht="15.75" x14ac:dyDescent="0.25">
      <c r="A1834" s="1" t="s">
        <v>537</v>
      </c>
      <c r="B1834" s="1" t="s">
        <v>4216</v>
      </c>
      <c r="C1834" t="str">
        <f t="shared" si="88"/>
        <v>Mr.</v>
      </c>
      <c r="D1834" t="str">
        <f t="shared" si="89"/>
        <v xml:space="preserve"> Zachariah</v>
      </c>
      <c r="E1834" t="str">
        <f t="shared" si="90"/>
        <v>Nyambaso</v>
      </c>
    </row>
    <row r="1835" spans="1:5" ht="15.75" x14ac:dyDescent="0.25">
      <c r="A1835" s="1" t="s">
        <v>536</v>
      </c>
      <c r="B1835" s="1" t="s">
        <v>4217</v>
      </c>
      <c r="C1835" t="str">
        <f t="shared" si="88"/>
        <v>Ms.</v>
      </c>
      <c r="D1835" t="str">
        <f t="shared" si="89"/>
        <v xml:space="preserve"> Patricia A</v>
      </c>
      <c r="E1835" t="str">
        <f t="shared" si="90"/>
        <v>Shaffer</v>
      </c>
    </row>
    <row r="1836" spans="1:5" ht="15.75" x14ac:dyDescent="0.25">
      <c r="A1836" s="1" t="s">
        <v>534</v>
      </c>
      <c r="B1836" s="1" t="s">
        <v>4218</v>
      </c>
      <c r="C1836" t="str">
        <f t="shared" si="88"/>
        <v>Mrs.</v>
      </c>
      <c r="D1836" t="str">
        <f t="shared" si="89"/>
        <v xml:space="preserve"> Elizabeth A.</v>
      </c>
      <c r="E1836" t="str">
        <f t="shared" si="90"/>
        <v>Corkum</v>
      </c>
    </row>
    <row r="1837" spans="1:5" ht="15.75" x14ac:dyDescent="0.25">
      <c r="A1837" s="1" t="s">
        <v>533</v>
      </c>
      <c r="B1837" s="1" t="s">
        <v>4219</v>
      </c>
      <c r="C1837" t="str">
        <f t="shared" si="88"/>
        <v>Mr.</v>
      </c>
      <c r="D1837" t="str">
        <f t="shared" si="89"/>
        <v xml:space="preserve"> Benjamin</v>
      </c>
      <c r="E1837" t="str">
        <f t="shared" si="90"/>
        <v>Pedersen</v>
      </c>
    </row>
    <row r="1838" spans="1:5" ht="15.75" x14ac:dyDescent="0.25">
      <c r="A1838" s="1" t="s">
        <v>532</v>
      </c>
      <c r="B1838" s="1" t="s">
        <v>4220</v>
      </c>
      <c r="C1838" t="str">
        <f t="shared" si="88"/>
        <v>Mr.</v>
      </c>
      <c r="D1838" t="str">
        <f t="shared" si="89"/>
        <v xml:space="preserve"> Breno</v>
      </c>
      <c r="E1838" t="str">
        <f t="shared" si="90"/>
        <v>Melo</v>
      </c>
    </row>
    <row r="1839" spans="1:5" ht="15.75" x14ac:dyDescent="0.25">
      <c r="A1839" s="1" t="s">
        <v>531</v>
      </c>
      <c r="B1839" s="1" t="s">
        <v>4221</v>
      </c>
      <c r="C1839" t="str">
        <f t="shared" si="88"/>
        <v>Mr.</v>
      </c>
      <c r="D1839" t="str">
        <f t="shared" si="89"/>
        <v xml:space="preserve"> Takaya</v>
      </c>
      <c r="E1839" t="str">
        <f t="shared" si="90"/>
        <v>Sakamoto</v>
      </c>
    </row>
    <row r="1840" spans="1:5" ht="15.75" x14ac:dyDescent="0.25">
      <c r="A1840" s="1" t="s">
        <v>530</v>
      </c>
      <c r="B1840" s="1" t="s">
        <v>4222</v>
      </c>
      <c r="C1840" t="str">
        <f t="shared" si="88"/>
        <v>Mr.</v>
      </c>
      <c r="D1840" t="str">
        <f t="shared" si="89"/>
        <v xml:space="preserve"> Thomas IV</v>
      </c>
      <c r="E1840" t="str">
        <f t="shared" si="90"/>
        <v>McMahon</v>
      </c>
    </row>
    <row r="1841" spans="1:5" ht="15.75" x14ac:dyDescent="0.25">
      <c r="A1841" s="1" t="s">
        <v>529</v>
      </c>
      <c r="B1841" s="1" t="s">
        <v>4223</v>
      </c>
      <c r="C1841" t="str">
        <f t="shared" si="88"/>
        <v>Mr.</v>
      </c>
      <c r="D1841" t="str">
        <f t="shared" si="89"/>
        <v xml:space="preserve"> Bradley E</v>
      </c>
      <c r="E1841" t="str">
        <f t="shared" si="90"/>
        <v>Harris</v>
      </c>
    </row>
    <row r="1842" spans="1:5" ht="15.75" x14ac:dyDescent="0.25">
      <c r="A1842" s="1" t="s">
        <v>528</v>
      </c>
      <c r="B1842" s="1" t="s">
        <v>4224</v>
      </c>
      <c r="C1842" t="str">
        <f t="shared" si="88"/>
        <v>Ms.</v>
      </c>
      <c r="D1842" t="str">
        <f t="shared" si="89"/>
        <v xml:space="preserve"> Megan</v>
      </c>
      <c r="E1842" t="str">
        <f t="shared" si="90"/>
        <v>Lombardo</v>
      </c>
    </row>
    <row r="1843" spans="1:5" ht="15.75" x14ac:dyDescent="0.25">
      <c r="A1843" s="1" t="s">
        <v>527</v>
      </c>
      <c r="B1843" s="1" t="s">
        <v>4225</v>
      </c>
      <c r="C1843" t="str">
        <f t="shared" si="88"/>
        <v>Ms.</v>
      </c>
      <c r="D1843" t="str">
        <f t="shared" si="89"/>
        <v xml:space="preserve"> Ruby J</v>
      </c>
      <c r="E1843" t="str">
        <f t="shared" si="90"/>
        <v>Bode</v>
      </c>
    </row>
    <row r="1844" spans="1:5" ht="15.75" x14ac:dyDescent="0.25">
      <c r="A1844" s="1" t="s">
        <v>526</v>
      </c>
      <c r="B1844" s="1" t="s">
        <v>4226</v>
      </c>
      <c r="C1844" t="str">
        <f t="shared" si="88"/>
        <v>Mr.</v>
      </c>
      <c r="D1844" t="str">
        <f t="shared" si="89"/>
        <v xml:space="preserve"> Bart</v>
      </c>
      <c r="E1844" t="str">
        <f t="shared" si="90"/>
        <v>Johnson</v>
      </c>
    </row>
    <row r="1845" spans="1:5" ht="15.75" x14ac:dyDescent="0.25">
      <c r="A1845" s="1" t="s">
        <v>525</v>
      </c>
      <c r="B1845" s="1" t="s">
        <v>4227</v>
      </c>
      <c r="C1845" t="str">
        <f t="shared" si="88"/>
        <v>Mr.</v>
      </c>
      <c r="D1845" t="str">
        <f t="shared" si="89"/>
        <v xml:space="preserve"> Robert A.</v>
      </c>
      <c r="E1845" t="str">
        <f t="shared" si="90"/>
        <v>Norcross</v>
      </c>
    </row>
    <row r="1846" spans="1:5" ht="15.75" x14ac:dyDescent="0.25">
      <c r="A1846" s="1" t="s">
        <v>524</v>
      </c>
      <c r="B1846" s="1" t="s">
        <v>4228</v>
      </c>
      <c r="C1846" t="str">
        <f t="shared" si="88"/>
        <v>Mr.</v>
      </c>
      <c r="D1846" t="str">
        <f t="shared" si="89"/>
        <v xml:space="preserve"> Adam</v>
      </c>
      <c r="E1846" t="str">
        <f t="shared" si="90"/>
        <v>Lazrus</v>
      </c>
    </row>
    <row r="1847" spans="1:5" ht="15.75" x14ac:dyDescent="0.25">
      <c r="A1847" s="1" t="s">
        <v>523</v>
      </c>
      <c r="B1847" s="1" t="s">
        <v>4229</v>
      </c>
      <c r="C1847" t="str">
        <f t="shared" si="88"/>
        <v>Mr.</v>
      </c>
      <c r="D1847" t="str">
        <f t="shared" si="89"/>
        <v xml:space="preserve"> Yemane Adhane</v>
      </c>
      <c r="E1847" t="str">
        <f t="shared" si="90"/>
        <v>Tsegay</v>
      </c>
    </row>
    <row r="1848" spans="1:5" ht="15.75" x14ac:dyDescent="0.25">
      <c r="A1848" s="1" t="s">
        <v>522</v>
      </c>
      <c r="B1848" s="1" t="s">
        <v>4230</v>
      </c>
      <c r="C1848" t="str">
        <f t="shared" si="88"/>
        <v>Mr.</v>
      </c>
      <c r="D1848" t="str">
        <f t="shared" si="89"/>
        <v xml:space="preserve"> Jesse A.</v>
      </c>
      <c r="E1848" t="str">
        <f t="shared" si="90"/>
        <v>Schneider</v>
      </c>
    </row>
    <row r="1849" spans="1:5" ht="15.75" x14ac:dyDescent="0.25">
      <c r="A1849" s="1" t="s">
        <v>521</v>
      </c>
      <c r="B1849" s="1" t="s">
        <v>4231</v>
      </c>
      <c r="C1849" t="str">
        <f t="shared" si="88"/>
        <v>Mr.</v>
      </c>
      <c r="D1849" t="str">
        <f t="shared" si="89"/>
        <v xml:space="preserve"> Bird</v>
      </c>
      <c r="E1849" t="str">
        <f t="shared" si="90"/>
        <v>Loreto</v>
      </c>
    </row>
    <row r="1850" spans="1:5" ht="15.75" x14ac:dyDescent="0.25">
      <c r="A1850" s="1" t="s">
        <v>520</v>
      </c>
      <c r="B1850" s="1" t="s">
        <v>4232</v>
      </c>
      <c r="C1850" t="str">
        <f t="shared" si="88"/>
        <v>Mr.</v>
      </c>
      <c r="D1850" t="str">
        <f t="shared" si="89"/>
        <v xml:space="preserve"> Patrick M.</v>
      </c>
      <c r="E1850" t="str">
        <f t="shared" si="90"/>
        <v>Callahan</v>
      </c>
    </row>
    <row r="1851" spans="1:5" ht="15.75" x14ac:dyDescent="0.25">
      <c r="A1851" s="1" t="s">
        <v>519</v>
      </c>
      <c r="B1851" s="1" t="s">
        <v>4233</v>
      </c>
      <c r="C1851" t="str">
        <f t="shared" si="88"/>
        <v>Mr.</v>
      </c>
      <c r="D1851" t="str">
        <f t="shared" si="89"/>
        <v xml:space="preserve"> Kyle</v>
      </c>
      <c r="E1851" t="str">
        <f t="shared" si="90"/>
        <v>Timko</v>
      </c>
    </row>
    <row r="1852" spans="1:5" ht="15.75" x14ac:dyDescent="0.25">
      <c r="A1852" s="1" t="s">
        <v>518</v>
      </c>
      <c r="B1852" s="1" t="s">
        <v>4234</v>
      </c>
      <c r="C1852" t="str">
        <f t="shared" si="88"/>
        <v>Mr.</v>
      </c>
      <c r="D1852" t="str">
        <f t="shared" si="89"/>
        <v xml:space="preserve"> Ryan</v>
      </c>
      <c r="E1852" t="str">
        <f t="shared" si="90"/>
        <v>Achatz</v>
      </c>
    </row>
    <row r="1853" spans="1:5" ht="15.75" x14ac:dyDescent="0.25">
      <c r="A1853" s="1" t="s">
        <v>517</v>
      </c>
      <c r="B1853" s="1" t="s">
        <v>4235</v>
      </c>
      <c r="C1853" t="str">
        <f t="shared" si="88"/>
        <v>Mr.</v>
      </c>
      <c r="D1853" t="str">
        <f t="shared" si="89"/>
        <v xml:space="preserve"> Yuri</v>
      </c>
      <c r="E1853" t="str">
        <f t="shared" si="90"/>
        <v>Horwitz</v>
      </c>
    </row>
    <row r="1854" spans="1:5" ht="15.75" x14ac:dyDescent="0.25">
      <c r="A1854" s="1" t="s">
        <v>515</v>
      </c>
      <c r="B1854" s="1" t="s">
        <v>4236</v>
      </c>
      <c r="C1854" t="str">
        <f t="shared" si="88"/>
        <v>Mr.</v>
      </c>
      <c r="D1854" t="str">
        <f t="shared" si="89"/>
        <v xml:space="preserve"> Ryan</v>
      </c>
      <c r="E1854" t="str">
        <f t="shared" si="90"/>
        <v>Gordyan</v>
      </c>
    </row>
    <row r="1855" spans="1:5" ht="15.75" x14ac:dyDescent="0.25">
      <c r="A1855" s="1" t="s">
        <v>514</v>
      </c>
      <c r="B1855" s="1" t="s">
        <v>4237</v>
      </c>
      <c r="C1855" t="str">
        <f t="shared" si="88"/>
        <v>Ms.</v>
      </c>
      <c r="D1855" t="str">
        <f t="shared" si="89"/>
        <v xml:space="preserve"> Debbie</v>
      </c>
      <c r="E1855" t="str">
        <f t="shared" si="90"/>
        <v>Hetherington</v>
      </c>
    </row>
    <row r="1856" spans="1:5" ht="15.75" x14ac:dyDescent="0.25">
      <c r="A1856" s="1" t="s">
        <v>513</v>
      </c>
      <c r="B1856" s="1" t="s">
        <v>4238</v>
      </c>
      <c r="C1856" t="str">
        <f t="shared" si="88"/>
        <v>Mr.</v>
      </c>
      <c r="D1856" t="str">
        <f t="shared" si="89"/>
        <v xml:space="preserve"> Mark D</v>
      </c>
      <c r="E1856" t="str">
        <f t="shared" si="90"/>
        <v>Thompson</v>
      </c>
    </row>
    <row r="1857" spans="1:5" ht="15.75" x14ac:dyDescent="0.25">
      <c r="A1857" s="1" t="s">
        <v>512</v>
      </c>
      <c r="B1857" s="1" t="s">
        <v>4239</v>
      </c>
      <c r="C1857" t="str">
        <f t="shared" si="88"/>
        <v>Mr.</v>
      </c>
      <c r="D1857" t="str">
        <f t="shared" si="89"/>
        <v xml:space="preserve"> Christopher</v>
      </c>
      <c r="E1857" t="str">
        <f t="shared" si="90"/>
        <v>Battoo</v>
      </c>
    </row>
    <row r="1858" spans="1:5" ht="15.75" x14ac:dyDescent="0.25">
      <c r="A1858" s="1" t="s">
        <v>511</v>
      </c>
      <c r="B1858" s="1" t="s">
        <v>4240</v>
      </c>
      <c r="C1858" t="str">
        <f t="shared" si="88"/>
        <v>Ms.</v>
      </c>
      <c r="D1858" t="str">
        <f t="shared" si="89"/>
        <v xml:space="preserve"> Daniell L</v>
      </c>
      <c r="E1858" t="str">
        <f t="shared" si="90"/>
        <v>Barker</v>
      </c>
    </row>
    <row r="1859" spans="1:5" ht="15.75" x14ac:dyDescent="0.25">
      <c r="A1859" s="1" t="s">
        <v>510</v>
      </c>
      <c r="B1859" s="1" t="s">
        <v>4241</v>
      </c>
      <c r="C1859" t="str">
        <f t="shared" ref="C1859:C1922" si="91">TRIM(MID(B1859,FIND(",",B1859)+1,FIND(" ",B1859,FIND(",",B1859)+2)-FIND(",",B1859)-1))</f>
        <v>Mr.</v>
      </c>
      <c r="D1859" t="str">
        <f t="shared" si="89"/>
        <v xml:space="preserve"> Janne</v>
      </c>
      <c r="E1859" t="str">
        <f t="shared" si="90"/>
        <v>Saarnilehto</v>
      </c>
    </row>
    <row r="1860" spans="1:5" ht="15.75" x14ac:dyDescent="0.25">
      <c r="A1860" s="1" t="s">
        <v>509</v>
      </c>
      <c r="B1860" s="1" t="s">
        <v>4242</v>
      </c>
      <c r="C1860" t="str">
        <f t="shared" si="91"/>
        <v>Ms.</v>
      </c>
      <c r="D1860" t="str">
        <f t="shared" si="89"/>
        <v xml:space="preserve"> Martina</v>
      </c>
      <c r="E1860" t="str">
        <f t="shared" si="90"/>
        <v>Morton</v>
      </c>
    </row>
    <row r="1861" spans="1:5" ht="15.75" x14ac:dyDescent="0.25">
      <c r="A1861" s="1" t="s">
        <v>508</v>
      </c>
      <c r="B1861" s="1" t="s">
        <v>4243</v>
      </c>
      <c r="C1861" t="str">
        <f t="shared" si="91"/>
        <v>Ms.</v>
      </c>
      <c r="D1861" t="str">
        <f t="shared" si="89"/>
        <v xml:space="preserve"> Elizabeth L</v>
      </c>
      <c r="E1861" t="str">
        <f t="shared" si="90"/>
        <v>Thomas</v>
      </c>
    </row>
    <row r="1862" spans="1:5" ht="15.75" x14ac:dyDescent="0.25">
      <c r="A1862" s="1" t="s">
        <v>507</v>
      </c>
      <c r="B1862" s="1" t="s">
        <v>4244</v>
      </c>
      <c r="C1862" t="str">
        <f t="shared" si="91"/>
        <v>Ms.</v>
      </c>
      <c r="D1862" t="str">
        <f t="shared" si="89"/>
        <v xml:space="preserve"> Stephanie C.</v>
      </c>
      <c r="E1862" t="str">
        <f t="shared" si="90"/>
        <v>Hillman</v>
      </c>
    </row>
    <row r="1863" spans="1:5" ht="15.75" x14ac:dyDescent="0.25">
      <c r="A1863" s="1" t="s">
        <v>506</v>
      </c>
      <c r="B1863" s="1" t="s">
        <v>4245</v>
      </c>
      <c r="C1863" t="str">
        <f t="shared" si="91"/>
        <v>Ms.</v>
      </c>
      <c r="D1863" t="str">
        <f t="shared" si="89"/>
        <v xml:space="preserve"> Katie</v>
      </c>
      <c r="E1863" t="str">
        <f t="shared" si="90"/>
        <v>Edwards</v>
      </c>
    </row>
    <row r="1864" spans="1:5" ht="15.75" x14ac:dyDescent="0.25">
      <c r="A1864" s="1" t="s">
        <v>505</v>
      </c>
      <c r="B1864" s="1" t="s">
        <v>4246</v>
      </c>
      <c r="C1864" t="str">
        <f t="shared" si="91"/>
        <v>Ms.</v>
      </c>
      <c r="D1864" t="str">
        <f t="shared" si="89"/>
        <v xml:space="preserve"> Callie</v>
      </c>
      <c r="E1864" t="str">
        <f t="shared" si="90"/>
        <v>Bartel</v>
      </c>
    </row>
    <row r="1865" spans="1:5" ht="15.75" x14ac:dyDescent="0.25">
      <c r="A1865" s="1" t="s">
        <v>504</v>
      </c>
      <c r="B1865" s="1" t="s">
        <v>4247</v>
      </c>
      <c r="C1865" t="str">
        <f t="shared" si="91"/>
        <v>Ms.</v>
      </c>
      <c r="D1865" t="str">
        <f t="shared" si="89"/>
        <v xml:space="preserve"> Inna</v>
      </c>
      <c r="E1865" t="str">
        <f t="shared" si="90"/>
        <v>Potekhina</v>
      </c>
    </row>
    <row r="1866" spans="1:5" ht="15.75" x14ac:dyDescent="0.25">
      <c r="A1866" s="1" t="s">
        <v>503</v>
      </c>
      <c r="B1866" s="1" t="s">
        <v>4248</v>
      </c>
      <c r="C1866" t="str">
        <f t="shared" si="91"/>
        <v>Ms.</v>
      </c>
      <c r="D1866" t="str">
        <f t="shared" si="89"/>
        <v xml:space="preserve"> Mary K.</v>
      </c>
      <c r="E1866" t="str">
        <f t="shared" si="90"/>
        <v>Kelly</v>
      </c>
    </row>
    <row r="1867" spans="1:5" ht="15.75" x14ac:dyDescent="0.25">
      <c r="A1867" s="1" t="s">
        <v>502</v>
      </c>
      <c r="B1867" s="1" t="s">
        <v>4249</v>
      </c>
      <c r="C1867" t="str">
        <f t="shared" si="91"/>
        <v>Mr.</v>
      </c>
      <c r="D1867" t="str">
        <f t="shared" si="89"/>
        <v xml:space="preserve"> Samuel M.</v>
      </c>
      <c r="E1867" t="str">
        <f t="shared" si="90"/>
        <v>Lapp</v>
      </c>
    </row>
    <row r="1868" spans="1:5" ht="15.75" x14ac:dyDescent="0.25">
      <c r="A1868" s="1" t="s">
        <v>501</v>
      </c>
      <c r="B1868" s="1" t="s">
        <v>4250</v>
      </c>
      <c r="C1868" t="str">
        <f t="shared" si="91"/>
        <v>Ms.</v>
      </c>
      <c r="D1868" t="str">
        <f t="shared" si="89"/>
        <v xml:space="preserve"> Kimberly</v>
      </c>
      <c r="E1868" t="str">
        <f t="shared" si="90"/>
        <v>Burke</v>
      </c>
    </row>
    <row r="1869" spans="1:5" ht="15.75" x14ac:dyDescent="0.25">
      <c r="A1869" s="1" t="s">
        <v>500</v>
      </c>
      <c r="B1869" s="1" t="s">
        <v>4251</v>
      </c>
      <c r="C1869" t="str">
        <f t="shared" si="91"/>
        <v>Mr.</v>
      </c>
      <c r="D1869" t="str">
        <f t="shared" si="89"/>
        <v xml:space="preserve"> Tom J.</v>
      </c>
      <c r="E1869" t="str">
        <f t="shared" si="90"/>
        <v>Barry</v>
      </c>
    </row>
    <row r="1870" spans="1:5" ht="15.75" x14ac:dyDescent="0.25">
      <c r="A1870" s="1" t="s">
        <v>499</v>
      </c>
      <c r="B1870" s="1" t="s">
        <v>4252</v>
      </c>
      <c r="C1870" t="str">
        <f t="shared" si="91"/>
        <v>Mr.</v>
      </c>
      <c r="D1870" t="str">
        <f t="shared" si="89"/>
        <v xml:space="preserve"> Zachary</v>
      </c>
      <c r="E1870" t="str">
        <f t="shared" si="90"/>
        <v>McCormick</v>
      </c>
    </row>
    <row r="1871" spans="1:5" ht="15.75" x14ac:dyDescent="0.25">
      <c r="A1871" s="1" t="s">
        <v>498</v>
      </c>
      <c r="B1871" s="1" t="s">
        <v>4253</v>
      </c>
      <c r="C1871" t="str">
        <f t="shared" si="91"/>
        <v>Mr.</v>
      </c>
      <c r="D1871" t="str">
        <f t="shared" si="89"/>
        <v xml:space="preserve"> Dane</v>
      </c>
      <c r="E1871" t="str">
        <f t="shared" si="90"/>
        <v>McElroy</v>
      </c>
    </row>
    <row r="1872" spans="1:5" ht="15.75" x14ac:dyDescent="0.25">
      <c r="A1872" s="1" t="s">
        <v>497</v>
      </c>
      <c r="B1872" s="1" t="s">
        <v>4254</v>
      </c>
      <c r="C1872" t="str">
        <f t="shared" si="91"/>
        <v>Mr.</v>
      </c>
      <c r="D1872" t="str">
        <f t="shared" si="89"/>
        <v xml:space="preserve"> Dougie J</v>
      </c>
      <c r="E1872" t="str">
        <f t="shared" si="90"/>
        <v>Coffed</v>
      </c>
    </row>
    <row r="1873" spans="1:5" ht="15.75" x14ac:dyDescent="0.25">
      <c r="A1873" s="1" t="s">
        <v>496</v>
      </c>
      <c r="B1873" s="1" t="s">
        <v>4255</v>
      </c>
      <c r="C1873" t="str">
        <f t="shared" si="91"/>
        <v>Mr.</v>
      </c>
      <c r="D1873" t="str">
        <f t="shared" ref="D1873:D1936" si="92">_xlfn.TEXTAFTER(_xlfn.TEXTAFTER(B1873,", ")," ")</f>
        <v xml:space="preserve"> Jeremiah H</v>
      </c>
      <c r="E1873" t="str">
        <f t="shared" ref="E1873:E1936" si="93">TRIM(LEFT(B1873,FIND(",",B1873)-1))</f>
        <v>Estes</v>
      </c>
    </row>
    <row r="1874" spans="1:5" ht="15.75" x14ac:dyDescent="0.25">
      <c r="A1874" s="1" t="s">
        <v>495</v>
      </c>
      <c r="B1874" s="1" t="s">
        <v>4256</v>
      </c>
      <c r="C1874" t="str">
        <f t="shared" si="91"/>
        <v>Mr.</v>
      </c>
      <c r="D1874" t="str">
        <f t="shared" si="92"/>
        <v xml:space="preserve"> Ashley J.</v>
      </c>
      <c r="E1874" t="str">
        <f t="shared" si="93"/>
        <v>Miles</v>
      </c>
    </row>
    <row r="1875" spans="1:5" ht="15.75" x14ac:dyDescent="0.25">
      <c r="A1875" s="1" t="s">
        <v>494</v>
      </c>
      <c r="B1875" s="1" t="s">
        <v>4257</v>
      </c>
      <c r="C1875" t="str">
        <f t="shared" si="91"/>
        <v>Mr.</v>
      </c>
      <c r="D1875" t="str">
        <f t="shared" si="92"/>
        <v xml:space="preserve"> Turner J.</v>
      </c>
      <c r="E1875" t="str">
        <f t="shared" si="93"/>
        <v>Zamore</v>
      </c>
    </row>
    <row r="1876" spans="1:5" ht="15.75" x14ac:dyDescent="0.25">
      <c r="A1876" s="1" t="s">
        <v>493</v>
      </c>
      <c r="B1876" s="1" t="s">
        <v>4258</v>
      </c>
      <c r="C1876" t="str">
        <f t="shared" si="91"/>
        <v>Mr.</v>
      </c>
      <c r="D1876" t="str">
        <f t="shared" si="92"/>
        <v xml:space="preserve"> Roger</v>
      </c>
      <c r="E1876" t="str">
        <f t="shared" si="93"/>
        <v>Donaghy</v>
      </c>
    </row>
    <row r="1877" spans="1:5" ht="15.75" x14ac:dyDescent="0.25">
      <c r="A1877" s="1" t="s">
        <v>492</v>
      </c>
      <c r="B1877" s="1" t="s">
        <v>4259</v>
      </c>
      <c r="C1877" t="str">
        <f t="shared" si="91"/>
        <v>Ms.</v>
      </c>
      <c r="D1877" t="str">
        <f t="shared" si="92"/>
        <v xml:space="preserve"> Pamela</v>
      </c>
      <c r="E1877" t="str">
        <f t="shared" si="93"/>
        <v>Kennedy</v>
      </c>
    </row>
    <row r="1878" spans="1:5" ht="15.75" x14ac:dyDescent="0.25">
      <c r="A1878" s="1" t="s">
        <v>491</v>
      </c>
      <c r="B1878" s="1" t="s">
        <v>4260</v>
      </c>
      <c r="C1878" t="str">
        <f t="shared" si="91"/>
        <v>Ms.</v>
      </c>
      <c r="D1878" t="str">
        <f t="shared" si="92"/>
        <v xml:space="preserve"> Allison M.</v>
      </c>
      <c r="E1878" t="str">
        <f t="shared" si="93"/>
        <v>Fiorini</v>
      </c>
    </row>
    <row r="1879" spans="1:5" ht="15.75" x14ac:dyDescent="0.25">
      <c r="A1879" s="1" t="s">
        <v>490</v>
      </c>
      <c r="B1879" s="1" t="s">
        <v>4261</v>
      </c>
      <c r="C1879" t="str">
        <f t="shared" si="91"/>
        <v>Mrs.</v>
      </c>
      <c r="D1879" t="str">
        <f t="shared" si="92"/>
        <v xml:space="preserve"> Katherine H.</v>
      </c>
      <c r="E1879" t="str">
        <f t="shared" si="93"/>
        <v>Alexander</v>
      </c>
    </row>
    <row r="1880" spans="1:5" ht="15.75" x14ac:dyDescent="0.25">
      <c r="A1880" s="1" t="s">
        <v>489</v>
      </c>
      <c r="B1880" s="1" t="s">
        <v>4262</v>
      </c>
      <c r="C1880" t="str">
        <f t="shared" si="91"/>
        <v>Ms.</v>
      </c>
      <c r="D1880" t="str">
        <f t="shared" si="92"/>
        <v xml:space="preserve"> Robin</v>
      </c>
      <c r="E1880" t="str">
        <f t="shared" si="93"/>
        <v>Watkins</v>
      </c>
    </row>
    <row r="1881" spans="1:5" ht="15.75" x14ac:dyDescent="0.25">
      <c r="A1881" s="1" t="s">
        <v>488</v>
      </c>
      <c r="B1881" s="1" t="s">
        <v>4263</v>
      </c>
      <c r="C1881" t="str">
        <f t="shared" si="91"/>
        <v>Ms.</v>
      </c>
      <c r="D1881" t="str">
        <f t="shared" si="92"/>
        <v xml:space="preserve"> Terri</v>
      </c>
      <c r="E1881" t="str">
        <f t="shared" si="93"/>
        <v>Cassel</v>
      </c>
    </row>
    <row r="1882" spans="1:5" ht="15.75" x14ac:dyDescent="0.25">
      <c r="A1882" s="1" t="s">
        <v>487</v>
      </c>
      <c r="B1882" s="1" t="s">
        <v>4264</v>
      </c>
      <c r="C1882" t="str">
        <f t="shared" si="91"/>
        <v>Mr.</v>
      </c>
      <c r="D1882" t="str">
        <f t="shared" si="92"/>
        <v xml:space="preserve"> Eddie</v>
      </c>
      <c r="E1882" t="str">
        <f t="shared" si="93"/>
        <v>Ferguson</v>
      </c>
    </row>
    <row r="1883" spans="1:5" ht="15.75" x14ac:dyDescent="0.25">
      <c r="A1883" s="1" t="s">
        <v>486</v>
      </c>
      <c r="B1883" s="1" t="s">
        <v>4265</v>
      </c>
      <c r="C1883" t="str">
        <f t="shared" si="91"/>
        <v>Ms.</v>
      </c>
      <c r="D1883" t="str">
        <f t="shared" si="92"/>
        <v xml:space="preserve"> Pamela</v>
      </c>
      <c r="E1883" t="str">
        <f t="shared" si="93"/>
        <v>O'Sullivan</v>
      </c>
    </row>
    <row r="1884" spans="1:5" ht="15.75" x14ac:dyDescent="0.25">
      <c r="A1884" s="1" t="s">
        <v>485</v>
      </c>
      <c r="B1884" s="1" t="s">
        <v>4266</v>
      </c>
      <c r="C1884" t="str">
        <f t="shared" si="91"/>
        <v>Ms.</v>
      </c>
      <c r="D1884" t="str">
        <f t="shared" si="92"/>
        <v xml:space="preserve"> Joyce</v>
      </c>
      <c r="E1884" t="str">
        <f t="shared" si="93"/>
        <v>Chepkirui</v>
      </c>
    </row>
    <row r="1885" spans="1:5" ht="15.75" x14ac:dyDescent="0.25">
      <c r="A1885" s="1" t="s">
        <v>484</v>
      </c>
      <c r="B1885" s="1" t="s">
        <v>4267</v>
      </c>
      <c r="C1885" t="str">
        <f t="shared" si="91"/>
        <v>Ms.</v>
      </c>
      <c r="D1885" t="str">
        <f t="shared" si="92"/>
        <v xml:space="preserve"> Alison W.</v>
      </c>
      <c r="E1885" t="str">
        <f t="shared" si="93"/>
        <v>Gurney</v>
      </c>
    </row>
    <row r="1886" spans="1:5" ht="15.75" x14ac:dyDescent="0.25">
      <c r="A1886" s="1" t="s">
        <v>483</v>
      </c>
      <c r="B1886" s="1" t="s">
        <v>4268</v>
      </c>
      <c r="C1886" t="str">
        <f t="shared" si="91"/>
        <v>Ms.</v>
      </c>
      <c r="D1886" t="str">
        <f t="shared" si="92"/>
        <v xml:space="preserve"> Tammara C</v>
      </c>
      <c r="E1886" t="str">
        <f t="shared" si="93"/>
        <v>Francis</v>
      </c>
    </row>
    <row r="1887" spans="1:5" ht="15.75" x14ac:dyDescent="0.25">
      <c r="A1887" s="1" t="s">
        <v>482</v>
      </c>
      <c r="B1887" s="1" t="s">
        <v>4269</v>
      </c>
      <c r="C1887" t="str">
        <f t="shared" si="91"/>
        <v>Ms.</v>
      </c>
      <c r="D1887" t="str">
        <f t="shared" si="92"/>
        <v xml:space="preserve"> Dorota</v>
      </c>
      <c r="E1887" t="str">
        <f t="shared" si="93"/>
        <v>Gruca</v>
      </c>
    </row>
    <row r="1888" spans="1:5" ht="15.75" x14ac:dyDescent="0.25">
      <c r="A1888" s="1" t="s">
        <v>481</v>
      </c>
      <c r="B1888" s="1" t="s">
        <v>4270</v>
      </c>
      <c r="C1888" t="str">
        <f t="shared" si="91"/>
        <v>Mr.</v>
      </c>
      <c r="D1888" t="str">
        <f t="shared" si="92"/>
        <v xml:space="preserve"> Jose Norberto Sr.</v>
      </c>
      <c r="E1888" t="str">
        <f t="shared" si="93"/>
        <v>Rojas Alvarez</v>
      </c>
    </row>
    <row r="1889" spans="1:5" ht="15.75" x14ac:dyDescent="0.25">
      <c r="A1889" s="1" t="s">
        <v>480</v>
      </c>
      <c r="B1889" s="1" t="s">
        <v>4271</v>
      </c>
      <c r="C1889" t="str">
        <f t="shared" si="91"/>
        <v>Mr.</v>
      </c>
      <c r="D1889" t="str">
        <f t="shared" si="92"/>
        <v xml:space="preserve"> Peter</v>
      </c>
      <c r="E1889" t="str">
        <f t="shared" si="93"/>
        <v>Denton</v>
      </c>
    </row>
    <row r="1890" spans="1:5" ht="15.75" x14ac:dyDescent="0.25">
      <c r="A1890" s="1" t="s">
        <v>479</v>
      </c>
      <c r="B1890" s="1" t="s">
        <v>4272</v>
      </c>
      <c r="C1890" t="str">
        <f t="shared" si="91"/>
        <v>Mr.</v>
      </c>
      <c r="D1890" t="str">
        <f t="shared" si="92"/>
        <v xml:space="preserve"> Bryant</v>
      </c>
      <c r="E1890" t="str">
        <f t="shared" si="93"/>
        <v>Mason</v>
      </c>
    </row>
    <row r="1891" spans="1:5" ht="15.75" x14ac:dyDescent="0.25">
      <c r="A1891" s="1" t="s">
        <v>478</v>
      </c>
      <c r="B1891" s="1" t="s">
        <v>4273</v>
      </c>
      <c r="C1891" t="str">
        <f t="shared" si="91"/>
        <v>Ms.</v>
      </c>
      <c r="D1891" t="str">
        <f t="shared" si="92"/>
        <v xml:space="preserve"> Christina</v>
      </c>
      <c r="E1891" t="str">
        <f t="shared" si="93"/>
        <v>Trout</v>
      </c>
    </row>
    <row r="1892" spans="1:5" ht="15.75" x14ac:dyDescent="0.25">
      <c r="A1892" s="1" t="s">
        <v>477</v>
      </c>
      <c r="B1892" s="1" t="s">
        <v>4274</v>
      </c>
      <c r="C1892" t="str">
        <f t="shared" si="91"/>
        <v>Mr.</v>
      </c>
      <c r="D1892" t="str">
        <f t="shared" si="92"/>
        <v xml:space="preserve"> John</v>
      </c>
      <c r="E1892" t="str">
        <f t="shared" si="93"/>
        <v>Gilbert</v>
      </c>
    </row>
    <row r="1893" spans="1:5" ht="15.75" x14ac:dyDescent="0.25">
      <c r="A1893" s="1" t="s">
        <v>476</v>
      </c>
      <c r="B1893" s="1" t="s">
        <v>4275</v>
      </c>
      <c r="C1893" t="str">
        <f t="shared" si="91"/>
        <v>Mr.</v>
      </c>
      <c r="D1893" t="str">
        <f t="shared" si="92"/>
        <v xml:space="preserve"> Eduardo</v>
      </c>
      <c r="E1893" t="str">
        <f t="shared" si="93"/>
        <v>Chong</v>
      </c>
    </row>
    <row r="1894" spans="1:5" ht="15.75" x14ac:dyDescent="0.25">
      <c r="A1894" s="1" t="s">
        <v>475</v>
      </c>
      <c r="B1894" s="1" t="s">
        <v>4276</v>
      </c>
      <c r="C1894" t="str">
        <f t="shared" si="91"/>
        <v>Ms.</v>
      </c>
      <c r="D1894" t="str">
        <f t="shared" si="92"/>
        <v xml:space="preserve"> Laura M.</v>
      </c>
      <c r="E1894" t="str">
        <f t="shared" si="93"/>
        <v>Henry</v>
      </c>
    </row>
    <row r="1895" spans="1:5" ht="15.75" x14ac:dyDescent="0.25">
      <c r="A1895" s="1" t="s">
        <v>474</v>
      </c>
      <c r="B1895" s="1" t="s">
        <v>4277</v>
      </c>
      <c r="C1895" t="str">
        <f t="shared" si="91"/>
        <v>Mr.</v>
      </c>
      <c r="D1895" t="str">
        <f t="shared" si="92"/>
        <v xml:space="preserve"> Charlie</v>
      </c>
      <c r="E1895" t="str">
        <f t="shared" si="93"/>
        <v>Brenneman</v>
      </c>
    </row>
    <row r="1896" spans="1:5" ht="15.75" x14ac:dyDescent="0.25">
      <c r="A1896" s="1" t="s">
        <v>473</v>
      </c>
      <c r="B1896" s="1" t="s">
        <v>4278</v>
      </c>
      <c r="C1896" t="str">
        <f t="shared" si="91"/>
        <v>Ms.</v>
      </c>
      <c r="D1896" t="str">
        <f t="shared" si="92"/>
        <v xml:space="preserve"> Melissa D.</v>
      </c>
      <c r="E1896" t="str">
        <f t="shared" si="93"/>
        <v>Kemp</v>
      </c>
    </row>
    <row r="1897" spans="1:5" ht="15.75" x14ac:dyDescent="0.25">
      <c r="A1897" s="1" t="s">
        <v>472</v>
      </c>
      <c r="B1897" s="1" t="s">
        <v>4279</v>
      </c>
      <c r="C1897" t="str">
        <f t="shared" si="91"/>
        <v>Mr.</v>
      </c>
      <c r="D1897" t="str">
        <f t="shared" si="92"/>
        <v xml:space="preserve"> Dan C. Jr.</v>
      </c>
      <c r="E1897" t="str">
        <f t="shared" si="93"/>
        <v>Wilson</v>
      </c>
    </row>
    <row r="1898" spans="1:5" ht="15.75" x14ac:dyDescent="0.25">
      <c r="A1898" s="1" t="s">
        <v>471</v>
      </c>
      <c r="B1898" s="1" t="s">
        <v>4280</v>
      </c>
      <c r="C1898" t="str">
        <f t="shared" si="91"/>
        <v>Mr.</v>
      </c>
      <c r="D1898" t="str">
        <f t="shared" si="92"/>
        <v xml:space="preserve"> Matthew</v>
      </c>
      <c r="E1898" t="str">
        <f t="shared" si="93"/>
        <v>Hillyard</v>
      </c>
    </row>
    <row r="1899" spans="1:5" ht="15.75" x14ac:dyDescent="0.25">
      <c r="A1899" s="1" t="s">
        <v>470</v>
      </c>
      <c r="B1899" s="1" t="s">
        <v>4281</v>
      </c>
      <c r="C1899" t="str">
        <f t="shared" si="91"/>
        <v>Mr.</v>
      </c>
      <c r="D1899" t="str">
        <f t="shared" si="92"/>
        <v xml:space="preserve"> Wesley C.</v>
      </c>
      <c r="E1899" t="str">
        <f t="shared" si="93"/>
        <v>Turner</v>
      </c>
    </row>
    <row r="1900" spans="1:5" ht="15.75" x14ac:dyDescent="0.25">
      <c r="A1900" s="1" t="s">
        <v>469</v>
      </c>
      <c r="B1900" s="1" t="s">
        <v>4282</v>
      </c>
      <c r="C1900" t="str">
        <f t="shared" si="91"/>
        <v>Mr.</v>
      </c>
      <c r="D1900" t="str">
        <f t="shared" si="92"/>
        <v xml:space="preserve"> Christopher</v>
      </c>
      <c r="E1900" t="str">
        <f t="shared" si="93"/>
        <v>Benestad</v>
      </c>
    </row>
    <row r="1901" spans="1:5" ht="15.75" x14ac:dyDescent="0.25">
      <c r="A1901" s="1" t="s">
        <v>468</v>
      </c>
      <c r="B1901" s="1" t="s">
        <v>4283</v>
      </c>
      <c r="C1901" t="str">
        <f t="shared" si="91"/>
        <v>Ms.</v>
      </c>
      <c r="D1901" t="str">
        <f t="shared" si="92"/>
        <v xml:space="preserve"> Jessica</v>
      </c>
      <c r="E1901" t="str">
        <f t="shared" si="93"/>
        <v>Gonzales</v>
      </c>
    </row>
    <row r="1902" spans="1:5" ht="15.75" x14ac:dyDescent="0.25">
      <c r="A1902" s="1" t="s">
        <v>467</v>
      </c>
      <c r="B1902" s="1" t="s">
        <v>4284</v>
      </c>
      <c r="C1902" t="str">
        <f t="shared" si="91"/>
        <v>Ms.</v>
      </c>
      <c r="D1902" t="str">
        <f t="shared" si="92"/>
        <v xml:space="preserve"> Christin</v>
      </c>
      <c r="E1902" t="str">
        <f t="shared" si="93"/>
        <v>Newman</v>
      </c>
    </row>
    <row r="1903" spans="1:5" ht="15.75" x14ac:dyDescent="0.25">
      <c r="A1903" s="1" t="s">
        <v>466</v>
      </c>
      <c r="B1903" s="1" t="s">
        <v>4285</v>
      </c>
      <c r="C1903" t="str">
        <f t="shared" si="91"/>
        <v>Ms.</v>
      </c>
      <c r="D1903" t="str">
        <f t="shared" si="92"/>
        <v xml:space="preserve"> Sara</v>
      </c>
      <c r="E1903" t="str">
        <f t="shared" si="93"/>
        <v>Sayre</v>
      </c>
    </row>
    <row r="1904" spans="1:5" ht="15.75" x14ac:dyDescent="0.25">
      <c r="A1904" s="1" t="s">
        <v>465</v>
      </c>
      <c r="B1904" s="1" t="s">
        <v>4286</v>
      </c>
      <c r="C1904" t="str">
        <f t="shared" si="91"/>
        <v>Ms.</v>
      </c>
      <c r="D1904" t="str">
        <f t="shared" si="92"/>
        <v xml:space="preserve"> Elizabeth</v>
      </c>
      <c r="E1904" t="str">
        <f t="shared" si="93"/>
        <v>Panke</v>
      </c>
    </row>
    <row r="1905" spans="1:5" ht="15.75" x14ac:dyDescent="0.25">
      <c r="A1905" s="1" t="s">
        <v>464</v>
      </c>
      <c r="B1905" s="1" t="s">
        <v>4287</v>
      </c>
      <c r="C1905" t="str">
        <f t="shared" si="91"/>
        <v>Ms.</v>
      </c>
      <c r="D1905" t="str">
        <f t="shared" si="92"/>
        <v xml:space="preserve"> Margaret P.</v>
      </c>
      <c r="E1905" t="str">
        <f t="shared" si="93"/>
        <v>Brennan</v>
      </c>
    </row>
    <row r="1906" spans="1:5" ht="15.75" x14ac:dyDescent="0.25">
      <c r="A1906" s="1" t="s">
        <v>463</v>
      </c>
      <c r="B1906" s="1" t="s">
        <v>4288</v>
      </c>
      <c r="C1906" t="str">
        <f t="shared" si="91"/>
        <v>Ms.</v>
      </c>
      <c r="D1906" t="str">
        <f t="shared" si="92"/>
        <v xml:space="preserve"> Tiffany K</v>
      </c>
      <c r="E1906" t="str">
        <f t="shared" si="93"/>
        <v>Ngo</v>
      </c>
    </row>
    <row r="1907" spans="1:5" ht="15.75" x14ac:dyDescent="0.25">
      <c r="A1907" s="1" t="s">
        <v>462</v>
      </c>
      <c r="B1907" s="1" t="s">
        <v>4289</v>
      </c>
      <c r="C1907" t="str">
        <f t="shared" si="91"/>
        <v>Mr.</v>
      </c>
      <c r="D1907" t="str">
        <f t="shared" si="92"/>
        <v xml:space="preserve"> David M.</v>
      </c>
      <c r="E1907" t="str">
        <f t="shared" si="93"/>
        <v>Guerdan</v>
      </c>
    </row>
    <row r="1908" spans="1:5" ht="15.75" x14ac:dyDescent="0.25">
      <c r="A1908" s="1" t="s">
        <v>461</v>
      </c>
      <c r="B1908" s="1" t="s">
        <v>4290</v>
      </c>
      <c r="C1908" t="str">
        <f t="shared" si="91"/>
        <v>Ms.</v>
      </c>
      <c r="D1908" t="str">
        <f t="shared" si="92"/>
        <v xml:space="preserve"> Christine E</v>
      </c>
      <c r="E1908" t="str">
        <f t="shared" si="93"/>
        <v>Shaw</v>
      </c>
    </row>
    <row r="1909" spans="1:5" ht="15.75" x14ac:dyDescent="0.25">
      <c r="A1909" s="1" t="s">
        <v>460</v>
      </c>
      <c r="B1909" s="1" t="s">
        <v>4291</v>
      </c>
      <c r="C1909" t="str">
        <f t="shared" si="91"/>
        <v>Ms.</v>
      </c>
      <c r="D1909" t="str">
        <f t="shared" si="92"/>
        <v xml:space="preserve"> Donna</v>
      </c>
      <c r="E1909" t="str">
        <f t="shared" si="93"/>
        <v>Mills-Honarvar</v>
      </c>
    </row>
    <row r="1910" spans="1:5" ht="15.75" x14ac:dyDescent="0.25">
      <c r="A1910" s="1" t="s">
        <v>459</v>
      </c>
      <c r="B1910" s="1" t="s">
        <v>4292</v>
      </c>
      <c r="C1910" t="str">
        <f t="shared" si="91"/>
        <v>Mr.</v>
      </c>
      <c r="D1910" t="str">
        <f t="shared" si="92"/>
        <v xml:space="preserve"> Rod</v>
      </c>
      <c r="E1910" t="str">
        <f t="shared" si="93"/>
        <v>Farvard</v>
      </c>
    </row>
    <row r="1911" spans="1:5" ht="15.75" x14ac:dyDescent="0.25">
      <c r="A1911" s="1" t="s">
        <v>458</v>
      </c>
      <c r="B1911" s="1" t="s">
        <v>4293</v>
      </c>
      <c r="C1911" t="str">
        <f t="shared" si="91"/>
        <v>Mr.</v>
      </c>
      <c r="D1911" t="str">
        <f t="shared" si="92"/>
        <v xml:space="preserve"> Joe</v>
      </c>
      <c r="E1911" t="str">
        <f t="shared" si="93"/>
        <v>Kelly</v>
      </c>
    </row>
    <row r="1912" spans="1:5" ht="15.75" x14ac:dyDescent="0.25">
      <c r="A1912" s="1" t="s">
        <v>457</v>
      </c>
      <c r="B1912" s="1" t="s">
        <v>4294</v>
      </c>
      <c r="C1912" t="str">
        <f t="shared" si="91"/>
        <v>Ms.</v>
      </c>
      <c r="D1912" t="str">
        <f t="shared" si="92"/>
        <v xml:space="preserve"> Kayleigh</v>
      </c>
      <c r="E1912" t="str">
        <f t="shared" si="93"/>
        <v>Skinner</v>
      </c>
    </row>
    <row r="1913" spans="1:5" ht="15.75" x14ac:dyDescent="0.25">
      <c r="A1913" s="1" t="s">
        <v>456</v>
      </c>
      <c r="B1913" s="1" t="s">
        <v>4295</v>
      </c>
      <c r="C1913" t="str">
        <f t="shared" si="91"/>
        <v>Mr.</v>
      </c>
      <c r="D1913" t="str">
        <f t="shared" si="92"/>
        <v xml:space="preserve"> Lorcan A.</v>
      </c>
      <c r="E1913" t="str">
        <f t="shared" si="93"/>
        <v>Murphy</v>
      </c>
    </row>
    <row r="1914" spans="1:5" ht="15.75" x14ac:dyDescent="0.25">
      <c r="A1914" s="1" t="s">
        <v>455</v>
      </c>
      <c r="B1914" s="1" t="s">
        <v>4296</v>
      </c>
      <c r="C1914" t="str">
        <f t="shared" si="91"/>
        <v>Mr.</v>
      </c>
      <c r="D1914" t="str">
        <f t="shared" si="92"/>
        <v xml:space="preserve"> Billy</v>
      </c>
      <c r="E1914" t="str">
        <f t="shared" si="93"/>
        <v>Shue</v>
      </c>
    </row>
    <row r="1915" spans="1:5" ht="15.75" x14ac:dyDescent="0.25">
      <c r="A1915" s="1" t="s">
        <v>454</v>
      </c>
      <c r="B1915" s="1" t="s">
        <v>4297</v>
      </c>
      <c r="C1915" t="str">
        <f t="shared" si="91"/>
        <v>Mr.</v>
      </c>
      <c r="D1915" t="str">
        <f t="shared" si="92"/>
        <v xml:space="preserve"> Paul M.</v>
      </c>
      <c r="E1915" t="str">
        <f t="shared" si="93"/>
        <v>Reilly</v>
      </c>
    </row>
    <row r="1916" spans="1:5" ht="15.75" x14ac:dyDescent="0.25">
      <c r="A1916" s="1" t="s">
        <v>453</v>
      </c>
      <c r="B1916" s="1" t="s">
        <v>4298</v>
      </c>
      <c r="C1916" t="str">
        <f t="shared" si="91"/>
        <v>Ms.</v>
      </c>
      <c r="D1916" t="str">
        <f t="shared" si="92"/>
        <v xml:space="preserve"> Brenda M.</v>
      </c>
      <c r="E1916" t="str">
        <f t="shared" si="93"/>
        <v>Blinn</v>
      </c>
    </row>
    <row r="1917" spans="1:5" ht="15.75" x14ac:dyDescent="0.25">
      <c r="A1917" s="1" t="s">
        <v>452</v>
      </c>
      <c r="B1917" s="1" t="s">
        <v>4299</v>
      </c>
      <c r="C1917" t="str">
        <f t="shared" si="91"/>
        <v>Mr.</v>
      </c>
      <c r="D1917" t="str">
        <f t="shared" si="92"/>
        <v xml:space="preserve"> Jeff H</v>
      </c>
      <c r="E1917" t="str">
        <f t="shared" si="93"/>
        <v>Duyn</v>
      </c>
    </row>
    <row r="1918" spans="1:5" ht="15.75" x14ac:dyDescent="0.25">
      <c r="A1918" s="1" t="s">
        <v>451</v>
      </c>
      <c r="B1918" s="1" t="s">
        <v>4300</v>
      </c>
      <c r="C1918" t="str">
        <f t="shared" si="91"/>
        <v>Mr.</v>
      </c>
      <c r="D1918" t="str">
        <f t="shared" si="92"/>
        <v xml:space="preserve"> Michael</v>
      </c>
      <c r="E1918" t="str">
        <f t="shared" si="93"/>
        <v>Wardian</v>
      </c>
    </row>
    <row r="1919" spans="1:5" ht="15.75" x14ac:dyDescent="0.25">
      <c r="A1919" s="1" t="s">
        <v>450</v>
      </c>
      <c r="B1919" s="1" t="s">
        <v>4301</v>
      </c>
      <c r="C1919" t="str">
        <f t="shared" si="91"/>
        <v>Mr.</v>
      </c>
      <c r="D1919" t="str">
        <f t="shared" si="92"/>
        <v xml:space="preserve"> Jan</v>
      </c>
      <c r="E1919" t="str">
        <f t="shared" si="93"/>
        <v>Heuninck</v>
      </c>
    </row>
    <row r="1920" spans="1:5" ht="15.75" x14ac:dyDescent="0.25">
      <c r="A1920" s="1" t="s">
        <v>449</v>
      </c>
      <c r="B1920" s="1" t="s">
        <v>4302</v>
      </c>
      <c r="C1920" t="str">
        <f t="shared" si="91"/>
        <v>Mr.</v>
      </c>
      <c r="D1920" t="str">
        <f t="shared" si="92"/>
        <v xml:space="preserve"> Bernard</v>
      </c>
      <c r="E1920" t="str">
        <f t="shared" si="93"/>
        <v>Kipyego</v>
      </c>
    </row>
    <row r="1921" spans="1:5" ht="15.75" x14ac:dyDescent="0.25">
      <c r="A1921" s="1" t="s">
        <v>448</v>
      </c>
      <c r="B1921" s="1" t="s">
        <v>4303</v>
      </c>
      <c r="C1921" t="str">
        <f t="shared" si="91"/>
        <v>Mr.</v>
      </c>
      <c r="D1921" t="str">
        <f t="shared" si="92"/>
        <v xml:space="preserve"> Craig</v>
      </c>
      <c r="E1921" t="str">
        <f t="shared" si="93"/>
        <v>Kuehl</v>
      </c>
    </row>
    <row r="1922" spans="1:5" ht="15.75" x14ac:dyDescent="0.25">
      <c r="A1922" s="1" t="s">
        <v>447</v>
      </c>
      <c r="B1922" s="1" t="s">
        <v>4304</v>
      </c>
      <c r="C1922" t="str">
        <f t="shared" si="91"/>
        <v>Mrs.</v>
      </c>
      <c r="D1922" t="str">
        <f t="shared" si="92"/>
        <v xml:space="preserve"> Bryn</v>
      </c>
      <c r="E1922" t="str">
        <f t="shared" si="93"/>
        <v>Burkholder</v>
      </c>
    </row>
    <row r="1923" spans="1:5" ht="15.75" x14ac:dyDescent="0.25">
      <c r="A1923" s="1" t="s">
        <v>446</v>
      </c>
      <c r="B1923" s="1" t="s">
        <v>4305</v>
      </c>
      <c r="C1923" t="str">
        <f t="shared" ref="C1923:C1986" si="94">TRIM(MID(B1923,FIND(",",B1923)+1,FIND(" ",B1923,FIND(",",B1923)+2)-FIND(",",B1923)-1))</f>
        <v>Mr.</v>
      </c>
      <c r="D1923" t="str">
        <f t="shared" si="92"/>
        <v xml:space="preserve"> Michael</v>
      </c>
      <c r="E1923" t="str">
        <f t="shared" si="93"/>
        <v>Stadolnik</v>
      </c>
    </row>
    <row r="1924" spans="1:5" ht="15.75" x14ac:dyDescent="0.25">
      <c r="A1924" s="1" t="s">
        <v>445</v>
      </c>
      <c r="B1924" s="1" t="s">
        <v>4306</v>
      </c>
      <c r="C1924" t="str">
        <f t="shared" si="94"/>
        <v>Mr.</v>
      </c>
      <c r="D1924" t="str">
        <f t="shared" si="92"/>
        <v xml:space="preserve"> Benjamin</v>
      </c>
      <c r="E1924" t="str">
        <f t="shared" si="93"/>
        <v>Shields</v>
      </c>
    </row>
    <row r="1925" spans="1:5" ht="15.75" x14ac:dyDescent="0.25">
      <c r="A1925" s="1" t="s">
        <v>444</v>
      </c>
      <c r="B1925" s="1" t="s">
        <v>4307</v>
      </c>
      <c r="C1925" t="str">
        <f t="shared" si="94"/>
        <v>Mr.</v>
      </c>
      <c r="D1925" t="str">
        <f t="shared" si="92"/>
        <v xml:space="preserve"> Jay</v>
      </c>
      <c r="E1925" t="str">
        <f t="shared" si="93"/>
        <v>Margolis</v>
      </c>
    </row>
    <row r="1926" spans="1:5" ht="15.75" x14ac:dyDescent="0.25">
      <c r="A1926" s="1" t="s">
        <v>443</v>
      </c>
      <c r="B1926" s="1" t="s">
        <v>4308</v>
      </c>
      <c r="C1926" t="str">
        <f t="shared" si="94"/>
        <v>Mr.</v>
      </c>
      <c r="D1926" t="str">
        <f t="shared" si="92"/>
        <v xml:space="preserve"> William</v>
      </c>
      <c r="E1926" t="str">
        <f t="shared" si="93"/>
        <v>Uffenbeck</v>
      </c>
    </row>
    <row r="1927" spans="1:5" ht="15.75" x14ac:dyDescent="0.25">
      <c r="A1927" s="1" t="s">
        <v>442</v>
      </c>
      <c r="B1927" s="1" t="s">
        <v>4309</v>
      </c>
      <c r="C1927" t="str">
        <f t="shared" si="94"/>
        <v>Ms.</v>
      </c>
      <c r="D1927" t="str">
        <f t="shared" si="92"/>
        <v xml:space="preserve"> Shelley</v>
      </c>
      <c r="E1927" t="str">
        <f t="shared" si="93"/>
        <v>Brake</v>
      </c>
    </row>
    <row r="1928" spans="1:5" ht="15.75" x14ac:dyDescent="0.25">
      <c r="A1928" s="1" t="s">
        <v>441</v>
      </c>
      <c r="B1928" s="1" t="s">
        <v>4310</v>
      </c>
      <c r="C1928" t="str">
        <f t="shared" si="94"/>
        <v>Ms.</v>
      </c>
      <c r="D1928" t="str">
        <f t="shared" si="92"/>
        <v xml:space="preserve"> Jekaterina</v>
      </c>
      <c r="E1928" t="str">
        <f t="shared" si="93"/>
        <v>Stepanova</v>
      </c>
    </row>
    <row r="1929" spans="1:5" ht="15.75" x14ac:dyDescent="0.25">
      <c r="A1929" s="1" t="s">
        <v>440</v>
      </c>
      <c r="B1929" s="1" t="s">
        <v>4311</v>
      </c>
      <c r="C1929" t="str">
        <f t="shared" si="94"/>
        <v>Mr.</v>
      </c>
      <c r="D1929" t="str">
        <f t="shared" si="92"/>
        <v xml:space="preserve"> Daniel</v>
      </c>
      <c r="E1929" t="str">
        <f t="shared" si="93"/>
        <v>Verdi</v>
      </c>
    </row>
    <row r="1930" spans="1:5" ht="15.75" x14ac:dyDescent="0.25">
      <c r="A1930" s="1" t="s">
        <v>439</v>
      </c>
      <c r="B1930" s="1" t="s">
        <v>4312</v>
      </c>
      <c r="C1930" t="str">
        <f t="shared" si="94"/>
        <v>Ms.</v>
      </c>
      <c r="D1930" t="str">
        <f t="shared" si="92"/>
        <v xml:space="preserve"> Pauline</v>
      </c>
      <c r="E1930" t="str">
        <f t="shared" si="93"/>
        <v>McLean</v>
      </c>
    </row>
    <row r="1931" spans="1:5" ht="15.75" x14ac:dyDescent="0.25">
      <c r="A1931" s="1" t="s">
        <v>438</v>
      </c>
      <c r="B1931" s="1" t="s">
        <v>4313</v>
      </c>
      <c r="C1931" t="str">
        <f t="shared" si="94"/>
        <v>Ms.</v>
      </c>
      <c r="D1931" t="str">
        <f t="shared" si="92"/>
        <v xml:space="preserve"> Colleen</v>
      </c>
      <c r="E1931" t="str">
        <f t="shared" si="93"/>
        <v>Ryan</v>
      </c>
    </row>
    <row r="1932" spans="1:5" ht="15.75" x14ac:dyDescent="0.25">
      <c r="A1932" s="1" t="s">
        <v>437</v>
      </c>
      <c r="B1932" s="1" t="s">
        <v>4314</v>
      </c>
      <c r="C1932" t="str">
        <f t="shared" si="94"/>
        <v>Ms.</v>
      </c>
      <c r="D1932" t="str">
        <f t="shared" si="92"/>
        <v xml:space="preserve"> Aleah K</v>
      </c>
      <c r="E1932" t="str">
        <f t="shared" si="93"/>
        <v>Mickelson</v>
      </c>
    </row>
    <row r="1933" spans="1:5" ht="15.75" x14ac:dyDescent="0.25">
      <c r="A1933" s="1" t="s">
        <v>436</v>
      </c>
      <c r="B1933" s="1" t="s">
        <v>4315</v>
      </c>
      <c r="C1933" t="str">
        <f t="shared" si="94"/>
        <v>Ms.</v>
      </c>
      <c r="D1933" t="str">
        <f t="shared" si="92"/>
        <v xml:space="preserve"> Mare</v>
      </c>
      <c r="E1933" t="str">
        <f t="shared" si="93"/>
        <v>Dibaba</v>
      </c>
    </row>
    <row r="1934" spans="1:5" ht="15.75" x14ac:dyDescent="0.25">
      <c r="A1934" s="1" t="s">
        <v>435</v>
      </c>
      <c r="B1934" s="1" t="s">
        <v>4316</v>
      </c>
      <c r="C1934" t="str">
        <f t="shared" si="94"/>
        <v>Mr.</v>
      </c>
      <c r="D1934" t="str">
        <f t="shared" si="92"/>
        <v xml:space="preserve"> Kevin</v>
      </c>
      <c r="E1934" t="str">
        <f t="shared" si="93"/>
        <v>Shilling</v>
      </c>
    </row>
    <row r="1935" spans="1:5" ht="15.75" x14ac:dyDescent="0.25">
      <c r="A1935" s="1" t="s">
        <v>434</v>
      </c>
      <c r="B1935" s="1" t="s">
        <v>4317</v>
      </c>
      <c r="C1935" t="str">
        <f t="shared" si="94"/>
        <v>Ms.</v>
      </c>
      <c r="D1935" t="str">
        <f t="shared" si="92"/>
        <v xml:space="preserve"> Jessica</v>
      </c>
      <c r="E1935" t="str">
        <f t="shared" si="93"/>
        <v>Bashaw</v>
      </c>
    </row>
    <row r="1936" spans="1:5" ht="15.75" x14ac:dyDescent="0.25">
      <c r="A1936" s="1" t="s">
        <v>433</v>
      </c>
      <c r="B1936" s="1" t="s">
        <v>4318</v>
      </c>
      <c r="C1936" t="str">
        <f t="shared" si="94"/>
        <v>Ms.</v>
      </c>
      <c r="D1936" t="str">
        <f t="shared" si="92"/>
        <v xml:space="preserve"> Amanda R</v>
      </c>
      <c r="E1936" t="str">
        <f t="shared" si="93"/>
        <v>Jacob</v>
      </c>
    </row>
    <row r="1937" spans="1:5" ht="15.75" x14ac:dyDescent="0.25">
      <c r="A1937" s="1" t="s">
        <v>432</v>
      </c>
      <c r="B1937" s="1" t="s">
        <v>4319</v>
      </c>
      <c r="C1937" t="str">
        <f t="shared" si="94"/>
        <v>Mr.</v>
      </c>
      <c r="D1937" t="str">
        <f t="shared" ref="D1937:D2000" si="95">_xlfn.TEXTAFTER(_xlfn.TEXTAFTER(B1937,", ")," ")</f>
        <v xml:space="preserve"> Murray W.</v>
      </c>
      <c r="E1937" t="str">
        <f t="shared" ref="E1937:E2000" si="96">TRIM(LEFT(B1937,FIND(",",B1937)-1))</f>
        <v>McCutcheon</v>
      </c>
    </row>
    <row r="1938" spans="1:5" ht="15.75" x14ac:dyDescent="0.25">
      <c r="A1938" s="1" t="s">
        <v>431</v>
      </c>
      <c r="B1938" s="1" t="s">
        <v>4320</v>
      </c>
      <c r="C1938" t="str">
        <f t="shared" si="94"/>
        <v>Mrs.</v>
      </c>
      <c r="D1938" t="str">
        <f t="shared" si="95"/>
        <v xml:space="preserve"> Meghan P.</v>
      </c>
      <c r="E1938" t="str">
        <f t="shared" si="96"/>
        <v>Connor</v>
      </c>
    </row>
    <row r="1939" spans="1:5" ht="15.75" x14ac:dyDescent="0.25">
      <c r="A1939" s="1" t="s">
        <v>430</v>
      </c>
      <c r="B1939" s="1" t="s">
        <v>4321</v>
      </c>
      <c r="C1939" t="str">
        <f t="shared" si="94"/>
        <v>Mr.</v>
      </c>
      <c r="D1939" t="str">
        <f t="shared" si="95"/>
        <v xml:space="preserve"> David</v>
      </c>
      <c r="E1939" t="str">
        <f t="shared" si="96"/>
        <v>May</v>
      </c>
    </row>
    <row r="1940" spans="1:5" ht="15.75" x14ac:dyDescent="0.25">
      <c r="A1940" s="1" t="s">
        <v>429</v>
      </c>
      <c r="B1940" s="1" t="s">
        <v>4322</v>
      </c>
      <c r="C1940" t="str">
        <f t="shared" si="94"/>
        <v>Mr.</v>
      </c>
      <c r="D1940" t="str">
        <f t="shared" si="95"/>
        <v xml:space="preserve"> Seth</v>
      </c>
      <c r="E1940" t="str">
        <f t="shared" si="96"/>
        <v>Geoghegan</v>
      </c>
    </row>
    <row r="1941" spans="1:5" ht="15.75" x14ac:dyDescent="0.25">
      <c r="A1941" s="1" t="s">
        <v>428</v>
      </c>
      <c r="B1941" s="1" t="s">
        <v>4323</v>
      </c>
      <c r="C1941" t="str">
        <f t="shared" si="94"/>
        <v>Mr.</v>
      </c>
      <c r="D1941" t="str">
        <f t="shared" si="95"/>
        <v xml:space="preserve"> Michael P.</v>
      </c>
      <c r="E1941" t="str">
        <f t="shared" si="96"/>
        <v>McGinn</v>
      </c>
    </row>
    <row r="1942" spans="1:5" ht="15.75" x14ac:dyDescent="0.25">
      <c r="A1942" s="1" t="s">
        <v>427</v>
      </c>
      <c r="B1942" s="1" t="s">
        <v>4324</v>
      </c>
      <c r="C1942" t="str">
        <f t="shared" si="94"/>
        <v>Mr.</v>
      </c>
      <c r="D1942" t="str">
        <f t="shared" si="95"/>
        <v xml:space="preserve"> Russell M</v>
      </c>
      <c r="E1942" t="str">
        <f t="shared" si="96"/>
        <v>Jones</v>
      </c>
    </row>
    <row r="1943" spans="1:5" ht="15.75" x14ac:dyDescent="0.25">
      <c r="A1943" s="1" t="s">
        <v>426</v>
      </c>
      <c r="B1943" s="1" t="s">
        <v>4325</v>
      </c>
      <c r="C1943" t="str">
        <f t="shared" si="94"/>
        <v>Mr.</v>
      </c>
      <c r="D1943" t="str">
        <f t="shared" si="95"/>
        <v xml:space="preserve"> Martin</v>
      </c>
      <c r="E1943" t="str">
        <f t="shared" si="96"/>
        <v>Quinteros</v>
      </c>
    </row>
    <row r="1944" spans="1:5" ht="15.75" x14ac:dyDescent="0.25">
      <c r="A1944" s="1" t="s">
        <v>425</v>
      </c>
      <c r="B1944" s="1" t="s">
        <v>4326</v>
      </c>
      <c r="C1944" t="str">
        <f t="shared" si="94"/>
        <v>Mr.</v>
      </c>
      <c r="D1944" t="str">
        <f t="shared" si="95"/>
        <v xml:space="preserve"> Michael</v>
      </c>
      <c r="E1944" t="str">
        <f t="shared" si="96"/>
        <v>Loenser</v>
      </c>
    </row>
    <row r="1945" spans="1:5" ht="15.75" x14ac:dyDescent="0.25">
      <c r="A1945" s="1" t="s">
        <v>424</v>
      </c>
      <c r="B1945" s="1" t="s">
        <v>4327</v>
      </c>
      <c r="C1945" t="str">
        <f t="shared" si="94"/>
        <v>Mr.</v>
      </c>
      <c r="D1945" t="str">
        <f t="shared" si="95"/>
        <v xml:space="preserve"> Miles</v>
      </c>
      <c r="E1945" t="str">
        <f t="shared" si="96"/>
        <v>Aitken</v>
      </c>
    </row>
    <row r="1946" spans="1:5" ht="15.75" x14ac:dyDescent="0.25">
      <c r="A1946" s="1" t="s">
        <v>423</v>
      </c>
      <c r="B1946" s="1" t="s">
        <v>4328</v>
      </c>
      <c r="C1946" t="str">
        <f t="shared" si="94"/>
        <v>Ms.</v>
      </c>
      <c r="D1946" t="str">
        <f t="shared" si="95"/>
        <v xml:space="preserve"> Amanda</v>
      </c>
      <c r="E1946" t="str">
        <f t="shared" si="96"/>
        <v>Furrer</v>
      </c>
    </row>
    <row r="1947" spans="1:5" ht="15.75" x14ac:dyDescent="0.25">
      <c r="A1947" s="1" t="s">
        <v>422</v>
      </c>
      <c r="B1947" s="1" t="s">
        <v>4329</v>
      </c>
      <c r="C1947" t="str">
        <f t="shared" si="94"/>
        <v>Mr.</v>
      </c>
      <c r="D1947" t="str">
        <f t="shared" si="95"/>
        <v xml:space="preserve"> Roger</v>
      </c>
      <c r="E1947" t="str">
        <f t="shared" si="96"/>
        <v>Konigs</v>
      </c>
    </row>
    <row r="1948" spans="1:5" ht="15.75" x14ac:dyDescent="0.25">
      <c r="A1948" s="1" t="s">
        <v>421</v>
      </c>
      <c r="B1948" s="1" t="s">
        <v>4330</v>
      </c>
      <c r="C1948" t="str">
        <f t="shared" si="94"/>
        <v>Mr.</v>
      </c>
      <c r="D1948" t="str">
        <f t="shared" si="95"/>
        <v xml:space="preserve"> Brock J</v>
      </c>
      <c r="E1948" t="str">
        <f t="shared" si="96"/>
        <v>Tesdahl</v>
      </c>
    </row>
    <row r="1949" spans="1:5" ht="15.75" x14ac:dyDescent="0.25">
      <c r="A1949" s="1" t="s">
        <v>420</v>
      </c>
      <c r="B1949" s="1" t="s">
        <v>4331</v>
      </c>
      <c r="C1949" t="str">
        <f t="shared" si="94"/>
        <v>Mr.</v>
      </c>
      <c r="D1949" t="str">
        <f t="shared" si="95"/>
        <v xml:space="preserve"> Stephen F.</v>
      </c>
      <c r="E1949" t="str">
        <f t="shared" si="96"/>
        <v>Engel</v>
      </c>
    </row>
    <row r="1950" spans="1:5" ht="15.75" x14ac:dyDescent="0.25">
      <c r="A1950" s="1" t="s">
        <v>419</v>
      </c>
      <c r="B1950" s="1" t="s">
        <v>4332</v>
      </c>
      <c r="C1950" t="str">
        <f t="shared" si="94"/>
        <v>Ms.</v>
      </c>
      <c r="D1950" t="str">
        <f t="shared" si="95"/>
        <v xml:space="preserve"> Missy</v>
      </c>
      <c r="E1950" t="str">
        <f t="shared" si="96"/>
        <v>Kuck</v>
      </c>
    </row>
    <row r="1951" spans="1:5" ht="15.75" x14ac:dyDescent="0.25">
      <c r="A1951" s="1" t="s">
        <v>418</v>
      </c>
      <c r="B1951" s="1" t="s">
        <v>4333</v>
      </c>
      <c r="C1951" t="str">
        <f t="shared" si="94"/>
        <v>Mr.</v>
      </c>
      <c r="D1951" t="str">
        <f t="shared" si="95"/>
        <v xml:space="preserve"> William</v>
      </c>
      <c r="E1951" t="str">
        <f t="shared" si="96"/>
        <v>Dillon</v>
      </c>
    </row>
    <row r="1952" spans="1:5" ht="15.75" x14ac:dyDescent="0.25">
      <c r="A1952" s="1" t="s">
        <v>417</v>
      </c>
      <c r="B1952" s="1" t="s">
        <v>4334</v>
      </c>
      <c r="C1952" t="str">
        <f t="shared" si="94"/>
        <v>Ms.</v>
      </c>
      <c r="D1952" t="str">
        <f t="shared" si="95"/>
        <v xml:space="preserve"> Lauren M</v>
      </c>
      <c r="E1952" t="str">
        <f t="shared" si="96"/>
        <v>Neuschel</v>
      </c>
    </row>
    <row r="1953" spans="1:5" ht="15.75" x14ac:dyDescent="0.25">
      <c r="A1953" s="1" t="s">
        <v>416</v>
      </c>
      <c r="B1953" s="1" t="s">
        <v>4335</v>
      </c>
      <c r="C1953" t="str">
        <f t="shared" si="94"/>
        <v>Mr.</v>
      </c>
      <c r="D1953" t="str">
        <f t="shared" si="95"/>
        <v xml:space="preserve"> Apolo U.</v>
      </c>
      <c r="E1953" t="str">
        <f t="shared" si="96"/>
        <v>Rosales Ramirez</v>
      </c>
    </row>
    <row r="1954" spans="1:5" ht="15.75" x14ac:dyDescent="0.25">
      <c r="A1954" s="1" t="s">
        <v>415</v>
      </c>
      <c r="B1954" s="1" t="s">
        <v>4336</v>
      </c>
      <c r="C1954" t="str">
        <f t="shared" si="94"/>
        <v>Mr.</v>
      </c>
      <c r="D1954" t="str">
        <f t="shared" si="95"/>
        <v xml:space="preserve"> Alfons</v>
      </c>
      <c r="E1954" t="str">
        <f t="shared" si="96"/>
        <v>Marquez</v>
      </c>
    </row>
    <row r="1955" spans="1:5" ht="15.75" x14ac:dyDescent="0.25">
      <c r="A1955" s="1" t="s">
        <v>414</v>
      </c>
      <c r="B1955" s="1" t="s">
        <v>4337</v>
      </c>
      <c r="C1955" t="str">
        <f t="shared" si="94"/>
        <v>Ms.</v>
      </c>
      <c r="D1955" t="str">
        <f t="shared" si="95"/>
        <v xml:space="preserve"> Amber</v>
      </c>
      <c r="E1955" t="str">
        <f t="shared" si="96"/>
        <v>Green</v>
      </c>
    </row>
    <row r="1956" spans="1:5" ht="15.75" x14ac:dyDescent="0.25">
      <c r="A1956" s="1" t="s">
        <v>413</v>
      </c>
      <c r="B1956" s="1" t="s">
        <v>4338</v>
      </c>
      <c r="C1956" t="str">
        <f t="shared" si="94"/>
        <v>Ms.</v>
      </c>
      <c r="D1956" t="str">
        <f t="shared" si="95"/>
        <v xml:space="preserve"> Leah C.</v>
      </c>
      <c r="E1956" t="str">
        <f t="shared" si="96"/>
        <v>Schubel</v>
      </c>
    </row>
    <row r="1957" spans="1:5" ht="15.75" x14ac:dyDescent="0.25">
      <c r="A1957" s="1" t="s">
        <v>412</v>
      </c>
      <c r="B1957" s="1" t="s">
        <v>4339</v>
      </c>
      <c r="C1957" t="str">
        <f t="shared" si="94"/>
        <v>Ms.</v>
      </c>
      <c r="D1957" t="str">
        <f t="shared" si="95"/>
        <v xml:space="preserve"> Lilia</v>
      </c>
      <c r="E1957" t="str">
        <f t="shared" si="96"/>
        <v>Jimenez</v>
      </c>
    </row>
    <row r="1958" spans="1:5" ht="15.75" x14ac:dyDescent="0.25">
      <c r="A1958" s="1" t="s">
        <v>411</v>
      </c>
      <c r="B1958" s="1" t="s">
        <v>4340</v>
      </c>
      <c r="C1958" t="str">
        <f t="shared" si="94"/>
        <v>Mr.</v>
      </c>
      <c r="D1958" t="str">
        <f t="shared" si="95"/>
        <v xml:space="preserve"> Danny</v>
      </c>
      <c r="E1958" t="str">
        <f t="shared" si="96"/>
        <v>Zimny-Schmitt</v>
      </c>
    </row>
    <row r="1959" spans="1:5" ht="15.75" x14ac:dyDescent="0.25">
      <c r="A1959" s="1" t="s">
        <v>410</v>
      </c>
      <c r="B1959" s="1" t="s">
        <v>4341</v>
      </c>
      <c r="C1959" t="str">
        <f t="shared" si="94"/>
        <v>Ms.</v>
      </c>
      <c r="D1959" t="str">
        <f t="shared" si="95"/>
        <v xml:space="preserve"> Lauren</v>
      </c>
      <c r="E1959" t="str">
        <f t="shared" si="96"/>
        <v>Hill</v>
      </c>
    </row>
    <row r="1960" spans="1:5" ht="15.75" x14ac:dyDescent="0.25">
      <c r="A1960" s="1" t="s">
        <v>409</v>
      </c>
      <c r="B1960" s="1" t="s">
        <v>4342</v>
      </c>
      <c r="C1960" t="str">
        <f t="shared" si="94"/>
        <v>Ms.</v>
      </c>
      <c r="D1960" t="str">
        <f t="shared" si="95"/>
        <v xml:space="preserve"> Courtney</v>
      </c>
      <c r="E1960" t="str">
        <f t="shared" si="96"/>
        <v>Brohart</v>
      </c>
    </row>
    <row r="1961" spans="1:5" ht="15.75" x14ac:dyDescent="0.25">
      <c r="A1961" s="1" t="s">
        <v>408</v>
      </c>
      <c r="B1961" s="1" t="s">
        <v>4343</v>
      </c>
      <c r="C1961" t="str">
        <f t="shared" si="94"/>
        <v>Ms.</v>
      </c>
      <c r="D1961" t="str">
        <f t="shared" si="95"/>
        <v xml:space="preserve"> Elizabeth</v>
      </c>
      <c r="E1961" t="str">
        <f t="shared" si="96"/>
        <v>Ryan</v>
      </c>
    </row>
    <row r="1962" spans="1:5" ht="15.75" x14ac:dyDescent="0.25">
      <c r="A1962" s="1" t="s">
        <v>407</v>
      </c>
      <c r="B1962" s="1" t="s">
        <v>4344</v>
      </c>
      <c r="C1962" t="str">
        <f t="shared" si="94"/>
        <v>Ms.</v>
      </c>
      <c r="D1962" t="str">
        <f t="shared" si="95"/>
        <v xml:space="preserve"> Satomi</v>
      </c>
      <c r="E1962" t="str">
        <f t="shared" si="96"/>
        <v>Oka</v>
      </c>
    </row>
    <row r="1963" spans="1:5" ht="15.75" x14ac:dyDescent="0.25">
      <c r="A1963" s="1" t="s">
        <v>406</v>
      </c>
      <c r="B1963" s="1" t="s">
        <v>4345</v>
      </c>
      <c r="C1963" t="str">
        <f t="shared" si="94"/>
        <v>Mr.</v>
      </c>
      <c r="D1963" t="str">
        <f t="shared" si="95"/>
        <v xml:space="preserve"> Matthew D</v>
      </c>
      <c r="E1963" t="str">
        <f t="shared" si="96"/>
        <v>Newman</v>
      </c>
    </row>
    <row r="1964" spans="1:5" ht="15.75" x14ac:dyDescent="0.25">
      <c r="A1964" s="1" t="s">
        <v>405</v>
      </c>
      <c r="B1964" s="1" t="s">
        <v>4346</v>
      </c>
      <c r="C1964" t="str">
        <f t="shared" si="94"/>
        <v>Mr.</v>
      </c>
      <c r="D1964" t="str">
        <f t="shared" si="95"/>
        <v xml:space="preserve"> Peter T II</v>
      </c>
      <c r="E1964" t="str">
        <f t="shared" si="96"/>
        <v>Metzger</v>
      </c>
    </row>
    <row r="1965" spans="1:5" ht="15.75" x14ac:dyDescent="0.25">
      <c r="A1965" s="1" t="s">
        <v>404</v>
      </c>
      <c r="B1965" s="1" t="s">
        <v>4347</v>
      </c>
      <c r="C1965" t="str">
        <f t="shared" si="94"/>
        <v>Mr.</v>
      </c>
      <c r="D1965" t="str">
        <f t="shared" si="95"/>
        <v xml:space="preserve"> Manuel</v>
      </c>
      <c r="E1965" t="str">
        <f t="shared" si="96"/>
        <v>Gonzalez</v>
      </c>
    </row>
    <row r="1966" spans="1:5" ht="15.75" x14ac:dyDescent="0.25">
      <c r="A1966" s="1" t="s">
        <v>403</v>
      </c>
      <c r="B1966" s="1" t="s">
        <v>4348</v>
      </c>
      <c r="C1966" t="str">
        <f t="shared" si="94"/>
        <v>Ms.</v>
      </c>
      <c r="D1966" t="str">
        <f t="shared" si="95"/>
        <v xml:space="preserve"> Kindsey P.</v>
      </c>
      <c r="E1966" t="str">
        <f t="shared" si="96"/>
        <v>Vaughn</v>
      </c>
    </row>
    <row r="1967" spans="1:5" ht="15.75" x14ac:dyDescent="0.25">
      <c r="A1967" s="1" t="s">
        <v>402</v>
      </c>
      <c r="B1967" s="1" t="s">
        <v>4349</v>
      </c>
      <c r="C1967" t="str">
        <f t="shared" si="94"/>
        <v>Mr.</v>
      </c>
      <c r="D1967" t="str">
        <f t="shared" si="95"/>
        <v xml:space="preserve"> Thomas G.</v>
      </c>
      <c r="E1967" t="str">
        <f t="shared" si="96"/>
        <v>Clifford</v>
      </c>
    </row>
    <row r="1968" spans="1:5" ht="15.75" x14ac:dyDescent="0.25">
      <c r="A1968" s="1" t="s">
        <v>401</v>
      </c>
      <c r="B1968" s="1" t="s">
        <v>4350</v>
      </c>
      <c r="C1968" t="str">
        <f t="shared" si="94"/>
        <v>Mr.</v>
      </c>
      <c r="D1968" t="str">
        <f t="shared" si="95"/>
        <v xml:space="preserve"> Kyle S</v>
      </c>
      <c r="E1968" t="str">
        <f t="shared" si="96"/>
        <v>Petty</v>
      </c>
    </row>
    <row r="1969" spans="1:5" ht="15.75" x14ac:dyDescent="0.25">
      <c r="A1969" s="1" t="s">
        <v>400</v>
      </c>
      <c r="B1969" s="1" t="s">
        <v>4351</v>
      </c>
      <c r="C1969" t="str">
        <f t="shared" si="94"/>
        <v>Mr.</v>
      </c>
      <c r="D1969" t="str">
        <f t="shared" si="95"/>
        <v xml:space="preserve"> Alexander J.</v>
      </c>
      <c r="E1969" t="str">
        <f t="shared" si="96"/>
        <v>Sanford</v>
      </c>
    </row>
    <row r="1970" spans="1:5" ht="15.75" x14ac:dyDescent="0.25">
      <c r="A1970" s="1" t="s">
        <v>399</v>
      </c>
      <c r="B1970" s="1" t="s">
        <v>4352</v>
      </c>
      <c r="C1970" t="str">
        <f t="shared" si="94"/>
        <v>Mr.</v>
      </c>
      <c r="D1970" t="str">
        <f t="shared" si="95"/>
        <v xml:space="preserve"> Dustin L</v>
      </c>
      <c r="E1970" t="str">
        <f t="shared" si="96"/>
        <v>Sprague</v>
      </c>
    </row>
    <row r="1971" spans="1:5" ht="15.75" x14ac:dyDescent="0.25">
      <c r="A1971" s="1" t="s">
        <v>398</v>
      </c>
      <c r="B1971" s="1" t="s">
        <v>4353</v>
      </c>
      <c r="C1971" t="str">
        <f t="shared" si="94"/>
        <v>Mrs.</v>
      </c>
      <c r="D1971" t="str">
        <f t="shared" si="95"/>
        <v xml:space="preserve"> Chloe</v>
      </c>
      <c r="E1971" t="str">
        <f t="shared" si="96"/>
        <v>Lasseron</v>
      </c>
    </row>
    <row r="1972" spans="1:5" ht="15.75" x14ac:dyDescent="0.25">
      <c r="A1972" s="1" t="s">
        <v>397</v>
      </c>
      <c r="B1972" s="1" t="s">
        <v>4354</v>
      </c>
      <c r="C1972" t="str">
        <f t="shared" si="94"/>
        <v>Ms.</v>
      </c>
      <c r="D1972" t="str">
        <f t="shared" si="95"/>
        <v xml:space="preserve"> Cailtlin</v>
      </c>
      <c r="E1972" t="str">
        <f t="shared" si="96"/>
        <v>Bushong</v>
      </c>
    </row>
    <row r="1973" spans="1:5" ht="15.75" x14ac:dyDescent="0.25">
      <c r="A1973" s="1" t="s">
        <v>396</v>
      </c>
      <c r="B1973" s="1" t="s">
        <v>4355</v>
      </c>
      <c r="C1973" t="str">
        <f t="shared" si="94"/>
        <v>Mr.</v>
      </c>
      <c r="D1973" t="str">
        <f t="shared" si="95"/>
        <v xml:space="preserve"> Joshua</v>
      </c>
      <c r="E1973" t="str">
        <f t="shared" si="96"/>
        <v>Dennison</v>
      </c>
    </row>
    <row r="1974" spans="1:5" ht="15.75" x14ac:dyDescent="0.25">
      <c r="A1974" s="1" t="s">
        <v>395</v>
      </c>
      <c r="B1974" s="1" t="s">
        <v>4356</v>
      </c>
      <c r="C1974" t="str">
        <f t="shared" si="94"/>
        <v>Mr.</v>
      </c>
      <c r="D1974" t="str">
        <f t="shared" si="95"/>
        <v xml:space="preserve"> Chuy</v>
      </c>
      <c r="E1974" t="str">
        <f t="shared" si="96"/>
        <v>Lira</v>
      </c>
    </row>
    <row r="1975" spans="1:5" ht="15.75" x14ac:dyDescent="0.25">
      <c r="A1975" s="1" t="s">
        <v>394</v>
      </c>
      <c r="B1975" s="1" t="s">
        <v>4357</v>
      </c>
      <c r="C1975" t="str">
        <f t="shared" si="94"/>
        <v>Ms.</v>
      </c>
      <c r="D1975" t="str">
        <f t="shared" si="95"/>
        <v xml:space="preserve"> Laurie B</v>
      </c>
      <c r="E1975" t="str">
        <f t="shared" si="96"/>
        <v>Nahigian</v>
      </c>
    </row>
    <row r="1976" spans="1:5" ht="15.75" x14ac:dyDescent="0.25">
      <c r="A1976" s="1" t="s">
        <v>393</v>
      </c>
      <c r="B1976" s="1" t="s">
        <v>4358</v>
      </c>
      <c r="C1976" t="str">
        <f t="shared" si="94"/>
        <v>Ms.</v>
      </c>
      <c r="D1976" t="str">
        <f t="shared" si="95"/>
        <v xml:space="preserve"> Rachel B.</v>
      </c>
      <c r="E1976" t="str">
        <f t="shared" si="96"/>
        <v>Cackett</v>
      </c>
    </row>
    <row r="1977" spans="1:5" ht="15.75" x14ac:dyDescent="0.25">
      <c r="A1977" s="1" t="s">
        <v>392</v>
      </c>
      <c r="B1977" s="1" t="s">
        <v>4359</v>
      </c>
      <c r="C1977" t="str">
        <f t="shared" si="94"/>
        <v>Ms.</v>
      </c>
      <c r="D1977" t="str">
        <f t="shared" si="95"/>
        <v xml:space="preserve"> Liza</v>
      </c>
      <c r="E1977" t="str">
        <f t="shared" si="96"/>
        <v>Hunter-Galvan</v>
      </c>
    </row>
    <row r="1978" spans="1:5" ht="15.75" x14ac:dyDescent="0.25">
      <c r="A1978" s="1" t="s">
        <v>391</v>
      </c>
      <c r="B1978" s="1" t="s">
        <v>4360</v>
      </c>
      <c r="C1978" t="str">
        <f t="shared" si="94"/>
        <v>Ms.</v>
      </c>
      <c r="D1978" t="str">
        <f t="shared" si="95"/>
        <v xml:space="preserve"> Lindsey</v>
      </c>
      <c r="E1978" t="str">
        <f t="shared" si="96"/>
        <v>Pierret</v>
      </c>
    </row>
    <row r="1979" spans="1:5" ht="15.75" x14ac:dyDescent="0.25">
      <c r="A1979" s="1" t="s">
        <v>390</v>
      </c>
      <c r="B1979" s="1" t="s">
        <v>4361</v>
      </c>
      <c r="C1979" t="str">
        <f t="shared" si="94"/>
        <v>Ms.</v>
      </c>
      <c r="D1979" t="str">
        <f t="shared" si="95"/>
        <v xml:space="preserve"> Lindsay E.</v>
      </c>
      <c r="E1979" t="str">
        <f t="shared" si="96"/>
        <v>White</v>
      </c>
    </row>
    <row r="1980" spans="1:5" ht="15.75" x14ac:dyDescent="0.25">
      <c r="A1980" s="1" t="s">
        <v>389</v>
      </c>
      <c r="B1980" s="1" t="s">
        <v>4362</v>
      </c>
      <c r="C1980" t="str">
        <f t="shared" si="94"/>
        <v>Ms.</v>
      </c>
      <c r="D1980" t="str">
        <f t="shared" si="95"/>
        <v xml:space="preserve"> Kathleen M.</v>
      </c>
      <c r="E1980" t="str">
        <f t="shared" si="96"/>
        <v>O'Neil</v>
      </c>
    </row>
    <row r="1981" spans="1:5" ht="15.75" x14ac:dyDescent="0.25">
      <c r="A1981" s="1" t="s">
        <v>388</v>
      </c>
      <c r="B1981" s="1" t="s">
        <v>4363</v>
      </c>
      <c r="C1981" t="str">
        <f t="shared" si="94"/>
        <v>Ms.</v>
      </c>
      <c r="D1981" t="str">
        <f t="shared" si="95"/>
        <v xml:space="preserve"> Aya</v>
      </c>
      <c r="E1981" t="str">
        <f t="shared" si="96"/>
        <v>Leitz</v>
      </c>
    </row>
    <row r="1982" spans="1:5" ht="15.75" x14ac:dyDescent="0.25">
      <c r="A1982" s="1" t="s">
        <v>387</v>
      </c>
      <c r="B1982" s="1" t="s">
        <v>4364</v>
      </c>
      <c r="C1982" t="str">
        <f t="shared" si="94"/>
        <v>Ms.</v>
      </c>
      <c r="D1982" t="str">
        <f t="shared" si="95"/>
        <v xml:space="preserve"> Carolyn R</v>
      </c>
      <c r="E1982" t="str">
        <f t="shared" si="96"/>
        <v>Durfee</v>
      </c>
    </row>
    <row r="1983" spans="1:5" ht="15.75" x14ac:dyDescent="0.25">
      <c r="A1983" s="1" t="s">
        <v>386</v>
      </c>
      <c r="B1983" s="1" t="s">
        <v>4365</v>
      </c>
      <c r="C1983" t="str">
        <f t="shared" si="94"/>
        <v>Ms.</v>
      </c>
      <c r="D1983" t="str">
        <f t="shared" si="95"/>
        <v xml:space="preserve"> Bethany</v>
      </c>
      <c r="E1983" t="str">
        <f t="shared" si="96"/>
        <v>Maylone</v>
      </c>
    </row>
    <row r="1984" spans="1:5" ht="15.75" x14ac:dyDescent="0.25">
      <c r="A1984" s="1" t="s">
        <v>385</v>
      </c>
      <c r="B1984" s="1" t="s">
        <v>4366</v>
      </c>
      <c r="C1984" t="str">
        <f t="shared" si="94"/>
        <v>Ms.</v>
      </c>
      <c r="D1984" t="str">
        <f t="shared" si="95"/>
        <v xml:space="preserve"> Holly A</v>
      </c>
      <c r="E1984" t="str">
        <f t="shared" si="96"/>
        <v>Reiland</v>
      </c>
    </row>
    <row r="1985" spans="1:5" ht="15.75" x14ac:dyDescent="0.25">
      <c r="A1985" s="1" t="s">
        <v>384</v>
      </c>
      <c r="B1985" s="1" t="s">
        <v>4367</v>
      </c>
      <c r="C1985" t="str">
        <f t="shared" si="94"/>
        <v>Mr.</v>
      </c>
      <c r="D1985" t="str">
        <f t="shared" si="95"/>
        <v xml:space="preserve"> Ping</v>
      </c>
      <c r="E1985" t="str">
        <f t="shared" si="96"/>
        <v>Hu</v>
      </c>
    </row>
    <row r="1986" spans="1:5" ht="15.75" x14ac:dyDescent="0.25">
      <c r="A1986" s="1" t="s">
        <v>383</v>
      </c>
      <c r="B1986" s="1" t="s">
        <v>4368</v>
      </c>
      <c r="C1986" t="str">
        <f t="shared" si="94"/>
        <v>Mr.</v>
      </c>
      <c r="D1986" t="str">
        <f t="shared" si="95"/>
        <v xml:space="preserve"> Tim</v>
      </c>
      <c r="E1986" t="str">
        <f t="shared" si="96"/>
        <v>Lessek</v>
      </c>
    </row>
    <row r="1987" spans="1:5" ht="15.75" x14ac:dyDescent="0.25">
      <c r="A1987" s="1" t="s">
        <v>382</v>
      </c>
      <c r="B1987" s="1" t="s">
        <v>4369</v>
      </c>
      <c r="C1987" t="str">
        <f t="shared" ref="C1987:C2050" si="97">TRIM(MID(B1987,FIND(",",B1987)+1,FIND(" ",B1987,FIND(",",B1987)+2)-FIND(",",B1987)-1))</f>
        <v>Mr.</v>
      </c>
      <c r="D1987" t="str">
        <f t="shared" si="95"/>
        <v xml:space="preserve"> John</v>
      </c>
      <c r="E1987" t="str">
        <f t="shared" si="96"/>
        <v>Colavincenzo</v>
      </c>
    </row>
    <row r="1988" spans="1:5" ht="15.75" x14ac:dyDescent="0.25">
      <c r="A1988" s="1" t="s">
        <v>381</v>
      </c>
      <c r="B1988" s="1" t="s">
        <v>4370</v>
      </c>
      <c r="C1988" t="str">
        <f t="shared" si="97"/>
        <v>Mrs.</v>
      </c>
      <c r="D1988" t="str">
        <f t="shared" si="95"/>
        <v xml:space="preserve"> Cynthia</v>
      </c>
      <c r="E1988" t="str">
        <f t="shared" si="96"/>
        <v>Mendez-Karr</v>
      </c>
    </row>
    <row r="1989" spans="1:5" ht="15.75" x14ac:dyDescent="0.25">
      <c r="A1989" s="1" t="s">
        <v>380</v>
      </c>
      <c r="B1989" s="1" t="s">
        <v>4371</v>
      </c>
      <c r="C1989" t="str">
        <f t="shared" si="97"/>
        <v>Mr.</v>
      </c>
      <c r="D1989" t="str">
        <f t="shared" si="95"/>
        <v xml:space="preserve"> Emmett</v>
      </c>
      <c r="E1989" t="str">
        <f t="shared" si="96"/>
        <v>Saulnier</v>
      </c>
    </row>
    <row r="1990" spans="1:5" ht="15.75" x14ac:dyDescent="0.25">
      <c r="A1990" s="1" t="s">
        <v>379</v>
      </c>
      <c r="B1990" s="1" t="s">
        <v>4372</v>
      </c>
      <c r="C1990" t="str">
        <f t="shared" si="97"/>
        <v>Ms.</v>
      </c>
      <c r="D1990" t="str">
        <f t="shared" si="95"/>
        <v xml:space="preserve"> Kate</v>
      </c>
      <c r="E1990" t="str">
        <f t="shared" si="96"/>
        <v>Schoonover</v>
      </c>
    </row>
    <row r="1991" spans="1:5" ht="15.75" x14ac:dyDescent="0.25">
      <c r="A1991" s="1" t="s">
        <v>378</v>
      </c>
      <c r="B1991" s="1" t="s">
        <v>4373</v>
      </c>
      <c r="C1991" t="str">
        <f t="shared" si="97"/>
        <v>Mr.</v>
      </c>
      <c r="D1991" t="str">
        <f t="shared" si="95"/>
        <v xml:space="preserve"> Christopher L.</v>
      </c>
      <c r="E1991" t="str">
        <f t="shared" si="96"/>
        <v>Hass</v>
      </c>
    </row>
    <row r="1992" spans="1:5" ht="15.75" x14ac:dyDescent="0.25">
      <c r="A1992" s="1" t="s">
        <v>377</v>
      </c>
      <c r="B1992" s="1" t="s">
        <v>4374</v>
      </c>
      <c r="C1992" t="str">
        <f t="shared" si="97"/>
        <v>Mr.</v>
      </c>
      <c r="D1992" t="str">
        <f t="shared" si="95"/>
        <v xml:space="preserve"> Christopher P.</v>
      </c>
      <c r="E1992" t="str">
        <f t="shared" si="96"/>
        <v>Cadotte</v>
      </c>
    </row>
    <row r="1993" spans="1:5" ht="15.75" x14ac:dyDescent="0.25">
      <c r="A1993" s="1" t="s">
        <v>376</v>
      </c>
      <c r="B1993" s="1" t="s">
        <v>4375</v>
      </c>
      <c r="C1993" t="str">
        <f t="shared" si="97"/>
        <v>Mr.</v>
      </c>
      <c r="D1993" t="str">
        <f t="shared" si="95"/>
        <v xml:space="preserve"> Christopher W</v>
      </c>
      <c r="E1993" t="str">
        <f t="shared" si="96"/>
        <v>Cacciapaglia</v>
      </c>
    </row>
    <row r="1994" spans="1:5" ht="15.75" x14ac:dyDescent="0.25">
      <c r="A1994" s="1" t="s">
        <v>375</v>
      </c>
      <c r="B1994" s="1" t="s">
        <v>4376</v>
      </c>
      <c r="C1994" t="str">
        <f t="shared" si="97"/>
        <v>Mr.</v>
      </c>
      <c r="D1994" t="str">
        <f t="shared" si="95"/>
        <v xml:space="preserve"> Norman H.</v>
      </c>
      <c r="E1994" t="str">
        <f t="shared" si="96"/>
        <v>Mininger</v>
      </c>
    </row>
    <row r="1995" spans="1:5" ht="15.75" x14ac:dyDescent="0.25">
      <c r="A1995" s="1" t="s">
        <v>374</v>
      </c>
      <c r="B1995" s="1" t="s">
        <v>4377</v>
      </c>
      <c r="C1995" t="str">
        <f t="shared" si="97"/>
        <v>Ms.</v>
      </c>
      <c r="D1995" t="str">
        <f t="shared" si="95"/>
        <v xml:space="preserve"> Susan</v>
      </c>
      <c r="E1995" t="str">
        <f t="shared" si="96"/>
        <v>Mayo</v>
      </c>
    </row>
    <row r="1996" spans="1:5" ht="15.75" x14ac:dyDescent="0.25">
      <c r="A1996" s="1" t="s">
        <v>373</v>
      </c>
      <c r="B1996" s="1" t="s">
        <v>4378</v>
      </c>
      <c r="C1996" t="str">
        <f t="shared" si="97"/>
        <v>Ms.</v>
      </c>
      <c r="D1996" t="str">
        <f t="shared" si="95"/>
        <v xml:space="preserve"> Tatyana K</v>
      </c>
      <c r="E1996" t="str">
        <f t="shared" si="96"/>
        <v>Zicko</v>
      </c>
    </row>
    <row r="1997" spans="1:5" ht="15.75" x14ac:dyDescent="0.25">
      <c r="A1997" s="1" t="s">
        <v>372</v>
      </c>
      <c r="B1997" s="1" t="s">
        <v>4379</v>
      </c>
      <c r="C1997" t="str">
        <f t="shared" si="97"/>
        <v>Ms.</v>
      </c>
      <c r="D1997" t="str">
        <f t="shared" si="95"/>
        <v xml:space="preserve"> Chrissy</v>
      </c>
      <c r="E1997" t="str">
        <f t="shared" si="96"/>
        <v>Graham</v>
      </c>
    </row>
    <row r="1998" spans="1:5" ht="15.75" x14ac:dyDescent="0.25">
      <c r="A1998" s="1" t="s">
        <v>371</v>
      </c>
      <c r="B1998" s="1" t="s">
        <v>4380</v>
      </c>
      <c r="C1998" t="str">
        <f t="shared" si="97"/>
        <v>Ms.</v>
      </c>
      <c r="D1998" t="str">
        <f t="shared" si="95"/>
        <v xml:space="preserve"> Carrie</v>
      </c>
      <c r="E1998" t="str">
        <f t="shared" si="96"/>
        <v>Boland</v>
      </c>
    </row>
    <row r="1999" spans="1:5" ht="15.75" x14ac:dyDescent="0.25">
      <c r="A1999" s="1" t="s">
        <v>370</v>
      </c>
      <c r="B1999" s="1" t="s">
        <v>4381</v>
      </c>
      <c r="C1999" t="str">
        <f t="shared" si="97"/>
        <v>Ms.</v>
      </c>
      <c r="D1999" t="str">
        <f t="shared" si="95"/>
        <v xml:space="preserve"> Halle</v>
      </c>
      <c r="E1999" t="str">
        <f t="shared" si="96"/>
        <v>Cupp</v>
      </c>
    </row>
    <row r="2000" spans="1:5" ht="15.75" x14ac:dyDescent="0.25">
      <c r="A2000" s="1" t="s">
        <v>369</v>
      </c>
      <c r="B2000" s="1" t="s">
        <v>4382</v>
      </c>
      <c r="C2000" t="str">
        <f t="shared" si="97"/>
        <v>Ms.</v>
      </c>
      <c r="D2000" t="str">
        <f t="shared" si="95"/>
        <v xml:space="preserve"> Carolyn</v>
      </c>
      <c r="E2000" t="str">
        <f t="shared" si="96"/>
        <v>Shaw</v>
      </c>
    </row>
    <row r="2001" spans="1:5" ht="15.75" x14ac:dyDescent="0.25">
      <c r="A2001" s="1" t="s">
        <v>368</v>
      </c>
      <c r="B2001" s="1" t="s">
        <v>4383</v>
      </c>
      <c r="C2001" t="str">
        <f t="shared" si="97"/>
        <v>Ms.</v>
      </c>
      <c r="D2001" t="str">
        <f t="shared" ref="D2001:D2064" si="98">_xlfn.TEXTAFTER(_xlfn.TEXTAFTER(B2001,", ")," ")</f>
        <v xml:space="preserve"> Tara D.</v>
      </c>
      <c r="E2001" t="str">
        <f t="shared" ref="E2001:E2064" si="99">TRIM(LEFT(B2001,FIND(",",B2001)-1))</f>
        <v>Klassen</v>
      </c>
    </row>
    <row r="2002" spans="1:5" ht="15.75" x14ac:dyDescent="0.25">
      <c r="A2002" s="1" t="s">
        <v>367</v>
      </c>
      <c r="B2002" s="1" t="s">
        <v>4384</v>
      </c>
      <c r="C2002" t="str">
        <f t="shared" si="97"/>
        <v>Mr.</v>
      </c>
      <c r="D2002" t="str">
        <f t="shared" si="98"/>
        <v xml:space="preserve"> Rasim M</v>
      </c>
      <c r="E2002" t="str">
        <f t="shared" si="99"/>
        <v>Musal</v>
      </c>
    </row>
    <row r="2003" spans="1:5" ht="15.75" x14ac:dyDescent="0.25">
      <c r="A2003" s="1" t="s">
        <v>366</v>
      </c>
      <c r="B2003" s="1" t="s">
        <v>4385</v>
      </c>
      <c r="C2003" t="str">
        <f t="shared" si="97"/>
        <v>Ms.</v>
      </c>
      <c r="D2003" t="str">
        <f t="shared" si="98"/>
        <v xml:space="preserve"> Dina</v>
      </c>
      <c r="E2003" t="str">
        <f t="shared" si="99"/>
        <v>Kitayama</v>
      </c>
    </row>
    <row r="2004" spans="1:5" ht="15.75" x14ac:dyDescent="0.25">
      <c r="A2004" s="1" t="s">
        <v>365</v>
      </c>
      <c r="B2004" s="1" t="s">
        <v>4386</v>
      </c>
      <c r="C2004" t="str">
        <f t="shared" si="97"/>
        <v>Ms.</v>
      </c>
      <c r="D2004" t="str">
        <f t="shared" si="98"/>
        <v xml:space="preserve"> Lisa</v>
      </c>
      <c r="E2004" t="str">
        <f t="shared" si="99"/>
        <v>Altman</v>
      </c>
    </row>
    <row r="2005" spans="1:5" ht="15.75" x14ac:dyDescent="0.25">
      <c r="A2005" s="1" t="s">
        <v>364</v>
      </c>
      <c r="B2005" s="1" t="s">
        <v>4387</v>
      </c>
      <c r="C2005" t="str">
        <f t="shared" si="97"/>
        <v>Ms.</v>
      </c>
      <c r="D2005" t="str">
        <f t="shared" si="98"/>
        <v xml:space="preserve"> Caitrin</v>
      </c>
      <c r="E2005" t="str">
        <f t="shared" si="99"/>
        <v>Demchko</v>
      </c>
    </row>
    <row r="2006" spans="1:5" ht="15.75" x14ac:dyDescent="0.25">
      <c r="A2006" s="1" t="s">
        <v>363</v>
      </c>
      <c r="B2006" s="1" t="s">
        <v>4388</v>
      </c>
      <c r="C2006" t="str">
        <f t="shared" si="97"/>
        <v>Ms.</v>
      </c>
      <c r="D2006" t="str">
        <f t="shared" si="98"/>
        <v xml:space="preserve"> Adriana S</v>
      </c>
      <c r="E2006" t="str">
        <f t="shared" si="99"/>
        <v>Wild</v>
      </c>
    </row>
    <row r="2007" spans="1:5" ht="15.75" x14ac:dyDescent="0.25">
      <c r="A2007" s="1" t="s">
        <v>362</v>
      </c>
      <c r="B2007" s="1" t="s">
        <v>4389</v>
      </c>
      <c r="C2007" t="str">
        <f t="shared" si="97"/>
        <v>Ms.</v>
      </c>
      <c r="D2007" t="str">
        <f t="shared" si="98"/>
        <v xml:space="preserve"> Megan</v>
      </c>
      <c r="E2007" t="str">
        <f t="shared" si="99"/>
        <v>Betts</v>
      </c>
    </row>
    <row r="2008" spans="1:5" ht="15.75" x14ac:dyDescent="0.25">
      <c r="A2008" s="1" t="s">
        <v>361</v>
      </c>
      <c r="B2008" s="1" t="s">
        <v>4390</v>
      </c>
      <c r="C2008" t="str">
        <f t="shared" si="97"/>
        <v>Mrs.</v>
      </c>
      <c r="D2008" t="str">
        <f t="shared" si="98"/>
        <v xml:space="preserve"> Kristen M</v>
      </c>
      <c r="E2008" t="str">
        <f t="shared" si="99"/>
        <v>Martin</v>
      </c>
    </row>
    <row r="2009" spans="1:5" ht="15.75" x14ac:dyDescent="0.25">
      <c r="A2009" s="1" t="s">
        <v>360</v>
      </c>
      <c r="B2009" s="1" t="s">
        <v>4391</v>
      </c>
      <c r="C2009" t="str">
        <f t="shared" si="97"/>
        <v>Ms.</v>
      </c>
      <c r="D2009" t="str">
        <f t="shared" si="98"/>
        <v xml:space="preserve"> Alix</v>
      </c>
      <c r="E2009" t="str">
        <f t="shared" si="99"/>
        <v>Vandeventer</v>
      </c>
    </row>
    <row r="2010" spans="1:5" ht="15.75" x14ac:dyDescent="0.25">
      <c r="A2010" s="1" t="s">
        <v>359</v>
      </c>
      <c r="B2010" s="1" t="s">
        <v>4392</v>
      </c>
      <c r="C2010" t="str">
        <f t="shared" si="97"/>
        <v>Mr.</v>
      </c>
      <c r="D2010" t="str">
        <f t="shared" si="98"/>
        <v xml:space="preserve"> Kakushin</v>
      </c>
      <c r="E2010" t="str">
        <f t="shared" si="99"/>
        <v>Hirano</v>
      </c>
    </row>
    <row r="2011" spans="1:5" ht="15.75" x14ac:dyDescent="0.25">
      <c r="A2011" s="1" t="s">
        <v>358</v>
      </c>
      <c r="B2011" s="1" t="s">
        <v>4393</v>
      </c>
      <c r="C2011" t="str">
        <f t="shared" si="97"/>
        <v>Mr.</v>
      </c>
      <c r="D2011" t="str">
        <f t="shared" si="98"/>
        <v xml:space="preserve"> Michael J</v>
      </c>
      <c r="E2011" t="str">
        <f t="shared" si="99"/>
        <v>Davi</v>
      </c>
    </row>
    <row r="2012" spans="1:5" ht="15.75" x14ac:dyDescent="0.25">
      <c r="A2012" s="1" t="s">
        <v>357</v>
      </c>
      <c r="B2012" s="1" t="s">
        <v>4394</v>
      </c>
      <c r="C2012" t="str">
        <f t="shared" si="97"/>
        <v>Mr.</v>
      </c>
      <c r="D2012" t="str">
        <f t="shared" si="98"/>
        <v xml:space="preserve"> Bradley</v>
      </c>
      <c r="E2012" t="str">
        <f t="shared" si="99"/>
        <v>Sloan</v>
      </c>
    </row>
    <row r="2013" spans="1:5" ht="15.75" x14ac:dyDescent="0.25">
      <c r="A2013" s="1" t="s">
        <v>355</v>
      </c>
      <c r="B2013" s="1" t="s">
        <v>4395</v>
      </c>
      <c r="C2013" t="str">
        <f t="shared" si="97"/>
        <v>Mr.</v>
      </c>
      <c r="D2013" t="str">
        <f t="shared" si="98"/>
        <v xml:space="preserve"> Matt</v>
      </c>
      <c r="E2013" t="str">
        <f t="shared" si="99"/>
        <v>Homich</v>
      </c>
    </row>
    <row r="2014" spans="1:5" ht="15.75" x14ac:dyDescent="0.25">
      <c r="A2014" s="1" t="s">
        <v>354</v>
      </c>
      <c r="B2014" s="1" t="s">
        <v>4396</v>
      </c>
      <c r="C2014" t="str">
        <f t="shared" si="97"/>
        <v>Ms.</v>
      </c>
      <c r="D2014" t="str">
        <f t="shared" si="98"/>
        <v xml:space="preserve"> Amanda C.</v>
      </c>
      <c r="E2014" t="str">
        <f t="shared" si="99"/>
        <v>Bell</v>
      </c>
    </row>
    <row r="2015" spans="1:5" ht="15.75" x14ac:dyDescent="0.25">
      <c r="A2015" s="1" t="s">
        <v>353</v>
      </c>
      <c r="B2015" s="1" t="s">
        <v>4397</v>
      </c>
      <c r="C2015" t="str">
        <f t="shared" si="97"/>
        <v>Mr.</v>
      </c>
      <c r="D2015" t="str">
        <f t="shared" si="98"/>
        <v xml:space="preserve"> Valur</v>
      </c>
      <c r="E2015" t="str">
        <f t="shared" si="99"/>
        <v>Kristjansson</v>
      </c>
    </row>
    <row r="2016" spans="1:5" ht="15.75" x14ac:dyDescent="0.25">
      <c r="A2016" s="1" t="s">
        <v>352</v>
      </c>
      <c r="B2016" s="1" t="s">
        <v>4398</v>
      </c>
      <c r="C2016" t="str">
        <f t="shared" si="97"/>
        <v>Ms.</v>
      </c>
      <c r="D2016" t="str">
        <f t="shared" si="98"/>
        <v xml:space="preserve"> Erica J</v>
      </c>
      <c r="E2016" t="str">
        <f t="shared" si="99"/>
        <v>Pitman</v>
      </c>
    </row>
    <row r="2017" spans="1:5" ht="15.75" x14ac:dyDescent="0.25">
      <c r="A2017" s="1" t="s">
        <v>351</v>
      </c>
      <c r="B2017" s="1" t="s">
        <v>4399</v>
      </c>
      <c r="C2017" t="str">
        <f t="shared" si="97"/>
        <v>Mr.</v>
      </c>
      <c r="D2017" t="str">
        <f t="shared" si="98"/>
        <v xml:space="preserve"> Stephen F.</v>
      </c>
      <c r="E2017" t="str">
        <f t="shared" si="99"/>
        <v>Curley</v>
      </c>
    </row>
    <row r="2018" spans="1:5" ht="15.75" x14ac:dyDescent="0.25">
      <c r="A2018" s="1" t="s">
        <v>350</v>
      </c>
      <c r="B2018" s="1" t="s">
        <v>4400</v>
      </c>
      <c r="C2018" t="str">
        <f t="shared" si="97"/>
        <v>Ms.</v>
      </c>
      <c r="D2018" t="str">
        <f t="shared" si="98"/>
        <v xml:space="preserve"> Lissa</v>
      </c>
      <c r="E2018" t="str">
        <f t="shared" si="99"/>
        <v>Zimmer</v>
      </c>
    </row>
    <row r="2019" spans="1:5" ht="15.75" x14ac:dyDescent="0.25">
      <c r="A2019" s="1" t="s">
        <v>349</v>
      </c>
      <c r="B2019" s="1" t="s">
        <v>4401</v>
      </c>
      <c r="C2019" t="str">
        <f t="shared" si="97"/>
        <v>Ms.</v>
      </c>
      <c r="D2019" t="str">
        <f t="shared" si="98"/>
        <v xml:space="preserve"> Megan</v>
      </c>
      <c r="E2019" t="str">
        <f t="shared" si="99"/>
        <v>Granski</v>
      </c>
    </row>
    <row r="2020" spans="1:5" ht="15.75" x14ac:dyDescent="0.25">
      <c r="A2020" s="1" t="s">
        <v>348</v>
      </c>
      <c r="B2020" s="1" t="s">
        <v>4402</v>
      </c>
      <c r="C2020" t="str">
        <f t="shared" si="97"/>
        <v>Ms.</v>
      </c>
      <c r="D2020" t="str">
        <f t="shared" si="98"/>
        <v xml:space="preserve"> Alyson</v>
      </c>
      <c r="E2020" t="str">
        <f t="shared" si="99"/>
        <v>Dunn</v>
      </c>
    </row>
    <row r="2021" spans="1:5" ht="15.75" x14ac:dyDescent="0.25">
      <c r="A2021" s="1" t="s">
        <v>347</v>
      </c>
      <c r="B2021" s="1" t="s">
        <v>4403</v>
      </c>
      <c r="C2021" t="str">
        <f t="shared" si="97"/>
        <v>Mr.</v>
      </c>
      <c r="D2021" t="str">
        <f t="shared" si="98"/>
        <v xml:space="preserve"> Chance B</v>
      </c>
      <c r="E2021" t="str">
        <f t="shared" si="99"/>
        <v>Regina</v>
      </c>
    </row>
    <row r="2022" spans="1:5" ht="15.75" x14ac:dyDescent="0.25">
      <c r="A2022" s="1" t="s">
        <v>346</v>
      </c>
      <c r="B2022" s="1" t="s">
        <v>4404</v>
      </c>
      <c r="C2022" t="str">
        <f t="shared" si="97"/>
        <v>Mr.</v>
      </c>
      <c r="D2022" t="str">
        <f t="shared" si="98"/>
        <v xml:space="preserve"> Sean P</v>
      </c>
      <c r="E2022" t="str">
        <f t="shared" si="99"/>
        <v>O'Connor</v>
      </c>
    </row>
    <row r="2023" spans="1:5" ht="15.75" x14ac:dyDescent="0.25">
      <c r="A2023" s="1" t="s">
        <v>345</v>
      </c>
      <c r="B2023" s="1" t="s">
        <v>4405</v>
      </c>
      <c r="C2023" t="str">
        <f t="shared" si="97"/>
        <v>Ms.</v>
      </c>
      <c r="D2023" t="str">
        <f t="shared" si="98"/>
        <v xml:space="preserve"> Therese</v>
      </c>
      <c r="E2023" t="str">
        <f t="shared" si="99"/>
        <v>Howe</v>
      </c>
    </row>
    <row r="2024" spans="1:5" ht="15.75" x14ac:dyDescent="0.25">
      <c r="A2024" s="1" t="s">
        <v>344</v>
      </c>
      <c r="B2024" s="1" t="s">
        <v>4406</v>
      </c>
      <c r="C2024" t="str">
        <f t="shared" si="97"/>
        <v>Mr.</v>
      </c>
      <c r="D2024" t="str">
        <f t="shared" si="98"/>
        <v xml:space="preserve"> Beau</v>
      </c>
      <c r="E2024" t="str">
        <f t="shared" si="99"/>
        <v>Atwater</v>
      </c>
    </row>
    <row r="2025" spans="1:5" ht="15.75" x14ac:dyDescent="0.25">
      <c r="A2025" s="1" t="s">
        <v>343</v>
      </c>
      <c r="B2025" s="1" t="s">
        <v>4407</v>
      </c>
      <c r="C2025" t="str">
        <f t="shared" si="97"/>
        <v>Ms.</v>
      </c>
      <c r="D2025" t="str">
        <f t="shared" si="98"/>
        <v xml:space="preserve"> Kelsey M</v>
      </c>
      <c r="E2025" t="str">
        <f t="shared" si="99"/>
        <v>Gurganus</v>
      </c>
    </row>
    <row r="2026" spans="1:5" ht="15.75" x14ac:dyDescent="0.25">
      <c r="A2026" s="1" t="s">
        <v>342</v>
      </c>
      <c r="B2026" s="1" t="s">
        <v>4408</v>
      </c>
      <c r="C2026" t="str">
        <f t="shared" si="97"/>
        <v>Ms.</v>
      </c>
      <c r="D2026" t="str">
        <f t="shared" si="98"/>
        <v xml:space="preserve"> Gretchen</v>
      </c>
      <c r="E2026" t="str">
        <f t="shared" si="99"/>
        <v>Holden</v>
      </c>
    </row>
    <row r="2027" spans="1:5" ht="15.75" x14ac:dyDescent="0.25">
      <c r="A2027" s="1" t="s">
        <v>341</v>
      </c>
      <c r="B2027" s="1" t="s">
        <v>4409</v>
      </c>
      <c r="C2027" t="str">
        <f t="shared" si="97"/>
        <v>Mr.</v>
      </c>
      <c r="D2027" t="str">
        <f t="shared" si="98"/>
        <v xml:space="preserve"> Nicholas E.</v>
      </c>
      <c r="E2027" t="str">
        <f t="shared" si="99"/>
        <v>Parton</v>
      </c>
    </row>
    <row r="2028" spans="1:5" ht="15.75" x14ac:dyDescent="0.25">
      <c r="A2028" s="1" t="s">
        <v>340</v>
      </c>
      <c r="B2028" s="1" t="s">
        <v>4410</v>
      </c>
      <c r="C2028" t="str">
        <f t="shared" si="97"/>
        <v>Ms.</v>
      </c>
      <c r="D2028" t="str">
        <f t="shared" si="98"/>
        <v xml:space="preserve"> Deborah</v>
      </c>
      <c r="E2028" t="str">
        <f t="shared" si="99"/>
        <v>Downs</v>
      </c>
    </row>
    <row r="2029" spans="1:5" ht="15.75" x14ac:dyDescent="0.25">
      <c r="A2029" s="1" t="s">
        <v>339</v>
      </c>
      <c r="B2029" s="1" t="s">
        <v>4411</v>
      </c>
      <c r="C2029" t="str">
        <f t="shared" si="97"/>
        <v>Mr.</v>
      </c>
      <c r="D2029" t="str">
        <f t="shared" si="98"/>
        <v xml:space="preserve"> Chuck W. Jr.</v>
      </c>
      <c r="E2029" t="str">
        <f t="shared" si="99"/>
        <v>Dent</v>
      </c>
    </row>
    <row r="2030" spans="1:5" ht="15.75" x14ac:dyDescent="0.25">
      <c r="A2030" s="1" t="s">
        <v>338</v>
      </c>
      <c r="B2030" s="1" t="s">
        <v>4412</v>
      </c>
      <c r="C2030" t="str">
        <f t="shared" si="97"/>
        <v>Mr.</v>
      </c>
      <c r="D2030" t="str">
        <f t="shared" si="98"/>
        <v xml:space="preserve"> Daniel</v>
      </c>
      <c r="E2030" t="str">
        <f t="shared" si="99"/>
        <v>Ranti</v>
      </c>
    </row>
    <row r="2031" spans="1:5" ht="15.75" x14ac:dyDescent="0.25">
      <c r="A2031" s="1" t="s">
        <v>337</v>
      </c>
      <c r="B2031" s="1" t="s">
        <v>4413</v>
      </c>
      <c r="C2031" t="str">
        <f t="shared" si="97"/>
        <v>Ms.</v>
      </c>
      <c r="D2031" t="str">
        <f t="shared" si="98"/>
        <v xml:space="preserve"> Amany</v>
      </c>
      <c r="E2031" t="str">
        <f t="shared" si="99"/>
        <v>Ishaq</v>
      </c>
    </row>
    <row r="2032" spans="1:5" ht="15.75" x14ac:dyDescent="0.25">
      <c r="A2032" s="1" t="s">
        <v>336</v>
      </c>
      <c r="B2032" s="1" t="s">
        <v>4414</v>
      </c>
      <c r="C2032" t="str">
        <f t="shared" si="97"/>
        <v>Ms.</v>
      </c>
      <c r="D2032" t="str">
        <f t="shared" si="98"/>
        <v xml:space="preserve"> Kipling</v>
      </c>
      <c r="E2032" t="str">
        <f t="shared" si="99"/>
        <v>Wiles</v>
      </c>
    </row>
    <row r="2033" spans="1:5" ht="15.75" x14ac:dyDescent="0.25">
      <c r="A2033" s="1" t="s">
        <v>335</v>
      </c>
      <c r="B2033" s="1" t="s">
        <v>4415</v>
      </c>
      <c r="C2033" t="str">
        <f t="shared" si="97"/>
        <v>Mr.</v>
      </c>
      <c r="D2033" t="str">
        <f t="shared" si="98"/>
        <v xml:space="preserve"> Duncan</v>
      </c>
      <c r="E2033" t="str">
        <f t="shared" si="99"/>
        <v>Roberts</v>
      </c>
    </row>
    <row r="2034" spans="1:5" ht="15.75" x14ac:dyDescent="0.25">
      <c r="A2034" s="1" t="s">
        <v>334</v>
      </c>
      <c r="B2034" s="1" t="s">
        <v>4416</v>
      </c>
      <c r="C2034" t="str">
        <f t="shared" si="97"/>
        <v>Mr.</v>
      </c>
      <c r="D2034" t="str">
        <f t="shared" si="98"/>
        <v xml:space="preserve"> Louis C.</v>
      </c>
      <c r="E2034" t="str">
        <f t="shared" si="99"/>
        <v>Serafini</v>
      </c>
    </row>
    <row r="2035" spans="1:5" ht="15.75" x14ac:dyDescent="0.25">
      <c r="A2035" s="1" t="s">
        <v>333</v>
      </c>
      <c r="B2035" s="1" t="s">
        <v>4417</v>
      </c>
      <c r="C2035" t="str">
        <f t="shared" si="97"/>
        <v>Mr.</v>
      </c>
      <c r="D2035" t="str">
        <f t="shared" si="98"/>
        <v xml:space="preserve"> Daniel J</v>
      </c>
      <c r="E2035" t="str">
        <f t="shared" si="99"/>
        <v>Button</v>
      </c>
    </row>
    <row r="2036" spans="1:5" ht="15.75" x14ac:dyDescent="0.25">
      <c r="A2036" s="1" t="s">
        <v>332</v>
      </c>
      <c r="B2036" s="1" t="s">
        <v>4418</v>
      </c>
      <c r="C2036" t="str">
        <f t="shared" si="97"/>
        <v>Ms.</v>
      </c>
      <c r="D2036" t="str">
        <f t="shared" si="98"/>
        <v xml:space="preserve"> Ildiko M.</v>
      </c>
      <c r="E2036" t="str">
        <f t="shared" si="99"/>
        <v>Gaal</v>
      </c>
    </row>
    <row r="2037" spans="1:5" ht="15.75" x14ac:dyDescent="0.25">
      <c r="A2037" s="1" t="s">
        <v>331</v>
      </c>
      <c r="B2037" s="1" t="s">
        <v>4419</v>
      </c>
      <c r="C2037" t="str">
        <f t="shared" si="97"/>
        <v>Ms.</v>
      </c>
      <c r="D2037" t="str">
        <f t="shared" si="98"/>
        <v xml:space="preserve"> Melinda E.</v>
      </c>
      <c r="E2037" t="str">
        <f t="shared" si="99"/>
        <v>Liptak</v>
      </c>
    </row>
    <row r="2038" spans="1:5" ht="15.75" x14ac:dyDescent="0.25">
      <c r="A2038" s="1" t="s">
        <v>330</v>
      </c>
      <c r="B2038" s="1" t="s">
        <v>4420</v>
      </c>
      <c r="C2038" t="str">
        <f t="shared" si="97"/>
        <v>Ms.</v>
      </c>
      <c r="D2038" t="str">
        <f t="shared" si="98"/>
        <v xml:space="preserve"> Ashley M</v>
      </c>
      <c r="E2038" t="str">
        <f t="shared" si="99"/>
        <v>Kellam</v>
      </c>
    </row>
    <row r="2039" spans="1:5" ht="15.75" x14ac:dyDescent="0.25">
      <c r="A2039" s="1" t="s">
        <v>329</v>
      </c>
      <c r="B2039" s="1" t="s">
        <v>4421</v>
      </c>
      <c r="C2039" t="str">
        <f t="shared" si="97"/>
        <v>Ms.</v>
      </c>
      <c r="D2039" t="str">
        <f t="shared" si="98"/>
        <v xml:space="preserve"> Stephanie</v>
      </c>
      <c r="E2039" t="str">
        <f t="shared" si="99"/>
        <v>Gordon</v>
      </c>
    </row>
    <row r="2040" spans="1:5" ht="15.75" x14ac:dyDescent="0.25">
      <c r="A2040" s="1" t="s">
        <v>328</v>
      </c>
      <c r="B2040" s="1" t="s">
        <v>4422</v>
      </c>
      <c r="C2040" t="str">
        <f t="shared" si="97"/>
        <v>Mr.</v>
      </c>
      <c r="D2040" t="str">
        <f t="shared" si="98"/>
        <v xml:space="preserve"> Sean P.</v>
      </c>
      <c r="E2040" t="str">
        <f t="shared" si="99"/>
        <v>Hyland</v>
      </c>
    </row>
    <row r="2041" spans="1:5" ht="15.75" x14ac:dyDescent="0.25">
      <c r="A2041" s="1" t="s">
        <v>327</v>
      </c>
      <c r="B2041" s="1" t="s">
        <v>4423</v>
      </c>
      <c r="C2041" t="str">
        <f t="shared" si="97"/>
        <v>Ms.</v>
      </c>
      <c r="D2041" t="str">
        <f t="shared" si="98"/>
        <v xml:space="preserve"> Emily G</v>
      </c>
      <c r="E2041" t="str">
        <f t="shared" si="99"/>
        <v>Wagoner</v>
      </c>
    </row>
    <row r="2042" spans="1:5" ht="15.75" x14ac:dyDescent="0.25">
      <c r="A2042" s="1" t="s">
        <v>326</v>
      </c>
      <c r="B2042" s="1" t="s">
        <v>4424</v>
      </c>
      <c r="C2042" t="str">
        <f t="shared" si="97"/>
        <v>Mr.</v>
      </c>
      <c r="D2042" t="str">
        <f t="shared" si="98"/>
        <v xml:space="preserve"> Malcolm</v>
      </c>
      <c r="E2042" t="str">
        <f t="shared" si="99"/>
        <v>Thomas</v>
      </c>
    </row>
    <row r="2043" spans="1:5" ht="15.75" x14ac:dyDescent="0.25">
      <c r="A2043" s="1" t="s">
        <v>325</v>
      </c>
      <c r="B2043" s="1" t="s">
        <v>4425</v>
      </c>
      <c r="C2043" t="str">
        <f t="shared" si="97"/>
        <v>Mr.</v>
      </c>
      <c r="D2043" t="str">
        <f t="shared" si="98"/>
        <v xml:space="preserve"> Danilo</v>
      </c>
      <c r="E2043" t="str">
        <f t="shared" si="99"/>
        <v>Goffi</v>
      </c>
    </row>
    <row r="2044" spans="1:5" ht="15.75" x14ac:dyDescent="0.25">
      <c r="A2044" s="1" t="s">
        <v>324</v>
      </c>
      <c r="B2044" s="1" t="s">
        <v>4426</v>
      </c>
      <c r="C2044" t="str">
        <f t="shared" si="97"/>
        <v>Mr.</v>
      </c>
      <c r="D2044" t="str">
        <f t="shared" si="98"/>
        <v xml:space="preserve"> Mikko</v>
      </c>
      <c r="E2044" t="str">
        <f t="shared" si="99"/>
        <v>Salovaara</v>
      </c>
    </row>
    <row r="2045" spans="1:5" ht="15.75" x14ac:dyDescent="0.25">
      <c r="A2045" s="1" t="s">
        <v>323</v>
      </c>
      <c r="B2045" s="1" t="s">
        <v>4427</v>
      </c>
      <c r="C2045" t="str">
        <f t="shared" si="97"/>
        <v>Ms.</v>
      </c>
      <c r="D2045" t="str">
        <f t="shared" si="98"/>
        <v xml:space="preserve"> Paula C.</v>
      </c>
      <c r="E2045" t="str">
        <f t="shared" si="99"/>
        <v>Reid</v>
      </c>
    </row>
    <row r="2046" spans="1:5" ht="15.75" x14ac:dyDescent="0.25">
      <c r="A2046" s="1" t="s">
        <v>322</v>
      </c>
      <c r="B2046" s="1" t="s">
        <v>4428</v>
      </c>
      <c r="C2046" t="str">
        <f t="shared" si="97"/>
        <v>Ms.</v>
      </c>
      <c r="D2046" t="str">
        <f t="shared" si="98"/>
        <v xml:space="preserve"> Kirsten N.</v>
      </c>
      <c r="E2046" t="str">
        <f t="shared" si="99"/>
        <v>Allan</v>
      </c>
    </row>
    <row r="2047" spans="1:5" ht="15.75" x14ac:dyDescent="0.25">
      <c r="A2047" s="1" t="s">
        <v>321</v>
      </c>
      <c r="B2047" s="1" t="s">
        <v>4429</v>
      </c>
      <c r="C2047" t="str">
        <f t="shared" si="97"/>
        <v>Ms.</v>
      </c>
      <c r="D2047" t="str">
        <f t="shared" si="98"/>
        <v xml:space="preserve"> Christy</v>
      </c>
      <c r="E2047" t="str">
        <f t="shared" si="99"/>
        <v>McLaughlin</v>
      </c>
    </row>
    <row r="2048" spans="1:5" ht="15.75" x14ac:dyDescent="0.25">
      <c r="A2048" s="1" t="s">
        <v>320</v>
      </c>
      <c r="B2048" s="1" t="s">
        <v>4430</v>
      </c>
      <c r="C2048" t="str">
        <f t="shared" si="97"/>
        <v>Ms.</v>
      </c>
      <c r="D2048" t="str">
        <f t="shared" si="98"/>
        <v xml:space="preserve"> Jennifer</v>
      </c>
      <c r="E2048" t="str">
        <f t="shared" si="99"/>
        <v>Lee</v>
      </c>
    </row>
    <row r="2049" spans="1:5" ht="15.75" x14ac:dyDescent="0.25">
      <c r="A2049" s="1" t="s">
        <v>319</v>
      </c>
      <c r="B2049" s="1" t="s">
        <v>4431</v>
      </c>
      <c r="C2049" t="str">
        <f t="shared" si="97"/>
        <v>Ms.</v>
      </c>
      <c r="D2049" t="str">
        <f t="shared" si="98"/>
        <v xml:space="preserve"> Jingjing</v>
      </c>
      <c r="E2049" t="str">
        <f t="shared" si="99"/>
        <v>Tang</v>
      </c>
    </row>
    <row r="2050" spans="1:5" ht="15.75" x14ac:dyDescent="0.25">
      <c r="A2050" s="1" t="s">
        <v>318</v>
      </c>
      <c r="B2050" s="1" t="s">
        <v>4432</v>
      </c>
      <c r="C2050" t="str">
        <f t="shared" si="97"/>
        <v>Mr.</v>
      </c>
      <c r="D2050" t="str">
        <f t="shared" si="98"/>
        <v xml:space="preserve"> Morgan</v>
      </c>
      <c r="E2050" t="str">
        <f t="shared" si="99"/>
        <v>Kennedy</v>
      </c>
    </row>
    <row r="2051" spans="1:5" ht="15.75" x14ac:dyDescent="0.25">
      <c r="A2051" s="1" t="s">
        <v>317</v>
      </c>
      <c r="B2051" s="1" t="s">
        <v>4433</v>
      </c>
      <c r="C2051" t="str">
        <f t="shared" ref="C2051:C2114" si="100">TRIM(MID(B2051,FIND(",",B2051)+1,FIND(" ",B2051,FIND(",",B2051)+2)-FIND(",",B2051)-1))</f>
        <v>Mr.</v>
      </c>
      <c r="D2051" t="str">
        <f t="shared" si="98"/>
        <v xml:space="preserve"> Patrick J.</v>
      </c>
      <c r="E2051" t="str">
        <f t="shared" si="99"/>
        <v>Condon</v>
      </c>
    </row>
    <row r="2052" spans="1:5" ht="15.75" x14ac:dyDescent="0.25">
      <c r="A2052" s="1" t="s">
        <v>316</v>
      </c>
      <c r="B2052" s="1" t="s">
        <v>4434</v>
      </c>
      <c r="C2052" t="str">
        <f t="shared" si="100"/>
        <v>Mr.</v>
      </c>
      <c r="D2052" t="str">
        <f t="shared" si="98"/>
        <v xml:space="preserve"> Frankline</v>
      </c>
      <c r="E2052" t="str">
        <f t="shared" si="99"/>
        <v>Chepkwony</v>
      </c>
    </row>
    <row r="2053" spans="1:5" ht="15.75" x14ac:dyDescent="0.25">
      <c r="A2053" s="1" t="s">
        <v>315</v>
      </c>
      <c r="B2053" s="1" t="s">
        <v>4435</v>
      </c>
      <c r="C2053" t="str">
        <f t="shared" si="100"/>
        <v>Ms.</v>
      </c>
      <c r="D2053" t="str">
        <f t="shared" si="98"/>
        <v xml:space="preserve"> Laura T.</v>
      </c>
      <c r="E2053" t="str">
        <f t="shared" si="99"/>
        <v>Rodriguez</v>
      </c>
    </row>
    <row r="2054" spans="1:5" ht="15.75" x14ac:dyDescent="0.25">
      <c r="A2054" s="1" t="s">
        <v>314</v>
      </c>
      <c r="B2054" s="1" t="s">
        <v>4436</v>
      </c>
      <c r="C2054" t="str">
        <f t="shared" si="100"/>
        <v>Ms.</v>
      </c>
      <c r="D2054" t="str">
        <f t="shared" si="98"/>
        <v xml:space="preserve"> Natalia</v>
      </c>
      <c r="E2054" t="str">
        <f t="shared" si="99"/>
        <v>Szynkarczuk</v>
      </c>
    </row>
    <row r="2055" spans="1:5" ht="15.75" x14ac:dyDescent="0.25">
      <c r="A2055" s="1" t="s">
        <v>313</v>
      </c>
      <c r="B2055" s="1" t="s">
        <v>4437</v>
      </c>
      <c r="C2055" t="str">
        <f t="shared" si="100"/>
        <v>Ms.</v>
      </c>
      <c r="D2055" t="str">
        <f t="shared" si="98"/>
        <v xml:space="preserve"> Jennifer L.</v>
      </c>
      <c r="E2055" t="str">
        <f t="shared" si="99"/>
        <v>Brill</v>
      </c>
    </row>
    <row r="2056" spans="1:5" ht="15.75" x14ac:dyDescent="0.25">
      <c r="A2056" s="1" t="s">
        <v>312</v>
      </c>
      <c r="B2056" s="1" t="s">
        <v>4438</v>
      </c>
      <c r="C2056" t="str">
        <f t="shared" si="100"/>
        <v>Ms.</v>
      </c>
      <c r="D2056" t="str">
        <f t="shared" si="98"/>
        <v xml:space="preserve"> Brooke</v>
      </c>
      <c r="E2056" t="str">
        <f t="shared" si="99"/>
        <v>Adams</v>
      </c>
    </row>
    <row r="2057" spans="1:5" ht="15.75" x14ac:dyDescent="0.25">
      <c r="A2057" s="1" t="s">
        <v>311</v>
      </c>
      <c r="B2057" s="1" t="s">
        <v>4439</v>
      </c>
      <c r="C2057" t="str">
        <f t="shared" si="100"/>
        <v>Mr.</v>
      </c>
      <c r="D2057" t="str">
        <f t="shared" si="98"/>
        <v xml:space="preserve"> Jeremy M</v>
      </c>
      <c r="E2057" t="str">
        <f t="shared" si="99"/>
        <v>Nunn</v>
      </c>
    </row>
    <row r="2058" spans="1:5" ht="15.75" x14ac:dyDescent="0.25">
      <c r="A2058" s="1" t="s">
        <v>310</v>
      </c>
      <c r="B2058" s="1" t="s">
        <v>4440</v>
      </c>
      <c r="C2058" t="str">
        <f t="shared" si="100"/>
        <v>Ms.</v>
      </c>
      <c r="D2058" t="str">
        <f t="shared" si="98"/>
        <v xml:space="preserve"> Megan L.</v>
      </c>
      <c r="E2058" t="str">
        <f t="shared" si="99"/>
        <v>Blair</v>
      </c>
    </row>
    <row r="2059" spans="1:5" ht="15.75" x14ac:dyDescent="0.25">
      <c r="A2059" s="1" t="s">
        <v>309</v>
      </c>
      <c r="B2059" s="1" t="s">
        <v>4441</v>
      </c>
      <c r="C2059" t="str">
        <f t="shared" si="100"/>
        <v>Mr.</v>
      </c>
      <c r="D2059" t="str">
        <f t="shared" si="98"/>
        <v xml:space="preserve"> Bryan</v>
      </c>
      <c r="E2059" t="str">
        <f t="shared" si="99"/>
        <v>Sharkey</v>
      </c>
    </row>
    <row r="2060" spans="1:5" ht="15.75" x14ac:dyDescent="0.25">
      <c r="A2060" s="1" t="s">
        <v>308</v>
      </c>
      <c r="B2060" s="1" t="s">
        <v>4442</v>
      </c>
      <c r="C2060" t="str">
        <f t="shared" si="100"/>
        <v>Ms.</v>
      </c>
      <c r="D2060" t="str">
        <f t="shared" si="98"/>
        <v xml:space="preserve"> Marny</v>
      </c>
      <c r="E2060" t="str">
        <f t="shared" si="99"/>
        <v>Scalard</v>
      </c>
    </row>
    <row r="2061" spans="1:5" ht="15.75" x14ac:dyDescent="0.25">
      <c r="A2061" s="1" t="s">
        <v>307</v>
      </c>
      <c r="B2061" s="1" t="s">
        <v>4443</v>
      </c>
      <c r="C2061" t="str">
        <f t="shared" si="100"/>
        <v>Mr.</v>
      </c>
      <c r="D2061" t="str">
        <f t="shared" si="98"/>
        <v xml:space="preserve"> Marc</v>
      </c>
      <c r="E2061" t="str">
        <f t="shared" si="99"/>
        <v>Burget</v>
      </c>
    </row>
    <row r="2062" spans="1:5" ht="15.75" x14ac:dyDescent="0.25">
      <c r="A2062" s="1" t="s">
        <v>306</v>
      </c>
      <c r="B2062" s="1" t="s">
        <v>4444</v>
      </c>
      <c r="C2062" t="str">
        <f t="shared" si="100"/>
        <v>Mr.</v>
      </c>
      <c r="D2062" t="str">
        <f t="shared" si="98"/>
        <v xml:space="preserve"> Benjamin L</v>
      </c>
      <c r="E2062" t="str">
        <f t="shared" si="99"/>
        <v>English</v>
      </c>
    </row>
    <row r="2063" spans="1:5" ht="15.75" x14ac:dyDescent="0.25">
      <c r="A2063" s="1" t="s">
        <v>305</v>
      </c>
      <c r="B2063" s="1" t="s">
        <v>4445</v>
      </c>
      <c r="C2063" t="str">
        <f t="shared" si="100"/>
        <v>Mr.</v>
      </c>
      <c r="D2063" t="str">
        <f t="shared" si="98"/>
        <v xml:space="preserve"> Rob G</v>
      </c>
      <c r="E2063" t="str">
        <f t="shared" si="99"/>
        <v>Hampton</v>
      </c>
    </row>
    <row r="2064" spans="1:5" ht="15.75" x14ac:dyDescent="0.25">
      <c r="A2064" s="1" t="s">
        <v>304</v>
      </c>
      <c r="B2064" s="1" t="s">
        <v>4446</v>
      </c>
      <c r="C2064" t="str">
        <f t="shared" si="100"/>
        <v>Ms.</v>
      </c>
      <c r="D2064" t="str">
        <f t="shared" si="98"/>
        <v xml:space="preserve"> Stefanie A</v>
      </c>
      <c r="E2064" t="str">
        <f t="shared" si="99"/>
        <v>Flynn</v>
      </c>
    </row>
    <row r="2065" spans="1:5" ht="15.75" x14ac:dyDescent="0.25">
      <c r="A2065" s="1" t="s">
        <v>303</v>
      </c>
      <c r="B2065" s="1" t="s">
        <v>4447</v>
      </c>
      <c r="C2065" t="str">
        <f t="shared" si="100"/>
        <v>Ms.</v>
      </c>
      <c r="D2065" t="str">
        <f t="shared" ref="D2065:D2128" si="101">_xlfn.TEXTAFTER(_xlfn.TEXTAFTER(B2065,", ")," ")</f>
        <v xml:space="preserve"> Stephanie</v>
      </c>
      <c r="E2065" t="str">
        <f t="shared" ref="E2065:E2128" si="102">TRIM(LEFT(B2065,FIND(",",B2065)-1))</f>
        <v>Knast</v>
      </c>
    </row>
    <row r="2066" spans="1:5" ht="15.75" x14ac:dyDescent="0.25">
      <c r="A2066" s="1" t="s">
        <v>302</v>
      </c>
      <c r="B2066" s="1" t="s">
        <v>4448</v>
      </c>
      <c r="C2066" t="str">
        <f t="shared" si="100"/>
        <v>Ms.</v>
      </c>
      <c r="D2066" t="str">
        <f t="shared" si="101"/>
        <v xml:space="preserve"> Caroline F.</v>
      </c>
      <c r="E2066" t="str">
        <f t="shared" si="102"/>
        <v>Lucas</v>
      </c>
    </row>
    <row r="2067" spans="1:5" ht="15.75" x14ac:dyDescent="0.25">
      <c r="A2067" s="1" t="s">
        <v>301</v>
      </c>
      <c r="B2067" s="1" t="s">
        <v>4449</v>
      </c>
      <c r="C2067" t="str">
        <f t="shared" si="100"/>
        <v>Ms.</v>
      </c>
      <c r="D2067" t="str">
        <f t="shared" si="101"/>
        <v xml:space="preserve"> Julia J.</v>
      </c>
      <c r="E2067" t="str">
        <f t="shared" si="102"/>
        <v>Thomas</v>
      </c>
    </row>
    <row r="2068" spans="1:5" ht="15.75" x14ac:dyDescent="0.25">
      <c r="A2068" s="1" t="s">
        <v>299</v>
      </c>
      <c r="B2068" s="1" t="s">
        <v>4450</v>
      </c>
      <c r="C2068" t="str">
        <f t="shared" si="100"/>
        <v>Mr.</v>
      </c>
      <c r="D2068" t="str">
        <f t="shared" si="101"/>
        <v xml:space="preserve"> Jack</v>
      </c>
      <c r="E2068" t="str">
        <f t="shared" si="102"/>
        <v>Cherewatti</v>
      </c>
    </row>
    <row r="2069" spans="1:5" ht="15.75" x14ac:dyDescent="0.25">
      <c r="A2069" s="1" t="s">
        <v>298</v>
      </c>
      <c r="B2069" s="1" t="s">
        <v>4451</v>
      </c>
      <c r="C2069" t="str">
        <f t="shared" si="100"/>
        <v>Mr.</v>
      </c>
      <c r="D2069" t="str">
        <f t="shared" si="101"/>
        <v xml:space="preserve"> Bernat</v>
      </c>
      <c r="E2069" t="str">
        <f t="shared" si="102"/>
        <v>Olle</v>
      </c>
    </row>
    <row r="2070" spans="1:5" ht="15.75" x14ac:dyDescent="0.25">
      <c r="A2070" s="1" t="s">
        <v>297</v>
      </c>
      <c r="B2070" s="1" t="s">
        <v>4452</v>
      </c>
      <c r="C2070" t="str">
        <f t="shared" si="100"/>
        <v>Mr.</v>
      </c>
      <c r="D2070" t="str">
        <f t="shared" si="101"/>
        <v xml:space="preserve"> Hicham</v>
      </c>
      <c r="E2070" t="str">
        <f t="shared" si="102"/>
        <v>Hamsi</v>
      </c>
    </row>
    <row r="2071" spans="1:5" ht="15.75" x14ac:dyDescent="0.25">
      <c r="A2071" s="1" t="s">
        <v>296</v>
      </c>
      <c r="B2071" s="1" t="s">
        <v>4453</v>
      </c>
      <c r="C2071" t="str">
        <f t="shared" si="100"/>
        <v>Ms.</v>
      </c>
      <c r="D2071" t="str">
        <f t="shared" si="101"/>
        <v xml:space="preserve"> Sarah</v>
      </c>
      <c r="E2071" t="str">
        <f t="shared" si="102"/>
        <v>Finnegan</v>
      </c>
    </row>
    <row r="2072" spans="1:5" ht="15.75" x14ac:dyDescent="0.25">
      <c r="A2072" s="1" t="s">
        <v>295</v>
      </c>
      <c r="B2072" s="1" t="s">
        <v>4454</v>
      </c>
      <c r="C2072" t="str">
        <f t="shared" si="100"/>
        <v>Mr.</v>
      </c>
      <c r="D2072" t="str">
        <f t="shared" si="101"/>
        <v xml:space="preserve"> Anthony S</v>
      </c>
      <c r="E2072" t="str">
        <f t="shared" si="102"/>
        <v>Walsh</v>
      </c>
    </row>
    <row r="2073" spans="1:5" ht="15.75" x14ac:dyDescent="0.25">
      <c r="A2073" s="1" t="s">
        <v>294</v>
      </c>
      <c r="B2073" s="1" t="s">
        <v>4455</v>
      </c>
      <c r="C2073" t="str">
        <f t="shared" si="100"/>
        <v>Ms.</v>
      </c>
      <c r="D2073" t="str">
        <f t="shared" si="101"/>
        <v xml:space="preserve"> Elisabetta</v>
      </c>
      <c r="E2073" t="str">
        <f t="shared" si="102"/>
        <v>Villa</v>
      </c>
    </row>
    <row r="2074" spans="1:5" ht="15.75" x14ac:dyDescent="0.25">
      <c r="A2074" s="1" t="s">
        <v>293</v>
      </c>
      <c r="B2074" s="1" t="s">
        <v>4456</v>
      </c>
      <c r="C2074" t="str">
        <f t="shared" si="100"/>
        <v>Mr.</v>
      </c>
      <c r="D2074" t="str">
        <f t="shared" si="101"/>
        <v xml:space="preserve"> Trevor N.</v>
      </c>
      <c r="E2074" t="str">
        <f t="shared" si="102"/>
        <v>Cable</v>
      </c>
    </row>
    <row r="2075" spans="1:5" ht="15.75" x14ac:dyDescent="0.25">
      <c r="A2075" s="1" t="s">
        <v>292</v>
      </c>
      <c r="B2075" s="1" t="s">
        <v>4457</v>
      </c>
      <c r="C2075" t="str">
        <f t="shared" si="100"/>
        <v>Ms.</v>
      </c>
      <c r="D2075" t="str">
        <f t="shared" si="101"/>
        <v xml:space="preserve"> Nancy</v>
      </c>
      <c r="E2075" t="str">
        <f t="shared" si="102"/>
        <v>Eiring</v>
      </c>
    </row>
    <row r="2076" spans="1:5" ht="15.75" x14ac:dyDescent="0.25">
      <c r="A2076" s="1" t="s">
        <v>291</v>
      </c>
      <c r="B2076" s="1" t="s">
        <v>4458</v>
      </c>
      <c r="C2076" t="str">
        <f t="shared" si="100"/>
        <v>Ms.</v>
      </c>
      <c r="D2076" t="str">
        <f t="shared" si="101"/>
        <v xml:space="preserve"> Allison R.</v>
      </c>
      <c r="E2076" t="str">
        <f t="shared" si="102"/>
        <v>Connor</v>
      </c>
    </row>
    <row r="2077" spans="1:5" ht="15.75" x14ac:dyDescent="0.25">
      <c r="A2077" s="1" t="s">
        <v>290</v>
      </c>
      <c r="B2077" s="1" t="s">
        <v>4459</v>
      </c>
      <c r="C2077" t="str">
        <f t="shared" si="100"/>
        <v>Mr.</v>
      </c>
      <c r="D2077" t="str">
        <f t="shared" si="101"/>
        <v xml:space="preserve"> Robert J.</v>
      </c>
      <c r="E2077" t="str">
        <f t="shared" si="102"/>
        <v>Friedman</v>
      </c>
    </row>
    <row r="2078" spans="1:5" ht="15.75" x14ac:dyDescent="0.25">
      <c r="A2078" s="1" t="s">
        <v>289</v>
      </c>
      <c r="B2078" s="1" t="s">
        <v>4460</v>
      </c>
      <c r="C2078" t="str">
        <f t="shared" si="100"/>
        <v>Mr.</v>
      </c>
      <c r="D2078" t="str">
        <f t="shared" si="101"/>
        <v xml:space="preserve"> Nicholas</v>
      </c>
      <c r="E2078" t="str">
        <f t="shared" si="102"/>
        <v>Croker</v>
      </c>
    </row>
    <row r="2079" spans="1:5" ht="15.75" x14ac:dyDescent="0.25">
      <c r="A2079" s="1" t="s">
        <v>288</v>
      </c>
      <c r="B2079" s="1" t="s">
        <v>4461</v>
      </c>
      <c r="C2079" t="str">
        <f t="shared" si="100"/>
        <v>Mr.</v>
      </c>
      <c r="D2079" t="str">
        <f t="shared" si="101"/>
        <v xml:space="preserve"> Kevin L</v>
      </c>
      <c r="E2079" t="str">
        <f t="shared" si="102"/>
        <v>Beganics</v>
      </c>
    </row>
    <row r="2080" spans="1:5" ht="15.75" x14ac:dyDescent="0.25">
      <c r="A2080" s="1" t="s">
        <v>287</v>
      </c>
      <c r="B2080" s="1" t="s">
        <v>4462</v>
      </c>
      <c r="C2080" t="str">
        <f t="shared" si="100"/>
        <v>Mr.</v>
      </c>
      <c r="D2080" t="str">
        <f t="shared" si="101"/>
        <v xml:space="preserve"> Bryan</v>
      </c>
      <c r="E2080" t="str">
        <f t="shared" si="102"/>
        <v>Huberty</v>
      </c>
    </row>
    <row r="2081" spans="1:5" ht="15.75" x14ac:dyDescent="0.25">
      <c r="A2081" s="1" t="s">
        <v>286</v>
      </c>
      <c r="B2081" s="1" t="s">
        <v>4463</v>
      </c>
      <c r="C2081" t="str">
        <f t="shared" si="100"/>
        <v>Ms.</v>
      </c>
      <c r="D2081" t="str">
        <f t="shared" si="101"/>
        <v xml:space="preserve"> Janae N.</v>
      </c>
      <c r="E2081" t="str">
        <f t="shared" si="102"/>
        <v>Jacobs</v>
      </c>
    </row>
    <row r="2082" spans="1:5" ht="15.75" x14ac:dyDescent="0.25">
      <c r="A2082" s="1" t="s">
        <v>285</v>
      </c>
      <c r="B2082" s="1" t="s">
        <v>4464</v>
      </c>
      <c r="C2082" t="str">
        <f t="shared" si="100"/>
        <v>Ms.</v>
      </c>
      <c r="D2082" t="str">
        <f t="shared" si="101"/>
        <v xml:space="preserve"> Audrey</v>
      </c>
      <c r="E2082" t="str">
        <f t="shared" si="102"/>
        <v>Hazlehurst</v>
      </c>
    </row>
    <row r="2083" spans="1:5" ht="15.75" x14ac:dyDescent="0.25">
      <c r="A2083" s="1" t="s">
        <v>284</v>
      </c>
      <c r="B2083" s="1" t="s">
        <v>4465</v>
      </c>
      <c r="C2083" t="str">
        <f t="shared" si="100"/>
        <v>Ms.</v>
      </c>
      <c r="D2083" t="str">
        <f t="shared" si="101"/>
        <v xml:space="preserve"> Laura</v>
      </c>
      <c r="E2083" t="str">
        <f t="shared" si="102"/>
        <v>Marin</v>
      </c>
    </row>
    <row r="2084" spans="1:5" ht="15.75" x14ac:dyDescent="0.25">
      <c r="A2084" s="1" t="s">
        <v>283</v>
      </c>
      <c r="B2084" s="1" t="s">
        <v>4466</v>
      </c>
      <c r="C2084" t="str">
        <f t="shared" si="100"/>
        <v>Ms.</v>
      </c>
      <c r="D2084" t="str">
        <f t="shared" si="101"/>
        <v xml:space="preserve"> Nicole F</v>
      </c>
      <c r="E2084" t="str">
        <f t="shared" si="102"/>
        <v>Dear</v>
      </c>
    </row>
    <row r="2085" spans="1:5" ht="15.75" x14ac:dyDescent="0.25">
      <c r="A2085" s="1" t="s">
        <v>282</v>
      </c>
      <c r="B2085" s="1" t="s">
        <v>4467</v>
      </c>
      <c r="C2085" t="str">
        <f t="shared" si="100"/>
        <v>Ms.</v>
      </c>
      <c r="D2085" t="str">
        <f t="shared" si="101"/>
        <v xml:space="preserve"> Krista L</v>
      </c>
      <c r="E2085" t="str">
        <f t="shared" si="102"/>
        <v>Lederer</v>
      </c>
    </row>
    <row r="2086" spans="1:5" ht="15.75" x14ac:dyDescent="0.25">
      <c r="A2086" s="1" t="s">
        <v>281</v>
      </c>
      <c r="B2086" s="1" t="s">
        <v>4468</v>
      </c>
      <c r="C2086" t="str">
        <f t="shared" si="100"/>
        <v>Ms.</v>
      </c>
      <c r="D2086" t="str">
        <f t="shared" si="101"/>
        <v xml:space="preserve"> Denise</v>
      </c>
      <c r="E2086" t="str">
        <f t="shared" si="102"/>
        <v>Robson</v>
      </c>
    </row>
    <row r="2087" spans="1:5" ht="15.75" x14ac:dyDescent="0.25">
      <c r="A2087" s="1" t="s">
        <v>280</v>
      </c>
      <c r="B2087" s="1" t="s">
        <v>4469</v>
      </c>
      <c r="C2087" t="str">
        <f t="shared" si="100"/>
        <v>Mr.</v>
      </c>
      <c r="D2087" t="str">
        <f t="shared" si="101"/>
        <v xml:space="preserve"> Ariel</v>
      </c>
      <c r="E2087" t="str">
        <f t="shared" si="102"/>
        <v>Galvan</v>
      </c>
    </row>
    <row r="2088" spans="1:5" ht="15.75" x14ac:dyDescent="0.25">
      <c r="A2088" s="1" t="s">
        <v>279</v>
      </c>
      <c r="B2088" s="1" t="s">
        <v>4470</v>
      </c>
      <c r="C2088" t="str">
        <f t="shared" si="100"/>
        <v>Mr.</v>
      </c>
      <c r="D2088" t="str">
        <f t="shared" si="101"/>
        <v xml:space="preserve"> Jeremy</v>
      </c>
      <c r="E2088" t="str">
        <f t="shared" si="102"/>
        <v>Walsh</v>
      </c>
    </row>
    <row r="2089" spans="1:5" ht="15.75" x14ac:dyDescent="0.25">
      <c r="A2089" s="1" t="s">
        <v>278</v>
      </c>
      <c r="B2089" s="1" t="s">
        <v>4471</v>
      </c>
      <c r="C2089" t="str">
        <f t="shared" si="100"/>
        <v>Ms.</v>
      </c>
      <c r="D2089" t="str">
        <f t="shared" si="101"/>
        <v xml:space="preserve"> Rosalie</v>
      </c>
      <c r="E2089" t="str">
        <f t="shared" si="102"/>
        <v>Teeuwen</v>
      </c>
    </row>
    <row r="2090" spans="1:5" ht="15.75" x14ac:dyDescent="0.25">
      <c r="A2090" s="1" t="s">
        <v>277</v>
      </c>
      <c r="B2090" s="1" t="s">
        <v>4472</v>
      </c>
      <c r="C2090" t="str">
        <f t="shared" si="100"/>
        <v>Mr.</v>
      </c>
      <c r="D2090" t="str">
        <f t="shared" si="101"/>
        <v xml:space="preserve"> Jay</v>
      </c>
      <c r="E2090" t="str">
        <f t="shared" si="102"/>
        <v>List</v>
      </c>
    </row>
    <row r="2091" spans="1:5" ht="15.75" x14ac:dyDescent="0.25">
      <c r="A2091" s="1" t="s">
        <v>275</v>
      </c>
      <c r="B2091" s="1" t="s">
        <v>4473</v>
      </c>
      <c r="C2091" t="str">
        <f t="shared" si="100"/>
        <v>Mr.</v>
      </c>
      <c r="D2091" t="str">
        <f t="shared" si="101"/>
        <v xml:space="preserve"> Vitaliy</v>
      </c>
      <c r="E2091" t="str">
        <f t="shared" si="102"/>
        <v>Shafar</v>
      </c>
    </row>
    <row r="2092" spans="1:5" ht="15.75" x14ac:dyDescent="0.25">
      <c r="A2092" s="1" t="s">
        <v>274</v>
      </c>
      <c r="B2092" s="1" t="s">
        <v>4474</v>
      </c>
      <c r="C2092" t="str">
        <f t="shared" si="100"/>
        <v>Mr.</v>
      </c>
      <c r="D2092" t="str">
        <f t="shared" si="101"/>
        <v xml:space="preserve"> Benjamin W.</v>
      </c>
      <c r="E2092" t="str">
        <f t="shared" si="102"/>
        <v>Copenhaver</v>
      </c>
    </row>
    <row r="2093" spans="1:5" ht="15.75" x14ac:dyDescent="0.25">
      <c r="A2093" s="1" t="s">
        <v>273</v>
      </c>
      <c r="B2093" s="1" t="s">
        <v>4475</v>
      </c>
      <c r="C2093" t="str">
        <f t="shared" si="100"/>
        <v>Mr.</v>
      </c>
      <c r="D2093" t="str">
        <f t="shared" si="101"/>
        <v xml:space="preserve"> Jesse</v>
      </c>
      <c r="E2093" t="str">
        <f t="shared" si="102"/>
        <v>Stump</v>
      </c>
    </row>
    <row r="2094" spans="1:5" ht="15.75" x14ac:dyDescent="0.25">
      <c r="A2094" s="1" t="s">
        <v>272</v>
      </c>
      <c r="B2094" s="1" t="s">
        <v>4476</v>
      </c>
      <c r="C2094" t="str">
        <f t="shared" si="100"/>
        <v>Mr.</v>
      </c>
      <c r="D2094" t="str">
        <f t="shared" si="101"/>
        <v xml:space="preserve"> Mark</v>
      </c>
      <c r="E2094" t="str">
        <f t="shared" si="102"/>
        <v>Wehrman</v>
      </c>
    </row>
    <row r="2095" spans="1:5" ht="15.75" x14ac:dyDescent="0.25">
      <c r="A2095" s="1" t="s">
        <v>271</v>
      </c>
      <c r="B2095" s="1" t="s">
        <v>4477</v>
      </c>
      <c r="C2095" t="str">
        <f t="shared" si="100"/>
        <v>Ms.</v>
      </c>
      <c r="D2095" t="str">
        <f t="shared" si="101"/>
        <v xml:space="preserve"> Lauren</v>
      </c>
      <c r="E2095" t="str">
        <f t="shared" si="102"/>
        <v>Sischo</v>
      </c>
    </row>
    <row r="2096" spans="1:5" ht="15.75" x14ac:dyDescent="0.25">
      <c r="A2096" s="1" t="s">
        <v>270</v>
      </c>
      <c r="B2096" s="1" t="s">
        <v>4478</v>
      </c>
      <c r="C2096" t="str">
        <f t="shared" si="100"/>
        <v>Mr.</v>
      </c>
      <c r="D2096" t="str">
        <f t="shared" si="101"/>
        <v xml:space="preserve"> Massimiliano</v>
      </c>
      <c r="E2096" t="str">
        <f t="shared" si="102"/>
        <v>Fonti</v>
      </c>
    </row>
    <row r="2097" spans="1:5" ht="15.75" x14ac:dyDescent="0.25">
      <c r="A2097" s="1" t="s">
        <v>269</v>
      </c>
      <c r="B2097" s="1" t="s">
        <v>4479</v>
      </c>
      <c r="C2097" t="str">
        <f t="shared" si="100"/>
        <v>Mr.</v>
      </c>
      <c r="D2097" t="str">
        <f t="shared" si="101"/>
        <v xml:space="preserve"> Josh</v>
      </c>
      <c r="E2097" t="str">
        <f t="shared" si="102"/>
        <v>Merlis</v>
      </c>
    </row>
    <row r="2098" spans="1:5" ht="15.75" x14ac:dyDescent="0.25">
      <c r="A2098" s="1" t="s">
        <v>268</v>
      </c>
      <c r="B2098" s="1" t="s">
        <v>4480</v>
      </c>
      <c r="C2098" t="str">
        <f t="shared" si="100"/>
        <v>Mr.</v>
      </c>
      <c r="D2098" t="str">
        <f t="shared" si="101"/>
        <v xml:space="preserve"> Kiyokatsu</v>
      </c>
      <c r="E2098" t="str">
        <f t="shared" si="102"/>
        <v>Hasegawa</v>
      </c>
    </row>
    <row r="2099" spans="1:5" ht="15.75" x14ac:dyDescent="0.25">
      <c r="A2099" s="1" t="s">
        <v>267</v>
      </c>
      <c r="B2099" s="1" t="s">
        <v>4481</v>
      </c>
      <c r="C2099" t="str">
        <f t="shared" si="100"/>
        <v>Ms.</v>
      </c>
      <c r="D2099" t="str">
        <f t="shared" si="101"/>
        <v xml:space="preserve"> Amanda L</v>
      </c>
      <c r="E2099" t="str">
        <f t="shared" si="102"/>
        <v>Haselden</v>
      </c>
    </row>
    <row r="2100" spans="1:5" ht="15.75" x14ac:dyDescent="0.25">
      <c r="A2100" s="1" t="s">
        <v>266</v>
      </c>
      <c r="B2100" s="1" t="s">
        <v>4482</v>
      </c>
      <c r="C2100" t="str">
        <f t="shared" si="100"/>
        <v>Mr.</v>
      </c>
      <c r="D2100" t="str">
        <f t="shared" si="101"/>
        <v xml:space="preserve"> Matthew</v>
      </c>
      <c r="E2100" t="str">
        <f t="shared" si="102"/>
        <v>Simonson</v>
      </c>
    </row>
    <row r="2101" spans="1:5" ht="15.75" x14ac:dyDescent="0.25">
      <c r="A2101" s="1" t="s">
        <v>265</v>
      </c>
      <c r="B2101" s="1" t="s">
        <v>4483</v>
      </c>
      <c r="C2101" t="str">
        <f t="shared" si="100"/>
        <v>Ms.</v>
      </c>
      <c r="D2101" t="str">
        <f t="shared" si="101"/>
        <v xml:space="preserve"> Julia M</v>
      </c>
      <c r="E2101" t="str">
        <f t="shared" si="102"/>
        <v>Montag</v>
      </c>
    </row>
    <row r="2102" spans="1:5" ht="15.75" x14ac:dyDescent="0.25">
      <c r="A2102" s="1" t="s">
        <v>264</v>
      </c>
      <c r="B2102" s="1" t="s">
        <v>4484</v>
      </c>
      <c r="C2102" t="str">
        <f t="shared" si="100"/>
        <v>Ms.</v>
      </c>
      <c r="D2102" t="str">
        <f t="shared" si="101"/>
        <v xml:space="preserve"> Rhea</v>
      </c>
      <c r="E2102" t="str">
        <f t="shared" si="102"/>
        <v>Deroian</v>
      </c>
    </row>
    <row r="2103" spans="1:5" ht="15.75" x14ac:dyDescent="0.25">
      <c r="A2103" s="1" t="s">
        <v>263</v>
      </c>
      <c r="B2103" s="1" t="s">
        <v>4485</v>
      </c>
      <c r="C2103" t="str">
        <f t="shared" si="100"/>
        <v>Mr.</v>
      </c>
      <c r="D2103" t="str">
        <f t="shared" si="101"/>
        <v xml:space="preserve"> Justin</v>
      </c>
      <c r="E2103" t="str">
        <f t="shared" si="102"/>
        <v>Goetz</v>
      </c>
    </row>
    <row r="2104" spans="1:5" ht="15.75" x14ac:dyDescent="0.25">
      <c r="A2104" s="1" t="s">
        <v>262</v>
      </c>
      <c r="B2104" s="1" t="s">
        <v>4486</v>
      </c>
      <c r="C2104" t="str">
        <f t="shared" si="100"/>
        <v>Mr.</v>
      </c>
      <c r="D2104" t="str">
        <f t="shared" si="101"/>
        <v xml:space="preserve"> Shamus M.</v>
      </c>
      <c r="E2104" t="str">
        <f t="shared" si="102"/>
        <v>Brady</v>
      </c>
    </row>
    <row r="2105" spans="1:5" ht="15.75" x14ac:dyDescent="0.25">
      <c r="A2105" s="1" t="s">
        <v>261</v>
      </c>
      <c r="B2105" s="1" t="s">
        <v>4487</v>
      </c>
      <c r="C2105" t="str">
        <f t="shared" si="100"/>
        <v>Mr.</v>
      </c>
      <c r="D2105" t="str">
        <f t="shared" si="101"/>
        <v xml:space="preserve"> Mike</v>
      </c>
      <c r="E2105" t="str">
        <f t="shared" si="102"/>
        <v>Moran</v>
      </c>
    </row>
    <row r="2106" spans="1:5" ht="15.75" x14ac:dyDescent="0.25">
      <c r="A2106" s="1" t="s">
        <v>260</v>
      </c>
      <c r="B2106" s="1" t="s">
        <v>4488</v>
      </c>
      <c r="C2106" t="str">
        <f t="shared" si="100"/>
        <v>Ms.</v>
      </c>
      <c r="D2106" t="str">
        <f t="shared" si="101"/>
        <v xml:space="preserve"> Mary Beth</v>
      </c>
      <c r="E2106" t="str">
        <f t="shared" si="102"/>
        <v>Strickler</v>
      </c>
    </row>
    <row r="2107" spans="1:5" ht="15.75" x14ac:dyDescent="0.25">
      <c r="A2107" s="1" t="s">
        <v>259</v>
      </c>
      <c r="B2107" s="1" t="s">
        <v>4489</v>
      </c>
      <c r="C2107" t="str">
        <f t="shared" si="100"/>
        <v>Ms.</v>
      </c>
      <c r="D2107" t="str">
        <f t="shared" si="101"/>
        <v xml:space="preserve"> Erin</v>
      </c>
      <c r="E2107" t="str">
        <f t="shared" si="102"/>
        <v>Simone</v>
      </c>
    </row>
    <row r="2108" spans="1:5" ht="15.75" x14ac:dyDescent="0.25">
      <c r="A2108" s="1" t="s">
        <v>258</v>
      </c>
      <c r="B2108" s="1" t="s">
        <v>4490</v>
      </c>
      <c r="C2108" t="str">
        <f t="shared" si="100"/>
        <v>Ms.</v>
      </c>
      <c r="D2108" t="str">
        <f t="shared" si="101"/>
        <v xml:space="preserve"> Hallie</v>
      </c>
      <c r="E2108" t="str">
        <f t="shared" si="102"/>
        <v>Von Rock</v>
      </c>
    </row>
    <row r="2109" spans="1:5" ht="15.75" x14ac:dyDescent="0.25">
      <c r="A2109" s="1" t="s">
        <v>257</v>
      </c>
      <c r="B2109" s="1" t="s">
        <v>4491</v>
      </c>
      <c r="C2109" t="str">
        <f t="shared" si="100"/>
        <v>Ms.</v>
      </c>
      <c r="D2109" t="str">
        <f t="shared" si="101"/>
        <v xml:space="preserve"> Paige P</v>
      </c>
      <c r="E2109" t="str">
        <f t="shared" si="102"/>
        <v>Woodard</v>
      </c>
    </row>
    <row r="2110" spans="1:5" ht="15.75" x14ac:dyDescent="0.25">
      <c r="A2110" s="1" t="s">
        <v>256</v>
      </c>
      <c r="B2110" s="1" t="s">
        <v>4492</v>
      </c>
      <c r="C2110" t="str">
        <f t="shared" si="100"/>
        <v>Ms.</v>
      </c>
      <c r="D2110" t="str">
        <f t="shared" si="101"/>
        <v xml:space="preserve"> Ji</v>
      </c>
      <c r="E2110" t="str">
        <f t="shared" si="102"/>
        <v>Li</v>
      </c>
    </row>
    <row r="2111" spans="1:5" ht="15.75" x14ac:dyDescent="0.25">
      <c r="A2111" s="1" t="s">
        <v>255</v>
      </c>
      <c r="B2111" s="1" t="s">
        <v>4493</v>
      </c>
      <c r="C2111" t="str">
        <f t="shared" si="100"/>
        <v>Ms.</v>
      </c>
      <c r="D2111" t="str">
        <f t="shared" si="101"/>
        <v xml:space="preserve"> Carissa A</v>
      </c>
      <c r="E2111" t="str">
        <f t="shared" si="102"/>
        <v>Sinda</v>
      </c>
    </row>
    <row r="2112" spans="1:5" ht="15.75" x14ac:dyDescent="0.25">
      <c r="A2112" s="1" t="s">
        <v>254</v>
      </c>
      <c r="B2112" s="1" t="s">
        <v>4494</v>
      </c>
      <c r="C2112" t="str">
        <f t="shared" si="100"/>
        <v>Ms.</v>
      </c>
      <c r="D2112" t="str">
        <f t="shared" si="101"/>
        <v xml:space="preserve"> Mona</v>
      </c>
      <c r="E2112" t="str">
        <f t="shared" si="102"/>
        <v>Rydland</v>
      </c>
    </row>
    <row r="2113" spans="1:5" ht="15.75" x14ac:dyDescent="0.25">
      <c r="A2113" s="1" t="s">
        <v>253</v>
      </c>
      <c r="B2113" s="1" t="s">
        <v>4495</v>
      </c>
      <c r="C2113" t="str">
        <f t="shared" si="100"/>
        <v>Ms.</v>
      </c>
      <c r="D2113" t="str">
        <f t="shared" si="101"/>
        <v xml:space="preserve"> Kristin R.</v>
      </c>
      <c r="E2113" t="str">
        <f t="shared" si="102"/>
        <v>Vespa</v>
      </c>
    </row>
    <row r="2114" spans="1:5" ht="15.75" x14ac:dyDescent="0.25">
      <c r="A2114" s="1" t="s">
        <v>252</v>
      </c>
      <c r="B2114" s="1" t="s">
        <v>4496</v>
      </c>
      <c r="C2114" t="str">
        <f t="shared" si="100"/>
        <v>Ms.</v>
      </c>
      <c r="D2114" t="str">
        <f t="shared" si="101"/>
        <v xml:space="preserve"> Beth</v>
      </c>
      <c r="E2114" t="str">
        <f t="shared" si="102"/>
        <v>Meadows</v>
      </c>
    </row>
    <row r="2115" spans="1:5" ht="15.75" x14ac:dyDescent="0.25">
      <c r="A2115" s="1" t="s">
        <v>251</v>
      </c>
      <c r="B2115" s="1" t="s">
        <v>4497</v>
      </c>
      <c r="C2115" t="str">
        <f t="shared" ref="C2115:C2178" si="103">TRIM(MID(B2115,FIND(",",B2115)+1,FIND(" ",B2115,FIND(",",B2115)+2)-FIND(",",B2115)-1))</f>
        <v>Ms.</v>
      </c>
      <c r="D2115" t="str">
        <f t="shared" si="101"/>
        <v xml:space="preserve"> Allison</v>
      </c>
      <c r="E2115" t="str">
        <f t="shared" si="102"/>
        <v>Toppen</v>
      </c>
    </row>
    <row r="2116" spans="1:5" ht="15.75" x14ac:dyDescent="0.25">
      <c r="A2116" s="1" t="s">
        <v>250</v>
      </c>
      <c r="B2116" s="1" t="s">
        <v>4498</v>
      </c>
      <c r="C2116" t="str">
        <f t="shared" si="103"/>
        <v>Ms.</v>
      </c>
      <c r="D2116" t="str">
        <f t="shared" si="101"/>
        <v xml:space="preserve"> Ashley E</v>
      </c>
      <c r="E2116" t="str">
        <f t="shared" si="102"/>
        <v>Ermer</v>
      </c>
    </row>
    <row r="2117" spans="1:5" ht="15.75" x14ac:dyDescent="0.25">
      <c r="A2117" s="1" t="s">
        <v>248</v>
      </c>
      <c r="B2117" s="1" t="s">
        <v>4499</v>
      </c>
      <c r="C2117" t="str">
        <f t="shared" si="103"/>
        <v>Ms.</v>
      </c>
      <c r="D2117" t="str">
        <f t="shared" si="101"/>
        <v xml:space="preserve"> Hilary K.</v>
      </c>
      <c r="E2117" t="str">
        <f t="shared" si="102"/>
        <v>Dionne</v>
      </c>
    </row>
    <row r="2118" spans="1:5" ht="15.75" x14ac:dyDescent="0.25">
      <c r="A2118" s="1" t="s">
        <v>246</v>
      </c>
      <c r="B2118" s="1" t="s">
        <v>4500</v>
      </c>
      <c r="C2118" t="str">
        <f t="shared" si="103"/>
        <v>Ms.</v>
      </c>
      <c r="D2118" t="str">
        <f t="shared" si="101"/>
        <v xml:space="preserve"> Dominique</v>
      </c>
      <c r="E2118" t="str">
        <f t="shared" si="102"/>
        <v>Stasulli</v>
      </c>
    </row>
    <row r="2119" spans="1:5" ht="15.75" x14ac:dyDescent="0.25">
      <c r="A2119" s="1" t="s">
        <v>245</v>
      </c>
      <c r="B2119" s="1" t="s">
        <v>4501</v>
      </c>
      <c r="C2119" t="str">
        <f t="shared" si="103"/>
        <v>Mr.</v>
      </c>
      <c r="D2119" t="str">
        <f t="shared" si="101"/>
        <v xml:space="preserve"> Carlos I</v>
      </c>
      <c r="E2119" t="str">
        <f t="shared" si="102"/>
        <v>Duran</v>
      </c>
    </row>
    <row r="2120" spans="1:5" ht="15.75" x14ac:dyDescent="0.25">
      <c r="A2120" s="1" t="s">
        <v>244</v>
      </c>
      <c r="B2120" s="1" t="s">
        <v>4502</v>
      </c>
      <c r="C2120" t="str">
        <f t="shared" si="103"/>
        <v>Mr.</v>
      </c>
      <c r="D2120" t="str">
        <f t="shared" si="101"/>
        <v xml:space="preserve"> Matthew</v>
      </c>
      <c r="E2120" t="str">
        <f t="shared" si="102"/>
        <v>Klundt</v>
      </c>
    </row>
    <row r="2121" spans="1:5" ht="15.75" x14ac:dyDescent="0.25">
      <c r="A2121" s="1" t="s">
        <v>243</v>
      </c>
      <c r="B2121" s="1" t="s">
        <v>4503</v>
      </c>
      <c r="C2121" t="str">
        <f t="shared" si="103"/>
        <v>Ms.</v>
      </c>
      <c r="D2121" t="str">
        <f t="shared" si="101"/>
        <v xml:space="preserve"> Kara</v>
      </c>
      <c r="E2121" t="str">
        <f t="shared" si="102"/>
        <v>Waters</v>
      </c>
    </row>
    <row r="2122" spans="1:5" ht="15.75" x14ac:dyDescent="0.25">
      <c r="A2122" s="1" t="s">
        <v>242</v>
      </c>
      <c r="B2122" s="1" t="s">
        <v>4504</v>
      </c>
      <c r="C2122" t="str">
        <f t="shared" si="103"/>
        <v>Ms.</v>
      </c>
      <c r="D2122" t="str">
        <f t="shared" si="101"/>
        <v xml:space="preserve"> Sarah S</v>
      </c>
      <c r="E2122" t="str">
        <f t="shared" si="102"/>
        <v>Rusk</v>
      </c>
    </row>
    <row r="2123" spans="1:5" ht="15.75" x14ac:dyDescent="0.25">
      <c r="A2123" s="1" t="s">
        <v>241</v>
      </c>
      <c r="B2123" s="1" t="s">
        <v>4505</v>
      </c>
      <c r="C2123" t="str">
        <f t="shared" si="103"/>
        <v>Ms.</v>
      </c>
      <c r="D2123" t="str">
        <f t="shared" si="101"/>
        <v xml:space="preserve"> Shauna R.</v>
      </c>
      <c r="E2123" t="str">
        <f t="shared" si="102"/>
        <v>Gersbach</v>
      </c>
    </row>
    <row r="2124" spans="1:5" ht="15.75" x14ac:dyDescent="0.25">
      <c r="A2124" s="1" t="s">
        <v>240</v>
      </c>
      <c r="B2124" s="1" t="s">
        <v>4506</v>
      </c>
      <c r="C2124" t="str">
        <f t="shared" si="103"/>
        <v>Ms.</v>
      </c>
      <c r="D2124" t="str">
        <f t="shared" si="101"/>
        <v xml:space="preserve"> Lindsay J.</v>
      </c>
      <c r="E2124" t="str">
        <f t="shared" si="102"/>
        <v>Taylor-Watson</v>
      </c>
    </row>
    <row r="2125" spans="1:5" ht="15.75" x14ac:dyDescent="0.25">
      <c r="A2125" s="1" t="s">
        <v>239</v>
      </c>
      <c r="B2125" s="1" t="s">
        <v>4507</v>
      </c>
      <c r="C2125" t="str">
        <f t="shared" si="103"/>
        <v>Ms.</v>
      </c>
      <c r="D2125" t="str">
        <f t="shared" si="101"/>
        <v xml:space="preserve"> Danya A.</v>
      </c>
      <c r="E2125" t="str">
        <f t="shared" si="102"/>
        <v>Crawford</v>
      </c>
    </row>
    <row r="2126" spans="1:5" ht="15.75" x14ac:dyDescent="0.25">
      <c r="A2126" s="1" t="s">
        <v>238</v>
      </c>
      <c r="B2126" s="1" t="s">
        <v>4508</v>
      </c>
      <c r="C2126" t="str">
        <f t="shared" si="103"/>
        <v>Ms.</v>
      </c>
      <c r="D2126" t="str">
        <f t="shared" si="101"/>
        <v xml:space="preserve"> Lorraine</v>
      </c>
      <c r="E2126" t="str">
        <f t="shared" si="102"/>
        <v>Levitsky</v>
      </c>
    </row>
    <row r="2127" spans="1:5" ht="15.75" x14ac:dyDescent="0.25">
      <c r="A2127" s="1" t="s">
        <v>237</v>
      </c>
      <c r="B2127" s="1" t="s">
        <v>4509</v>
      </c>
      <c r="C2127" t="str">
        <f t="shared" si="103"/>
        <v>Ms.</v>
      </c>
      <c r="D2127" t="str">
        <f t="shared" si="101"/>
        <v xml:space="preserve"> Jennifer L.</v>
      </c>
      <c r="E2127" t="str">
        <f t="shared" si="102"/>
        <v>Carroll</v>
      </c>
    </row>
    <row r="2128" spans="1:5" ht="15.75" x14ac:dyDescent="0.25">
      <c r="A2128" s="1" t="s">
        <v>236</v>
      </c>
      <c r="B2128" s="1" t="s">
        <v>4510</v>
      </c>
      <c r="C2128" t="str">
        <f t="shared" si="103"/>
        <v>Mr.</v>
      </c>
      <c r="D2128" t="str">
        <f t="shared" si="101"/>
        <v xml:space="preserve"> Jesus Sr.</v>
      </c>
      <c r="E2128" t="str">
        <f t="shared" si="102"/>
        <v>Campos</v>
      </c>
    </row>
    <row r="2129" spans="1:5" ht="15.75" x14ac:dyDescent="0.25">
      <c r="A2129" s="1" t="s">
        <v>235</v>
      </c>
      <c r="B2129" s="1" t="s">
        <v>4511</v>
      </c>
      <c r="C2129" t="str">
        <f t="shared" si="103"/>
        <v>Ms.</v>
      </c>
      <c r="D2129" t="str">
        <f t="shared" ref="D2129:D2192" si="104">_xlfn.TEXTAFTER(_xlfn.TEXTAFTER(B2129,", ")," ")</f>
        <v xml:space="preserve"> Kristen</v>
      </c>
      <c r="E2129" t="str">
        <f t="shared" ref="E2129:E2192" si="105">TRIM(LEFT(B2129,FIND(",",B2129)-1))</f>
        <v>Flajslik</v>
      </c>
    </row>
    <row r="2130" spans="1:5" ht="15.75" x14ac:dyDescent="0.25">
      <c r="A2130" s="1" t="s">
        <v>234</v>
      </c>
      <c r="B2130" s="1" t="s">
        <v>4512</v>
      </c>
      <c r="C2130" t="str">
        <f t="shared" si="103"/>
        <v>Ms.</v>
      </c>
      <c r="D2130" t="str">
        <f t="shared" si="104"/>
        <v xml:space="preserve"> Catherine C.</v>
      </c>
      <c r="E2130" t="str">
        <f t="shared" si="105"/>
        <v>Chua</v>
      </c>
    </row>
    <row r="2131" spans="1:5" ht="15.75" x14ac:dyDescent="0.25">
      <c r="A2131" s="1" t="s">
        <v>233</v>
      </c>
      <c r="B2131" s="1" t="s">
        <v>4513</v>
      </c>
      <c r="C2131" t="str">
        <f t="shared" si="103"/>
        <v>Ms.</v>
      </c>
      <c r="D2131" t="str">
        <f t="shared" si="104"/>
        <v xml:space="preserve"> Paula</v>
      </c>
      <c r="E2131" t="str">
        <f t="shared" si="105"/>
        <v>Wiltse</v>
      </c>
    </row>
    <row r="2132" spans="1:5" ht="15.75" x14ac:dyDescent="0.25">
      <c r="A2132" s="1" t="s">
        <v>232</v>
      </c>
      <c r="B2132" s="1" t="s">
        <v>4514</v>
      </c>
      <c r="C2132" t="str">
        <f t="shared" si="103"/>
        <v>Ms.</v>
      </c>
      <c r="D2132" t="str">
        <f t="shared" si="104"/>
        <v xml:space="preserve"> Evan</v>
      </c>
      <c r="E2132" t="str">
        <f t="shared" si="105"/>
        <v>Fisher</v>
      </c>
    </row>
    <row r="2133" spans="1:5" ht="15.75" x14ac:dyDescent="0.25">
      <c r="A2133" s="1" t="s">
        <v>231</v>
      </c>
      <c r="B2133" s="1" t="s">
        <v>4515</v>
      </c>
      <c r="C2133" t="str">
        <f t="shared" si="103"/>
        <v>Mr.</v>
      </c>
      <c r="D2133" t="str">
        <f t="shared" si="104"/>
        <v xml:space="preserve"> Nathan J</v>
      </c>
      <c r="E2133" t="str">
        <f t="shared" si="105"/>
        <v>Wilzbacher</v>
      </c>
    </row>
    <row r="2134" spans="1:5" ht="15.75" x14ac:dyDescent="0.25">
      <c r="A2134" s="1" t="s">
        <v>230</v>
      </c>
      <c r="B2134" s="1" t="s">
        <v>4516</v>
      </c>
      <c r="C2134" t="str">
        <f t="shared" si="103"/>
        <v>Ms.</v>
      </c>
      <c r="D2134" t="str">
        <f t="shared" si="104"/>
        <v xml:space="preserve"> Ashley M</v>
      </c>
      <c r="E2134" t="str">
        <f t="shared" si="105"/>
        <v>Thayer</v>
      </c>
    </row>
    <row r="2135" spans="1:5" ht="15.75" x14ac:dyDescent="0.25">
      <c r="A2135" s="1" t="s">
        <v>229</v>
      </c>
      <c r="B2135" s="1" t="s">
        <v>4517</v>
      </c>
      <c r="C2135" t="str">
        <f t="shared" si="103"/>
        <v>Mr.</v>
      </c>
      <c r="D2135" t="str">
        <f t="shared" si="104"/>
        <v xml:space="preserve"> Jason</v>
      </c>
      <c r="E2135" t="str">
        <f t="shared" si="105"/>
        <v>Brosseau</v>
      </c>
    </row>
    <row r="2136" spans="1:5" ht="15.75" x14ac:dyDescent="0.25">
      <c r="A2136" s="1" t="s">
        <v>228</v>
      </c>
      <c r="B2136" s="1" t="s">
        <v>4518</v>
      </c>
      <c r="C2136" t="str">
        <f t="shared" si="103"/>
        <v>Mr.</v>
      </c>
      <c r="D2136" t="str">
        <f t="shared" si="104"/>
        <v xml:space="preserve"> Marshall</v>
      </c>
      <c r="E2136" t="str">
        <f t="shared" si="105"/>
        <v>Phares</v>
      </c>
    </row>
    <row r="2137" spans="1:5" ht="15.75" x14ac:dyDescent="0.25">
      <c r="A2137" s="1" t="s">
        <v>227</v>
      </c>
      <c r="B2137" s="1" t="s">
        <v>4519</v>
      </c>
      <c r="C2137" t="str">
        <f t="shared" si="103"/>
        <v>Mr.</v>
      </c>
      <c r="D2137" t="str">
        <f t="shared" si="104"/>
        <v xml:space="preserve"> Lavar</v>
      </c>
      <c r="E2137" t="str">
        <f t="shared" si="105"/>
        <v>Curley</v>
      </c>
    </row>
    <row r="2138" spans="1:5" ht="15.75" x14ac:dyDescent="0.25">
      <c r="A2138" s="1" t="s">
        <v>226</v>
      </c>
      <c r="B2138" s="1" t="s">
        <v>4520</v>
      </c>
      <c r="C2138" t="str">
        <f t="shared" si="103"/>
        <v>Mr.</v>
      </c>
      <c r="D2138" t="str">
        <f t="shared" si="104"/>
        <v xml:space="preserve"> Charlie T.</v>
      </c>
      <c r="E2138" t="str">
        <f t="shared" si="105"/>
        <v>Johnston</v>
      </c>
    </row>
    <row r="2139" spans="1:5" ht="15.75" x14ac:dyDescent="0.25">
      <c r="A2139" s="1" t="s">
        <v>225</v>
      </c>
      <c r="B2139" s="1" t="s">
        <v>4521</v>
      </c>
      <c r="C2139" t="str">
        <f t="shared" si="103"/>
        <v>Mrs.</v>
      </c>
      <c r="D2139" t="str">
        <f t="shared" si="104"/>
        <v xml:space="preserve"> Lauren</v>
      </c>
      <c r="E2139" t="str">
        <f t="shared" si="105"/>
        <v>Padula</v>
      </c>
    </row>
    <row r="2140" spans="1:5" ht="15.75" x14ac:dyDescent="0.25">
      <c r="A2140" s="1" t="s">
        <v>224</v>
      </c>
      <c r="B2140" s="1" t="s">
        <v>4522</v>
      </c>
      <c r="C2140" t="str">
        <f t="shared" si="103"/>
        <v>Mr.</v>
      </c>
      <c r="D2140" t="str">
        <f t="shared" si="104"/>
        <v xml:space="preserve"> Arthur</v>
      </c>
      <c r="E2140" t="str">
        <f t="shared" si="105"/>
        <v>Gamirov</v>
      </c>
    </row>
    <row r="2141" spans="1:5" ht="15.75" x14ac:dyDescent="0.25">
      <c r="A2141" s="1" t="s">
        <v>223</v>
      </c>
      <c r="B2141" s="1" t="s">
        <v>4523</v>
      </c>
      <c r="C2141" t="str">
        <f t="shared" si="103"/>
        <v>Mr.</v>
      </c>
      <c r="D2141" t="str">
        <f t="shared" si="104"/>
        <v xml:space="preserve"> Thomas</v>
      </c>
      <c r="E2141" t="str">
        <f t="shared" si="105"/>
        <v>Briot</v>
      </c>
    </row>
    <row r="2142" spans="1:5" ht="15.75" x14ac:dyDescent="0.25">
      <c r="A2142" s="1" t="s">
        <v>222</v>
      </c>
      <c r="B2142" s="1" t="s">
        <v>4524</v>
      </c>
      <c r="C2142" t="str">
        <f t="shared" si="103"/>
        <v>Ms.</v>
      </c>
      <c r="D2142" t="str">
        <f t="shared" si="104"/>
        <v xml:space="preserve"> Jennifer</v>
      </c>
      <c r="E2142" t="str">
        <f t="shared" si="105"/>
        <v>De Hueck</v>
      </c>
    </row>
    <row r="2143" spans="1:5" ht="15.75" x14ac:dyDescent="0.25">
      <c r="A2143" s="1" t="s">
        <v>221</v>
      </c>
      <c r="B2143" s="1" t="s">
        <v>4525</v>
      </c>
      <c r="C2143" t="str">
        <f t="shared" si="103"/>
        <v>Ms.</v>
      </c>
      <c r="D2143" t="str">
        <f t="shared" si="104"/>
        <v xml:space="preserve"> Tammy</v>
      </c>
      <c r="E2143" t="str">
        <f t="shared" si="105"/>
        <v>Putt</v>
      </c>
    </row>
    <row r="2144" spans="1:5" ht="15.75" x14ac:dyDescent="0.25">
      <c r="A2144" s="1" t="s">
        <v>220</v>
      </c>
      <c r="B2144" s="1" t="s">
        <v>4526</v>
      </c>
      <c r="C2144" t="str">
        <f t="shared" si="103"/>
        <v>Ms.</v>
      </c>
      <c r="D2144" t="str">
        <f t="shared" si="104"/>
        <v xml:space="preserve"> Lena</v>
      </c>
      <c r="E2144" t="str">
        <f t="shared" si="105"/>
        <v>Deiman</v>
      </c>
    </row>
    <row r="2145" spans="1:5" ht="15.75" x14ac:dyDescent="0.25">
      <c r="A2145" s="1" t="s">
        <v>219</v>
      </c>
      <c r="B2145" s="1" t="s">
        <v>4527</v>
      </c>
      <c r="C2145" t="str">
        <f t="shared" si="103"/>
        <v>Ms.</v>
      </c>
      <c r="D2145" t="str">
        <f t="shared" si="104"/>
        <v xml:space="preserve"> Valentina</v>
      </c>
      <c r="E2145" t="str">
        <f t="shared" si="105"/>
        <v>Bonanni</v>
      </c>
    </row>
    <row r="2146" spans="1:5" ht="15.75" x14ac:dyDescent="0.25">
      <c r="A2146" s="1" t="s">
        <v>218</v>
      </c>
      <c r="B2146" s="1" t="s">
        <v>4528</v>
      </c>
      <c r="C2146" t="str">
        <f t="shared" si="103"/>
        <v>Mr.</v>
      </c>
      <c r="D2146" t="str">
        <f t="shared" si="104"/>
        <v xml:space="preserve"> Russell N.</v>
      </c>
      <c r="E2146" t="str">
        <f t="shared" si="105"/>
        <v>Stein</v>
      </c>
    </row>
    <row r="2147" spans="1:5" ht="15.75" x14ac:dyDescent="0.25">
      <c r="A2147" s="1" t="s">
        <v>217</v>
      </c>
      <c r="B2147" s="1" t="s">
        <v>4529</v>
      </c>
      <c r="C2147" t="str">
        <f t="shared" si="103"/>
        <v>Mr.</v>
      </c>
      <c r="D2147" t="str">
        <f t="shared" si="104"/>
        <v xml:space="preserve"> Scott R.</v>
      </c>
      <c r="E2147" t="str">
        <f t="shared" si="105"/>
        <v>Laumann</v>
      </c>
    </row>
    <row r="2148" spans="1:5" ht="15.75" x14ac:dyDescent="0.25">
      <c r="A2148" s="1" t="s">
        <v>216</v>
      </c>
      <c r="B2148" s="1" t="s">
        <v>4530</v>
      </c>
      <c r="C2148" t="str">
        <f t="shared" si="103"/>
        <v>Mr.</v>
      </c>
      <c r="D2148" t="str">
        <f t="shared" si="104"/>
        <v xml:space="preserve"> Jose Francisco Sr.</v>
      </c>
      <c r="E2148" t="str">
        <f t="shared" si="105"/>
        <v>Galaviz</v>
      </c>
    </row>
    <row r="2149" spans="1:5" ht="15.75" x14ac:dyDescent="0.25">
      <c r="A2149" s="1" t="s">
        <v>215</v>
      </c>
      <c r="B2149" s="1" t="s">
        <v>4531</v>
      </c>
      <c r="C2149" t="str">
        <f t="shared" si="103"/>
        <v>Mr.</v>
      </c>
      <c r="D2149" t="str">
        <f t="shared" si="104"/>
        <v xml:space="preserve"> Paul J</v>
      </c>
      <c r="E2149" t="str">
        <f t="shared" si="105"/>
        <v>Piper</v>
      </c>
    </row>
    <row r="2150" spans="1:5" ht="15.75" x14ac:dyDescent="0.25">
      <c r="A2150" s="1" t="s">
        <v>214</v>
      </c>
      <c r="B2150" s="1" t="s">
        <v>4532</v>
      </c>
      <c r="C2150" t="str">
        <f t="shared" si="103"/>
        <v>Mr.</v>
      </c>
      <c r="D2150" t="str">
        <f t="shared" si="104"/>
        <v xml:space="preserve"> Adam</v>
      </c>
      <c r="E2150" t="str">
        <f t="shared" si="105"/>
        <v>Cantini</v>
      </c>
    </row>
    <row r="2151" spans="1:5" ht="15.75" x14ac:dyDescent="0.25">
      <c r="A2151" s="1" t="s">
        <v>213</v>
      </c>
      <c r="B2151" s="1" t="s">
        <v>4533</v>
      </c>
      <c r="C2151" t="str">
        <f t="shared" si="103"/>
        <v>Mr.</v>
      </c>
      <c r="D2151" t="str">
        <f t="shared" si="104"/>
        <v xml:space="preserve"> Edward J.</v>
      </c>
      <c r="E2151" t="str">
        <f t="shared" si="105"/>
        <v>Hartman</v>
      </c>
    </row>
    <row r="2152" spans="1:5" ht="15.75" x14ac:dyDescent="0.25">
      <c r="A2152" s="1" t="s">
        <v>212</v>
      </c>
      <c r="B2152" s="1" t="s">
        <v>4534</v>
      </c>
      <c r="C2152" t="str">
        <f t="shared" si="103"/>
        <v>Mr.</v>
      </c>
      <c r="D2152" t="str">
        <f t="shared" si="104"/>
        <v xml:space="preserve"> Patrick A.</v>
      </c>
      <c r="E2152" t="str">
        <f t="shared" si="105"/>
        <v>Werhane</v>
      </c>
    </row>
    <row r="2153" spans="1:5" ht="15.75" x14ac:dyDescent="0.25">
      <c r="A2153" s="1" t="s">
        <v>211</v>
      </c>
      <c r="B2153" s="1" t="s">
        <v>4535</v>
      </c>
      <c r="C2153" t="str">
        <f t="shared" si="103"/>
        <v>Mr.</v>
      </c>
      <c r="D2153" t="str">
        <f t="shared" si="104"/>
        <v xml:space="preserve"> Geraint H</v>
      </c>
      <c r="E2153" t="str">
        <f t="shared" si="105"/>
        <v>Davies</v>
      </c>
    </row>
    <row r="2154" spans="1:5" ht="15.75" x14ac:dyDescent="0.25">
      <c r="A2154" s="1" t="s">
        <v>210</v>
      </c>
      <c r="B2154" s="1" t="s">
        <v>4536</v>
      </c>
      <c r="C2154" t="str">
        <f t="shared" si="103"/>
        <v>Mr.</v>
      </c>
      <c r="D2154" t="str">
        <f t="shared" si="104"/>
        <v xml:space="preserve"> Dj</v>
      </c>
      <c r="E2154" t="str">
        <f t="shared" si="105"/>
        <v>Hummel</v>
      </c>
    </row>
    <row r="2155" spans="1:5" ht="15.75" x14ac:dyDescent="0.25">
      <c r="A2155" s="1" t="s">
        <v>209</v>
      </c>
      <c r="B2155" s="1" t="s">
        <v>4537</v>
      </c>
      <c r="C2155" t="str">
        <f t="shared" si="103"/>
        <v>Mr.</v>
      </c>
      <c r="D2155" t="str">
        <f t="shared" si="104"/>
        <v xml:space="preserve"> Zachary A</v>
      </c>
      <c r="E2155" t="str">
        <f t="shared" si="105"/>
        <v>Lutz</v>
      </c>
    </row>
    <row r="2156" spans="1:5" ht="15.75" x14ac:dyDescent="0.25">
      <c r="A2156" s="1" t="s">
        <v>208</v>
      </c>
      <c r="B2156" s="1" t="s">
        <v>4538</v>
      </c>
      <c r="C2156" t="str">
        <f t="shared" si="103"/>
        <v>Mr.</v>
      </c>
      <c r="D2156" t="str">
        <f t="shared" si="104"/>
        <v xml:space="preserve"> Brian W.</v>
      </c>
      <c r="E2156" t="str">
        <f t="shared" si="105"/>
        <v>Waters</v>
      </c>
    </row>
    <row r="2157" spans="1:5" ht="15.75" x14ac:dyDescent="0.25">
      <c r="A2157" s="1" t="s">
        <v>207</v>
      </c>
      <c r="B2157" s="1" t="s">
        <v>4539</v>
      </c>
      <c r="C2157" t="str">
        <f t="shared" si="103"/>
        <v>Mr.</v>
      </c>
      <c r="D2157" t="str">
        <f t="shared" si="104"/>
        <v xml:space="preserve"> Joe</v>
      </c>
      <c r="E2157" t="str">
        <f t="shared" si="105"/>
        <v>Viglienzoni</v>
      </c>
    </row>
    <row r="2158" spans="1:5" ht="15.75" x14ac:dyDescent="0.25">
      <c r="A2158" s="1" t="s">
        <v>206</v>
      </c>
      <c r="B2158" s="1" t="s">
        <v>4540</v>
      </c>
      <c r="C2158" t="str">
        <f t="shared" si="103"/>
        <v>Mr.</v>
      </c>
      <c r="D2158" t="str">
        <f t="shared" si="104"/>
        <v xml:space="preserve"> Stephen</v>
      </c>
      <c r="E2158" t="str">
        <f t="shared" si="105"/>
        <v>Rathbun</v>
      </c>
    </row>
    <row r="2159" spans="1:5" ht="15.75" x14ac:dyDescent="0.25">
      <c r="A2159" s="1" t="s">
        <v>205</v>
      </c>
      <c r="B2159" s="1" t="s">
        <v>4541</v>
      </c>
      <c r="C2159" t="str">
        <f t="shared" si="103"/>
        <v>Ms.</v>
      </c>
      <c r="D2159" t="str">
        <f t="shared" si="104"/>
        <v xml:space="preserve"> Ellen L.</v>
      </c>
      <c r="E2159" t="str">
        <f t="shared" si="105"/>
        <v>crane</v>
      </c>
    </row>
    <row r="2160" spans="1:5" ht="15.75" x14ac:dyDescent="0.25">
      <c r="A2160" s="1" t="s">
        <v>204</v>
      </c>
      <c r="B2160" s="1" t="s">
        <v>4542</v>
      </c>
      <c r="C2160" t="str">
        <f t="shared" si="103"/>
        <v>Ms.</v>
      </c>
      <c r="D2160" t="str">
        <f t="shared" si="104"/>
        <v xml:space="preserve"> Cindy</v>
      </c>
      <c r="E2160" t="str">
        <f t="shared" si="105"/>
        <v>Conant</v>
      </c>
    </row>
    <row r="2161" spans="1:5" ht="15.75" x14ac:dyDescent="0.25">
      <c r="A2161" s="1" t="s">
        <v>203</v>
      </c>
      <c r="B2161" s="1" t="s">
        <v>4543</v>
      </c>
      <c r="C2161" t="str">
        <f t="shared" si="103"/>
        <v>Ms.</v>
      </c>
      <c r="D2161" t="str">
        <f t="shared" si="104"/>
        <v xml:space="preserve"> Abigail R.</v>
      </c>
      <c r="E2161" t="str">
        <f t="shared" si="105"/>
        <v>Huyser-Wierenga</v>
      </c>
    </row>
    <row r="2162" spans="1:5" ht="15.75" x14ac:dyDescent="0.25">
      <c r="A2162" s="1" t="s">
        <v>202</v>
      </c>
      <c r="B2162" s="1" t="s">
        <v>4544</v>
      </c>
      <c r="C2162" t="str">
        <f t="shared" si="103"/>
        <v>Ms.</v>
      </c>
      <c r="D2162" t="str">
        <f t="shared" si="104"/>
        <v xml:space="preserve"> Amy L.</v>
      </c>
      <c r="E2162" t="str">
        <f t="shared" si="105"/>
        <v>Natalini</v>
      </c>
    </row>
    <row r="2163" spans="1:5" ht="15.75" x14ac:dyDescent="0.25">
      <c r="A2163" s="1" t="s">
        <v>201</v>
      </c>
      <c r="B2163" s="1" t="s">
        <v>4545</v>
      </c>
      <c r="C2163" t="str">
        <f t="shared" si="103"/>
        <v>Ms.</v>
      </c>
      <c r="D2163" t="str">
        <f t="shared" si="104"/>
        <v xml:space="preserve"> Amy</v>
      </c>
      <c r="E2163" t="str">
        <f t="shared" si="105"/>
        <v>Robbins</v>
      </c>
    </row>
    <row r="2164" spans="1:5" ht="15.75" x14ac:dyDescent="0.25">
      <c r="A2164" s="1" t="s">
        <v>199</v>
      </c>
      <c r="B2164" s="1" t="s">
        <v>4546</v>
      </c>
      <c r="C2164" t="str">
        <f t="shared" si="103"/>
        <v>Mrs.</v>
      </c>
      <c r="D2164" t="str">
        <f t="shared" si="104"/>
        <v xml:space="preserve"> Grace H</v>
      </c>
      <c r="E2164" t="str">
        <f t="shared" si="105"/>
        <v>Stanislav</v>
      </c>
    </row>
    <row r="2165" spans="1:5" ht="15.75" x14ac:dyDescent="0.25">
      <c r="A2165" s="1" t="s">
        <v>198</v>
      </c>
      <c r="B2165" s="1" t="s">
        <v>4547</v>
      </c>
      <c r="C2165" t="str">
        <f t="shared" si="103"/>
        <v>Ms.</v>
      </c>
      <c r="D2165" t="str">
        <f t="shared" si="104"/>
        <v xml:space="preserve"> Caitie J.</v>
      </c>
      <c r="E2165" t="str">
        <f t="shared" si="105"/>
        <v>Meyer</v>
      </c>
    </row>
    <row r="2166" spans="1:5" ht="15.75" x14ac:dyDescent="0.25">
      <c r="A2166" s="1" t="s">
        <v>197</v>
      </c>
      <c r="B2166" s="1" t="s">
        <v>4548</v>
      </c>
      <c r="C2166" t="str">
        <f t="shared" si="103"/>
        <v>Mr.</v>
      </c>
      <c r="D2166" t="str">
        <f t="shared" si="104"/>
        <v xml:space="preserve"> Benjamin</v>
      </c>
      <c r="E2166" t="str">
        <f t="shared" si="105"/>
        <v>Mears</v>
      </c>
    </row>
    <row r="2167" spans="1:5" ht="15.75" x14ac:dyDescent="0.25">
      <c r="A2167" s="1" t="s">
        <v>196</v>
      </c>
      <c r="B2167" s="1" t="s">
        <v>4549</v>
      </c>
      <c r="C2167" t="str">
        <f t="shared" si="103"/>
        <v>Mr.</v>
      </c>
      <c r="D2167" t="str">
        <f t="shared" si="104"/>
        <v xml:space="preserve"> Ian T</v>
      </c>
      <c r="E2167" t="str">
        <f t="shared" si="105"/>
        <v>Neill</v>
      </c>
    </row>
    <row r="2168" spans="1:5" ht="15.75" x14ac:dyDescent="0.25">
      <c r="A2168" s="1" t="s">
        <v>195</v>
      </c>
      <c r="B2168" s="1" t="s">
        <v>4550</v>
      </c>
      <c r="C2168" t="str">
        <f t="shared" si="103"/>
        <v>Mr.</v>
      </c>
      <c r="D2168" t="str">
        <f t="shared" si="104"/>
        <v xml:space="preserve"> Tadese</v>
      </c>
      <c r="E2168" t="str">
        <f t="shared" si="105"/>
        <v>Tola</v>
      </c>
    </row>
    <row r="2169" spans="1:5" ht="15.75" x14ac:dyDescent="0.25">
      <c r="A2169" s="1" t="s">
        <v>194</v>
      </c>
      <c r="B2169" s="1" t="s">
        <v>4551</v>
      </c>
      <c r="C2169" t="str">
        <f t="shared" si="103"/>
        <v>Mr.</v>
      </c>
      <c r="D2169" t="str">
        <f t="shared" si="104"/>
        <v xml:space="preserve"> Jonathan</v>
      </c>
      <c r="E2169" t="str">
        <f t="shared" si="105"/>
        <v>Briskman</v>
      </c>
    </row>
    <row r="2170" spans="1:5" ht="15.75" x14ac:dyDescent="0.25">
      <c r="A2170" s="1" t="s">
        <v>193</v>
      </c>
      <c r="B2170" s="1" t="s">
        <v>4552</v>
      </c>
      <c r="C2170" t="str">
        <f t="shared" si="103"/>
        <v>Mr.</v>
      </c>
      <c r="D2170" t="str">
        <f t="shared" si="104"/>
        <v xml:space="preserve"> Dathan</v>
      </c>
      <c r="E2170" t="str">
        <f t="shared" si="105"/>
        <v>Ritzenhein</v>
      </c>
    </row>
    <row r="2171" spans="1:5" ht="15.75" x14ac:dyDescent="0.25">
      <c r="A2171" s="1" t="s">
        <v>192</v>
      </c>
      <c r="B2171" s="1" t="s">
        <v>4553</v>
      </c>
      <c r="C2171" t="str">
        <f t="shared" si="103"/>
        <v>Mr.</v>
      </c>
      <c r="D2171" t="str">
        <f t="shared" si="104"/>
        <v xml:space="preserve"> Eric</v>
      </c>
      <c r="E2171" t="str">
        <f t="shared" si="105"/>
        <v>Malkowski</v>
      </c>
    </row>
    <row r="2172" spans="1:5" ht="15.75" x14ac:dyDescent="0.25">
      <c r="A2172" s="1" t="s">
        <v>191</v>
      </c>
      <c r="B2172" s="1" t="s">
        <v>4554</v>
      </c>
      <c r="C2172" t="str">
        <f t="shared" si="103"/>
        <v>Ms.</v>
      </c>
      <c r="D2172" t="str">
        <f t="shared" si="104"/>
        <v xml:space="preserve"> Allison M</v>
      </c>
      <c r="E2172" t="str">
        <f t="shared" si="105"/>
        <v>Andreyko</v>
      </c>
    </row>
    <row r="2173" spans="1:5" ht="15.75" x14ac:dyDescent="0.25">
      <c r="A2173" s="1" t="s">
        <v>190</v>
      </c>
      <c r="B2173" s="1" t="s">
        <v>4555</v>
      </c>
      <c r="C2173" t="str">
        <f t="shared" si="103"/>
        <v>Mr.</v>
      </c>
      <c r="D2173" t="str">
        <f t="shared" si="104"/>
        <v xml:space="preserve"> Paul</v>
      </c>
      <c r="E2173" t="str">
        <f t="shared" si="105"/>
        <v>Landry</v>
      </c>
    </row>
    <row r="2174" spans="1:5" ht="15.75" x14ac:dyDescent="0.25">
      <c r="A2174" s="1" t="s">
        <v>189</v>
      </c>
      <c r="B2174" s="1" t="s">
        <v>4556</v>
      </c>
      <c r="C2174" t="str">
        <f t="shared" si="103"/>
        <v>Mr.</v>
      </c>
      <c r="D2174" t="str">
        <f t="shared" si="104"/>
        <v xml:space="preserve"> Aaron R</v>
      </c>
      <c r="E2174" t="str">
        <f t="shared" si="105"/>
        <v>Lozier</v>
      </c>
    </row>
    <row r="2175" spans="1:5" ht="15.75" x14ac:dyDescent="0.25">
      <c r="A2175" s="1" t="s">
        <v>188</v>
      </c>
      <c r="B2175" s="1" t="s">
        <v>4557</v>
      </c>
      <c r="C2175" t="str">
        <f t="shared" si="103"/>
        <v>Ms.</v>
      </c>
      <c r="D2175" t="str">
        <f t="shared" si="104"/>
        <v xml:space="preserve"> Caitlin H.</v>
      </c>
      <c r="E2175" t="str">
        <f t="shared" si="105"/>
        <v>O'Brien</v>
      </c>
    </row>
    <row r="2176" spans="1:5" ht="15.75" x14ac:dyDescent="0.25">
      <c r="A2176" s="1" t="s">
        <v>187</v>
      </c>
      <c r="B2176" s="1" t="s">
        <v>4558</v>
      </c>
      <c r="C2176" t="str">
        <f t="shared" si="103"/>
        <v>Mr.</v>
      </c>
      <c r="D2176" t="str">
        <f t="shared" si="104"/>
        <v xml:space="preserve"> Harald E.</v>
      </c>
      <c r="E2176" t="str">
        <f t="shared" si="105"/>
        <v>Rodas</v>
      </c>
    </row>
    <row r="2177" spans="1:5" ht="15.75" x14ac:dyDescent="0.25">
      <c r="A2177" s="1" t="s">
        <v>186</v>
      </c>
      <c r="B2177" s="1" t="s">
        <v>4559</v>
      </c>
      <c r="C2177" t="str">
        <f t="shared" si="103"/>
        <v>Ms.</v>
      </c>
      <c r="D2177" t="str">
        <f t="shared" si="104"/>
        <v xml:space="preserve"> Siobhan A.</v>
      </c>
      <c r="E2177" t="str">
        <f t="shared" si="105"/>
        <v>O'Connor</v>
      </c>
    </row>
    <row r="2178" spans="1:5" ht="15.75" x14ac:dyDescent="0.25">
      <c r="A2178" s="1" t="s">
        <v>185</v>
      </c>
      <c r="B2178" s="1" t="s">
        <v>4560</v>
      </c>
      <c r="C2178" t="str">
        <f t="shared" si="103"/>
        <v>Ms.</v>
      </c>
      <c r="D2178" t="str">
        <f t="shared" si="104"/>
        <v xml:space="preserve"> Andrea J.</v>
      </c>
      <c r="E2178" t="str">
        <f t="shared" si="105"/>
        <v>White</v>
      </c>
    </row>
    <row r="2179" spans="1:5" ht="15.75" x14ac:dyDescent="0.25">
      <c r="A2179" s="1" t="s">
        <v>184</v>
      </c>
      <c r="B2179" s="1" t="s">
        <v>4561</v>
      </c>
      <c r="C2179" t="str">
        <f t="shared" ref="C2179:C2242" si="106">TRIM(MID(B2179,FIND(",",B2179)+1,FIND(" ",B2179,FIND(",",B2179)+2)-FIND(",",B2179)-1))</f>
        <v>Ms.</v>
      </c>
      <c r="D2179" t="str">
        <f t="shared" si="104"/>
        <v xml:space="preserve"> Marie</v>
      </c>
      <c r="E2179" t="str">
        <f t="shared" si="105"/>
        <v>Davenport</v>
      </c>
    </row>
    <row r="2180" spans="1:5" ht="15.75" x14ac:dyDescent="0.25">
      <c r="A2180" s="1" t="s">
        <v>183</v>
      </c>
      <c r="B2180" s="1" t="s">
        <v>4562</v>
      </c>
      <c r="C2180" t="str">
        <f t="shared" si="106"/>
        <v>Ms.</v>
      </c>
      <c r="D2180" t="str">
        <f t="shared" si="104"/>
        <v xml:space="preserve"> Rachel A.</v>
      </c>
      <c r="E2180" t="str">
        <f t="shared" si="105"/>
        <v>Karmen</v>
      </c>
    </row>
    <row r="2181" spans="1:5" ht="15.75" x14ac:dyDescent="0.25">
      <c r="A2181" s="1" t="s">
        <v>182</v>
      </c>
      <c r="B2181" s="1" t="s">
        <v>4563</v>
      </c>
      <c r="C2181" t="str">
        <f t="shared" si="106"/>
        <v>Ms.</v>
      </c>
      <c r="D2181" t="str">
        <f t="shared" si="104"/>
        <v xml:space="preserve"> Emma</v>
      </c>
      <c r="E2181" t="str">
        <f t="shared" si="105"/>
        <v>Miller</v>
      </c>
    </row>
    <row r="2182" spans="1:5" ht="15.75" x14ac:dyDescent="0.25">
      <c r="A2182" s="1" t="s">
        <v>181</v>
      </c>
      <c r="B2182" s="1" t="s">
        <v>4564</v>
      </c>
      <c r="C2182" t="str">
        <f t="shared" si="106"/>
        <v>Ms.</v>
      </c>
      <c r="D2182" t="str">
        <f t="shared" si="104"/>
        <v xml:space="preserve"> Kiersten</v>
      </c>
      <c r="E2182" t="str">
        <f t="shared" si="105"/>
        <v>Lippmann</v>
      </c>
    </row>
    <row r="2183" spans="1:5" ht="15.75" x14ac:dyDescent="0.25">
      <c r="A2183" s="1" t="s">
        <v>180</v>
      </c>
      <c r="B2183" s="1" t="s">
        <v>4565</v>
      </c>
      <c r="C2183" t="str">
        <f t="shared" si="106"/>
        <v>Ms.</v>
      </c>
      <c r="D2183" t="str">
        <f t="shared" si="104"/>
        <v xml:space="preserve"> Rachael</v>
      </c>
      <c r="E2183" t="str">
        <f t="shared" si="105"/>
        <v>Klehm</v>
      </c>
    </row>
    <row r="2184" spans="1:5" ht="15.75" x14ac:dyDescent="0.25">
      <c r="A2184" s="1" t="s">
        <v>179</v>
      </c>
      <c r="B2184" s="1" t="s">
        <v>4566</v>
      </c>
      <c r="C2184" t="str">
        <f t="shared" si="106"/>
        <v>Mr.</v>
      </c>
      <c r="D2184" t="str">
        <f t="shared" si="104"/>
        <v xml:space="preserve"> Timothy P.</v>
      </c>
      <c r="E2184" t="str">
        <f t="shared" si="105"/>
        <v>Murphy</v>
      </c>
    </row>
    <row r="2185" spans="1:5" ht="15.75" x14ac:dyDescent="0.25">
      <c r="A2185" s="1" t="s">
        <v>178</v>
      </c>
      <c r="B2185" s="1" t="s">
        <v>4567</v>
      </c>
      <c r="C2185" t="str">
        <f t="shared" si="106"/>
        <v>Mr.</v>
      </c>
      <c r="D2185" t="str">
        <f t="shared" si="104"/>
        <v xml:space="preserve"> Lelisa</v>
      </c>
      <c r="E2185" t="str">
        <f t="shared" si="105"/>
        <v>Desisa</v>
      </c>
    </row>
    <row r="2186" spans="1:5" ht="15.75" x14ac:dyDescent="0.25">
      <c r="A2186" s="1" t="s">
        <v>177</v>
      </c>
      <c r="B2186" s="1" t="s">
        <v>4568</v>
      </c>
      <c r="C2186" t="str">
        <f t="shared" si="106"/>
        <v>Mr.</v>
      </c>
      <c r="D2186" t="str">
        <f t="shared" si="104"/>
        <v xml:space="preserve"> Nate</v>
      </c>
      <c r="E2186" t="str">
        <f t="shared" si="105"/>
        <v>Brooks</v>
      </c>
    </row>
    <row r="2187" spans="1:5" ht="15.75" x14ac:dyDescent="0.25">
      <c r="A2187" s="1" t="s">
        <v>176</v>
      </c>
      <c r="B2187" s="1" t="s">
        <v>4569</v>
      </c>
      <c r="C2187" t="str">
        <f t="shared" si="106"/>
        <v>Mr.</v>
      </c>
      <c r="D2187" t="str">
        <f t="shared" si="104"/>
        <v xml:space="preserve"> Chris C.</v>
      </c>
      <c r="E2187" t="str">
        <f t="shared" si="105"/>
        <v>Stone</v>
      </c>
    </row>
    <row r="2188" spans="1:5" ht="15.75" x14ac:dyDescent="0.25">
      <c r="A2188" s="1" t="s">
        <v>175</v>
      </c>
      <c r="B2188" s="1" t="s">
        <v>4570</v>
      </c>
      <c r="C2188" t="str">
        <f t="shared" si="106"/>
        <v>Mr.</v>
      </c>
      <c r="D2188" t="str">
        <f t="shared" si="104"/>
        <v xml:space="preserve"> Scott</v>
      </c>
      <c r="E2188" t="str">
        <f t="shared" si="105"/>
        <v>Weispfennig</v>
      </c>
    </row>
    <row r="2189" spans="1:5" ht="15.75" x14ac:dyDescent="0.25">
      <c r="A2189" s="1" t="s">
        <v>174</v>
      </c>
      <c r="B2189" s="1" t="s">
        <v>4571</v>
      </c>
      <c r="C2189" t="str">
        <f t="shared" si="106"/>
        <v>Mr.</v>
      </c>
      <c r="D2189" t="str">
        <f t="shared" si="104"/>
        <v xml:space="preserve"> Kevin</v>
      </c>
      <c r="E2189" t="str">
        <f t="shared" si="105"/>
        <v>Sorrell</v>
      </c>
    </row>
    <row r="2190" spans="1:5" ht="15.75" x14ac:dyDescent="0.25">
      <c r="A2190" s="1" t="s">
        <v>173</v>
      </c>
      <c r="B2190" s="1" t="s">
        <v>4572</v>
      </c>
      <c r="C2190" t="str">
        <f t="shared" si="106"/>
        <v>Mr.</v>
      </c>
      <c r="D2190" t="str">
        <f t="shared" si="104"/>
        <v xml:space="preserve"> Erik C.</v>
      </c>
      <c r="E2190" t="str">
        <f t="shared" si="105"/>
        <v>Morris</v>
      </c>
    </row>
    <row r="2191" spans="1:5" ht="15.75" x14ac:dyDescent="0.25">
      <c r="A2191" s="1" t="s">
        <v>172</v>
      </c>
      <c r="B2191" s="1" t="s">
        <v>4573</v>
      </c>
      <c r="C2191" t="str">
        <f t="shared" si="106"/>
        <v>Mr.</v>
      </c>
      <c r="D2191" t="str">
        <f t="shared" si="104"/>
        <v xml:space="preserve"> Shawn C</v>
      </c>
      <c r="E2191" t="str">
        <f t="shared" si="105"/>
        <v>Marek</v>
      </c>
    </row>
    <row r="2192" spans="1:5" ht="15.75" x14ac:dyDescent="0.25">
      <c r="A2192" s="1" t="s">
        <v>171</v>
      </c>
      <c r="B2192" s="1" t="s">
        <v>4574</v>
      </c>
      <c r="C2192" t="str">
        <f t="shared" si="106"/>
        <v>Mr.</v>
      </c>
      <c r="D2192" t="str">
        <f t="shared" si="104"/>
        <v xml:space="preserve"> Vajin L.</v>
      </c>
      <c r="E2192" t="str">
        <f t="shared" si="105"/>
        <v>Armstrong</v>
      </c>
    </row>
    <row r="2193" spans="1:5" ht="15.75" x14ac:dyDescent="0.25">
      <c r="A2193" s="1" t="s">
        <v>169</v>
      </c>
      <c r="B2193" s="1" t="s">
        <v>4575</v>
      </c>
      <c r="C2193" t="str">
        <f t="shared" si="106"/>
        <v>Mr.</v>
      </c>
      <c r="D2193" t="str">
        <f t="shared" ref="D2193:D2256" si="107">_xlfn.TEXTAFTER(_xlfn.TEXTAFTER(B2193,", ")," ")</f>
        <v xml:space="preserve"> John K. Jr.</v>
      </c>
      <c r="E2193" t="str">
        <f t="shared" ref="E2193:E2256" si="108">TRIM(LEFT(B2193,FIND(",",B2193)-1))</f>
        <v>Werner</v>
      </c>
    </row>
    <row r="2194" spans="1:5" ht="15.75" x14ac:dyDescent="0.25">
      <c r="A2194" s="1" t="s">
        <v>167</v>
      </c>
      <c r="B2194" s="1" t="s">
        <v>4576</v>
      </c>
      <c r="C2194" t="str">
        <f t="shared" si="106"/>
        <v>Mr.</v>
      </c>
      <c r="D2194" t="str">
        <f t="shared" si="107"/>
        <v xml:space="preserve"> Kevin J.</v>
      </c>
      <c r="E2194" t="str">
        <f t="shared" si="108"/>
        <v>Gries</v>
      </c>
    </row>
    <row r="2195" spans="1:5" ht="15.75" x14ac:dyDescent="0.25">
      <c r="A2195" s="1" t="s">
        <v>165</v>
      </c>
      <c r="B2195" s="1" t="s">
        <v>4577</v>
      </c>
      <c r="C2195" t="str">
        <f t="shared" si="106"/>
        <v>Mr.</v>
      </c>
      <c r="D2195" t="str">
        <f t="shared" si="107"/>
        <v xml:space="preserve"> Kirby W.</v>
      </c>
      <c r="E2195" t="str">
        <f t="shared" si="108"/>
        <v>Mills</v>
      </c>
    </row>
    <row r="2196" spans="1:5" ht="15.75" x14ac:dyDescent="0.25">
      <c r="A2196" s="1" t="s">
        <v>163</v>
      </c>
      <c r="B2196" s="1" t="s">
        <v>4578</v>
      </c>
      <c r="C2196" t="str">
        <f t="shared" si="106"/>
        <v>Mr.</v>
      </c>
      <c r="D2196" t="str">
        <f t="shared" si="107"/>
        <v xml:space="preserve"> J A</v>
      </c>
      <c r="E2196" t="str">
        <f t="shared" si="108"/>
        <v>Penny</v>
      </c>
    </row>
    <row r="2197" spans="1:5" ht="15.75" x14ac:dyDescent="0.25">
      <c r="A2197" s="1" t="s">
        <v>162</v>
      </c>
      <c r="B2197" s="1" t="s">
        <v>4579</v>
      </c>
      <c r="C2197" t="str">
        <f t="shared" si="106"/>
        <v>Mr.</v>
      </c>
      <c r="D2197" t="str">
        <f t="shared" si="107"/>
        <v xml:space="preserve"> Dustin G.</v>
      </c>
      <c r="E2197" t="str">
        <f t="shared" si="108"/>
        <v>Hicks</v>
      </c>
    </row>
    <row r="2198" spans="1:5" ht="15.75" x14ac:dyDescent="0.25">
      <c r="A2198" s="1" t="s">
        <v>161</v>
      </c>
      <c r="B2198" s="1" t="s">
        <v>4580</v>
      </c>
      <c r="C2198" t="str">
        <f t="shared" si="106"/>
        <v>Mr.</v>
      </c>
      <c r="D2198" t="str">
        <f t="shared" si="107"/>
        <v xml:space="preserve"> Anthony G</v>
      </c>
      <c r="E2198" t="str">
        <f t="shared" si="108"/>
        <v>Masayesva</v>
      </c>
    </row>
    <row r="2199" spans="1:5" ht="15.75" x14ac:dyDescent="0.25">
      <c r="A2199" s="1" t="s">
        <v>160</v>
      </c>
      <c r="B2199" s="1" t="s">
        <v>4581</v>
      </c>
      <c r="C2199" t="str">
        <f t="shared" si="106"/>
        <v>Mr.</v>
      </c>
      <c r="D2199" t="str">
        <f t="shared" si="107"/>
        <v xml:space="preserve"> Ryan</v>
      </c>
      <c r="E2199" t="str">
        <f t="shared" si="108"/>
        <v>Paavola</v>
      </c>
    </row>
    <row r="2200" spans="1:5" ht="15.75" x14ac:dyDescent="0.25">
      <c r="A2200" s="1" t="s">
        <v>159</v>
      </c>
      <c r="B2200" s="1" t="s">
        <v>4582</v>
      </c>
      <c r="C2200" t="str">
        <f t="shared" si="106"/>
        <v>Mr.</v>
      </c>
      <c r="D2200" t="str">
        <f t="shared" si="107"/>
        <v xml:space="preserve"> Eric N</v>
      </c>
      <c r="E2200" t="str">
        <f t="shared" si="108"/>
        <v>Gehlsen</v>
      </c>
    </row>
    <row r="2201" spans="1:5" ht="15.75" x14ac:dyDescent="0.25">
      <c r="A2201" s="1" t="s">
        <v>158</v>
      </c>
      <c r="B2201" s="1" t="s">
        <v>4583</v>
      </c>
      <c r="C2201" t="str">
        <f t="shared" si="106"/>
        <v>Mr.</v>
      </c>
      <c r="D2201" t="str">
        <f t="shared" si="107"/>
        <v xml:space="preserve"> Connor</v>
      </c>
      <c r="E2201" t="str">
        <f t="shared" si="108"/>
        <v>Roche</v>
      </c>
    </row>
    <row r="2202" spans="1:5" ht="15.75" x14ac:dyDescent="0.25">
      <c r="A2202" s="1" t="s">
        <v>157</v>
      </c>
      <c r="B2202" s="1" t="s">
        <v>4584</v>
      </c>
      <c r="C2202" t="str">
        <f t="shared" si="106"/>
        <v>Mr.</v>
      </c>
      <c r="D2202" t="str">
        <f t="shared" si="107"/>
        <v xml:space="preserve"> Patrick H.</v>
      </c>
      <c r="E2202" t="str">
        <f t="shared" si="108"/>
        <v>Hearn</v>
      </c>
    </row>
    <row r="2203" spans="1:5" ht="15.75" x14ac:dyDescent="0.25">
      <c r="A2203" s="1" t="s">
        <v>156</v>
      </c>
      <c r="B2203" s="1" t="s">
        <v>4585</v>
      </c>
      <c r="C2203" t="str">
        <f t="shared" si="106"/>
        <v>Mr.</v>
      </c>
      <c r="D2203" t="str">
        <f t="shared" si="107"/>
        <v xml:space="preserve"> Tyler</v>
      </c>
      <c r="E2203" t="str">
        <f t="shared" si="108"/>
        <v>Dimson</v>
      </c>
    </row>
    <row r="2204" spans="1:5" ht="15.75" x14ac:dyDescent="0.25">
      <c r="A2204" s="1" t="s">
        <v>155</v>
      </c>
      <c r="B2204" s="1" t="s">
        <v>4586</v>
      </c>
      <c r="C2204" t="str">
        <f t="shared" si="106"/>
        <v>Ms.</v>
      </c>
      <c r="D2204" t="str">
        <f t="shared" si="107"/>
        <v xml:space="preserve"> Deborah L.</v>
      </c>
      <c r="E2204" t="str">
        <f t="shared" si="108"/>
        <v>Slason</v>
      </c>
    </row>
    <row r="2205" spans="1:5" ht="15.75" x14ac:dyDescent="0.25">
      <c r="A2205" s="1" t="s">
        <v>154</v>
      </c>
      <c r="B2205" s="1" t="s">
        <v>4587</v>
      </c>
      <c r="C2205" t="str">
        <f t="shared" si="106"/>
        <v>Ms.</v>
      </c>
      <c r="D2205" t="str">
        <f t="shared" si="107"/>
        <v xml:space="preserve"> Andrea K</v>
      </c>
      <c r="E2205" t="str">
        <f t="shared" si="108"/>
        <v>Gibson</v>
      </c>
    </row>
    <row r="2206" spans="1:5" ht="15.75" x14ac:dyDescent="0.25">
      <c r="A2206" s="1" t="s">
        <v>153</v>
      </c>
      <c r="B2206" s="1" t="s">
        <v>4588</v>
      </c>
      <c r="C2206" t="str">
        <f t="shared" si="106"/>
        <v>Ms.</v>
      </c>
      <c r="D2206" t="str">
        <f t="shared" si="107"/>
        <v xml:space="preserve"> Elleree</v>
      </c>
      <c r="E2206" t="str">
        <f t="shared" si="108"/>
        <v>Erdos</v>
      </c>
    </row>
    <row r="2207" spans="1:5" ht="15.75" x14ac:dyDescent="0.25">
      <c r="A2207" s="1" t="s">
        <v>152</v>
      </c>
      <c r="B2207" s="1" t="s">
        <v>4589</v>
      </c>
      <c r="C2207" t="str">
        <f t="shared" si="106"/>
        <v>Mr.</v>
      </c>
      <c r="D2207" t="str">
        <f t="shared" si="107"/>
        <v xml:space="preserve"> Brandon J</v>
      </c>
      <c r="E2207" t="str">
        <f t="shared" si="108"/>
        <v>Cushman</v>
      </c>
    </row>
    <row r="2208" spans="1:5" ht="15.75" x14ac:dyDescent="0.25">
      <c r="A2208" s="1" t="s">
        <v>151</v>
      </c>
      <c r="B2208" s="1" t="s">
        <v>4590</v>
      </c>
      <c r="C2208" t="str">
        <f t="shared" si="106"/>
        <v>Mr.</v>
      </c>
      <c r="D2208" t="str">
        <f t="shared" si="107"/>
        <v xml:space="preserve"> Steve</v>
      </c>
      <c r="E2208" t="str">
        <f t="shared" si="108"/>
        <v>Hammel</v>
      </c>
    </row>
    <row r="2209" spans="1:5" ht="15.75" x14ac:dyDescent="0.25">
      <c r="A2209" s="1" t="s">
        <v>150</v>
      </c>
      <c r="B2209" s="1" t="s">
        <v>4591</v>
      </c>
      <c r="C2209" t="str">
        <f t="shared" si="106"/>
        <v>Ms.</v>
      </c>
      <c r="D2209" t="str">
        <f t="shared" si="107"/>
        <v xml:space="preserve"> Nina Wavik Sr.</v>
      </c>
      <c r="E2209" t="str">
        <f t="shared" si="108"/>
        <v>Ytterstad</v>
      </c>
    </row>
    <row r="2210" spans="1:5" ht="15.75" x14ac:dyDescent="0.25">
      <c r="A2210" s="1" t="s">
        <v>149</v>
      </c>
      <c r="B2210" s="1" t="s">
        <v>4592</v>
      </c>
      <c r="C2210" t="str">
        <f t="shared" si="106"/>
        <v>Ms.</v>
      </c>
      <c r="D2210" t="str">
        <f t="shared" si="107"/>
        <v xml:space="preserve"> Dani</v>
      </c>
      <c r="E2210" t="str">
        <f t="shared" si="108"/>
        <v>Prince</v>
      </c>
    </row>
    <row r="2211" spans="1:5" ht="15.75" x14ac:dyDescent="0.25">
      <c r="A2211" s="1" t="s">
        <v>148</v>
      </c>
      <c r="B2211" s="1" t="s">
        <v>4593</v>
      </c>
      <c r="C2211" t="str">
        <f t="shared" si="106"/>
        <v>Ms.</v>
      </c>
      <c r="D2211" t="str">
        <f t="shared" si="107"/>
        <v xml:space="preserve"> Jennifer A.</v>
      </c>
      <c r="E2211" t="str">
        <f t="shared" si="108"/>
        <v>Freeman</v>
      </c>
    </row>
    <row r="2212" spans="1:5" ht="15.75" x14ac:dyDescent="0.25">
      <c r="A2212" s="1" t="s">
        <v>147</v>
      </c>
      <c r="B2212" s="1" t="s">
        <v>4594</v>
      </c>
      <c r="C2212" t="str">
        <f t="shared" si="106"/>
        <v>Mr.</v>
      </c>
      <c r="D2212" t="str">
        <f t="shared" si="107"/>
        <v xml:space="preserve"> Martin</v>
      </c>
      <c r="E2212" t="str">
        <f t="shared" si="108"/>
        <v>Petrulak</v>
      </c>
    </row>
    <row r="2213" spans="1:5" ht="15.75" x14ac:dyDescent="0.25">
      <c r="A2213" s="1" t="s">
        <v>146</v>
      </c>
      <c r="B2213" s="1" t="s">
        <v>4595</v>
      </c>
      <c r="C2213" t="str">
        <f t="shared" si="106"/>
        <v>Mr.</v>
      </c>
      <c r="D2213" t="str">
        <f t="shared" si="107"/>
        <v xml:space="preserve"> Steve</v>
      </c>
      <c r="E2213" t="str">
        <f t="shared" si="108"/>
        <v>Lloyd</v>
      </c>
    </row>
    <row r="2214" spans="1:5" ht="15.75" x14ac:dyDescent="0.25">
      <c r="A2214" s="1" t="s">
        <v>145</v>
      </c>
      <c r="B2214" s="1" t="s">
        <v>4596</v>
      </c>
      <c r="C2214" t="str">
        <f t="shared" si="106"/>
        <v>Mr.</v>
      </c>
      <c r="D2214" t="str">
        <f t="shared" si="107"/>
        <v xml:space="preserve"> Christopher</v>
      </c>
      <c r="E2214" t="str">
        <f t="shared" si="108"/>
        <v>Zablocki</v>
      </c>
    </row>
    <row r="2215" spans="1:5" ht="15.75" x14ac:dyDescent="0.25">
      <c r="A2215" s="1" t="s">
        <v>144</v>
      </c>
      <c r="B2215" s="1" t="s">
        <v>4597</v>
      </c>
      <c r="C2215" t="str">
        <f t="shared" si="106"/>
        <v>Ms.</v>
      </c>
      <c r="D2215" t="str">
        <f t="shared" si="107"/>
        <v xml:space="preserve"> Kathryn M.</v>
      </c>
      <c r="E2215" t="str">
        <f t="shared" si="108"/>
        <v>Van Meter</v>
      </c>
    </row>
    <row r="2216" spans="1:5" ht="15.75" x14ac:dyDescent="0.25">
      <c r="A2216" s="1" t="s">
        <v>143</v>
      </c>
      <c r="B2216" s="1" t="s">
        <v>4598</v>
      </c>
      <c r="C2216" t="str">
        <f t="shared" si="106"/>
        <v>Ms.</v>
      </c>
      <c r="D2216" t="str">
        <f t="shared" si="107"/>
        <v xml:space="preserve"> Emily</v>
      </c>
      <c r="E2216" t="str">
        <f t="shared" si="108"/>
        <v>Babay</v>
      </c>
    </row>
    <row r="2217" spans="1:5" ht="15.75" x14ac:dyDescent="0.25">
      <c r="A2217" s="1" t="s">
        <v>142</v>
      </c>
      <c r="B2217" s="1" t="s">
        <v>4599</v>
      </c>
      <c r="C2217" t="str">
        <f t="shared" si="106"/>
        <v>Mr.</v>
      </c>
      <c r="D2217" t="str">
        <f t="shared" si="107"/>
        <v xml:space="preserve"> Trent A</v>
      </c>
      <c r="E2217" t="str">
        <f t="shared" si="108"/>
        <v>Taylor</v>
      </c>
    </row>
    <row r="2218" spans="1:5" ht="15.75" x14ac:dyDescent="0.25">
      <c r="A2218" s="1" t="s">
        <v>141</v>
      </c>
      <c r="B2218" s="1" t="s">
        <v>4600</v>
      </c>
      <c r="C2218" t="str">
        <f t="shared" si="106"/>
        <v>Ms.</v>
      </c>
      <c r="D2218" t="str">
        <f t="shared" si="107"/>
        <v xml:space="preserve"> Jennifer E</v>
      </c>
      <c r="E2218" t="str">
        <f t="shared" si="108"/>
        <v>Smith</v>
      </c>
    </row>
    <row r="2219" spans="1:5" ht="15.75" x14ac:dyDescent="0.25">
      <c r="A2219" s="1" t="s">
        <v>140</v>
      </c>
      <c r="B2219" s="1" t="s">
        <v>4601</v>
      </c>
      <c r="C2219" t="str">
        <f t="shared" si="106"/>
        <v>Ms.</v>
      </c>
      <c r="D2219" t="str">
        <f t="shared" si="107"/>
        <v xml:space="preserve"> Polly</v>
      </c>
      <c r="E2219" t="str">
        <f t="shared" si="108"/>
        <v>Moody</v>
      </c>
    </row>
    <row r="2220" spans="1:5" ht="15.75" x14ac:dyDescent="0.25">
      <c r="A2220" s="1" t="s">
        <v>139</v>
      </c>
      <c r="B2220" s="1" t="s">
        <v>4602</v>
      </c>
      <c r="C2220" t="str">
        <f t="shared" si="106"/>
        <v>Ms.</v>
      </c>
      <c r="D2220" t="str">
        <f t="shared" si="107"/>
        <v xml:space="preserve"> Elizabeth</v>
      </c>
      <c r="E2220" t="str">
        <f t="shared" si="108"/>
        <v>Swierzbinski</v>
      </c>
    </row>
    <row r="2221" spans="1:5" ht="15.75" x14ac:dyDescent="0.25">
      <c r="A2221" s="1" t="s">
        <v>138</v>
      </c>
      <c r="B2221" s="1" t="s">
        <v>4603</v>
      </c>
      <c r="C2221" t="str">
        <f t="shared" si="106"/>
        <v>Ms.</v>
      </c>
      <c r="D2221" t="str">
        <f t="shared" si="107"/>
        <v xml:space="preserve"> Tiffany A.</v>
      </c>
      <c r="E2221" t="str">
        <f t="shared" si="108"/>
        <v>Schwartz</v>
      </c>
    </row>
    <row r="2222" spans="1:5" ht="15.75" x14ac:dyDescent="0.25">
      <c r="A2222" s="1" t="s">
        <v>137</v>
      </c>
      <c r="B2222" s="1" t="s">
        <v>4604</v>
      </c>
      <c r="C2222" t="str">
        <f t="shared" si="106"/>
        <v>Mr.</v>
      </c>
      <c r="D2222" t="str">
        <f t="shared" si="107"/>
        <v xml:space="preserve"> Cole</v>
      </c>
      <c r="E2222" t="str">
        <f t="shared" si="108"/>
        <v>Sanseverino</v>
      </c>
    </row>
    <row r="2223" spans="1:5" ht="15.75" x14ac:dyDescent="0.25">
      <c r="A2223" s="1" t="s">
        <v>136</v>
      </c>
      <c r="B2223" s="1" t="s">
        <v>4605</v>
      </c>
      <c r="C2223" t="str">
        <f t="shared" si="106"/>
        <v>Mr.</v>
      </c>
      <c r="D2223" t="str">
        <f t="shared" si="107"/>
        <v xml:space="preserve"> Matthew T.</v>
      </c>
      <c r="E2223" t="str">
        <f t="shared" si="108"/>
        <v>Lawder</v>
      </c>
    </row>
    <row r="2224" spans="1:5" ht="15.75" x14ac:dyDescent="0.25">
      <c r="A2224" s="1" t="s">
        <v>135</v>
      </c>
      <c r="B2224" s="1" t="s">
        <v>4606</v>
      </c>
      <c r="C2224" t="str">
        <f t="shared" si="106"/>
        <v>Mr.</v>
      </c>
      <c r="D2224" t="str">
        <f t="shared" si="107"/>
        <v xml:space="preserve"> Zachary</v>
      </c>
      <c r="E2224" t="str">
        <f t="shared" si="108"/>
        <v>Young</v>
      </c>
    </row>
    <row r="2225" spans="1:5" ht="15.75" x14ac:dyDescent="0.25">
      <c r="A2225" s="1" t="s">
        <v>134</v>
      </c>
      <c r="B2225" s="1" t="s">
        <v>4607</v>
      </c>
      <c r="C2225" t="str">
        <f t="shared" si="106"/>
        <v>Mr.</v>
      </c>
      <c r="D2225" t="str">
        <f t="shared" si="107"/>
        <v xml:space="preserve"> Matthew T.</v>
      </c>
      <c r="E2225" t="str">
        <f t="shared" si="108"/>
        <v>Hoerner</v>
      </c>
    </row>
    <row r="2226" spans="1:5" ht="15.75" x14ac:dyDescent="0.25">
      <c r="A2226" s="1" t="s">
        <v>133</v>
      </c>
      <c r="B2226" s="1" t="s">
        <v>4608</v>
      </c>
      <c r="C2226" t="str">
        <f t="shared" si="106"/>
        <v>Mr.</v>
      </c>
      <c r="D2226" t="str">
        <f t="shared" si="107"/>
        <v xml:space="preserve"> Pat</v>
      </c>
      <c r="E2226" t="str">
        <f t="shared" si="108"/>
        <v>Benson</v>
      </c>
    </row>
    <row r="2227" spans="1:5" ht="15.75" x14ac:dyDescent="0.25">
      <c r="A2227" s="1" t="s">
        <v>132</v>
      </c>
      <c r="B2227" s="1" t="s">
        <v>4609</v>
      </c>
      <c r="C2227" t="str">
        <f t="shared" si="106"/>
        <v>Ms.</v>
      </c>
      <c r="D2227" t="str">
        <f t="shared" si="107"/>
        <v xml:space="preserve"> Ashley</v>
      </c>
      <c r="E2227" t="str">
        <f t="shared" si="108"/>
        <v>Horton</v>
      </c>
    </row>
    <row r="2228" spans="1:5" ht="15.75" x14ac:dyDescent="0.25">
      <c r="A2228" s="1" t="s">
        <v>131</v>
      </c>
      <c r="B2228" s="1" t="s">
        <v>4610</v>
      </c>
      <c r="C2228" t="str">
        <f t="shared" si="106"/>
        <v>Ms.</v>
      </c>
      <c r="D2228" t="str">
        <f t="shared" si="107"/>
        <v xml:space="preserve"> Elizabeth A.</v>
      </c>
      <c r="E2228" t="str">
        <f t="shared" si="108"/>
        <v>McGraw</v>
      </c>
    </row>
    <row r="2229" spans="1:5" ht="15.75" x14ac:dyDescent="0.25">
      <c r="A2229" s="1" t="s">
        <v>130</v>
      </c>
      <c r="B2229" s="1" t="s">
        <v>4611</v>
      </c>
      <c r="C2229" t="str">
        <f t="shared" si="106"/>
        <v>Ms.</v>
      </c>
      <c r="D2229" t="str">
        <f t="shared" si="107"/>
        <v xml:space="preserve"> Rebecca M.</v>
      </c>
      <c r="E2229" t="str">
        <f t="shared" si="108"/>
        <v>Beaulne</v>
      </c>
    </row>
    <row r="2230" spans="1:5" ht="15.75" x14ac:dyDescent="0.25">
      <c r="A2230" s="1" t="s">
        <v>129</v>
      </c>
      <c r="B2230" s="1" t="s">
        <v>4612</v>
      </c>
      <c r="C2230" t="str">
        <f t="shared" si="106"/>
        <v>Ms.</v>
      </c>
      <c r="D2230" t="str">
        <f t="shared" si="107"/>
        <v xml:space="preserve"> Ruth</v>
      </c>
      <c r="E2230" t="str">
        <f t="shared" si="108"/>
        <v>Lunz</v>
      </c>
    </row>
    <row r="2231" spans="1:5" ht="15.75" x14ac:dyDescent="0.25">
      <c r="A2231" s="1" t="s">
        <v>128</v>
      </c>
      <c r="B2231" s="1" t="s">
        <v>4613</v>
      </c>
      <c r="C2231" t="str">
        <f t="shared" si="106"/>
        <v>Mr.</v>
      </c>
      <c r="D2231" t="str">
        <f t="shared" si="107"/>
        <v xml:space="preserve"> Gregory S</v>
      </c>
      <c r="E2231" t="str">
        <f t="shared" si="108"/>
        <v>Kyle</v>
      </c>
    </row>
    <row r="2232" spans="1:5" ht="15.75" x14ac:dyDescent="0.25">
      <c r="A2232" s="1" t="s">
        <v>127</v>
      </c>
      <c r="B2232" s="1" t="s">
        <v>4614</v>
      </c>
      <c r="C2232" t="str">
        <f t="shared" si="106"/>
        <v>Ms.</v>
      </c>
      <c r="D2232" t="str">
        <f t="shared" si="107"/>
        <v xml:space="preserve"> Alexandra S</v>
      </c>
      <c r="E2232" t="str">
        <f t="shared" si="108"/>
        <v>Brackenwagen</v>
      </c>
    </row>
    <row r="2233" spans="1:5" ht="15.75" x14ac:dyDescent="0.25">
      <c r="A2233" s="1" t="s">
        <v>126</v>
      </c>
      <c r="B2233" s="1" t="s">
        <v>4615</v>
      </c>
      <c r="C2233" t="str">
        <f t="shared" si="106"/>
        <v>Ms.</v>
      </c>
      <c r="D2233" t="str">
        <f t="shared" si="107"/>
        <v xml:space="preserve"> Hillary</v>
      </c>
      <c r="E2233" t="str">
        <f t="shared" si="108"/>
        <v>Schmitt</v>
      </c>
    </row>
    <row r="2234" spans="1:5" ht="15.75" x14ac:dyDescent="0.25">
      <c r="A2234" s="1" t="s">
        <v>125</v>
      </c>
      <c r="B2234" s="1" t="s">
        <v>4616</v>
      </c>
      <c r="C2234" t="str">
        <f t="shared" si="106"/>
        <v>Ms.</v>
      </c>
      <c r="D2234" t="str">
        <f t="shared" si="107"/>
        <v xml:space="preserve"> Amy K.</v>
      </c>
      <c r="E2234" t="str">
        <f t="shared" si="108"/>
        <v>Borden</v>
      </c>
    </row>
    <row r="2235" spans="1:5" ht="15.75" x14ac:dyDescent="0.25">
      <c r="A2235" s="1" t="s">
        <v>124</v>
      </c>
      <c r="B2235" s="1" t="s">
        <v>4617</v>
      </c>
      <c r="C2235" t="str">
        <f t="shared" si="106"/>
        <v>Mr.</v>
      </c>
      <c r="D2235" t="str">
        <f t="shared" si="107"/>
        <v xml:space="preserve"> Scott</v>
      </c>
      <c r="E2235" t="str">
        <f t="shared" si="108"/>
        <v>McLean</v>
      </c>
    </row>
    <row r="2236" spans="1:5" ht="15.75" x14ac:dyDescent="0.25">
      <c r="A2236" s="1" t="s">
        <v>123</v>
      </c>
      <c r="B2236" s="1" t="s">
        <v>4618</v>
      </c>
      <c r="C2236" t="str">
        <f t="shared" si="106"/>
        <v>Mr.</v>
      </c>
      <c r="D2236" t="str">
        <f t="shared" si="107"/>
        <v xml:space="preserve"> John</v>
      </c>
      <c r="E2236" t="str">
        <f t="shared" si="108"/>
        <v>Regan</v>
      </c>
    </row>
    <row r="2237" spans="1:5" ht="15.75" x14ac:dyDescent="0.25">
      <c r="A2237" s="1" t="s">
        <v>122</v>
      </c>
      <c r="B2237" s="1" t="s">
        <v>4619</v>
      </c>
      <c r="C2237" t="str">
        <f t="shared" si="106"/>
        <v>Mr.</v>
      </c>
      <c r="D2237" t="str">
        <f t="shared" si="107"/>
        <v xml:space="preserve"> Maaikel</v>
      </c>
      <c r="E2237" t="str">
        <f t="shared" si="108"/>
        <v>Koenis</v>
      </c>
    </row>
    <row r="2238" spans="1:5" ht="15.75" x14ac:dyDescent="0.25">
      <c r="A2238" s="1" t="s">
        <v>121</v>
      </c>
      <c r="B2238" s="1" t="s">
        <v>4620</v>
      </c>
      <c r="C2238" t="str">
        <f t="shared" si="106"/>
        <v>Mr.</v>
      </c>
      <c r="D2238" t="str">
        <f t="shared" si="107"/>
        <v xml:space="preserve"> Daniel C</v>
      </c>
      <c r="E2238" t="str">
        <f t="shared" si="108"/>
        <v>Kittaka</v>
      </c>
    </row>
    <row r="2239" spans="1:5" ht="15.75" x14ac:dyDescent="0.25">
      <c r="A2239" s="1" t="s">
        <v>120</v>
      </c>
      <c r="B2239" s="1" t="s">
        <v>4621</v>
      </c>
      <c r="C2239" t="str">
        <f t="shared" si="106"/>
        <v>Mr.</v>
      </c>
      <c r="D2239" t="str">
        <f t="shared" si="107"/>
        <v xml:space="preserve"> Christopher S.</v>
      </c>
      <c r="E2239" t="str">
        <f t="shared" si="108"/>
        <v>Concannon</v>
      </c>
    </row>
    <row r="2240" spans="1:5" ht="15.75" x14ac:dyDescent="0.25">
      <c r="A2240" s="1" t="s">
        <v>119</v>
      </c>
      <c r="B2240" s="1" t="s">
        <v>4622</v>
      </c>
      <c r="C2240" t="str">
        <f t="shared" si="106"/>
        <v>Mr.</v>
      </c>
      <c r="D2240" t="str">
        <f t="shared" si="107"/>
        <v xml:space="preserve"> William R</v>
      </c>
      <c r="E2240" t="str">
        <f t="shared" si="108"/>
        <v>Johnson</v>
      </c>
    </row>
    <row r="2241" spans="1:5" ht="15.75" x14ac:dyDescent="0.25">
      <c r="A2241" s="1" t="s">
        <v>118</v>
      </c>
      <c r="B2241" s="1" t="s">
        <v>4623</v>
      </c>
      <c r="C2241" t="str">
        <f t="shared" si="106"/>
        <v>Ms.</v>
      </c>
      <c r="D2241" t="str">
        <f t="shared" si="107"/>
        <v xml:space="preserve"> Lyndsy</v>
      </c>
      <c r="E2241" t="str">
        <f t="shared" si="108"/>
        <v>Schultz</v>
      </c>
    </row>
    <row r="2242" spans="1:5" ht="15.75" x14ac:dyDescent="0.25">
      <c r="A2242" s="1" t="s">
        <v>117</v>
      </c>
      <c r="B2242" s="1" t="s">
        <v>4624</v>
      </c>
      <c r="C2242" t="str">
        <f t="shared" si="106"/>
        <v>Ms.</v>
      </c>
      <c r="D2242" t="str">
        <f t="shared" si="107"/>
        <v xml:space="preserve"> Jessica</v>
      </c>
      <c r="E2242" t="str">
        <f t="shared" si="108"/>
        <v>Brannigan</v>
      </c>
    </row>
    <row r="2243" spans="1:5" ht="15.75" x14ac:dyDescent="0.25">
      <c r="A2243" s="1" t="s">
        <v>116</v>
      </c>
      <c r="B2243" s="1" t="s">
        <v>4625</v>
      </c>
      <c r="C2243" t="str">
        <f t="shared" ref="C2243:C2306" si="109">TRIM(MID(B2243,FIND(",",B2243)+1,FIND(" ",B2243,FIND(",",B2243)+2)-FIND(",",B2243)-1))</f>
        <v>Ms.</v>
      </c>
      <c r="D2243" t="str">
        <f t="shared" si="107"/>
        <v xml:space="preserve"> Anna</v>
      </c>
      <c r="E2243" t="str">
        <f t="shared" si="108"/>
        <v>Cavallo</v>
      </c>
    </row>
    <row r="2244" spans="1:5" ht="15.75" x14ac:dyDescent="0.25">
      <c r="A2244" s="1" t="s">
        <v>115</v>
      </c>
      <c r="B2244" s="1" t="s">
        <v>4626</v>
      </c>
      <c r="C2244" t="str">
        <f t="shared" si="109"/>
        <v>Mr.</v>
      </c>
      <c r="D2244" t="str">
        <f t="shared" si="107"/>
        <v xml:space="preserve"> Jordan</v>
      </c>
      <c r="E2244" t="str">
        <f t="shared" si="108"/>
        <v>Chang</v>
      </c>
    </row>
    <row r="2245" spans="1:5" ht="15.75" x14ac:dyDescent="0.25">
      <c r="A2245" s="1" t="s">
        <v>114</v>
      </c>
      <c r="B2245" s="1" t="s">
        <v>4627</v>
      </c>
      <c r="C2245" t="str">
        <f t="shared" si="109"/>
        <v>Mr.</v>
      </c>
      <c r="D2245" t="str">
        <f t="shared" si="107"/>
        <v xml:space="preserve"> Brian</v>
      </c>
      <c r="E2245" t="str">
        <f t="shared" si="108"/>
        <v>Axelrod</v>
      </c>
    </row>
    <row r="2246" spans="1:5" ht="15.75" x14ac:dyDescent="0.25">
      <c r="A2246" s="1" t="s">
        <v>113</v>
      </c>
      <c r="B2246" s="1" t="s">
        <v>4628</v>
      </c>
      <c r="C2246" t="str">
        <f t="shared" si="109"/>
        <v>Ms.</v>
      </c>
      <c r="D2246" t="str">
        <f t="shared" si="107"/>
        <v xml:space="preserve"> Katherine A</v>
      </c>
      <c r="E2246" t="str">
        <f t="shared" si="108"/>
        <v>Davenport</v>
      </c>
    </row>
    <row r="2247" spans="1:5" ht="15.75" x14ac:dyDescent="0.25">
      <c r="A2247" s="1" t="s">
        <v>112</v>
      </c>
      <c r="B2247" s="1" t="s">
        <v>4629</v>
      </c>
      <c r="C2247" t="str">
        <f t="shared" si="109"/>
        <v>Ms.</v>
      </c>
      <c r="D2247" t="str">
        <f t="shared" si="107"/>
        <v xml:space="preserve"> Melanie</v>
      </c>
      <c r="E2247" t="str">
        <f t="shared" si="108"/>
        <v>Roberge</v>
      </c>
    </row>
    <row r="2248" spans="1:5" ht="15.75" x14ac:dyDescent="0.25">
      <c r="A2248" s="1" t="s">
        <v>111</v>
      </c>
      <c r="B2248" s="1" t="s">
        <v>4630</v>
      </c>
      <c r="C2248" t="str">
        <f t="shared" si="109"/>
        <v>Ms.</v>
      </c>
      <c r="D2248" t="str">
        <f t="shared" si="107"/>
        <v xml:space="preserve"> Jessica</v>
      </c>
      <c r="E2248" t="str">
        <f t="shared" si="108"/>
        <v>Schmidt</v>
      </c>
    </row>
    <row r="2249" spans="1:5" ht="15.75" x14ac:dyDescent="0.25">
      <c r="A2249" s="1" t="s">
        <v>110</v>
      </c>
      <c r="B2249" s="1" t="s">
        <v>4631</v>
      </c>
      <c r="C2249" t="str">
        <f t="shared" si="109"/>
        <v>Mr.</v>
      </c>
      <c r="D2249" t="str">
        <f t="shared" si="107"/>
        <v xml:space="preserve"> Eric S</v>
      </c>
      <c r="E2249" t="str">
        <f t="shared" si="108"/>
        <v>Kosters</v>
      </c>
    </row>
    <row r="2250" spans="1:5" ht="15.75" x14ac:dyDescent="0.25">
      <c r="A2250" s="1" t="s">
        <v>109</v>
      </c>
      <c r="B2250" s="1" t="s">
        <v>4632</v>
      </c>
      <c r="C2250" t="str">
        <f t="shared" si="109"/>
        <v>Mr.</v>
      </c>
      <c r="D2250" t="str">
        <f t="shared" si="107"/>
        <v xml:space="preserve"> Joseph</v>
      </c>
      <c r="E2250" t="str">
        <f t="shared" si="108"/>
        <v>Dykes</v>
      </c>
    </row>
    <row r="2251" spans="1:5" ht="15.75" x14ac:dyDescent="0.25">
      <c r="A2251" s="1" t="s">
        <v>108</v>
      </c>
      <c r="B2251" s="1" t="s">
        <v>4633</v>
      </c>
      <c r="C2251" t="str">
        <f t="shared" si="109"/>
        <v>Ms.</v>
      </c>
      <c r="D2251" t="str">
        <f t="shared" si="107"/>
        <v xml:space="preserve"> Mary</v>
      </c>
      <c r="E2251" t="str">
        <f t="shared" si="108"/>
        <v>Velan</v>
      </c>
    </row>
    <row r="2252" spans="1:5" ht="15.75" x14ac:dyDescent="0.25">
      <c r="A2252" s="1" t="s">
        <v>107</v>
      </c>
      <c r="B2252" s="1" t="s">
        <v>4634</v>
      </c>
      <c r="C2252" t="str">
        <f t="shared" si="109"/>
        <v>Ms.</v>
      </c>
      <c r="D2252" t="str">
        <f t="shared" si="107"/>
        <v xml:space="preserve"> Natalie</v>
      </c>
      <c r="E2252" t="str">
        <f t="shared" si="108"/>
        <v>Goolik</v>
      </c>
    </row>
    <row r="2253" spans="1:5" ht="15.75" x14ac:dyDescent="0.25">
      <c r="A2253" s="1" t="s">
        <v>106</v>
      </c>
      <c r="B2253" s="1" t="s">
        <v>4635</v>
      </c>
      <c r="C2253" t="str">
        <f t="shared" si="109"/>
        <v>Mr.</v>
      </c>
      <c r="D2253" t="str">
        <f t="shared" si="107"/>
        <v xml:space="preserve"> Christopher</v>
      </c>
      <c r="E2253" t="str">
        <f t="shared" si="108"/>
        <v>Bain</v>
      </c>
    </row>
    <row r="2254" spans="1:5" ht="15.75" x14ac:dyDescent="0.25">
      <c r="A2254" s="1" t="s">
        <v>105</v>
      </c>
      <c r="B2254" s="1" t="s">
        <v>4636</v>
      </c>
      <c r="C2254" t="str">
        <f t="shared" si="109"/>
        <v>Ms.</v>
      </c>
      <c r="D2254" t="str">
        <f t="shared" si="107"/>
        <v xml:space="preserve"> Sonja</v>
      </c>
      <c r="E2254" t="str">
        <f t="shared" si="108"/>
        <v>Wieck</v>
      </c>
    </row>
    <row r="2255" spans="1:5" ht="15.75" x14ac:dyDescent="0.25">
      <c r="A2255" s="1" t="s">
        <v>104</v>
      </c>
      <c r="B2255" s="1" t="s">
        <v>4637</v>
      </c>
      <c r="C2255" t="str">
        <f t="shared" si="109"/>
        <v>Ms.</v>
      </c>
      <c r="D2255" t="str">
        <f t="shared" si="107"/>
        <v xml:space="preserve"> Alexandra</v>
      </c>
      <c r="E2255" t="str">
        <f t="shared" si="108"/>
        <v>Friel</v>
      </c>
    </row>
    <row r="2256" spans="1:5" ht="15.75" x14ac:dyDescent="0.25">
      <c r="A2256" s="1" t="s">
        <v>103</v>
      </c>
      <c r="B2256" s="1" t="s">
        <v>4638</v>
      </c>
      <c r="C2256" t="str">
        <f t="shared" si="109"/>
        <v>Ms.</v>
      </c>
      <c r="D2256" t="str">
        <f t="shared" si="107"/>
        <v xml:space="preserve"> Martha L.</v>
      </c>
      <c r="E2256" t="str">
        <f t="shared" si="108"/>
        <v>Santandreu</v>
      </c>
    </row>
    <row r="2257" spans="1:5" ht="15.75" x14ac:dyDescent="0.25">
      <c r="A2257" s="1" t="s">
        <v>102</v>
      </c>
      <c r="B2257" s="1" t="s">
        <v>4639</v>
      </c>
      <c r="C2257" t="str">
        <f t="shared" si="109"/>
        <v>Mr.</v>
      </c>
      <c r="D2257" t="str">
        <f t="shared" ref="D2257:D2320" si="110">_xlfn.TEXTAFTER(_xlfn.TEXTAFTER(B2257,", ")," ")</f>
        <v xml:space="preserve"> Ryan C.</v>
      </c>
      <c r="E2257" t="str">
        <f t="shared" ref="E2257:E2320" si="111">TRIM(LEFT(B2257,FIND(",",B2257)-1))</f>
        <v>Johnson</v>
      </c>
    </row>
    <row r="2258" spans="1:5" ht="15.75" x14ac:dyDescent="0.25">
      <c r="A2258" s="1" t="s">
        <v>101</v>
      </c>
      <c r="B2258" s="1" t="s">
        <v>4640</v>
      </c>
      <c r="C2258" t="str">
        <f t="shared" si="109"/>
        <v>Mr.</v>
      </c>
      <c r="D2258" t="str">
        <f t="shared" si="110"/>
        <v xml:space="preserve"> Cliff</v>
      </c>
      <c r="E2258" t="str">
        <f t="shared" si="111"/>
        <v>Gerber</v>
      </c>
    </row>
    <row r="2259" spans="1:5" ht="15.75" x14ac:dyDescent="0.25">
      <c r="A2259" s="1" t="s">
        <v>100</v>
      </c>
      <c r="B2259" s="1" t="s">
        <v>4641</v>
      </c>
      <c r="C2259" t="str">
        <f t="shared" si="109"/>
        <v>Mr.</v>
      </c>
      <c r="D2259" t="str">
        <f t="shared" si="110"/>
        <v xml:space="preserve"> Blue</v>
      </c>
      <c r="E2259" t="str">
        <f t="shared" si="111"/>
        <v>Benadum</v>
      </c>
    </row>
    <row r="2260" spans="1:5" ht="15.75" x14ac:dyDescent="0.25">
      <c r="A2260" s="1" t="s">
        <v>99</v>
      </c>
      <c r="B2260" s="1" t="s">
        <v>4642</v>
      </c>
      <c r="C2260" t="str">
        <f t="shared" si="109"/>
        <v>Mr.</v>
      </c>
      <c r="D2260" t="str">
        <f t="shared" si="110"/>
        <v xml:space="preserve"> Jeffrey M</v>
      </c>
      <c r="E2260" t="str">
        <f t="shared" si="111"/>
        <v>Ragazzini</v>
      </c>
    </row>
    <row r="2261" spans="1:5" ht="15.75" x14ac:dyDescent="0.25">
      <c r="A2261" s="1" t="s">
        <v>98</v>
      </c>
      <c r="B2261" s="1" t="s">
        <v>4643</v>
      </c>
      <c r="C2261" t="str">
        <f t="shared" si="109"/>
        <v>Mr.</v>
      </c>
      <c r="D2261" t="str">
        <f t="shared" si="110"/>
        <v xml:space="preserve"> Andrew</v>
      </c>
      <c r="E2261" t="str">
        <f t="shared" si="111"/>
        <v>Kessinger</v>
      </c>
    </row>
    <row r="2262" spans="1:5" ht="15.75" x14ac:dyDescent="0.25">
      <c r="A2262" s="1" t="s">
        <v>97</v>
      </c>
      <c r="B2262" s="1" t="s">
        <v>4644</v>
      </c>
      <c r="C2262" t="str">
        <f t="shared" si="109"/>
        <v>Ms.</v>
      </c>
      <c r="D2262" t="str">
        <f t="shared" si="110"/>
        <v xml:space="preserve"> Julia</v>
      </c>
      <c r="E2262" t="str">
        <f t="shared" si="111"/>
        <v>Bezgin</v>
      </c>
    </row>
    <row r="2263" spans="1:5" ht="15.75" x14ac:dyDescent="0.25">
      <c r="A2263" s="1" t="s">
        <v>96</v>
      </c>
      <c r="B2263" s="1" t="s">
        <v>4645</v>
      </c>
      <c r="C2263" t="str">
        <f t="shared" si="109"/>
        <v>Mr.</v>
      </c>
      <c r="D2263" t="str">
        <f t="shared" si="110"/>
        <v xml:space="preserve"> Daniel</v>
      </c>
      <c r="E2263" t="str">
        <f t="shared" si="111"/>
        <v>Woldesilassie</v>
      </c>
    </row>
    <row r="2264" spans="1:5" ht="15.75" x14ac:dyDescent="0.25">
      <c r="A2264" s="1" t="s">
        <v>95</v>
      </c>
      <c r="B2264" s="1" t="s">
        <v>4646</v>
      </c>
      <c r="C2264" t="str">
        <f t="shared" si="109"/>
        <v>Mr.</v>
      </c>
      <c r="D2264" t="str">
        <f t="shared" si="110"/>
        <v xml:space="preserve"> Jaime</v>
      </c>
      <c r="E2264" t="str">
        <f t="shared" si="111"/>
        <v>Ruiz Herrero</v>
      </c>
    </row>
    <row r="2265" spans="1:5" ht="15.75" x14ac:dyDescent="0.25">
      <c r="A2265" s="1" t="s">
        <v>94</v>
      </c>
      <c r="B2265" s="1" t="s">
        <v>4647</v>
      </c>
      <c r="C2265" t="str">
        <f t="shared" si="109"/>
        <v>Mr.</v>
      </c>
      <c r="D2265" t="str">
        <f t="shared" si="110"/>
        <v xml:space="preserve"> Mohd Syahidan</v>
      </c>
      <c r="E2265" t="str">
        <f t="shared" si="111"/>
        <v>Bin Alias</v>
      </c>
    </row>
    <row r="2266" spans="1:5" ht="15.75" x14ac:dyDescent="0.25">
      <c r="A2266" s="1" t="s">
        <v>93</v>
      </c>
      <c r="B2266" s="1" t="s">
        <v>4648</v>
      </c>
      <c r="C2266" t="str">
        <f t="shared" si="109"/>
        <v>Mr.</v>
      </c>
      <c r="D2266" t="str">
        <f t="shared" si="110"/>
        <v xml:space="preserve"> Matthew</v>
      </c>
      <c r="E2266" t="str">
        <f t="shared" si="111"/>
        <v>Fischer-Daly</v>
      </c>
    </row>
    <row r="2267" spans="1:5" ht="15.75" x14ac:dyDescent="0.25">
      <c r="A2267" s="1" t="s">
        <v>92</v>
      </c>
      <c r="B2267" s="1" t="s">
        <v>4649</v>
      </c>
      <c r="C2267" t="str">
        <f t="shared" si="109"/>
        <v>Ms.</v>
      </c>
      <c r="D2267" t="str">
        <f t="shared" si="110"/>
        <v xml:space="preserve"> Elizabeth S.</v>
      </c>
      <c r="E2267" t="str">
        <f t="shared" si="111"/>
        <v>Pulliam</v>
      </c>
    </row>
    <row r="2268" spans="1:5" ht="15.75" x14ac:dyDescent="0.25">
      <c r="A2268" s="1" t="s">
        <v>91</v>
      </c>
      <c r="B2268" s="1" t="s">
        <v>4650</v>
      </c>
      <c r="C2268" t="str">
        <f t="shared" si="109"/>
        <v>Ms.</v>
      </c>
      <c r="D2268" t="str">
        <f t="shared" si="110"/>
        <v xml:space="preserve"> Katie</v>
      </c>
      <c r="E2268" t="str">
        <f t="shared" si="111"/>
        <v>Guisinger</v>
      </c>
    </row>
    <row r="2269" spans="1:5" ht="15.75" x14ac:dyDescent="0.25">
      <c r="A2269" s="1" t="s">
        <v>90</v>
      </c>
      <c r="B2269" s="1" t="s">
        <v>4651</v>
      </c>
      <c r="C2269" t="str">
        <f t="shared" si="109"/>
        <v>Ms.</v>
      </c>
      <c r="D2269" t="str">
        <f t="shared" si="110"/>
        <v xml:space="preserve"> Christi A.</v>
      </c>
      <c r="E2269" t="str">
        <f t="shared" si="111"/>
        <v>Arnerich</v>
      </c>
    </row>
    <row r="2270" spans="1:5" ht="15.75" x14ac:dyDescent="0.25">
      <c r="A2270" s="1" t="s">
        <v>89</v>
      </c>
      <c r="B2270" s="1" t="s">
        <v>4652</v>
      </c>
      <c r="C2270" t="str">
        <f t="shared" si="109"/>
        <v>Ms.</v>
      </c>
      <c r="D2270" t="str">
        <f t="shared" si="110"/>
        <v xml:space="preserve"> Sandra K.</v>
      </c>
      <c r="E2270" t="str">
        <f t="shared" si="111"/>
        <v>Lynch</v>
      </c>
    </row>
    <row r="2271" spans="1:5" ht="15.75" x14ac:dyDescent="0.25">
      <c r="A2271" s="1" t="s">
        <v>88</v>
      </c>
      <c r="B2271" s="1" t="s">
        <v>4653</v>
      </c>
      <c r="C2271" t="str">
        <f t="shared" si="109"/>
        <v>Ms.</v>
      </c>
      <c r="D2271" t="str">
        <f t="shared" si="110"/>
        <v xml:space="preserve"> Katharine</v>
      </c>
      <c r="E2271" t="str">
        <f t="shared" si="111"/>
        <v>Reilly</v>
      </c>
    </row>
    <row r="2272" spans="1:5" ht="15.75" x14ac:dyDescent="0.25">
      <c r="A2272" s="1" t="s">
        <v>87</v>
      </c>
      <c r="B2272" s="1" t="s">
        <v>4654</v>
      </c>
      <c r="C2272" t="str">
        <f t="shared" si="109"/>
        <v>Mr.</v>
      </c>
      <c r="D2272" t="str">
        <f t="shared" si="110"/>
        <v xml:space="preserve"> Jerome</v>
      </c>
      <c r="E2272" t="str">
        <f t="shared" si="111"/>
        <v>Nolette</v>
      </c>
    </row>
    <row r="2273" spans="1:5" ht="15.75" x14ac:dyDescent="0.25">
      <c r="A2273" s="1" t="s">
        <v>86</v>
      </c>
      <c r="B2273" s="1" t="s">
        <v>4655</v>
      </c>
      <c r="C2273" t="str">
        <f t="shared" si="109"/>
        <v>Ms.</v>
      </c>
      <c r="D2273" t="str">
        <f t="shared" si="110"/>
        <v xml:space="preserve"> Julia R</v>
      </c>
      <c r="E2273" t="str">
        <f t="shared" si="111"/>
        <v>Chabrier</v>
      </c>
    </row>
    <row r="2274" spans="1:5" ht="15.75" x14ac:dyDescent="0.25">
      <c r="A2274" s="1" t="s">
        <v>85</v>
      </c>
      <c r="B2274" s="1" t="s">
        <v>4656</v>
      </c>
      <c r="C2274" t="str">
        <f t="shared" si="109"/>
        <v>Mr.</v>
      </c>
      <c r="D2274" t="str">
        <f t="shared" si="110"/>
        <v xml:space="preserve"> Sean Henry</v>
      </c>
      <c r="E2274" t="str">
        <f t="shared" si="111"/>
        <v>Lee</v>
      </c>
    </row>
    <row r="2275" spans="1:5" ht="15.75" x14ac:dyDescent="0.25">
      <c r="A2275" s="1" t="s">
        <v>84</v>
      </c>
      <c r="B2275" s="1" t="s">
        <v>4657</v>
      </c>
      <c r="C2275" t="str">
        <f t="shared" si="109"/>
        <v>Ms.</v>
      </c>
      <c r="D2275" t="str">
        <f t="shared" si="110"/>
        <v xml:space="preserve"> Rachel A.</v>
      </c>
      <c r="E2275" t="str">
        <f t="shared" si="111"/>
        <v>Knotts</v>
      </c>
    </row>
    <row r="2276" spans="1:5" ht="15.75" x14ac:dyDescent="0.25">
      <c r="A2276" s="1" t="s">
        <v>83</v>
      </c>
      <c r="B2276" s="1" t="s">
        <v>4658</v>
      </c>
      <c r="C2276" t="str">
        <f t="shared" si="109"/>
        <v>Mr.</v>
      </c>
      <c r="D2276" t="str">
        <f t="shared" si="110"/>
        <v xml:space="preserve"> Jim</v>
      </c>
      <c r="E2276" t="str">
        <f t="shared" si="111"/>
        <v>Pultorak</v>
      </c>
    </row>
    <row r="2277" spans="1:5" ht="15.75" x14ac:dyDescent="0.25">
      <c r="A2277" s="1" t="s">
        <v>82</v>
      </c>
      <c r="B2277" s="1" t="s">
        <v>4659</v>
      </c>
      <c r="C2277" t="str">
        <f t="shared" si="109"/>
        <v>Mr.</v>
      </c>
      <c r="D2277" t="str">
        <f t="shared" si="110"/>
        <v xml:space="preserve"> Tim</v>
      </c>
      <c r="E2277" t="str">
        <f t="shared" si="111"/>
        <v>Maxon</v>
      </c>
    </row>
    <row r="2278" spans="1:5" ht="15.75" x14ac:dyDescent="0.25">
      <c r="A2278" s="1" t="s">
        <v>81</v>
      </c>
      <c r="B2278" s="1" t="s">
        <v>4660</v>
      </c>
      <c r="C2278" t="str">
        <f t="shared" si="109"/>
        <v>Ms.</v>
      </c>
      <c r="D2278" t="str">
        <f t="shared" si="110"/>
        <v xml:space="preserve"> Abby L.</v>
      </c>
      <c r="E2278" t="str">
        <f t="shared" si="111"/>
        <v>Kraai</v>
      </c>
    </row>
    <row r="2279" spans="1:5" ht="15.75" x14ac:dyDescent="0.25">
      <c r="A2279" s="1" t="s">
        <v>80</v>
      </c>
      <c r="B2279" s="1" t="s">
        <v>4661</v>
      </c>
      <c r="C2279" t="str">
        <f t="shared" si="109"/>
        <v>Mr.</v>
      </c>
      <c r="D2279" t="str">
        <f t="shared" si="110"/>
        <v xml:space="preserve"> Mark</v>
      </c>
      <c r="E2279" t="str">
        <f t="shared" si="111"/>
        <v>Larosa</v>
      </c>
    </row>
    <row r="2280" spans="1:5" ht="15.75" x14ac:dyDescent="0.25">
      <c r="A2280" s="1" t="s">
        <v>79</v>
      </c>
      <c r="B2280" s="1" t="s">
        <v>4662</v>
      </c>
      <c r="C2280" t="str">
        <f t="shared" si="109"/>
        <v>Mr.</v>
      </c>
      <c r="D2280" t="str">
        <f t="shared" si="110"/>
        <v xml:space="preserve"> Ali</v>
      </c>
      <c r="E2280" t="str">
        <f t="shared" si="111"/>
        <v>King</v>
      </c>
    </row>
    <row r="2281" spans="1:5" ht="15.75" x14ac:dyDescent="0.25">
      <c r="A2281" s="1" t="s">
        <v>78</v>
      </c>
      <c r="B2281" s="1" t="s">
        <v>4663</v>
      </c>
      <c r="C2281" t="str">
        <f t="shared" si="109"/>
        <v>Mr.</v>
      </c>
      <c r="D2281" t="str">
        <f t="shared" si="110"/>
        <v xml:space="preserve"> Joshua</v>
      </c>
      <c r="E2281" t="str">
        <f t="shared" si="111"/>
        <v>Haney</v>
      </c>
    </row>
    <row r="2282" spans="1:5" ht="15.75" x14ac:dyDescent="0.25">
      <c r="A2282" s="1" t="s">
        <v>77</v>
      </c>
      <c r="B2282" s="1" t="s">
        <v>4664</v>
      </c>
      <c r="C2282" t="str">
        <f t="shared" si="109"/>
        <v>Mr.</v>
      </c>
      <c r="D2282" t="str">
        <f t="shared" si="110"/>
        <v xml:space="preserve"> Pierre</v>
      </c>
      <c r="E2282" t="str">
        <f t="shared" si="111"/>
        <v>Boulay</v>
      </c>
    </row>
    <row r="2283" spans="1:5" ht="15.75" x14ac:dyDescent="0.25">
      <c r="A2283" s="1" t="s">
        <v>76</v>
      </c>
      <c r="B2283" s="1" t="s">
        <v>4665</v>
      </c>
      <c r="C2283" t="str">
        <f t="shared" si="109"/>
        <v>Ms.</v>
      </c>
      <c r="D2283" t="str">
        <f t="shared" si="110"/>
        <v xml:space="preserve"> Kate</v>
      </c>
      <c r="E2283" t="str">
        <f t="shared" si="111"/>
        <v>Peters</v>
      </c>
    </row>
    <row r="2284" spans="1:5" ht="15.75" x14ac:dyDescent="0.25">
      <c r="A2284" s="1" t="s">
        <v>75</v>
      </c>
      <c r="B2284" s="1" t="s">
        <v>4666</v>
      </c>
      <c r="C2284" t="str">
        <f t="shared" si="109"/>
        <v>Mr.</v>
      </c>
      <c r="D2284" t="str">
        <f t="shared" si="110"/>
        <v xml:space="preserve"> David</v>
      </c>
      <c r="E2284" t="str">
        <f t="shared" si="111"/>
        <v>Luy</v>
      </c>
    </row>
    <row r="2285" spans="1:5" ht="15.75" x14ac:dyDescent="0.25">
      <c r="A2285" s="1" t="s">
        <v>74</v>
      </c>
      <c r="B2285" s="1" t="s">
        <v>4667</v>
      </c>
      <c r="C2285" t="str">
        <f t="shared" si="109"/>
        <v>Ms.</v>
      </c>
      <c r="D2285" t="str">
        <f t="shared" si="110"/>
        <v xml:space="preserve"> Carla</v>
      </c>
      <c r="E2285" t="str">
        <f t="shared" si="111"/>
        <v>Fava</v>
      </c>
    </row>
    <row r="2286" spans="1:5" ht="15.75" x14ac:dyDescent="0.25">
      <c r="A2286" s="1" t="s">
        <v>73</v>
      </c>
      <c r="B2286" s="1" t="s">
        <v>4668</v>
      </c>
      <c r="C2286" t="str">
        <f t="shared" si="109"/>
        <v>Mr.</v>
      </c>
      <c r="D2286" t="str">
        <f t="shared" si="110"/>
        <v xml:space="preserve"> Alvaro Sr.</v>
      </c>
      <c r="E2286" t="str">
        <f t="shared" si="111"/>
        <v>Montoya</v>
      </c>
    </row>
    <row r="2287" spans="1:5" ht="15.75" x14ac:dyDescent="0.25">
      <c r="A2287" s="1" t="s">
        <v>72</v>
      </c>
      <c r="B2287" s="1" t="s">
        <v>4669</v>
      </c>
      <c r="C2287" t="str">
        <f t="shared" si="109"/>
        <v>Ms.</v>
      </c>
      <c r="D2287" t="str">
        <f t="shared" si="110"/>
        <v xml:space="preserve"> Hope</v>
      </c>
      <c r="E2287" t="str">
        <f t="shared" si="111"/>
        <v>Bain</v>
      </c>
    </row>
    <row r="2288" spans="1:5" ht="15.75" x14ac:dyDescent="0.25">
      <c r="A2288" s="1" t="s">
        <v>71</v>
      </c>
      <c r="B2288" s="1" t="s">
        <v>4670</v>
      </c>
      <c r="C2288" t="str">
        <f t="shared" si="109"/>
        <v>Mr.</v>
      </c>
      <c r="D2288" t="str">
        <f t="shared" si="110"/>
        <v xml:space="preserve"> Mark P.</v>
      </c>
      <c r="E2288" t="str">
        <f t="shared" si="111"/>
        <v>Albertson</v>
      </c>
    </row>
    <row r="2289" spans="1:5" ht="15.75" x14ac:dyDescent="0.25">
      <c r="A2289" s="1" t="s">
        <v>70</v>
      </c>
      <c r="B2289" s="1" t="s">
        <v>4671</v>
      </c>
      <c r="C2289" t="str">
        <f t="shared" si="109"/>
        <v>Ms.</v>
      </c>
      <c r="D2289" t="str">
        <f t="shared" si="110"/>
        <v xml:space="preserve"> Desiree</v>
      </c>
      <c r="E2289" t="str">
        <f t="shared" si="111"/>
        <v>Barger</v>
      </c>
    </row>
    <row r="2290" spans="1:5" ht="15.75" x14ac:dyDescent="0.25">
      <c r="A2290" s="1" t="s">
        <v>69</v>
      </c>
      <c r="B2290" s="1" t="s">
        <v>4672</v>
      </c>
      <c r="C2290" t="str">
        <f t="shared" si="109"/>
        <v>Mr.</v>
      </c>
      <c r="D2290" t="str">
        <f t="shared" si="110"/>
        <v xml:space="preserve"> Mario Jr.</v>
      </c>
      <c r="E2290" t="str">
        <f t="shared" si="111"/>
        <v>Fraioli</v>
      </c>
    </row>
    <row r="2291" spans="1:5" ht="15.75" x14ac:dyDescent="0.25">
      <c r="A2291" s="1" t="s">
        <v>68</v>
      </c>
      <c r="B2291" s="1" t="s">
        <v>4673</v>
      </c>
      <c r="C2291" t="str">
        <f t="shared" si="109"/>
        <v>Mr.</v>
      </c>
      <c r="D2291" t="str">
        <f t="shared" si="110"/>
        <v xml:space="preserve"> Lusapho</v>
      </c>
      <c r="E2291" t="str">
        <f t="shared" si="111"/>
        <v>April</v>
      </c>
    </row>
    <row r="2292" spans="1:5" ht="15.75" x14ac:dyDescent="0.25">
      <c r="A2292" s="1" t="s">
        <v>67</v>
      </c>
      <c r="B2292" s="1" t="s">
        <v>4674</v>
      </c>
      <c r="C2292" t="str">
        <f t="shared" si="109"/>
        <v>Ms.</v>
      </c>
      <c r="D2292" t="str">
        <f t="shared" si="110"/>
        <v xml:space="preserve"> Erin C.</v>
      </c>
      <c r="E2292" t="str">
        <f t="shared" si="111"/>
        <v>King</v>
      </c>
    </row>
    <row r="2293" spans="1:5" ht="15.75" x14ac:dyDescent="0.25">
      <c r="A2293" s="1" t="s">
        <v>66</v>
      </c>
      <c r="B2293" s="1" t="s">
        <v>4675</v>
      </c>
      <c r="C2293" t="str">
        <f t="shared" si="109"/>
        <v>Mr.</v>
      </c>
      <c r="D2293" t="str">
        <f t="shared" si="110"/>
        <v xml:space="preserve"> Alan F</v>
      </c>
      <c r="E2293" t="str">
        <f t="shared" si="111"/>
        <v>Talhelm</v>
      </c>
    </row>
    <row r="2294" spans="1:5" ht="15.75" x14ac:dyDescent="0.25">
      <c r="A2294" s="1" t="s">
        <v>65</v>
      </c>
      <c r="B2294" s="1" t="s">
        <v>4676</v>
      </c>
      <c r="C2294" t="str">
        <f t="shared" si="109"/>
        <v>Mr.</v>
      </c>
      <c r="D2294" t="str">
        <f t="shared" si="110"/>
        <v xml:space="preserve"> Ryan</v>
      </c>
      <c r="E2294" t="str">
        <f t="shared" si="111"/>
        <v>Regnier</v>
      </c>
    </row>
    <row r="2295" spans="1:5" ht="15.75" x14ac:dyDescent="0.25">
      <c r="A2295" s="1" t="s">
        <v>64</v>
      </c>
      <c r="B2295" s="1" t="s">
        <v>4677</v>
      </c>
      <c r="C2295" t="str">
        <f t="shared" si="109"/>
        <v>Ms.</v>
      </c>
      <c r="D2295" t="str">
        <f t="shared" si="110"/>
        <v xml:space="preserve"> Hope</v>
      </c>
      <c r="E2295" t="str">
        <f t="shared" si="111"/>
        <v>Treece</v>
      </c>
    </row>
    <row r="2296" spans="1:5" ht="15.75" x14ac:dyDescent="0.25">
      <c r="A2296" s="1" t="s">
        <v>63</v>
      </c>
      <c r="B2296" s="1" t="s">
        <v>4678</v>
      </c>
      <c r="C2296" t="str">
        <f t="shared" si="109"/>
        <v>Mr.</v>
      </c>
      <c r="D2296" t="str">
        <f t="shared" si="110"/>
        <v xml:space="preserve"> Josh</v>
      </c>
      <c r="E2296" t="str">
        <f t="shared" si="111"/>
        <v>Beisel</v>
      </c>
    </row>
    <row r="2297" spans="1:5" ht="15.75" x14ac:dyDescent="0.25">
      <c r="A2297" s="1" t="s">
        <v>62</v>
      </c>
      <c r="B2297" s="1" t="s">
        <v>4679</v>
      </c>
      <c r="C2297" t="str">
        <f t="shared" si="109"/>
        <v>Mr.</v>
      </c>
      <c r="D2297" t="str">
        <f t="shared" si="110"/>
        <v xml:space="preserve"> Jacob J</v>
      </c>
      <c r="E2297" t="str">
        <f t="shared" si="111"/>
        <v>Enke</v>
      </c>
    </row>
    <row r="2298" spans="1:5" ht="15.75" x14ac:dyDescent="0.25">
      <c r="A2298" s="1" t="s">
        <v>61</v>
      </c>
      <c r="B2298" s="1" t="s">
        <v>4680</v>
      </c>
      <c r="C2298" t="str">
        <f t="shared" si="109"/>
        <v>Mr.</v>
      </c>
      <c r="D2298" t="str">
        <f t="shared" si="110"/>
        <v xml:space="preserve"> Jose Tomas</v>
      </c>
      <c r="E2298" t="str">
        <f t="shared" si="111"/>
        <v>Ruiz-Tagle Barros</v>
      </c>
    </row>
    <row r="2299" spans="1:5" ht="15.75" x14ac:dyDescent="0.25">
      <c r="A2299" s="1" t="s">
        <v>60</v>
      </c>
      <c r="B2299" s="1" t="s">
        <v>4681</v>
      </c>
      <c r="C2299" t="str">
        <f t="shared" si="109"/>
        <v>Ms.</v>
      </c>
      <c r="D2299" t="str">
        <f t="shared" si="110"/>
        <v xml:space="preserve"> Mary Evan</v>
      </c>
      <c r="E2299" t="str">
        <f t="shared" si="111"/>
        <v>Ferrell</v>
      </c>
    </row>
    <row r="2300" spans="1:5" ht="15.75" x14ac:dyDescent="0.25">
      <c r="A2300" s="1" t="s">
        <v>59</v>
      </c>
      <c r="B2300" s="1" t="s">
        <v>4682</v>
      </c>
      <c r="C2300" t="str">
        <f t="shared" si="109"/>
        <v>Mr.</v>
      </c>
      <c r="D2300" t="str">
        <f t="shared" si="110"/>
        <v xml:space="preserve"> Justin K.</v>
      </c>
      <c r="E2300" t="str">
        <f t="shared" si="111"/>
        <v>Gates</v>
      </c>
    </row>
    <row r="2301" spans="1:5" ht="15.75" x14ac:dyDescent="0.25">
      <c r="A2301" s="1" t="s">
        <v>58</v>
      </c>
      <c r="B2301" s="1" t="s">
        <v>4683</v>
      </c>
      <c r="C2301" t="str">
        <f t="shared" si="109"/>
        <v>Mr.</v>
      </c>
      <c r="D2301" t="str">
        <f t="shared" si="110"/>
        <v xml:space="preserve"> Patrick</v>
      </c>
      <c r="E2301" t="str">
        <f t="shared" si="111"/>
        <v>Jeffers</v>
      </c>
    </row>
    <row r="2302" spans="1:5" ht="15.75" x14ac:dyDescent="0.25">
      <c r="A2302" s="1" t="s">
        <v>57</v>
      </c>
      <c r="B2302" s="1" t="s">
        <v>4684</v>
      </c>
      <c r="C2302" t="str">
        <f t="shared" si="109"/>
        <v>Mr.</v>
      </c>
      <c r="D2302" t="str">
        <f t="shared" si="110"/>
        <v xml:space="preserve"> Roman</v>
      </c>
      <c r="E2302" t="str">
        <f t="shared" si="111"/>
        <v>Sulhanek</v>
      </c>
    </row>
    <row r="2303" spans="1:5" ht="15.75" x14ac:dyDescent="0.25">
      <c r="A2303" s="1" t="s">
        <v>56</v>
      </c>
      <c r="B2303" s="1" t="s">
        <v>4685</v>
      </c>
      <c r="C2303" t="str">
        <f t="shared" si="109"/>
        <v>Mr.</v>
      </c>
      <c r="D2303" t="str">
        <f t="shared" si="110"/>
        <v xml:space="preserve"> David</v>
      </c>
      <c r="E2303" t="str">
        <f t="shared" si="111"/>
        <v>Ozahowski</v>
      </c>
    </row>
    <row r="2304" spans="1:5" ht="15.75" x14ac:dyDescent="0.25">
      <c r="A2304" s="1" t="s">
        <v>55</v>
      </c>
      <c r="B2304" s="1" t="s">
        <v>4686</v>
      </c>
      <c r="C2304" t="str">
        <f t="shared" si="109"/>
        <v>Ms.</v>
      </c>
      <c r="D2304" t="str">
        <f t="shared" si="110"/>
        <v xml:space="preserve"> Evelyn L</v>
      </c>
      <c r="E2304" t="str">
        <f t="shared" si="111"/>
        <v>Caron</v>
      </c>
    </row>
    <row r="2305" spans="1:5" ht="15.75" x14ac:dyDescent="0.25">
      <c r="A2305" s="1" t="s">
        <v>54</v>
      </c>
      <c r="B2305" s="1" t="s">
        <v>4687</v>
      </c>
      <c r="C2305" t="str">
        <f t="shared" si="109"/>
        <v>Mr.</v>
      </c>
      <c r="D2305" t="str">
        <f t="shared" si="110"/>
        <v xml:space="preserve"> Jim</v>
      </c>
      <c r="E2305" t="str">
        <f t="shared" si="111"/>
        <v>Fullarton</v>
      </c>
    </row>
    <row r="2306" spans="1:5" ht="15.75" x14ac:dyDescent="0.25">
      <c r="A2306" s="1" t="s">
        <v>53</v>
      </c>
      <c r="B2306" s="1" t="s">
        <v>4688</v>
      </c>
      <c r="C2306" t="str">
        <f t="shared" si="109"/>
        <v>Mr.</v>
      </c>
      <c r="D2306" t="str">
        <f t="shared" si="110"/>
        <v xml:space="preserve"> Matthew S</v>
      </c>
      <c r="E2306" t="str">
        <f t="shared" si="111"/>
        <v>Lindgren</v>
      </c>
    </row>
    <row r="2307" spans="1:5" ht="15.75" x14ac:dyDescent="0.25">
      <c r="A2307" s="1" t="s">
        <v>52</v>
      </c>
      <c r="B2307" s="1" t="s">
        <v>4689</v>
      </c>
      <c r="C2307" t="str">
        <f t="shared" ref="C2307:C2336" si="112">TRIM(MID(B2307,FIND(",",B2307)+1,FIND(" ",B2307,FIND(",",B2307)+2)-FIND(",",B2307)-1))</f>
        <v>Mr.</v>
      </c>
      <c r="D2307" t="str">
        <f t="shared" si="110"/>
        <v xml:space="preserve"> Kenneth</v>
      </c>
      <c r="E2307" t="str">
        <f t="shared" si="111"/>
        <v>Akiha</v>
      </c>
    </row>
    <row r="2308" spans="1:5" ht="15.75" x14ac:dyDescent="0.25">
      <c r="A2308" s="1" t="s">
        <v>51</v>
      </c>
      <c r="B2308" s="1" t="s">
        <v>4690</v>
      </c>
      <c r="C2308" t="str">
        <f t="shared" si="112"/>
        <v>Ms.</v>
      </c>
      <c r="D2308" t="str">
        <f t="shared" si="110"/>
        <v xml:space="preserve"> Andrea</v>
      </c>
      <c r="E2308" t="str">
        <f t="shared" si="111"/>
        <v>Sweny</v>
      </c>
    </row>
    <row r="2309" spans="1:5" ht="15.75" x14ac:dyDescent="0.25">
      <c r="A2309" s="1" t="s">
        <v>50</v>
      </c>
      <c r="B2309" s="1" t="s">
        <v>4691</v>
      </c>
      <c r="C2309" t="str">
        <f t="shared" si="112"/>
        <v>Ms.</v>
      </c>
      <c r="D2309" t="str">
        <f t="shared" si="110"/>
        <v xml:space="preserve"> Kristina</v>
      </c>
      <c r="E2309" t="str">
        <f t="shared" si="111"/>
        <v>Tobin</v>
      </c>
    </row>
    <row r="2310" spans="1:5" ht="15.75" x14ac:dyDescent="0.25">
      <c r="A2310" s="1" t="s">
        <v>49</v>
      </c>
      <c r="B2310" s="1" t="s">
        <v>4692</v>
      </c>
      <c r="C2310" t="str">
        <f t="shared" si="112"/>
        <v>Ms.</v>
      </c>
      <c r="D2310" t="str">
        <f t="shared" si="110"/>
        <v xml:space="preserve"> Kristen</v>
      </c>
      <c r="E2310" t="str">
        <f t="shared" si="111"/>
        <v>Pedersen</v>
      </c>
    </row>
    <row r="2311" spans="1:5" ht="15.75" x14ac:dyDescent="0.25">
      <c r="A2311" s="1" t="s">
        <v>48</v>
      </c>
      <c r="B2311" s="1" t="s">
        <v>4693</v>
      </c>
      <c r="C2311" t="str">
        <f t="shared" si="112"/>
        <v>Mr.</v>
      </c>
      <c r="D2311" t="str">
        <f t="shared" si="110"/>
        <v xml:space="preserve"> Matthew</v>
      </c>
      <c r="E2311" t="str">
        <f t="shared" si="111"/>
        <v>Lynch</v>
      </c>
    </row>
    <row r="2312" spans="1:5" ht="15.75" x14ac:dyDescent="0.25">
      <c r="A2312" s="1" t="s">
        <v>47</v>
      </c>
      <c r="B2312" s="1" t="s">
        <v>4694</v>
      </c>
      <c r="C2312" t="str">
        <f t="shared" si="112"/>
        <v>Mrs.</v>
      </c>
      <c r="D2312" t="str">
        <f t="shared" si="110"/>
        <v xml:space="preserve"> Kathleen</v>
      </c>
      <c r="E2312" t="str">
        <f t="shared" si="111"/>
        <v>Keys</v>
      </c>
    </row>
    <row r="2313" spans="1:5" ht="15.75" x14ac:dyDescent="0.25">
      <c r="A2313" s="1" t="s">
        <v>46</v>
      </c>
      <c r="B2313" s="1" t="s">
        <v>4695</v>
      </c>
      <c r="C2313" t="str">
        <f t="shared" si="112"/>
        <v>Ms.</v>
      </c>
      <c r="D2313" t="str">
        <f t="shared" si="110"/>
        <v xml:space="preserve"> Lindsey</v>
      </c>
      <c r="E2313" t="str">
        <f t="shared" si="111"/>
        <v>Wilbur</v>
      </c>
    </row>
    <row r="2314" spans="1:5" ht="15.75" x14ac:dyDescent="0.25">
      <c r="A2314" s="1" t="s">
        <v>45</v>
      </c>
      <c r="B2314" s="1" t="s">
        <v>4696</v>
      </c>
      <c r="C2314" t="str">
        <f t="shared" si="112"/>
        <v>Mr.</v>
      </c>
      <c r="D2314" t="str">
        <f t="shared" si="110"/>
        <v xml:space="preserve"> Robert</v>
      </c>
      <c r="E2314" t="str">
        <f t="shared" si="111"/>
        <v>Ditota</v>
      </c>
    </row>
    <row r="2315" spans="1:5" ht="15.75" x14ac:dyDescent="0.25">
      <c r="A2315" s="1" t="s">
        <v>44</v>
      </c>
      <c r="B2315" s="1" t="s">
        <v>4697</v>
      </c>
      <c r="C2315" t="str">
        <f t="shared" si="112"/>
        <v>Ms.</v>
      </c>
      <c r="D2315" t="str">
        <f t="shared" si="110"/>
        <v xml:space="preserve"> Sarah E.</v>
      </c>
      <c r="E2315" t="str">
        <f t="shared" si="111"/>
        <v>Horbol</v>
      </c>
    </row>
    <row r="2316" spans="1:5" ht="15.75" x14ac:dyDescent="0.25">
      <c r="A2316" s="1" t="s">
        <v>43</v>
      </c>
      <c r="B2316" s="1" t="s">
        <v>4698</v>
      </c>
      <c r="C2316" t="str">
        <f t="shared" si="112"/>
        <v>Ms.</v>
      </c>
      <c r="D2316" t="str">
        <f t="shared" si="110"/>
        <v xml:space="preserve"> Flannery</v>
      </c>
      <c r="E2316" t="str">
        <f t="shared" si="111"/>
        <v>O'Rourke</v>
      </c>
    </row>
    <row r="2317" spans="1:5" ht="15.75" x14ac:dyDescent="0.25">
      <c r="A2317" s="1" t="s">
        <v>41</v>
      </c>
      <c r="B2317" s="1" t="s">
        <v>4699</v>
      </c>
      <c r="C2317" t="str">
        <f t="shared" si="112"/>
        <v>Mr.</v>
      </c>
      <c r="D2317" t="str">
        <f t="shared" si="110"/>
        <v xml:space="preserve"> John T</v>
      </c>
      <c r="E2317" t="str">
        <f t="shared" si="111"/>
        <v>Williams</v>
      </c>
    </row>
    <row r="2318" spans="1:5" ht="15.75" x14ac:dyDescent="0.25">
      <c r="A2318" s="1" t="s">
        <v>40</v>
      </c>
      <c r="B2318" s="1" t="s">
        <v>4700</v>
      </c>
      <c r="C2318" t="str">
        <f t="shared" si="112"/>
        <v>Mr.</v>
      </c>
      <c r="D2318" t="str">
        <f t="shared" si="110"/>
        <v xml:space="preserve"> Koji</v>
      </c>
      <c r="E2318" t="str">
        <f t="shared" si="111"/>
        <v>Murakami</v>
      </c>
    </row>
    <row r="2319" spans="1:5" ht="15.75" x14ac:dyDescent="0.25">
      <c r="A2319" s="1" t="s">
        <v>39</v>
      </c>
      <c r="B2319" s="1" t="s">
        <v>4701</v>
      </c>
      <c r="C2319" t="str">
        <f t="shared" si="112"/>
        <v>Ms.</v>
      </c>
      <c r="D2319" t="str">
        <f t="shared" si="110"/>
        <v xml:space="preserve"> Candice M</v>
      </c>
      <c r="E2319" t="str">
        <f t="shared" si="111"/>
        <v>Gagnon</v>
      </c>
    </row>
    <row r="2320" spans="1:5" ht="15.75" x14ac:dyDescent="0.25">
      <c r="A2320" s="1" t="s">
        <v>38</v>
      </c>
      <c r="B2320" s="1" t="s">
        <v>4702</v>
      </c>
      <c r="C2320" t="str">
        <f t="shared" si="112"/>
        <v>Mr.</v>
      </c>
      <c r="D2320" t="str">
        <f t="shared" si="110"/>
        <v xml:space="preserve"> Theodore A.</v>
      </c>
      <c r="E2320" t="str">
        <f t="shared" si="111"/>
        <v>Petermann</v>
      </c>
    </row>
    <row r="2321" spans="1:5" ht="15.75" x14ac:dyDescent="0.25">
      <c r="A2321" s="1" t="s">
        <v>36</v>
      </c>
      <c r="B2321" s="1" t="s">
        <v>4703</v>
      </c>
      <c r="C2321" t="str">
        <f t="shared" si="112"/>
        <v>Ms.</v>
      </c>
      <c r="D2321" t="str">
        <f t="shared" ref="D2321:D2336" si="113">_xlfn.TEXTAFTER(_xlfn.TEXTAFTER(B2321,", ")," ")</f>
        <v xml:space="preserve"> Lindy</v>
      </c>
      <c r="E2321" t="str">
        <f t="shared" ref="E2321:E2336" si="114">TRIM(LEFT(B2321,FIND(",",B2321)-1))</f>
        <v>Graves - Rostro</v>
      </c>
    </row>
    <row r="2322" spans="1:5" ht="15.75" x14ac:dyDescent="0.25">
      <c r="A2322" s="1" t="s">
        <v>34</v>
      </c>
      <c r="B2322" s="1" t="s">
        <v>4704</v>
      </c>
      <c r="C2322" t="str">
        <f t="shared" si="112"/>
        <v>Mr.</v>
      </c>
      <c r="D2322" t="str">
        <f t="shared" si="113"/>
        <v xml:space="preserve"> Thomas</v>
      </c>
      <c r="E2322" t="str">
        <f t="shared" si="114"/>
        <v>Danielson</v>
      </c>
    </row>
    <row r="2323" spans="1:5" ht="15.75" x14ac:dyDescent="0.25">
      <c r="A2323" s="1" t="s">
        <v>33</v>
      </c>
      <c r="B2323" s="1" t="s">
        <v>4705</v>
      </c>
      <c r="C2323" t="str">
        <f t="shared" si="112"/>
        <v>Ms.</v>
      </c>
      <c r="D2323" t="str">
        <f t="shared" si="113"/>
        <v xml:space="preserve"> Holly</v>
      </c>
      <c r="E2323" t="str">
        <f t="shared" si="114"/>
        <v>Street</v>
      </c>
    </row>
    <row r="2324" spans="1:5" ht="15.75" x14ac:dyDescent="0.25">
      <c r="A2324" s="1" t="s">
        <v>32</v>
      </c>
      <c r="B2324" s="1" t="s">
        <v>4706</v>
      </c>
      <c r="C2324" t="str">
        <f t="shared" si="112"/>
        <v>Mr.</v>
      </c>
      <c r="D2324" t="str">
        <f t="shared" si="113"/>
        <v xml:space="preserve"> Matthew</v>
      </c>
      <c r="E2324" t="str">
        <f t="shared" si="114"/>
        <v>Buss</v>
      </c>
    </row>
    <row r="2325" spans="1:5" ht="15.75" x14ac:dyDescent="0.25">
      <c r="A2325" s="1" t="s">
        <v>29</v>
      </c>
      <c r="B2325" s="1" t="s">
        <v>4707</v>
      </c>
      <c r="C2325" t="str">
        <f t="shared" si="112"/>
        <v>Ms.</v>
      </c>
      <c r="D2325" t="str">
        <f t="shared" si="113"/>
        <v xml:space="preserve"> Meghan K</v>
      </c>
      <c r="E2325" t="str">
        <f t="shared" si="114"/>
        <v>Duffy</v>
      </c>
    </row>
    <row r="2326" spans="1:5" ht="15.75" x14ac:dyDescent="0.25">
      <c r="A2326" s="1" t="s">
        <v>28</v>
      </c>
      <c r="B2326" s="1" t="s">
        <v>4708</v>
      </c>
      <c r="C2326" t="str">
        <f t="shared" si="112"/>
        <v>Mr.</v>
      </c>
      <c r="D2326" t="str">
        <f t="shared" si="113"/>
        <v xml:space="preserve"> Fred</v>
      </c>
      <c r="E2326" t="str">
        <f t="shared" si="114"/>
        <v>Hines</v>
      </c>
    </row>
    <row r="2327" spans="1:5" ht="15.75" x14ac:dyDescent="0.25">
      <c r="A2327" s="1" t="s">
        <v>27</v>
      </c>
      <c r="B2327" s="1" t="s">
        <v>4709</v>
      </c>
      <c r="C2327" t="str">
        <f t="shared" si="112"/>
        <v>Mr.</v>
      </c>
      <c r="D2327" t="str">
        <f t="shared" si="113"/>
        <v xml:space="preserve"> Sebastian</v>
      </c>
      <c r="E2327" t="str">
        <f t="shared" si="114"/>
        <v>Castro</v>
      </c>
    </row>
    <row r="2328" spans="1:5" ht="15.75" x14ac:dyDescent="0.25">
      <c r="A2328" s="1" t="s">
        <v>26</v>
      </c>
      <c r="B2328" s="1" t="s">
        <v>4710</v>
      </c>
      <c r="C2328" t="str">
        <f t="shared" si="112"/>
        <v>Ms.</v>
      </c>
      <c r="D2328" t="str">
        <f t="shared" si="113"/>
        <v xml:space="preserve"> Laura</v>
      </c>
      <c r="E2328" t="str">
        <f t="shared" si="114"/>
        <v>Howell</v>
      </c>
    </row>
    <row r="2329" spans="1:5" ht="15.75" x14ac:dyDescent="0.25">
      <c r="A2329" s="1" t="s">
        <v>25</v>
      </c>
      <c r="B2329" s="1" t="s">
        <v>4711</v>
      </c>
      <c r="C2329" t="str">
        <f t="shared" si="112"/>
        <v>Ms.</v>
      </c>
      <c r="D2329" t="str">
        <f t="shared" si="113"/>
        <v xml:space="preserve"> Nicole</v>
      </c>
      <c r="E2329" t="str">
        <f t="shared" si="114"/>
        <v>Avery</v>
      </c>
    </row>
    <row r="2330" spans="1:5" ht="15.75" x14ac:dyDescent="0.25">
      <c r="A2330" s="1" t="s">
        <v>24</v>
      </c>
      <c r="B2330" s="1" t="s">
        <v>4712</v>
      </c>
      <c r="C2330" t="str">
        <f t="shared" si="112"/>
        <v>Ms.</v>
      </c>
      <c r="D2330" t="str">
        <f t="shared" si="113"/>
        <v xml:space="preserve"> Susan E</v>
      </c>
      <c r="E2330" t="str">
        <f t="shared" si="114"/>
        <v>Bohinski</v>
      </c>
    </row>
    <row r="2331" spans="1:5" ht="15.75" x14ac:dyDescent="0.25">
      <c r="A2331" s="1" t="s">
        <v>22</v>
      </c>
      <c r="B2331" s="1" t="s">
        <v>4713</v>
      </c>
      <c r="C2331" t="str">
        <f t="shared" si="112"/>
        <v>Ms.</v>
      </c>
      <c r="D2331" t="str">
        <f t="shared" si="113"/>
        <v xml:space="preserve"> Katy</v>
      </c>
      <c r="E2331" t="str">
        <f t="shared" si="114"/>
        <v>Kohls</v>
      </c>
    </row>
    <row r="2332" spans="1:5" ht="15.75" x14ac:dyDescent="0.25">
      <c r="A2332" s="1" t="s">
        <v>21</v>
      </c>
      <c r="B2332" s="1" t="s">
        <v>4714</v>
      </c>
      <c r="C2332" t="str">
        <f t="shared" si="112"/>
        <v>Mr.</v>
      </c>
      <c r="D2332" t="str">
        <f t="shared" si="113"/>
        <v xml:space="preserve"> Jordan</v>
      </c>
      <c r="E2332" t="str">
        <f t="shared" si="114"/>
        <v>Brietzke</v>
      </c>
    </row>
    <row r="2333" spans="1:5" ht="15.75" x14ac:dyDescent="0.25">
      <c r="A2333" s="1" t="s">
        <v>19</v>
      </c>
      <c r="B2333" s="1" t="s">
        <v>4715</v>
      </c>
      <c r="C2333" t="str">
        <f t="shared" si="112"/>
        <v>Mr.</v>
      </c>
      <c r="D2333" t="str">
        <f t="shared" si="113"/>
        <v xml:space="preserve"> Juan D. Sr.</v>
      </c>
      <c r="E2333" t="str">
        <f t="shared" si="114"/>
        <v>Riveros Gonzalez</v>
      </c>
    </row>
    <row r="2334" spans="1:5" ht="15.75" x14ac:dyDescent="0.25">
      <c r="A2334" s="1" t="s">
        <v>17</v>
      </c>
      <c r="B2334" s="1" t="s">
        <v>4716</v>
      </c>
      <c r="C2334" t="str">
        <f t="shared" si="112"/>
        <v>Ms.</v>
      </c>
      <c r="D2334" t="str">
        <f t="shared" si="113"/>
        <v xml:space="preserve"> Julie</v>
      </c>
      <c r="E2334" t="str">
        <f t="shared" si="114"/>
        <v>Albano</v>
      </c>
    </row>
    <row r="2335" spans="1:5" ht="15.75" x14ac:dyDescent="0.25">
      <c r="A2335" s="1" t="s">
        <v>14</v>
      </c>
      <c r="B2335" s="1" t="s">
        <v>4717</v>
      </c>
      <c r="C2335" t="str">
        <f t="shared" si="112"/>
        <v>Mr.</v>
      </c>
      <c r="D2335" t="str">
        <f t="shared" si="113"/>
        <v xml:space="preserve"> Evan P</v>
      </c>
      <c r="E2335" t="str">
        <f t="shared" si="114"/>
        <v>Rosendahl</v>
      </c>
    </row>
    <row r="2336" spans="1:5" ht="15.75" x14ac:dyDescent="0.25">
      <c r="A2336" s="1" t="s">
        <v>9</v>
      </c>
      <c r="B2336" s="1" t="s">
        <v>4718</v>
      </c>
      <c r="C2336" t="str">
        <f t="shared" si="112"/>
        <v>Mr.</v>
      </c>
      <c r="D2336" t="str">
        <f t="shared" si="113"/>
        <v xml:space="preserve"> Aaron K</v>
      </c>
      <c r="E2336" t="str">
        <f t="shared" si="114"/>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zoomScale="93" workbookViewId="0">
      <selection activeCell="E23" sqref="E23"/>
    </sheetView>
  </sheetViews>
  <sheetFormatPr defaultRowHeight="15" x14ac:dyDescent="0.25"/>
  <cols>
    <col min="1" max="1" width="13.7109375" customWidth="1"/>
    <col min="4" max="4" width="14.42578125" customWidth="1"/>
    <col min="5" max="5" width="18" customWidth="1"/>
    <col min="6" max="6" width="16.28515625" customWidth="1"/>
    <col min="7" max="7" width="26.5703125" customWidth="1"/>
    <col min="8" max="8" width="10" customWidth="1"/>
    <col min="9" max="9" width="19" bestFit="1" customWidth="1"/>
    <col min="10" max="10" width="20.42578125" bestFit="1" customWidth="1"/>
    <col min="13" max="13" width="27.85546875" customWidth="1"/>
    <col min="14" max="14" width="21.140625" customWidth="1"/>
  </cols>
  <sheetData>
    <row r="1" spans="1:14" ht="18.95" customHeight="1" x14ac:dyDescent="0.25">
      <c r="A1" s="31" t="s">
        <v>0</v>
      </c>
      <c r="B1" s="31" t="s">
        <v>2373</v>
      </c>
      <c r="C1" s="31" t="s">
        <v>2374</v>
      </c>
      <c r="D1" s="36" t="s">
        <v>2375</v>
      </c>
      <c r="E1" s="36" t="s">
        <v>2376</v>
      </c>
      <c r="F1" s="36" t="s">
        <v>2377</v>
      </c>
      <c r="G1" s="36" t="s">
        <v>2378</v>
      </c>
      <c r="H1" s="37" t="s">
        <v>2379</v>
      </c>
      <c r="I1" s="39" t="s">
        <v>4740</v>
      </c>
      <c r="J1" s="39" t="s">
        <v>4741</v>
      </c>
    </row>
    <row r="2" spans="1:14" x14ac:dyDescent="0.25">
      <c r="A2" s="19" t="s">
        <v>2372</v>
      </c>
      <c r="B2" s="20">
        <v>47.41</v>
      </c>
      <c r="C2" s="20">
        <v>7.47</v>
      </c>
      <c r="D2" s="20" t="s">
        <v>2380</v>
      </c>
      <c r="E2" s="20" t="s">
        <v>2380</v>
      </c>
      <c r="F2" s="20" t="s">
        <v>2380</v>
      </c>
      <c r="G2" s="20">
        <v>0</v>
      </c>
      <c r="H2" s="21" t="s">
        <v>2381</v>
      </c>
      <c r="I2" s="38" t="str">
        <f t="shared" ref="I2:I65" si="0">IF(B2&lt;18.5,"Underweight",IF(B2&lt;25,"Normal Weight",IF(B2&lt;30,"Overweight","Obesity")))</f>
        <v>Obesity</v>
      </c>
      <c r="J2" s="38" t="str">
        <f t="shared" ref="J2:J65" si="1">IF(C2&lt;5.7,"Normal",IF(C2&lt;6.5,"Prediabetes","Diabetes"))</f>
        <v>Diabetes</v>
      </c>
      <c r="M2" s="6" t="s">
        <v>4722</v>
      </c>
      <c r="N2" s="6"/>
    </row>
    <row r="3" spans="1:14" x14ac:dyDescent="0.25">
      <c r="A3" s="22" t="s">
        <v>2371</v>
      </c>
      <c r="B3" s="23">
        <v>30.36</v>
      </c>
      <c r="C3" s="23">
        <v>5.77</v>
      </c>
      <c r="D3" s="23" t="s">
        <v>2380</v>
      </c>
      <c r="E3" s="23" t="s">
        <v>2380</v>
      </c>
      <c r="F3" s="23" t="s">
        <v>2380</v>
      </c>
      <c r="G3" s="23">
        <v>0</v>
      </c>
      <c r="H3" s="24" t="s">
        <v>2381</v>
      </c>
      <c r="I3" s="38" t="str">
        <f t="shared" si="0"/>
        <v>Obesity</v>
      </c>
      <c r="J3" s="38" t="str">
        <f t="shared" si="1"/>
        <v>Prediabetes</v>
      </c>
      <c r="M3" s="7" t="s">
        <v>4721</v>
      </c>
      <c r="N3" s="11" t="s">
        <v>4719</v>
      </c>
    </row>
    <row r="4" spans="1:14" x14ac:dyDescent="0.25">
      <c r="A4" s="25" t="s">
        <v>2370</v>
      </c>
      <c r="B4" s="26">
        <v>34.484999999999999</v>
      </c>
      <c r="C4" s="26">
        <v>11.87</v>
      </c>
      <c r="D4" s="26" t="s">
        <v>2381</v>
      </c>
      <c r="E4" s="26" t="s">
        <v>2380</v>
      </c>
      <c r="F4" s="26" t="s">
        <v>2380</v>
      </c>
      <c r="G4" s="26">
        <v>2</v>
      </c>
      <c r="H4" s="27" t="s">
        <v>2381</v>
      </c>
      <c r="I4" s="38" t="str">
        <f t="shared" si="0"/>
        <v>Obesity</v>
      </c>
      <c r="J4" s="38" t="str">
        <f t="shared" si="1"/>
        <v>Diabetes</v>
      </c>
      <c r="M4" s="9" t="s">
        <v>0</v>
      </c>
      <c r="N4" s="10">
        <f>COUNTIF('Medical Examinations'!A1:A2336,"?")</f>
        <v>0</v>
      </c>
    </row>
    <row r="5" spans="1:14" x14ac:dyDescent="0.25">
      <c r="A5" s="22" t="s">
        <v>2369</v>
      </c>
      <c r="B5" s="23">
        <v>38.094999999999999</v>
      </c>
      <c r="C5" s="23">
        <v>6.05</v>
      </c>
      <c r="D5" s="23" t="s">
        <v>2380</v>
      </c>
      <c r="E5" s="23" t="s">
        <v>2380</v>
      </c>
      <c r="F5" s="23" t="s">
        <v>2380</v>
      </c>
      <c r="G5" s="23">
        <v>0</v>
      </c>
      <c r="H5" s="24" t="s">
        <v>2381</v>
      </c>
      <c r="I5" s="38" t="str">
        <f t="shared" si="0"/>
        <v>Obesity</v>
      </c>
      <c r="J5" s="38" t="str">
        <f t="shared" si="1"/>
        <v>Prediabetes</v>
      </c>
      <c r="M5" s="9" t="s">
        <v>2373</v>
      </c>
      <c r="N5" s="10">
        <f>COUNTIF('Medical Examinations'!B:B,"?")</f>
        <v>0</v>
      </c>
    </row>
    <row r="6" spans="1:14" x14ac:dyDescent="0.25">
      <c r="A6" s="25" t="s">
        <v>2368</v>
      </c>
      <c r="B6" s="26">
        <v>35.53</v>
      </c>
      <c r="C6" s="26">
        <v>5.45</v>
      </c>
      <c r="D6" s="26" t="s">
        <v>2380</v>
      </c>
      <c r="E6" s="26" t="s">
        <v>2380</v>
      </c>
      <c r="F6" s="26" t="s">
        <v>2380</v>
      </c>
      <c r="G6" s="26">
        <v>0</v>
      </c>
      <c r="H6" s="27" t="s">
        <v>2381</v>
      </c>
      <c r="I6" s="38" t="str">
        <f t="shared" si="0"/>
        <v>Obesity</v>
      </c>
      <c r="J6" s="38" t="str">
        <f t="shared" si="1"/>
        <v>Normal</v>
      </c>
      <c r="M6" s="9" t="s">
        <v>2374</v>
      </c>
      <c r="N6" s="10">
        <f>COUNTIF('Medical Examinations'!C1:C2336,"?")</f>
        <v>0</v>
      </c>
    </row>
    <row r="7" spans="1:14" x14ac:dyDescent="0.25">
      <c r="A7" s="22" t="s">
        <v>2367</v>
      </c>
      <c r="B7" s="23">
        <v>32.799999999999997</v>
      </c>
      <c r="C7" s="23">
        <v>6.59</v>
      </c>
      <c r="D7" s="23" t="s">
        <v>2380</v>
      </c>
      <c r="E7" s="23" t="s">
        <v>2380</v>
      </c>
      <c r="F7" s="23" t="s">
        <v>2380</v>
      </c>
      <c r="G7" s="23">
        <v>0</v>
      </c>
      <c r="H7" s="24" t="s">
        <v>2381</v>
      </c>
      <c r="I7" s="38" t="str">
        <f t="shared" si="0"/>
        <v>Obesity</v>
      </c>
      <c r="J7" s="38" t="str">
        <f t="shared" si="1"/>
        <v>Diabetes</v>
      </c>
      <c r="M7" s="9" t="s">
        <v>2375</v>
      </c>
      <c r="N7" s="10">
        <f>COUNTIF('Medical Examinations'!D1:D2336,"?")</f>
        <v>0</v>
      </c>
    </row>
    <row r="8" spans="1:14" x14ac:dyDescent="0.25">
      <c r="A8" s="25" t="s">
        <v>2366</v>
      </c>
      <c r="B8" s="26">
        <v>36.4</v>
      </c>
      <c r="C8" s="26">
        <v>6.07</v>
      </c>
      <c r="D8" s="26" t="s">
        <v>2380</v>
      </c>
      <c r="E8" s="26" t="s">
        <v>2380</v>
      </c>
      <c r="F8" s="26" t="s">
        <v>2380</v>
      </c>
      <c r="G8" s="26">
        <v>0</v>
      </c>
      <c r="H8" s="27" t="s">
        <v>2381</v>
      </c>
      <c r="I8" s="38" t="str">
        <f t="shared" si="0"/>
        <v>Obesity</v>
      </c>
      <c r="J8" s="38" t="str">
        <f t="shared" si="1"/>
        <v>Prediabetes</v>
      </c>
      <c r="M8" s="9" t="s">
        <v>2376</v>
      </c>
      <c r="N8" s="10">
        <f>COUNTIF('Medical Examinations'!E1:E2336,"?")</f>
        <v>0</v>
      </c>
    </row>
    <row r="9" spans="1:14" x14ac:dyDescent="0.25">
      <c r="A9" s="22" t="s">
        <v>2365</v>
      </c>
      <c r="B9" s="23">
        <v>36.96</v>
      </c>
      <c r="C9" s="23">
        <v>7.93</v>
      </c>
      <c r="D9" s="23" t="s">
        <v>2380</v>
      </c>
      <c r="E9" s="23" t="s">
        <v>2380</v>
      </c>
      <c r="F9" s="23" t="s">
        <v>2380</v>
      </c>
      <c r="G9" s="23">
        <v>3</v>
      </c>
      <c r="H9" s="24" t="s">
        <v>2381</v>
      </c>
      <c r="I9" s="38" t="str">
        <f t="shared" si="0"/>
        <v>Obesity</v>
      </c>
      <c r="J9" s="38" t="str">
        <f t="shared" si="1"/>
        <v>Diabetes</v>
      </c>
      <c r="M9" s="9" t="s">
        <v>2377</v>
      </c>
      <c r="N9" s="10">
        <f>COUNTIF('Medical Examinations'!F1:F2336,"?")</f>
        <v>0</v>
      </c>
    </row>
    <row r="10" spans="1:14" x14ac:dyDescent="0.25">
      <c r="A10" s="25" t="s">
        <v>2364</v>
      </c>
      <c r="B10" s="26">
        <v>41.14</v>
      </c>
      <c r="C10" s="26">
        <v>9.58</v>
      </c>
      <c r="D10" s="26" t="s">
        <v>2381</v>
      </c>
      <c r="E10" s="26" t="s">
        <v>2380</v>
      </c>
      <c r="F10" s="26" t="s">
        <v>2382</v>
      </c>
      <c r="G10" s="26">
        <v>1</v>
      </c>
      <c r="H10" s="27" t="s">
        <v>2381</v>
      </c>
      <c r="I10" s="38" t="str">
        <f t="shared" si="0"/>
        <v>Obesity</v>
      </c>
      <c r="J10" s="38" t="str">
        <f t="shared" si="1"/>
        <v>Diabetes</v>
      </c>
      <c r="M10" s="9" t="s">
        <v>4723</v>
      </c>
      <c r="N10" s="10">
        <f>COUNTIF('Medical Examinations'!G1:G2336,"?")</f>
        <v>0</v>
      </c>
    </row>
    <row r="11" spans="1:14" x14ac:dyDescent="0.25">
      <c r="A11" s="22" t="s">
        <v>2363</v>
      </c>
      <c r="B11" s="23">
        <v>38.06</v>
      </c>
      <c r="C11" s="23">
        <v>10.79</v>
      </c>
      <c r="D11" s="23" t="s">
        <v>2380</v>
      </c>
      <c r="E11" s="23" t="s">
        <v>2380</v>
      </c>
      <c r="F11" s="23" t="s">
        <v>2380</v>
      </c>
      <c r="G11" s="23">
        <v>0</v>
      </c>
      <c r="H11" s="24" t="s">
        <v>2381</v>
      </c>
      <c r="I11" s="38" t="str">
        <f t="shared" si="0"/>
        <v>Obesity</v>
      </c>
      <c r="J11" s="38" t="str">
        <f t="shared" si="1"/>
        <v>Diabetes</v>
      </c>
      <c r="M11" s="9" t="s">
        <v>2379</v>
      </c>
      <c r="N11" s="10">
        <f>COUNTIF('Medical Examinations'!H1:H2336,"?")</f>
        <v>0</v>
      </c>
    </row>
    <row r="12" spans="1:14" x14ac:dyDescent="0.25">
      <c r="A12" s="25" t="s">
        <v>2362</v>
      </c>
      <c r="B12" s="26">
        <v>37.700000000000003</v>
      </c>
      <c r="C12" s="26">
        <v>5.96</v>
      </c>
      <c r="D12" s="26" t="s">
        <v>2381</v>
      </c>
      <c r="E12" s="26" t="s">
        <v>2380</v>
      </c>
      <c r="F12" s="26" t="s">
        <v>2380</v>
      </c>
      <c r="G12" s="26">
        <v>2</v>
      </c>
      <c r="H12" s="27" t="s">
        <v>2381</v>
      </c>
      <c r="I12" s="38" t="str">
        <f t="shared" si="0"/>
        <v>Obesity</v>
      </c>
      <c r="J12" s="38" t="str">
        <f t="shared" si="1"/>
        <v>Prediabetes</v>
      </c>
    </row>
    <row r="13" spans="1:14" x14ac:dyDescent="0.25">
      <c r="A13" s="22" t="s">
        <v>2361</v>
      </c>
      <c r="B13" s="23">
        <v>42.13</v>
      </c>
      <c r="C13" s="23">
        <v>11.9</v>
      </c>
      <c r="D13" s="23" t="s">
        <v>2380</v>
      </c>
      <c r="E13" s="23" t="s">
        <v>2380</v>
      </c>
      <c r="F13" s="23" t="s">
        <v>2380</v>
      </c>
      <c r="G13" s="23">
        <v>0</v>
      </c>
      <c r="H13" s="24" t="s">
        <v>2381</v>
      </c>
      <c r="I13" s="38" t="str">
        <f t="shared" si="0"/>
        <v>Obesity</v>
      </c>
      <c r="J13" s="38" t="str">
        <f t="shared" si="1"/>
        <v>Diabetes</v>
      </c>
      <c r="M13" s="13" t="s">
        <v>4727</v>
      </c>
      <c r="N13" s="13"/>
    </row>
    <row r="14" spans="1:14" x14ac:dyDescent="0.25">
      <c r="A14" s="25" t="s">
        <v>2360</v>
      </c>
      <c r="B14" s="26">
        <v>40.92</v>
      </c>
      <c r="C14" s="26">
        <v>8.41</v>
      </c>
      <c r="D14" s="26" t="s">
        <v>2380</v>
      </c>
      <c r="E14" s="26" t="s">
        <v>2380</v>
      </c>
      <c r="F14" s="26" t="s">
        <v>2380</v>
      </c>
      <c r="G14" s="26">
        <v>0</v>
      </c>
      <c r="H14" s="27" t="s">
        <v>2381</v>
      </c>
      <c r="I14" s="38" t="str">
        <f t="shared" si="0"/>
        <v>Obesity</v>
      </c>
      <c r="J14" s="38" t="str">
        <f t="shared" si="1"/>
        <v>Diabetes</v>
      </c>
      <c r="M14" s="30" t="s">
        <v>4735</v>
      </c>
      <c r="N14" s="30">
        <f>COUNTIF(H1:H2336,"Yes")</f>
        <v>488</v>
      </c>
    </row>
    <row r="15" spans="1:14" x14ac:dyDescent="0.25">
      <c r="A15" s="22" t="s">
        <v>2359</v>
      </c>
      <c r="B15" s="23">
        <v>40.564999999999998</v>
      </c>
      <c r="C15" s="23">
        <v>7.02</v>
      </c>
      <c r="D15" s="23" t="s">
        <v>2380</v>
      </c>
      <c r="E15" s="23" t="s">
        <v>2380</v>
      </c>
      <c r="F15" s="23" t="s">
        <v>2380</v>
      </c>
      <c r="G15" s="23">
        <v>0</v>
      </c>
      <c r="H15" s="24" t="s">
        <v>2381</v>
      </c>
      <c r="I15" s="38" t="str">
        <f t="shared" si="0"/>
        <v>Obesity</v>
      </c>
      <c r="J15" s="38" t="str">
        <f t="shared" si="1"/>
        <v>Diabetes</v>
      </c>
      <c r="M15" s="28" t="s">
        <v>4734</v>
      </c>
      <c r="N15" s="28">
        <f>COUNTIF(H1:H2336,"No")</f>
        <v>1847</v>
      </c>
    </row>
    <row r="16" spans="1:14" x14ac:dyDescent="0.25">
      <c r="A16" s="25" t="s">
        <v>2358</v>
      </c>
      <c r="B16" s="26">
        <v>36.384999999999998</v>
      </c>
      <c r="C16" s="26">
        <v>7.59</v>
      </c>
      <c r="D16" s="26" t="s">
        <v>2381</v>
      </c>
      <c r="E16" s="26" t="s">
        <v>2380</v>
      </c>
      <c r="F16" s="26" t="s">
        <v>2380</v>
      </c>
      <c r="G16" s="26">
        <v>2</v>
      </c>
      <c r="H16" s="27" t="s">
        <v>2381</v>
      </c>
      <c r="I16" s="38" t="str">
        <f t="shared" si="0"/>
        <v>Obesity</v>
      </c>
      <c r="J16" s="38" t="str">
        <f t="shared" si="1"/>
        <v>Diabetes</v>
      </c>
      <c r="M16" s="29"/>
      <c r="N16" s="29"/>
    </row>
    <row r="17" spans="1:10" x14ac:dyDescent="0.25">
      <c r="A17" s="22" t="s">
        <v>2357</v>
      </c>
      <c r="B17" s="23">
        <v>39.9</v>
      </c>
      <c r="C17" s="23">
        <v>11.32</v>
      </c>
      <c r="D17" s="23" t="s">
        <v>2380</v>
      </c>
      <c r="E17" s="23" t="s">
        <v>2380</v>
      </c>
      <c r="F17" s="23" t="s">
        <v>2380</v>
      </c>
      <c r="G17" s="23">
        <v>0</v>
      </c>
      <c r="H17" s="24" t="s">
        <v>2381</v>
      </c>
      <c r="I17" s="38" t="str">
        <f t="shared" si="0"/>
        <v>Obesity</v>
      </c>
      <c r="J17" s="38" t="str">
        <f t="shared" si="1"/>
        <v>Diabetes</v>
      </c>
    </row>
    <row r="18" spans="1:10" x14ac:dyDescent="0.25">
      <c r="A18" s="25" t="s">
        <v>2356</v>
      </c>
      <c r="B18" s="26">
        <v>33.799999999999997</v>
      </c>
      <c r="C18" s="26">
        <v>7.67</v>
      </c>
      <c r="D18" s="26" t="s">
        <v>2380</v>
      </c>
      <c r="E18" s="26" t="s">
        <v>2380</v>
      </c>
      <c r="F18" s="26" t="s">
        <v>2380</v>
      </c>
      <c r="G18" s="26">
        <v>3</v>
      </c>
      <c r="H18" s="27" t="s">
        <v>2381</v>
      </c>
      <c r="I18" s="38" t="str">
        <f t="shared" si="0"/>
        <v>Obesity</v>
      </c>
      <c r="J18" s="38" t="str">
        <f t="shared" si="1"/>
        <v>Diabetes</v>
      </c>
    </row>
    <row r="19" spans="1:10" x14ac:dyDescent="0.25">
      <c r="A19" s="22" t="s">
        <v>2355</v>
      </c>
      <c r="B19" s="23">
        <v>36.765000000000001</v>
      </c>
      <c r="C19" s="23">
        <v>7.29</v>
      </c>
      <c r="D19" s="23" t="s">
        <v>2381</v>
      </c>
      <c r="E19" s="23" t="s">
        <v>2380</v>
      </c>
      <c r="F19" s="23" t="s">
        <v>2382</v>
      </c>
      <c r="G19" s="23">
        <v>1</v>
      </c>
      <c r="H19" s="24" t="s">
        <v>2381</v>
      </c>
      <c r="I19" s="38" t="str">
        <f t="shared" si="0"/>
        <v>Obesity</v>
      </c>
      <c r="J19" s="38" t="str">
        <f t="shared" si="1"/>
        <v>Diabetes</v>
      </c>
    </row>
    <row r="20" spans="1:10" x14ac:dyDescent="0.25">
      <c r="A20" s="25" t="s">
        <v>2354</v>
      </c>
      <c r="B20" s="26">
        <v>36.954999999999998</v>
      </c>
      <c r="C20" s="26">
        <v>4.72</v>
      </c>
      <c r="D20" s="26" t="s">
        <v>2381</v>
      </c>
      <c r="E20" s="26" t="s">
        <v>2380</v>
      </c>
      <c r="F20" s="26" t="s">
        <v>2380</v>
      </c>
      <c r="G20" s="26">
        <v>1</v>
      </c>
      <c r="H20" s="27" t="s">
        <v>2381</v>
      </c>
      <c r="I20" s="38" t="str">
        <f t="shared" si="0"/>
        <v>Obesity</v>
      </c>
      <c r="J20" s="38" t="str">
        <f t="shared" si="1"/>
        <v>Normal</v>
      </c>
    </row>
    <row r="21" spans="1:10" x14ac:dyDescent="0.25">
      <c r="A21" s="22" t="s">
        <v>2353</v>
      </c>
      <c r="B21" s="23">
        <v>42.9</v>
      </c>
      <c r="C21" s="23">
        <v>11.41</v>
      </c>
      <c r="D21" s="23" t="s">
        <v>2380</v>
      </c>
      <c r="E21" s="23" t="s">
        <v>2380</v>
      </c>
      <c r="F21" s="23" t="s">
        <v>2380</v>
      </c>
      <c r="G21" s="23">
        <v>0</v>
      </c>
      <c r="H21" s="24" t="s">
        <v>2381</v>
      </c>
      <c r="I21" s="38" t="str">
        <f t="shared" si="0"/>
        <v>Obesity</v>
      </c>
      <c r="J21" s="38" t="str">
        <f t="shared" si="1"/>
        <v>Diabetes</v>
      </c>
    </row>
    <row r="22" spans="1:10" x14ac:dyDescent="0.25">
      <c r="A22" s="25" t="s">
        <v>2352</v>
      </c>
      <c r="B22" s="26">
        <v>36.299999999999997</v>
      </c>
      <c r="C22" s="26">
        <v>11.5</v>
      </c>
      <c r="D22" s="26" t="s">
        <v>2381</v>
      </c>
      <c r="E22" s="26" t="s">
        <v>2380</v>
      </c>
      <c r="F22" s="26" t="s">
        <v>2380</v>
      </c>
      <c r="G22" s="26">
        <v>2</v>
      </c>
      <c r="H22" s="27" t="s">
        <v>2381</v>
      </c>
      <c r="I22" s="38" t="str">
        <f t="shared" si="0"/>
        <v>Obesity</v>
      </c>
      <c r="J22" s="38" t="str">
        <f t="shared" si="1"/>
        <v>Diabetes</v>
      </c>
    </row>
    <row r="23" spans="1:10" x14ac:dyDescent="0.25">
      <c r="A23" s="22" t="s">
        <v>2351</v>
      </c>
      <c r="B23" s="23">
        <v>32.200000000000003</v>
      </c>
      <c r="C23" s="23">
        <v>6.22</v>
      </c>
      <c r="D23" s="23" t="s">
        <v>2381</v>
      </c>
      <c r="E23" s="23" t="s">
        <v>2380</v>
      </c>
      <c r="F23" s="23" t="s">
        <v>2380</v>
      </c>
      <c r="G23" s="23">
        <v>2</v>
      </c>
      <c r="H23" s="24" t="s">
        <v>2381</v>
      </c>
      <c r="I23" s="38" t="str">
        <f t="shared" si="0"/>
        <v>Obesity</v>
      </c>
      <c r="J23" s="38" t="str">
        <f t="shared" si="1"/>
        <v>Prediabetes</v>
      </c>
    </row>
    <row r="24" spans="1:10" x14ac:dyDescent="0.25">
      <c r="A24" s="25" t="s">
        <v>2350</v>
      </c>
      <c r="B24" s="26">
        <v>31.3</v>
      </c>
      <c r="C24" s="26">
        <v>11.38</v>
      </c>
      <c r="D24" s="26" t="s">
        <v>2380</v>
      </c>
      <c r="E24" s="26" t="s">
        <v>2380</v>
      </c>
      <c r="F24" s="26" t="s">
        <v>2380</v>
      </c>
      <c r="G24" s="26">
        <v>3</v>
      </c>
      <c r="H24" s="27" t="s">
        <v>2381</v>
      </c>
      <c r="I24" s="38" t="str">
        <f t="shared" si="0"/>
        <v>Obesity</v>
      </c>
      <c r="J24" s="38" t="str">
        <f t="shared" si="1"/>
        <v>Diabetes</v>
      </c>
    </row>
    <row r="25" spans="1:10" x14ac:dyDescent="0.25">
      <c r="A25" s="22" t="s">
        <v>2349</v>
      </c>
      <c r="B25" s="23">
        <v>41.8</v>
      </c>
      <c r="C25" s="23">
        <v>7.89</v>
      </c>
      <c r="D25" s="23" t="s">
        <v>2381</v>
      </c>
      <c r="E25" s="23" t="s">
        <v>2380</v>
      </c>
      <c r="F25" s="23" t="s">
        <v>2380</v>
      </c>
      <c r="G25" s="23">
        <v>2</v>
      </c>
      <c r="H25" s="24" t="s">
        <v>2381</v>
      </c>
      <c r="I25" s="38" t="str">
        <f t="shared" si="0"/>
        <v>Obesity</v>
      </c>
      <c r="J25" s="38" t="str">
        <f t="shared" si="1"/>
        <v>Diabetes</v>
      </c>
    </row>
    <row r="26" spans="1:10" x14ac:dyDescent="0.25">
      <c r="A26" s="25" t="s">
        <v>2348</v>
      </c>
      <c r="B26" s="26">
        <v>35.090000000000003</v>
      </c>
      <c r="C26" s="26">
        <v>4.38</v>
      </c>
      <c r="D26" s="26" t="s">
        <v>2381</v>
      </c>
      <c r="E26" s="26" t="s">
        <v>2380</v>
      </c>
      <c r="F26" s="26" t="s">
        <v>2380</v>
      </c>
      <c r="G26" s="26">
        <v>2</v>
      </c>
      <c r="H26" s="27" t="s">
        <v>2381</v>
      </c>
      <c r="I26" s="38" t="str">
        <f t="shared" si="0"/>
        <v>Obesity</v>
      </c>
      <c r="J26" s="38" t="str">
        <f t="shared" si="1"/>
        <v>Normal</v>
      </c>
    </row>
    <row r="27" spans="1:10" x14ac:dyDescent="0.25">
      <c r="A27" s="22" t="s">
        <v>2347</v>
      </c>
      <c r="B27" s="23">
        <v>33.880000000000003</v>
      </c>
      <c r="C27" s="23">
        <v>7.01</v>
      </c>
      <c r="D27" s="23" t="s">
        <v>2380</v>
      </c>
      <c r="E27" s="23" t="s">
        <v>2380</v>
      </c>
      <c r="F27" s="23" t="s">
        <v>2380</v>
      </c>
      <c r="G27" s="23">
        <v>3</v>
      </c>
      <c r="H27" s="24" t="s">
        <v>2381</v>
      </c>
      <c r="I27" s="38" t="str">
        <f t="shared" si="0"/>
        <v>Obesity</v>
      </c>
      <c r="J27" s="38" t="str">
        <f t="shared" si="1"/>
        <v>Diabetes</v>
      </c>
    </row>
    <row r="28" spans="1:10" x14ac:dyDescent="0.25">
      <c r="A28" s="25" t="s">
        <v>2346</v>
      </c>
      <c r="B28" s="26">
        <v>30.875</v>
      </c>
      <c r="C28" s="26">
        <v>11.88</v>
      </c>
      <c r="D28" s="26" t="s">
        <v>2380</v>
      </c>
      <c r="E28" s="26" t="s">
        <v>2380</v>
      </c>
      <c r="F28" s="26" t="s">
        <v>2380</v>
      </c>
      <c r="G28" s="26">
        <v>0</v>
      </c>
      <c r="H28" s="27" t="s">
        <v>2381</v>
      </c>
      <c r="I28" s="38" t="str">
        <f t="shared" si="0"/>
        <v>Obesity</v>
      </c>
      <c r="J28" s="38" t="str">
        <f t="shared" si="1"/>
        <v>Diabetes</v>
      </c>
    </row>
    <row r="29" spans="1:10" x14ac:dyDescent="0.25">
      <c r="A29" s="22" t="s">
        <v>2345</v>
      </c>
      <c r="B29" s="23">
        <v>36.86</v>
      </c>
      <c r="C29" s="23">
        <v>5.19</v>
      </c>
      <c r="D29" s="23" t="s">
        <v>2381</v>
      </c>
      <c r="E29" s="23" t="s">
        <v>2380</v>
      </c>
      <c r="F29" s="23" t="s">
        <v>2382</v>
      </c>
      <c r="G29" s="23">
        <v>1</v>
      </c>
      <c r="H29" s="24" t="s">
        <v>2381</v>
      </c>
      <c r="I29" s="38" t="str">
        <f t="shared" si="0"/>
        <v>Obesity</v>
      </c>
      <c r="J29" s="38" t="str">
        <f t="shared" si="1"/>
        <v>Normal</v>
      </c>
    </row>
    <row r="30" spans="1:10" x14ac:dyDescent="0.25">
      <c r="A30" s="25" t="s">
        <v>2344</v>
      </c>
      <c r="B30" s="26">
        <v>35.86</v>
      </c>
      <c r="C30" s="26">
        <v>6.74</v>
      </c>
      <c r="D30" s="26" t="s">
        <v>2381</v>
      </c>
      <c r="E30" s="26" t="s">
        <v>2380</v>
      </c>
      <c r="F30" s="26" t="s">
        <v>2380</v>
      </c>
      <c r="G30" s="26">
        <v>2</v>
      </c>
      <c r="H30" s="27" t="s">
        <v>2381</v>
      </c>
      <c r="I30" s="38" t="str">
        <f t="shared" si="0"/>
        <v>Obesity</v>
      </c>
      <c r="J30" s="38" t="str">
        <f t="shared" si="1"/>
        <v>Diabetes</v>
      </c>
    </row>
    <row r="31" spans="1:10" x14ac:dyDescent="0.25">
      <c r="A31" s="22" t="s">
        <v>2343</v>
      </c>
      <c r="B31" s="23">
        <v>37.049999999999997</v>
      </c>
      <c r="C31" s="23">
        <v>8.44</v>
      </c>
      <c r="D31" s="23" t="s">
        <v>2380</v>
      </c>
      <c r="E31" s="23" t="s">
        <v>2380</v>
      </c>
      <c r="F31" s="23" t="s">
        <v>2380</v>
      </c>
      <c r="G31" s="23">
        <v>0</v>
      </c>
      <c r="H31" s="24" t="s">
        <v>2381</v>
      </c>
      <c r="I31" s="38" t="str">
        <f t="shared" si="0"/>
        <v>Obesity</v>
      </c>
      <c r="J31" s="38" t="str">
        <f t="shared" si="1"/>
        <v>Diabetes</v>
      </c>
    </row>
    <row r="32" spans="1:10" x14ac:dyDescent="0.25">
      <c r="A32" s="25" t="s">
        <v>2342</v>
      </c>
      <c r="B32" s="26">
        <v>43.89</v>
      </c>
      <c r="C32" s="26">
        <v>8.7100000000000009</v>
      </c>
      <c r="D32" s="26" t="s">
        <v>2380</v>
      </c>
      <c r="E32" s="26" t="s">
        <v>2380</v>
      </c>
      <c r="F32" s="26" t="s">
        <v>2380</v>
      </c>
      <c r="G32" s="26">
        <v>0</v>
      </c>
      <c r="H32" s="27" t="s">
        <v>2381</v>
      </c>
      <c r="I32" s="38" t="str">
        <f t="shared" si="0"/>
        <v>Obesity</v>
      </c>
      <c r="J32" s="38" t="str">
        <f t="shared" si="1"/>
        <v>Diabetes</v>
      </c>
    </row>
    <row r="33" spans="1:10" x14ac:dyDescent="0.25">
      <c r="A33" s="22" t="s">
        <v>2341</v>
      </c>
      <c r="B33" s="23">
        <v>42.35</v>
      </c>
      <c r="C33" s="23">
        <v>5.08</v>
      </c>
      <c r="D33" s="23" t="s">
        <v>2381</v>
      </c>
      <c r="E33" s="23" t="s">
        <v>2380</v>
      </c>
      <c r="F33" s="23" t="s">
        <v>2380</v>
      </c>
      <c r="G33" s="23">
        <v>0</v>
      </c>
      <c r="H33" s="24" t="s">
        <v>2381</v>
      </c>
      <c r="I33" s="38" t="str">
        <f t="shared" si="0"/>
        <v>Obesity</v>
      </c>
      <c r="J33" s="38" t="str">
        <f t="shared" si="1"/>
        <v>Normal</v>
      </c>
    </row>
    <row r="34" spans="1:10" x14ac:dyDescent="0.25">
      <c r="A34" s="25" t="s">
        <v>2340</v>
      </c>
      <c r="B34" s="26">
        <v>31.35</v>
      </c>
      <c r="C34" s="26">
        <v>6.86</v>
      </c>
      <c r="D34" s="26" t="s">
        <v>2380</v>
      </c>
      <c r="E34" s="26" t="s">
        <v>2380</v>
      </c>
      <c r="F34" s="26" t="s">
        <v>2380</v>
      </c>
      <c r="G34" s="26">
        <v>0</v>
      </c>
      <c r="H34" s="27" t="s">
        <v>2381</v>
      </c>
      <c r="I34" s="38" t="str">
        <f t="shared" si="0"/>
        <v>Obesity</v>
      </c>
      <c r="J34" s="38" t="str">
        <f t="shared" si="1"/>
        <v>Diabetes</v>
      </c>
    </row>
    <row r="35" spans="1:10" x14ac:dyDescent="0.25">
      <c r="A35" s="22" t="s">
        <v>2339</v>
      </c>
      <c r="B35" s="23">
        <v>47.6</v>
      </c>
      <c r="C35" s="23">
        <v>5.95</v>
      </c>
      <c r="D35" s="23" t="s">
        <v>2381</v>
      </c>
      <c r="E35" s="23" t="s">
        <v>2380</v>
      </c>
      <c r="F35" s="23" t="s">
        <v>2380</v>
      </c>
      <c r="G35" s="23">
        <v>0</v>
      </c>
      <c r="H35" s="24" t="s">
        <v>2381</v>
      </c>
      <c r="I35" s="38" t="str">
        <f t="shared" si="0"/>
        <v>Obesity</v>
      </c>
      <c r="J35" s="38" t="str">
        <f t="shared" si="1"/>
        <v>Prediabetes</v>
      </c>
    </row>
    <row r="36" spans="1:10" x14ac:dyDescent="0.25">
      <c r="A36" s="25" t="s">
        <v>2338</v>
      </c>
      <c r="B36" s="26">
        <v>46.2</v>
      </c>
      <c r="C36" s="26">
        <v>6.09</v>
      </c>
      <c r="D36" s="26" t="s">
        <v>2380</v>
      </c>
      <c r="E36" s="26" t="s">
        <v>2380</v>
      </c>
      <c r="F36" s="26" t="s">
        <v>2382</v>
      </c>
      <c r="G36" s="26">
        <v>1</v>
      </c>
      <c r="H36" s="27" t="s">
        <v>2381</v>
      </c>
      <c r="I36" s="38" t="str">
        <f t="shared" si="0"/>
        <v>Obesity</v>
      </c>
      <c r="J36" s="38" t="str">
        <f t="shared" si="1"/>
        <v>Prediabetes</v>
      </c>
    </row>
    <row r="37" spans="1:10" x14ac:dyDescent="0.25">
      <c r="A37" s="22" t="s">
        <v>2337</v>
      </c>
      <c r="B37" s="23">
        <v>32.015000000000001</v>
      </c>
      <c r="C37" s="23">
        <v>11.75</v>
      </c>
      <c r="D37" s="23" t="s">
        <v>2380</v>
      </c>
      <c r="E37" s="23" t="s">
        <v>2380</v>
      </c>
      <c r="F37" s="23" t="s">
        <v>2380</v>
      </c>
      <c r="G37" s="23">
        <v>0</v>
      </c>
      <c r="H37" s="24" t="s">
        <v>2381</v>
      </c>
      <c r="I37" s="38" t="str">
        <f t="shared" si="0"/>
        <v>Obesity</v>
      </c>
      <c r="J37" s="38" t="str">
        <f t="shared" si="1"/>
        <v>Diabetes</v>
      </c>
    </row>
    <row r="38" spans="1:10" x14ac:dyDescent="0.25">
      <c r="A38" s="25" t="s">
        <v>2336</v>
      </c>
      <c r="B38" s="26">
        <v>40.564999999999998</v>
      </c>
      <c r="C38" s="26">
        <v>7.37</v>
      </c>
      <c r="D38" s="26" t="s">
        <v>2380</v>
      </c>
      <c r="E38" s="26" t="s">
        <v>2380</v>
      </c>
      <c r="F38" s="26" t="s">
        <v>2380</v>
      </c>
      <c r="G38" s="26">
        <v>0</v>
      </c>
      <c r="H38" s="27" t="s">
        <v>2381</v>
      </c>
      <c r="I38" s="38" t="str">
        <f t="shared" si="0"/>
        <v>Obesity</v>
      </c>
      <c r="J38" s="38" t="str">
        <f t="shared" si="1"/>
        <v>Diabetes</v>
      </c>
    </row>
    <row r="39" spans="1:10" x14ac:dyDescent="0.25">
      <c r="A39" s="22" t="s">
        <v>2335</v>
      </c>
      <c r="B39" s="23">
        <v>32.450000000000003</v>
      </c>
      <c r="C39" s="23">
        <v>11.91</v>
      </c>
      <c r="D39" s="23" t="s">
        <v>2380</v>
      </c>
      <c r="E39" s="23" t="s">
        <v>2380</v>
      </c>
      <c r="F39" s="23" t="s">
        <v>2380</v>
      </c>
      <c r="G39" s="23">
        <v>0</v>
      </c>
      <c r="H39" s="24" t="s">
        <v>2381</v>
      </c>
      <c r="I39" s="38" t="str">
        <f t="shared" si="0"/>
        <v>Obesity</v>
      </c>
      <c r="J39" s="38" t="str">
        <f t="shared" si="1"/>
        <v>Diabetes</v>
      </c>
    </row>
    <row r="40" spans="1:10" x14ac:dyDescent="0.25">
      <c r="A40" s="25" t="s">
        <v>2334</v>
      </c>
      <c r="B40" s="26">
        <v>34.96</v>
      </c>
      <c r="C40" s="26">
        <v>6.52</v>
      </c>
      <c r="D40" s="26" t="s">
        <v>2380</v>
      </c>
      <c r="E40" s="26" t="s">
        <v>2380</v>
      </c>
      <c r="F40" s="26" t="s">
        <v>2380</v>
      </c>
      <c r="G40" s="26">
        <v>0</v>
      </c>
      <c r="H40" s="27" t="s">
        <v>2381</v>
      </c>
      <c r="I40" s="38" t="str">
        <f t="shared" si="0"/>
        <v>Obesity</v>
      </c>
      <c r="J40" s="38" t="str">
        <f t="shared" si="1"/>
        <v>Diabetes</v>
      </c>
    </row>
    <row r="41" spans="1:10" x14ac:dyDescent="0.25">
      <c r="A41" s="22" t="s">
        <v>2333</v>
      </c>
      <c r="B41" s="23">
        <v>35.5</v>
      </c>
      <c r="C41" s="23">
        <v>5.14</v>
      </c>
      <c r="D41" s="23" t="s">
        <v>2380</v>
      </c>
      <c r="E41" s="23" t="s">
        <v>2380</v>
      </c>
      <c r="F41" s="23" t="s">
        <v>2382</v>
      </c>
      <c r="G41" s="23">
        <v>1</v>
      </c>
      <c r="H41" s="24" t="s">
        <v>2381</v>
      </c>
      <c r="I41" s="38" t="str">
        <f t="shared" si="0"/>
        <v>Obesity</v>
      </c>
      <c r="J41" s="38" t="str">
        <f t="shared" si="1"/>
        <v>Normal</v>
      </c>
    </row>
    <row r="42" spans="1:10" x14ac:dyDescent="0.25">
      <c r="A42" s="25" t="s">
        <v>2332</v>
      </c>
      <c r="B42" s="26">
        <v>52.58</v>
      </c>
      <c r="C42" s="26">
        <v>4.1900000000000004</v>
      </c>
      <c r="D42" s="26" t="s">
        <v>2380</v>
      </c>
      <c r="E42" s="26" t="s">
        <v>2381</v>
      </c>
      <c r="F42" s="26" t="s">
        <v>2380</v>
      </c>
      <c r="G42" s="26">
        <v>1</v>
      </c>
      <c r="H42" s="27" t="s">
        <v>2381</v>
      </c>
      <c r="I42" s="38" t="str">
        <f t="shared" si="0"/>
        <v>Obesity</v>
      </c>
      <c r="J42" s="38" t="str">
        <f t="shared" si="1"/>
        <v>Normal</v>
      </c>
    </row>
    <row r="43" spans="1:10" x14ac:dyDescent="0.25">
      <c r="A43" s="22" t="s">
        <v>2331</v>
      </c>
      <c r="B43" s="23">
        <v>35.200000000000003</v>
      </c>
      <c r="C43" s="23">
        <v>11.68</v>
      </c>
      <c r="D43" s="23" t="s">
        <v>2381</v>
      </c>
      <c r="E43" s="23" t="s">
        <v>2380</v>
      </c>
      <c r="F43" s="23" t="s">
        <v>2380</v>
      </c>
      <c r="G43" s="23">
        <v>0</v>
      </c>
      <c r="H43" s="24" t="s">
        <v>2381</v>
      </c>
      <c r="I43" s="38" t="str">
        <f t="shared" si="0"/>
        <v>Obesity</v>
      </c>
      <c r="J43" s="38" t="str">
        <f t="shared" si="1"/>
        <v>Diabetes</v>
      </c>
    </row>
    <row r="44" spans="1:10" x14ac:dyDescent="0.25">
      <c r="A44" s="25" t="s">
        <v>2330</v>
      </c>
      <c r="B44" s="26">
        <v>38.06</v>
      </c>
      <c r="C44" s="26">
        <v>6.98</v>
      </c>
      <c r="D44" s="26" t="s">
        <v>2380</v>
      </c>
      <c r="E44" s="26" t="s">
        <v>2380</v>
      </c>
      <c r="F44" s="26" t="s">
        <v>2380</v>
      </c>
      <c r="G44" s="26">
        <v>0</v>
      </c>
      <c r="H44" s="27" t="s">
        <v>2381</v>
      </c>
      <c r="I44" s="38" t="str">
        <f t="shared" si="0"/>
        <v>Obesity</v>
      </c>
      <c r="J44" s="38" t="str">
        <f t="shared" si="1"/>
        <v>Diabetes</v>
      </c>
    </row>
    <row r="45" spans="1:10" x14ac:dyDescent="0.25">
      <c r="A45" s="22" t="s">
        <v>2329</v>
      </c>
      <c r="B45" s="23">
        <v>34.21</v>
      </c>
      <c r="C45" s="23">
        <v>8.34</v>
      </c>
      <c r="D45" s="23" t="s">
        <v>2380</v>
      </c>
      <c r="E45" s="23" t="s">
        <v>2380</v>
      </c>
      <c r="F45" s="23" t="s">
        <v>2380</v>
      </c>
      <c r="G45" s="23">
        <v>0</v>
      </c>
      <c r="H45" s="24" t="s">
        <v>2381</v>
      </c>
      <c r="I45" s="38" t="str">
        <f t="shared" si="0"/>
        <v>Obesity</v>
      </c>
      <c r="J45" s="38" t="str">
        <f t="shared" si="1"/>
        <v>Diabetes</v>
      </c>
    </row>
    <row r="46" spans="1:10" x14ac:dyDescent="0.25">
      <c r="A46" s="25" t="s">
        <v>2328</v>
      </c>
      <c r="B46" s="26">
        <v>38.94</v>
      </c>
      <c r="C46" s="26">
        <v>8.49</v>
      </c>
      <c r="D46" s="26" t="s">
        <v>2381</v>
      </c>
      <c r="E46" s="26" t="s">
        <v>2380</v>
      </c>
      <c r="F46" s="26" t="s">
        <v>2380</v>
      </c>
      <c r="G46" s="26">
        <v>1</v>
      </c>
      <c r="H46" s="27" t="s">
        <v>2381</v>
      </c>
      <c r="I46" s="38" t="str">
        <f t="shared" si="0"/>
        <v>Obesity</v>
      </c>
      <c r="J46" s="38" t="str">
        <f t="shared" si="1"/>
        <v>Diabetes</v>
      </c>
    </row>
    <row r="47" spans="1:10" x14ac:dyDescent="0.25">
      <c r="A47" s="22" t="s">
        <v>2327</v>
      </c>
      <c r="B47" s="23">
        <v>30.21</v>
      </c>
      <c r="C47" s="23">
        <v>5.34</v>
      </c>
      <c r="D47" s="23" t="s">
        <v>2381</v>
      </c>
      <c r="E47" s="23" t="s">
        <v>2380</v>
      </c>
      <c r="F47" s="23" t="s">
        <v>2380</v>
      </c>
      <c r="G47" s="23">
        <v>1</v>
      </c>
      <c r="H47" s="24" t="s">
        <v>2381</v>
      </c>
      <c r="I47" s="38" t="str">
        <f t="shared" si="0"/>
        <v>Obesity</v>
      </c>
      <c r="J47" s="38" t="str">
        <f t="shared" si="1"/>
        <v>Normal</v>
      </c>
    </row>
    <row r="48" spans="1:10" x14ac:dyDescent="0.25">
      <c r="A48" s="25" t="s">
        <v>2326</v>
      </c>
      <c r="B48" s="26">
        <v>33.630000000000003</v>
      </c>
      <c r="C48" s="26">
        <v>4.43</v>
      </c>
      <c r="D48" s="26" t="s">
        <v>2381</v>
      </c>
      <c r="E48" s="26" t="s">
        <v>2380</v>
      </c>
      <c r="F48" s="26" t="s">
        <v>2380</v>
      </c>
      <c r="G48" s="26">
        <v>2</v>
      </c>
      <c r="H48" s="27" t="s">
        <v>2381</v>
      </c>
      <c r="I48" s="38" t="str">
        <f t="shared" si="0"/>
        <v>Obesity</v>
      </c>
      <c r="J48" s="38" t="str">
        <f t="shared" si="1"/>
        <v>Normal</v>
      </c>
    </row>
    <row r="49" spans="1:10" x14ac:dyDescent="0.25">
      <c r="A49" s="22" t="s">
        <v>2325</v>
      </c>
      <c r="B49" s="23">
        <v>40.369999999999997</v>
      </c>
      <c r="C49" s="23">
        <v>4.47</v>
      </c>
      <c r="D49" s="23" t="s">
        <v>2380</v>
      </c>
      <c r="E49" s="23" t="s">
        <v>2380</v>
      </c>
      <c r="F49" s="23" t="s">
        <v>2380</v>
      </c>
      <c r="G49" s="23">
        <v>0</v>
      </c>
      <c r="H49" s="24" t="s">
        <v>2381</v>
      </c>
      <c r="I49" s="38" t="str">
        <f t="shared" si="0"/>
        <v>Obesity</v>
      </c>
      <c r="J49" s="38" t="str">
        <f t="shared" si="1"/>
        <v>Normal</v>
      </c>
    </row>
    <row r="50" spans="1:10" x14ac:dyDescent="0.25">
      <c r="A50" s="25" t="s">
        <v>2324</v>
      </c>
      <c r="B50" s="26">
        <v>53.09</v>
      </c>
      <c r="C50" s="26">
        <v>4.82</v>
      </c>
      <c r="D50" s="26" t="s">
        <v>2381</v>
      </c>
      <c r="E50" s="26" t="s">
        <v>2380</v>
      </c>
      <c r="F50" s="26" t="s">
        <v>2380</v>
      </c>
      <c r="G50" s="26">
        <v>2</v>
      </c>
      <c r="H50" s="27" t="s">
        <v>2381</v>
      </c>
      <c r="I50" s="38" t="str">
        <f t="shared" si="0"/>
        <v>Obesity</v>
      </c>
      <c r="J50" s="38" t="str">
        <f t="shared" si="1"/>
        <v>Normal</v>
      </c>
    </row>
    <row r="51" spans="1:10" x14ac:dyDescent="0.25">
      <c r="A51" s="22" t="s">
        <v>2323</v>
      </c>
      <c r="B51" s="23">
        <v>31.79</v>
      </c>
      <c r="C51" s="23">
        <v>5.51</v>
      </c>
      <c r="D51" s="23" t="s">
        <v>2381</v>
      </c>
      <c r="E51" s="23" t="s">
        <v>2380</v>
      </c>
      <c r="F51" s="23" t="s">
        <v>2380</v>
      </c>
      <c r="G51" s="23">
        <v>2</v>
      </c>
      <c r="H51" s="24" t="s">
        <v>2381</v>
      </c>
      <c r="I51" s="38" t="str">
        <f t="shared" si="0"/>
        <v>Obesity</v>
      </c>
      <c r="J51" s="38" t="str">
        <f t="shared" si="1"/>
        <v>Normal</v>
      </c>
    </row>
    <row r="52" spans="1:10" x14ac:dyDescent="0.25">
      <c r="A52" s="25" t="s">
        <v>2322</v>
      </c>
      <c r="B52" s="26">
        <v>41.895000000000003</v>
      </c>
      <c r="C52" s="26">
        <v>10.87</v>
      </c>
      <c r="D52" s="26" t="s">
        <v>2381</v>
      </c>
      <c r="E52" s="26" t="s">
        <v>2380</v>
      </c>
      <c r="F52" s="26" t="s">
        <v>2380</v>
      </c>
      <c r="G52" s="26">
        <v>1</v>
      </c>
      <c r="H52" s="27" t="s">
        <v>2381</v>
      </c>
      <c r="I52" s="38" t="str">
        <f t="shared" si="0"/>
        <v>Obesity</v>
      </c>
      <c r="J52" s="38" t="str">
        <f t="shared" si="1"/>
        <v>Diabetes</v>
      </c>
    </row>
    <row r="53" spans="1:10" x14ac:dyDescent="0.25">
      <c r="A53" s="22" t="s">
        <v>2321</v>
      </c>
      <c r="B53" s="23">
        <v>31.16</v>
      </c>
      <c r="C53" s="23">
        <v>9.34</v>
      </c>
      <c r="D53" s="23" t="s">
        <v>2380</v>
      </c>
      <c r="E53" s="23" t="s">
        <v>2380</v>
      </c>
      <c r="F53" s="23" t="s">
        <v>2380</v>
      </c>
      <c r="G53" s="23">
        <v>0</v>
      </c>
      <c r="H53" s="24" t="s">
        <v>2381</v>
      </c>
      <c r="I53" s="38" t="str">
        <f t="shared" si="0"/>
        <v>Obesity</v>
      </c>
      <c r="J53" s="38" t="str">
        <f t="shared" si="1"/>
        <v>Diabetes</v>
      </c>
    </row>
    <row r="54" spans="1:10" x14ac:dyDescent="0.25">
      <c r="A54" s="25" t="s">
        <v>2320</v>
      </c>
      <c r="B54" s="26">
        <v>34.104999999999997</v>
      </c>
      <c r="C54" s="26">
        <v>5.03</v>
      </c>
      <c r="D54" s="26" t="s">
        <v>2381</v>
      </c>
      <c r="E54" s="26" t="s">
        <v>2380</v>
      </c>
      <c r="F54" s="26" t="s">
        <v>2382</v>
      </c>
      <c r="G54" s="26">
        <v>1</v>
      </c>
      <c r="H54" s="27" t="s">
        <v>2381</v>
      </c>
      <c r="I54" s="38" t="str">
        <f t="shared" si="0"/>
        <v>Obesity</v>
      </c>
      <c r="J54" s="38" t="str">
        <f t="shared" si="1"/>
        <v>Normal</v>
      </c>
    </row>
    <row r="55" spans="1:10" x14ac:dyDescent="0.25">
      <c r="A55" s="22" t="s">
        <v>2319</v>
      </c>
      <c r="B55" s="23">
        <v>51.93</v>
      </c>
      <c r="C55" s="23">
        <v>11.05</v>
      </c>
      <c r="D55" s="23" t="s">
        <v>2380</v>
      </c>
      <c r="E55" s="23" t="s">
        <v>2380</v>
      </c>
      <c r="F55" s="23" t="s">
        <v>2380</v>
      </c>
      <c r="G55" s="23">
        <v>0</v>
      </c>
      <c r="H55" s="24" t="s">
        <v>2381</v>
      </c>
      <c r="I55" s="38" t="str">
        <f t="shared" si="0"/>
        <v>Obesity</v>
      </c>
      <c r="J55" s="38" t="str">
        <f t="shared" si="1"/>
        <v>Diabetes</v>
      </c>
    </row>
    <row r="56" spans="1:10" x14ac:dyDescent="0.25">
      <c r="A56" s="25" t="s">
        <v>2318</v>
      </c>
      <c r="B56" s="26">
        <v>38.950000000000003</v>
      </c>
      <c r="C56" s="26">
        <v>11.95</v>
      </c>
      <c r="D56" s="26" t="s">
        <v>2380</v>
      </c>
      <c r="E56" s="26" t="s">
        <v>2380</v>
      </c>
      <c r="F56" s="26" t="s">
        <v>2380</v>
      </c>
      <c r="G56" s="26">
        <v>0</v>
      </c>
      <c r="H56" s="27" t="s">
        <v>2381</v>
      </c>
      <c r="I56" s="38" t="str">
        <f t="shared" si="0"/>
        <v>Obesity</v>
      </c>
      <c r="J56" s="38" t="str">
        <f t="shared" si="1"/>
        <v>Diabetes</v>
      </c>
    </row>
    <row r="57" spans="1:10" x14ac:dyDescent="0.25">
      <c r="A57" s="22" t="s">
        <v>2317</v>
      </c>
      <c r="B57" s="23">
        <v>36.630000000000003</v>
      </c>
      <c r="C57" s="23">
        <v>7.72</v>
      </c>
      <c r="D57" s="23" t="s">
        <v>2381</v>
      </c>
      <c r="E57" s="23" t="s">
        <v>2380</v>
      </c>
      <c r="F57" s="23" t="s">
        <v>2380</v>
      </c>
      <c r="G57" s="23">
        <v>1</v>
      </c>
      <c r="H57" s="24" t="s">
        <v>2381</v>
      </c>
      <c r="I57" s="38" t="str">
        <f t="shared" si="0"/>
        <v>Obesity</v>
      </c>
      <c r="J57" s="38" t="str">
        <f t="shared" si="1"/>
        <v>Diabetes</v>
      </c>
    </row>
    <row r="58" spans="1:10" x14ac:dyDescent="0.25">
      <c r="A58" s="25" t="s">
        <v>2316</v>
      </c>
      <c r="B58" s="26">
        <v>34.200000000000003</v>
      </c>
      <c r="C58" s="26">
        <v>5.75</v>
      </c>
      <c r="D58" s="26" t="s">
        <v>2380</v>
      </c>
      <c r="E58" s="26" t="s">
        <v>2380</v>
      </c>
      <c r="F58" s="26" t="s">
        <v>2380</v>
      </c>
      <c r="G58" s="26">
        <v>2</v>
      </c>
      <c r="H58" s="27" t="s">
        <v>2381</v>
      </c>
      <c r="I58" s="38" t="str">
        <f t="shared" si="0"/>
        <v>Obesity</v>
      </c>
      <c r="J58" s="38" t="str">
        <f t="shared" si="1"/>
        <v>Prediabetes</v>
      </c>
    </row>
    <row r="59" spans="1:10" x14ac:dyDescent="0.25">
      <c r="A59" s="22" t="s">
        <v>2315</v>
      </c>
      <c r="B59" s="23">
        <v>50.63</v>
      </c>
      <c r="C59" s="23">
        <v>11.89</v>
      </c>
      <c r="D59" s="23" t="s">
        <v>2380</v>
      </c>
      <c r="E59" s="23" t="s">
        <v>2380</v>
      </c>
      <c r="F59" s="23" t="s">
        <v>2380</v>
      </c>
      <c r="G59" s="23">
        <v>0</v>
      </c>
      <c r="H59" s="24" t="s">
        <v>2381</v>
      </c>
      <c r="I59" s="38" t="str">
        <f t="shared" si="0"/>
        <v>Obesity</v>
      </c>
      <c r="J59" s="38" t="str">
        <f t="shared" si="1"/>
        <v>Diabetes</v>
      </c>
    </row>
    <row r="60" spans="1:10" x14ac:dyDescent="0.25">
      <c r="A60" s="25" t="s">
        <v>2314</v>
      </c>
      <c r="B60" s="26">
        <v>36.479999999999997</v>
      </c>
      <c r="C60" s="26">
        <v>6.2</v>
      </c>
      <c r="D60" s="26" t="s">
        <v>2380</v>
      </c>
      <c r="E60" s="26" t="s">
        <v>2380</v>
      </c>
      <c r="F60" s="26" t="s">
        <v>2380</v>
      </c>
      <c r="G60" s="26">
        <v>0</v>
      </c>
      <c r="H60" s="27" t="s">
        <v>2381</v>
      </c>
      <c r="I60" s="38" t="str">
        <f t="shared" si="0"/>
        <v>Obesity</v>
      </c>
      <c r="J60" s="38" t="str">
        <f t="shared" si="1"/>
        <v>Prediabetes</v>
      </c>
    </row>
    <row r="61" spans="1:10" x14ac:dyDescent="0.25">
      <c r="A61" s="22" t="s">
        <v>2313</v>
      </c>
      <c r="B61" s="23">
        <v>54.82</v>
      </c>
      <c r="C61" s="23">
        <v>10.61</v>
      </c>
      <c r="D61" s="23" t="s">
        <v>2380</v>
      </c>
      <c r="E61" s="23" t="s">
        <v>2380</v>
      </c>
      <c r="F61" s="23" t="s">
        <v>2380</v>
      </c>
      <c r="G61" s="23">
        <v>0</v>
      </c>
      <c r="H61" s="24" t="s">
        <v>2381</v>
      </c>
      <c r="I61" s="38" t="str">
        <f t="shared" si="0"/>
        <v>Obesity</v>
      </c>
      <c r="J61" s="38" t="str">
        <f t="shared" si="1"/>
        <v>Diabetes</v>
      </c>
    </row>
    <row r="62" spans="1:10" x14ac:dyDescent="0.25">
      <c r="A62" s="25" t="s">
        <v>2312</v>
      </c>
      <c r="B62" s="26">
        <v>38.06</v>
      </c>
      <c r="C62" s="26">
        <v>6.04</v>
      </c>
      <c r="D62" s="26" t="s">
        <v>2380</v>
      </c>
      <c r="E62" s="26" t="s">
        <v>2380</v>
      </c>
      <c r="F62" s="26" t="s">
        <v>2382</v>
      </c>
      <c r="G62" s="26">
        <v>1</v>
      </c>
      <c r="H62" s="27" t="s">
        <v>2381</v>
      </c>
      <c r="I62" s="38" t="str">
        <f t="shared" si="0"/>
        <v>Obesity</v>
      </c>
      <c r="J62" s="38" t="str">
        <f t="shared" si="1"/>
        <v>Prediabetes</v>
      </c>
    </row>
    <row r="63" spans="1:10" x14ac:dyDescent="0.25">
      <c r="A63" s="22" t="s">
        <v>2311</v>
      </c>
      <c r="B63" s="23">
        <v>51.48</v>
      </c>
      <c r="C63" s="23">
        <v>9.33</v>
      </c>
      <c r="D63" s="23" t="s">
        <v>2381</v>
      </c>
      <c r="E63" s="23" t="s">
        <v>2380</v>
      </c>
      <c r="F63" s="23" t="s">
        <v>2380</v>
      </c>
      <c r="G63" s="23">
        <v>0</v>
      </c>
      <c r="H63" s="24" t="s">
        <v>2381</v>
      </c>
      <c r="I63" s="38" t="str">
        <f t="shared" si="0"/>
        <v>Obesity</v>
      </c>
      <c r="J63" s="38" t="str">
        <f t="shared" si="1"/>
        <v>Diabetes</v>
      </c>
    </row>
    <row r="64" spans="1:10" x14ac:dyDescent="0.25">
      <c r="A64" s="25" t="s">
        <v>2310</v>
      </c>
      <c r="B64" s="26">
        <v>52.06</v>
      </c>
      <c r="C64" s="26">
        <v>11.47</v>
      </c>
      <c r="D64" s="26" t="s">
        <v>2380</v>
      </c>
      <c r="E64" s="26" t="s">
        <v>2380</v>
      </c>
      <c r="F64" s="26" t="s">
        <v>2380</v>
      </c>
      <c r="G64" s="26">
        <v>0</v>
      </c>
      <c r="H64" s="27" t="s">
        <v>2381</v>
      </c>
      <c r="I64" s="38" t="str">
        <f t="shared" si="0"/>
        <v>Obesity</v>
      </c>
      <c r="J64" s="38" t="str">
        <f t="shared" si="1"/>
        <v>Diabetes</v>
      </c>
    </row>
    <row r="65" spans="1:10" x14ac:dyDescent="0.25">
      <c r="A65" s="22" t="s">
        <v>2309</v>
      </c>
      <c r="B65" s="23">
        <v>30.684999999999999</v>
      </c>
      <c r="C65" s="23">
        <v>7.02</v>
      </c>
      <c r="D65" s="23" t="s">
        <v>2381</v>
      </c>
      <c r="E65" s="23" t="s">
        <v>2380</v>
      </c>
      <c r="F65" s="23" t="s">
        <v>2380</v>
      </c>
      <c r="G65" s="23">
        <v>0</v>
      </c>
      <c r="H65" s="24" t="s">
        <v>2381</v>
      </c>
      <c r="I65" s="38" t="str">
        <f t="shared" si="0"/>
        <v>Obesity</v>
      </c>
      <c r="J65" s="38" t="str">
        <f t="shared" si="1"/>
        <v>Diabetes</v>
      </c>
    </row>
    <row r="66" spans="1:10" x14ac:dyDescent="0.25">
      <c r="A66" s="25" t="s">
        <v>2308</v>
      </c>
      <c r="B66" s="26">
        <v>36.08</v>
      </c>
      <c r="C66" s="26">
        <v>8.8000000000000007</v>
      </c>
      <c r="D66" s="26" t="s">
        <v>2381</v>
      </c>
      <c r="E66" s="26" t="s">
        <v>2380</v>
      </c>
      <c r="F66" s="26" t="s">
        <v>2380</v>
      </c>
      <c r="G66" s="26">
        <v>1</v>
      </c>
      <c r="H66" s="27" t="s">
        <v>2381</v>
      </c>
      <c r="I66" s="38" t="str">
        <f t="shared" ref="I66:I129" si="2">IF(B66&lt;18.5,"Underweight",IF(B66&lt;25,"Normal Weight",IF(B66&lt;30,"Overweight","Obesity")))</f>
        <v>Obesity</v>
      </c>
      <c r="J66" s="38" t="str">
        <f t="shared" ref="J66:J129" si="3">IF(C66&lt;5.7,"Normal",IF(C66&lt;6.5,"Prediabetes","Diabetes"))</f>
        <v>Diabetes</v>
      </c>
    </row>
    <row r="67" spans="1:10" x14ac:dyDescent="0.25">
      <c r="A67" s="22" t="s">
        <v>2307</v>
      </c>
      <c r="B67" s="23">
        <v>54.99</v>
      </c>
      <c r="C67" s="23">
        <v>8.68</v>
      </c>
      <c r="D67" s="23" t="s">
        <v>2380</v>
      </c>
      <c r="E67" s="23" t="s">
        <v>2380</v>
      </c>
      <c r="F67" s="23" t="s">
        <v>2380</v>
      </c>
      <c r="G67" s="23">
        <v>2</v>
      </c>
      <c r="H67" s="24" t="s">
        <v>2381</v>
      </c>
      <c r="I67" s="38" t="str">
        <f t="shared" si="2"/>
        <v>Obesity</v>
      </c>
      <c r="J67" s="38" t="str">
        <f t="shared" si="3"/>
        <v>Diabetes</v>
      </c>
    </row>
    <row r="68" spans="1:10" x14ac:dyDescent="0.25">
      <c r="A68" s="25" t="s">
        <v>2306</v>
      </c>
      <c r="B68" s="26">
        <v>35.97</v>
      </c>
      <c r="C68" s="26">
        <v>6.12</v>
      </c>
      <c r="D68" s="26" t="s">
        <v>2380</v>
      </c>
      <c r="E68" s="26" t="s">
        <v>2380</v>
      </c>
      <c r="F68" s="26" t="s">
        <v>2382</v>
      </c>
      <c r="G68" s="26">
        <v>1</v>
      </c>
      <c r="H68" s="27" t="s">
        <v>2381</v>
      </c>
      <c r="I68" s="38" t="str">
        <f t="shared" si="2"/>
        <v>Obesity</v>
      </c>
      <c r="J68" s="38" t="str">
        <f t="shared" si="3"/>
        <v>Prediabetes</v>
      </c>
    </row>
    <row r="69" spans="1:10" x14ac:dyDescent="0.25">
      <c r="A69" s="22" t="s">
        <v>2305</v>
      </c>
      <c r="B69" s="23">
        <v>45.54</v>
      </c>
      <c r="C69" s="23">
        <v>5.4</v>
      </c>
      <c r="D69" s="23" t="s">
        <v>2381</v>
      </c>
      <c r="E69" s="23" t="s">
        <v>2380</v>
      </c>
      <c r="F69" s="23" t="s">
        <v>2382</v>
      </c>
      <c r="G69" s="23">
        <v>1</v>
      </c>
      <c r="H69" s="24" t="s">
        <v>2381</v>
      </c>
      <c r="I69" s="38" t="str">
        <f t="shared" si="2"/>
        <v>Obesity</v>
      </c>
      <c r="J69" s="38" t="str">
        <f t="shared" si="3"/>
        <v>Normal</v>
      </c>
    </row>
    <row r="70" spans="1:10" x14ac:dyDescent="0.25">
      <c r="A70" s="25" t="s">
        <v>2304</v>
      </c>
      <c r="B70" s="26">
        <v>35.53</v>
      </c>
      <c r="C70" s="26">
        <v>4.3600000000000003</v>
      </c>
      <c r="D70" s="26" t="s">
        <v>2381</v>
      </c>
      <c r="E70" s="26" t="s">
        <v>2380</v>
      </c>
      <c r="F70" s="26" t="s">
        <v>2380</v>
      </c>
      <c r="G70" s="26">
        <v>0</v>
      </c>
      <c r="H70" s="27" t="s">
        <v>2381</v>
      </c>
      <c r="I70" s="38" t="str">
        <f t="shared" si="2"/>
        <v>Obesity</v>
      </c>
      <c r="J70" s="38" t="str">
        <f t="shared" si="3"/>
        <v>Normal</v>
      </c>
    </row>
    <row r="71" spans="1:10" x14ac:dyDescent="0.25">
      <c r="A71" s="22" t="s">
        <v>2303</v>
      </c>
      <c r="B71" s="23">
        <v>30.8</v>
      </c>
      <c r="C71" s="23">
        <v>9.77</v>
      </c>
      <c r="D71" s="23" t="s">
        <v>2380</v>
      </c>
      <c r="E71" s="23" t="s">
        <v>2380</v>
      </c>
      <c r="F71" s="23" t="s">
        <v>2380</v>
      </c>
      <c r="G71" s="23">
        <v>0</v>
      </c>
      <c r="H71" s="24" t="s">
        <v>2381</v>
      </c>
      <c r="I71" s="38" t="str">
        <f t="shared" si="2"/>
        <v>Obesity</v>
      </c>
      <c r="J71" s="38" t="str">
        <f t="shared" si="3"/>
        <v>Diabetes</v>
      </c>
    </row>
    <row r="72" spans="1:10" x14ac:dyDescent="0.25">
      <c r="A72" s="25" t="s">
        <v>2302</v>
      </c>
      <c r="B72" s="26">
        <v>38.39</v>
      </c>
      <c r="C72" s="26">
        <v>4.25</v>
      </c>
      <c r="D72" s="26" t="s">
        <v>2380</v>
      </c>
      <c r="E72" s="26" t="s">
        <v>2380</v>
      </c>
      <c r="F72" s="26" t="s">
        <v>2380</v>
      </c>
      <c r="G72" s="26">
        <v>1</v>
      </c>
      <c r="H72" s="27" t="s">
        <v>2381</v>
      </c>
      <c r="I72" s="38" t="str">
        <f t="shared" si="2"/>
        <v>Obesity</v>
      </c>
      <c r="J72" s="38" t="str">
        <f t="shared" si="3"/>
        <v>Normal</v>
      </c>
    </row>
    <row r="73" spans="1:10" x14ac:dyDescent="0.25">
      <c r="A73" s="22" t="s">
        <v>2301</v>
      </c>
      <c r="B73" s="23">
        <v>32.299999999999997</v>
      </c>
      <c r="C73" s="23">
        <v>4.76</v>
      </c>
      <c r="D73" s="23" t="s">
        <v>2380</v>
      </c>
      <c r="E73" s="23" t="s">
        <v>2380</v>
      </c>
      <c r="F73" s="23" t="s">
        <v>2380</v>
      </c>
      <c r="G73" s="23">
        <v>2</v>
      </c>
      <c r="H73" s="24" t="s">
        <v>2381</v>
      </c>
      <c r="I73" s="38" t="str">
        <f t="shared" si="2"/>
        <v>Obesity</v>
      </c>
      <c r="J73" s="38" t="str">
        <f t="shared" si="3"/>
        <v>Normal</v>
      </c>
    </row>
    <row r="74" spans="1:10" x14ac:dyDescent="0.25">
      <c r="A74" s="25" t="s">
        <v>2300</v>
      </c>
      <c r="B74" s="26">
        <v>48.8</v>
      </c>
      <c r="C74" s="26">
        <v>6.22</v>
      </c>
      <c r="D74" s="26" t="s">
        <v>2381</v>
      </c>
      <c r="E74" s="26" t="s">
        <v>2380</v>
      </c>
      <c r="F74" s="26" t="s">
        <v>2380</v>
      </c>
      <c r="G74" s="26">
        <v>2</v>
      </c>
      <c r="H74" s="27" t="s">
        <v>2381</v>
      </c>
      <c r="I74" s="38" t="str">
        <f t="shared" si="2"/>
        <v>Obesity</v>
      </c>
      <c r="J74" s="38" t="str">
        <f t="shared" si="3"/>
        <v>Prediabetes</v>
      </c>
    </row>
    <row r="75" spans="1:10" x14ac:dyDescent="0.25">
      <c r="A75" s="22" t="s">
        <v>2299</v>
      </c>
      <c r="B75" s="23">
        <v>45.5</v>
      </c>
      <c r="C75" s="23">
        <v>7.96</v>
      </c>
      <c r="D75" s="23" t="s">
        <v>2380</v>
      </c>
      <c r="E75" s="23" t="s">
        <v>2380</v>
      </c>
      <c r="F75" s="23" t="s">
        <v>2380</v>
      </c>
      <c r="G75" s="23">
        <v>0</v>
      </c>
      <c r="H75" s="24" t="s">
        <v>2381</v>
      </c>
      <c r="I75" s="38" t="str">
        <f t="shared" si="2"/>
        <v>Obesity</v>
      </c>
      <c r="J75" s="38" t="str">
        <f t="shared" si="3"/>
        <v>Diabetes</v>
      </c>
    </row>
    <row r="76" spans="1:10" x14ac:dyDescent="0.25">
      <c r="A76" s="25" t="s">
        <v>2298</v>
      </c>
      <c r="B76" s="26">
        <v>53.61</v>
      </c>
      <c r="C76" s="26">
        <v>10.92</v>
      </c>
      <c r="D76" s="26" t="s">
        <v>2381</v>
      </c>
      <c r="E76" s="26" t="s">
        <v>2380</v>
      </c>
      <c r="F76" s="26" t="s">
        <v>2380</v>
      </c>
      <c r="G76" s="26">
        <v>1</v>
      </c>
      <c r="H76" s="27" t="s">
        <v>2381</v>
      </c>
      <c r="I76" s="38" t="str">
        <f t="shared" si="2"/>
        <v>Obesity</v>
      </c>
      <c r="J76" s="38" t="str">
        <f t="shared" si="3"/>
        <v>Diabetes</v>
      </c>
    </row>
    <row r="77" spans="1:10" x14ac:dyDescent="0.25">
      <c r="A77" s="22" t="s">
        <v>2297</v>
      </c>
      <c r="B77" s="23">
        <v>36.19</v>
      </c>
      <c r="C77" s="23">
        <v>11.51</v>
      </c>
      <c r="D77" s="23" t="s">
        <v>2381</v>
      </c>
      <c r="E77" s="23" t="s">
        <v>2380</v>
      </c>
      <c r="F77" s="23" t="s">
        <v>2380</v>
      </c>
      <c r="G77" s="23">
        <v>1</v>
      </c>
      <c r="H77" s="24" t="s">
        <v>2381</v>
      </c>
      <c r="I77" s="38" t="str">
        <f t="shared" si="2"/>
        <v>Obesity</v>
      </c>
      <c r="J77" s="38" t="str">
        <f t="shared" si="3"/>
        <v>Diabetes</v>
      </c>
    </row>
    <row r="78" spans="1:10" x14ac:dyDescent="0.25">
      <c r="A78" s="25" t="s">
        <v>2296</v>
      </c>
      <c r="B78" s="26">
        <v>34.6</v>
      </c>
      <c r="C78" s="26">
        <v>5.99</v>
      </c>
      <c r="D78" s="26" t="s">
        <v>2381</v>
      </c>
      <c r="E78" s="26" t="s">
        <v>2380</v>
      </c>
      <c r="F78" s="26" t="s">
        <v>2380</v>
      </c>
      <c r="G78" s="26">
        <v>0</v>
      </c>
      <c r="H78" s="27" t="s">
        <v>2381</v>
      </c>
      <c r="I78" s="38" t="str">
        <f t="shared" si="2"/>
        <v>Obesity</v>
      </c>
      <c r="J78" s="38" t="str">
        <f t="shared" si="3"/>
        <v>Prediabetes</v>
      </c>
    </row>
    <row r="79" spans="1:10" x14ac:dyDescent="0.25">
      <c r="A79" s="22" t="s">
        <v>2295</v>
      </c>
      <c r="B79" s="23">
        <v>54.12</v>
      </c>
      <c r="C79" s="23">
        <v>11.57</v>
      </c>
      <c r="D79" s="23" t="s">
        <v>2380</v>
      </c>
      <c r="E79" s="23" t="s">
        <v>2380</v>
      </c>
      <c r="F79" s="23" t="s">
        <v>2380</v>
      </c>
      <c r="G79" s="23">
        <v>0</v>
      </c>
      <c r="H79" s="24" t="s">
        <v>2381</v>
      </c>
      <c r="I79" s="38" t="str">
        <f t="shared" si="2"/>
        <v>Obesity</v>
      </c>
      <c r="J79" s="38" t="str">
        <f t="shared" si="3"/>
        <v>Diabetes</v>
      </c>
    </row>
    <row r="80" spans="1:10" x14ac:dyDescent="0.25">
      <c r="A80" s="25" t="s">
        <v>2294</v>
      </c>
      <c r="B80" s="26">
        <v>48.82</v>
      </c>
      <c r="C80" s="26">
        <v>6.67</v>
      </c>
      <c r="D80" s="26" t="s">
        <v>2381</v>
      </c>
      <c r="E80" s="26" t="s">
        <v>2380</v>
      </c>
      <c r="F80" s="26" t="s">
        <v>2380</v>
      </c>
      <c r="G80" s="26">
        <v>0</v>
      </c>
      <c r="H80" s="27" t="s">
        <v>2381</v>
      </c>
      <c r="I80" s="38" t="str">
        <f t="shared" si="2"/>
        <v>Obesity</v>
      </c>
      <c r="J80" s="38" t="str">
        <f t="shared" si="3"/>
        <v>Diabetes</v>
      </c>
    </row>
    <row r="81" spans="1:10" x14ac:dyDescent="0.25">
      <c r="A81" s="22" t="s">
        <v>2293</v>
      </c>
      <c r="B81" s="23">
        <v>51.01</v>
      </c>
      <c r="C81" s="23">
        <v>9.1999999999999993</v>
      </c>
      <c r="D81" s="23" t="s">
        <v>2380</v>
      </c>
      <c r="E81" s="23" t="s">
        <v>2380</v>
      </c>
      <c r="F81" s="23" t="s">
        <v>2380</v>
      </c>
      <c r="G81" s="23">
        <v>0</v>
      </c>
      <c r="H81" s="24" t="s">
        <v>2381</v>
      </c>
      <c r="I81" s="38" t="str">
        <f t="shared" si="2"/>
        <v>Obesity</v>
      </c>
      <c r="J81" s="38" t="str">
        <f t="shared" si="3"/>
        <v>Diabetes</v>
      </c>
    </row>
    <row r="82" spans="1:10" x14ac:dyDescent="0.25">
      <c r="A82" s="25" t="s">
        <v>2292</v>
      </c>
      <c r="B82" s="26">
        <v>45.65</v>
      </c>
      <c r="C82" s="26">
        <v>5.1100000000000003</v>
      </c>
      <c r="D82" s="26" t="s">
        <v>2381</v>
      </c>
      <c r="E82" s="26" t="s">
        <v>2380</v>
      </c>
      <c r="F82" s="26" t="s">
        <v>2380</v>
      </c>
      <c r="G82" s="26">
        <v>1</v>
      </c>
      <c r="H82" s="27" t="s">
        <v>2381</v>
      </c>
      <c r="I82" s="38" t="str">
        <f t="shared" si="2"/>
        <v>Obesity</v>
      </c>
      <c r="J82" s="38" t="str">
        <f t="shared" si="3"/>
        <v>Normal</v>
      </c>
    </row>
    <row r="83" spans="1:10" x14ac:dyDescent="0.25">
      <c r="A83" s="22" t="s">
        <v>2291</v>
      </c>
      <c r="B83" s="23">
        <v>52.9</v>
      </c>
      <c r="C83" s="23">
        <v>5.34</v>
      </c>
      <c r="D83" s="23" t="s">
        <v>2380</v>
      </c>
      <c r="E83" s="23" t="s">
        <v>2380</v>
      </c>
      <c r="F83" s="23" t="s">
        <v>2380</v>
      </c>
      <c r="G83" s="23">
        <v>0</v>
      </c>
      <c r="H83" s="24" t="s">
        <v>2381</v>
      </c>
      <c r="I83" s="38" t="str">
        <f t="shared" si="2"/>
        <v>Obesity</v>
      </c>
      <c r="J83" s="38" t="str">
        <f t="shared" si="3"/>
        <v>Normal</v>
      </c>
    </row>
    <row r="84" spans="1:10" x14ac:dyDescent="0.25">
      <c r="A84" s="25" t="s">
        <v>2290</v>
      </c>
      <c r="B84" s="26">
        <v>45.41</v>
      </c>
      <c r="C84" s="26">
        <v>4.03</v>
      </c>
      <c r="D84" s="26" t="s">
        <v>2381</v>
      </c>
      <c r="E84" s="26" t="s">
        <v>2380</v>
      </c>
      <c r="F84" s="26" t="s">
        <v>2380</v>
      </c>
      <c r="G84" s="26">
        <v>1</v>
      </c>
      <c r="H84" s="27" t="s">
        <v>2381</v>
      </c>
      <c r="I84" s="38" t="str">
        <f t="shared" si="2"/>
        <v>Obesity</v>
      </c>
      <c r="J84" s="38" t="str">
        <f t="shared" si="3"/>
        <v>Normal</v>
      </c>
    </row>
    <row r="85" spans="1:10" x14ac:dyDescent="0.25">
      <c r="A85" s="22" t="s">
        <v>2289</v>
      </c>
      <c r="B85" s="23">
        <v>49.41</v>
      </c>
      <c r="C85" s="23">
        <v>4.2300000000000004</v>
      </c>
      <c r="D85" s="23" t="s">
        <v>2381</v>
      </c>
      <c r="E85" s="23" t="s">
        <v>2380</v>
      </c>
      <c r="F85" s="23" t="s">
        <v>2382</v>
      </c>
      <c r="G85" s="23">
        <v>1</v>
      </c>
      <c r="H85" s="24" t="s">
        <v>2381</v>
      </c>
      <c r="I85" s="38" t="str">
        <f t="shared" si="2"/>
        <v>Obesity</v>
      </c>
      <c r="J85" s="38" t="str">
        <f t="shared" si="3"/>
        <v>Normal</v>
      </c>
    </row>
    <row r="86" spans="1:10" x14ac:dyDescent="0.25">
      <c r="A86" s="25" t="s">
        <v>2288</v>
      </c>
      <c r="B86" s="26">
        <v>31.824999999999999</v>
      </c>
      <c r="C86" s="26">
        <v>4.0599999999999996</v>
      </c>
      <c r="D86" s="26" t="s">
        <v>2380</v>
      </c>
      <c r="E86" s="26" t="s">
        <v>2380</v>
      </c>
      <c r="F86" s="26" t="s">
        <v>2380</v>
      </c>
      <c r="G86" s="26">
        <v>2</v>
      </c>
      <c r="H86" s="27" t="s">
        <v>2381</v>
      </c>
      <c r="I86" s="38" t="str">
        <f t="shared" si="2"/>
        <v>Obesity</v>
      </c>
      <c r="J86" s="38" t="str">
        <f t="shared" si="3"/>
        <v>Normal</v>
      </c>
    </row>
    <row r="87" spans="1:10" x14ac:dyDescent="0.25">
      <c r="A87" s="22" t="s">
        <v>2287</v>
      </c>
      <c r="B87" s="23">
        <v>51.28</v>
      </c>
      <c r="C87" s="23">
        <v>4.68</v>
      </c>
      <c r="D87" s="23" t="s">
        <v>2380</v>
      </c>
      <c r="E87" s="23" t="s">
        <v>2380</v>
      </c>
      <c r="F87" s="23" t="s">
        <v>2380</v>
      </c>
      <c r="G87" s="23">
        <v>2</v>
      </c>
      <c r="H87" s="24" t="s">
        <v>2381</v>
      </c>
      <c r="I87" s="38" t="str">
        <f t="shared" si="2"/>
        <v>Obesity</v>
      </c>
      <c r="J87" s="38" t="str">
        <f t="shared" si="3"/>
        <v>Normal</v>
      </c>
    </row>
    <row r="88" spans="1:10" x14ac:dyDescent="0.25">
      <c r="A88" s="25" t="s">
        <v>2286</v>
      </c>
      <c r="B88" s="26">
        <v>34.96</v>
      </c>
      <c r="C88" s="26">
        <v>4.34</v>
      </c>
      <c r="D88" s="26" t="s">
        <v>2380</v>
      </c>
      <c r="E88" s="26" t="s">
        <v>2380</v>
      </c>
      <c r="F88" s="26" t="s">
        <v>2382</v>
      </c>
      <c r="G88" s="26">
        <v>1</v>
      </c>
      <c r="H88" s="27" t="s">
        <v>2381</v>
      </c>
      <c r="I88" s="38" t="str">
        <f t="shared" si="2"/>
        <v>Obesity</v>
      </c>
      <c r="J88" s="38" t="str">
        <f t="shared" si="3"/>
        <v>Normal</v>
      </c>
    </row>
    <row r="89" spans="1:10" x14ac:dyDescent="0.25">
      <c r="A89" s="22" t="s">
        <v>2285</v>
      </c>
      <c r="B89" s="23">
        <v>33.11</v>
      </c>
      <c r="C89" s="23">
        <v>10.51</v>
      </c>
      <c r="D89" s="23" t="s">
        <v>2380</v>
      </c>
      <c r="E89" s="23" t="s">
        <v>2380</v>
      </c>
      <c r="F89" s="23" t="s">
        <v>2380</v>
      </c>
      <c r="G89" s="23">
        <v>0</v>
      </c>
      <c r="H89" s="24" t="s">
        <v>2381</v>
      </c>
      <c r="I89" s="38" t="str">
        <f t="shared" si="2"/>
        <v>Obesity</v>
      </c>
      <c r="J89" s="38" t="str">
        <f t="shared" si="3"/>
        <v>Diabetes</v>
      </c>
    </row>
    <row r="90" spans="1:10" x14ac:dyDescent="0.25">
      <c r="A90" s="25" t="s">
        <v>2284</v>
      </c>
      <c r="B90" s="26">
        <v>54.74</v>
      </c>
      <c r="C90" s="26">
        <v>5.84</v>
      </c>
      <c r="D90" s="26" t="s">
        <v>2381</v>
      </c>
      <c r="E90" s="26" t="s">
        <v>2380</v>
      </c>
      <c r="F90" s="26" t="s">
        <v>2382</v>
      </c>
      <c r="G90" s="26">
        <v>1</v>
      </c>
      <c r="H90" s="27" t="s">
        <v>2381</v>
      </c>
      <c r="I90" s="38" t="str">
        <f t="shared" si="2"/>
        <v>Obesity</v>
      </c>
      <c r="J90" s="38" t="str">
        <f t="shared" si="3"/>
        <v>Prediabetes</v>
      </c>
    </row>
    <row r="91" spans="1:10" x14ac:dyDescent="0.25">
      <c r="A91" s="22" t="s">
        <v>2283</v>
      </c>
      <c r="B91" s="23">
        <v>32.56</v>
      </c>
      <c r="C91" s="23">
        <v>5.41</v>
      </c>
      <c r="D91" s="23" t="s">
        <v>2380</v>
      </c>
      <c r="E91" s="23" t="s">
        <v>2380</v>
      </c>
      <c r="F91" s="23" t="s">
        <v>2382</v>
      </c>
      <c r="G91" s="23">
        <v>1</v>
      </c>
      <c r="H91" s="24" t="s">
        <v>2381</v>
      </c>
      <c r="I91" s="38" t="str">
        <f t="shared" si="2"/>
        <v>Obesity</v>
      </c>
      <c r="J91" s="38" t="str">
        <f t="shared" si="3"/>
        <v>Normal</v>
      </c>
    </row>
    <row r="92" spans="1:10" x14ac:dyDescent="0.25">
      <c r="A92" s="25" t="s">
        <v>2282</v>
      </c>
      <c r="B92" s="26">
        <v>39.049999999999997</v>
      </c>
      <c r="C92" s="26">
        <v>6.06</v>
      </c>
      <c r="D92" s="26" t="s">
        <v>2380</v>
      </c>
      <c r="E92" s="26" t="s">
        <v>2380</v>
      </c>
      <c r="F92" s="26" t="s">
        <v>2380</v>
      </c>
      <c r="G92" s="26">
        <v>1</v>
      </c>
      <c r="H92" s="27" t="s">
        <v>2381</v>
      </c>
      <c r="I92" s="38" t="str">
        <f t="shared" si="2"/>
        <v>Obesity</v>
      </c>
      <c r="J92" s="38" t="str">
        <f t="shared" si="3"/>
        <v>Prediabetes</v>
      </c>
    </row>
    <row r="93" spans="1:10" x14ac:dyDescent="0.25">
      <c r="A93" s="22" t="s">
        <v>2281</v>
      </c>
      <c r="B93" s="23">
        <v>42.75</v>
      </c>
      <c r="C93" s="23">
        <v>4.22</v>
      </c>
      <c r="D93" s="23" t="s">
        <v>2380</v>
      </c>
      <c r="E93" s="23" t="s">
        <v>2380</v>
      </c>
      <c r="F93" s="23" t="s">
        <v>2380</v>
      </c>
      <c r="G93" s="23">
        <v>0</v>
      </c>
      <c r="H93" s="24" t="s">
        <v>2381</v>
      </c>
      <c r="I93" s="38" t="str">
        <f t="shared" si="2"/>
        <v>Obesity</v>
      </c>
      <c r="J93" s="38" t="str">
        <f t="shared" si="3"/>
        <v>Normal</v>
      </c>
    </row>
    <row r="94" spans="1:10" x14ac:dyDescent="0.25">
      <c r="A94" s="25" t="s">
        <v>2280</v>
      </c>
      <c r="B94" s="26">
        <v>50.58</v>
      </c>
      <c r="C94" s="26">
        <v>5.12</v>
      </c>
      <c r="D94" s="26" t="s">
        <v>2380</v>
      </c>
      <c r="E94" s="26" t="s">
        <v>2380</v>
      </c>
      <c r="F94" s="26" t="s">
        <v>2380</v>
      </c>
      <c r="G94" s="26">
        <v>2</v>
      </c>
      <c r="H94" s="27" t="s">
        <v>2381</v>
      </c>
      <c r="I94" s="38" t="str">
        <f t="shared" si="2"/>
        <v>Obesity</v>
      </c>
      <c r="J94" s="38" t="str">
        <f t="shared" si="3"/>
        <v>Normal</v>
      </c>
    </row>
    <row r="95" spans="1:10" x14ac:dyDescent="0.25">
      <c r="A95" s="22" t="s">
        <v>2279</v>
      </c>
      <c r="B95" s="23">
        <v>30.495000000000001</v>
      </c>
      <c r="C95" s="23">
        <v>4.57</v>
      </c>
      <c r="D95" s="23" t="s">
        <v>2381</v>
      </c>
      <c r="E95" s="23" t="s">
        <v>2380</v>
      </c>
      <c r="F95" s="23" t="s">
        <v>2380</v>
      </c>
      <c r="G95" s="23">
        <v>0</v>
      </c>
      <c r="H95" s="24" t="s">
        <v>2381</v>
      </c>
      <c r="I95" s="38" t="str">
        <f t="shared" si="2"/>
        <v>Obesity</v>
      </c>
      <c r="J95" s="38" t="str">
        <f t="shared" si="3"/>
        <v>Normal</v>
      </c>
    </row>
    <row r="96" spans="1:10" x14ac:dyDescent="0.25">
      <c r="A96" s="25" t="s">
        <v>2278</v>
      </c>
      <c r="B96" s="26">
        <v>48.31</v>
      </c>
      <c r="C96" s="26">
        <v>9.58</v>
      </c>
      <c r="D96" s="26" t="s">
        <v>2381</v>
      </c>
      <c r="E96" s="26" t="s">
        <v>2380</v>
      </c>
      <c r="F96" s="26" t="s">
        <v>2380</v>
      </c>
      <c r="G96" s="26">
        <v>2</v>
      </c>
      <c r="H96" s="27" t="s">
        <v>2381</v>
      </c>
      <c r="I96" s="38" t="str">
        <f t="shared" si="2"/>
        <v>Obesity</v>
      </c>
      <c r="J96" s="38" t="str">
        <f t="shared" si="3"/>
        <v>Diabetes</v>
      </c>
    </row>
    <row r="97" spans="1:10" x14ac:dyDescent="0.25">
      <c r="A97" s="22" t="s">
        <v>2277</v>
      </c>
      <c r="B97" s="23">
        <v>48.99</v>
      </c>
      <c r="C97" s="23">
        <v>9.7799999999999994</v>
      </c>
      <c r="D97" s="23" t="s">
        <v>2381</v>
      </c>
      <c r="E97" s="23" t="s">
        <v>2380</v>
      </c>
      <c r="F97" s="23" t="s">
        <v>2380</v>
      </c>
      <c r="G97" s="23">
        <v>1</v>
      </c>
      <c r="H97" s="24" t="s">
        <v>2381</v>
      </c>
      <c r="I97" s="38" t="str">
        <f t="shared" si="2"/>
        <v>Obesity</v>
      </c>
      <c r="J97" s="38" t="str">
        <f t="shared" si="3"/>
        <v>Diabetes</v>
      </c>
    </row>
    <row r="98" spans="1:10" x14ac:dyDescent="0.25">
      <c r="A98" s="25" t="s">
        <v>2276</v>
      </c>
      <c r="B98" s="26">
        <v>38.39</v>
      </c>
      <c r="C98" s="26">
        <v>4.1100000000000003</v>
      </c>
      <c r="D98" s="26" t="s">
        <v>2381</v>
      </c>
      <c r="E98" s="26" t="s">
        <v>2380</v>
      </c>
      <c r="F98" s="26" t="s">
        <v>2380</v>
      </c>
      <c r="G98" s="26">
        <v>0</v>
      </c>
      <c r="H98" s="27" t="s">
        <v>2381</v>
      </c>
      <c r="I98" s="38" t="str">
        <f t="shared" si="2"/>
        <v>Obesity</v>
      </c>
      <c r="J98" s="38" t="str">
        <f t="shared" si="3"/>
        <v>Normal</v>
      </c>
    </row>
    <row r="99" spans="1:10" x14ac:dyDescent="0.25">
      <c r="A99" s="22" t="s">
        <v>2275</v>
      </c>
      <c r="B99" s="23">
        <v>44.34</v>
      </c>
      <c r="C99" s="23">
        <v>4.0199999999999996</v>
      </c>
      <c r="D99" s="23" t="s">
        <v>2381</v>
      </c>
      <c r="E99" s="23" t="s">
        <v>2380</v>
      </c>
      <c r="F99" s="23" t="s">
        <v>2380</v>
      </c>
      <c r="G99" s="23">
        <v>2</v>
      </c>
      <c r="H99" s="24" t="s">
        <v>2381</v>
      </c>
      <c r="I99" s="38" t="str">
        <f t="shared" si="2"/>
        <v>Obesity</v>
      </c>
      <c r="J99" s="38" t="str">
        <f t="shared" si="3"/>
        <v>Normal</v>
      </c>
    </row>
    <row r="100" spans="1:10" x14ac:dyDescent="0.25">
      <c r="A100" s="25" t="s">
        <v>2274</v>
      </c>
      <c r="B100" s="26">
        <v>41.51</v>
      </c>
      <c r="C100" s="26">
        <v>6.92</v>
      </c>
      <c r="D100" s="26" t="s">
        <v>2380</v>
      </c>
      <c r="E100" s="26" t="s">
        <v>2380</v>
      </c>
      <c r="F100" s="26" t="s">
        <v>2380</v>
      </c>
      <c r="G100" s="26">
        <v>0</v>
      </c>
      <c r="H100" s="27" t="s">
        <v>2381</v>
      </c>
      <c r="I100" s="38" t="str">
        <f t="shared" si="2"/>
        <v>Obesity</v>
      </c>
      <c r="J100" s="38" t="str">
        <f t="shared" si="3"/>
        <v>Diabetes</v>
      </c>
    </row>
    <row r="101" spans="1:10" x14ac:dyDescent="0.25">
      <c r="A101" s="22" t="s">
        <v>2273</v>
      </c>
      <c r="B101" s="23">
        <v>48.2</v>
      </c>
      <c r="C101" s="23">
        <v>4.84</v>
      </c>
      <c r="D101" s="23" t="s">
        <v>2380</v>
      </c>
      <c r="E101" s="23" t="s">
        <v>2380</v>
      </c>
      <c r="F101" s="23" t="s">
        <v>2380</v>
      </c>
      <c r="G101" s="23">
        <v>0</v>
      </c>
      <c r="H101" s="24" t="s">
        <v>2381</v>
      </c>
      <c r="I101" s="38" t="str">
        <f t="shared" si="2"/>
        <v>Obesity</v>
      </c>
      <c r="J101" s="38" t="str">
        <f t="shared" si="3"/>
        <v>Normal</v>
      </c>
    </row>
    <row r="102" spans="1:10" x14ac:dyDescent="0.25">
      <c r="A102" s="25" t="s">
        <v>2272</v>
      </c>
      <c r="B102" s="26">
        <v>35.75</v>
      </c>
      <c r="C102" s="26">
        <v>8</v>
      </c>
      <c r="D102" s="26" t="s">
        <v>2381</v>
      </c>
      <c r="E102" s="26" t="s">
        <v>2380</v>
      </c>
      <c r="F102" s="26" t="s">
        <v>2380</v>
      </c>
      <c r="G102" s="26">
        <v>0</v>
      </c>
      <c r="H102" s="27" t="s">
        <v>2381</v>
      </c>
      <c r="I102" s="38" t="str">
        <f t="shared" si="2"/>
        <v>Obesity</v>
      </c>
      <c r="J102" s="38" t="str">
        <f t="shared" si="3"/>
        <v>Diabetes</v>
      </c>
    </row>
    <row r="103" spans="1:10" x14ac:dyDescent="0.25">
      <c r="A103" s="22" t="s">
        <v>2271</v>
      </c>
      <c r="B103" s="23">
        <v>53.81</v>
      </c>
      <c r="C103" s="23">
        <v>8.77</v>
      </c>
      <c r="D103" s="23" t="s">
        <v>2381</v>
      </c>
      <c r="E103" s="23" t="s">
        <v>2380</v>
      </c>
      <c r="F103" s="23" t="s">
        <v>2380</v>
      </c>
      <c r="G103" s="23">
        <v>0</v>
      </c>
      <c r="H103" s="24" t="s">
        <v>2381</v>
      </c>
      <c r="I103" s="38" t="str">
        <f t="shared" si="2"/>
        <v>Obesity</v>
      </c>
      <c r="J103" s="38" t="str">
        <f t="shared" si="3"/>
        <v>Diabetes</v>
      </c>
    </row>
    <row r="104" spans="1:10" x14ac:dyDescent="0.25">
      <c r="A104" s="25" t="s">
        <v>2270</v>
      </c>
      <c r="B104" s="26">
        <v>49.48</v>
      </c>
      <c r="C104" s="26">
        <v>4.96</v>
      </c>
      <c r="D104" s="26" t="s">
        <v>2380</v>
      </c>
      <c r="E104" s="26" t="s">
        <v>2380</v>
      </c>
      <c r="F104" s="26" t="s">
        <v>2382</v>
      </c>
      <c r="G104" s="26">
        <v>1</v>
      </c>
      <c r="H104" s="27" t="s">
        <v>2381</v>
      </c>
      <c r="I104" s="38" t="str">
        <f t="shared" si="2"/>
        <v>Obesity</v>
      </c>
      <c r="J104" s="38" t="str">
        <f t="shared" si="3"/>
        <v>Normal</v>
      </c>
    </row>
    <row r="105" spans="1:10" x14ac:dyDescent="0.25">
      <c r="A105" s="22" t="s">
        <v>2269</v>
      </c>
      <c r="B105" s="23">
        <v>34.1</v>
      </c>
      <c r="C105" s="23">
        <v>4.43</v>
      </c>
      <c r="D105" s="23" t="s">
        <v>2381</v>
      </c>
      <c r="E105" s="23" t="s">
        <v>2380</v>
      </c>
      <c r="F105" s="23" t="s">
        <v>2380</v>
      </c>
      <c r="G105" s="23">
        <v>0</v>
      </c>
      <c r="H105" s="24" t="s">
        <v>2381</v>
      </c>
      <c r="I105" s="38" t="str">
        <f t="shared" si="2"/>
        <v>Obesity</v>
      </c>
      <c r="J105" s="38" t="str">
        <f t="shared" si="3"/>
        <v>Normal</v>
      </c>
    </row>
    <row r="106" spans="1:10" x14ac:dyDescent="0.25">
      <c r="A106" s="25" t="s">
        <v>2268</v>
      </c>
      <c r="B106" s="26">
        <v>35.299999999999997</v>
      </c>
      <c r="C106" s="26">
        <v>5.82</v>
      </c>
      <c r="D106" s="26" t="s">
        <v>2381</v>
      </c>
      <c r="E106" s="26" t="s">
        <v>2380</v>
      </c>
      <c r="F106" s="26" t="s">
        <v>2382</v>
      </c>
      <c r="G106" s="26">
        <v>1</v>
      </c>
      <c r="H106" s="27" t="s">
        <v>2381</v>
      </c>
      <c r="I106" s="38" t="str">
        <f t="shared" si="2"/>
        <v>Obesity</v>
      </c>
      <c r="J106" s="38" t="str">
        <f t="shared" si="3"/>
        <v>Prediabetes</v>
      </c>
    </row>
    <row r="107" spans="1:10" x14ac:dyDescent="0.25">
      <c r="A107" s="22" t="s">
        <v>2267</v>
      </c>
      <c r="B107" s="23">
        <v>43.83</v>
      </c>
      <c r="C107" s="23">
        <v>6.03</v>
      </c>
      <c r="D107" s="23" t="s">
        <v>2381</v>
      </c>
      <c r="E107" s="23" t="s">
        <v>2380</v>
      </c>
      <c r="F107" s="23" t="s">
        <v>2380</v>
      </c>
      <c r="G107" s="23">
        <v>2</v>
      </c>
      <c r="H107" s="24" t="s">
        <v>2381</v>
      </c>
      <c r="I107" s="38" t="str">
        <f t="shared" si="2"/>
        <v>Obesity</v>
      </c>
      <c r="J107" s="38" t="str">
        <f t="shared" si="3"/>
        <v>Prediabetes</v>
      </c>
    </row>
    <row r="108" spans="1:10" x14ac:dyDescent="0.25">
      <c r="A108" s="25" t="s">
        <v>2266</v>
      </c>
      <c r="B108" s="26">
        <v>50.07</v>
      </c>
      <c r="C108" s="26">
        <v>9.27</v>
      </c>
      <c r="D108" s="26" t="s">
        <v>2380</v>
      </c>
      <c r="E108" s="26" t="s">
        <v>2380</v>
      </c>
      <c r="F108" s="26" t="s">
        <v>2380</v>
      </c>
      <c r="G108" s="26">
        <v>0</v>
      </c>
      <c r="H108" s="27" t="s">
        <v>2381</v>
      </c>
      <c r="I108" s="38" t="str">
        <f t="shared" si="2"/>
        <v>Obesity</v>
      </c>
      <c r="J108" s="38" t="str">
        <f t="shared" si="3"/>
        <v>Diabetes</v>
      </c>
    </row>
    <row r="109" spans="1:10" x14ac:dyDescent="0.25">
      <c r="A109" s="22" t="s">
        <v>2265</v>
      </c>
      <c r="B109" s="23">
        <v>32.774999999999999</v>
      </c>
      <c r="C109" s="23">
        <v>5.53</v>
      </c>
      <c r="D109" s="23" t="s">
        <v>2380</v>
      </c>
      <c r="E109" s="23" t="s">
        <v>2380</v>
      </c>
      <c r="F109" s="23" t="s">
        <v>2380</v>
      </c>
      <c r="G109" s="23">
        <v>0</v>
      </c>
      <c r="H109" s="24" t="s">
        <v>2381</v>
      </c>
      <c r="I109" s="38" t="str">
        <f t="shared" si="2"/>
        <v>Obesity</v>
      </c>
      <c r="J109" s="38" t="str">
        <f t="shared" si="3"/>
        <v>Normal</v>
      </c>
    </row>
    <row r="110" spans="1:10" x14ac:dyDescent="0.25">
      <c r="A110" s="25" t="s">
        <v>2264</v>
      </c>
      <c r="B110" s="26">
        <v>34.104999999999997</v>
      </c>
      <c r="C110" s="26">
        <v>5.07</v>
      </c>
      <c r="D110" s="26" t="s">
        <v>2380</v>
      </c>
      <c r="E110" s="26" t="s">
        <v>2380</v>
      </c>
      <c r="F110" s="26" t="s">
        <v>2380</v>
      </c>
      <c r="G110" s="26">
        <v>1</v>
      </c>
      <c r="H110" s="27" t="s">
        <v>2381</v>
      </c>
      <c r="I110" s="38" t="str">
        <f t="shared" si="2"/>
        <v>Obesity</v>
      </c>
      <c r="J110" s="38" t="str">
        <f t="shared" si="3"/>
        <v>Normal</v>
      </c>
    </row>
    <row r="111" spans="1:10" x14ac:dyDescent="0.25">
      <c r="A111" s="22" t="s">
        <v>2263</v>
      </c>
      <c r="B111" s="23">
        <v>48.93</v>
      </c>
      <c r="C111" s="23">
        <v>11.17</v>
      </c>
      <c r="D111" s="23" t="s">
        <v>2381</v>
      </c>
      <c r="E111" s="23" t="s">
        <v>2380</v>
      </c>
      <c r="F111" s="23" t="s">
        <v>2380</v>
      </c>
      <c r="G111" s="23">
        <v>1</v>
      </c>
      <c r="H111" s="24" t="s">
        <v>2381</v>
      </c>
      <c r="I111" s="38" t="str">
        <f t="shared" si="2"/>
        <v>Obesity</v>
      </c>
      <c r="J111" s="38" t="str">
        <f t="shared" si="3"/>
        <v>Diabetes</v>
      </c>
    </row>
    <row r="112" spans="1:10" x14ac:dyDescent="0.25">
      <c r="A112" s="25" t="s">
        <v>2262</v>
      </c>
      <c r="B112" s="26">
        <v>37.07</v>
      </c>
      <c r="C112" s="26">
        <v>6.14</v>
      </c>
      <c r="D112" s="26" t="s">
        <v>2381</v>
      </c>
      <c r="E112" s="26" t="s">
        <v>2380</v>
      </c>
      <c r="F112" s="26" t="s">
        <v>2380</v>
      </c>
      <c r="G112" s="26">
        <v>0</v>
      </c>
      <c r="H112" s="27" t="s">
        <v>2381</v>
      </c>
      <c r="I112" s="38" t="str">
        <f t="shared" si="2"/>
        <v>Obesity</v>
      </c>
      <c r="J112" s="38" t="str">
        <f t="shared" si="3"/>
        <v>Prediabetes</v>
      </c>
    </row>
    <row r="113" spans="1:10" x14ac:dyDescent="0.25">
      <c r="A113" s="22" t="s">
        <v>2261</v>
      </c>
      <c r="B113" s="23">
        <v>51.51</v>
      </c>
      <c r="C113" s="23">
        <v>6.26</v>
      </c>
      <c r="D113" s="23" t="s">
        <v>2381</v>
      </c>
      <c r="E113" s="23" t="s">
        <v>2380</v>
      </c>
      <c r="F113" s="23" t="s">
        <v>2382</v>
      </c>
      <c r="G113" s="23">
        <v>1</v>
      </c>
      <c r="H113" s="24" t="s">
        <v>2381</v>
      </c>
      <c r="I113" s="38" t="str">
        <f t="shared" si="2"/>
        <v>Obesity</v>
      </c>
      <c r="J113" s="38" t="str">
        <f t="shared" si="3"/>
        <v>Prediabetes</v>
      </c>
    </row>
    <row r="114" spans="1:10" x14ac:dyDescent="0.25">
      <c r="A114" s="25" t="s">
        <v>2260</v>
      </c>
      <c r="B114" s="26">
        <v>34.799999999999997</v>
      </c>
      <c r="C114" s="26">
        <v>4.72</v>
      </c>
      <c r="D114" s="26" t="s">
        <v>2381</v>
      </c>
      <c r="E114" s="26" t="s">
        <v>2380</v>
      </c>
      <c r="F114" s="26" t="s">
        <v>2380</v>
      </c>
      <c r="G114" s="26">
        <v>0</v>
      </c>
      <c r="H114" s="27" t="s">
        <v>2381</v>
      </c>
      <c r="I114" s="38" t="str">
        <f t="shared" si="2"/>
        <v>Obesity</v>
      </c>
      <c r="J114" s="38" t="str">
        <f t="shared" si="3"/>
        <v>Normal</v>
      </c>
    </row>
    <row r="115" spans="1:10" x14ac:dyDescent="0.25">
      <c r="A115" s="22" t="s">
        <v>2259</v>
      </c>
      <c r="B115" s="23">
        <v>36.67</v>
      </c>
      <c r="C115" s="23">
        <v>5.18</v>
      </c>
      <c r="D115" s="23" t="s">
        <v>2380</v>
      </c>
      <c r="E115" s="23" t="s">
        <v>2380</v>
      </c>
      <c r="F115" s="23" t="s">
        <v>2380</v>
      </c>
      <c r="G115" s="23">
        <v>1</v>
      </c>
      <c r="H115" s="24" t="s">
        <v>2381</v>
      </c>
      <c r="I115" s="38" t="str">
        <f t="shared" si="2"/>
        <v>Obesity</v>
      </c>
      <c r="J115" s="38" t="str">
        <f t="shared" si="3"/>
        <v>Normal</v>
      </c>
    </row>
    <row r="116" spans="1:10" x14ac:dyDescent="0.25">
      <c r="A116" s="25" t="s">
        <v>2258</v>
      </c>
      <c r="B116" s="26">
        <v>30.9</v>
      </c>
      <c r="C116" s="26">
        <v>9.4</v>
      </c>
      <c r="D116" s="26" t="s">
        <v>2380</v>
      </c>
      <c r="E116" s="26" t="s">
        <v>2380</v>
      </c>
      <c r="F116" s="26" t="s">
        <v>2380</v>
      </c>
      <c r="G116" s="26">
        <v>2</v>
      </c>
      <c r="H116" s="27" t="s">
        <v>2381</v>
      </c>
      <c r="I116" s="38" t="str">
        <f t="shared" si="2"/>
        <v>Obesity</v>
      </c>
      <c r="J116" s="38" t="str">
        <f t="shared" si="3"/>
        <v>Diabetes</v>
      </c>
    </row>
    <row r="117" spans="1:10" x14ac:dyDescent="0.25">
      <c r="A117" s="22" t="s">
        <v>2257</v>
      </c>
      <c r="B117" s="23">
        <v>30.495000000000001</v>
      </c>
      <c r="C117" s="23">
        <v>6.29</v>
      </c>
      <c r="D117" s="23" t="s">
        <v>2380</v>
      </c>
      <c r="E117" s="23" t="s">
        <v>2380</v>
      </c>
      <c r="F117" s="23" t="s">
        <v>2380</v>
      </c>
      <c r="G117" s="23">
        <v>0</v>
      </c>
      <c r="H117" s="24" t="s">
        <v>2381</v>
      </c>
      <c r="I117" s="38" t="str">
        <f t="shared" si="2"/>
        <v>Obesity</v>
      </c>
      <c r="J117" s="38" t="str">
        <f t="shared" si="3"/>
        <v>Prediabetes</v>
      </c>
    </row>
    <row r="118" spans="1:10" x14ac:dyDescent="0.25">
      <c r="A118" s="25" t="s">
        <v>2256</v>
      </c>
      <c r="B118" s="26">
        <v>44.88</v>
      </c>
      <c r="C118" s="26">
        <v>6.04</v>
      </c>
      <c r="D118" s="26" t="s">
        <v>2380</v>
      </c>
      <c r="E118" s="26" t="s">
        <v>2380</v>
      </c>
      <c r="F118" s="26" t="s">
        <v>2382</v>
      </c>
      <c r="G118" s="26">
        <v>1</v>
      </c>
      <c r="H118" s="27" t="s">
        <v>2381</v>
      </c>
      <c r="I118" s="38" t="str">
        <f t="shared" si="2"/>
        <v>Obesity</v>
      </c>
      <c r="J118" s="38" t="str">
        <f t="shared" si="3"/>
        <v>Prediabetes</v>
      </c>
    </row>
    <row r="119" spans="1:10" x14ac:dyDescent="0.25">
      <c r="A119" s="22" t="s">
        <v>2255</v>
      </c>
      <c r="B119" s="23">
        <v>44.32</v>
      </c>
      <c r="C119" s="23">
        <v>10.55</v>
      </c>
      <c r="D119" s="23" t="s">
        <v>2380</v>
      </c>
      <c r="E119" s="23" t="s">
        <v>2380</v>
      </c>
      <c r="F119" s="23" t="s">
        <v>2380</v>
      </c>
      <c r="G119" s="23">
        <v>0</v>
      </c>
      <c r="H119" s="24" t="s">
        <v>2381</v>
      </c>
      <c r="I119" s="38" t="str">
        <f t="shared" si="2"/>
        <v>Obesity</v>
      </c>
      <c r="J119" s="38" t="str">
        <f t="shared" si="3"/>
        <v>Diabetes</v>
      </c>
    </row>
    <row r="120" spans="1:10" x14ac:dyDescent="0.25">
      <c r="A120" s="25" t="s">
        <v>2254</v>
      </c>
      <c r="B120" s="26">
        <v>46.39</v>
      </c>
      <c r="C120" s="26">
        <v>5.09</v>
      </c>
      <c r="D120" s="26" t="s">
        <v>2380</v>
      </c>
      <c r="E120" s="26" t="s">
        <v>2380</v>
      </c>
      <c r="F120" s="26" t="s">
        <v>2380</v>
      </c>
      <c r="G120" s="26">
        <v>0</v>
      </c>
      <c r="H120" s="27" t="s">
        <v>2381</v>
      </c>
      <c r="I120" s="38" t="str">
        <f t="shared" si="2"/>
        <v>Obesity</v>
      </c>
      <c r="J120" s="38" t="str">
        <f t="shared" si="3"/>
        <v>Normal</v>
      </c>
    </row>
    <row r="121" spans="1:10" x14ac:dyDescent="0.25">
      <c r="A121" s="22" t="s">
        <v>2253</v>
      </c>
      <c r="B121" s="23">
        <v>42.13</v>
      </c>
      <c r="C121" s="23">
        <v>5.2</v>
      </c>
      <c r="D121" s="23" t="s">
        <v>2381</v>
      </c>
      <c r="E121" s="23" t="s">
        <v>2380</v>
      </c>
      <c r="F121" s="23" t="s">
        <v>2380</v>
      </c>
      <c r="G121" s="23">
        <v>1</v>
      </c>
      <c r="H121" s="24" t="s">
        <v>2381</v>
      </c>
      <c r="I121" s="38" t="str">
        <f t="shared" si="2"/>
        <v>Obesity</v>
      </c>
      <c r="J121" s="38" t="str">
        <f t="shared" si="3"/>
        <v>Normal</v>
      </c>
    </row>
    <row r="122" spans="1:10" x14ac:dyDescent="0.25">
      <c r="A122" s="25" t="s">
        <v>2252</v>
      </c>
      <c r="B122" s="26">
        <v>30.78</v>
      </c>
      <c r="C122" s="26">
        <v>8.4499999999999993</v>
      </c>
      <c r="D122" s="26" t="s">
        <v>2381</v>
      </c>
      <c r="E122" s="26" t="s">
        <v>2380</v>
      </c>
      <c r="F122" s="26" t="s">
        <v>2380</v>
      </c>
      <c r="G122" s="26">
        <v>0</v>
      </c>
      <c r="H122" s="27" t="s">
        <v>2381</v>
      </c>
      <c r="I122" s="38" t="str">
        <f t="shared" si="2"/>
        <v>Obesity</v>
      </c>
      <c r="J122" s="38" t="str">
        <f t="shared" si="3"/>
        <v>Diabetes</v>
      </c>
    </row>
    <row r="123" spans="1:10" x14ac:dyDescent="0.25">
      <c r="A123" s="22" t="s">
        <v>2251</v>
      </c>
      <c r="B123" s="23">
        <v>31.35</v>
      </c>
      <c r="C123" s="23">
        <v>9.5399999999999991</v>
      </c>
      <c r="D123" s="23" t="s">
        <v>2380</v>
      </c>
      <c r="E123" s="23" t="s">
        <v>2380</v>
      </c>
      <c r="F123" s="23" t="s">
        <v>2380</v>
      </c>
      <c r="G123" s="23">
        <v>0</v>
      </c>
      <c r="H123" s="24" t="s">
        <v>2381</v>
      </c>
      <c r="I123" s="38" t="str">
        <f t="shared" si="2"/>
        <v>Obesity</v>
      </c>
      <c r="J123" s="38" t="str">
        <f t="shared" si="3"/>
        <v>Diabetes</v>
      </c>
    </row>
    <row r="124" spans="1:10" x14ac:dyDescent="0.25">
      <c r="A124" s="25" t="s">
        <v>2250</v>
      </c>
      <c r="B124" s="26">
        <v>41.46</v>
      </c>
      <c r="C124" s="26">
        <v>4.99</v>
      </c>
      <c r="D124" s="26" t="s">
        <v>2381</v>
      </c>
      <c r="E124" s="26" t="s">
        <v>2380</v>
      </c>
      <c r="F124" s="26" t="s">
        <v>2380</v>
      </c>
      <c r="G124" s="26">
        <v>2</v>
      </c>
      <c r="H124" s="27" t="s">
        <v>2381</v>
      </c>
      <c r="I124" s="38" t="str">
        <f t="shared" si="2"/>
        <v>Obesity</v>
      </c>
      <c r="J124" s="38" t="str">
        <f t="shared" si="3"/>
        <v>Normal</v>
      </c>
    </row>
    <row r="125" spans="1:10" x14ac:dyDescent="0.25">
      <c r="A125" s="22" t="s">
        <v>2249</v>
      </c>
      <c r="B125" s="23">
        <v>48</v>
      </c>
      <c r="C125" s="23">
        <v>10.54</v>
      </c>
      <c r="D125" s="23" t="s">
        <v>2380</v>
      </c>
      <c r="E125" s="23" t="s">
        <v>2380</v>
      </c>
      <c r="F125" s="23" t="s">
        <v>2380</v>
      </c>
      <c r="G125" s="23">
        <v>0</v>
      </c>
      <c r="H125" s="24" t="s">
        <v>2381</v>
      </c>
      <c r="I125" s="38" t="str">
        <f t="shared" si="2"/>
        <v>Obesity</v>
      </c>
      <c r="J125" s="38" t="str">
        <f t="shared" si="3"/>
        <v>Diabetes</v>
      </c>
    </row>
    <row r="126" spans="1:10" x14ac:dyDescent="0.25">
      <c r="A126" s="25" t="s">
        <v>2248</v>
      </c>
      <c r="B126" s="26">
        <v>49.13</v>
      </c>
      <c r="C126" s="26">
        <v>4.54</v>
      </c>
      <c r="D126" s="26" t="s">
        <v>2380</v>
      </c>
      <c r="E126" s="26" t="s">
        <v>2380</v>
      </c>
      <c r="F126" s="26" t="s">
        <v>2380</v>
      </c>
      <c r="G126" s="26">
        <v>0</v>
      </c>
      <c r="H126" s="27" t="s">
        <v>2381</v>
      </c>
      <c r="I126" s="38" t="str">
        <f t="shared" si="2"/>
        <v>Obesity</v>
      </c>
      <c r="J126" s="38" t="str">
        <f t="shared" si="3"/>
        <v>Normal</v>
      </c>
    </row>
    <row r="127" spans="1:10" x14ac:dyDescent="0.25">
      <c r="A127" s="22" t="s">
        <v>2247</v>
      </c>
      <c r="B127" s="23">
        <v>37.799999999999997</v>
      </c>
      <c r="C127" s="23">
        <v>6.29</v>
      </c>
      <c r="D127" s="23" t="s">
        <v>2380</v>
      </c>
      <c r="E127" s="23" t="s">
        <v>2380</v>
      </c>
      <c r="F127" s="23" t="s">
        <v>2380</v>
      </c>
      <c r="G127" s="23">
        <v>1</v>
      </c>
      <c r="H127" s="24" t="s">
        <v>2381</v>
      </c>
      <c r="I127" s="38" t="str">
        <f t="shared" si="2"/>
        <v>Obesity</v>
      </c>
      <c r="J127" s="38" t="str">
        <f t="shared" si="3"/>
        <v>Prediabetes</v>
      </c>
    </row>
    <row r="128" spans="1:10" x14ac:dyDescent="0.25">
      <c r="A128" s="25" t="s">
        <v>2246</v>
      </c>
      <c r="B128" s="26">
        <v>38.299999999999997</v>
      </c>
      <c r="C128" s="26">
        <v>9.51</v>
      </c>
      <c r="D128" s="26" t="s">
        <v>2380</v>
      </c>
      <c r="E128" s="26" t="s">
        <v>2380</v>
      </c>
      <c r="F128" s="26" t="s">
        <v>2380</v>
      </c>
      <c r="G128" s="26">
        <v>0</v>
      </c>
      <c r="H128" s="27" t="s">
        <v>2381</v>
      </c>
      <c r="I128" s="38" t="str">
        <f t="shared" si="2"/>
        <v>Obesity</v>
      </c>
      <c r="J128" s="38" t="str">
        <f t="shared" si="3"/>
        <v>Diabetes</v>
      </c>
    </row>
    <row r="129" spans="1:10" x14ac:dyDescent="0.25">
      <c r="A129" s="22" t="s">
        <v>2245</v>
      </c>
      <c r="B129" s="23">
        <v>32.774999999999999</v>
      </c>
      <c r="C129" s="23">
        <v>4.72</v>
      </c>
      <c r="D129" s="23" t="s">
        <v>2380</v>
      </c>
      <c r="E129" s="23" t="s">
        <v>2380</v>
      </c>
      <c r="F129" s="23" t="s">
        <v>2380</v>
      </c>
      <c r="G129" s="23">
        <v>0</v>
      </c>
      <c r="H129" s="24" t="s">
        <v>2381</v>
      </c>
      <c r="I129" s="38" t="str">
        <f t="shared" si="2"/>
        <v>Obesity</v>
      </c>
      <c r="J129" s="38" t="str">
        <f t="shared" si="3"/>
        <v>Normal</v>
      </c>
    </row>
    <row r="130" spans="1:10" x14ac:dyDescent="0.25">
      <c r="A130" s="25" t="s">
        <v>2244</v>
      </c>
      <c r="B130" s="26">
        <v>34.200000000000003</v>
      </c>
      <c r="C130" s="26">
        <v>5.91</v>
      </c>
      <c r="D130" s="26" t="s">
        <v>2381</v>
      </c>
      <c r="E130" s="26" t="s">
        <v>2380</v>
      </c>
      <c r="F130" s="26" t="s">
        <v>2380</v>
      </c>
      <c r="G130" s="26">
        <v>0</v>
      </c>
      <c r="H130" s="27" t="s">
        <v>2381</v>
      </c>
      <c r="I130" s="38" t="str">
        <f t="shared" ref="I130:I193" si="4">IF(B130&lt;18.5,"Underweight",IF(B130&lt;25,"Normal Weight",IF(B130&lt;30,"Overweight","Obesity")))</f>
        <v>Obesity</v>
      </c>
      <c r="J130" s="38" t="str">
        <f t="shared" ref="J130:J193" si="5">IF(C130&lt;5.7,"Normal",IF(C130&lt;6.5,"Prediabetes","Diabetes"))</f>
        <v>Prediabetes</v>
      </c>
    </row>
    <row r="131" spans="1:10" x14ac:dyDescent="0.25">
      <c r="A131" s="22" t="s">
        <v>2243</v>
      </c>
      <c r="B131" s="23">
        <v>30.2</v>
      </c>
      <c r="C131" s="23">
        <v>9.58</v>
      </c>
      <c r="D131" s="23" t="s">
        <v>2380</v>
      </c>
      <c r="E131" s="23" t="s">
        <v>2380</v>
      </c>
      <c r="F131" s="23" t="s">
        <v>2380</v>
      </c>
      <c r="G131" s="23">
        <v>0</v>
      </c>
      <c r="H131" s="24" t="s">
        <v>2381</v>
      </c>
      <c r="I131" s="38" t="str">
        <f t="shared" si="4"/>
        <v>Obesity</v>
      </c>
      <c r="J131" s="38" t="str">
        <f t="shared" si="5"/>
        <v>Diabetes</v>
      </c>
    </row>
    <row r="132" spans="1:10" x14ac:dyDescent="0.25">
      <c r="A132" s="25" t="s">
        <v>2242</v>
      </c>
      <c r="B132" s="26">
        <v>48.32</v>
      </c>
      <c r="C132" s="26">
        <v>5.77</v>
      </c>
      <c r="D132" s="26" t="s">
        <v>2380</v>
      </c>
      <c r="E132" s="26" t="s">
        <v>2380</v>
      </c>
      <c r="F132" s="26" t="s">
        <v>2380</v>
      </c>
      <c r="G132" s="26">
        <v>0</v>
      </c>
      <c r="H132" s="27" t="s">
        <v>2381</v>
      </c>
      <c r="I132" s="38" t="str">
        <f t="shared" si="4"/>
        <v>Obesity</v>
      </c>
      <c r="J132" s="38" t="str">
        <f t="shared" si="5"/>
        <v>Prediabetes</v>
      </c>
    </row>
    <row r="133" spans="1:10" x14ac:dyDescent="0.25">
      <c r="A133" s="22" t="s">
        <v>2241</v>
      </c>
      <c r="B133" s="23">
        <v>44.86</v>
      </c>
      <c r="C133" s="23">
        <v>4.38</v>
      </c>
      <c r="D133" s="23" t="s">
        <v>2381</v>
      </c>
      <c r="E133" s="23" t="s">
        <v>2380</v>
      </c>
      <c r="F133" s="23" t="s">
        <v>2380</v>
      </c>
      <c r="G133" s="23">
        <v>0</v>
      </c>
      <c r="H133" s="24" t="s">
        <v>2381</v>
      </c>
      <c r="I133" s="38" t="str">
        <f t="shared" si="4"/>
        <v>Obesity</v>
      </c>
      <c r="J133" s="38" t="str">
        <f t="shared" si="5"/>
        <v>Normal</v>
      </c>
    </row>
    <row r="134" spans="1:10" x14ac:dyDescent="0.25">
      <c r="A134" s="25" t="s">
        <v>2240</v>
      </c>
      <c r="B134" s="26">
        <v>52.15</v>
      </c>
      <c r="C134" s="26">
        <v>5.65</v>
      </c>
      <c r="D134" s="26" t="s">
        <v>2380</v>
      </c>
      <c r="E134" s="26" t="s">
        <v>2380</v>
      </c>
      <c r="F134" s="26" t="s">
        <v>2380</v>
      </c>
      <c r="G134" s="26">
        <v>1</v>
      </c>
      <c r="H134" s="27" t="s">
        <v>2381</v>
      </c>
      <c r="I134" s="38" t="str">
        <f t="shared" si="4"/>
        <v>Obesity</v>
      </c>
      <c r="J134" s="38" t="str">
        <f t="shared" si="5"/>
        <v>Normal</v>
      </c>
    </row>
    <row r="135" spans="1:10" x14ac:dyDescent="0.25">
      <c r="A135" s="22" t="s">
        <v>2239</v>
      </c>
      <c r="B135" s="23">
        <v>41.12</v>
      </c>
      <c r="C135" s="23">
        <v>7.54</v>
      </c>
      <c r="D135" s="23" t="s">
        <v>2381</v>
      </c>
      <c r="E135" s="23" t="s">
        <v>2380</v>
      </c>
      <c r="F135" s="23" t="s">
        <v>2380</v>
      </c>
      <c r="G135" s="23">
        <v>0</v>
      </c>
      <c r="H135" s="24" t="s">
        <v>2381</v>
      </c>
      <c r="I135" s="38" t="str">
        <f t="shared" si="4"/>
        <v>Obesity</v>
      </c>
      <c r="J135" s="38" t="str">
        <f t="shared" si="5"/>
        <v>Diabetes</v>
      </c>
    </row>
    <row r="136" spans="1:10" x14ac:dyDescent="0.25">
      <c r="A136" s="25" t="s">
        <v>2238</v>
      </c>
      <c r="B136" s="26">
        <v>38.39</v>
      </c>
      <c r="C136" s="26">
        <v>5.1100000000000003</v>
      </c>
      <c r="D136" s="26" t="s">
        <v>2381</v>
      </c>
      <c r="E136" s="26" t="s">
        <v>2380</v>
      </c>
      <c r="F136" s="26" t="s">
        <v>2380</v>
      </c>
      <c r="G136" s="26">
        <v>1</v>
      </c>
      <c r="H136" s="27" t="s">
        <v>2381</v>
      </c>
      <c r="I136" s="38" t="str">
        <f t="shared" si="4"/>
        <v>Obesity</v>
      </c>
      <c r="J136" s="38" t="str">
        <f t="shared" si="5"/>
        <v>Normal</v>
      </c>
    </row>
    <row r="137" spans="1:10" x14ac:dyDescent="0.25">
      <c r="A137" s="22" t="s">
        <v>2237</v>
      </c>
      <c r="B137" s="23">
        <v>46.85</v>
      </c>
      <c r="C137" s="23">
        <v>4.25</v>
      </c>
      <c r="D137" s="23" t="s">
        <v>2380</v>
      </c>
      <c r="E137" s="23" t="s">
        <v>2380</v>
      </c>
      <c r="F137" s="23" t="s">
        <v>2382</v>
      </c>
      <c r="G137" s="23">
        <v>1</v>
      </c>
      <c r="H137" s="24" t="s">
        <v>2381</v>
      </c>
      <c r="I137" s="38" t="str">
        <f t="shared" si="4"/>
        <v>Obesity</v>
      </c>
      <c r="J137" s="38" t="str">
        <f t="shared" si="5"/>
        <v>Normal</v>
      </c>
    </row>
    <row r="138" spans="1:10" x14ac:dyDescent="0.25">
      <c r="A138" s="25" t="s">
        <v>2236</v>
      </c>
      <c r="B138" s="26">
        <v>42.24</v>
      </c>
      <c r="C138" s="26">
        <v>5.55</v>
      </c>
      <c r="D138" s="26" t="s">
        <v>2380</v>
      </c>
      <c r="E138" s="26" t="s">
        <v>2381</v>
      </c>
      <c r="F138" s="26" t="s">
        <v>2380</v>
      </c>
      <c r="G138" s="26">
        <v>1</v>
      </c>
      <c r="H138" s="27" t="s">
        <v>2381</v>
      </c>
      <c r="I138" s="38" t="str">
        <f t="shared" si="4"/>
        <v>Obesity</v>
      </c>
      <c r="J138" s="38" t="str">
        <f t="shared" si="5"/>
        <v>Normal</v>
      </c>
    </row>
    <row r="139" spans="1:10" x14ac:dyDescent="0.25">
      <c r="A139" s="22" t="s">
        <v>2235</v>
      </c>
      <c r="B139" s="23">
        <v>34.39</v>
      </c>
      <c r="C139" s="23">
        <v>5.78</v>
      </c>
      <c r="D139" s="23" t="s">
        <v>2380</v>
      </c>
      <c r="E139" s="23" t="s">
        <v>2380</v>
      </c>
      <c r="F139" s="23" t="s">
        <v>2380</v>
      </c>
      <c r="G139" s="23">
        <v>0</v>
      </c>
      <c r="H139" s="24" t="s">
        <v>2381</v>
      </c>
      <c r="I139" s="38" t="str">
        <f t="shared" si="4"/>
        <v>Obesity</v>
      </c>
      <c r="J139" s="38" t="str">
        <f t="shared" si="5"/>
        <v>Prediabetes</v>
      </c>
    </row>
    <row r="140" spans="1:10" x14ac:dyDescent="0.25">
      <c r="A140" s="25" t="s">
        <v>2234</v>
      </c>
      <c r="B140" s="26">
        <v>42.89</v>
      </c>
      <c r="C140" s="26">
        <v>5.28</v>
      </c>
      <c r="D140" s="26" t="s">
        <v>2381</v>
      </c>
      <c r="E140" s="26" t="s">
        <v>2380</v>
      </c>
      <c r="F140" s="26" t="s">
        <v>2380</v>
      </c>
      <c r="G140" s="26">
        <v>0</v>
      </c>
      <c r="H140" s="27" t="s">
        <v>2381</v>
      </c>
      <c r="I140" s="38" t="str">
        <f t="shared" si="4"/>
        <v>Obesity</v>
      </c>
      <c r="J140" s="38" t="str">
        <f t="shared" si="5"/>
        <v>Normal</v>
      </c>
    </row>
    <row r="141" spans="1:10" x14ac:dyDescent="0.25">
      <c r="A141" s="22" t="s">
        <v>2233</v>
      </c>
      <c r="B141" s="23">
        <v>36.299999999999997</v>
      </c>
      <c r="C141" s="23">
        <v>5.39</v>
      </c>
      <c r="D141" s="23" t="s">
        <v>2380</v>
      </c>
      <c r="E141" s="23" t="s">
        <v>2380</v>
      </c>
      <c r="F141" s="23" t="s">
        <v>2380</v>
      </c>
      <c r="G141" s="23">
        <v>0</v>
      </c>
      <c r="H141" s="24" t="s">
        <v>2381</v>
      </c>
      <c r="I141" s="38" t="str">
        <f t="shared" si="4"/>
        <v>Obesity</v>
      </c>
      <c r="J141" s="38" t="str">
        <f t="shared" si="5"/>
        <v>Normal</v>
      </c>
    </row>
    <row r="142" spans="1:10" x14ac:dyDescent="0.25">
      <c r="A142" s="25" t="s">
        <v>2232</v>
      </c>
      <c r="B142" s="26">
        <v>35.200000000000003</v>
      </c>
      <c r="C142" s="26">
        <v>8.01</v>
      </c>
      <c r="D142" s="26" t="s">
        <v>2381</v>
      </c>
      <c r="E142" s="26" t="s">
        <v>2380</v>
      </c>
      <c r="F142" s="26" t="s">
        <v>2380</v>
      </c>
      <c r="G142" s="26">
        <v>1</v>
      </c>
      <c r="H142" s="27" t="s">
        <v>2381</v>
      </c>
      <c r="I142" s="38" t="str">
        <f t="shared" si="4"/>
        <v>Obesity</v>
      </c>
      <c r="J142" s="38" t="str">
        <f t="shared" si="5"/>
        <v>Diabetes</v>
      </c>
    </row>
    <row r="143" spans="1:10" x14ac:dyDescent="0.25">
      <c r="A143" s="22" t="s">
        <v>2231</v>
      </c>
      <c r="B143" s="23">
        <v>53.62</v>
      </c>
      <c r="C143" s="23">
        <v>5.21</v>
      </c>
      <c r="D143" s="23" t="s">
        <v>2380</v>
      </c>
      <c r="E143" s="23" t="s">
        <v>2380</v>
      </c>
      <c r="F143" s="23" t="s">
        <v>2380</v>
      </c>
      <c r="G143" s="23">
        <v>0</v>
      </c>
      <c r="H143" s="24" t="s">
        <v>2381</v>
      </c>
      <c r="I143" s="38" t="str">
        <f t="shared" si="4"/>
        <v>Obesity</v>
      </c>
      <c r="J143" s="38" t="str">
        <f t="shared" si="5"/>
        <v>Normal</v>
      </c>
    </row>
    <row r="144" spans="1:10" x14ac:dyDescent="0.25">
      <c r="A144" s="25" t="s">
        <v>2230</v>
      </c>
      <c r="B144" s="26">
        <v>36.67</v>
      </c>
      <c r="C144" s="26">
        <v>6.27</v>
      </c>
      <c r="D144" s="26" t="s">
        <v>2380</v>
      </c>
      <c r="E144" s="26" t="s">
        <v>2380</v>
      </c>
      <c r="F144" s="26" t="s">
        <v>2380</v>
      </c>
      <c r="G144" s="26">
        <v>0</v>
      </c>
      <c r="H144" s="27" t="s">
        <v>2381</v>
      </c>
      <c r="I144" s="38" t="str">
        <f t="shared" si="4"/>
        <v>Obesity</v>
      </c>
      <c r="J144" s="38" t="str">
        <f t="shared" si="5"/>
        <v>Prediabetes</v>
      </c>
    </row>
    <row r="145" spans="1:10" x14ac:dyDescent="0.25">
      <c r="A145" s="22" t="s">
        <v>2229</v>
      </c>
      <c r="B145" s="23">
        <v>33.4</v>
      </c>
      <c r="C145" s="23">
        <v>10.73</v>
      </c>
      <c r="D145" s="23" t="s">
        <v>2381</v>
      </c>
      <c r="E145" s="23" t="s">
        <v>2380</v>
      </c>
      <c r="F145" s="23" t="s">
        <v>2380</v>
      </c>
      <c r="G145" s="23">
        <v>1</v>
      </c>
      <c r="H145" s="24" t="s">
        <v>2381</v>
      </c>
      <c r="I145" s="38" t="str">
        <f t="shared" si="4"/>
        <v>Obesity</v>
      </c>
      <c r="J145" s="38" t="str">
        <f t="shared" si="5"/>
        <v>Diabetes</v>
      </c>
    </row>
    <row r="146" spans="1:10" x14ac:dyDescent="0.25">
      <c r="A146" s="25" t="s">
        <v>2228</v>
      </c>
      <c r="B146" s="26">
        <v>42.71</v>
      </c>
      <c r="C146" s="26">
        <v>10.52</v>
      </c>
      <c r="D146" s="26" t="s">
        <v>2380</v>
      </c>
      <c r="E146" s="26" t="s">
        <v>2380</v>
      </c>
      <c r="F146" s="26" t="s">
        <v>2380</v>
      </c>
      <c r="G146" s="26">
        <v>0</v>
      </c>
      <c r="H146" s="27" t="s">
        <v>2381</v>
      </c>
      <c r="I146" s="38" t="str">
        <f t="shared" si="4"/>
        <v>Obesity</v>
      </c>
      <c r="J146" s="38" t="str">
        <f t="shared" si="5"/>
        <v>Diabetes</v>
      </c>
    </row>
    <row r="147" spans="1:10" x14ac:dyDescent="0.25">
      <c r="A147" s="22" t="s">
        <v>2227</v>
      </c>
      <c r="B147" s="23">
        <v>41.52</v>
      </c>
      <c r="C147" s="23">
        <v>11.82</v>
      </c>
      <c r="D147" s="23" t="s">
        <v>2381</v>
      </c>
      <c r="E147" s="23" t="s">
        <v>2380</v>
      </c>
      <c r="F147" s="23" t="s">
        <v>2380</v>
      </c>
      <c r="G147" s="23">
        <v>2</v>
      </c>
      <c r="H147" s="24" t="s">
        <v>2381</v>
      </c>
      <c r="I147" s="38" t="str">
        <f t="shared" si="4"/>
        <v>Obesity</v>
      </c>
      <c r="J147" s="38" t="str">
        <f t="shared" si="5"/>
        <v>Diabetes</v>
      </c>
    </row>
    <row r="148" spans="1:10" x14ac:dyDescent="0.25">
      <c r="A148" s="25" t="s">
        <v>2226</v>
      </c>
      <c r="B148" s="26">
        <v>39.4</v>
      </c>
      <c r="C148" s="26">
        <v>6.76</v>
      </c>
      <c r="D148" s="26" t="s">
        <v>2380</v>
      </c>
      <c r="E148" s="26" t="s">
        <v>2380</v>
      </c>
      <c r="F148" s="26" t="s">
        <v>2380</v>
      </c>
      <c r="G148" s="26">
        <v>0</v>
      </c>
      <c r="H148" s="27" t="s">
        <v>2381</v>
      </c>
      <c r="I148" s="38" t="str">
        <f t="shared" si="4"/>
        <v>Obesity</v>
      </c>
      <c r="J148" s="38" t="str">
        <f t="shared" si="5"/>
        <v>Diabetes</v>
      </c>
    </row>
    <row r="149" spans="1:10" x14ac:dyDescent="0.25">
      <c r="A149" s="22" t="s">
        <v>2225</v>
      </c>
      <c r="B149" s="23">
        <v>46.45</v>
      </c>
      <c r="C149" s="23">
        <v>5.62</v>
      </c>
      <c r="D149" s="23" t="s">
        <v>2380</v>
      </c>
      <c r="E149" s="23" t="s">
        <v>2380</v>
      </c>
      <c r="F149" s="23" t="s">
        <v>2380</v>
      </c>
      <c r="G149" s="23">
        <v>0</v>
      </c>
      <c r="H149" s="24" t="s">
        <v>2381</v>
      </c>
      <c r="I149" s="38" t="str">
        <f t="shared" si="4"/>
        <v>Obesity</v>
      </c>
      <c r="J149" s="38" t="str">
        <f t="shared" si="5"/>
        <v>Normal</v>
      </c>
    </row>
    <row r="150" spans="1:10" x14ac:dyDescent="0.25">
      <c r="A150" s="25" t="s">
        <v>2224</v>
      </c>
      <c r="B150" s="26">
        <v>35.75</v>
      </c>
      <c r="C150" s="26">
        <v>4.1900000000000004</v>
      </c>
      <c r="D150" s="26" t="s">
        <v>2380</v>
      </c>
      <c r="E150" s="26" t="s">
        <v>2380</v>
      </c>
      <c r="F150" s="26" t="s">
        <v>2380</v>
      </c>
      <c r="G150" s="26">
        <v>0</v>
      </c>
      <c r="H150" s="27" t="s">
        <v>2381</v>
      </c>
      <c r="I150" s="38" t="str">
        <f t="shared" si="4"/>
        <v>Obesity</v>
      </c>
      <c r="J150" s="38" t="str">
        <f t="shared" si="5"/>
        <v>Normal</v>
      </c>
    </row>
    <row r="151" spans="1:10" x14ac:dyDescent="0.25">
      <c r="A151" s="22" t="s">
        <v>2223</v>
      </c>
      <c r="B151" s="23">
        <v>26.07</v>
      </c>
      <c r="C151" s="23">
        <v>5.32</v>
      </c>
      <c r="D151" s="23" t="s">
        <v>2380</v>
      </c>
      <c r="E151" s="23" t="s">
        <v>2380</v>
      </c>
      <c r="F151" s="23" t="s">
        <v>2380</v>
      </c>
      <c r="G151" s="23">
        <v>0</v>
      </c>
      <c r="H151" s="24" t="s">
        <v>2381</v>
      </c>
      <c r="I151" s="38" t="str">
        <f t="shared" si="4"/>
        <v>Overweight</v>
      </c>
      <c r="J151" s="38" t="str">
        <f t="shared" si="5"/>
        <v>Normal</v>
      </c>
    </row>
    <row r="152" spans="1:10" x14ac:dyDescent="0.25">
      <c r="A152" s="25" t="s">
        <v>2222</v>
      </c>
      <c r="B152" s="26">
        <v>36.54</v>
      </c>
      <c r="C152" s="26">
        <v>4.46</v>
      </c>
      <c r="D152" s="26" t="s">
        <v>2381</v>
      </c>
      <c r="E152" s="26" t="s">
        <v>2380</v>
      </c>
      <c r="F152" s="26" t="s">
        <v>2380</v>
      </c>
      <c r="G152" s="26">
        <v>1</v>
      </c>
      <c r="H152" s="27" t="s">
        <v>2381</v>
      </c>
      <c r="I152" s="38" t="str">
        <f t="shared" si="4"/>
        <v>Obesity</v>
      </c>
      <c r="J152" s="38" t="str">
        <f t="shared" si="5"/>
        <v>Normal</v>
      </c>
    </row>
    <row r="153" spans="1:10" x14ac:dyDescent="0.25">
      <c r="A153" s="22" t="s">
        <v>2221</v>
      </c>
      <c r="B153" s="23">
        <v>51.64</v>
      </c>
      <c r="C153" s="23">
        <v>5.65</v>
      </c>
      <c r="D153" s="23" t="s">
        <v>2380</v>
      </c>
      <c r="E153" s="23" t="s">
        <v>2380</v>
      </c>
      <c r="F153" s="23" t="s">
        <v>2380</v>
      </c>
      <c r="G153" s="23">
        <v>0</v>
      </c>
      <c r="H153" s="24" t="s">
        <v>2381</v>
      </c>
      <c r="I153" s="38" t="str">
        <f t="shared" si="4"/>
        <v>Obesity</v>
      </c>
      <c r="J153" s="38" t="str">
        <f t="shared" si="5"/>
        <v>Normal</v>
      </c>
    </row>
    <row r="154" spans="1:10" x14ac:dyDescent="0.25">
      <c r="A154" s="25" t="s">
        <v>2220</v>
      </c>
      <c r="B154" s="26">
        <v>42.83</v>
      </c>
      <c r="C154" s="26">
        <v>6.04</v>
      </c>
      <c r="D154" s="26" t="s">
        <v>2380</v>
      </c>
      <c r="E154" s="26" t="s">
        <v>2380</v>
      </c>
      <c r="F154" s="26" t="s">
        <v>2380</v>
      </c>
      <c r="G154" s="26">
        <v>2</v>
      </c>
      <c r="H154" s="27" t="s">
        <v>2381</v>
      </c>
      <c r="I154" s="38" t="str">
        <f t="shared" si="4"/>
        <v>Obesity</v>
      </c>
      <c r="J154" s="38" t="str">
        <f t="shared" si="5"/>
        <v>Prediabetes</v>
      </c>
    </row>
    <row r="155" spans="1:10" x14ac:dyDescent="0.25">
      <c r="A155" s="22" t="s">
        <v>2219</v>
      </c>
      <c r="B155" s="23">
        <v>40.15</v>
      </c>
      <c r="C155" s="23">
        <v>5.76</v>
      </c>
      <c r="D155" s="23" t="s">
        <v>2380</v>
      </c>
      <c r="E155" s="23" t="s">
        <v>2380</v>
      </c>
      <c r="F155" s="23" t="s">
        <v>2380</v>
      </c>
      <c r="G155" s="23">
        <v>1</v>
      </c>
      <c r="H155" s="24" t="s">
        <v>2381</v>
      </c>
      <c r="I155" s="38" t="str">
        <f t="shared" si="4"/>
        <v>Obesity</v>
      </c>
      <c r="J155" s="38" t="str">
        <f t="shared" si="5"/>
        <v>Prediabetes</v>
      </c>
    </row>
    <row r="156" spans="1:10" x14ac:dyDescent="0.25">
      <c r="A156" s="25" t="s">
        <v>2218</v>
      </c>
      <c r="B156" s="26">
        <v>27.8</v>
      </c>
      <c r="C156" s="26">
        <v>4.3600000000000003</v>
      </c>
      <c r="D156" s="26" t="s">
        <v>2380</v>
      </c>
      <c r="E156" s="26" t="s">
        <v>2380</v>
      </c>
      <c r="F156" s="26" t="s">
        <v>2382</v>
      </c>
      <c r="G156" s="26">
        <v>1</v>
      </c>
      <c r="H156" s="27" t="s">
        <v>2381</v>
      </c>
      <c r="I156" s="38" t="str">
        <f t="shared" si="4"/>
        <v>Overweight</v>
      </c>
      <c r="J156" s="38" t="str">
        <f t="shared" si="5"/>
        <v>Normal</v>
      </c>
    </row>
    <row r="157" spans="1:10" x14ac:dyDescent="0.25">
      <c r="A157" s="22" t="s">
        <v>2217</v>
      </c>
      <c r="B157" s="23">
        <v>45.81</v>
      </c>
      <c r="C157" s="23">
        <v>4.76</v>
      </c>
      <c r="D157" s="23" t="s">
        <v>2381</v>
      </c>
      <c r="E157" s="23" t="s">
        <v>2380</v>
      </c>
      <c r="F157" s="23" t="s">
        <v>2382</v>
      </c>
      <c r="G157" s="23">
        <v>1</v>
      </c>
      <c r="H157" s="24" t="s">
        <v>2381</v>
      </c>
      <c r="I157" s="38" t="str">
        <f t="shared" si="4"/>
        <v>Obesity</v>
      </c>
      <c r="J157" s="38" t="str">
        <f t="shared" si="5"/>
        <v>Normal</v>
      </c>
    </row>
    <row r="158" spans="1:10" x14ac:dyDescent="0.25">
      <c r="A158" s="25" t="s">
        <v>2216</v>
      </c>
      <c r="B158" s="26">
        <v>34.43</v>
      </c>
      <c r="C158" s="26">
        <v>10.82</v>
      </c>
      <c r="D158" s="26" t="s">
        <v>2381</v>
      </c>
      <c r="E158" s="26" t="s">
        <v>2380</v>
      </c>
      <c r="F158" s="26" t="s">
        <v>2380</v>
      </c>
      <c r="G158" s="26">
        <v>1</v>
      </c>
      <c r="H158" s="27" t="s">
        <v>2381</v>
      </c>
      <c r="I158" s="38" t="str">
        <f t="shared" si="4"/>
        <v>Obesity</v>
      </c>
      <c r="J158" s="38" t="str">
        <f t="shared" si="5"/>
        <v>Diabetes</v>
      </c>
    </row>
    <row r="159" spans="1:10" x14ac:dyDescent="0.25">
      <c r="A159" s="22" t="s">
        <v>2215</v>
      </c>
      <c r="B159" s="23">
        <v>41.33</v>
      </c>
      <c r="C159" s="23">
        <v>4.01</v>
      </c>
      <c r="D159" s="23" t="s">
        <v>2381</v>
      </c>
      <c r="E159" s="23" t="s">
        <v>2380</v>
      </c>
      <c r="F159" s="23" t="s">
        <v>2380</v>
      </c>
      <c r="G159" s="23">
        <v>0</v>
      </c>
      <c r="H159" s="24" t="s">
        <v>2381</v>
      </c>
      <c r="I159" s="38" t="str">
        <f t="shared" si="4"/>
        <v>Obesity</v>
      </c>
      <c r="J159" s="38" t="str">
        <f t="shared" si="5"/>
        <v>Normal</v>
      </c>
    </row>
    <row r="160" spans="1:10" x14ac:dyDescent="0.25">
      <c r="A160" s="25" t="s">
        <v>2214</v>
      </c>
      <c r="B160" s="26">
        <v>31.92</v>
      </c>
      <c r="C160" s="26">
        <v>5.12</v>
      </c>
      <c r="D160" s="26" t="s">
        <v>2381</v>
      </c>
      <c r="E160" s="26" t="s">
        <v>2380</v>
      </c>
      <c r="F160" s="26" t="s">
        <v>2380</v>
      </c>
      <c r="G160" s="26">
        <v>1</v>
      </c>
      <c r="H160" s="27" t="s">
        <v>2381</v>
      </c>
      <c r="I160" s="38" t="str">
        <f t="shared" si="4"/>
        <v>Obesity</v>
      </c>
      <c r="J160" s="38" t="str">
        <f t="shared" si="5"/>
        <v>Normal</v>
      </c>
    </row>
    <row r="161" spans="1:10" x14ac:dyDescent="0.25">
      <c r="A161" s="22" t="s">
        <v>2213</v>
      </c>
      <c r="B161" s="23">
        <v>39.799999999999997</v>
      </c>
      <c r="C161" s="23">
        <v>10.54</v>
      </c>
      <c r="D161" s="23" t="s">
        <v>2381</v>
      </c>
      <c r="E161" s="23" t="s">
        <v>2380</v>
      </c>
      <c r="F161" s="23" t="s">
        <v>2380</v>
      </c>
      <c r="G161" s="23">
        <v>2</v>
      </c>
      <c r="H161" s="24" t="s">
        <v>2381</v>
      </c>
      <c r="I161" s="38" t="str">
        <f t="shared" si="4"/>
        <v>Obesity</v>
      </c>
      <c r="J161" s="38" t="str">
        <f t="shared" si="5"/>
        <v>Diabetes</v>
      </c>
    </row>
    <row r="162" spans="1:10" x14ac:dyDescent="0.25">
      <c r="A162" s="25" t="s">
        <v>2212</v>
      </c>
      <c r="B162" s="26">
        <v>42.82</v>
      </c>
      <c r="C162" s="26">
        <v>4.21</v>
      </c>
      <c r="D162" s="26" t="s">
        <v>2380</v>
      </c>
      <c r="E162" s="26" t="s">
        <v>2380</v>
      </c>
      <c r="F162" s="26" t="s">
        <v>2380</v>
      </c>
      <c r="G162" s="26">
        <v>0</v>
      </c>
      <c r="H162" s="27" t="s">
        <v>2381</v>
      </c>
      <c r="I162" s="38" t="str">
        <f t="shared" si="4"/>
        <v>Obesity</v>
      </c>
      <c r="J162" s="38" t="str">
        <f t="shared" si="5"/>
        <v>Normal</v>
      </c>
    </row>
    <row r="163" spans="1:10" x14ac:dyDescent="0.25">
      <c r="A163" s="22" t="s">
        <v>2211</v>
      </c>
      <c r="B163" s="23">
        <v>33.630000000000003</v>
      </c>
      <c r="C163" s="23">
        <v>5.42</v>
      </c>
      <c r="D163" s="23" t="s">
        <v>2380</v>
      </c>
      <c r="E163" s="23" t="s">
        <v>2380</v>
      </c>
      <c r="F163" s="23" t="s">
        <v>2380</v>
      </c>
      <c r="G163" s="23">
        <v>0</v>
      </c>
      <c r="H163" s="24" t="s">
        <v>2381</v>
      </c>
      <c r="I163" s="38" t="str">
        <f t="shared" si="4"/>
        <v>Obesity</v>
      </c>
      <c r="J163" s="38" t="str">
        <f t="shared" si="5"/>
        <v>Normal</v>
      </c>
    </row>
    <row r="164" spans="1:10" x14ac:dyDescent="0.25">
      <c r="A164" s="25" t="s">
        <v>2210</v>
      </c>
      <c r="B164" s="26">
        <v>37.07</v>
      </c>
      <c r="C164" s="26">
        <v>4.28</v>
      </c>
      <c r="D164" s="26" t="s">
        <v>2380</v>
      </c>
      <c r="E164" s="26" t="s">
        <v>2381</v>
      </c>
      <c r="F164" s="26" t="s">
        <v>2380</v>
      </c>
      <c r="G164" s="26">
        <v>1</v>
      </c>
      <c r="H164" s="27" t="s">
        <v>2381</v>
      </c>
      <c r="I164" s="38" t="str">
        <f t="shared" si="4"/>
        <v>Obesity</v>
      </c>
      <c r="J164" s="38" t="str">
        <f t="shared" si="5"/>
        <v>Normal</v>
      </c>
    </row>
    <row r="165" spans="1:10" x14ac:dyDescent="0.25">
      <c r="A165" s="22" t="s">
        <v>2209</v>
      </c>
      <c r="B165" s="23">
        <v>35.625</v>
      </c>
      <c r="C165" s="23">
        <v>8.9</v>
      </c>
      <c r="D165" s="23" t="s">
        <v>2380</v>
      </c>
      <c r="E165" s="23" t="s">
        <v>2380</v>
      </c>
      <c r="F165" s="23" t="s">
        <v>2380</v>
      </c>
      <c r="G165" s="23">
        <v>0</v>
      </c>
      <c r="H165" s="24" t="s">
        <v>2381</v>
      </c>
      <c r="I165" s="38" t="str">
        <f t="shared" si="4"/>
        <v>Obesity</v>
      </c>
      <c r="J165" s="38" t="str">
        <f t="shared" si="5"/>
        <v>Diabetes</v>
      </c>
    </row>
    <row r="166" spans="1:10" x14ac:dyDescent="0.25">
      <c r="A166" s="25" t="s">
        <v>2208</v>
      </c>
      <c r="B166" s="26">
        <v>42.69</v>
      </c>
      <c r="C166" s="26">
        <v>4.8899999999999997</v>
      </c>
      <c r="D166" s="26" t="s">
        <v>2380</v>
      </c>
      <c r="E166" s="26" t="s">
        <v>2380</v>
      </c>
      <c r="F166" s="26" t="s">
        <v>2382</v>
      </c>
      <c r="G166" s="26">
        <v>1</v>
      </c>
      <c r="H166" s="27" t="s">
        <v>2381</v>
      </c>
      <c r="I166" s="38" t="str">
        <f t="shared" si="4"/>
        <v>Obesity</v>
      </c>
      <c r="J166" s="38" t="str">
        <f t="shared" si="5"/>
        <v>Normal</v>
      </c>
    </row>
    <row r="167" spans="1:10" x14ac:dyDescent="0.25">
      <c r="A167" s="22" t="s">
        <v>2207</v>
      </c>
      <c r="B167" s="23">
        <v>37.869999999999997</v>
      </c>
      <c r="C167" s="23">
        <v>4.29</v>
      </c>
      <c r="D167" s="23" t="s">
        <v>2381</v>
      </c>
      <c r="E167" s="23" t="s">
        <v>2380</v>
      </c>
      <c r="F167" s="23" t="s">
        <v>2382</v>
      </c>
      <c r="G167" s="23">
        <v>1</v>
      </c>
      <c r="H167" s="24" t="s">
        <v>2381</v>
      </c>
      <c r="I167" s="38" t="str">
        <f t="shared" si="4"/>
        <v>Obesity</v>
      </c>
      <c r="J167" s="38" t="str">
        <f t="shared" si="5"/>
        <v>Normal</v>
      </c>
    </row>
    <row r="168" spans="1:10" x14ac:dyDescent="0.25">
      <c r="A168" s="25" t="s">
        <v>2206</v>
      </c>
      <c r="B168" s="26">
        <v>40.61</v>
      </c>
      <c r="C168" s="26">
        <v>8</v>
      </c>
      <c r="D168" s="26" t="s">
        <v>2381</v>
      </c>
      <c r="E168" s="26" t="s">
        <v>2380</v>
      </c>
      <c r="F168" s="26" t="s">
        <v>2380</v>
      </c>
      <c r="G168" s="26">
        <v>1</v>
      </c>
      <c r="H168" s="27" t="s">
        <v>2381</v>
      </c>
      <c r="I168" s="38" t="str">
        <f t="shared" si="4"/>
        <v>Obesity</v>
      </c>
      <c r="J168" s="38" t="str">
        <f t="shared" si="5"/>
        <v>Diabetes</v>
      </c>
    </row>
    <row r="169" spans="1:10" x14ac:dyDescent="0.25">
      <c r="A169" s="22" t="s">
        <v>2205</v>
      </c>
      <c r="B169" s="23">
        <v>30.78</v>
      </c>
      <c r="C169" s="23">
        <v>4.67</v>
      </c>
      <c r="D169" s="23" t="s">
        <v>2381</v>
      </c>
      <c r="E169" s="23" t="s">
        <v>2380</v>
      </c>
      <c r="F169" s="23" t="s">
        <v>2380</v>
      </c>
      <c r="G169" s="23">
        <v>0</v>
      </c>
      <c r="H169" s="24" t="s">
        <v>2381</v>
      </c>
      <c r="I169" s="38" t="str">
        <f t="shared" si="4"/>
        <v>Obesity</v>
      </c>
      <c r="J169" s="38" t="str">
        <f t="shared" si="5"/>
        <v>Normal</v>
      </c>
    </row>
    <row r="170" spans="1:10" x14ac:dyDescent="0.25">
      <c r="A170" s="25" t="s">
        <v>2204</v>
      </c>
      <c r="B170" s="26">
        <v>49.49</v>
      </c>
      <c r="C170" s="26">
        <v>4.5</v>
      </c>
      <c r="D170" s="26" t="s">
        <v>2380</v>
      </c>
      <c r="E170" s="26" t="s">
        <v>2380</v>
      </c>
      <c r="F170" s="26" t="s">
        <v>2380</v>
      </c>
      <c r="G170" s="26">
        <v>0</v>
      </c>
      <c r="H170" s="27" t="s">
        <v>2381</v>
      </c>
      <c r="I170" s="38" t="str">
        <f t="shared" si="4"/>
        <v>Obesity</v>
      </c>
      <c r="J170" s="38" t="str">
        <f t="shared" si="5"/>
        <v>Normal</v>
      </c>
    </row>
    <row r="171" spans="1:10" x14ac:dyDescent="0.25">
      <c r="A171" s="22" t="s">
        <v>2203</v>
      </c>
      <c r="B171" s="23">
        <v>37.619999999999997</v>
      </c>
      <c r="C171" s="23">
        <v>6.32</v>
      </c>
      <c r="D171" s="23" t="s">
        <v>2381</v>
      </c>
      <c r="E171" s="23" t="s">
        <v>2381</v>
      </c>
      <c r="F171" s="23" t="s">
        <v>2380</v>
      </c>
      <c r="G171" s="23">
        <v>2</v>
      </c>
      <c r="H171" s="24" t="s">
        <v>2381</v>
      </c>
      <c r="I171" s="38" t="str">
        <f t="shared" si="4"/>
        <v>Obesity</v>
      </c>
      <c r="J171" s="38" t="str">
        <f t="shared" si="5"/>
        <v>Prediabetes</v>
      </c>
    </row>
    <row r="172" spans="1:10" x14ac:dyDescent="0.25">
      <c r="A172" s="25" t="s">
        <v>2202</v>
      </c>
      <c r="B172" s="26">
        <v>36.08</v>
      </c>
      <c r="C172" s="26">
        <v>6.1</v>
      </c>
      <c r="D172" s="26" t="s">
        <v>2381</v>
      </c>
      <c r="E172" s="26" t="s">
        <v>2380</v>
      </c>
      <c r="F172" s="26" t="s">
        <v>2380</v>
      </c>
      <c r="G172" s="26">
        <v>1</v>
      </c>
      <c r="H172" s="27" t="s">
        <v>2381</v>
      </c>
      <c r="I172" s="38" t="str">
        <f t="shared" si="4"/>
        <v>Obesity</v>
      </c>
      <c r="J172" s="38" t="str">
        <f t="shared" si="5"/>
        <v>Prediabetes</v>
      </c>
    </row>
    <row r="173" spans="1:10" x14ac:dyDescent="0.25">
      <c r="A173" s="22" t="s">
        <v>2201</v>
      </c>
      <c r="B173" s="23">
        <v>33.5</v>
      </c>
      <c r="C173" s="23">
        <v>5.4</v>
      </c>
      <c r="D173" s="23" t="s">
        <v>2380</v>
      </c>
      <c r="E173" s="23" t="s">
        <v>2380</v>
      </c>
      <c r="F173" s="23" t="s">
        <v>2380</v>
      </c>
      <c r="G173" s="23">
        <v>0</v>
      </c>
      <c r="H173" s="24" t="s">
        <v>2381</v>
      </c>
      <c r="I173" s="38" t="str">
        <f t="shared" si="4"/>
        <v>Obesity</v>
      </c>
      <c r="J173" s="38" t="str">
        <f t="shared" si="5"/>
        <v>Normal</v>
      </c>
    </row>
    <row r="174" spans="1:10" x14ac:dyDescent="0.25">
      <c r="A174" s="25" t="s">
        <v>2200</v>
      </c>
      <c r="B174" s="26">
        <v>47.46</v>
      </c>
      <c r="C174" s="26">
        <v>6.24</v>
      </c>
      <c r="D174" s="26" t="s">
        <v>2381</v>
      </c>
      <c r="E174" s="26" t="s">
        <v>2380</v>
      </c>
      <c r="F174" s="26" t="s">
        <v>2380</v>
      </c>
      <c r="G174" s="26">
        <v>1</v>
      </c>
      <c r="H174" s="27" t="s">
        <v>2381</v>
      </c>
      <c r="I174" s="38" t="str">
        <f t="shared" si="4"/>
        <v>Obesity</v>
      </c>
      <c r="J174" s="38" t="str">
        <f t="shared" si="5"/>
        <v>Prediabetes</v>
      </c>
    </row>
    <row r="175" spans="1:10" x14ac:dyDescent="0.25">
      <c r="A175" s="22" t="s">
        <v>2199</v>
      </c>
      <c r="B175" s="23">
        <v>49.24</v>
      </c>
      <c r="C175" s="23">
        <v>4.45</v>
      </c>
      <c r="D175" s="23" t="s">
        <v>2380</v>
      </c>
      <c r="E175" s="23" t="s">
        <v>2380</v>
      </c>
      <c r="F175" s="23" t="s">
        <v>2380</v>
      </c>
      <c r="G175" s="23">
        <v>0</v>
      </c>
      <c r="H175" s="24" t="s">
        <v>2381</v>
      </c>
      <c r="I175" s="38" t="str">
        <f t="shared" si="4"/>
        <v>Obesity</v>
      </c>
      <c r="J175" s="38" t="str">
        <f t="shared" si="5"/>
        <v>Normal</v>
      </c>
    </row>
    <row r="176" spans="1:10" x14ac:dyDescent="0.25">
      <c r="A176" s="25" t="s">
        <v>2198</v>
      </c>
      <c r="B176" s="26">
        <v>54.4</v>
      </c>
      <c r="C176" s="26">
        <v>5.22</v>
      </c>
      <c r="D176" s="26" t="s">
        <v>2380</v>
      </c>
      <c r="E176" s="26" t="s">
        <v>2380</v>
      </c>
      <c r="F176" s="26" t="s">
        <v>2380</v>
      </c>
      <c r="G176" s="26">
        <v>1</v>
      </c>
      <c r="H176" s="27" t="s">
        <v>2381</v>
      </c>
      <c r="I176" s="38" t="str">
        <f t="shared" si="4"/>
        <v>Obesity</v>
      </c>
      <c r="J176" s="38" t="str">
        <f t="shared" si="5"/>
        <v>Normal</v>
      </c>
    </row>
    <row r="177" spans="1:10" x14ac:dyDescent="0.25">
      <c r="A177" s="22" t="s">
        <v>2197</v>
      </c>
      <c r="B177" s="23">
        <v>35.53</v>
      </c>
      <c r="C177" s="23">
        <v>4.6100000000000003</v>
      </c>
      <c r="D177" s="23" t="s">
        <v>2380</v>
      </c>
      <c r="E177" s="23" t="s">
        <v>2380</v>
      </c>
      <c r="F177" s="23" t="s">
        <v>2380</v>
      </c>
      <c r="G177" s="23">
        <v>1</v>
      </c>
      <c r="H177" s="24" t="s">
        <v>2381</v>
      </c>
      <c r="I177" s="38" t="str">
        <f t="shared" si="4"/>
        <v>Obesity</v>
      </c>
      <c r="J177" s="38" t="str">
        <f t="shared" si="5"/>
        <v>Normal</v>
      </c>
    </row>
    <row r="178" spans="1:10" x14ac:dyDescent="0.25">
      <c r="A178" s="25" t="s">
        <v>2196</v>
      </c>
      <c r="B178" s="26">
        <v>39.729999999999997</v>
      </c>
      <c r="C178" s="26">
        <v>6.24</v>
      </c>
      <c r="D178" s="26" t="s">
        <v>2380</v>
      </c>
      <c r="E178" s="26" t="s">
        <v>2380</v>
      </c>
      <c r="F178" s="26" t="s">
        <v>2380</v>
      </c>
      <c r="G178" s="26">
        <v>0</v>
      </c>
      <c r="H178" s="27" t="s">
        <v>2381</v>
      </c>
      <c r="I178" s="38" t="str">
        <f t="shared" si="4"/>
        <v>Obesity</v>
      </c>
      <c r="J178" s="38" t="str">
        <f t="shared" si="5"/>
        <v>Prediabetes</v>
      </c>
    </row>
    <row r="179" spans="1:10" x14ac:dyDescent="0.25">
      <c r="A179" s="22" t="s">
        <v>2195</v>
      </c>
      <c r="B179" s="23">
        <v>35.68</v>
      </c>
      <c r="C179" s="23">
        <v>10.039999999999999</v>
      </c>
      <c r="D179" s="23" t="s">
        <v>2380</v>
      </c>
      <c r="E179" s="23" t="s">
        <v>2380</v>
      </c>
      <c r="F179" s="23" t="s">
        <v>2380</v>
      </c>
      <c r="G179" s="23">
        <v>0</v>
      </c>
      <c r="H179" s="24" t="s">
        <v>2381</v>
      </c>
      <c r="I179" s="38" t="str">
        <f t="shared" si="4"/>
        <v>Obesity</v>
      </c>
      <c r="J179" s="38" t="str">
        <f t="shared" si="5"/>
        <v>Diabetes</v>
      </c>
    </row>
    <row r="180" spans="1:10" x14ac:dyDescent="0.25">
      <c r="A180" s="25" t="s">
        <v>2194</v>
      </c>
      <c r="B180" s="26">
        <v>48.86</v>
      </c>
      <c r="C180" s="26">
        <v>6.09</v>
      </c>
      <c r="D180" s="26" t="s">
        <v>2380</v>
      </c>
      <c r="E180" s="26" t="s">
        <v>2380</v>
      </c>
      <c r="F180" s="26" t="s">
        <v>2380</v>
      </c>
      <c r="G180" s="26">
        <v>0</v>
      </c>
      <c r="H180" s="27" t="s">
        <v>2381</v>
      </c>
      <c r="I180" s="38" t="str">
        <f t="shared" si="4"/>
        <v>Obesity</v>
      </c>
      <c r="J180" s="38" t="str">
        <f t="shared" si="5"/>
        <v>Prediabetes</v>
      </c>
    </row>
    <row r="181" spans="1:10" x14ac:dyDescent="0.25">
      <c r="A181" s="22" t="s">
        <v>2193</v>
      </c>
      <c r="B181" s="23">
        <v>34.799999999999997</v>
      </c>
      <c r="C181" s="23">
        <v>11.4</v>
      </c>
      <c r="D181" s="23" t="s">
        <v>2381</v>
      </c>
      <c r="E181" s="23" t="s">
        <v>2380</v>
      </c>
      <c r="F181" s="23" t="s">
        <v>2382</v>
      </c>
      <c r="G181" s="23">
        <v>1</v>
      </c>
      <c r="H181" s="24" t="s">
        <v>2380</v>
      </c>
      <c r="I181" s="38" t="str">
        <f t="shared" si="4"/>
        <v>Obesity</v>
      </c>
      <c r="J181" s="38" t="str">
        <f t="shared" si="5"/>
        <v>Diabetes</v>
      </c>
    </row>
    <row r="182" spans="1:10" x14ac:dyDescent="0.25">
      <c r="A182" s="25" t="s">
        <v>2192</v>
      </c>
      <c r="B182" s="26">
        <v>32.49</v>
      </c>
      <c r="C182" s="26">
        <v>4.29</v>
      </c>
      <c r="D182" s="26" t="s">
        <v>2380</v>
      </c>
      <c r="E182" s="26" t="s">
        <v>2380</v>
      </c>
      <c r="F182" s="26" t="s">
        <v>2382</v>
      </c>
      <c r="G182" s="26">
        <v>1</v>
      </c>
      <c r="H182" s="27" t="s">
        <v>2381</v>
      </c>
      <c r="I182" s="38" t="str">
        <f t="shared" si="4"/>
        <v>Obesity</v>
      </c>
      <c r="J182" s="38" t="str">
        <f t="shared" si="5"/>
        <v>Normal</v>
      </c>
    </row>
    <row r="183" spans="1:10" x14ac:dyDescent="0.25">
      <c r="A183" s="22" t="s">
        <v>2191</v>
      </c>
      <c r="B183" s="23">
        <v>39</v>
      </c>
      <c r="C183" s="23">
        <v>5.7</v>
      </c>
      <c r="D183" s="23" t="s">
        <v>2380</v>
      </c>
      <c r="E183" s="23" t="s">
        <v>2380</v>
      </c>
      <c r="F183" s="23" t="s">
        <v>2380</v>
      </c>
      <c r="G183" s="23">
        <v>2</v>
      </c>
      <c r="H183" s="24" t="s">
        <v>2381</v>
      </c>
      <c r="I183" s="38" t="str">
        <f t="shared" si="4"/>
        <v>Obesity</v>
      </c>
      <c r="J183" s="38" t="str">
        <f t="shared" si="5"/>
        <v>Prediabetes</v>
      </c>
    </row>
    <row r="184" spans="1:10" x14ac:dyDescent="0.25">
      <c r="A184" s="25" t="s">
        <v>2190</v>
      </c>
      <c r="B184" s="26">
        <v>35.299999999999997</v>
      </c>
      <c r="C184" s="26">
        <v>6.09</v>
      </c>
      <c r="D184" s="26" t="s">
        <v>2380</v>
      </c>
      <c r="E184" s="26" t="s">
        <v>2380</v>
      </c>
      <c r="F184" s="26" t="s">
        <v>2380</v>
      </c>
      <c r="G184" s="26">
        <v>1</v>
      </c>
      <c r="H184" s="27" t="s">
        <v>2381</v>
      </c>
      <c r="I184" s="38" t="str">
        <f t="shared" si="4"/>
        <v>Obesity</v>
      </c>
      <c r="J184" s="38" t="str">
        <f t="shared" si="5"/>
        <v>Prediabetes</v>
      </c>
    </row>
    <row r="185" spans="1:10" x14ac:dyDescent="0.25">
      <c r="A185" s="22" t="s">
        <v>2189</v>
      </c>
      <c r="B185" s="23">
        <v>33.42</v>
      </c>
      <c r="C185" s="23">
        <v>10.67</v>
      </c>
      <c r="D185" s="23" t="s">
        <v>2380</v>
      </c>
      <c r="E185" s="23" t="s">
        <v>2380</v>
      </c>
      <c r="F185" s="23" t="s">
        <v>2380</v>
      </c>
      <c r="G185" s="23">
        <v>0</v>
      </c>
      <c r="H185" s="24" t="s">
        <v>2381</v>
      </c>
      <c r="I185" s="38" t="str">
        <f t="shared" si="4"/>
        <v>Obesity</v>
      </c>
      <c r="J185" s="38" t="str">
        <f t="shared" si="5"/>
        <v>Diabetes</v>
      </c>
    </row>
    <row r="186" spans="1:10" x14ac:dyDescent="0.25">
      <c r="A186" s="25" t="s">
        <v>2188</v>
      </c>
      <c r="B186" s="26">
        <v>37.18</v>
      </c>
      <c r="C186" s="26">
        <v>6.75</v>
      </c>
      <c r="D186" s="26" t="s">
        <v>2381</v>
      </c>
      <c r="E186" s="26" t="s">
        <v>2380</v>
      </c>
      <c r="F186" s="26" t="s">
        <v>2380</v>
      </c>
      <c r="G186" s="26">
        <v>2</v>
      </c>
      <c r="H186" s="27" t="s">
        <v>2381</v>
      </c>
      <c r="I186" s="38" t="str">
        <f t="shared" si="4"/>
        <v>Obesity</v>
      </c>
      <c r="J186" s="38" t="str">
        <f t="shared" si="5"/>
        <v>Diabetes</v>
      </c>
    </row>
    <row r="187" spans="1:10" x14ac:dyDescent="0.25">
      <c r="A187" s="22" t="s">
        <v>2187</v>
      </c>
      <c r="B187" s="23">
        <v>33.33</v>
      </c>
      <c r="C187" s="23">
        <v>9.26</v>
      </c>
      <c r="D187" s="23" t="s">
        <v>2381</v>
      </c>
      <c r="E187" s="23" t="s">
        <v>2380</v>
      </c>
      <c r="F187" s="23" t="s">
        <v>2380</v>
      </c>
      <c r="G187" s="23">
        <v>2</v>
      </c>
      <c r="H187" s="24" t="s">
        <v>2380</v>
      </c>
      <c r="I187" s="38" t="str">
        <f t="shared" si="4"/>
        <v>Obesity</v>
      </c>
      <c r="J187" s="38" t="str">
        <f t="shared" si="5"/>
        <v>Diabetes</v>
      </c>
    </row>
    <row r="188" spans="1:10" x14ac:dyDescent="0.25">
      <c r="A188" s="25" t="s">
        <v>2186</v>
      </c>
      <c r="B188" s="26">
        <v>53.21</v>
      </c>
      <c r="C188" s="26">
        <v>4.2699999999999996</v>
      </c>
      <c r="D188" s="26" t="s">
        <v>2380</v>
      </c>
      <c r="E188" s="26" t="s">
        <v>2380</v>
      </c>
      <c r="F188" s="26" t="s">
        <v>2380</v>
      </c>
      <c r="G188" s="26">
        <v>1</v>
      </c>
      <c r="H188" s="27" t="s">
        <v>2381</v>
      </c>
      <c r="I188" s="38" t="str">
        <f t="shared" si="4"/>
        <v>Obesity</v>
      </c>
      <c r="J188" s="38" t="str">
        <f t="shared" si="5"/>
        <v>Normal</v>
      </c>
    </row>
    <row r="189" spans="1:10" x14ac:dyDescent="0.25">
      <c r="A189" s="22" t="s">
        <v>2185</v>
      </c>
      <c r="B189" s="23">
        <v>38.729999999999997</v>
      </c>
      <c r="C189" s="23">
        <v>11.51</v>
      </c>
      <c r="D189" s="23" t="s">
        <v>2380</v>
      </c>
      <c r="E189" s="23" t="s">
        <v>2380</v>
      </c>
      <c r="F189" s="23" t="s">
        <v>2380</v>
      </c>
      <c r="G189" s="23">
        <v>2</v>
      </c>
      <c r="H189" s="24" t="s">
        <v>2381</v>
      </c>
      <c r="I189" s="38" t="str">
        <f t="shared" si="4"/>
        <v>Obesity</v>
      </c>
      <c r="J189" s="38" t="str">
        <f t="shared" si="5"/>
        <v>Diabetes</v>
      </c>
    </row>
    <row r="190" spans="1:10" x14ac:dyDescent="0.25">
      <c r="A190" s="25" t="s">
        <v>2184</v>
      </c>
      <c r="B190" s="26">
        <v>29.73</v>
      </c>
      <c r="C190" s="26">
        <v>7.22</v>
      </c>
      <c r="D190" s="26" t="s">
        <v>2380</v>
      </c>
      <c r="E190" s="26" t="s">
        <v>2380</v>
      </c>
      <c r="F190" s="26" t="s">
        <v>2380</v>
      </c>
      <c r="G190" s="26">
        <v>0</v>
      </c>
      <c r="H190" s="27" t="s">
        <v>2381</v>
      </c>
      <c r="I190" s="38" t="str">
        <f t="shared" si="4"/>
        <v>Overweight</v>
      </c>
      <c r="J190" s="38" t="str">
        <f t="shared" si="5"/>
        <v>Diabetes</v>
      </c>
    </row>
    <row r="191" spans="1:10" x14ac:dyDescent="0.25">
      <c r="A191" s="22" t="s">
        <v>2183</v>
      </c>
      <c r="B191" s="23">
        <v>34.700000000000003</v>
      </c>
      <c r="C191" s="23">
        <v>4.37</v>
      </c>
      <c r="D191" s="23" t="s">
        <v>2380</v>
      </c>
      <c r="E191" s="23" t="s">
        <v>2380</v>
      </c>
      <c r="F191" s="23" t="s">
        <v>2382</v>
      </c>
      <c r="G191" s="23">
        <v>1</v>
      </c>
      <c r="H191" s="24" t="s">
        <v>2381</v>
      </c>
      <c r="I191" s="38" t="str">
        <f t="shared" si="4"/>
        <v>Obesity</v>
      </c>
      <c r="J191" s="38" t="str">
        <f t="shared" si="5"/>
        <v>Normal</v>
      </c>
    </row>
    <row r="192" spans="1:10" x14ac:dyDescent="0.25">
      <c r="A192" s="25" t="s">
        <v>2182</v>
      </c>
      <c r="B192" s="26">
        <v>38.28</v>
      </c>
      <c r="C192" s="26">
        <v>11.56</v>
      </c>
      <c r="D192" s="26" t="s">
        <v>2381</v>
      </c>
      <c r="E192" s="26" t="s">
        <v>2380</v>
      </c>
      <c r="F192" s="26" t="s">
        <v>2380</v>
      </c>
      <c r="G192" s="26">
        <v>1</v>
      </c>
      <c r="H192" s="27" t="s">
        <v>2381</v>
      </c>
      <c r="I192" s="38" t="str">
        <f t="shared" si="4"/>
        <v>Obesity</v>
      </c>
      <c r="J192" s="38" t="str">
        <f t="shared" si="5"/>
        <v>Diabetes</v>
      </c>
    </row>
    <row r="193" spans="1:10" x14ac:dyDescent="0.25">
      <c r="A193" s="22" t="s">
        <v>2181</v>
      </c>
      <c r="B193" s="23">
        <v>33.57</v>
      </c>
      <c r="C193" s="23">
        <v>8.82</v>
      </c>
      <c r="D193" s="23" t="s">
        <v>2381</v>
      </c>
      <c r="E193" s="23" t="s">
        <v>2380</v>
      </c>
      <c r="F193" s="23" t="s">
        <v>2380</v>
      </c>
      <c r="G193" s="23">
        <v>0</v>
      </c>
      <c r="H193" s="24" t="s">
        <v>2381</v>
      </c>
      <c r="I193" s="38" t="str">
        <f t="shared" si="4"/>
        <v>Obesity</v>
      </c>
      <c r="J193" s="38" t="str">
        <f t="shared" si="5"/>
        <v>Diabetes</v>
      </c>
    </row>
    <row r="194" spans="1:10" x14ac:dyDescent="0.25">
      <c r="A194" s="25" t="s">
        <v>2180</v>
      </c>
      <c r="B194" s="26">
        <v>52.06</v>
      </c>
      <c r="C194" s="26">
        <v>4.6900000000000004</v>
      </c>
      <c r="D194" s="26" t="s">
        <v>2380</v>
      </c>
      <c r="E194" s="26" t="s">
        <v>2380</v>
      </c>
      <c r="F194" s="26" t="s">
        <v>2380</v>
      </c>
      <c r="G194" s="26">
        <v>1</v>
      </c>
      <c r="H194" s="27" t="s">
        <v>2381</v>
      </c>
      <c r="I194" s="38" t="str">
        <f t="shared" ref="I194:I257" si="6">IF(B194&lt;18.5,"Underweight",IF(B194&lt;25,"Normal Weight",IF(B194&lt;30,"Overweight","Obesity")))</f>
        <v>Obesity</v>
      </c>
      <c r="J194" s="38" t="str">
        <f t="shared" ref="J194:J257" si="7">IF(C194&lt;5.7,"Normal",IF(C194&lt;6.5,"Prediabetes","Diabetes"))</f>
        <v>Normal</v>
      </c>
    </row>
    <row r="195" spans="1:10" x14ac:dyDescent="0.25">
      <c r="A195" s="22" t="s">
        <v>2179</v>
      </c>
      <c r="B195" s="23">
        <v>38.17</v>
      </c>
      <c r="C195" s="23">
        <v>4.53</v>
      </c>
      <c r="D195" s="23" t="s">
        <v>2380</v>
      </c>
      <c r="E195" s="23" t="s">
        <v>2381</v>
      </c>
      <c r="F195" s="23" t="s">
        <v>2380</v>
      </c>
      <c r="G195" s="23">
        <v>1</v>
      </c>
      <c r="H195" s="24" t="s">
        <v>2381</v>
      </c>
      <c r="I195" s="38" t="str">
        <f t="shared" si="6"/>
        <v>Obesity</v>
      </c>
      <c r="J195" s="38" t="str">
        <f t="shared" si="7"/>
        <v>Normal</v>
      </c>
    </row>
    <row r="196" spans="1:10" x14ac:dyDescent="0.25">
      <c r="A196" s="25" t="s">
        <v>2178</v>
      </c>
      <c r="B196" s="26">
        <v>36.954999999999998</v>
      </c>
      <c r="C196" s="26">
        <v>5.84</v>
      </c>
      <c r="D196" s="26" t="s">
        <v>2380</v>
      </c>
      <c r="E196" s="26" t="s">
        <v>2380</v>
      </c>
      <c r="F196" s="26" t="s">
        <v>2382</v>
      </c>
      <c r="G196" s="26">
        <v>1</v>
      </c>
      <c r="H196" s="27" t="s">
        <v>2381</v>
      </c>
      <c r="I196" s="38" t="str">
        <f t="shared" si="6"/>
        <v>Obesity</v>
      </c>
      <c r="J196" s="38" t="str">
        <f t="shared" si="7"/>
        <v>Prediabetes</v>
      </c>
    </row>
    <row r="197" spans="1:10" x14ac:dyDescent="0.25">
      <c r="A197" s="22" t="s">
        <v>2177</v>
      </c>
      <c r="B197" s="23">
        <v>34.4</v>
      </c>
      <c r="C197" s="23">
        <v>4.9000000000000004</v>
      </c>
      <c r="D197" s="23" t="s">
        <v>2380</v>
      </c>
      <c r="E197" s="23" t="s">
        <v>2380</v>
      </c>
      <c r="F197" s="23" t="s">
        <v>2382</v>
      </c>
      <c r="G197" s="23">
        <v>1</v>
      </c>
      <c r="H197" s="24" t="s">
        <v>2381</v>
      </c>
      <c r="I197" s="38" t="str">
        <f t="shared" si="6"/>
        <v>Obesity</v>
      </c>
      <c r="J197" s="38" t="str">
        <f t="shared" si="7"/>
        <v>Normal</v>
      </c>
    </row>
    <row r="198" spans="1:10" x14ac:dyDescent="0.25">
      <c r="A198" s="25" t="s">
        <v>2176</v>
      </c>
      <c r="B198" s="26">
        <v>31.73</v>
      </c>
      <c r="C198" s="26">
        <v>4.3</v>
      </c>
      <c r="D198" s="26" t="s">
        <v>2380</v>
      </c>
      <c r="E198" s="26" t="s">
        <v>2380</v>
      </c>
      <c r="F198" s="26" t="s">
        <v>2380</v>
      </c>
      <c r="G198" s="26">
        <v>0</v>
      </c>
      <c r="H198" s="27" t="s">
        <v>2381</v>
      </c>
      <c r="I198" s="38" t="str">
        <f t="shared" si="6"/>
        <v>Obesity</v>
      </c>
      <c r="J198" s="38" t="str">
        <f t="shared" si="7"/>
        <v>Normal</v>
      </c>
    </row>
    <row r="199" spans="1:10" x14ac:dyDescent="0.25">
      <c r="A199" s="22" t="s">
        <v>2175</v>
      </c>
      <c r="B199" s="23">
        <v>36.64</v>
      </c>
      <c r="C199" s="23">
        <v>11.34</v>
      </c>
      <c r="D199" s="23" t="s">
        <v>2380</v>
      </c>
      <c r="E199" s="23" t="s">
        <v>2380</v>
      </c>
      <c r="F199" s="23" t="s">
        <v>2380</v>
      </c>
      <c r="G199" s="23">
        <v>0</v>
      </c>
      <c r="H199" s="24" t="s">
        <v>2381</v>
      </c>
      <c r="I199" s="38" t="str">
        <f t="shared" si="6"/>
        <v>Obesity</v>
      </c>
      <c r="J199" s="38" t="str">
        <f t="shared" si="7"/>
        <v>Diabetes</v>
      </c>
    </row>
    <row r="200" spans="1:10" x14ac:dyDescent="0.25">
      <c r="A200" s="25" t="s">
        <v>2174</v>
      </c>
      <c r="B200" s="26">
        <v>36.85</v>
      </c>
      <c r="C200" s="26">
        <v>5.88</v>
      </c>
      <c r="D200" s="26" t="s">
        <v>2380</v>
      </c>
      <c r="E200" s="26" t="s">
        <v>2381</v>
      </c>
      <c r="F200" s="26" t="s">
        <v>2380</v>
      </c>
      <c r="G200" s="26">
        <v>1</v>
      </c>
      <c r="H200" s="27" t="s">
        <v>2381</v>
      </c>
      <c r="I200" s="38" t="str">
        <f t="shared" si="6"/>
        <v>Obesity</v>
      </c>
      <c r="J200" s="38" t="str">
        <f t="shared" si="7"/>
        <v>Prediabetes</v>
      </c>
    </row>
    <row r="201" spans="1:10" x14ac:dyDescent="0.25">
      <c r="A201" s="22" t="s">
        <v>2173</v>
      </c>
      <c r="B201" s="23">
        <v>33.33</v>
      </c>
      <c r="C201" s="23">
        <v>5.01</v>
      </c>
      <c r="D201" s="23" t="s">
        <v>2381</v>
      </c>
      <c r="E201" s="23" t="s">
        <v>2380</v>
      </c>
      <c r="F201" s="23" t="s">
        <v>2382</v>
      </c>
      <c r="G201" s="23">
        <v>1</v>
      </c>
      <c r="H201" s="24" t="s">
        <v>2381</v>
      </c>
      <c r="I201" s="38" t="str">
        <f t="shared" si="6"/>
        <v>Obesity</v>
      </c>
      <c r="J201" s="38" t="str">
        <f t="shared" si="7"/>
        <v>Normal</v>
      </c>
    </row>
    <row r="202" spans="1:10" x14ac:dyDescent="0.25">
      <c r="A202" s="25" t="s">
        <v>2172</v>
      </c>
      <c r="B202" s="26">
        <v>39.14</v>
      </c>
      <c r="C202" s="26">
        <v>4.4000000000000004</v>
      </c>
      <c r="D202" s="26" t="s">
        <v>2380</v>
      </c>
      <c r="E202" s="26" t="s">
        <v>2380</v>
      </c>
      <c r="F202" s="26" t="s">
        <v>2382</v>
      </c>
      <c r="G202" s="26">
        <v>1</v>
      </c>
      <c r="H202" s="27" t="s">
        <v>2381</v>
      </c>
      <c r="I202" s="38" t="str">
        <f t="shared" si="6"/>
        <v>Obesity</v>
      </c>
      <c r="J202" s="38" t="str">
        <f t="shared" si="7"/>
        <v>Normal</v>
      </c>
    </row>
    <row r="203" spans="1:10" x14ac:dyDescent="0.25">
      <c r="A203" s="22" t="s">
        <v>2171</v>
      </c>
      <c r="B203" s="23">
        <v>32.9</v>
      </c>
      <c r="C203" s="23">
        <v>6.26</v>
      </c>
      <c r="D203" s="23" t="s">
        <v>2381</v>
      </c>
      <c r="E203" s="23" t="s">
        <v>2380</v>
      </c>
      <c r="F203" s="23" t="s">
        <v>2380</v>
      </c>
      <c r="G203" s="23">
        <v>0</v>
      </c>
      <c r="H203" s="24" t="s">
        <v>2381</v>
      </c>
      <c r="I203" s="38" t="str">
        <f t="shared" si="6"/>
        <v>Obesity</v>
      </c>
      <c r="J203" s="38" t="str">
        <f t="shared" si="7"/>
        <v>Prediabetes</v>
      </c>
    </row>
    <row r="204" spans="1:10" x14ac:dyDescent="0.25">
      <c r="A204" s="25" t="s">
        <v>2170</v>
      </c>
      <c r="B204" s="26">
        <v>29.78</v>
      </c>
      <c r="C204" s="26">
        <v>10.27</v>
      </c>
      <c r="D204" s="26" t="s">
        <v>2381</v>
      </c>
      <c r="E204" s="26" t="s">
        <v>2380</v>
      </c>
      <c r="F204" s="26" t="s">
        <v>2382</v>
      </c>
      <c r="G204" s="26">
        <v>1</v>
      </c>
      <c r="H204" s="27" t="s">
        <v>2381</v>
      </c>
      <c r="I204" s="38" t="str">
        <f t="shared" si="6"/>
        <v>Overweight</v>
      </c>
      <c r="J204" s="38" t="str">
        <f t="shared" si="7"/>
        <v>Diabetes</v>
      </c>
    </row>
    <row r="205" spans="1:10" x14ac:dyDescent="0.25">
      <c r="A205" s="22" t="s">
        <v>2169</v>
      </c>
      <c r="B205" s="23">
        <v>32.78</v>
      </c>
      <c r="C205" s="23">
        <v>5.27</v>
      </c>
      <c r="D205" s="23" t="s">
        <v>2380</v>
      </c>
      <c r="E205" s="23" t="s">
        <v>2380</v>
      </c>
      <c r="F205" s="23" t="s">
        <v>2380</v>
      </c>
      <c r="G205" s="23">
        <v>0</v>
      </c>
      <c r="H205" s="24" t="s">
        <v>2381</v>
      </c>
      <c r="I205" s="38" t="str">
        <f t="shared" si="6"/>
        <v>Obesity</v>
      </c>
      <c r="J205" s="38" t="str">
        <f t="shared" si="7"/>
        <v>Normal</v>
      </c>
    </row>
    <row r="206" spans="1:10" x14ac:dyDescent="0.25">
      <c r="A206" s="25" t="s">
        <v>2168</v>
      </c>
      <c r="B206" s="26">
        <v>41.65</v>
      </c>
      <c r="C206" s="26">
        <v>10.73</v>
      </c>
      <c r="D206" s="26" t="s">
        <v>2381</v>
      </c>
      <c r="E206" s="26" t="s">
        <v>2380</v>
      </c>
      <c r="F206" s="26" t="s">
        <v>2380</v>
      </c>
      <c r="G206" s="26">
        <v>0</v>
      </c>
      <c r="H206" s="27" t="s">
        <v>2381</v>
      </c>
      <c r="I206" s="38" t="str">
        <f t="shared" si="6"/>
        <v>Obesity</v>
      </c>
      <c r="J206" s="38" t="str">
        <f t="shared" si="7"/>
        <v>Diabetes</v>
      </c>
    </row>
    <row r="207" spans="1:10" x14ac:dyDescent="0.25">
      <c r="A207" s="22" t="s">
        <v>2167</v>
      </c>
      <c r="B207" s="23">
        <v>50.79</v>
      </c>
      <c r="C207" s="23">
        <v>4.45</v>
      </c>
      <c r="D207" s="23" t="s">
        <v>2380</v>
      </c>
      <c r="E207" s="23" t="s">
        <v>2380</v>
      </c>
      <c r="F207" s="23" t="s">
        <v>2380</v>
      </c>
      <c r="G207" s="23">
        <v>1</v>
      </c>
      <c r="H207" s="24" t="s">
        <v>2381</v>
      </c>
      <c r="I207" s="38" t="str">
        <f t="shared" si="6"/>
        <v>Obesity</v>
      </c>
      <c r="J207" s="38" t="str">
        <f t="shared" si="7"/>
        <v>Normal</v>
      </c>
    </row>
    <row r="208" spans="1:10" x14ac:dyDescent="0.25">
      <c r="A208" s="25" t="s">
        <v>2166</v>
      </c>
      <c r="B208" s="26">
        <v>35.43</v>
      </c>
      <c r="C208" s="26">
        <v>5.25</v>
      </c>
      <c r="D208" s="26" t="s">
        <v>2381</v>
      </c>
      <c r="E208" s="26" t="s">
        <v>2380</v>
      </c>
      <c r="F208" s="26" t="s">
        <v>2380</v>
      </c>
      <c r="G208" s="26">
        <v>0</v>
      </c>
      <c r="H208" s="27" t="s">
        <v>2381</v>
      </c>
      <c r="I208" s="38" t="str">
        <f t="shared" si="6"/>
        <v>Obesity</v>
      </c>
      <c r="J208" s="38" t="str">
        <f t="shared" si="7"/>
        <v>Normal</v>
      </c>
    </row>
    <row r="209" spans="1:10" x14ac:dyDescent="0.25">
      <c r="A209" s="22" t="s">
        <v>2165</v>
      </c>
      <c r="B209" s="23">
        <v>35.25</v>
      </c>
      <c r="C209" s="23">
        <v>9.51</v>
      </c>
      <c r="D209" s="23" t="s">
        <v>2380</v>
      </c>
      <c r="E209" s="23" t="s">
        <v>2380</v>
      </c>
      <c r="F209" s="23" t="s">
        <v>2380</v>
      </c>
      <c r="G209" s="23">
        <v>0</v>
      </c>
      <c r="H209" s="24" t="s">
        <v>2381</v>
      </c>
      <c r="I209" s="38" t="str">
        <f t="shared" si="6"/>
        <v>Obesity</v>
      </c>
      <c r="J209" s="38" t="str">
        <f t="shared" si="7"/>
        <v>Diabetes</v>
      </c>
    </row>
    <row r="210" spans="1:10" x14ac:dyDescent="0.25">
      <c r="A210" s="25" t="s">
        <v>2164</v>
      </c>
      <c r="B210" s="26">
        <v>36.85</v>
      </c>
      <c r="C210" s="26">
        <v>11.12</v>
      </c>
      <c r="D210" s="26" t="s">
        <v>2380</v>
      </c>
      <c r="E210" s="26" t="s">
        <v>2380</v>
      </c>
      <c r="F210" s="26" t="s">
        <v>2380</v>
      </c>
      <c r="G210" s="26">
        <v>0</v>
      </c>
      <c r="H210" s="27" t="s">
        <v>2381</v>
      </c>
      <c r="I210" s="38" t="str">
        <f t="shared" si="6"/>
        <v>Obesity</v>
      </c>
      <c r="J210" s="38" t="str">
        <f t="shared" si="7"/>
        <v>Diabetes</v>
      </c>
    </row>
    <row r="211" spans="1:10" x14ac:dyDescent="0.25">
      <c r="A211" s="22" t="s">
        <v>2163</v>
      </c>
      <c r="B211" s="23">
        <v>31.02</v>
      </c>
      <c r="C211" s="23">
        <v>4.5599999999999996</v>
      </c>
      <c r="D211" s="23" t="s">
        <v>2380</v>
      </c>
      <c r="E211" s="23" t="s">
        <v>2381</v>
      </c>
      <c r="F211" s="23" t="s">
        <v>2380</v>
      </c>
      <c r="G211" s="23">
        <v>1</v>
      </c>
      <c r="H211" s="24" t="s">
        <v>2381</v>
      </c>
      <c r="I211" s="38" t="str">
        <f t="shared" si="6"/>
        <v>Obesity</v>
      </c>
      <c r="J211" s="38" t="str">
        <f t="shared" si="7"/>
        <v>Normal</v>
      </c>
    </row>
    <row r="212" spans="1:10" x14ac:dyDescent="0.25">
      <c r="A212" s="25" t="s">
        <v>2162</v>
      </c>
      <c r="B212" s="26">
        <v>35.6</v>
      </c>
      <c r="C212" s="26">
        <v>4.0199999999999996</v>
      </c>
      <c r="D212" s="26" t="s">
        <v>2381</v>
      </c>
      <c r="E212" s="26" t="s">
        <v>2381</v>
      </c>
      <c r="F212" s="26" t="s">
        <v>2380</v>
      </c>
      <c r="G212" s="26">
        <v>2</v>
      </c>
      <c r="H212" s="27" t="s">
        <v>2381</v>
      </c>
      <c r="I212" s="38" t="str">
        <f t="shared" si="6"/>
        <v>Obesity</v>
      </c>
      <c r="J212" s="38" t="str">
        <f t="shared" si="7"/>
        <v>Normal</v>
      </c>
    </row>
    <row r="213" spans="1:10" x14ac:dyDescent="0.25">
      <c r="A213" s="22" t="s">
        <v>2161</v>
      </c>
      <c r="B213" s="23">
        <v>34.39</v>
      </c>
      <c r="C213" s="23">
        <v>8.7200000000000006</v>
      </c>
      <c r="D213" s="23" t="s">
        <v>2380</v>
      </c>
      <c r="E213" s="23" t="s">
        <v>2380</v>
      </c>
      <c r="F213" s="23" t="s">
        <v>2380</v>
      </c>
      <c r="G213" s="23">
        <v>0</v>
      </c>
      <c r="H213" s="24" t="s">
        <v>2381</v>
      </c>
      <c r="I213" s="38" t="str">
        <f t="shared" si="6"/>
        <v>Obesity</v>
      </c>
      <c r="J213" s="38" t="str">
        <f t="shared" si="7"/>
        <v>Diabetes</v>
      </c>
    </row>
    <row r="214" spans="1:10" x14ac:dyDescent="0.25">
      <c r="A214" s="25" t="s">
        <v>2160</v>
      </c>
      <c r="B214" s="26">
        <v>29.06</v>
      </c>
      <c r="C214" s="26">
        <v>6.25</v>
      </c>
      <c r="D214" s="26" t="s">
        <v>2381</v>
      </c>
      <c r="E214" s="26" t="s">
        <v>2380</v>
      </c>
      <c r="F214" s="26" t="s">
        <v>2380</v>
      </c>
      <c r="G214" s="26">
        <v>1</v>
      </c>
      <c r="H214" s="27" t="s">
        <v>2381</v>
      </c>
      <c r="I214" s="38" t="str">
        <f t="shared" si="6"/>
        <v>Overweight</v>
      </c>
      <c r="J214" s="38" t="str">
        <f t="shared" si="7"/>
        <v>Prediabetes</v>
      </c>
    </row>
    <row r="215" spans="1:10" x14ac:dyDescent="0.25">
      <c r="A215" s="22" t="s">
        <v>2159</v>
      </c>
      <c r="B215" s="23">
        <v>35.799999999999997</v>
      </c>
      <c r="C215" s="23">
        <v>7.32</v>
      </c>
      <c r="D215" s="23" t="s">
        <v>2380</v>
      </c>
      <c r="E215" s="23" t="s">
        <v>2380</v>
      </c>
      <c r="F215" s="23" t="s">
        <v>2380</v>
      </c>
      <c r="G215" s="23">
        <v>2</v>
      </c>
      <c r="H215" s="24" t="s">
        <v>2381</v>
      </c>
      <c r="I215" s="38" t="str">
        <f t="shared" si="6"/>
        <v>Obesity</v>
      </c>
      <c r="J215" s="38" t="str">
        <f t="shared" si="7"/>
        <v>Diabetes</v>
      </c>
    </row>
    <row r="216" spans="1:10" x14ac:dyDescent="0.25">
      <c r="A216" s="25" t="s">
        <v>2158</v>
      </c>
      <c r="B216" s="26">
        <v>49.8</v>
      </c>
      <c r="C216" s="26">
        <v>4.24</v>
      </c>
      <c r="D216" s="26" t="s">
        <v>2380</v>
      </c>
      <c r="E216" s="26" t="s">
        <v>2380</v>
      </c>
      <c r="F216" s="26" t="s">
        <v>2380</v>
      </c>
      <c r="G216" s="26">
        <v>1</v>
      </c>
      <c r="H216" s="27" t="s">
        <v>2381</v>
      </c>
      <c r="I216" s="38" t="str">
        <f t="shared" si="6"/>
        <v>Obesity</v>
      </c>
      <c r="J216" s="38" t="str">
        <f t="shared" si="7"/>
        <v>Normal</v>
      </c>
    </row>
    <row r="217" spans="1:10" x14ac:dyDescent="0.25">
      <c r="A217" s="22" t="s">
        <v>2157</v>
      </c>
      <c r="B217" s="23">
        <v>35.71</v>
      </c>
      <c r="C217" s="23">
        <v>6.84</v>
      </c>
      <c r="D217" s="23" t="s">
        <v>2380</v>
      </c>
      <c r="E217" s="23" t="s">
        <v>2380</v>
      </c>
      <c r="F217" s="23" t="s">
        <v>2380</v>
      </c>
      <c r="G217" s="23">
        <v>2</v>
      </c>
      <c r="H217" s="24" t="s">
        <v>2381</v>
      </c>
      <c r="I217" s="38" t="str">
        <f t="shared" si="6"/>
        <v>Obesity</v>
      </c>
      <c r="J217" s="38" t="str">
        <f t="shared" si="7"/>
        <v>Diabetes</v>
      </c>
    </row>
    <row r="218" spans="1:10" x14ac:dyDescent="0.25">
      <c r="A218" s="25" t="s">
        <v>2156</v>
      </c>
      <c r="B218" s="26">
        <v>30.8</v>
      </c>
      <c r="C218" s="26">
        <v>5.23</v>
      </c>
      <c r="D218" s="26" t="s">
        <v>2381</v>
      </c>
      <c r="E218" s="26" t="s">
        <v>2380</v>
      </c>
      <c r="F218" s="26" t="s">
        <v>2380</v>
      </c>
      <c r="G218" s="26">
        <v>1</v>
      </c>
      <c r="H218" s="27" t="s">
        <v>2381</v>
      </c>
      <c r="I218" s="38" t="str">
        <f t="shared" si="6"/>
        <v>Obesity</v>
      </c>
      <c r="J218" s="38" t="str">
        <f t="shared" si="7"/>
        <v>Normal</v>
      </c>
    </row>
    <row r="219" spans="1:10" x14ac:dyDescent="0.25">
      <c r="A219" s="22" t="s">
        <v>2155</v>
      </c>
      <c r="B219" s="23">
        <v>33.69</v>
      </c>
      <c r="C219" s="23">
        <v>9.68</v>
      </c>
      <c r="D219" s="23" t="s">
        <v>2380</v>
      </c>
      <c r="E219" s="23" t="s">
        <v>2380</v>
      </c>
      <c r="F219" s="23" t="s">
        <v>2380</v>
      </c>
      <c r="G219" s="23">
        <v>0</v>
      </c>
      <c r="H219" s="24" t="s">
        <v>2381</v>
      </c>
      <c r="I219" s="38" t="str">
        <f t="shared" si="6"/>
        <v>Obesity</v>
      </c>
      <c r="J219" s="38" t="str">
        <f t="shared" si="7"/>
        <v>Diabetes</v>
      </c>
    </row>
    <row r="220" spans="1:10" x14ac:dyDescent="0.25">
      <c r="A220" s="25" t="s">
        <v>2154</v>
      </c>
      <c r="B220" s="26">
        <v>42.27</v>
      </c>
      <c r="C220" s="26">
        <v>6.05</v>
      </c>
      <c r="D220" s="26" t="s">
        <v>2381</v>
      </c>
      <c r="E220" s="26" t="s">
        <v>2380</v>
      </c>
      <c r="F220" s="26" t="s">
        <v>2380</v>
      </c>
      <c r="G220" s="26">
        <v>1</v>
      </c>
      <c r="H220" s="27" t="s">
        <v>2381</v>
      </c>
      <c r="I220" s="38" t="str">
        <f t="shared" si="6"/>
        <v>Obesity</v>
      </c>
      <c r="J220" s="38" t="str">
        <f t="shared" si="7"/>
        <v>Prediabetes</v>
      </c>
    </row>
    <row r="221" spans="1:10" x14ac:dyDescent="0.25">
      <c r="A221" s="22" t="s">
        <v>2153</v>
      </c>
      <c r="B221" s="23">
        <v>53.25</v>
      </c>
      <c r="C221" s="23">
        <v>6.11</v>
      </c>
      <c r="D221" s="23" t="s">
        <v>2381</v>
      </c>
      <c r="E221" s="23" t="s">
        <v>2380</v>
      </c>
      <c r="F221" s="23" t="s">
        <v>2382</v>
      </c>
      <c r="G221" s="23">
        <v>1</v>
      </c>
      <c r="H221" s="24" t="s">
        <v>2381</v>
      </c>
      <c r="I221" s="38" t="str">
        <f t="shared" si="6"/>
        <v>Obesity</v>
      </c>
      <c r="J221" s="38" t="str">
        <f t="shared" si="7"/>
        <v>Prediabetes</v>
      </c>
    </row>
    <row r="222" spans="1:10" x14ac:dyDescent="0.25">
      <c r="A222" s="25" t="s">
        <v>2152</v>
      </c>
      <c r="B222" s="26">
        <v>26.8</v>
      </c>
      <c r="C222" s="26">
        <v>10.93</v>
      </c>
      <c r="D222" s="26" t="s">
        <v>2381</v>
      </c>
      <c r="E222" s="26" t="s">
        <v>2380</v>
      </c>
      <c r="F222" s="26" t="s">
        <v>2380</v>
      </c>
      <c r="G222" s="26">
        <v>0</v>
      </c>
      <c r="H222" s="27" t="s">
        <v>2380</v>
      </c>
      <c r="I222" s="38" t="str">
        <f t="shared" si="6"/>
        <v>Overweight</v>
      </c>
      <c r="J222" s="38" t="str">
        <f t="shared" si="7"/>
        <v>Diabetes</v>
      </c>
    </row>
    <row r="223" spans="1:10" x14ac:dyDescent="0.25">
      <c r="A223" s="22" t="s">
        <v>2151</v>
      </c>
      <c r="B223" s="23">
        <v>28.5</v>
      </c>
      <c r="C223" s="23">
        <v>5.12</v>
      </c>
      <c r="D223" s="23" t="s">
        <v>2380</v>
      </c>
      <c r="E223" s="23" t="s">
        <v>2380</v>
      </c>
      <c r="F223" s="23" t="s">
        <v>2380</v>
      </c>
      <c r="G223" s="23">
        <v>1</v>
      </c>
      <c r="H223" s="24" t="s">
        <v>2381</v>
      </c>
      <c r="I223" s="38" t="str">
        <f t="shared" si="6"/>
        <v>Overweight</v>
      </c>
      <c r="J223" s="38" t="str">
        <f t="shared" si="7"/>
        <v>Normal</v>
      </c>
    </row>
    <row r="224" spans="1:10" x14ac:dyDescent="0.25">
      <c r="A224" s="25" t="s">
        <v>2150</v>
      </c>
      <c r="B224" s="26">
        <v>22.895</v>
      </c>
      <c r="C224" s="26">
        <v>5.72</v>
      </c>
      <c r="D224" s="26" t="s">
        <v>2380</v>
      </c>
      <c r="E224" s="26" t="s">
        <v>2380</v>
      </c>
      <c r="F224" s="26" t="s">
        <v>2380</v>
      </c>
      <c r="G224" s="26">
        <v>0</v>
      </c>
      <c r="H224" s="27" t="s">
        <v>2381</v>
      </c>
      <c r="I224" s="38" t="str">
        <f t="shared" si="6"/>
        <v>Normal Weight</v>
      </c>
      <c r="J224" s="38" t="str">
        <f t="shared" si="7"/>
        <v>Prediabetes</v>
      </c>
    </row>
    <row r="225" spans="1:10" x14ac:dyDescent="0.25">
      <c r="A225" s="22" t="s">
        <v>2149</v>
      </c>
      <c r="B225" s="23">
        <v>34.06</v>
      </c>
      <c r="C225" s="23">
        <v>11.83</v>
      </c>
      <c r="D225" s="23" t="s">
        <v>2381</v>
      </c>
      <c r="E225" s="23" t="s">
        <v>2380</v>
      </c>
      <c r="F225" s="23" t="s">
        <v>2380</v>
      </c>
      <c r="G225" s="23">
        <v>1</v>
      </c>
      <c r="H225" s="24" t="s">
        <v>2381</v>
      </c>
      <c r="I225" s="38" t="str">
        <f t="shared" si="6"/>
        <v>Obesity</v>
      </c>
      <c r="J225" s="38" t="str">
        <f t="shared" si="7"/>
        <v>Diabetes</v>
      </c>
    </row>
    <row r="226" spans="1:10" x14ac:dyDescent="0.25">
      <c r="A226" s="25" t="s">
        <v>2148</v>
      </c>
      <c r="B226" s="26">
        <v>36.409999999999997</v>
      </c>
      <c r="C226" s="26">
        <v>4.55</v>
      </c>
      <c r="D226" s="26" t="s">
        <v>2380</v>
      </c>
      <c r="E226" s="26" t="s">
        <v>2380</v>
      </c>
      <c r="F226" s="26" t="s">
        <v>2380</v>
      </c>
      <c r="G226" s="26">
        <v>0</v>
      </c>
      <c r="H226" s="27" t="s">
        <v>2381</v>
      </c>
      <c r="I226" s="38" t="str">
        <f t="shared" si="6"/>
        <v>Obesity</v>
      </c>
      <c r="J226" s="38" t="str">
        <f t="shared" si="7"/>
        <v>Normal</v>
      </c>
    </row>
    <row r="227" spans="1:10" x14ac:dyDescent="0.25">
      <c r="A227" s="22" t="s">
        <v>2147</v>
      </c>
      <c r="B227" s="23">
        <v>52.3</v>
      </c>
      <c r="C227" s="23">
        <v>4.87</v>
      </c>
      <c r="D227" s="23" t="s">
        <v>2381</v>
      </c>
      <c r="E227" s="23" t="s">
        <v>2380</v>
      </c>
      <c r="F227" s="23" t="s">
        <v>2382</v>
      </c>
      <c r="G227" s="23">
        <v>1</v>
      </c>
      <c r="H227" s="24" t="s">
        <v>2381</v>
      </c>
      <c r="I227" s="38" t="str">
        <f t="shared" si="6"/>
        <v>Obesity</v>
      </c>
      <c r="J227" s="38" t="str">
        <f t="shared" si="7"/>
        <v>Normal</v>
      </c>
    </row>
    <row r="228" spans="1:10" x14ac:dyDescent="0.25">
      <c r="A228" s="25" t="s">
        <v>2146</v>
      </c>
      <c r="B228" s="26">
        <v>52.66</v>
      </c>
      <c r="C228" s="26">
        <v>4.45</v>
      </c>
      <c r="D228" s="26" t="s">
        <v>2380</v>
      </c>
      <c r="E228" s="26" t="s">
        <v>2380</v>
      </c>
      <c r="F228" s="26" t="s">
        <v>2380</v>
      </c>
      <c r="G228" s="26">
        <v>1</v>
      </c>
      <c r="H228" s="27" t="s">
        <v>2381</v>
      </c>
      <c r="I228" s="38" t="str">
        <f t="shared" si="6"/>
        <v>Obesity</v>
      </c>
      <c r="J228" s="38" t="str">
        <f t="shared" si="7"/>
        <v>Normal</v>
      </c>
    </row>
    <row r="229" spans="1:10" x14ac:dyDescent="0.25">
      <c r="A229" s="22" t="s">
        <v>2145</v>
      </c>
      <c r="B229" s="23">
        <v>29.57</v>
      </c>
      <c r="C229" s="23">
        <v>9.42</v>
      </c>
      <c r="D229" s="23" t="s">
        <v>2381</v>
      </c>
      <c r="E229" s="23" t="s">
        <v>2380</v>
      </c>
      <c r="F229" s="23" t="s">
        <v>2380</v>
      </c>
      <c r="G229" s="23">
        <v>0</v>
      </c>
      <c r="H229" s="24" t="s">
        <v>2381</v>
      </c>
      <c r="I229" s="38" t="str">
        <f t="shared" si="6"/>
        <v>Overweight</v>
      </c>
      <c r="J229" s="38" t="str">
        <f t="shared" si="7"/>
        <v>Diabetes</v>
      </c>
    </row>
    <row r="230" spans="1:10" x14ac:dyDescent="0.25">
      <c r="A230" s="25" t="s">
        <v>2144</v>
      </c>
      <c r="B230" s="26">
        <v>36.99</v>
      </c>
      <c r="C230" s="26">
        <v>5.37</v>
      </c>
      <c r="D230" s="26" t="s">
        <v>2381</v>
      </c>
      <c r="E230" s="26" t="s">
        <v>2380</v>
      </c>
      <c r="F230" s="26" t="s">
        <v>2382</v>
      </c>
      <c r="G230" s="26">
        <v>1</v>
      </c>
      <c r="H230" s="27" t="s">
        <v>2381</v>
      </c>
      <c r="I230" s="38" t="str">
        <f t="shared" si="6"/>
        <v>Obesity</v>
      </c>
      <c r="J230" s="38" t="str">
        <f t="shared" si="7"/>
        <v>Normal</v>
      </c>
    </row>
    <row r="231" spans="1:10" x14ac:dyDescent="0.25">
      <c r="A231" s="22" t="s">
        <v>2143</v>
      </c>
      <c r="B231" s="23">
        <v>31.4</v>
      </c>
      <c r="C231" s="23">
        <v>4.5999999999999996</v>
      </c>
      <c r="D231" s="23" t="s">
        <v>2381</v>
      </c>
      <c r="E231" s="23" t="s">
        <v>2380</v>
      </c>
      <c r="F231" s="23" t="s">
        <v>2380</v>
      </c>
      <c r="G231" s="23">
        <v>1</v>
      </c>
      <c r="H231" s="24" t="s">
        <v>2381</v>
      </c>
      <c r="I231" s="38" t="str">
        <f t="shared" si="6"/>
        <v>Obesity</v>
      </c>
      <c r="J231" s="38" t="str">
        <f t="shared" si="7"/>
        <v>Normal</v>
      </c>
    </row>
    <row r="232" spans="1:10" x14ac:dyDescent="0.25">
      <c r="A232" s="25" t="s">
        <v>2142</v>
      </c>
      <c r="B232" s="26">
        <v>34.9</v>
      </c>
      <c r="C232" s="26">
        <v>6.22</v>
      </c>
      <c r="D232" s="26" t="s">
        <v>2380</v>
      </c>
      <c r="E232" s="26" t="s">
        <v>2380</v>
      </c>
      <c r="F232" s="26" t="s">
        <v>2382</v>
      </c>
      <c r="G232" s="26">
        <v>1</v>
      </c>
      <c r="H232" s="27" t="s">
        <v>2381</v>
      </c>
      <c r="I232" s="38" t="str">
        <f t="shared" si="6"/>
        <v>Obesity</v>
      </c>
      <c r="J232" s="38" t="str">
        <f t="shared" si="7"/>
        <v>Prediabetes</v>
      </c>
    </row>
    <row r="233" spans="1:10" x14ac:dyDescent="0.25">
      <c r="A233" s="22" t="s">
        <v>2141</v>
      </c>
      <c r="B233" s="23">
        <v>31.13</v>
      </c>
      <c r="C233" s="23">
        <v>4.5199999999999996</v>
      </c>
      <c r="D233" s="23" t="s">
        <v>2381</v>
      </c>
      <c r="E233" s="23" t="s">
        <v>2380</v>
      </c>
      <c r="F233" s="23" t="s">
        <v>2380</v>
      </c>
      <c r="G233" s="23">
        <v>1</v>
      </c>
      <c r="H233" s="24" t="s">
        <v>2381</v>
      </c>
      <c r="I233" s="38" t="str">
        <f t="shared" si="6"/>
        <v>Obesity</v>
      </c>
      <c r="J233" s="38" t="str">
        <f t="shared" si="7"/>
        <v>Normal</v>
      </c>
    </row>
    <row r="234" spans="1:10" x14ac:dyDescent="0.25">
      <c r="A234" s="25" t="s">
        <v>2140</v>
      </c>
      <c r="B234" s="26">
        <v>34.799999999999997</v>
      </c>
      <c r="C234" s="26">
        <v>6.18</v>
      </c>
      <c r="D234" s="26" t="s">
        <v>2380</v>
      </c>
      <c r="E234" s="26" t="s">
        <v>2380</v>
      </c>
      <c r="F234" s="26" t="s">
        <v>2382</v>
      </c>
      <c r="G234" s="26">
        <v>1</v>
      </c>
      <c r="H234" s="27" t="s">
        <v>2381</v>
      </c>
      <c r="I234" s="38" t="str">
        <f t="shared" si="6"/>
        <v>Obesity</v>
      </c>
      <c r="J234" s="38" t="str">
        <f t="shared" si="7"/>
        <v>Prediabetes</v>
      </c>
    </row>
    <row r="235" spans="1:10" x14ac:dyDescent="0.25">
      <c r="A235" s="22" t="s">
        <v>2139</v>
      </c>
      <c r="B235" s="23">
        <v>31.68</v>
      </c>
      <c r="C235" s="23">
        <v>4.4000000000000004</v>
      </c>
      <c r="D235" s="23" t="s">
        <v>2380</v>
      </c>
      <c r="E235" s="23" t="s">
        <v>2380</v>
      </c>
      <c r="F235" s="23" t="s">
        <v>2380</v>
      </c>
      <c r="G235" s="23">
        <v>0</v>
      </c>
      <c r="H235" s="24" t="s">
        <v>2381</v>
      </c>
      <c r="I235" s="38" t="str">
        <f t="shared" si="6"/>
        <v>Obesity</v>
      </c>
      <c r="J235" s="38" t="str">
        <f t="shared" si="7"/>
        <v>Normal</v>
      </c>
    </row>
    <row r="236" spans="1:10" x14ac:dyDescent="0.25">
      <c r="A236" s="25" t="s">
        <v>2138</v>
      </c>
      <c r="B236" s="26">
        <v>33.534999999999997</v>
      </c>
      <c r="C236" s="26">
        <v>6.23</v>
      </c>
      <c r="D236" s="26" t="s">
        <v>2380</v>
      </c>
      <c r="E236" s="26" t="s">
        <v>2381</v>
      </c>
      <c r="F236" s="26" t="s">
        <v>2380</v>
      </c>
      <c r="G236" s="26">
        <v>1</v>
      </c>
      <c r="H236" s="27" t="s">
        <v>2381</v>
      </c>
      <c r="I236" s="38" t="str">
        <f t="shared" si="6"/>
        <v>Obesity</v>
      </c>
      <c r="J236" s="38" t="str">
        <f t="shared" si="7"/>
        <v>Prediabetes</v>
      </c>
    </row>
    <row r="237" spans="1:10" x14ac:dyDescent="0.25">
      <c r="A237" s="22" t="s">
        <v>2137</v>
      </c>
      <c r="B237" s="23">
        <v>31.92</v>
      </c>
      <c r="C237" s="23">
        <v>5.33</v>
      </c>
      <c r="D237" s="23" t="s">
        <v>2381</v>
      </c>
      <c r="E237" s="23" t="s">
        <v>2380</v>
      </c>
      <c r="F237" s="23" t="s">
        <v>2380</v>
      </c>
      <c r="G237" s="23">
        <v>0</v>
      </c>
      <c r="H237" s="24" t="s">
        <v>2381</v>
      </c>
      <c r="I237" s="38" t="str">
        <f t="shared" si="6"/>
        <v>Obesity</v>
      </c>
      <c r="J237" s="38" t="str">
        <f t="shared" si="7"/>
        <v>Normal</v>
      </c>
    </row>
    <row r="238" spans="1:10" x14ac:dyDescent="0.25">
      <c r="A238" s="25" t="s">
        <v>2136</v>
      </c>
      <c r="B238" s="26">
        <v>32.700000000000003</v>
      </c>
      <c r="C238" s="26">
        <v>4.09</v>
      </c>
      <c r="D238" s="26" t="s">
        <v>2380</v>
      </c>
      <c r="E238" s="26" t="s">
        <v>2380</v>
      </c>
      <c r="F238" s="26" t="s">
        <v>2380</v>
      </c>
      <c r="G238" s="26">
        <v>1</v>
      </c>
      <c r="H238" s="27" t="s">
        <v>2381</v>
      </c>
      <c r="I238" s="38" t="str">
        <f t="shared" si="6"/>
        <v>Obesity</v>
      </c>
      <c r="J238" s="38" t="str">
        <f t="shared" si="7"/>
        <v>Normal</v>
      </c>
    </row>
    <row r="239" spans="1:10" x14ac:dyDescent="0.25">
      <c r="A239" s="22" t="s">
        <v>2135</v>
      </c>
      <c r="B239" s="23">
        <v>41.25</v>
      </c>
      <c r="C239" s="23">
        <v>5.19</v>
      </c>
      <c r="D239" s="23" t="s">
        <v>2380</v>
      </c>
      <c r="E239" s="23" t="s">
        <v>2380</v>
      </c>
      <c r="F239" s="23" t="s">
        <v>2380</v>
      </c>
      <c r="G239" s="23">
        <v>0</v>
      </c>
      <c r="H239" s="24" t="s">
        <v>2381</v>
      </c>
      <c r="I239" s="38" t="str">
        <f t="shared" si="6"/>
        <v>Obesity</v>
      </c>
      <c r="J239" s="38" t="str">
        <f t="shared" si="7"/>
        <v>Normal</v>
      </c>
    </row>
    <row r="240" spans="1:10" x14ac:dyDescent="0.25">
      <c r="A240" s="25" t="s">
        <v>2134</v>
      </c>
      <c r="B240" s="26">
        <v>33.11</v>
      </c>
      <c r="C240" s="26">
        <v>4.12</v>
      </c>
      <c r="D240" s="26" t="s">
        <v>2380</v>
      </c>
      <c r="E240" s="26" t="s">
        <v>2380</v>
      </c>
      <c r="F240" s="26" t="s">
        <v>2382</v>
      </c>
      <c r="G240" s="26">
        <v>1</v>
      </c>
      <c r="H240" s="27" t="s">
        <v>2381</v>
      </c>
      <c r="I240" s="38" t="str">
        <f t="shared" si="6"/>
        <v>Obesity</v>
      </c>
      <c r="J240" s="38" t="str">
        <f t="shared" si="7"/>
        <v>Normal</v>
      </c>
    </row>
    <row r="241" spans="1:10" x14ac:dyDescent="0.25">
      <c r="A241" s="22" t="s">
        <v>2133</v>
      </c>
      <c r="B241" s="23">
        <v>36.159999999999997</v>
      </c>
      <c r="C241" s="23">
        <v>5.0999999999999996</v>
      </c>
      <c r="D241" s="23" t="s">
        <v>2380</v>
      </c>
      <c r="E241" s="23" t="s">
        <v>2380</v>
      </c>
      <c r="F241" s="23" t="s">
        <v>2380</v>
      </c>
      <c r="G241" s="23">
        <v>1</v>
      </c>
      <c r="H241" s="24" t="s">
        <v>2381</v>
      </c>
      <c r="I241" s="38" t="str">
        <f t="shared" si="6"/>
        <v>Obesity</v>
      </c>
      <c r="J241" s="38" t="str">
        <f t="shared" si="7"/>
        <v>Normal</v>
      </c>
    </row>
    <row r="242" spans="1:10" x14ac:dyDescent="0.25">
      <c r="A242" s="25" t="s">
        <v>2132</v>
      </c>
      <c r="B242" s="26">
        <v>33.72</v>
      </c>
      <c r="C242" s="26">
        <v>6.21</v>
      </c>
      <c r="D242" s="26" t="s">
        <v>2381</v>
      </c>
      <c r="E242" s="26" t="s">
        <v>2380</v>
      </c>
      <c r="F242" s="26" t="s">
        <v>2382</v>
      </c>
      <c r="G242" s="26">
        <v>1</v>
      </c>
      <c r="H242" s="27" t="s">
        <v>2381</v>
      </c>
      <c r="I242" s="38" t="str">
        <f t="shared" si="6"/>
        <v>Obesity</v>
      </c>
      <c r="J242" s="38" t="str">
        <f t="shared" si="7"/>
        <v>Prediabetes</v>
      </c>
    </row>
    <row r="243" spans="1:10" x14ac:dyDescent="0.25">
      <c r="A243" s="22" t="s">
        <v>2130</v>
      </c>
      <c r="B243" s="23">
        <v>37.74</v>
      </c>
      <c r="C243" s="23">
        <v>9.5299999999999994</v>
      </c>
      <c r="D243" s="23" t="s">
        <v>2381</v>
      </c>
      <c r="E243" s="23" t="s">
        <v>2380</v>
      </c>
      <c r="F243" s="23" t="s">
        <v>2380</v>
      </c>
      <c r="G243" s="23">
        <v>1</v>
      </c>
      <c r="H243" s="24" t="s">
        <v>2381</v>
      </c>
      <c r="I243" s="38" t="str">
        <f t="shared" si="6"/>
        <v>Obesity</v>
      </c>
      <c r="J243" s="38" t="str">
        <f t="shared" si="7"/>
        <v>Diabetes</v>
      </c>
    </row>
    <row r="244" spans="1:10" x14ac:dyDescent="0.25">
      <c r="A244" s="25" t="s">
        <v>2129</v>
      </c>
      <c r="B244" s="26">
        <v>48.75</v>
      </c>
      <c r="C244" s="26">
        <v>4.6399999999999997</v>
      </c>
      <c r="D244" s="26" t="s">
        <v>2381</v>
      </c>
      <c r="E244" s="26" t="s">
        <v>2380</v>
      </c>
      <c r="F244" s="26" t="s">
        <v>2380</v>
      </c>
      <c r="G244" s="26">
        <v>1</v>
      </c>
      <c r="H244" s="27" t="s">
        <v>2381</v>
      </c>
      <c r="I244" s="38" t="str">
        <f t="shared" si="6"/>
        <v>Obesity</v>
      </c>
      <c r="J244" s="38" t="str">
        <f t="shared" si="7"/>
        <v>Normal</v>
      </c>
    </row>
    <row r="245" spans="1:10" x14ac:dyDescent="0.25">
      <c r="A245" s="22" t="s">
        <v>2128</v>
      </c>
      <c r="B245" s="23">
        <v>31.065000000000001</v>
      </c>
      <c r="C245" s="23">
        <v>5.05</v>
      </c>
      <c r="D245" s="23" t="s">
        <v>2380</v>
      </c>
      <c r="E245" s="23" t="s">
        <v>2380</v>
      </c>
      <c r="F245" s="23" t="s">
        <v>2380</v>
      </c>
      <c r="G245" s="23">
        <v>1</v>
      </c>
      <c r="H245" s="24" t="s">
        <v>2381</v>
      </c>
      <c r="I245" s="38" t="str">
        <f t="shared" si="6"/>
        <v>Obesity</v>
      </c>
      <c r="J245" s="38" t="str">
        <f t="shared" si="7"/>
        <v>Normal</v>
      </c>
    </row>
    <row r="246" spans="1:10" x14ac:dyDescent="0.25">
      <c r="A246" s="25" t="s">
        <v>2127</v>
      </c>
      <c r="B246" s="26">
        <v>23.55</v>
      </c>
      <c r="C246" s="26">
        <v>10.38</v>
      </c>
      <c r="D246" s="26" t="s">
        <v>2380</v>
      </c>
      <c r="E246" s="26" t="s">
        <v>2380</v>
      </c>
      <c r="F246" s="26" t="s">
        <v>2380</v>
      </c>
      <c r="G246" s="26">
        <v>0</v>
      </c>
      <c r="H246" s="27" t="s">
        <v>2381</v>
      </c>
      <c r="I246" s="38" t="str">
        <f t="shared" si="6"/>
        <v>Normal Weight</v>
      </c>
      <c r="J246" s="38" t="str">
        <f t="shared" si="7"/>
        <v>Diabetes</v>
      </c>
    </row>
    <row r="247" spans="1:10" x14ac:dyDescent="0.25">
      <c r="A247" s="22" t="s">
        <v>2126</v>
      </c>
      <c r="B247" s="23">
        <v>30.18</v>
      </c>
      <c r="C247" s="23">
        <v>8.31</v>
      </c>
      <c r="D247" s="23" t="s">
        <v>2381</v>
      </c>
      <c r="E247" s="23" t="s">
        <v>2380</v>
      </c>
      <c r="F247" s="23" t="s">
        <v>2380</v>
      </c>
      <c r="G247" s="23">
        <v>1</v>
      </c>
      <c r="H247" s="24" t="s">
        <v>2381</v>
      </c>
      <c r="I247" s="38" t="str">
        <f t="shared" si="6"/>
        <v>Obesity</v>
      </c>
      <c r="J247" s="38" t="str">
        <f t="shared" si="7"/>
        <v>Diabetes</v>
      </c>
    </row>
    <row r="248" spans="1:10" x14ac:dyDescent="0.25">
      <c r="A248" s="25" t="s">
        <v>2125</v>
      </c>
      <c r="B248" s="26">
        <v>29.94</v>
      </c>
      <c r="C248" s="26">
        <v>7.59</v>
      </c>
      <c r="D248" s="26" t="s">
        <v>2380</v>
      </c>
      <c r="E248" s="26" t="s">
        <v>2380</v>
      </c>
      <c r="F248" s="26" t="s">
        <v>2380</v>
      </c>
      <c r="G248" s="26">
        <v>0</v>
      </c>
      <c r="H248" s="27" t="s">
        <v>2381</v>
      </c>
      <c r="I248" s="38" t="str">
        <f t="shared" si="6"/>
        <v>Overweight</v>
      </c>
      <c r="J248" s="38" t="str">
        <f t="shared" si="7"/>
        <v>Diabetes</v>
      </c>
    </row>
    <row r="249" spans="1:10" x14ac:dyDescent="0.25">
      <c r="A249" s="22" t="s">
        <v>2124</v>
      </c>
      <c r="B249" s="23">
        <v>31.4</v>
      </c>
      <c r="C249" s="23">
        <v>5.49</v>
      </c>
      <c r="D249" s="23" t="s">
        <v>2380</v>
      </c>
      <c r="E249" s="23" t="s">
        <v>2380</v>
      </c>
      <c r="F249" s="23" t="s">
        <v>2380</v>
      </c>
      <c r="G249" s="23">
        <v>0</v>
      </c>
      <c r="H249" s="24" t="s">
        <v>2381</v>
      </c>
      <c r="I249" s="38" t="str">
        <f t="shared" si="6"/>
        <v>Obesity</v>
      </c>
      <c r="J249" s="38" t="str">
        <f t="shared" si="7"/>
        <v>Normal</v>
      </c>
    </row>
    <row r="250" spans="1:10" x14ac:dyDescent="0.25">
      <c r="A250" s="25" t="s">
        <v>2123</v>
      </c>
      <c r="B250" s="26">
        <v>53.06</v>
      </c>
      <c r="C250" s="26">
        <v>11.68</v>
      </c>
      <c r="D250" s="26" t="s">
        <v>2380</v>
      </c>
      <c r="E250" s="26" t="s">
        <v>2380</v>
      </c>
      <c r="F250" s="26" t="s">
        <v>2380</v>
      </c>
      <c r="G250" s="26">
        <v>0</v>
      </c>
      <c r="H250" s="27" t="s">
        <v>2381</v>
      </c>
      <c r="I250" s="38" t="str">
        <f t="shared" si="6"/>
        <v>Obesity</v>
      </c>
      <c r="J250" s="38" t="str">
        <f t="shared" si="7"/>
        <v>Diabetes</v>
      </c>
    </row>
    <row r="251" spans="1:10" x14ac:dyDescent="0.25">
      <c r="A251" s="22" t="s">
        <v>2122</v>
      </c>
      <c r="B251" s="23">
        <v>30.25</v>
      </c>
      <c r="C251" s="23">
        <v>4.1900000000000004</v>
      </c>
      <c r="D251" s="23" t="s">
        <v>2380</v>
      </c>
      <c r="E251" s="23" t="s">
        <v>2380</v>
      </c>
      <c r="F251" s="23" t="s">
        <v>2380</v>
      </c>
      <c r="G251" s="23">
        <v>2</v>
      </c>
      <c r="H251" s="24" t="s">
        <v>2381</v>
      </c>
      <c r="I251" s="38" t="str">
        <f t="shared" si="6"/>
        <v>Obesity</v>
      </c>
      <c r="J251" s="38" t="str">
        <f t="shared" si="7"/>
        <v>Normal</v>
      </c>
    </row>
    <row r="252" spans="1:10" x14ac:dyDescent="0.25">
      <c r="A252" s="25" t="s">
        <v>2121</v>
      </c>
      <c r="B252" s="26">
        <v>46.68</v>
      </c>
      <c r="C252" s="26">
        <v>4.01</v>
      </c>
      <c r="D252" s="26" t="s">
        <v>2380</v>
      </c>
      <c r="E252" s="26" t="s">
        <v>2380</v>
      </c>
      <c r="F252" s="26" t="s">
        <v>2380</v>
      </c>
      <c r="G252" s="26">
        <v>0</v>
      </c>
      <c r="H252" s="27" t="s">
        <v>2381</v>
      </c>
      <c r="I252" s="38" t="str">
        <f t="shared" si="6"/>
        <v>Obesity</v>
      </c>
      <c r="J252" s="38" t="str">
        <f t="shared" si="7"/>
        <v>Normal</v>
      </c>
    </row>
    <row r="253" spans="1:10" x14ac:dyDescent="0.25">
      <c r="A253" s="22" t="s">
        <v>2120</v>
      </c>
      <c r="B253" s="23">
        <v>30.4</v>
      </c>
      <c r="C253" s="23">
        <v>5.91</v>
      </c>
      <c r="D253" s="23" t="s">
        <v>2380</v>
      </c>
      <c r="E253" s="23" t="s">
        <v>2381</v>
      </c>
      <c r="F253" s="23" t="s">
        <v>2380</v>
      </c>
      <c r="G253" s="23">
        <v>2</v>
      </c>
      <c r="H253" s="24" t="s">
        <v>2381</v>
      </c>
      <c r="I253" s="38" t="str">
        <f t="shared" si="6"/>
        <v>Obesity</v>
      </c>
      <c r="J253" s="38" t="str">
        <f t="shared" si="7"/>
        <v>Prediabetes</v>
      </c>
    </row>
    <row r="254" spans="1:10" x14ac:dyDescent="0.25">
      <c r="A254" s="25" t="s">
        <v>2119</v>
      </c>
      <c r="B254" s="26">
        <v>30.2</v>
      </c>
      <c r="C254" s="26">
        <v>4.47</v>
      </c>
      <c r="D254" s="26" t="s">
        <v>2381</v>
      </c>
      <c r="E254" s="26" t="s">
        <v>2380</v>
      </c>
      <c r="F254" s="26" t="s">
        <v>2382</v>
      </c>
      <c r="G254" s="26">
        <v>1</v>
      </c>
      <c r="H254" s="27" t="s">
        <v>2381</v>
      </c>
      <c r="I254" s="38" t="str">
        <f t="shared" si="6"/>
        <v>Obesity</v>
      </c>
      <c r="J254" s="38" t="str">
        <f t="shared" si="7"/>
        <v>Normal</v>
      </c>
    </row>
    <row r="255" spans="1:10" x14ac:dyDescent="0.25">
      <c r="A255" s="22" t="s">
        <v>2118</v>
      </c>
      <c r="B255" s="23">
        <v>51.18</v>
      </c>
      <c r="C255" s="23">
        <v>4.5599999999999996</v>
      </c>
      <c r="D255" s="23" t="s">
        <v>2381</v>
      </c>
      <c r="E255" s="23" t="s">
        <v>2381</v>
      </c>
      <c r="F255" s="23" t="s">
        <v>2380</v>
      </c>
      <c r="G255" s="23">
        <v>2</v>
      </c>
      <c r="H255" s="24" t="s">
        <v>2381</v>
      </c>
      <c r="I255" s="38" t="str">
        <f t="shared" si="6"/>
        <v>Obesity</v>
      </c>
      <c r="J255" s="38" t="str">
        <f t="shared" si="7"/>
        <v>Normal</v>
      </c>
    </row>
    <row r="256" spans="1:10" x14ac:dyDescent="0.25">
      <c r="A256" s="25" t="s">
        <v>2117</v>
      </c>
      <c r="B256" s="26">
        <v>22.18</v>
      </c>
      <c r="C256" s="26">
        <v>9.9</v>
      </c>
      <c r="D256" s="26" t="s">
        <v>2380</v>
      </c>
      <c r="E256" s="26" t="s">
        <v>2380</v>
      </c>
      <c r="F256" s="26" t="s">
        <v>2380</v>
      </c>
      <c r="G256" s="26">
        <v>0</v>
      </c>
      <c r="H256" s="27" t="s">
        <v>2381</v>
      </c>
      <c r="I256" s="38" t="str">
        <f t="shared" si="6"/>
        <v>Normal Weight</v>
      </c>
      <c r="J256" s="38" t="str">
        <f t="shared" si="7"/>
        <v>Diabetes</v>
      </c>
    </row>
    <row r="257" spans="1:10" x14ac:dyDescent="0.25">
      <c r="A257" s="22" t="s">
        <v>2116</v>
      </c>
      <c r="B257" s="23">
        <v>31.92</v>
      </c>
      <c r="C257" s="23">
        <v>5.1100000000000003</v>
      </c>
      <c r="D257" s="23" t="s">
        <v>2380</v>
      </c>
      <c r="E257" s="23" t="s">
        <v>2380</v>
      </c>
      <c r="F257" s="23" t="s">
        <v>2382</v>
      </c>
      <c r="G257" s="23">
        <v>1</v>
      </c>
      <c r="H257" s="24" t="s">
        <v>2381</v>
      </c>
      <c r="I257" s="38" t="str">
        <f t="shared" si="6"/>
        <v>Obesity</v>
      </c>
      <c r="J257" s="38" t="str">
        <f t="shared" si="7"/>
        <v>Normal</v>
      </c>
    </row>
    <row r="258" spans="1:10" x14ac:dyDescent="0.25">
      <c r="A258" s="25" t="s">
        <v>2115</v>
      </c>
      <c r="B258" s="26">
        <v>31.73</v>
      </c>
      <c r="C258" s="26">
        <v>5.73</v>
      </c>
      <c r="D258" s="26" t="s">
        <v>2380</v>
      </c>
      <c r="E258" s="26" t="s">
        <v>2381</v>
      </c>
      <c r="F258" s="26" t="s">
        <v>2380</v>
      </c>
      <c r="G258" s="26">
        <v>1</v>
      </c>
      <c r="H258" s="27" t="s">
        <v>2381</v>
      </c>
      <c r="I258" s="38" t="str">
        <f t="shared" ref="I258:I321" si="8">IF(B258&lt;18.5,"Underweight",IF(B258&lt;25,"Normal Weight",IF(B258&lt;30,"Overweight","Obesity")))</f>
        <v>Obesity</v>
      </c>
      <c r="J258" s="38" t="str">
        <f t="shared" ref="J258:J321" si="9">IF(C258&lt;5.7,"Normal",IF(C258&lt;6.5,"Prediabetes","Diabetes"))</f>
        <v>Prediabetes</v>
      </c>
    </row>
    <row r="259" spans="1:10" x14ac:dyDescent="0.25">
      <c r="A259" s="22" t="s">
        <v>2114</v>
      </c>
      <c r="B259" s="23">
        <v>45.52</v>
      </c>
      <c r="C259" s="23">
        <v>6.04</v>
      </c>
      <c r="D259" s="23" t="s">
        <v>2380</v>
      </c>
      <c r="E259" s="23" t="s">
        <v>2380</v>
      </c>
      <c r="F259" s="23" t="s">
        <v>2382</v>
      </c>
      <c r="G259" s="23">
        <v>1</v>
      </c>
      <c r="H259" s="24" t="s">
        <v>2381</v>
      </c>
      <c r="I259" s="38" t="str">
        <f t="shared" si="8"/>
        <v>Obesity</v>
      </c>
      <c r="J259" s="38" t="str">
        <f t="shared" si="9"/>
        <v>Prediabetes</v>
      </c>
    </row>
    <row r="260" spans="1:10" x14ac:dyDescent="0.25">
      <c r="A260" s="25" t="s">
        <v>2113</v>
      </c>
      <c r="B260" s="26">
        <v>52.81</v>
      </c>
      <c r="C260" s="26">
        <v>5.19</v>
      </c>
      <c r="D260" s="26" t="s">
        <v>2380</v>
      </c>
      <c r="E260" s="26" t="s">
        <v>2380</v>
      </c>
      <c r="F260" s="26" t="s">
        <v>2382</v>
      </c>
      <c r="G260" s="26">
        <v>1</v>
      </c>
      <c r="H260" s="27" t="s">
        <v>2381</v>
      </c>
      <c r="I260" s="38" t="str">
        <f t="shared" si="8"/>
        <v>Obesity</v>
      </c>
      <c r="J260" s="38" t="str">
        <f t="shared" si="9"/>
        <v>Normal</v>
      </c>
    </row>
    <row r="261" spans="1:10" x14ac:dyDescent="0.25">
      <c r="A261" s="22" t="s">
        <v>2112</v>
      </c>
      <c r="B261" s="23">
        <v>33.58</v>
      </c>
      <c r="C261" s="23">
        <v>5.56</v>
      </c>
      <c r="D261" s="23" t="s">
        <v>2380</v>
      </c>
      <c r="E261" s="23" t="s">
        <v>2380</v>
      </c>
      <c r="F261" s="23" t="s">
        <v>2380</v>
      </c>
      <c r="G261" s="23">
        <v>1</v>
      </c>
      <c r="H261" s="24" t="s">
        <v>2381</v>
      </c>
      <c r="I261" s="38" t="str">
        <f t="shared" si="8"/>
        <v>Obesity</v>
      </c>
      <c r="J261" s="38" t="str">
        <f t="shared" si="9"/>
        <v>Normal</v>
      </c>
    </row>
    <row r="262" spans="1:10" x14ac:dyDescent="0.25">
      <c r="A262" s="25" t="s">
        <v>2111</v>
      </c>
      <c r="B262" s="26">
        <v>30.684999999999999</v>
      </c>
      <c r="C262" s="26">
        <v>8.23</v>
      </c>
      <c r="D262" s="26" t="s">
        <v>2380</v>
      </c>
      <c r="E262" s="26" t="s">
        <v>2380</v>
      </c>
      <c r="F262" s="26" t="s">
        <v>2380</v>
      </c>
      <c r="G262" s="26">
        <v>0</v>
      </c>
      <c r="H262" s="27" t="s">
        <v>2381</v>
      </c>
      <c r="I262" s="38" t="str">
        <f t="shared" si="8"/>
        <v>Obesity</v>
      </c>
      <c r="J262" s="38" t="str">
        <f t="shared" si="9"/>
        <v>Diabetes</v>
      </c>
    </row>
    <row r="263" spans="1:10" x14ac:dyDescent="0.25">
      <c r="A263" s="22" t="s">
        <v>2110</v>
      </c>
      <c r="B263" s="23">
        <v>37.524999999999999</v>
      </c>
      <c r="C263" s="23">
        <v>9.0299999999999994</v>
      </c>
      <c r="D263" s="23" t="s">
        <v>2381</v>
      </c>
      <c r="E263" s="23" t="s">
        <v>2380</v>
      </c>
      <c r="F263" s="23" t="s">
        <v>2380</v>
      </c>
      <c r="G263" s="23">
        <v>2</v>
      </c>
      <c r="H263" s="24" t="s">
        <v>2380</v>
      </c>
      <c r="I263" s="38" t="str">
        <f t="shared" si="8"/>
        <v>Obesity</v>
      </c>
      <c r="J263" s="38" t="str">
        <f t="shared" si="9"/>
        <v>Diabetes</v>
      </c>
    </row>
    <row r="264" spans="1:10" x14ac:dyDescent="0.25">
      <c r="A264" s="25" t="s">
        <v>2109</v>
      </c>
      <c r="B264" s="26">
        <v>34.5</v>
      </c>
      <c r="C264" s="26">
        <v>4.07</v>
      </c>
      <c r="D264" s="26" t="s">
        <v>2381</v>
      </c>
      <c r="E264" s="26" t="s">
        <v>2380</v>
      </c>
      <c r="F264" s="26" t="s">
        <v>2380</v>
      </c>
      <c r="G264" s="26">
        <v>0</v>
      </c>
      <c r="H264" s="27" t="s">
        <v>2381</v>
      </c>
      <c r="I264" s="38" t="str">
        <f t="shared" si="8"/>
        <v>Obesity</v>
      </c>
      <c r="J264" s="38" t="str">
        <f t="shared" si="9"/>
        <v>Normal</v>
      </c>
    </row>
    <row r="265" spans="1:10" x14ac:dyDescent="0.25">
      <c r="A265" s="22" t="s">
        <v>2108</v>
      </c>
      <c r="B265" s="23">
        <v>28.16</v>
      </c>
      <c r="C265" s="23">
        <v>5.77</v>
      </c>
      <c r="D265" s="23" t="s">
        <v>2380</v>
      </c>
      <c r="E265" s="23" t="s">
        <v>2380</v>
      </c>
      <c r="F265" s="23" t="s">
        <v>2380</v>
      </c>
      <c r="G265" s="23">
        <v>2</v>
      </c>
      <c r="H265" s="24" t="s">
        <v>2381</v>
      </c>
      <c r="I265" s="38" t="str">
        <f t="shared" si="8"/>
        <v>Overweight</v>
      </c>
      <c r="J265" s="38" t="str">
        <f t="shared" si="9"/>
        <v>Prediabetes</v>
      </c>
    </row>
    <row r="266" spans="1:10" x14ac:dyDescent="0.25">
      <c r="A266" s="25" t="s">
        <v>2107</v>
      </c>
      <c r="B266" s="26">
        <v>30.02</v>
      </c>
      <c r="C266" s="26">
        <v>5.98</v>
      </c>
      <c r="D266" s="26" t="s">
        <v>2380</v>
      </c>
      <c r="E266" s="26" t="s">
        <v>2380</v>
      </c>
      <c r="F266" s="26" t="s">
        <v>2382</v>
      </c>
      <c r="G266" s="26">
        <v>1</v>
      </c>
      <c r="H266" s="27" t="s">
        <v>2381</v>
      </c>
      <c r="I266" s="38" t="str">
        <f t="shared" si="8"/>
        <v>Obesity</v>
      </c>
      <c r="J266" s="38" t="str">
        <f t="shared" si="9"/>
        <v>Prediabetes</v>
      </c>
    </row>
    <row r="267" spans="1:10" x14ac:dyDescent="0.25">
      <c r="A267" s="22" t="s">
        <v>2106</v>
      </c>
      <c r="B267" s="23">
        <v>37.82</v>
      </c>
      <c r="C267" s="23">
        <v>6.01</v>
      </c>
      <c r="D267" s="23" t="s">
        <v>2380</v>
      </c>
      <c r="E267" s="23" t="s">
        <v>2380</v>
      </c>
      <c r="F267" s="23" t="s">
        <v>2380</v>
      </c>
      <c r="G267" s="23">
        <v>0</v>
      </c>
      <c r="H267" s="24" t="s">
        <v>2381</v>
      </c>
      <c r="I267" s="38" t="str">
        <f t="shared" si="8"/>
        <v>Obesity</v>
      </c>
      <c r="J267" s="38" t="str">
        <f t="shared" si="9"/>
        <v>Prediabetes</v>
      </c>
    </row>
    <row r="268" spans="1:10" x14ac:dyDescent="0.25">
      <c r="A268" s="25" t="s">
        <v>2105</v>
      </c>
      <c r="B268" s="26">
        <v>33.14</v>
      </c>
      <c r="C268" s="26">
        <v>5.67</v>
      </c>
      <c r="D268" s="26" t="s">
        <v>2381</v>
      </c>
      <c r="E268" s="26" t="s">
        <v>2380</v>
      </c>
      <c r="F268" s="26" t="s">
        <v>2380</v>
      </c>
      <c r="G268" s="26">
        <v>0</v>
      </c>
      <c r="H268" s="27" t="s">
        <v>2381</v>
      </c>
      <c r="I268" s="38" t="str">
        <f t="shared" si="8"/>
        <v>Obesity</v>
      </c>
      <c r="J268" s="38" t="str">
        <f t="shared" si="9"/>
        <v>Normal</v>
      </c>
    </row>
    <row r="269" spans="1:10" x14ac:dyDescent="0.25">
      <c r="A269" s="22" t="s">
        <v>2104</v>
      </c>
      <c r="B269" s="23">
        <v>25.14</v>
      </c>
      <c r="C269" s="23">
        <v>6.02</v>
      </c>
      <c r="D269" s="23" t="s">
        <v>2381</v>
      </c>
      <c r="E269" s="23" t="s">
        <v>2380</v>
      </c>
      <c r="F269" s="23" t="s">
        <v>2382</v>
      </c>
      <c r="G269" s="23">
        <v>1</v>
      </c>
      <c r="H269" s="24" t="s">
        <v>2381</v>
      </c>
      <c r="I269" s="38" t="str">
        <f t="shared" si="8"/>
        <v>Overweight</v>
      </c>
      <c r="J269" s="38" t="str">
        <f t="shared" si="9"/>
        <v>Prediabetes</v>
      </c>
    </row>
    <row r="270" spans="1:10" x14ac:dyDescent="0.25">
      <c r="A270" s="25" t="s">
        <v>2103</v>
      </c>
      <c r="B270" s="26">
        <v>20.18</v>
      </c>
      <c r="C270" s="26">
        <v>11.19</v>
      </c>
      <c r="D270" s="26" t="s">
        <v>2380</v>
      </c>
      <c r="E270" s="26" t="s">
        <v>2380</v>
      </c>
      <c r="F270" s="26" t="s">
        <v>2380</v>
      </c>
      <c r="G270" s="26">
        <v>0</v>
      </c>
      <c r="H270" s="27" t="s">
        <v>2381</v>
      </c>
      <c r="I270" s="38" t="str">
        <f t="shared" si="8"/>
        <v>Normal Weight</v>
      </c>
      <c r="J270" s="38" t="str">
        <f t="shared" si="9"/>
        <v>Diabetes</v>
      </c>
    </row>
    <row r="271" spans="1:10" x14ac:dyDescent="0.25">
      <c r="A271" s="22" t="s">
        <v>2102</v>
      </c>
      <c r="B271" s="23">
        <v>44.36</v>
      </c>
      <c r="C271" s="23">
        <v>5.1100000000000003</v>
      </c>
      <c r="D271" s="23" t="s">
        <v>2380</v>
      </c>
      <c r="E271" s="23" t="s">
        <v>2380</v>
      </c>
      <c r="F271" s="23" t="s">
        <v>2380</v>
      </c>
      <c r="G271" s="23">
        <v>0</v>
      </c>
      <c r="H271" s="24" t="s">
        <v>2381</v>
      </c>
      <c r="I271" s="38" t="str">
        <f t="shared" si="8"/>
        <v>Obesity</v>
      </c>
      <c r="J271" s="38" t="str">
        <f t="shared" si="9"/>
        <v>Normal</v>
      </c>
    </row>
    <row r="272" spans="1:10" x14ac:dyDescent="0.25">
      <c r="A272" s="25" t="s">
        <v>2101</v>
      </c>
      <c r="B272" s="26">
        <v>23.82</v>
      </c>
      <c r="C272" s="26">
        <v>10.85</v>
      </c>
      <c r="D272" s="26" t="s">
        <v>2381</v>
      </c>
      <c r="E272" s="26" t="s">
        <v>2380</v>
      </c>
      <c r="F272" s="26" t="s">
        <v>2380</v>
      </c>
      <c r="G272" s="26">
        <v>0</v>
      </c>
      <c r="H272" s="27" t="s">
        <v>2381</v>
      </c>
      <c r="I272" s="38" t="str">
        <f t="shared" si="8"/>
        <v>Normal Weight</v>
      </c>
      <c r="J272" s="38" t="str">
        <f t="shared" si="9"/>
        <v>Diabetes</v>
      </c>
    </row>
    <row r="273" spans="1:10" x14ac:dyDescent="0.25">
      <c r="A273" s="22" t="s">
        <v>2100</v>
      </c>
      <c r="B273" s="23">
        <v>45</v>
      </c>
      <c r="C273" s="23">
        <v>5.24</v>
      </c>
      <c r="D273" s="23" t="s">
        <v>2381</v>
      </c>
      <c r="E273" s="23" t="s">
        <v>2380</v>
      </c>
      <c r="F273" s="23" t="s">
        <v>2380</v>
      </c>
      <c r="G273" s="23">
        <v>1</v>
      </c>
      <c r="H273" s="24" t="s">
        <v>2381</v>
      </c>
      <c r="I273" s="38" t="str">
        <f t="shared" si="8"/>
        <v>Obesity</v>
      </c>
      <c r="J273" s="38" t="str">
        <f t="shared" si="9"/>
        <v>Normal</v>
      </c>
    </row>
    <row r="274" spans="1:10" x14ac:dyDescent="0.25">
      <c r="A274" s="25" t="s">
        <v>2099</v>
      </c>
      <c r="B274" s="26">
        <v>26.62</v>
      </c>
      <c r="C274" s="26">
        <v>10.08</v>
      </c>
      <c r="D274" s="26" t="s">
        <v>2380</v>
      </c>
      <c r="E274" s="26" t="s">
        <v>2380</v>
      </c>
      <c r="F274" s="26" t="s">
        <v>2380</v>
      </c>
      <c r="G274" s="26">
        <v>0</v>
      </c>
      <c r="H274" s="27" t="s">
        <v>2381</v>
      </c>
      <c r="I274" s="38" t="str">
        <f t="shared" si="8"/>
        <v>Overweight</v>
      </c>
      <c r="J274" s="38" t="str">
        <f t="shared" si="9"/>
        <v>Diabetes</v>
      </c>
    </row>
    <row r="275" spans="1:10" x14ac:dyDescent="0.25">
      <c r="A275" s="22" t="s">
        <v>2098</v>
      </c>
      <c r="B275" s="23">
        <v>32.67</v>
      </c>
      <c r="C275" s="23">
        <v>10.97</v>
      </c>
      <c r="D275" s="23" t="s">
        <v>2381</v>
      </c>
      <c r="E275" s="23" t="s">
        <v>2380</v>
      </c>
      <c r="F275" s="23" t="s">
        <v>2380</v>
      </c>
      <c r="G275" s="23">
        <v>0</v>
      </c>
      <c r="H275" s="24" t="s">
        <v>2381</v>
      </c>
      <c r="I275" s="38" t="str">
        <f t="shared" si="8"/>
        <v>Obesity</v>
      </c>
      <c r="J275" s="38" t="str">
        <f t="shared" si="9"/>
        <v>Diabetes</v>
      </c>
    </row>
    <row r="276" spans="1:10" x14ac:dyDescent="0.25">
      <c r="A276" s="25" t="s">
        <v>2097</v>
      </c>
      <c r="B276" s="26">
        <v>44.44</v>
      </c>
      <c r="C276" s="26">
        <v>4.9000000000000004</v>
      </c>
      <c r="D276" s="26" t="s">
        <v>2381</v>
      </c>
      <c r="E276" s="26" t="s">
        <v>2380</v>
      </c>
      <c r="F276" s="26" t="s">
        <v>2380</v>
      </c>
      <c r="G276" s="26">
        <v>1</v>
      </c>
      <c r="H276" s="27" t="s">
        <v>2381</v>
      </c>
      <c r="I276" s="38" t="str">
        <f t="shared" si="8"/>
        <v>Obesity</v>
      </c>
      <c r="J276" s="38" t="str">
        <f t="shared" si="9"/>
        <v>Normal</v>
      </c>
    </row>
    <row r="277" spans="1:10" x14ac:dyDescent="0.25">
      <c r="A277" s="22" t="s">
        <v>2096</v>
      </c>
      <c r="B277" s="23">
        <v>28.31</v>
      </c>
      <c r="C277" s="23">
        <v>5.33</v>
      </c>
      <c r="D277" s="23" t="s">
        <v>2380</v>
      </c>
      <c r="E277" s="23" t="s">
        <v>2380</v>
      </c>
      <c r="F277" s="23" t="s">
        <v>2380</v>
      </c>
      <c r="G277" s="23">
        <v>0</v>
      </c>
      <c r="H277" s="24" t="s">
        <v>2381</v>
      </c>
      <c r="I277" s="38" t="str">
        <f t="shared" si="8"/>
        <v>Overweight</v>
      </c>
      <c r="J277" s="38" t="str">
        <f t="shared" si="9"/>
        <v>Normal</v>
      </c>
    </row>
    <row r="278" spans="1:10" x14ac:dyDescent="0.25">
      <c r="A278" s="25" t="s">
        <v>2095</v>
      </c>
      <c r="B278" s="26">
        <v>25.05</v>
      </c>
      <c r="C278" s="26">
        <v>4.6100000000000003</v>
      </c>
      <c r="D278" s="26" t="s">
        <v>2380</v>
      </c>
      <c r="E278" s="26" t="s">
        <v>2380</v>
      </c>
      <c r="F278" s="26" t="s">
        <v>2380</v>
      </c>
      <c r="G278" s="26">
        <v>2</v>
      </c>
      <c r="H278" s="27" t="s">
        <v>2381</v>
      </c>
      <c r="I278" s="38" t="str">
        <f t="shared" si="8"/>
        <v>Overweight</v>
      </c>
      <c r="J278" s="38" t="str">
        <f t="shared" si="9"/>
        <v>Normal</v>
      </c>
    </row>
    <row r="279" spans="1:10" x14ac:dyDescent="0.25">
      <c r="A279" s="22" t="s">
        <v>2094</v>
      </c>
      <c r="B279" s="23">
        <v>28.34</v>
      </c>
      <c r="C279" s="23">
        <v>8.18</v>
      </c>
      <c r="D279" s="23" t="s">
        <v>2380</v>
      </c>
      <c r="E279" s="23" t="s">
        <v>2380</v>
      </c>
      <c r="F279" s="23" t="s">
        <v>2380</v>
      </c>
      <c r="G279" s="23">
        <v>0</v>
      </c>
      <c r="H279" s="24" t="s">
        <v>2381</v>
      </c>
      <c r="I279" s="38" t="str">
        <f t="shared" si="8"/>
        <v>Overweight</v>
      </c>
      <c r="J279" s="38" t="str">
        <f t="shared" si="9"/>
        <v>Diabetes</v>
      </c>
    </row>
    <row r="280" spans="1:10" x14ac:dyDescent="0.25">
      <c r="A280" s="25" t="s">
        <v>2093</v>
      </c>
      <c r="B280" s="26">
        <v>17.765000000000001</v>
      </c>
      <c r="C280" s="26">
        <v>5.62</v>
      </c>
      <c r="D280" s="26" t="s">
        <v>2380</v>
      </c>
      <c r="E280" s="26" t="s">
        <v>2380</v>
      </c>
      <c r="F280" s="26" t="s">
        <v>2380</v>
      </c>
      <c r="G280" s="26">
        <v>0</v>
      </c>
      <c r="H280" s="27" t="s">
        <v>2381</v>
      </c>
      <c r="I280" s="38" t="str">
        <f t="shared" si="8"/>
        <v>Underweight</v>
      </c>
      <c r="J280" s="38" t="str">
        <f t="shared" si="9"/>
        <v>Normal</v>
      </c>
    </row>
    <row r="281" spans="1:10" x14ac:dyDescent="0.25">
      <c r="A281" s="22" t="s">
        <v>2092</v>
      </c>
      <c r="B281" s="23">
        <v>36.119999999999997</v>
      </c>
      <c r="C281" s="23">
        <v>5.82</v>
      </c>
      <c r="D281" s="23" t="s">
        <v>2380</v>
      </c>
      <c r="E281" s="23" t="s">
        <v>2380</v>
      </c>
      <c r="F281" s="23" t="s">
        <v>2380</v>
      </c>
      <c r="G281" s="23">
        <v>0</v>
      </c>
      <c r="H281" s="24" t="s">
        <v>2381</v>
      </c>
      <c r="I281" s="38" t="str">
        <f t="shared" si="8"/>
        <v>Obesity</v>
      </c>
      <c r="J281" s="38" t="str">
        <f t="shared" si="9"/>
        <v>Prediabetes</v>
      </c>
    </row>
    <row r="282" spans="1:10" x14ac:dyDescent="0.25">
      <c r="A282" s="25" t="s">
        <v>2091</v>
      </c>
      <c r="B282" s="26">
        <v>23.19</v>
      </c>
      <c r="C282" s="26">
        <v>7.66</v>
      </c>
      <c r="D282" s="26" t="s">
        <v>2380</v>
      </c>
      <c r="E282" s="26" t="s">
        <v>2380</v>
      </c>
      <c r="F282" s="26" t="s">
        <v>2380</v>
      </c>
      <c r="G282" s="26">
        <v>0</v>
      </c>
      <c r="H282" s="27" t="s">
        <v>2381</v>
      </c>
      <c r="I282" s="38" t="str">
        <f t="shared" si="8"/>
        <v>Normal Weight</v>
      </c>
      <c r="J282" s="38" t="str">
        <f t="shared" si="9"/>
        <v>Diabetes</v>
      </c>
    </row>
    <row r="283" spans="1:10" x14ac:dyDescent="0.25">
      <c r="A283" s="22" t="s">
        <v>2090</v>
      </c>
      <c r="B283" s="23">
        <v>35.99</v>
      </c>
      <c r="C283" s="23">
        <v>4.2300000000000004</v>
      </c>
      <c r="D283" s="23" t="s">
        <v>2380</v>
      </c>
      <c r="E283" s="23" t="s">
        <v>2380</v>
      </c>
      <c r="F283" s="23" t="s">
        <v>2380</v>
      </c>
      <c r="G283" s="23">
        <v>0</v>
      </c>
      <c r="H283" s="24" t="s">
        <v>2381</v>
      </c>
      <c r="I283" s="38" t="str">
        <f t="shared" si="8"/>
        <v>Obesity</v>
      </c>
      <c r="J283" s="38" t="str">
        <f t="shared" si="9"/>
        <v>Normal</v>
      </c>
    </row>
    <row r="284" spans="1:10" x14ac:dyDescent="0.25">
      <c r="A284" s="25" t="s">
        <v>2089</v>
      </c>
      <c r="B284" s="26">
        <v>30.25</v>
      </c>
      <c r="C284" s="26">
        <v>5.58</v>
      </c>
      <c r="D284" s="26" t="s">
        <v>2380</v>
      </c>
      <c r="E284" s="26" t="s">
        <v>2380</v>
      </c>
      <c r="F284" s="26" t="s">
        <v>2382</v>
      </c>
      <c r="G284" s="26">
        <v>1</v>
      </c>
      <c r="H284" s="27" t="s">
        <v>2381</v>
      </c>
      <c r="I284" s="38" t="str">
        <f t="shared" si="8"/>
        <v>Obesity</v>
      </c>
      <c r="J284" s="38" t="str">
        <f t="shared" si="9"/>
        <v>Normal</v>
      </c>
    </row>
    <row r="285" spans="1:10" x14ac:dyDescent="0.25">
      <c r="A285" s="22" t="s">
        <v>2088</v>
      </c>
      <c r="B285" s="23">
        <v>26.24</v>
      </c>
      <c r="C285" s="23">
        <v>6.26</v>
      </c>
      <c r="D285" s="23" t="s">
        <v>2381</v>
      </c>
      <c r="E285" s="23" t="s">
        <v>2380</v>
      </c>
      <c r="F285" s="23" t="s">
        <v>2380</v>
      </c>
      <c r="G285" s="23">
        <v>0</v>
      </c>
      <c r="H285" s="24" t="s">
        <v>2381</v>
      </c>
      <c r="I285" s="38" t="str">
        <f t="shared" si="8"/>
        <v>Overweight</v>
      </c>
      <c r="J285" s="38" t="str">
        <f t="shared" si="9"/>
        <v>Prediabetes</v>
      </c>
    </row>
    <row r="286" spans="1:10" x14ac:dyDescent="0.25">
      <c r="A286" s="25" t="s">
        <v>2087</v>
      </c>
      <c r="B286" s="26">
        <v>31.36</v>
      </c>
      <c r="C286" s="26">
        <v>10.6</v>
      </c>
      <c r="D286" s="26" t="s">
        <v>2381</v>
      </c>
      <c r="E286" s="26" t="s">
        <v>2380</v>
      </c>
      <c r="F286" s="26" t="s">
        <v>2380</v>
      </c>
      <c r="G286" s="26">
        <v>0</v>
      </c>
      <c r="H286" s="27" t="s">
        <v>2381</v>
      </c>
      <c r="I286" s="38" t="str">
        <f t="shared" si="8"/>
        <v>Obesity</v>
      </c>
      <c r="J286" s="38" t="str">
        <f t="shared" si="9"/>
        <v>Diabetes</v>
      </c>
    </row>
    <row r="287" spans="1:10" x14ac:dyDescent="0.25">
      <c r="A287" s="22" t="s">
        <v>2086</v>
      </c>
      <c r="B287" s="23">
        <v>25.69</v>
      </c>
      <c r="C287" s="23">
        <v>4.78</v>
      </c>
      <c r="D287" s="23" t="s">
        <v>2381</v>
      </c>
      <c r="E287" s="23" t="s">
        <v>2380</v>
      </c>
      <c r="F287" s="23" t="s">
        <v>2380</v>
      </c>
      <c r="G287" s="23">
        <v>0</v>
      </c>
      <c r="H287" s="24" t="s">
        <v>2381</v>
      </c>
      <c r="I287" s="38" t="str">
        <f t="shared" si="8"/>
        <v>Overweight</v>
      </c>
      <c r="J287" s="38" t="str">
        <f t="shared" si="9"/>
        <v>Normal</v>
      </c>
    </row>
    <row r="288" spans="1:10" x14ac:dyDescent="0.25">
      <c r="A288" s="25" t="s">
        <v>2085</v>
      </c>
      <c r="B288" s="26">
        <v>25.46</v>
      </c>
      <c r="C288" s="26">
        <v>6.03</v>
      </c>
      <c r="D288" s="26" t="s">
        <v>2380</v>
      </c>
      <c r="E288" s="26" t="s">
        <v>2380</v>
      </c>
      <c r="F288" s="26" t="s">
        <v>2380</v>
      </c>
      <c r="G288" s="26">
        <v>2</v>
      </c>
      <c r="H288" s="27" t="s">
        <v>2381</v>
      </c>
      <c r="I288" s="38" t="str">
        <f t="shared" si="8"/>
        <v>Overweight</v>
      </c>
      <c r="J288" s="38" t="str">
        <f t="shared" si="9"/>
        <v>Prediabetes</v>
      </c>
    </row>
    <row r="289" spans="1:10" x14ac:dyDescent="0.25">
      <c r="A289" s="22" t="s">
        <v>2084</v>
      </c>
      <c r="B289" s="23">
        <v>31.83</v>
      </c>
      <c r="C289" s="23">
        <v>11.55</v>
      </c>
      <c r="D289" s="23" t="s">
        <v>2381</v>
      </c>
      <c r="E289" s="23" t="s">
        <v>2380</v>
      </c>
      <c r="F289" s="23" t="s">
        <v>2380</v>
      </c>
      <c r="G289" s="23">
        <v>1</v>
      </c>
      <c r="H289" s="24" t="s">
        <v>2381</v>
      </c>
      <c r="I289" s="38" t="str">
        <f t="shared" si="8"/>
        <v>Obesity</v>
      </c>
      <c r="J289" s="38" t="str">
        <f t="shared" si="9"/>
        <v>Diabetes</v>
      </c>
    </row>
    <row r="290" spans="1:10" x14ac:dyDescent="0.25">
      <c r="A290" s="25" t="s">
        <v>2083</v>
      </c>
      <c r="B290" s="26">
        <v>24.43</v>
      </c>
      <c r="C290" s="26">
        <v>7.59</v>
      </c>
      <c r="D290" s="26" t="s">
        <v>2381</v>
      </c>
      <c r="E290" s="26" t="s">
        <v>2380</v>
      </c>
      <c r="F290" s="26" t="s">
        <v>2380</v>
      </c>
      <c r="G290" s="26">
        <v>1</v>
      </c>
      <c r="H290" s="27" t="s">
        <v>2381</v>
      </c>
      <c r="I290" s="38" t="str">
        <f t="shared" si="8"/>
        <v>Normal Weight</v>
      </c>
      <c r="J290" s="38" t="str">
        <f t="shared" si="9"/>
        <v>Diabetes</v>
      </c>
    </row>
    <row r="291" spans="1:10" x14ac:dyDescent="0.25">
      <c r="A291" s="22" t="s">
        <v>2082</v>
      </c>
      <c r="B291" s="23">
        <v>41.9</v>
      </c>
      <c r="C291" s="23">
        <v>4.26</v>
      </c>
      <c r="D291" s="23" t="s">
        <v>2380</v>
      </c>
      <c r="E291" s="23" t="s">
        <v>2380</v>
      </c>
      <c r="F291" s="23" t="s">
        <v>2380</v>
      </c>
      <c r="G291" s="23">
        <v>0</v>
      </c>
      <c r="H291" s="24" t="s">
        <v>2381</v>
      </c>
      <c r="I291" s="38" t="str">
        <f t="shared" si="8"/>
        <v>Obesity</v>
      </c>
      <c r="J291" s="38" t="str">
        <f t="shared" si="9"/>
        <v>Normal</v>
      </c>
    </row>
    <row r="292" spans="1:10" x14ac:dyDescent="0.25">
      <c r="A292" s="25" t="s">
        <v>2081</v>
      </c>
      <c r="B292" s="26">
        <v>22.88</v>
      </c>
      <c r="C292" s="26">
        <v>5.9</v>
      </c>
      <c r="D292" s="26" t="s">
        <v>2381</v>
      </c>
      <c r="E292" s="26" t="s">
        <v>2380</v>
      </c>
      <c r="F292" s="26" t="s">
        <v>2382</v>
      </c>
      <c r="G292" s="26">
        <v>1</v>
      </c>
      <c r="H292" s="27" t="s">
        <v>2381</v>
      </c>
      <c r="I292" s="38" t="str">
        <f t="shared" si="8"/>
        <v>Normal Weight</v>
      </c>
      <c r="J292" s="38" t="str">
        <f t="shared" si="9"/>
        <v>Prediabetes</v>
      </c>
    </row>
    <row r="293" spans="1:10" x14ac:dyDescent="0.25">
      <c r="A293" s="22" t="s">
        <v>2080</v>
      </c>
      <c r="B293" s="23">
        <v>29.734999999999999</v>
      </c>
      <c r="C293" s="23">
        <v>7.79</v>
      </c>
      <c r="D293" s="23" t="s">
        <v>2380</v>
      </c>
      <c r="E293" s="23" t="s">
        <v>2380</v>
      </c>
      <c r="F293" s="23" t="s">
        <v>2380</v>
      </c>
      <c r="G293" s="23">
        <v>0</v>
      </c>
      <c r="H293" s="24" t="s">
        <v>2380</v>
      </c>
      <c r="I293" s="38" t="str">
        <f t="shared" si="8"/>
        <v>Overweight</v>
      </c>
      <c r="J293" s="38" t="str">
        <f t="shared" si="9"/>
        <v>Diabetes</v>
      </c>
    </row>
    <row r="294" spans="1:10" x14ac:dyDescent="0.25">
      <c r="A294" s="25" t="s">
        <v>2079</v>
      </c>
      <c r="B294" s="26">
        <v>40.74</v>
      </c>
      <c r="C294" s="26">
        <v>5.28</v>
      </c>
      <c r="D294" s="26" t="s">
        <v>2380</v>
      </c>
      <c r="E294" s="26" t="s">
        <v>2380</v>
      </c>
      <c r="F294" s="26" t="s">
        <v>2382</v>
      </c>
      <c r="G294" s="26">
        <v>1</v>
      </c>
      <c r="H294" s="27" t="s">
        <v>2381</v>
      </c>
      <c r="I294" s="38" t="str">
        <f t="shared" si="8"/>
        <v>Obesity</v>
      </c>
      <c r="J294" s="38" t="str">
        <f t="shared" si="9"/>
        <v>Normal</v>
      </c>
    </row>
    <row r="295" spans="1:10" x14ac:dyDescent="0.25">
      <c r="A295" s="22" t="s">
        <v>2078</v>
      </c>
      <c r="B295" s="23">
        <v>24.14</v>
      </c>
      <c r="C295" s="23">
        <v>5.87</v>
      </c>
      <c r="D295" s="23" t="s">
        <v>2380</v>
      </c>
      <c r="E295" s="23" t="s">
        <v>2380</v>
      </c>
      <c r="F295" s="23" t="s">
        <v>2380</v>
      </c>
      <c r="G295" s="23">
        <v>2</v>
      </c>
      <c r="H295" s="24" t="s">
        <v>2381</v>
      </c>
      <c r="I295" s="38" t="str">
        <f t="shared" si="8"/>
        <v>Normal Weight</v>
      </c>
      <c r="J295" s="38" t="str">
        <f t="shared" si="9"/>
        <v>Prediabetes</v>
      </c>
    </row>
    <row r="296" spans="1:10" x14ac:dyDescent="0.25">
      <c r="A296" s="25" t="s">
        <v>2077</v>
      </c>
      <c r="B296" s="26">
        <v>25.15</v>
      </c>
      <c r="C296" s="26">
        <v>9.08</v>
      </c>
      <c r="D296" s="26" t="s">
        <v>2381</v>
      </c>
      <c r="E296" s="26" t="s">
        <v>2380</v>
      </c>
      <c r="F296" s="26" t="s">
        <v>2380</v>
      </c>
      <c r="G296" s="26">
        <v>1</v>
      </c>
      <c r="H296" s="27" t="s">
        <v>2381</v>
      </c>
      <c r="I296" s="38" t="str">
        <f t="shared" si="8"/>
        <v>Overweight</v>
      </c>
      <c r="J296" s="38" t="str">
        <f t="shared" si="9"/>
        <v>Diabetes</v>
      </c>
    </row>
    <row r="297" spans="1:10" x14ac:dyDescent="0.25">
      <c r="A297" s="22" t="s">
        <v>2076</v>
      </c>
      <c r="B297" s="23">
        <v>28.71</v>
      </c>
      <c r="C297" s="23">
        <v>5.2</v>
      </c>
      <c r="D297" s="23" t="s">
        <v>2380</v>
      </c>
      <c r="E297" s="23" t="s">
        <v>2380</v>
      </c>
      <c r="F297" s="23" t="s">
        <v>2380</v>
      </c>
      <c r="G297" s="23">
        <v>1</v>
      </c>
      <c r="H297" s="24" t="s">
        <v>2381</v>
      </c>
      <c r="I297" s="38" t="str">
        <f t="shared" si="8"/>
        <v>Overweight</v>
      </c>
      <c r="J297" s="38" t="str">
        <f t="shared" si="9"/>
        <v>Normal</v>
      </c>
    </row>
    <row r="298" spans="1:10" x14ac:dyDescent="0.25">
      <c r="A298" s="25" t="s">
        <v>2075</v>
      </c>
      <c r="B298" s="26">
        <v>23</v>
      </c>
      <c r="C298" s="26">
        <v>5.48</v>
      </c>
      <c r="D298" s="26" t="s">
        <v>2380</v>
      </c>
      <c r="E298" s="26" t="s">
        <v>2380</v>
      </c>
      <c r="F298" s="26" t="s">
        <v>2380</v>
      </c>
      <c r="G298" s="26">
        <v>0</v>
      </c>
      <c r="H298" s="27" t="s">
        <v>2381</v>
      </c>
      <c r="I298" s="38" t="str">
        <f t="shared" si="8"/>
        <v>Normal Weight</v>
      </c>
      <c r="J298" s="38" t="str">
        <f t="shared" si="9"/>
        <v>Normal</v>
      </c>
    </row>
    <row r="299" spans="1:10" x14ac:dyDescent="0.25">
      <c r="A299" s="22" t="s">
        <v>2074</v>
      </c>
      <c r="B299" s="23">
        <v>36.86</v>
      </c>
      <c r="C299" s="23">
        <v>11.95</v>
      </c>
      <c r="D299" s="23" t="s">
        <v>2380</v>
      </c>
      <c r="E299" s="23" t="s">
        <v>2380</v>
      </c>
      <c r="F299" s="23" t="s">
        <v>2380</v>
      </c>
      <c r="G299" s="23">
        <v>0</v>
      </c>
      <c r="H299" s="24" t="s">
        <v>2380</v>
      </c>
      <c r="I299" s="38" t="str">
        <f t="shared" si="8"/>
        <v>Obesity</v>
      </c>
      <c r="J299" s="38" t="str">
        <f t="shared" si="9"/>
        <v>Diabetes</v>
      </c>
    </row>
    <row r="300" spans="1:10" x14ac:dyDescent="0.25">
      <c r="A300" s="25" t="s">
        <v>2073</v>
      </c>
      <c r="B300" s="26">
        <v>24.25</v>
      </c>
      <c r="C300" s="26">
        <v>8.6999999999999993</v>
      </c>
      <c r="D300" s="26" t="s">
        <v>2381</v>
      </c>
      <c r="E300" s="26" t="s">
        <v>2380</v>
      </c>
      <c r="F300" s="26" t="s">
        <v>2380</v>
      </c>
      <c r="G300" s="26">
        <v>1</v>
      </c>
      <c r="H300" s="27" t="s">
        <v>2381</v>
      </c>
      <c r="I300" s="38" t="str">
        <f t="shared" si="8"/>
        <v>Normal Weight</v>
      </c>
      <c r="J300" s="38" t="str">
        <f t="shared" si="9"/>
        <v>Diabetes</v>
      </c>
    </row>
    <row r="301" spans="1:10" x14ac:dyDescent="0.25">
      <c r="A301" s="22" t="s">
        <v>2072</v>
      </c>
      <c r="B301" s="23">
        <v>23.85</v>
      </c>
      <c r="C301" s="23">
        <v>7.84</v>
      </c>
      <c r="D301" s="23" t="s">
        <v>2380</v>
      </c>
      <c r="E301" s="23" t="s">
        <v>2380</v>
      </c>
      <c r="F301" s="23" t="s">
        <v>2380</v>
      </c>
      <c r="G301" s="23">
        <v>0</v>
      </c>
      <c r="H301" s="24" t="s">
        <v>2381</v>
      </c>
      <c r="I301" s="38" t="str">
        <f t="shared" si="8"/>
        <v>Normal Weight</v>
      </c>
      <c r="J301" s="38" t="str">
        <f t="shared" si="9"/>
        <v>Diabetes</v>
      </c>
    </row>
    <row r="302" spans="1:10" x14ac:dyDescent="0.25">
      <c r="A302" s="25" t="s">
        <v>2071</v>
      </c>
      <c r="B302" s="26">
        <v>40.020000000000003</v>
      </c>
      <c r="C302" s="26">
        <v>5.19</v>
      </c>
      <c r="D302" s="26" t="s">
        <v>2381</v>
      </c>
      <c r="E302" s="26" t="s">
        <v>2380</v>
      </c>
      <c r="F302" s="26" t="s">
        <v>2380</v>
      </c>
      <c r="G302" s="26">
        <v>1</v>
      </c>
      <c r="H302" s="27" t="s">
        <v>2381</v>
      </c>
      <c r="I302" s="38" t="str">
        <f t="shared" si="8"/>
        <v>Obesity</v>
      </c>
      <c r="J302" s="38" t="str">
        <f t="shared" si="9"/>
        <v>Normal</v>
      </c>
    </row>
    <row r="303" spans="1:10" x14ac:dyDescent="0.25">
      <c r="A303" s="22" t="s">
        <v>2070</v>
      </c>
      <c r="B303" s="23">
        <v>19.170000000000002</v>
      </c>
      <c r="C303" s="23">
        <v>8.41</v>
      </c>
      <c r="D303" s="23" t="s">
        <v>2380</v>
      </c>
      <c r="E303" s="23" t="s">
        <v>2380</v>
      </c>
      <c r="F303" s="23" t="s">
        <v>2380</v>
      </c>
      <c r="G303" s="23">
        <v>0</v>
      </c>
      <c r="H303" s="24" t="s">
        <v>2381</v>
      </c>
      <c r="I303" s="38" t="str">
        <f t="shared" si="8"/>
        <v>Normal Weight</v>
      </c>
      <c r="J303" s="38" t="str">
        <f t="shared" si="9"/>
        <v>Diabetes</v>
      </c>
    </row>
    <row r="304" spans="1:10" x14ac:dyDescent="0.25">
      <c r="A304" s="25" t="s">
        <v>2069</v>
      </c>
      <c r="B304" s="26">
        <v>43.53</v>
      </c>
      <c r="C304" s="26">
        <v>5.86</v>
      </c>
      <c r="D304" s="26" t="s">
        <v>2381</v>
      </c>
      <c r="E304" s="26" t="s">
        <v>2381</v>
      </c>
      <c r="F304" s="26" t="s">
        <v>2380</v>
      </c>
      <c r="G304" s="26">
        <v>2</v>
      </c>
      <c r="H304" s="27" t="s">
        <v>2381</v>
      </c>
      <c r="I304" s="38" t="str">
        <f t="shared" si="8"/>
        <v>Obesity</v>
      </c>
      <c r="J304" s="38" t="str">
        <f t="shared" si="9"/>
        <v>Prediabetes</v>
      </c>
    </row>
    <row r="305" spans="1:10" x14ac:dyDescent="0.25">
      <c r="A305" s="22" t="s">
        <v>2068</v>
      </c>
      <c r="B305" s="23">
        <v>46.06</v>
      </c>
      <c r="C305" s="23">
        <v>4.18</v>
      </c>
      <c r="D305" s="23" t="s">
        <v>2380</v>
      </c>
      <c r="E305" s="23" t="s">
        <v>2381</v>
      </c>
      <c r="F305" s="23" t="s">
        <v>2380</v>
      </c>
      <c r="G305" s="23">
        <v>1</v>
      </c>
      <c r="H305" s="24" t="s">
        <v>2381</v>
      </c>
      <c r="I305" s="38" t="str">
        <f t="shared" si="8"/>
        <v>Obesity</v>
      </c>
      <c r="J305" s="38" t="str">
        <f t="shared" si="9"/>
        <v>Normal</v>
      </c>
    </row>
    <row r="306" spans="1:10" x14ac:dyDescent="0.25">
      <c r="A306" s="25" t="s">
        <v>2067</v>
      </c>
      <c r="B306" s="26">
        <v>29.92</v>
      </c>
      <c r="C306" s="26">
        <v>11.99</v>
      </c>
      <c r="D306" s="26" t="s">
        <v>2381</v>
      </c>
      <c r="E306" s="26" t="s">
        <v>2380</v>
      </c>
      <c r="F306" s="26" t="s">
        <v>2380</v>
      </c>
      <c r="G306" s="26">
        <v>2</v>
      </c>
      <c r="H306" s="27" t="s">
        <v>2381</v>
      </c>
      <c r="I306" s="38" t="str">
        <f t="shared" si="8"/>
        <v>Overweight</v>
      </c>
      <c r="J306" s="38" t="str">
        <f t="shared" si="9"/>
        <v>Diabetes</v>
      </c>
    </row>
    <row r="307" spans="1:10" x14ac:dyDescent="0.25">
      <c r="A307" s="22" t="s">
        <v>2066</v>
      </c>
      <c r="B307" s="23">
        <v>28.46</v>
      </c>
      <c r="C307" s="23">
        <v>4.8499999999999996</v>
      </c>
      <c r="D307" s="23" t="s">
        <v>2381</v>
      </c>
      <c r="E307" s="23" t="s">
        <v>2380</v>
      </c>
      <c r="F307" s="23" t="s">
        <v>2380</v>
      </c>
      <c r="G307" s="23">
        <v>1</v>
      </c>
      <c r="H307" s="24" t="s">
        <v>2381</v>
      </c>
      <c r="I307" s="38" t="str">
        <f t="shared" si="8"/>
        <v>Overweight</v>
      </c>
      <c r="J307" s="38" t="str">
        <f t="shared" si="9"/>
        <v>Normal</v>
      </c>
    </row>
    <row r="308" spans="1:10" x14ac:dyDescent="0.25">
      <c r="A308" s="25" t="s">
        <v>2065</v>
      </c>
      <c r="B308" s="26">
        <v>24.56</v>
      </c>
      <c r="C308" s="26">
        <v>6.18</v>
      </c>
      <c r="D308" s="26" t="s">
        <v>2381</v>
      </c>
      <c r="E308" s="26" t="s">
        <v>2380</v>
      </c>
      <c r="F308" s="26" t="s">
        <v>2382</v>
      </c>
      <c r="G308" s="26">
        <v>1</v>
      </c>
      <c r="H308" s="27" t="s">
        <v>2381</v>
      </c>
      <c r="I308" s="38" t="str">
        <f t="shared" si="8"/>
        <v>Normal Weight</v>
      </c>
      <c r="J308" s="38" t="str">
        <f t="shared" si="9"/>
        <v>Prediabetes</v>
      </c>
    </row>
    <row r="309" spans="1:10" x14ac:dyDescent="0.25">
      <c r="A309" s="22" t="s">
        <v>2064</v>
      </c>
      <c r="B309" s="23">
        <v>41.19</v>
      </c>
      <c r="C309" s="23">
        <v>6.37</v>
      </c>
      <c r="D309" s="23" t="s">
        <v>2380</v>
      </c>
      <c r="E309" s="23" t="s">
        <v>2380</v>
      </c>
      <c r="F309" s="23" t="s">
        <v>2380</v>
      </c>
      <c r="G309" s="23">
        <v>0</v>
      </c>
      <c r="H309" s="24" t="s">
        <v>2381</v>
      </c>
      <c r="I309" s="38" t="str">
        <f t="shared" si="8"/>
        <v>Obesity</v>
      </c>
      <c r="J309" s="38" t="str">
        <f t="shared" si="9"/>
        <v>Prediabetes</v>
      </c>
    </row>
    <row r="310" spans="1:10" x14ac:dyDescent="0.25">
      <c r="A310" s="25" t="s">
        <v>2063</v>
      </c>
      <c r="B310" s="26">
        <v>18.63</v>
      </c>
      <c r="C310" s="26">
        <v>9.81</v>
      </c>
      <c r="D310" s="26" t="s">
        <v>2381</v>
      </c>
      <c r="E310" s="26" t="s">
        <v>2380</v>
      </c>
      <c r="F310" s="26" t="s">
        <v>2380</v>
      </c>
      <c r="G310" s="26">
        <v>2</v>
      </c>
      <c r="H310" s="27" t="s">
        <v>2381</v>
      </c>
      <c r="I310" s="38" t="str">
        <f t="shared" si="8"/>
        <v>Normal Weight</v>
      </c>
      <c r="J310" s="38" t="str">
        <f t="shared" si="9"/>
        <v>Diabetes</v>
      </c>
    </row>
    <row r="311" spans="1:10" x14ac:dyDescent="0.25">
      <c r="A311" s="22" t="s">
        <v>2062</v>
      </c>
      <c r="B311" s="23">
        <v>26.26</v>
      </c>
      <c r="C311" s="23">
        <v>11.8</v>
      </c>
      <c r="D311" s="23" t="s">
        <v>2381</v>
      </c>
      <c r="E311" s="23" t="s">
        <v>2380</v>
      </c>
      <c r="F311" s="23" t="s">
        <v>2380</v>
      </c>
      <c r="G311" s="23">
        <v>1</v>
      </c>
      <c r="H311" s="24" t="s">
        <v>2381</v>
      </c>
      <c r="I311" s="38" t="str">
        <f t="shared" si="8"/>
        <v>Overweight</v>
      </c>
      <c r="J311" s="38" t="str">
        <f t="shared" si="9"/>
        <v>Diabetes</v>
      </c>
    </row>
    <row r="312" spans="1:10" x14ac:dyDescent="0.25">
      <c r="A312" s="25" t="s">
        <v>2061</v>
      </c>
      <c r="B312" s="26">
        <v>22.37</v>
      </c>
      <c r="C312" s="26">
        <v>5.86</v>
      </c>
      <c r="D312" s="26" t="s">
        <v>2381</v>
      </c>
      <c r="E312" s="26" t="s">
        <v>2380</v>
      </c>
      <c r="F312" s="26" t="s">
        <v>2382</v>
      </c>
      <c r="G312" s="26">
        <v>1</v>
      </c>
      <c r="H312" s="27" t="s">
        <v>2381</v>
      </c>
      <c r="I312" s="38" t="str">
        <f t="shared" si="8"/>
        <v>Normal Weight</v>
      </c>
      <c r="J312" s="38" t="str">
        <f t="shared" si="9"/>
        <v>Prediabetes</v>
      </c>
    </row>
    <row r="313" spans="1:10" x14ac:dyDescent="0.25">
      <c r="A313" s="22" t="s">
        <v>2060</v>
      </c>
      <c r="B313" s="23">
        <v>39.619999999999997</v>
      </c>
      <c r="C313" s="23">
        <v>4.28</v>
      </c>
      <c r="D313" s="23" t="s">
        <v>2380</v>
      </c>
      <c r="E313" s="23" t="s">
        <v>2380</v>
      </c>
      <c r="F313" s="23" t="s">
        <v>2380</v>
      </c>
      <c r="G313" s="23">
        <v>1</v>
      </c>
      <c r="H313" s="24" t="s">
        <v>2381</v>
      </c>
      <c r="I313" s="38" t="str">
        <f t="shared" si="8"/>
        <v>Obesity</v>
      </c>
      <c r="J313" s="38" t="str">
        <f t="shared" si="9"/>
        <v>Normal</v>
      </c>
    </row>
    <row r="314" spans="1:10" x14ac:dyDescent="0.25">
      <c r="A314" s="25" t="s">
        <v>2059</v>
      </c>
      <c r="B314" s="26">
        <v>18.329999999999998</v>
      </c>
      <c r="C314" s="26">
        <v>4.16</v>
      </c>
      <c r="D314" s="26" t="s">
        <v>2381</v>
      </c>
      <c r="E314" s="26" t="s">
        <v>2380</v>
      </c>
      <c r="F314" s="26" t="s">
        <v>2380</v>
      </c>
      <c r="G314" s="26">
        <v>0</v>
      </c>
      <c r="H314" s="27" t="s">
        <v>2381</v>
      </c>
      <c r="I314" s="38" t="str">
        <f t="shared" si="8"/>
        <v>Underweight</v>
      </c>
      <c r="J314" s="38" t="str">
        <f t="shared" si="9"/>
        <v>Normal</v>
      </c>
    </row>
    <row r="315" spans="1:10" x14ac:dyDescent="0.25">
      <c r="A315" s="22" t="s">
        <v>2058</v>
      </c>
      <c r="B315" s="23">
        <v>17.11</v>
      </c>
      <c r="C315" s="23">
        <v>4.9800000000000004</v>
      </c>
      <c r="D315" s="23" t="s">
        <v>2381</v>
      </c>
      <c r="E315" s="23" t="s">
        <v>2380</v>
      </c>
      <c r="F315" s="23" t="s">
        <v>2382</v>
      </c>
      <c r="G315" s="23">
        <v>1</v>
      </c>
      <c r="H315" s="24" t="s">
        <v>2381</v>
      </c>
      <c r="I315" s="38" t="str">
        <f t="shared" si="8"/>
        <v>Underweight</v>
      </c>
      <c r="J315" s="38" t="str">
        <f t="shared" si="9"/>
        <v>Normal</v>
      </c>
    </row>
    <row r="316" spans="1:10" x14ac:dyDescent="0.25">
      <c r="A316" s="25" t="s">
        <v>2057</v>
      </c>
      <c r="B316" s="26">
        <v>43.5</v>
      </c>
      <c r="C316" s="26">
        <v>6.38</v>
      </c>
      <c r="D316" s="26" t="s">
        <v>2380</v>
      </c>
      <c r="E316" s="26" t="s">
        <v>2381</v>
      </c>
      <c r="F316" s="26" t="s">
        <v>2380</v>
      </c>
      <c r="G316" s="26">
        <v>1</v>
      </c>
      <c r="H316" s="27" t="s">
        <v>2381</v>
      </c>
      <c r="I316" s="38" t="str">
        <f t="shared" si="8"/>
        <v>Obesity</v>
      </c>
      <c r="J316" s="38" t="str">
        <f t="shared" si="9"/>
        <v>Prediabetes</v>
      </c>
    </row>
    <row r="317" spans="1:10" x14ac:dyDescent="0.25">
      <c r="A317" s="22" t="s">
        <v>2056</v>
      </c>
      <c r="B317" s="23">
        <v>25.364999999999998</v>
      </c>
      <c r="C317" s="23">
        <v>5.19</v>
      </c>
      <c r="D317" s="23" t="s">
        <v>2380</v>
      </c>
      <c r="E317" s="23" t="s">
        <v>2380</v>
      </c>
      <c r="F317" s="23" t="s">
        <v>2380</v>
      </c>
      <c r="G317" s="23">
        <v>2</v>
      </c>
      <c r="H317" s="24" t="s">
        <v>2380</v>
      </c>
      <c r="I317" s="38" t="str">
        <f t="shared" si="8"/>
        <v>Overweight</v>
      </c>
      <c r="J317" s="38" t="str">
        <f t="shared" si="9"/>
        <v>Normal</v>
      </c>
    </row>
    <row r="318" spans="1:10" x14ac:dyDescent="0.25">
      <c r="A318" s="25" t="s">
        <v>2055</v>
      </c>
      <c r="B318" s="26">
        <v>28.594999999999999</v>
      </c>
      <c r="C318" s="26">
        <v>10.210000000000001</v>
      </c>
      <c r="D318" s="26" t="s">
        <v>2380</v>
      </c>
      <c r="E318" s="26" t="s">
        <v>2380</v>
      </c>
      <c r="F318" s="26" t="s">
        <v>2380</v>
      </c>
      <c r="G318" s="26">
        <v>0</v>
      </c>
      <c r="H318" s="27" t="s">
        <v>2380</v>
      </c>
      <c r="I318" s="38" t="str">
        <f t="shared" si="8"/>
        <v>Overweight</v>
      </c>
      <c r="J318" s="38" t="str">
        <f t="shared" si="9"/>
        <v>Diabetes</v>
      </c>
    </row>
    <row r="319" spans="1:10" x14ac:dyDescent="0.25">
      <c r="A319" s="22" t="s">
        <v>2054</v>
      </c>
      <c r="B319" s="23">
        <v>29.83</v>
      </c>
      <c r="C319" s="23">
        <v>9.6999999999999993</v>
      </c>
      <c r="D319" s="23" t="s">
        <v>2381</v>
      </c>
      <c r="E319" s="23" t="s">
        <v>2380</v>
      </c>
      <c r="F319" s="23" t="s">
        <v>2382</v>
      </c>
      <c r="G319" s="23">
        <v>1</v>
      </c>
      <c r="H319" s="24" t="s">
        <v>2381</v>
      </c>
      <c r="I319" s="38" t="str">
        <f t="shared" si="8"/>
        <v>Overweight</v>
      </c>
      <c r="J319" s="38" t="str">
        <f t="shared" si="9"/>
        <v>Diabetes</v>
      </c>
    </row>
    <row r="320" spans="1:10" x14ac:dyDescent="0.25">
      <c r="A320" s="25" t="s">
        <v>2053</v>
      </c>
      <c r="B320" s="26">
        <v>24.7</v>
      </c>
      <c r="C320" s="26">
        <v>10.25</v>
      </c>
      <c r="D320" s="26" t="s">
        <v>2380</v>
      </c>
      <c r="E320" s="26" t="s">
        <v>2380</v>
      </c>
      <c r="F320" s="26" t="s">
        <v>2380</v>
      </c>
      <c r="G320" s="26">
        <v>3</v>
      </c>
      <c r="H320" s="27" t="s">
        <v>2380</v>
      </c>
      <c r="I320" s="38" t="str">
        <f t="shared" si="8"/>
        <v>Normal Weight</v>
      </c>
      <c r="J320" s="38" t="str">
        <f t="shared" si="9"/>
        <v>Diabetes</v>
      </c>
    </row>
    <row r="321" spans="1:10" x14ac:dyDescent="0.25">
      <c r="A321" s="22" t="s">
        <v>2052</v>
      </c>
      <c r="B321" s="23">
        <v>17.940000000000001</v>
      </c>
      <c r="C321" s="23">
        <v>9.77</v>
      </c>
      <c r="D321" s="23" t="s">
        <v>2380</v>
      </c>
      <c r="E321" s="23" t="s">
        <v>2380</v>
      </c>
      <c r="F321" s="23" t="s">
        <v>2380</v>
      </c>
      <c r="G321" s="23">
        <v>0</v>
      </c>
      <c r="H321" s="24" t="s">
        <v>2381</v>
      </c>
      <c r="I321" s="38" t="str">
        <f t="shared" si="8"/>
        <v>Underweight</v>
      </c>
      <c r="J321" s="38" t="str">
        <f t="shared" si="9"/>
        <v>Diabetes</v>
      </c>
    </row>
    <row r="322" spans="1:10" x14ac:dyDescent="0.25">
      <c r="A322" s="25" t="s">
        <v>2051</v>
      </c>
      <c r="B322" s="26">
        <v>21.08</v>
      </c>
      <c r="C322" s="26">
        <v>4.83</v>
      </c>
      <c r="D322" s="26" t="s">
        <v>2380</v>
      </c>
      <c r="E322" s="26" t="s">
        <v>2380</v>
      </c>
      <c r="F322" s="26" t="s">
        <v>2382</v>
      </c>
      <c r="G322" s="26">
        <v>1</v>
      </c>
      <c r="H322" s="27" t="s">
        <v>2381</v>
      </c>
      <c r="I322" s="38" t="str">
        <f t="shared" ref="I322:I385" si="10">IF(B322&lt;18.5,"Underweight",IF(B322&lt;25,"Normal Weight",IF(B322&lt;30,"Overweight","Obesity")))</f>
        <v>Normal Weight</v>
      </c>
      <c r="J322" s="38" t="str">
        <f t="shared" ref="J322:J385" si="11">IF(C322&lt;5.7,"Normal",IF(C322&lt;6.5,"Prediabetes","Diabetes"))</f>
        <v>Normal</v>
      </c>
    </row>
    <row r="323" spans="1:10" x14ac:dyDescent="0.25">
      <c r="A323" s="22" t="s">
        <v>2050</v>
      </c>
      <c r="B323" s="23">
        <v>37.715000000000003</v>
      </c>
      <c r="C323" s="23">
        <v>10.86</v>
      </c>
      <c r="D323" s="23" t="s">
        <v>2381</v>
      </c>
      <c r="E323" s="23" t="s">
        <v>2380</v>
      </c>
      <c r="F323" s="23" t="s">
        <v>2380</v>
      </c>
      <c r="G323" s="23">
        <v>0</v>
      </c>
      <c r="H323" s="24" t="s">
        <v>2380</v>
      </c>
      <c r="I323" s="38" t="str">
        <f t="shared" si="10"/>
        <v>Obesity</v>
      </c>
      <c r="J323" s="38" t="str">
        <f t="shared" si="11"/>
        <v>Diabetes</v>
      </c>
    </row>
    <row r="324" spans="1:10" x14ac:dyDescent="0.25">
      <c r="A324" s="25" t="s">
        <v>2049</v>
      </c>
      <c r="B324" s="26">
        <v>22.39</v>
      </c>
      <c r="C324" s="26">
        <v>9.5299999999999994</v>
      </c>
      <c r="D324" s="26" t="s">
        <v>2381</v>
      </c>
      <c r="E324" s="26" t="s">
        <v>2380</v>
      </c>
      <c r="F324" s="26" t="s">
        <v>2380</v>
      </c>
      <c r="G324" s="26">
        <v>0</v>
      </c>
      <c r="H324" s="27" t="s">
        <v>2381</v>
      </c>
      <c r="I324" s="38" t="str">
        <f t="shared" si="10"/>
        <v>Normal Weight</v>
      </c>
      <c r="J324" s="38" t="str">
        <f t="shared" si="11"/>
        <v>Diabetes</v>
      </c>
    </row>
    <row r="325" spans="1:10" x14ac:dyDescent="0.25">
      <c r="A325" s="22" t="s">
        <v>2048</v>
      </c>
      <c r="B325" s="23">
        <v>28.78</v>
      </c>
      <c r="C325" s="23">
        <v>5.68</v>
      </c>
      <c r="D325" s="23" t="s">
        <v>2380</v>
      </c>
      <c r="E325" s="23" t="s">
        <v>2380</v>
      </c>
      <c r="F325" s="23" t="s">
        <v>2380</v>
      </c>
      <c r="G325" s="23">
        <v>0</v>
      </c>
      <c r="H325" s="24" t="s">
        <v>2381</v>
      </c>
      <c r="I325" s="38" t="str">
        <f t="shared" si="10"/>
        <v>Overweight</v>
      </c>
      <c r="J325" s="38" t="str">
        <f t="shared" si="11"/>
        <v>Normal</v>
      </c>
    </row>
    <row r="326" spans="1:10" x14ac:dyDescent="0.25">
      <c r="A326" s="25" t="s">
        <v>2047</v>
      </c>
      <c r="B326" s="26">
        <v>18.329999999999998</v>
      </c>
      <c r="C326" s="26">
        <v>5.57</v>
      </c>
      <c r="D326" s="26" t="s">
        <v>2381</v>
      </c>
      <c r="E326" s="26" t="s">
        <v>2380</v>
      </c>
      <c r="F326" s="26" t="s">
        <v>2380</v>
      </c>
      <c r="G326" s="26">
        <v>0</v>
      </c>
      <c r="H326" s="27" t="s">
        <v>2381</v>
      </c>
      <c r="I326" s="38" t="str">
        <f t="shared" si="10"/>
        <v>Underweight</v>
      </c>
      <c r="J326" s="38" t="str">
        <f t="shared" si="11"/>
        <v>Normal</v>
      </c>
    </row>
    <row r="327" spans="1:10" x14ac:dyDescent="0.25">
      <c r="A327" s="22" t="s">
        <v>2046</v>
      </c>
      <c r="B327" s="23">
        <v>26.39</v>
      </c>
      <c r="C327" s="23">
        <v>4.58</v>
      </c>
      <c r="D327" s="23" t="s">
        <v>2381</v>
      </c>
      <c r="E327" s="23" t="s">
        <v>2380</v>
      </c>
      <c r="F327" s="23" t="s">
        <v>2380</v>
      </c>
      <c r="G327" s="23">
        <v>1</v>
      </c>
      <c r="H327" s="24" t="s">
        <v>2381</v>
      </c>
      <c r="I327" s="38" t="str">
        <f t="shared" si="10"/>
        <v>Overweight</v>
      </c>
      <c r="J327" s="38" t="str">
        <f t="shared" si="11"/>
        <v>Normal</v>
      </c>
    </row>
    <row r="328" spans="1:10" x14ac:dyDescent="0.25">
      <c r="A328" s="25" t="s">
        <v>2045</v>
      </c>
      <c r="B328" s="26">
        <v>19.260000000000002</v>
      </c>
      <c r="C328" s="26">
        <v>8.9600000000000009</v>
      </c>
      <c r="D328" s="26" t="s">
        <v>2381</v>
      </c>
      <c r="E328" s="26" t="s">
        <v>2380</v>
      </c>
      <c r="F328" s="26" t="s">
        <v>2380</v>
      </c>
      <c r="G328" s="26">
        <v>1</v>
      </c>
      <c r="H328" s="27" t="s">
        <v>2381</v>
      </c>
      <c r="I328" s="38" t="str">
        <f t="shared" si="10"/>
        <v>Normal Weight</v>
      </c>
      <c r="J328" s="38" t="str">
        <f t="shared" si="11"/>
        <v>Diabetes</v>
      </c>
    </row>
    <row r="329" spans="1:10" x14ac:dyDescent="0.25">
      <c r="A329" s="22" t="s">
        <v>2044</v>
      </c>
      <c r="B329" s="23">
        <v>26.92</v>
      </c>
      <c r="C329" s="23">
        <v>6.09</v>
      </c>
      <c r="D329" s="23" t="s">
        <v>2380</v>
      </c>
      <c r="E329" s="23" t="s">
        <v>2380</v>
      </c>
      <c r="F329" s="23" t="s">
        <v>2380</v>
      </c>
      <c r="G329" s="23">
        <v>0</v>
      </c>
      <c r="H329" s="24" t="s">
        <v>2381</v>
      </c>
      <c r="I329" s="38" t="str">
        <f t="shared" si="10"/>
        <v>Overweight</v>
      </c>
      <c r="J329" s="38" t="str">
        <f t="shared" si="11"/>
        <v>Prediabetes</v>
      </c>
    </row>
    <row r="330" spans="1:10" x14ac:dyDescent="0.25">
      <c r="A330" s="25" t="s">
        <v>2043</v>
      </c>
      <c r="B330" s="26">
        <v>19.73</v>
      </c>
      <c r="C330" s="26">
        <v>4.3600000000000003</v>
      </c>
      <c r="D330" s="26" t="s">
        <v>2380</v>
      </c>
      <c r="E330" s="26" t="s">
        <v>2380</v>
      </c>
      <c r="F330" s="26" t="s">
        <v>2380</v>
      </c>
      <c r="G330" s="26">
        <v>0</v>
      </c>
      <c r="H330" s="27" t="s">
        <v>2381</v>
      </c>
      <c r="I330" s="38" t="str">
        <f t="shared" si="10"/>
        <v>Normal Weight</v>
      </c>
      <c r="J330" s="38" t="str">
        <f t="shared" si="11"/>
        <v>Normal</v>
      </c>
    </row>
    <row r="331" spans="1:10" x14ac:dyDescent="0.25">
      <c r="A331" s="22" t="s">
        <v>2042</v>
      </c>
      <c r="B331" s="23">
        <v>23.56</v>
      </c>
      <c r="C331" s="23">
        <v>11.74</v>
      </c>
      <c r="D331" s="23" t="s">
        <v>2381</v>
      </c>
      <c r="E331" s="23" t="s">
        <v>2380</v>
      </c>
      <c r="F331" s="23" t="s">
        <v>2380</v>
      </c>
      <c r="G331" s="23">
        <v>0</v>
      </c>
      <c r="H331" s="24" t="s">
        <v>2381</v>
      </c>
      <c r="I331" s="38" t="str">
        <f t="shared" si="10"/>
        <v>Normal Weight</v>
      </c>
      <c r="J331" s="38" t="str">
        <f t="shared" si="11"/>
        <v>Diabetes</v>
      </c>
    </row>
    <row r="332" spans="1:10" x14ac:dyDescent="0.25">
      <c r="A332" s="25" t="s">
        <v>2041</v>
      </c>
      <c r="B332" s="26">
        <v>37.67</v>
      </c>
      <c r="C332" s="26">
        <v>5.89</v>
      </c>
      <c r="D332" s="26" t="s">
        <v>2380</v>
      </c>
      <c r="E332" s="26" t="s">
        <v>2380</v>
      </c>
      <c r="F332" s="26" t="s">
        <v>2380</v>
      </c>
      <c r="G332" s="26">
        <v>1</v>
      </c>
      <c r="H332" s="27" t="s">
        <v>2381</v>
      </c>
      <c r="I332" s="38" t="str">
        <f t="shared" si="10"/>
        <v>Obesity</v>
      </c>
      <c r="J332" s="38" t="str">
        <f t="shared" si="11"/>
        <v>Prediabetes</v>
      </c>
    </row>
    <row r="333" spans="1:10" x14ac:dyDescent="0.25">
      <c r="A333" s="22" t="s">
        <v>2040</v>
      </c>
      <c r="B333" s="23">
        <v>18.73</v>
      </c>
      <c r="C333" s="23">
        <v>10.64</v>
      </c>
      <c r="D333" s="23" t="s">
        <v>2380</v>
      </c>
      <c r="E333" s="23" t="s">
        <v>2380</v>
      </c>
      <c r="F333" s="23" t="s">
        <v>2380</v>
      </c>
      <c r="G333" s="23">
        <v>2</v>
      </c>
      <c r="H333" s="24" t="s">
        <v>2381</v>
      </c>
      <c r="I333" s="38" t="str">
        <f t="shared" si="10"/>
        <v>Normal Weight</v>
      </c>
      <c r="J333" s="38" t="str">
        <f t="shared" si="11"/>
        <v>Diabetes</v>
      </c>
    </row>
    <row r="334" spans="1:10" x14ac:dyDescent="0.25">
      <c r="A334" s="25" t="s">
        <v>2039</v>
      </c>
      <c r="B334" s="26">
        <v>33.090000000000003</v>
      </c>
      <c r="C334" s="26">
        <v>6.06</v>
      </c>
      <c r="D334" s="26" t="s">
        <v>2380</v>
      </c>
      <c r="E334" s="26" t="s">
        <v>2380</v>
      </c>
      <c r="F334" s="26" t="s">
        <v>2382</v>
      </c>
      <c r="G334" s="26">
        <v>1</v>
      </c>
      <c r="H334" s="27" t="s">
        <v>2381</v>
      </c>
      <c r="I334" s="38" t="str">
        <f t="shared" si="10"/>
        <v>Obesity</v>
      </c>
      <c r="J334" s="38" t="str">
        <f t="shared" si="11"/>
        <v>Prediabetes</v>
      </c>
    </row>
    <row r="335" spans="1:10" x14ac:dyDescent="0.25">
      <c r="A335" s="22" t="s">
        <v>2038</v>
      </c>
      <c r="B335" s="23">
        <v>18.329999999999998</v>
      </c>
      <c r="C335" s="23">
        <v>7.46</v>
      </c>
      <c r="D335" s="23" t="s">
        <v>2381</v>
      </c>
      <c r="E335" s="23" t="s">
        <v>2380</v>
      </c>
      <c r="F335" s="23" t="s">
        <v>2380</v>
      </c>
      <c r="G335" s="23">
        <v>1</v>
      </c>
      <c r="H335" s="24" t="s">
        <v>2381</v>
      </c>
      <c r="I335" s="38" t="str">
        <f t="shared" si="10"/>
        <v>Underweight</v>
      </c>
      <c r="J335" s="38" t="str">
        <f t="shared" si="11"/>
        <v>Diabetes</v>
      </c>
    </row>
    <row r="336" spans="1:10" x14ac:dyDescent="0.25">
      <c r="A336" s="25" t="s">
        <v>2037</v>
      </c>
      <c r="B336" s="26">
        <v>27.74</v>
      </c>
      <c r="C336" s="26">
        <v>4.68</v>
      </c>
      <c r="D336" s="26" t="s">
        <v>2381</v>
      </c>
      <c r="E336" s="26" t="s">
        <v>2380</v>
      </c>
      <c r="F336" s="26" t="s">
        <v>2380</v>
      </c>
      <c r="G336" s="26">
        <v>2</v>
      </c>
      <c r="H336" s="27" t="s">
        <v>2381</v>
      </c>
      <c r="I336" s="38" t="str">
        <f t="shared" si="10"/>
        <v>Overweight</v>
      </c>
      <c r="J336" s="38" t="str">
        <f t="shared" si="11"/>
        <v>Normal</v>
      </c>
    </row>
    <row r="337" spans="1:10" x14ac:dyDescent="0.25">
      <c r="A337" s="22" t="s">
        <v>2036</v>
      </c>
      <c r="B337" s="23">
        <v>24.2</v>
      </c>
      <c r="C337" s="23">
        <v>6.15</v>
      </c>
      <c r="D337" s="23" t="s">
        <v>2380</v>
      </c>
      <c r="E337" s="23" t="s">
        <v>2380</v>
      </c>
      <c r="F337" s="23" t="s">
        <v>2380</v>
      </c>
      <c r="G337" s="23">
        <v>1</v>
      </c>
      <c r="H337" s="24" t="s">
        <v>2381</v>
      </c>
      <c r="I337" s="38" t="str">
        <f t="shared" si="10"/>
        <v>Normal Weight</v>
      </c>
      <c r="J337" s="38" t="str">
        <f t="shared" si="11"/>
        <v>Prediabetes</v>
      </c>
    </row>
    <row r="338" spans="1:10" x14ac:dyDescent="0.25">
      <c r="A338" s="25" t="s">
        <v>2035</v>
      </c>
      <c r="B338" s="26">
        <v>22.03</v>
      </c>
      <c r="C338" s="26">
        <v>4.28</v>
      </c>
      <c r="D338" s="26" t="s">
        <v>2381</v>
      </c>
      <c r="E338" s="26" t="s">
        <v>2380</v>
      </c>
      <c r="F338" s="26" t="s">
        <v>2380</v>
      </c>
      <c r="G338" s="26">
        <v>0</v>
      </c>
      <c r="H338" s="27" t="s">
        <v>2381</v>
      </c>
      <c r="I338" s="38" t="str">
        <f t="shared" si="10"/>
        <v>Normal Weight</v>
      </c>
      <c r="J338" s="38" t="str">
        <f t="shared" si="11"/>
        <v>Normal</v>
      </c>
    </row>
    <row r="339" spans="1:10" x14ac:dyDescent="0.25">
      <c r="A339" s="22" t="s">
        <v>2034</v>
      </c>
      <c r="B339" s="23">
        <v>26.885000000000002</v>
      </c>
      <c r="C339" s="23">
        <v>9.86</v>
      </c>
      <c r="D339" s="23" t="s">
        <v>2380</v>
      </c>
      <c r="E339" s="23" t="s">
        <v>2380</v>
      </c>
      <c r="F339" s="23" t="s">
        <v>2380</v>
      </c>
      <c r="G339" s="23">
        <v>3</v>
      </c>
      <c r="H339" s="24" t="s">
        <v>2381</v>
      </c>
      <c r="I339" s="38" t="str">
        <f t="shared" si="10"/>
        <v>Overweight</v>
      </c>
      <c r="J339" s="38" t="str">
        <f t="shared" si="11"/>
        <v>Diabetes</v>
      </c>
    </row>
    <row r="340" spans="1:10" x14ac:dyDescent="0.25">
      <c r="A340" s="25" t="s">
        <v>2033</v>
      </c>
      <c r="B340" s="26">
        <v>16.36</v>
      </c>
      <c r="C340" s="26">
        <v>11.19</v>
      </c>
      <c r="D340" s="26" t="s">
        <v>2380</v>
      </c>
      <c r="E340" s="26" t="s">
        <v>2380</v>
      </c>
      <c r="F340" s="26" t="s">
        <v>2380</v>
      </c>
      <c r="G340" s="26">
        <v>0</v>
      </c>
      <c r="H340" s="27" t="s">
        <v>2381</v>
      </c>
      <c r="I340" s="38" t="str">
        <f t="shared" si="10"/>
        <v>Underweight</v>
      </c>
      <c r="J340" s="38" t="str">
        <f t="shared" si="11"/>
        <v>Diabetes</v>
      </c>
    </row>
    <row r="341" spans="1:10" x14ac:dyDescent="0.25">
      <c r="A341" s="22" t="s">
        <v>2032</v>
      </c>
      <c r="B341" s="23">
        <v>32.299999999999997</v>
      </c>
      <c r="C341" s="23">
        <v>4.8899999999999997</v>
      </c>
      <c r="D341" s="23" t="s">
        <v>2381</v>
      </c>
      <c r="E341" s="23" t="s">
        <v>2380</v>
      </c>
      <c r="F341" s="23" t="s">
        <v>2382</v>
      </c>
      <c r="G341" s="23">
        <v>1</v>
      </c>
      <c r="H341" s="24" t="s">
        <v>2380</v>
      </c>
      <c r="I341" s="38" t="str">
        <f t="shared" si="10"/>
        <v>Obesity</v>
      </c>
      <c r="J341" s="38" t="str">
        <f t="shared" si="11"/>
        <v>Normal</v>
      </c>
    </row>
    <row r="342" spans="1:10" x14ac:dyDescent="0.25">
      <c r="A342" s="25" t="s">
        <v>2031</v>
      </c>
      <c r="B342" s="26">
        <v>16.05</v>
      </c>
      <c r="C342" s="26">
        <v>4.3499999999999996</v>
      </c>
      <c r="D342" s="26" t="s">
        <v>2381</v>
      </c>
      <c r="E342" s="26" t="s">
        <v>2380</v>
      </c>
      <c r="F342" s="26" t="s">
        <v>2380</v>
      </c>
      <c r="G342" s="26">
        <v>0</v>
      </c>
      <c r="H342" s="27" t="s">
        <v>2381</v>
      </c>
      <c r="I342" s="38" t="str">
        <f t="shared" si="10"/>
        <v>Underweight</v>
      </c>
      <c r="J342" s="38" t="str">
        <f t="shared" si="11"/>
        <v>Normal</v>
      </c>
    </row>
    <row r="343" spans="1:10" x14ac:dyDescent="0.25">
      <c r="A343" s="22" t="s">
        <v>2030</v>
      </c>
      <c r="B343" s="23">
        <v>29.07</v>
      </c>
      <c r="C343" s="23">
        <v>8.66</v>
      </c>
      <c r="D343" s="23" t="s">
        <v>2381</v>
      </c>
      <c r="E343" s="23" t="s">
        <v>2380</v>
      </c>
      <c r="F343" s="23" t="s">
        <v>2380</v>
      </c>
      <c r="G343" s="23">
        <v>2</v>
      </c>
      <c r="H343" s="24" t="s">
        <v>2381</v>
      </c>
      <c r="I343" s="38" t="str">
        <f t="shared" si="10"/>
        <v>Overweight</v>
      </c>
      <c r="J343" s="38" t="str">
        <f t="shared" si="11"/>
        <v>Diabetes</v>
      </c>
    </row>
    <row r="344" spans="1:10" x14ac:dyDescent="0.25">
      <c r="A344" s="25" t="s">
        <v>2029</v>
      </c>
      <c r="B344" s="26">
        <v>17.43</v>
      </c>
      <c r="C344" s="26">
        <v>8.64</v>
      </c>
      <c r="D344" s="26" t="s">
        <v>2380</v>
      </c>
      <c r="E344" s="26" t="s">
        <v>2380</v>
      </c>
      <c r="F344" s="26" t="s">
        <v>2380</v>
      </c>
      <c r="G344" s="26">
        <v>0</v>
      </c>
      <c r="H344" s="27" t="s">
        <v>2381</v>
      </c>
      <c r="I344" s="38" t="str">
        <f t="shared" si="10"/>
        <v>Underweight</v>
      </c>
      <c r="J344" s="38" t="str">
        <f t="shared" si="11"/>
        <v>Diabetes</v>
      </c>
    </row>
    <row r="345" spans="1:10" x14ac:dyDescent="0.25">
      <c r="A345" s="22" t="s">
        <v>2028</v>
      </c>
      <c r="B345" s="23">
        <v>19.329999999999998</v>
      </c>
      <c r="C345" s="23">
        <v>4.2699999999999996</v>
      </c>
      <c r="D345" s="23" t="s">
        <v>2380</v>
      </c>
      <c r="E345" s="23" t="s">
        <v>2380</v>
      </c>
      <c r="F345" s="23" t="s">
        <v>2380</v>
      </c>
      <c r="G345" s="23">
        <v>0</v>
      </c>
      <c r="H345" s="24" t="s">
        <v>2381</v>
      </c>
      <c r="I345" s="38" t="str">
        <f t="shared" si="10"/>
        <v>Normal Weight</v>
      </c>
      <c r="J345" s="38" t="str">
        <f t="shared" si="11"/>
        <v>Normal</v>
      </c>
    </row>
    <row r="346" spans="1:10" x14ac:dyDescent="0.25">
      <c r="A346" s="25" t="s">
        <v>2027</v>
      </c>
      <c r="B346" s="26">
        <v>30.52</v>
      </c>
      <c r="C346" s="26">
        <v>4.21</v>
      </c>
      <c r="D346" s="26" t="s">
        <v>2380</v>
      </c>
      <c r="E346" s="26" t="s">
        <v>2380</v>
      </c>
      <c r="F346" s="26" t="s">
        <v>2380</v>
      </c>
      <c r="G346" s="26">
        <v>1</v>
      </c>
      <c r="H346" s="27" t="s">
        <v>2381</v>
      </c>
      <c r="I346" s="38" t="str">
        <f t="shared" si="10"/>
        <v>Obesity</v>
      </c>
      <c r="J346" s="38" t="str">
        <f t="shared" si="11"/>
        <v>Normal</v>
      </c>
    </row>
    <row r="347" spans="1:10" x14ac:dyDescent="0.25">
      <c r="A347" s="22" t="s">
        <v>2026</v>
      </c>
      <c r="B347" s="23">
        <v>39.21</v>
      </c>
      <c r="C347" s="23">
        <v>5.04</v>
      </c>
      <c r="D347" s="23" t="s">
        <v>2380</v>
      </c>
      <c r="E347" s="23" t="s">
        <v>2380</v>
      </c>
      <c r="F347" s="23" t="s">
        <v>2382</v>
      </c>
      <c r="G347" s="23">
        <v>1</v>
      </c>
      <c r="H347" s="24" t="s">
        <v>2381</v>
      </c>
      <c r="I347" s="38" t="str">
        <f t="shared" si="10"/>
        <v>Obesity</v>
      </c>
      <c r="J347" s="38" t="str">
        <f t="shared" si="11"/>
        <v>Normal</v>
      </c>
    </row>
    <row r="348" spans="1:10" x14ac:dyDescent="0.25">
      <c r="A348" s="25" t="s">
        <v>2025</v>
      </c>
      <c r="B348" s="26">
        <v>26.98</v>
      </c>
      <c r="C348" s="26">
        <v>5.21</v>
      </c>
      <c r="D348" s="26" t="s">
        <v>2381</v>
      </c>
      <c r="E348" s="26" t="s">
        <v>2380</v>
      </c>
      <c r="F348" s="26" t="s">
        <v>2380</v>
      </c>
      <c r="G348" s="26">
        <v>2</v>
      </c>
      <c r="H348" s="27" t="s">
        <v>2381</v>
      </c>
      <c r="I348" s="38" t="str">
        <f t="shared" si="10"/>
        <v>Overweight</v>
      </c>
      <c r="J348" s="38" t="str">
        <f t="shared" si="11"/>
        <v>Normal</v>
      </c>
    </row>
    <row r="349" spans="1:10" x14ac:dyDescent="0.25">
      <c r="A349" s="22" t="s">
        <v>2024</v>
      </c>
      <c r="B349" s="23">
        <v>25.84</v>
      </c>
      <c r="C349" s="23">
        <v>8.83</v>
      </c>
      <c r="D349" s="23" t="s">
        <v>2380</v>
      </c>
      <c r="E349" s="23" t="s">
        <v>2380</v>
      </c>
      <c r="F349" s="23" t="s">
        <v>2380</v>
      </c>
      <c r="G349" s="23">
        <v>0</v>
      </c>
      <c r="H349" s="24" t="s">
        <v>2380</v>
      </c>
      <c r="I349" s="38" t="str">
        <f t="shared" si="10"/>
        <v>Overweight</v>
      </c>
      <c r="J349" s="38" t="str">
        <f t="shared" si="11"/>
        <v>Diabetes</v>
      </c>
    </row>
    <row r="350" spans="1:10" x14ac:dyDescent="0.25">
      <c r="A350" s="25" t="s">
        <v>2023</v>
      </c>
      <c r="B350" s="26">
        <v>28.31</v>
      </c>
      <c r="C350" s="26">
        <v>8.4700000000000006</v>
      </c>
      <c r="D350" s="26" t="s">
        <v>2381</v>
      </c>
      <c r="E350" s="26" t="s">
        <v>2380</v>
      </c>
      <c r="F350" s="26" t="s">
        <v>2380</v>
      </c>
      <c r="G350" s="26">
        <v>2</v>
      </c>
      <c r="H350" s="27" t="s">
        <v>2381</v>
      </c>
      <c r="I350" s="38" t="str">
        <f t="shared" si="10"/>
        <v>Overweight</v>
      </c>
      <c r="J350" s="38" t="str">
        <f t="shared" si="11"/>
        <v>Diabetes</v>
      </c>
    </row>
    <row r="351" spans="1:10" x14ac:dyDescent="0.25">
      <c r="A351" s="22" t="s">
        <v>2022</v>
      </c>
      <c r="B351" s="23">
        <v>23.94</v>
      </c>
      <c r="C351" s="23">
        <v>4.2</v>
      </c>
      <c r="D351" s="23" t="s">
        <v>2380</v>
      </c>
      <c r="E351" s="23" t="s">
        <v>2380</v>
      </c>
      <c r="F351" s="23" t="s">
        <v>2380</v>
      </c>
      <c r="G351" s="23">
        <v>0</v>
      </c>
      <c r="H351" s="24" t="s">
        <v>2381</v>
      </c>
      <c r="I351" s="38" t="str">
        <f t="shared" si="10"/>
        <v>Normal Weight</v>
      </c>
      <c r="J351" s="38" t="str">
        <f t="shared" si="11"/>
        <v>Normal</v>
      </c>
    </row>
    <row r="352" spans="1:10" x14ac:dyDescent="0.25">
      <c r="A352" s="25" t="s">
        <v>2021</v>
      </c>
      <c r="B352" s="26">
        <v>20.03</v>
      </c>
      <c r="C352" s="26">
        <v>6.14</v>
      </c>
      <c r="D352" s="26" t="s">
        <v>2381</v>
      </c>
      <c r="E352" s="26" t="s">
        <v>2380</v>
      </c>
      <c r="F352" s="26" t="s">
        <v>2380</v>
      </c>
      <c r="G352" s="26">
        <v>0</v>
      </c>
      <c r="H352" s="27" t="s">
        <v>2381</v>
      </c>
      <c r="I352" s="38" t="str">
        <f t="shared" si="10"/>
        <v>Normal Weight</v>
      </c>
      <c r="J352" s="38" t="str">
        <f t="shared" si="11"/>
        <v>Prediabetes</v>
      </c>
    </row>
    <row r="353" spans="1:10" x14ac:dyDescent="0.25">
      <c r="A353" s="22" t="s">
        <v>2020</v>
      </c>
      <c r="B353" s="23">
        <v>41.42</v>
      </c>
      <c r="C353" s="23">
        <v>6.07</v>
      </c>
      <c r="D353" s="23" t="s">
        <v>2380</v>
      </c>
      <c r="E353" s="23" t="s">
        <v>2380</v>
      </c>
      <c r="F353" s="23" t="s">
        <v>2380</v>
      </c>
      <c r="G353" s="23">
        <v>0</v>
      </c>
      <c r="H353" s="24" t="s">
        <v>2380</v>
      </c>
      <c r="I353" s="38" t="str">
        <f t="shared" si="10"/>
        <v>Obesity</v>
      </c>
      <c r="J353" s="38" t="str">
        <f t="shared" si="11"/>
        <v>Prediabetes</v>
      </c>
    </row>
    <row r="354" spans="1:10" x14ac:dyDescent="0.25">
      <c r="A354" s="25" t="s">
        <v>2019</v>
      </c>
      <c r="B354" s="26">
        <v>36.67</v>
      </c>
      <c r="C354" s="26">
        <v>10.210000000000001</v>
      </c>
      <c r="D354" s="26" t="s">
        <v>2380</v>
      </c>
      <c r="E354" s="26" t="s">
        <v>2380</v>
      </c>
      <c r="F354" s="26" t="s">
        <v>2380</v>
      </c>
      <c r="G354" s="26">
        <v>0</v>
      </c>
      <c r="H354" s="27" t="s">
        <v>2380</v>
      </c>
      <c r="I354" s="38" t="str">
        <f t="shared" si="10"/>
        <v>Obesity</v>
      </c>
      <c r="J354" s="38" t="str">
        <f t="shared" si="11"/>
        <v>Diabetes</v>
      </c>
    </row>
    <row r="355" spans="1:10" x14ac:dyDescent="0.25">
      <c r="A355" s="22" t="s">
        <v>2018</v>
      </c>
      <c r="B355" s="23">
        <v>27.645</v>
      </c>
      <c r="C355" s="23">
        <v>4.6900000000000004</v>
      </c>
      <c r="D355" s="23" t="s">
        <v>2380</v>
      </c>
      <c r="E355" s="23" t="s">
        <v>2380</v>
      </c>
      <c r="F355" s="23" t="s">
        <v>2380</v>
      </c>
      <c r="G355" s="23">
        <v>0</v>
      </c>
      <c r="H355" s="24" t="s">
        <v>2380</v>
      </c>
      <c r="I355" s="38" t="str">
        <f t="shared" si="10"/>
        <v>Overweight</v>
      </c>
      <c r="J355" s="38" t="str">
        <f t="shared" si="11"/>
        <v>Normal</v>
      </c>
    </row>
    <row r="356" spans="1:10" x14ac:dyDescent="0.25">
      <c r="A356" s="25" t="s">
        <v>2017</v>
      </c>
      <c r="B356" s="26">
        <v>22.72</v>
      </c>
      <c r="C356" s="26">
        <v>5.71</v>
      </c>
      <c r="D356" s="26" t="s">
        <v>2380</v>
      </c>
      <c r="E356" s="26" t="s">
        <v>2380</v>
      </c>
      <c r="F356" s="26" t="s">
        <v>2380</v>
      </c>
      <c r="G356" s="26">
        <v>0</v>
      </c>
      <c r="H356" s="27" t="s">
        <v>2381</v>
      </c>
      <c r="I356" s="38" t="str">
        <f t="shared" si="10"/>
        <v>Normal Weight</v>
      </c>
      <c r="J356" s="38" t="str">
        <f t="shared" si="11"/>
        <v>Prediabetes</v>
      </c>
    </row>
    <row r="357" spans="1:10" x14ac:dyDescent="0.25">
      <c r="A357" s="22" t="s">
        <v>2016</v>
      </c>
      <c r="B357" s="23">
        <v>36.520000000000003</v>
      </c>
      <c r="C357" s="23">
        <v>9.07</v>
      </c>
      <c r="D357" s="23" t="s">
        <v>2381</v>
      </c>
      <c r="E357" s="23" t="s">
        <v>2380</v>
      </c>
      <c r="F357" s="23" t="s">
        <v>2382</v>
      </c>
      <c r="G357" s="23">
        <v>1</v>
      </c>
      <c r="H357" s="24" t="s">
        <v>2380</v>
      </c>
      <c r="I357" s="38" t="str">
        <f t="shared" si="10"/>
        <v>Obesity</v>
      </c>
      <c r="J357" s="38" t="str">
        <f t="shared" si="11"/>
        <v>Diabetes</v>
      </c>
    </row>
    <row r="358" spans="1:10" x14ac:dyDescent="0.25">
      <c r="A358" s="25" t="s">
        <v>2015</v>
      </c>
      <c r="B358" s="26">
        <v>33.96</v>
      </c>
      <c r="C358" s="26">
        <v>4.99</v>
      </c>
      <c r="D358" s="26" t="s">
        <v>2380</v>
      </c>
      <c r="E358" s="26" t="s">
        <v>2380</v>
      </c>
      <c r="F358" s="26" t="s">
        <v>2380</v>
      </c>
      <c r="G358" s="26">
        <v>0</v>
      </c>
      <c r="H358" s="27" t="s">
        <v>2381</v>
      </c>
      <c r="I358" s="38" t="str">
        <f t="shared" si="10"/>
        <v>Obesity</v>
      </c>
      <c r="J358" s="38" t="str">
        <f t="shared" si="11"/>
        <v>Normal</v>
      </c>
    </row>
    <row r="359" spans="1:10" x14ac:dyDescent="0.25">
      <c r="A359" s="22" t="s">
        <v>2014</v>
      </c>
      <c r="B359" s="23">
        <v>26.695</v>
      </c>
      <c r="C359" s="23">
        <v>8.31</v>
      </c>
      <c r="D359" s="23" t="s">
        <v>2380</v>
      </c>
      <c r="E359" s="23" t="s">
        <v>2380</v>
      </c>
      <c r="F359" s="23" t="s">
        <v>2380</v>
      </c>
      <c r="G359" s="23">
        <v>0</v>
      </c>
      <c r="H359" s="24" t="s">
        <v>2381</v>
      </c>
      <c r="I359" s="38" t="str">
        <f t="shared" si="10"/>
        <v>Overweight</v>
      </c>
      <c r="J359" s="38" t="str">
        <f t="shared" si="11"/>
        <v>Diabetes</v>
      </c>
    </row>
    <row r="360" spans="1:10" x14ac:dyDescent="0.25">
      <c r="A360" s="25" t="s">
        <v>2013</v>
      </c>
      <c r="B360" s="26">
        <v>18.45</v>
      </c>
      <c r="C360" s="26">
        <v>5.07</v>
      </c>
      <c r="D360" s="26" t="s">
        <v>2381</v>
      </c>
      <c r="E360" s="26" t="s">
        <v>2380</v>
      </c>
      <c r="F360" s="26" t="s">
        <v>2380</v>
      </c>
      <c r="G360" s="26">
        <v>0</v>
      </c>
      <c r="H360" s="27" t="s">
        <v>2381</v>
      </c>
      <c r="I360" s="38" t="str">
        <f t="shared" si="10"/>
        <v>Underweight</v>
      </c>
      <c r="J360" s="38" t="str">
        <f t="shared" si="11"/>
        <v>Normal</v>
      </c>
    </row>
    <row r="361" spans="1:10" x14ac:dyDescent="0.25">
      <c r="A361" s="22" t="s">
        <v>2012</v>
      </c>
      <c r="B361" s="23">
        <v>33.18</v>
      </c>
      <c r="C361" s="23">
        <v>4.79</v>
      </c>
      <c r="D361" s="23" t="s">
        <v>2380</v>
      </c>
      <c r="E361" s="23" t="s">
        <v>2380</v>
      </c>
      <c r="F361" s="23" t="s">
        <v>2380</v>
      </c>
      <c r="G361" s="23">
        <v>0</v>
      </c>
      <c r="H361" s="24" t="s">
        <v>2381</v>
      </c>
      <c r="I361" s="38" t="str">
        <f t="shared" si="10"/>
        <v>Obesity</v>
      </c>
      <c r="J361" s="38" t="str">
        <f t="shared" si="11"/>
        <v>Normal</v>
      </c>
    </row>
    <row r="362" spans="1:10" x14ac:dyDescent="0.25">
      <c r="A362" s="25" t="s">
        <v>2011</v>
      </c>
      <c r="B362" s="26">
        <v>36.1</v>
      </c>
      <c r="C362" s="26">
        <v>11.39</v>
      </c>
      <c r="D362" s="26" t="s">
        <v>2381</v>
      </c>
      <c r="E362" s="26" t="s">
        <v>2380</v>
      </c>
      <c r="F362" s="26" t="s">
        <v>2380</v>
      </c>
      <c r="G362" s="26">
        <v>2</v>
      </c>
      <c r="H362" s="27" t="s">
        <v>2380</v>
      </c>
      <c r="I362" s="38" t="str">
        <f t="shared" si="10"/>
        <v>Obesity</v>
      </c>
      <c r="J362" s="38" t="str">
        <f t="shared" si="11"/>
        <v>Diabetes</v>
      </c>
    </row>
    <row r="363" spans="1:10" x14ac:dyDescent="0.25">
      <c r="A363" s="22" t="s">
        <v>2010</v>
      </c>
      <c r="B363" s="23">
        <v>22.77</v>
      </c>
      <c r="C363" s="23">
        <v>6</v>
      </c>
      <c r="D363" s="23" t="s">
        <v>2380</v>
      </c>
      <c r="E363" s="23" t="s">
        <v>2380</v>
      </c>
      <c r="F363" s="23" t="s">
        <v>2380</v>
      </c>
      <c r="G363" s="23">
        <v>0</v>
      </c>
      <c r="H363" s="24" t="s">
        <v>2381</v>
      </c>
      <c r="I363" s="38" t="str">
        <f t="shared" si="10"/>
        <v>Normal Weight</v>
      </c>
      <c r="J363" s="38" t="str">
        <f t="shared" si="11"/>
        <v>Prediabetes</v>
      </c>
    </row>
    <row r="364" spans="1:10" x14ac:dyDescent="0.25">
      <c r="A364" s="25" t="s">
        <v>2009</v>
      </c>
      <c r="B364" s="26">
        <v>21.24</v>
      </c>
      <c r="C364" s="26">
        <v>5.13</v>
      </c>
      <c r="D364" s="26" t="s">
        <v>2380</v>
      </c>
      <c r="E364" s="26" t="s">
        <v>2380</v>
      </c>
      <c r="F364" s="26" t="s">
        <v>2380</v>
      </c>
      <c r="G364" s="26">
        <v>0</v>
      </c>
      <c r="H364" s="27" t="s">
        <v>2381</v>
      </c>
      <c r="I364" s="38" t="str">
        <f t="shared" si="10"/>
        <v>Normal Weight</v>
      </c>
      <c r="J364" s="38" t="str">
        <f t="shared" si="11"/>
        <v>Normal</v>
      </c>
    </row>
    <row r="365" spans="1:10" x14ac:dyDescent="0.25">
      <c r="A365" s="22" t="s">
        <v>2008</v>
      </c>
      <c r="B365" s="23">
        <v>17.600000000000001</v>
      </c>
      <c r="C365" s="23">
        <v>5.26</v>
      </c>
      <c r="D365" s="23" t="s">
        <v>2381</v>
      </c>
      <c r="E365" s="23" t="s">
        <v>2380</v>
      </c>
      <c r="F365" s="23" t="s">
        <v>2380</v>
      </c>
      <c r="G365" s="23">
        <v>0</v>
      </c>
      <c r="H365" s="24" t="s">
        <v>2381</v>
      </c>
      <c r="I365" s="38" t="str">
        <f t="shared" si="10"/>
        <v>Underweight</v>
      </c>
      <c r="J365" s="38" t="str">
        <f t="shared" si="11"/>
        <v>Normal</v>
      </c>
    </row>
    <row r="366" spans="1:10" x14ac:dyDescent="0.25">
      <c r="A366" s="25" t="s">
        <v>2007</v>
      </c>
      <c r="B366" s="26">
        <v>26.29</v>
      </c>
      <c r="C366" s="26">
        <v>6.84</v>
      </c>
      <c r="D366" s="26" t="s">
        <v>2380</v>
      </c>
      <c r="E366" s="26" t="s">
        <v>2380</v>
      </c>
      <c r="F366" s="26" t="s">
        <v>2380</v>
      </c>
      <c r="G366" s="26">
        <v>0</v>
      </c>
      <c r="H366" s="27" t="s">
        <v>2381</v>
      </c>
      <c r="I366" s="38" t="str">
        <f t="shared" si="10"/>
        <v>Overweight</v>
      </c>
      <c r="J366" s="38" t="str">
        <f t="shared" si="11"/>
        <v>Diabetes</v>
      </c>
    </row>
    <row r="367" spans="1:10" x14ac:dyDescent="0.25">
      <c r="A367" s="22" t="s">
        <v>2006</v>
      </c>
      <c r="B367" s="23">
        <v>35.31</v>
      </c>
      <c r="C367" s="23">
        <v>9.0399999999999991</v>
      </c>
      <c r="D367" s="23" t="s">
        <v>2380</v>
      </c>
      <c r="E367" s="23" t="s">
        <v>2380</v>
      </c>
      <c r="F367" s="23" t="s">
        <v>2380</v>
      </c>
      <c r="G367" s="23">
        <v>0</v>
      </c>
      <c r="H367" s="24" t="s">
        <v>2380</v>
      </c>
      <c r="I367" s="38" t="str">
        <f t="shared" si="10"/>
        <v>Obesity</v>
      </c>
      <c r="J367" s="38" t="str">
        <f t="shared" si="11"/>
        <v>Diabetes</v>
      </c>
    </row>
    <row r="368" spans="1:10" x14ac:dyDescent="0.25">
      <c r="A368" s="25" t="s">
        <v>2005</v>
      </c>
      <c r="B368" s="26">
        <v>27.04</v>
      </c>
      <c r="C368" s="26">
        <v>4.0999999999999996</v>
      </c>
      <c r="D368" s="26" t="s">
        <v>2380</v>
      </c>
      <c r="E368" s="26" t="s">
        <v>2380</v>
      </c>
      <c r="F368" s="26" t="s">
        <v>2380</v>
      </c>
      <c r="G368" s="26">
        <v>1</v>
      </c>
      <c r="H368" s="27" t="s">
        <v>2381</v>
      </c>
      <c r="I368" s="38" t="str">
        <f t="shared" si="10"/>
        <v>Overweight</v>
      </c>
      <c r="J368" s="38" t="str">
        <f t="shared" si="11"/>
        <v>Normal</v>
      </c>
    </row>
    <row r="369" spans="1:10" x14ac:dyDescent="0.25">
      <c r="A369" s="22" t="s">
        <v>2004</v>
      </c>
      <c r="B369" s="23">
        <v>30.23</v>
      </c>
      <c r="C369" s="23">
        <v>4.2300000000000004</v>
      </c>
      <c r="D369" s="23" t="s">
        <v>2381</v>
      </c>
      <c r="E369" s="23" t="s">
        <v>2380</v>
      </c>
      <c r="F369" s="23" t="s">
        <v>2382</v>
      </c>
      <c r="G369" s="23">
        <v>1</v>
      </c>
      <c r="H369" s="24" t="s">
        <v>2381</v>
      </c>
      <c r="I369" s="38" t="str">
        <f t="shared" si="10"/>
        <v>Obesity</v>
      </c>
      <c r="J369" s="38" t="str">
        <f t="shared" si="11"/>
        <v>Normal</v>
      </c>
    </row>
    <row r="370" spans="1:10" x14ac:dyDescent="0.25">
      <c r="A370" s="25" t="s">
        <v>2003</v>
      </c>
      <c r="B370" s="26">
        <v>30.6</v>
      </c>
      <c r="C370" s="26">
        <v>6.48</v>
      </c>
      <c r="D370" s="26" t="s">
        <v>2381</v>
      </c>
      <c r="E370" s="26" t="s">
        <v>2380</v>
      </c>
      <c r="F370" s="26" t="s">
        <v>2382</v>
      </c>
      <c r="G370" s="26">
        <v>1</v>
      </c>
      <c r="H370" s="27" t="s">
        <v>2381</v>
      </c>
      <c r="I370" s="38" t="str">
        <f t="shared" si="10"/>
        <v>Obesity</v>
      </c>
      <c r="J370" s="38" t="str">
        <f t="shared" si="11"/>
        <v>Prediabetes</v>
      </c>
    </row>
    <row r="371" spans="1:10" x14ac:dyDescent="0.25">
      <c r="A371" s="22" t="s">
        <v>2002</v>
      </c>
      <c r="B371" s="23">
        <v>26.8</v>
      </c>
      <c r="C371" s="23">
        <v>5.53</v>
      </c>
      <c r="D371" s="23" t="s">
        <v>2380</v>
      </c>
      <c r="E371" s="23" t="s">
        <v>2380</v>
      </c>
      <c r="F371" s="23" t="s">
        <v>2380</v>
      </c>
      <c r="G371" s="23">
        <v>1</v>
      </c>
      <c r="H371" s="24" t="s">
        <v>2381</v>
      </c>
      <c r="I371" s="38" t="str">
        <f t="shared" si="10"/>
        <v>Overweight</v>
      </c>
      <c r="J371" s="38" t="str">
        <f t="shared" si="11"/>
        <v>Normal</v>
      </c>
    </row>
    <row r="372" spans="1:10" x14ac:dyDescent="0.25">
      <c r="A372" s="25" t="s">
        <v>2001</v>
      </c>
      <c r="B372" s="26">
        <v>16.86</v>
      </c>
      <c r="C372" s="26">
        <v>4.07</v>
      </c>
      <c r="D372" s="26" t="s">
        <v>2381</v>
      </c>
      <c r="E372" s="26" t="s">
        <v>2380</v>
      </c>
      <c r="F372" s="26" t="s">
        <v>2380</v>
      </c>
      <c r="G372" s="26">
        <v>0</v>
      </c>
      <c r="H372" s="27" t="s">
        <v>2381</v>
      </c>
      <c r="I372" s="38" t="str">
        <f t="shared" si="10"/>
        <v>Underweight</v>
      </c>
      <c r="J372" s="38" t="str">
        <f t="shared" si="11"/>
        <v>Normal</v>
      </c>
    </row>
    <row r="373" spans="1:10" x14ac:dyDescent="0.25">
      <c r="A373" s="22" t="s">
        <v>2000</v>
      </c>
      <c r="B373" s="23">
        <v>16.3</v>
      </c>
      <c r="C373" s="23">
        <v>5.51</v>
      </c>
      <c r="D373" s="23" t="s">
        <v>2380</v>
      </c>
      <c r="E373" s="23" t="s">
        <v>2380</v>
      </c>
      <c r="F373" s="23" t="s">
        <v>2380</v>
      </c>
      <c r="G373" s="23">
        <v>1</v>
      </c>
      <c r="H373" s="24" t="s">
        <v>2381</v>
      </c>
      <c r="I373" s="38" t="str">
        <f t="shared" si="10"/>
        <v>Underweight</v>
      </c>
      <c r="J373" s="38" t="str">
        <f t="shared" si="11"/>
        <v>Normal</v>
      </c>
    </row>
    <row r="374" spans="1:10" x14ac:dyDescent="0.25">
      <c r="A374" s="25" t="s">
        <v>1999</v>
      </c>
      <c r="B374" s="26">
        <v>29.81</v>
      </c>
      <c r="C374" s="26">
        <v>11.66</v>
      </c>
      <c r="D374" s="26" t="s">
        <v>2380</v>
      </c>
      <c r="E374" s="26" t="s">
        <v>2380</v>
      </c>
      <c r="F374" s="26" t="s">
        <v>2380</v>
      </c>
      <c r="G374" s="26">
        <v>0</v>
      </c>
      <c r="H374" s="27" t="s">
        <v>2381</v>
      </c>
      <c r="I374" s="38" t="str">
        <f t="shared" si="10"/>
        <v>Overweight</v>
      </c>
      <c r="J374" s="38" t="str">
        <f t="shared" si="11"/>
        <v>Diabetes</v>
      </c>
    </row>
    <row r="375" spans="1:10" x14ac:dyDescent="0.25">
      <c r="A375" s="22" t="s">
        <v>1998</v>
      </c>
      <c r="B375" s="23">
        <v>16.329999999999998</v>
      </c>
      <c r="C375" s="23">
        <v>7.26</v>
      </c>
      <c r="D375" s="23" t="s">
        <v>2381</v>
      </c>
      <c r="E375" s="23" t="s">
        <v>2380</v>
      </c>
      <c r="F375" s="23" t="s">
        <v>2380</v>
      </c>
      <c r="G375" s="23">
        <v>0</v>
      </c>
      <c r="H375" s="24" t="s">
        <v>2381</v>
      </c>
      <c r="I375" s="38" t="str">
        <f t="shared" si="10"/>
        <v>Underweight</v>
      </c>
      <c r="J375" s="38" t="str">
        <f t="shared" si="11"/>
        <v>Diabetes</v>
      </c>
    </row>
    <row r="376" spans="1:10" x14ac:dyDescent="0.25">
      <c r="A376" s="25" t="s">
        <v>1997</v>
      </c>
      <c r="B376" s="26">
        <v>16.37</v>
      </c>
      <c r="C376" s="26">
        <v>4.79</v>
      </c>
      <c r="D376" s="26" t="s">
        <v>2381</v>
      </c>
      <c r="E376" s="26" t="s">
        <v>2380</v>
      </c>
      <c r="F376" s="26" t="s">
        <v>2380</v>
      </c>
      <c r="G376" s="26">
        <v>0</v>
      </c>
      <c r="H376" s="27" t="s">
        <v>2381</v>
      </c>
      <c r="I376" s="38" t="str">
        <f t="shared" si="10"/>
        <v>Underweight</v>
      </c>
      <c r="J376" s="38" t="str">
        <f t="shared" si="11"/>
        <v>Normal</v>
      </c>
    </row>
    <row r="377" spans="1:10" x14ac:dyDescent="0.25">
      <c r="A377" s="22" t="s">
        <v>1996</v>
      </c>
      <c r="B377" s="23">
        <v>22.42</v>
      </c>
      <c r="C377" s="23">
        <v>4.68</v>
      </c>
      <c r="D377" s="23" t="s">
        <v>2381</v>
      </c>
      <c r="E377" s="23" t="s">
        <v>2380</v>
      </c>
      <c r="F377" s="23" t="s">
        <v>2380</v>
      </c>
      <c r="G377" s="23">
        <v>1</v>
      </c>
      <c r="H377" s="24" t="s">
        <v>2380</v>
      </c>
      <c r="I377" s="38" t="str">
        <f t="shared" si="10"/>
        <v>Normal Weight</v>
      </c>
      <c r="J377" s="38" t="str">
        <f t="shared" si="11"/>
        <v>Normal</v>
      </c>
    </row>
    <row r="378" spans="1:10" x14ac:dyDescent="0.25">
      <c r="A378" s="25" t="s">
        <v>1995</v>
      </c>
      <c r="B378" s="26">
        <v>31.35</v>
      </c>
      <c r="C378" s="26">
        <v>4.33</v>
      </c>
      <c r="D378" s="26" t="s">
        <v>2381</v>
      </c>
      <c r="E378" s="26" t="s">
        <v>2380</v>
      </c>
      <c r="F378" s="26" t="s">
        <v>2382</v>
      </c>
      <c r="G378" s="26">
        <v>1</v>
      </c>
      <c r="H378" s="27" t="s">
        <v>2380</v>
      </c>
      <c r="I378" s="38" t="str">
        <f t="shared" si="10"/>
        <v>Obesity</v>
      </c>
      <c r="J378" s="38" t="str">
        <f t="shared" si="11"/>
        <v>Normal</v>
      </c>
    </row>
    <row r="379" spans="1:10" x14ac:dyDescent="0.25">
      <c r="A379" s="22" t="s">
        <v>1994</v>
      </c>
      <c r="B379" s="23">
        <v>31.9</v>
      </c>
      <c r="C379" s="23">
        <v>11.89</v>
      </c>
      <c r="D379" s="23" t="s">
        <v>2380</v>
      </c>
      <c r="E379" s="23" t="s">
        <v>2380</v>
      </c>
      <c r="F379" s="23" t="s">
        <v>2380</v>
      </c>
      <c r="G379" s="23">
        <v>0</v>
      </c>
      <c r="H379" s="24" t="s">
        <v>2380</v>
      </c>
      <c r="I379" s="38" t="str">
        <f t="shared" si="10"/>
        <v>Obesity</v>
      </c>
      <c r="J379" s="38" t="str">
        <f t="shared" si="11"/>
        <v>Diabetes</v>
      </c>
    </row>
    <row r="380" spans="1:10" x14ac:dyDescent="0.25">
      <c r="A380" s="25" t="s">
        <v>1993</v>
      </c>
      <c r="B380" s="26">
        <v>30.6</v>
      </c>
      <c r="C380" s="26">
        <v>5.24</v>
      </c>
      <c r="D380" s="26" t="s">
        <v>2380</v>
      </c>
      <c r="E380" s="26" t="s">
        <v>2380</v>
      </c>
      <c r="F380" s="26" t="s">
        <v>2380</v>
      </c>
      <c r="G380" s="26">
        <v>0</v>
      </c>
      <c r="H380" s="27" t="s">
        <v>2381</v>
      </c>
      <c r="I380" s="38" t="str">
        <f t="shared" si="10"/>
        <v>Obesity</v>
      </c>
      <c r="J380" s="38" t="str">
        <f t="shared" si="11"/>
        <v>Normal</v>
      </c>
    </row>
    <row r="381" spans="1:10" x14ac:dyDescent="0.25">
      <c r="A381" s="22" t="s">
        <v>1992</v>
      </c>
      <c r="B381" s="23">
        <v>28.975000000000001</v>
      </c>
      <c r="C381" s="23">
        <v>7.63</v>
      </c>
      <c r="D381" s="23" t="s">
        <v>2380</v>
      </c>
      <c r="E381" s="23" t="s">
        <v>2380</v>
      </c>
      <c r="F381" s="23" t="s">
        <v>2380</v>
      </c>
      <c r="G381" s="23">
        <v>0</v>
      </c>
      <c r="H381" s="24" t="s">
        <v>2381</v>
      </c>
      <c r="I381" s="38" t="str">
        <f t="shared" si="10"/>
        <v>Overweight</v>
      </c>
      <c r="J381" s="38" t="str">
        <f t="shared" si="11"/>
        <v>Diabetes</v>
      </c>
    </row>
    <row r="382" spans="1:10" x14ac:dyDescent="0.25">
      <c r="A382" s="25" t="s">
        <v>1991</v>
      </c>
      <c r="B382" s="26">
        <v>24.86</v>
      </c>
      <c r="C382" s="26">
        <v>8.92</v>
      </c>
      <c r="D382" s="26" t="s">
        <v>2381</v>
      </c>
      <c r="E382" s="26" t="s">
        <v>2380</v>
      </c>
      <c r="F382" s="26" t="s">
        <v>2380</v>
      </c>
      <c r="G382" s="26">
        <v>2</v>
      </c>
      <c r="H382" s="27" t="s">
        <v>2380</v>
      </c>
      <c r="I382" s="38" t="str">
        <f t="shared" si="10"/>
        <v>Normal Weight</v>
      </c>
      <c r="J382" s="38" t="str">
        <f t="shared" si="11"/>
        <v>Diabetes</v>
      </c>
    </row>
    <row r="383" spans="1:10" x14ac:dyDescent="0.25">
      <c r="A383" s="22" t="s">
        <v>1990</v>
      </c>
      <c r="B383" s="23">
        <v>19.54</v>
      </c>
      <c r="C383" s="23">
        <v>5.37</v>
      </c>
      <c r="D383" s="23" t="s">
        <v>2380</v>
      </c>
      <c r="E383" s="23" t="s">
        <v>2380</v>
      </c>
      <c r="F383" s="23" t="s">
        <v>2380</v>
      </c>
      <c r="G383" s="23">
        <v>0</v>
      </c>
      <c r="H383" s="24" t="s">
        <v>2381</v>
      </c>
      <c r="I383" s="38" t="str">
        <f t="shared" si="10"/>
        <v>Normal Weight</v>
      </c>
      <c r="J383" s="38" t="str">
        <f t="shared" si="11"/>
        <v>Normal</v>
      </c>
    </row>
    <row r="384" spans="1:10" x14ac:dyDescent="0.25">
      <c r="A384" s="25" t="s">
        <v>1989</v>
      </c>
      <c r="B384" s="26">
        <v>26.74</v>
      </c>
      <c r="C384" s="26">
        <v>4.3099999999999996</v>
      </c>
      <c r="D384" s="26" t="s">
        <v>2380</v>
      </c>
      <c r="E384" s="26" t="s">
        <v>2380</v>
      </c>
      <c r="F384" s="26" t="s">
        <v>2380</v>
      </c>
      <c r="G384" s="26">
        <v>0</v>
      </c>
      <c r="H384" s="27" t="s">
        <v>2381</v>
      </c>
      <c r="I384" s="38" t="str">
        <f t="shared" si="10"/>
        <v>Overweight</v>
      </c>
      <c r="J384" s="38" t="str">
        <f t="shared" si="11"/>
        <v>Normal</v>
      </c>
    </row>
    <row r="385" spans="1:10" x14ac:dyDescent="0.25">
      <c r="A385" s="22" t="s">
        <v>1988</v>
      </c>
      <c r="B385" s="23">
        <v>22.99</v>
      </c>
      <c r="C385" s="23">
        <v>10.46</v>
      </c>
      <c r="D385" s="23" t="s">
        <v>2380</v>
      </c>
      <c r="E385" s="23" t="s">
        <v>2380</v>
      </c>
      <c r="F385" s="23" t="s">
        <v>2380</v>
      </c>
      <c r="G385" s="23">
        <v>3</v>
      </c>
      <c r="H385" s="24" t="s">
        <v>2381</v>
      </c>
      <c r="I385" s="38" t="str">
        <f t="shared" si="10"/>
        <v>Normal Weight</v>
      </c>
      <c r="J385" s="38" t="str">
        <f t="shared" si="11"/>
        <v>Diabetes</v>
      </c>
    </row>
    <row r="386" spans="1:10" x14ac:dyDescent="0.25">
      <c r="A386" s="25" t="s">
        <v>1987</v>
      </c>
      <c r="B386" s="26">
        <v>31.46</v>
      </c>
      <c r="C386" s="26">
        <v>7.39</v>
      </c>
      <c r="D386" s="26" t="s">
        <v>2380</v>
      </c>
      <c r="E386" s="26" t="s">
        <v>2380</v>
      </c>
      <c r="F386" s="26" t="s">
        <v>2380</v>
      </c>
      <c r="G386" s="26">
        <v>0</v>
      </c>
      <c r="H386" s="27" t="s">
        <v>2380</v>
      </c>
      <c r="I386" s="38" t="str">
        <f t="shared" ref="I386:I449" si="12">IF(B386&lt;18.5,"Underweight",IF(B386&lt;25,"Normal Weight",IF(B386&lt;30,"Overweight","Obesity")))</f>
        <v>Obesity</v>
      </c>
      <c r="J386" s="38" t="str">
        <f t="shared" ref="J386:J449" si="13">IF(C386&lt;5.7,"Normal",IF(C386&lt;6.5,"Prediabetes","Diabetes"))</f>
        <v>Diabetes</v>
      </c>
    </row>
    <row r="387" spans="1:10" x14ac:dyDescent="0.25">
      <c r="A387" s="22" t="s">
        <v>1986</v>
      </c>
      <c r="B387" s="23">
        <v>30.86</v>
      </c>
      <c r="C387" s="23">
        <v>6.18</v>
      </c>
      <c r="D387" s="23" t="s">
        <v>2380</v>
      </c>
      <c r="E387" s="23" t="s">
        <v>2381</v>
      </c>
      <c r="F387" s="23" t="s">
        <v>2380</v>
      </c>
      <c r="G387" s="23">
        <v>2</v>
      </c>
      <c r="H387" s="24" t="s">
        <v>2381</v>
      </c>
      <c r="I387" s="38" t="str">
        <f t="shared" si="12"/>
        <v>Obesity</v>
      </c>
      <c r="J387" s="38" t="str">
        <f t="shared" si="13"/>
        <v>Prediabetes</v>
      </c>
    </row>
    <row r="388" spans="1:10" x14ac:dyDescent="0.25">
      <c r="A388" s="25" t="s">
        <v>1985</v>
      </c>
      <c r="B388" s="26">
        <v>31.96</v>
      </c>
      <c r="C388" s="26">
        <v>8.86</v>
      </c>
      <c r="D388" s="26" t="s">
        <v>2380</v>
      </c>
      <c r="E388" s="26" t="s">
        <v>2380</v>
      </c>
      <c r="F388" s="26" t="s">
        <v>2380</v>
      </c>
      <c r="G388" s="26">
        <v>0</v>
      </c>
      <c r="H388" s="27" t="s">
        <v>2381</v>
      </c>
      <c r="I388" s="38" t="str">
        <f t="shared" si="12"/>
        <v>Obesity</v>
      </c>
      <c r="J388" s="38" t="str">
        <f t="shared" si="13"/>
        <v>Diabetes</v>
      </c>
    </row>
    <row r="389" spans="1:10" x14ac:dyDescent="0.25">
      <c r="A389" s="22" t="s">
        <v>1984</v>
      </c>
      <c r="B389" s="23">
        <v>23.76</v>
      </c>
      <c r="C389" s="23">
        <v>10.96</v>
      </c>
      <c r="D389" s="23" t="s">
        <v>2380</v>
      </c>
      <c r="E389" s="23" t="s">
        <v>2380</v>
      </c>
      <c r="F389" s="23" t="s">
        <v>2380</v>
      </c>
      <c r="G389" s="23">
        <v>3</v>
      </c>
      <c r="H389" s="24" t="s">
        <v>2381</v>
      </c>
      <c r="I389" s="38" t="str">
        <f t="shared" si="12"/>
        <v>Normal Weight</v>
      </c>
      <c r="J389" s="38" t="str">
        <f t="shared" si="13"/>
        <v>Diabetes</v>
      </c>
    </row>
    <row r="390" spans="1:10" x14ac:dyDescent="0.25">
      <c r="A390" s="25" t="s">
        <v>1983</v>
      </c>
      <c r="B390" s="26">
        <v>19.38</v>
      </c>
      <c r="C390" s="26">
        <v>6.28</v>
      </c>
      <c r="D390" s="26" t="s">
        <v>2380</v>
      </c>
      <c r="E390" s="26" t="s">
        <v>2380</v>
      </c>
      <c r="F390" s="26" t="s">
        <v>2380</v>
      </c>
      <c r="G390" s="26">
        <v>0</v>
      </c>
      <c r="H390" s="27" t="s">
        <v>2381</v>
      </c>
      <c r="I390" s="38" t="str">
        <f t="shared" si="12"/>
        <v>Normal Weight</v>
      </c>
      <c r="J390" s="38" t="str">
        <f t="shared" si="13"/>
        <v>Prediabetes</v>
      </c>
    </row>
    <row r="391" spans="1:10" x14ac:dyDescent="0.25">
      <c r="A391" s="22" t="s">
        <v>1982</v>
      </c>
      <c r="B391" s="23">
        <v>16.21</v>
      </c>
      <c r="C391" s="23">
        <v>6.29</v>
      </c>
      <c r="D391" s="23" t="s">
        <v>2381</v>
      </c>
      <c r="E391" s="23" t="s">
        <v>2380</v>
      </c>
      <c r="F391" s="23" t="s">
        <v>2380</v>
      </c>
      <c r="G391" s="23">
        <v>1</v>
      </c>
      <c r="H391" s="24" t="s">
        <v>2381</v>
      </c>
      <c r="I391" s="38" t="str">
        <f t="shared" si="12"/>
        <v>Underweight</v>
      </c>
      <c r="J391" s="38" t="str">
        <f t="shared" si="13"/>
        <v>Prediabetes</v>
      </c>
    </row>
    <row r="392" spans="1:10" x14ac:dyDescent="0.25">
      <c r="A392" s="25" t="s">
        <v>1981</v>
      </c>
      <c r="B392" s="26">
        <v>32.54</v>
      </c>
      <c r="C392" s="26">
        <v>4.0199999999999996</v>
      </c>
      <c r="D392" s="26" t="s">
        <v>2380</v>
      </c>
      <c r="E392" s="26" t="s">
        <v>2381</v>
      </c>
      <c r="F392" s="26" t="s">
        <v>2380</v>
      </c>
      <c r="G392" s="26">
        <v>1</v>
      </c>
      <c r="H392" s="27" t="s">
        <v>2381</v>
      </c>
      <c r="I392" s="38" t="str">
        <f t="shared" si="12"/>
        <v>Obesity</v>
      </c>
      <c r="J392" s="38" t="str">
        <f t="shared" si="13"/>
        <v>Normal</v>
      </c>
    </row>
    <row r="393" spans="1:10" x14ac:dyDescent="0.25">
      <c r="A393" s="22" t="s">
        <v>1980</v>
      </c>
      <c r="B393" s="23">
        <v>36.765000000000001</v>
      </c>
      <c r="C393" s="23">
        <v>11.95</v>
      </c>
      <c r="D393" s="23" t="s">
        <v>2381</v>
      </c>
      <c r="E393" s="23" t="s">
        <v>2380</v>
      </c>
      <c r="F393" s="23" t="s">
        <v>2380</v>
      </c>
      <c r="G393" s="23">
        <v>2</v>
      </c>
      <c r="H393" s="24" t="s">
        <v>2380</v>
      </c>
      <c r="I393" s="38" t="str">
        <f t="shared" si="12"/>
        <v>Obesity</v>
      </c>
      <c r="J393" s="38" t="str">
        <f t="shared" si="13"/>
        <v>Diabetes</v>
      </c>
    </row>
    <row r="394" spans="1:10" x14ac:dyDescent="0.25">
      <c r="A394" s="25" t="s">
        <v>1979</v>
      </c>
      <c r="B394" s="26">
        <v>35.909999999999997</v>
      </c>
      <c r="C394" s="26">
        <v>8.7100000000000009</v>
      </c>
      <c r="D394" s="26" t="s">
        <v>2380</v>
      </c>
      <c r="E394" s="26" t="s">
        <v>2380</v>
      </c>
      <c r="F394" s="26" t="s">
        <v>2380</v>
      </c>
      <c r="G394" s="26">
        <v>0</v>
      </c>
      <c r="H394" s="27" t="s">
        <v>2380</v>
      </c>
      <c r="I394" s="38" t="str">
        <f t="shared" si="12"/>
        <v>Obesity</v>
      </c>
      <c r="J394" s="38" t="str">
        <f t="shared" si="13"/>
        <v>Diabetes</v>
      </c>
    </row>
    <row r="395" spans="1:10" x14ac:dyDescent="0.25">
      <c r="A395" s="22" t="s">
        <v>1978</v>
      </c>
      <c r="B395" s="23">
        <v>32.06</v>
      </c>
      <c r="C395" s="23">
        <v>4.67</v>
      </c>
      <c r="D395" s="23" t="s">
        <v>2380</v>
      </c>
      <c r="E395" s="23" t="s">
        <v>2381</v>
      </c>
      <c r="F395" s="23" t="s">
        <v>2380</v>
      </c>
      <c r="G395" s="23">
        <v>1</v>
      </c>
      <c r="H395" s="24" t="s">
        <v>2381</v>
      </c>
      <c r="I395" s="38" t="str">
        <f t="shared" si="12"/>
        <v>Obesity</v>
      </c>
      <c r="J395" s="38" t="str">
        <f t="shared" si="13"/>
        <v>Normal</v>
      </c>
    </row>
    <row r="396" spans="1:10" x14ac:dyDescent="0.25">
      <c r="A396" s="25" t="s">
        <v>1977</v>
      </c>
      <c r="B396" s="26">
        <v>24.1</v>
      </c>
      <c r="C396" s="26">
        <v>11.14</v>
      </c>
      <c r="D396" s="26" t="s">
        <v>2381</v>
      </c>
      <c r="E396" s="26" t="s">
        <v>2380</v>
      </c>
      <c r="F396" s="26" t="s">
        <v>2380</v>
      </c>
      <c r="G396" s="26">
        <v>1</v>
      </c>
      <c r="H396" s="27" t="s">
        <v>2380</v>
      </c>
      <c r="I396" s="38" t="str">
        <f t="shared" si="12"/>
        <v>Normal Weight</v>
      </c>
      <c r="J396" s="38" t="str">
        <f t="shared" si="13"/>
        <v>Diabetes</v>
      </c>
    </row>
    <row r="397" spans="1:10" x14ac:dyDescent="0.25">
      <c r="A397" s="22" t="s">
        <v>1976</v>
      </c>
      <c r="B397" s="23">
        <v>27.1</v>
      </c>
      <c r="C397" s="23">
        <v>9.0500000000000007</v>
      </c>
      <c r="D397" s="23" t="s">
        <v>2380</v>
      </c>
      <c r="E397" s="23" t="s">
        <v>2380</v>
      </c>
      <c r="F397" s="23" t="s">
        <v>2380</v>
      </c>
      <c r="G397" s="23">
        <v>2</v>
      </c>
      <c r="H397" s="24" t="s">
        <v>2380</v>
      </c>
      <c r="I397" s="38" t="str">
        <f t="shared" si="12"/>
        <v>Overweight</v>
      </c>
      <c r="J397" s="38" t="str">
        <f t="shared" si="13"/>
        <v>Diabetes</v>
      </c>
    </row>
    <row r="398" spans="1:10" x14ac:dyDescent="0.25">
      <c r="A398" s="25" t="s">
        <v>1975</v>
      </c>
      <c r="B398" s="26">
        <v>24.42</v>
      </c>
      <c r="C398" s="26">
        <v>11.31</v>
      </c>
      <c r="D398" s="26" t="s">
        <v>2380</v>
      </c>
      <c r="E398" s="26" t="s">
        <v>2380</v>
      </c>
      <c r="F398" s="26" t="s">
        <v>2380</v>
      </c>
      <c r="G398" s="26">
        <v>0</v>
      </c>
      <c r="H398" s="27" t="s">
        <v>2381</v>
      </c>
      <c r="I398" s="38" t="str">
        <f t="shared" si="12"/>
        <v>Normal Weight</v>
      </c>
      <c r="J398" s="38" t="str">
        <f t="shared" si="13"/>
        <v>Diabetes</v>
      </c>
    </row>
    <row r="399" spans="1:10" x14ac:dyDescent="0.25">
      <c r="A399" s="22" t="s">
        <v>1974</v>
      </c>
      <c r="B399" s="23">
        <v>26.695</v>
      </c>
      <c r="C399" s="23">
        <v>4.68</v>
      </c>
      <c r="D399" s="23" t="s">
        <v>2381</v>
      </c>
      <c r="E399" s="23" t="s">
        <v>2380</v>
      </c>
      <c r="F399" s="23" t="s">
        <v>2380</v>
      </c>
      <c r="G399" s="23">
        <v>2</v>
      </c>
      <c r="H399" s="24" t="s">
        <v>2381</v>
      </c>
      <c r="I399" s="38" t="str">
        <f t="shared" si="12"/>
        <v>Overweight</v>
      </c>
      <c r="J399" s="38" t="str">
        <f t="shared" si="13"/>
        <v>Normal</v>
      </c>
    </row>
    <row r="400" spans="1:10" x14ac:dyDescent="0.25">
      <c r="A400" s="25" t="s">
        <v>1973</v>
      </c>
      <c r="B400" s="26">
        <v>27.79</v>
      </c>
      <c r="C400" s="26">
        <v>6.05</v>
      </c>
      <c r="D400" s="26" t="s">
        <v>2381</v>
      </c>
      <c r="E400" s="26" t="s">
        <v>2381</v>
      </c>
      <c r="F400" s="26" t="s">
        <v>2380</v>
      </c>
      <c r="G400" s="26">
        <v>1</v>
      </c>
      <c r="H400" s="27" t="s">
        <v>2381</v>
      </c>
      <c r="I400" s="38" t="str">
        <f t="shared" si="12"/>
        <v>Overweight</v>
      </c>
      <c r="J400" s="38" t="str">
        <f t="shared" si="13"/>
        <v>Prediabetes</v>
      </c>
    </row>
    <row r="401" spans="1:10" x14ac:dyDescent="0.25">
      <c r="A401" s="22" t="s">
        <v>1972</v>
      </c>
      <c r="B401" s="23">
        <v>32.68</v>
      </c>
      <c r="C401" s="23">
        <v>4.68</v>
      </c>
      <c r="D401" s="23" t="s">
        <v>2381</v>
      </c>
      <c r="E401" s="23" t="s">
        <v>2380</v>
      </c>
      <c r="F401" s="23" t="s">
        <v>2380</v>
      </c>
      <c r="G401" s="23">
        <v>0</v>
      </c>
      <c r="H401" s="24" t="s">
        <v>2380</v>
      </c>
      <c r="I401" s="38" t="str">
        <f t="shared" si="12"/>
        <v>Obesity</v>
      </c>
      <c r="J401" s="38" t="str">
        <f t="shared" si="13"/>
        <v>Normal</v>
      </c>
    </row>
    <row r="402" spans="1:10" x14ac:dyDescent="0.25">
      <c r="A402" s="25" t="s">
        <v>1971</v>
      </c>
      <c r="B402" s="26">
        <v>26.4</v>
      </c>
      <c r="C402" s="26">
        <v>9.5</v>
      </c>
      <c r="D402" s="26" t="s">
        <v>2381</v>
      </c>
      <c r="E402" s="26" t="s">
        <v>2380</v>
      </c>
      <c r="F402" s="26" t="s">
        <v>2380</v>
      </c>
      <c r="G402" s="26">
        <v>2</v>
      </c>
      <c r="H402" s="27" t="s">
        <v>2380</v>
      </c>
      <c r="I402" s="38" t="str">
        <f t="shared" si="12"/>
        <v>Overweight</v>
      </c>
      <c r="J402" s="38" t="str">
        <f t="shared" si="13"/>
        <v>Diabetes</v>
      </c>
    </row>
    <row r="403" spans="1:10" x14ac:dyDescent="0.25">
      <c r="A403" s="22" t="s">
        <v>1970</v>
      </c>
      <c r="B403" s="23">
        <v>23.655000000000001</v>
      </c>
      <c r="C403" s="23">
        <v>10.84</v>
      </c>
      <c r="D403" s="23" t="s">
        <v>2381</v>
      </c>
      <c r="E403" s="23" t="s">
        <v>2380</v>
      </c>
      <c r="F403" s="23" t="s">
        <v>2382</v>
      </c>
      <c r="G403" s="23">
        <v>1</v>
      </c>
      <c r="H403" s="24" t="s">
        <v>2381</v>
      </c>
      <c r="I403" s="38" t="str">
        <f t="shared" si="12"/>
        <v>Normal Weight</v>
      </c>
      <c r="J403" s="38" t="str">
        <f t="shared" si="13"/>
        <v>Diabetes</v>
      </c>
    </row>
    <row r="404" spans="1:10" x14ac:dyDescent="0.25">
      <c r="A404" s="25" t="s">
        <v>1969</v>
      </c>
      <c r="B404" s="26">
        <v>27.36</v>
      </c>
      <c r="C404" s="26">
        <v>5.88</v>
      </c>
      <c r="D404" s="26" t="s">
        <v>2380</v>
      </c>
      <c r="E404" s="26" t="s">
        <v>2380</v>
      </c>
      <c r="F404" s="26" t="s">
        <v>2380</v>
      </c>
      <c r="G404" s="26">
        <v>2</v>
      </c>
      <c r="H404" s="27" t="s">
        <v>2380</v>
      </c>
      <c r="I404" s="38" t="str">
        <f t="shared" si="12"/>
        <v>Overweight</v>
      </c>
      <c r="J404" s="38" t="str">
        <f t="shared" si="13"/>
        <v>Prediabetes</v>
      </c>
    </row>
    <row r="405" spans="1:10" x14ac:dyDescent="0.25">
      <c r="A405" s="22" t="s">
        <v>1968</v>
      </c>
      <c r="B405" s="23">
        <v>27.82</v>
      </c>
      <c r="C405" s="23">
        <v>5.24</v>
      </c>
      <c r="D405" s="23" t="s">
        <v>2381</v>
      </c>
      <c r="E405" s="23" t="s">
        <v>2380</v>
      </c>
      <c r="F405" s="23" t="s">
        <v>2380</v>
      </c>
      <c r="G405" s="23">
        <v>0</v>
      </c>
      <c r="H405" s="24" t="s">
        <v>2381</v>
      </c>
      <c r="I405" s="38" t="str">
        <f t="shared" si="12"/>
        <v>Overweight</v>
      </c>
      <c r="J405" s="38" t="str">
        <f t="shared" si="13"/>
        <v>Normal</v>
      </c>
    </row>
    <row r="406" spans="1:10" x14ac:dyDescent="0.25">
      <c r="A406" s="25" t="s">
        <v>1967</v>
      </c>
      <c r="B406" s="26">
        <v>25.46</v>
      </c>
      <c r="C406" s="26">
        <v>11.75</v>
      </c>
      <c r="D406" s="26" t="s">
        <v>2380</v>
      </c>
      <c r="E406" s="26" t="s">
        <v>2380</v>
      </c>
      <c r="F406" s="26" t="s">
        <v>2380</v>
      </c>
      <c r="G406" s="26">
        <v>0</v>
      </c>
      <c r="H406" s="27" t="s">
        <v>2380</v>
      </c>
      <c r="I406" s="38" t="str">
        <f t="shared" si="12"/>
        <v>Overweight</v>
      </c>
      <c r="J406" s="38" t="str">
        <f t="shared" si="13"/>
        <v>Diabetes</v>
      </c>
    </row>
    <row r="407" spans="1:10" x14ac:dyDescent="0.25">
      <c r="A407" s="22" t="s">
        <v>1966</v>
      </c>
      <c r="B407" s="23">
        <v>25.1</v>
      </c>
      <c r="C407" s="23">
        <v>6.97</v>
      </c>
      <c r="D407" s="23" t="s">
        <v>2380</v>
      </c>
      <c r="E407" s="23" t="s">
        <v>2380</v>
      </c>
      <c r="F407" s="23" t="s">
        <v>2380</v>
      </c>
      <c r="G407" s="23">
        <v>0</v>
      </c>
      <c r="H407" s="24" t="s">
        <v>2381</v>
      </c>
      <c r="I407" s="38" t="str">
        <f t="shared" si="12"/>
        <v>Overweight</v>
      </c>
      <c r="J407" s="38" t="str">
        <f t="shared" si="13"/>
        <v>Diabetes</v>
      </c>
    </row>
    <row r="408" spans="1:10" x14ac:dyDescent="0.25">
      <c r="A408" s="25" t="s">
        <v>1965</v>
      </c>
      <c r="B408" s="26">
        <v>32.11</v>
      </c>
      <c r="C408" s="26">
        <v>4.76</v>
      </c>
      <c r="D408" s="26" t="s">
        <v>2380</v>
      </c>
      <c r="E408" s="26" t="s">
        <v>2380</v>
      </c>
      <c r="F408" s="26" t="s">
        <v>2380</v>
      </c>
      <c r="G408" s="26">
        <v>2</v>
      </c>
      <c r="H408" s="27" t="s">
        <v>2380</v>
      </c>
      <c r="I408" s="38" t="str">
        <f t="shared" si="12"/>
        <v>Obesity</v>
      </c>
      <c r="J408" s="38" t="str">
        <f t="shared" si="13"/>
        <v>Normal</v>
      </c>
    </row>
    <row r="409" spans="1:10" x14ac:dyDescent="0.25">
      <c r="A409" s="22" t="s">
        <v>1964</v>
      </c>
      <c r="B409" s="23">
        <v>29.8</v>
      </c>
      <c r="C409" s="23">
        <v>8.24</v>
      </c>
      <c r="D409" s="23" t="s">
        <v>2381</v>
      </c>
      <c r="E409" s="23" t="s">
        <v>2380</v>
      </c>
      <c r="F409" s="23" t="s">
        <v>2380</v>
      </c>
      <c r="G409" s="23">
        <v>1</v>
      </c>
      <c r="H409" s="24" t="s">
        <v>2381</v>
      </c>
      <c r="I409" s="38" t="str">
        <f t="shared" si="12"/>
        <v>Overweight</v>
      </c>
      <c r="J409" s="38" t="str">
        <f t="shared" si="13"/>
        <v>Diabetes</v>
      </c>
    </row>
    <row r="410" spans="1:10" x14ac:dyDescent="0.25">
      <c r="A410" s="25" t="s">
        <v>1963</v>
      </c>
      <c r="B410" s="26">
        <v>24.01</v>
      </c>
      <c r="C410" s="26">
        <v>4.76</v>
      </c>
      <c r="D410" s="26" t="s">
        <v>2380</v>
      </c>
      <c r="E410" s="26" t="s">
        <v>2380</v>
      </c>
      <c r="F410" s="26" t="s">
        <v>2380</v>
      </c>
      <c r="G410" s="26">
        <v>1</v>
      </c>
      <c r="H410" s="27" t="s">
        <v>2381</v>
      </c>
      <c r="I410" s="38" t="str">
        <f t="shared" si="12"/>
        <v>Normal Weight</v>
      </c>
      <c r="J410" s="38" t="str">
        <f t="shared" si="13"/>
        <v>Normal</v>
      </c>
    </row>
    <row r="411" spans="1:10" x14ac:dyDescent="0.25">
      <c r="A411" s="22" t="s">
        <v>1962</v>
      </c>
      <c r="B411" s="23">
        <v>23.21</v>
      </c>
      <c r="C411" s="23">
        <v>6.03</v>
      </c>
      <c r="D411" s="23" t="s">
        <v>2380</v>
      </c>
      <c r="E411" s="23" t="s">
        <v>2380</v>
      </c>
      <c r="F411" s="23" t="s">
        <v>2380</v>
      </c>
      <c r="G411" s="23">
        <v>1</v>
      </c>
      <c r="H411" s="24" t="s">
        <v>2380</v>
      </c>
      <c r="I411" s="38" t="str">
        <f t="shared" si="12"/>
        <v>Normal Weight</v>
      </c>
      <c r="J411" s="38" t="str">
        <f t="shared" si="13"/>
        <v>Prediabetes</v>
      </c>
    </row>
    <row r="412" spans="1:10" x14ac:dyDescent="0.25">
      <c r="A412" s="25" t="s">
        <v>1961</v>
      </c>
      <c r="B412" s="26">
        <v>21.2</v>
      </c>
      <c r="C412" s="26">
        <v>4.07</v>
      </c>
      <c r="D412" s="26" t="s">
        <v>2381</v>
      </c>
      <c r="E412" s="26" t="s">
        <v>2380</v>
      </c>
      <c r="F412" s="26" t="s">
        <v>2380</v>
      </c>
      <c r="G412" s="26">
        <v>1</v>
      </c>
      <c r="H412" s="27" t="s">
        <v>2381</v>
      </c>
      <c r="I412" s="38" t="str">
        <f t="shared" si="12"/>
        <v>Normal Weight</v>
      </c>
      <c r="J412" s="38" t="str">
        <f t="shared" si="13"/>
        <v>Normal</v>
      </c>
    </row>
    <row r="413" spans="1:10" x14ac:dyDescent="0.25">
      <c r="A413" s="22" t="s">
        <v>1960</v>
      </c>
      <c r="B413" s="23">
        <v>28.215</v>
      </c>
      <c r="C413" s="23">
        <v>8.26</v>
      </c>
      <c r="D413" s="23" t="s">
        <v>2381</v>
      </c>
      <c r="E413" s="23" t="s">
        <v>2380</v>
      </c>
      <c r="F413" s="23" t="s">
        <v>2380</v>
      </c>
      <c r="G413" s="23">
        <v>1</v>
      </c>
      <c r="H413" s="24" t="s">
        <v>2381</v>
      </c>
      <c r="I413" s="38" t="str">
        <f t="shared" si="12"/>
        <v>Overweight</v>
      </c>
      <c r="J413" s="38" t="str">
        <f t="shared" si="13"/>
        <v>Diabetes</v>
      </c>
    </row>
    <row r="414" spans="1:10" x14ac:dyDescent="0.25">
      <c r="A414" s="25" t="s">
        <v>1959</v>
      </c>
      <c r="B414" s="26">
        <v>38.094999999999999</v>
      </c>
      <c r="C414" s="26">
        <v>4.76</v>
      </c>
      <c r="D414" s="26" t="s">
        <v>2380</v>
      </c>
      <c r="E414" s="26" t="s">
        <v>2380</v>
      </c>
      <c r="F414" s="26" t="s">
        <v>2380</v>
      </c>
      <c r="G414" s="26">
        <v>1</v>
      </c>
      <c r="H414" s="27" t="s">
        <v>2380</v>
      </c>
      <c r="I414" s="38" t="str">
        <f t="shared" si="12"/>
        <v>Obesity</v>
      </c>
      <c r="J414" s="38" t="str">
        <f t="shared" si="13"/>
        <v>Normal</v>
      </c>
    </row>
    <row r="415" spans="1:10" x14ac:dyDescent="0.25">
      <c r="A415" s="22" t="s">
        <v>1958</v>
      </c>
      <c r="B415" s="23">
        <v>22.61</v>
      </c>
      <c r="C415" s="23">
        <v>6.13</v>
      </c>
      <c r="D415" s="23" t="s">
        <v>2381</v>
      </c>
      <c r="E415" s="23" t="s">
        <v>2380</v>
      </c>
      <c r="F415" s="23" t="s">
        <v>2382</v>
      </c>
      <c r="G415" s="23">
        <v>1</v>
      </c>
      <c r="H415" s="24" t="s">
        <v>2381</v>
      </c>
      <c r="I415" s="38" t="str">
        <f t="shared" si="12"/>
        <v>Normal Weight</v>
      </c>
      <c r="J415" s="38" t="str">
        <f t="shared" si="13"/>
        <v>Prediabetes</v>
      </c>
    </row>
    <row r="416" spans="1:10" x14ac:dyDescent="0.25">
      <c r="A416" s="25" t="s">
        <v>1957</v>
      </c>
      <c r="B416" s="26">
        <v>24.32</v>
      </c>
      <c r="C416" s="26">
        <v>10.47</v>
      </c>
      <c r="D416" s="26" t="s">
        <v>2381</v>
      </c>
      <c r="E416" s="26" t="s">
        <v>2380</v>
      </c>
      <c r="F416" s="26" t="s">
        <v>2380</v>
      </c>
      <c r="G416" s="26">
        <v>2</v>
      </c>
      <c r="H416" s="27" t="s">
        <v>2381</v>
      </c>
      <c r="I416" s="38" t="str">
        <f t="shared" si="12"/>
        <v>Normal Weight</v>
      </c>
      <c r="J416" s="38" t="str">
        <f t="shared" si="13"/>
        <v>Diabetes</v>
      </c>
    </row>
    <row r="417" spans="1:10" x14ac:dyDescent="0.25">
      <c r="A417" s="22" t="s">
        <v>1956</v>
      </c>
      <c r="B417" s="23">
        <v>20.96</v>
      </c>
      <c r="C417" s="23">
        <v>4.04</v>
      </c>
      <c r="D417" s="23" t="s">
        <v>2381</v>
      </c>
      <c r="E417" s="23" t="s">
        <v>2380</v>
      </c>
      <c r="F417" s="23" t="s">
        <v>2380</v>
      </c>
      <c r="G417" s="23">
        <v>1</v>
      </c>
      <c r="H417" s="24" t="s">
        <v>2381</v>
      </c>
      <c r="I417" s="38" t="str">
        <f t="shared" si="12"/>
        <v>Normal Weight</v>
      </c>
      <c r="J417" s="38" t="str">
        <f t="shared" si="13"/>
        <v>Normal</v>
      </c>
    </row>
    <row r="418" spans="1:10" x14ac:dyDescent="0.25">
      <c r="A418" s="25" t="s">
        <v>1955</v>
      </c>
      <c r="B418" s="26">
        <v>19.68</v>
      </c>
      <c r="C418" s="26">
        <v>5.74</v>
      </c>
      <c r="D418" s="26" t="s">
        <v>2380</v>
      </c>
      <c r="E418" s="26" t="s">
        <v>2380</v>
      </c>
      <c r="F418" s="26" t="s">
        <v>2380</v>
      </c>
      <c r="G418" s="26">
        <v>0</v>
      </c>
      <c r="H418" s="27" t="s">
        <v>2381</v>
      </c>
      <c r="I418" s="38" t="str">
        <f t="shared" si="12"/>
        <v>Normal Weight</v>
      </c>
      <c r="J418" s="38" t="str">
        <f t="shared" si="13"/>
        <v>Prediabetes</v>
      </c>
    </row>
    <row r="419" spans="1:10" x14ac:dyDescent="0.25">
      <c r="A419" s="22" t="s">
        <v>1954</v>
      </c>
      <c r="B419" s="23">
        <v>18.100000000000001</v>
      </c>
      <c r="C419" s="23">
        <v>6.33</v>
      </c>
      <c r="D419" s="23" t="s">
        <v>2380</v>
      </c>
      <c r="E419" s="23" t="s">
        <v>2380</v>
      </c>
      <c r="F419" s="23" t="s">
        <v>2380</v>
      </c>
      <c r="G419" s="23">
        <v>1</v>
      </c>
      <c r="H419" s="24" t="s">
        <v>2381</v>
      </c>
      <c r="I419" s="38" t="str">
        <f t="shared" si="12"/>
        <v>Underweight</v>
      </c>
      <c r="J419" s="38" t="str">
        <f t="shared" si="13"/>
        <v>Prediabetes</v>
      </c>
    </row>
    <row r="420" spans="1:10" x14ac:dyDescent="0.25">
      <c r="A420" s="25" t="s">
        <v>1953</v>
      </c>
      <c r="B420" s="26">
        <v>29.64</v>
      </c>
      <c r="C420" s="26">
        <v>4.28</v>
      </c>
      <c r="D420" s="26" t="s">
        <v>2381</v>
      </c>
      <c r="E420" s="26" t="s">
        <v>2380</v>
      </c>
      <c r="F420" s="26" t="s">
        <v>2380</v>
      </c>
      <c r="G420" s="26">
        <v>0</v>
      </c>
      <c r="H420" s="27" t="s">
        <v>2380</v>
      </c>
      <c r="I420" s="38" t="str">
        <f t="shared" si="12"/>
        <v>Overweight</v>
      </c>
      <c r="J420" s="38" t="str">
        <f t="shared" si="13"/>
        <v>Normal</v>
      </c>
    </row>
    <row r="421" spans="1:10" x14ac:dyDescent="0.25">
      <c r="A421" s="22" t="s">
        <v>1952</v>
      </c>
      <c r="B421" s="23">
        <v>25.3</v>
      </c>
      <c r="C421" s="23">
        <v>9.4700000000000006</v>
      </c>
      <c r="D421" s="23" t="s">
        <v>2381</v>
      </c>
      <c r="E421" s="23" t="s">
        <v>2380</v>
      </c>
      <c r="F421" s="23" t="s">
        <v>2380</v>
      </c>
      <c r="G421" s="23">
        <v>2</v>
      </c>
      <c r="H421" s="24" t="s">
        <v>2381</v>
      </c>
      <c r="I421" s="38" t="str">
        <f t="shared" si="12"/>
        <v>Overweight</v>
      </c>
      <c r="J421" s="38" t="str">
        <f t="shared" si="13"/>
        <v>Diabetes</v>
      </c>
    </row>
    <row r="422" spans="1:10" x14ac:dyDescent="0.25">
      <c r="A422" s="25" t="s">
        <v>1951</v>
      </c>
      <c r="B422" s="26">
        <v>27.6</v>
      </c>
      <c r="C422" s="26">
        <v>4.8499999999999996</v>
      </c>
      <c r="D422" s="26" t="s">
        <v>2381</v>
      </c>
      <c r="E422" s="26" t="s">
        <v>2380</v>
      </c>
      <c r="F422" s="26" t="s">
        <v>2380</v>
      </c>
      <c r="G422" s="26">
        <v>0</v>
      </c>
      <c r="H422" s="27" t="s">
        <v>2380</v>
      </c>
      <c r="I422" s="38" t="str">
        <f t="shared" si="12"/>
        <v>Overweight</v>
      </c>
      <c r="J422" s="38" t="str">
        <f t="shared" si="13"/>
        <v>Normal</v>
      </c>
    </row>
    <row r="423" spans="1:10" x14ac:dyDescent="0.25">
      <c r="A423" s="22" t="s">
        <v>1950</v>
      </c>
      <c r="B423" s="23">
        <v>27.645</v>
      </c>
      <c r="C423" s="23">
        <v>11.03</v>
      </c>
      <c r="D423" s="23" t="s">
        <v>2381</v>
      </c>
      <c r="E423" s="23" t="s">
        <v>2380</v>
      </c>
      <c r="F423" s="23" t="s">
        <v>2380</v>
      </c>
      <c r="G423" s="23">
        <v>1</v>
      </c>
      <c r="H423" s="24" t="s">
        <v>2381</v>
      </c>
      <c r="I423" s="38" t="str">
        <f t="shared" si="12"/>
        <v>Overweight</v>
      </c>
      <c r="J423" s="38" t="str">
        <f t="shared" si="13"/>
        <v>Diabetes</v>
      </c>
    </row>
    <row r="424" spans="1:10" x14ac:dyDescent="0.25">
      <c r="A424" s="25" t="s">
        <v>1949</v>
      </c>
      <c r="B424" s="26">
        <v>27.6</v>
      </c>
      <c r="C424" s="26">
        <v>5.22</v>
      </c>
      <c r="D424" s="26" t="s">
        <v>2380</v>
      </c>
      <c r="E424" s="26" t="s">
        <v>2380</v>
      </c>
      <c r="F424" s="26" t="s">
        <v>2380</v>
      </c>
      <c r="G424" s="26">
        <v>2</v>
      </c>
      <c r="H424" s="27" t="s">
        <v>2381</v>
      </c>
      <c r="I424" s="38" t="str">
        <f t="shared" si="12"/>
        <v>Overweight</v>
      </c>
      <c r="J424" s="38" t="str">
        <f t="shared" si="13"/>
        <v>Normal</v>
      </c>
    </row>
    <row r="425" spans="1:10" x14ac:dyDescent="0.25">
      <c r="A425" s="22" t="s">
        <v>1948</v>
      </c>
      <c r="B425" s="23">
        <v>25.08</v>
      </c>
      <c r="C425" s="23">
        <v>9.52</v>
      </c>
      <c r="D425" s="23" t="s">
        <v>2381</v>
      </c>
      <c r="E425" s="23" t="s">
        <v>2380</v>
      </c>
      <c r="F425" s="23" t="s">
        <v>2380</v>
      </c>
      <c r="G425" s="23">
        <v>2</v>
      </c>
      <c r="H425" s="24" t="s">
        <v>2380</v>
      </c>
      <c r="I425" s="38" t="str">
        <f t="shared" si="12"/>
        <v>Overweight</v>
      </c>
      <c r="J425" s="38" t="str">
        <f t="shared" si="13"/>
        <v>Diabetes</v>
      </c>
    </row>
    <row r="426" spans="1:10" x14ac:dyDescent="0.25">
      <c r="A426" s="25" t="s">
        <v>1947</v>
      </c>
      <c r="B426" s="26">
        <v>30.02</v>
      </c>
      <c r="C426" s="26">
        <v>11.09</v>
      </c>
      <c r="D426" s="26" t="s">
        <v>2380</v>
      </c>
      <c r="E426" s="26" t="s">
        <v>2380</v>
      </c>
      <c r="F426" s="26" t="s">
        <v>2380</v>
      </c>
      <c r="G426" s="26">
        <v>0</v>
      </c>
      <c r="H426" s="27" t="s">
        <v>2380</v>
      </c>
      <c r="I426" s="38" t="str">
        <f t="shared" si="12"/>
        <v>Obesity</v>
      </c>
      <c r="J426" s="38" t="str">
        <f t="shared" si="13"/>
        <v>Diabetes</v>
      </c>
    </row>
    <row r="427" spans="1:10" x14ac:dyDescent="0.25">
      <c r="A427" s="22" t="s">
        <v>1946</v>
      </c>
      <c r="B427" s="23">
        <v>27.36</v>
      </c>
      <c r="C427" s="23">
        <v>9.4499999999999993</v>
      </c>
      <c r="D427" s="23" t="s">
        <v>2381</v>
      </c>
      <c r="E427" s="23" t="s">
        <v>2380</v>
      </c>
      <c r="F427" s="23" t="s">
        <v>2380</v>
      </c>
      <c r="G427" s="23">
        <v>2</v>
      </c>
      <c r="H427" s="24" t="s">
        <v>2381</v>
      </c>
      <c r="I427" s="38" t="str">
        <f t="shared" si="12"/>
        <v>Overweight</v>
      </c>
      <c r="J427" s="38" t="str">
        <f t="shared" si="13"/>
        <v>Diabetes</v>
      </c>
    </row>
    <row r="428" spans="1:10" x14ac:dyDescent="0.25">
      <c r="A428" s="25" t="s">
        <v>1945</v>
      </c>
      <c r="B428" s="26">
        <v>22.2</v>
      </c>
      <c r="C428" s="26">
        <v>5.51</v>
      </c>
      <c r="D428" s="26" t="s">
        <v>2380</v>
      </c>
      <c r="E428" s="26" t="s">
        <v>2380</v>
      </c>
      <c r="F428" s="26" t="s">
        <v>2380</v>
      </c>
      <c r="G428" s="26">
        <v>0</v>
      </c>
      <c r="H428" s="27" t="s">
        <v>2381</v>
      </c>
      <c r="I428" s="38" t="str">
        <f t="shared" si="12"/>
        <v>Normal Weight</v>
      </c>
      <c r="J428" s="38" t="str">
        <f t="shared" si="13"/>
        <v>Normal</v>
      </c>
    </row>
    <row r="429" spans="1:10" x14ac:dyDescent="0.25">
      <c r="A429" s="22" t="s">
        <v>1944</v>
      </c>
      <c r="B429" s="23">
        <v>25.71</v>
      </c>
      <c r="C429" s="23">
        <v>4.18</v>
      </c>
      <c r="D429" s="23" t="s">
        <v>2380</v>
      </c>
      <c r="E429" s="23" t="s">
        <v>2381</v>
      </c>
      <c r="F429" s="23" t="s">
        <v>2380</v>
      </c>
      <c r="G429" s="23">
        <v>1</v>
      </c>
      <c r="H429" s="24" t="s">
        <v>2381</v>
      </c>
      <c r="I429" s="38" t="str">
        <f t="shared" si="12"/>
        <v>Overweight</v>
      </c>
      <c r="J429" s="38" t="str">
        <f t="shared" si="13"/>
        <v>Normal</v>
      </c>
    </row>
    <row r="430" spans="1:10" x14ac:dyDescent="0.25">
      <c r="A430" s="25" t="s">
        <v>1943</v>
      </c>
      <c r="B430" s="26">
        <v>41.91</v>
      </c>
      <c r="C430" s="26">
        <v>5.98</v>
      </c>
      <c r="D430" s="26" t="s">
        <v>2381</v>
      </c>
      <c r="E430" s="26" t="s">
        <v>2380</v>
      </c>
      <c r="F430" s="26" t="s">
        <v>2380</v>
      </c>
      <c r="G430" s="26">
        <v>1</v>
      </c>
      <c r="H430" s="27" t="s">
        <v>2380</v>
      </c>
      <c r="I430" s="38" t="str">
        <f t="shared" si="12"/>
        <v>Obesity</v>
      </c>
      <c r="J430" s="38" t="str">
        <f t="shared" si="13"/>
        <v>Prediabetes</v>
      </c>
    </row>
    <row r="431" spans="1:10" x14ac:dyDescent="0.25">
      <c r="A431" s="22" t="s">
        <v>1942</v>
      </c>
      <c r="B431" s="23">
        <v>25.85</v>
      </c>
      <c r="C431" s="23">
        <v>10.16</v>
      </c>
      <c r="D431" s="23" t="s">
        <v>2380</v>
      </c>
      <c r="E431" s="23" t="s">
        <v>2380</v>
      </c>
      <c r="F431" s="23" t="s">
        <v>2380</v>
      </c>
      <c r="G431" s="23">
        <v>0</v>
      </c>
      <c r="H431" s="24" t="s">
        <v>2381</v>
      </c>
      <c r="I431" s="38" t="str">
        <f t="shared" si="12"/>
        <v>Overweight</v>
      </c>
      <c r="J431" s="38" t="str">
        <f t="shared" si="13"/>
        <v>Diabetes</v>
      </c>
    </row>
    <row r="432" spans="1:10" x14ac:dyDescent="0.25">
      <c r="A432" s="25" t="s">
        <v>1941</v>
      </c>
      <c r="B432" s="26">
        <v>23.844999999999999</v>
      </c>
      <c r="C432" s="26">
        <v>11.71</v>
      </c>
      <c r="D432" s="26" t="s">
        <v>2380</v>
      </c>
      <c r="E432" s="26" t="s">
        <v>2380</v>
      </c>
      <c r="F432" s="26" t="s">
        <v>2380</v>
      </c>
      <c r="G432" s="26">
        <v>2</v>
      </c>
      <c r="H432" s="27" t="s">
        <v>2381</v>
      </c>
      <c r="I432" s="38" t="str">
        <f t="shared" si="12"/>
        <v>Normal Weight</v>
      </c>
      <c r="J432" s="38" t="str">
        <f t="shared" si="13"/>
        <v>Diabetes</v>
      </c>
    </row>
    <row r="433" spans="1:10" x14ac:dyDescent="0.25">
      <c r="A433" s="22" t="s">
        <v>1940</v>
      </c>
      <c r="B433" s="23">
        <v>30.59</v>
      </c>
      <c r="C433" s="23">
        <v>5.23</v>
      </c>
      <c r="D433" s="23" t="s">
        <v>2380</v>
      </c>
      <c r="E433" s="23" t="s">
        <v>2380</v>
      </c>
      <c r="F433" s="23" t="s">
        <v>2382</v>
      </c>
      <c r="G433" s="23">
        <v>1</v>
      </c>
      <c r="H433" s="24" t="s">
        <v>2380</v>
      </c>
      <c r="I433" s="38" t="str">
        <f t="shared" si="12"/>
        <v>Obesity</v>
      </c>
      <c r="J433" s="38" t="str">
        <f t="shared" si="13"/>
        <v>Normal</v>
      </c>
    </row>
    <row r="434" spans="1:10" x14ac:dyDescent="0.25">
      <c r="A434" s="25" t="s">
        <v>1939</v>
      </c>
      <c r="B434" s="26">
        <v>24.795000000000002</v>
      </c>
      <c r="C434" s="26">
        <v>6.85</v>
      </c>
      <c r="D434" s="26" t="s">
        <v>2380</v>
      </c>
      <c r="E434" s="26" t="s">
        <v>2380</v>
      </c>
      <c r="F434" s="26" t="s">
        <v>2380</v>
      </c>
      <c r="G434" s="26">
        <v>0</v>
      </c>
      <c r="H434" s="27" t="s">
        <v>2381</v>
      </c>
      <c r="I434" s="38" t="str">
        <f t="shared" si="12"/>
        <v>Normal Weight</v>
      </c>
      <c r="J434" s="38" t="str">
        <f t="shared" si="13"/>
        <v>Diabetes</v>
      </c>
    </row>
    <row r="435" spans="1:10" x14ac:dyDescent="0.25">
      <c r="A435" s="22" t="s">
        <v>1938</v>
      </c>
      <c r="B435" s="23">
        <v>24.13</v>
      </c>
      <c r="C435" s="23">
        <v>7.05</v>
      </c>
      <c r="D435" s="23" t="s">
        <v>2381</v>
      </c>
      <c r="E435" s="23" t="s">
        <v>2380</v>
      </c>
      <c r="F435" s="23" t="s">
        <v>2380</v>
      </c>
      <c r="G435" s="23">
        <v>2</v>
      </c>
      <c r="H435" s="24" t="s">
        <v>2381</v>
      </c>
      <c r="I435" s="38" t="str">
        <f t="shared" si="12"/>
        <v>Normal Weight</v>
      </c>
      <c r="J435" s="38" t="str">
        <f t="shared" si="13"/>
        <v>Diabetes</v>
      </c>
    </row>
    <row r="436" spans="1:10" x14ac:dyDescent="0.25">
      <c r="A436" s="25" t="s">
        <v>1937</v>
      </c>
      <c r="B436" s="26">
        <v>25.84</v>
      </c>
      <c r="C436" s="26">
        <v>11.64</v>
      </c>
      <c r="D436" s="26" t="s">
        <v>2380</v>
      </c>
      <c r="E436" s="26" t="s">
        <v>2380</v>
      </c>
      <c r="F436" s="26" t="s">
        <v>2380</v>
      </c>
      <c r="G436" s="26">
        <v>2</v>
      </c>
      <c r="H436" s="27" t="s">
        <v>2381</v>
      </c>
      <c r="I436" s="38" t="str">
        <f t="shared" si="12"/>
        <v>Overweight</v>
      </c>
      <c r="J436" s="38" t="str">
        <f t="shared" si="13"/>
        <v>Diabetes</v>
      </c>
    </row>
    <row r="437" spans="1:10" x14ac:dyDescent="0.25">
      <c r="A437" s="22" t="s">
        <v>1936</v>
      </c>
      <c r="B437" s="23">
        <v>28</v>
      </c>
      <c r="C437" s="23">
        <v>10.52</v>
      </c>
      <c r="D437" s="23" t="s">
        <v>2380</v>
      </c>
      <c r="E437" s="23" t="s">
        <v>2380</v>
      </c>
      <c r="F437" s="23" t="s">
        <v>2380</v>
      </c>
      <c r="G437" s="23">
        <v>0</v>
      </c>
      <c r="H437" s="24" t="s">
        <v>2381</v>
      </c>
      <c r="I437" s="38" t="str">
        <f t="shared" si="12"/>
        <v>Overweight</v>
      </c>
      <c r="J437" s="38" t="str">
        <f t="shared" si="13"/>
        <v>Diabetes</v>
      </c>
    </row>
    <row r="438" spans="1:10" x14ac:dyDescent="0.25">
      <c r="A438" s="25" t="s">
        <v>1935</v>
      </c>
      <c r="B438" s="26">
        <v>34.1</v>
      </c>
      <c r="C438" s="26">
        <v>4.01</v>
      </c>
      <c r="D438" s="26" t="s">
        <v>2381</v>
      </c>
      <c r="E438" s="26" t="s">
        <v>2380</v>
      </c>
      <c r="F438" s="26" t="s">
        <v>2382</v>
      </c>
      <c r="G438" s="26">
        <v>1</v>
      </c>
      <c r="H438" s="27" t="s">
        <v>2380</v>
      </c>
      <c r="I438" s="38" t="str">
        <f t="shared" si="12"/>
        <v>Obesity</v>
      </c>
      <c r="J438" s="38" t="str">
        <f t="shared" si="13"/>
        <v>Normal</v>
      </c>
    </row>
    <row r="439" spans="1:10" x14ac:dyDescent="0.25">
      <c r="A439" s="22" t="s">
        <v>1934</v>
      </c>
      <c r="B439" s="23">
        <v>26.125</v>
      </c>
      <c r="C439" s="23">
        <v>8.56</v>
      </c>
      <c r="D439" s="23" t="s">
        <v>2381</v>
      </c>
      <c r="E439" s="23" t="s">
        <v>2380</v>
      </c>
      <c r="F439" s="23" t="s">
        <v>2380</v>
      </c>
      <c r="G439" s="23">
        <v>1</v>
      </c>
      <c r="H439" s="24" t="s">
        <v>2381</v>
      </c>
      <c r="I439" s="38" t="str">
        <f t="shared" si="12"/>
        <v>Overweight</v>
      </c>
      <c r="J439" s="38" t="str">
        <f t="shared" si="13"/>
        <v>Diabetes</v>
      </c>
    </row>
    <row r="440" spans="1:10" x14ac:dyDescent="0.25">
      <c r="A440" s="25" t="s">
        <v>1933</v>
      </c>
      <c r="B440" s="26">
        <v>25.6</v>
      </c>
      <c r="C440" s="26">
        <v>10.5</v>
      </c>
      <c r="D440" s="26" t="s">
        <v>2380</v>
      </c>
      <c r="E440" s="26" t="s">
        <v>2380</v>
      </c>
      <c r="F440" s="26" t="s">
        <v>2380</v>
      </c>
      <c r="G440" s="26">
        <v>2</v>
      </c>
      <c r="H440" s="27" t="s">
        <v>2381</v>
      </c>
      <c r="I440" s="38" t="str">
        <f t="shared" si="12"/>
        <v>Overweight</v>
      </c>
      <c r="J440" s="38" t="str">
        <f t="shared" si="13"/>
        <v>Diabetes</v>
      </c>
    </row>
    <row r="441" spans="1:10" x14ac:dyDescent="0.25">
      <c r="A441" s="22" t="s">
        <v>1932</v>
      </c>
      <c r="B441" s="23">
        <v>24.32</v>
      </c>
      <c r="C441" s="23">
        <v>6.39</v>
      </c>
      <c r="D441" s="23" t="s">
        <v>2380</v>
      </c>
      <c r="E441" s="23" t="s">
        <v>2380</v>
      </c>
      <c r="F441" s="23" t="s">
        <v>2380</v>
      </c>
      <c r="G441" s="23">
        <v>0</v>
      </c>
      <c r="H441" s="24" t="s">
        <v>2380</v>
      </c>
      <c r="I441" s="38" t="str">
        <f t="shared" si="12"/>
        <v>Normal Weight</v>
      </c>
      <c r="J441" s="38" t="str">
        <f t="shared" si="13"/>
        <v>Prediabetes</v>
      </c>
    </row>
    <row r="442" spans="1:10" x14ac:dyDescent="0.25">
      <c r="A442" s="25" t="s">
        <v>1931</v>
      </c>
      <c r="B442" s="26">
        <v>22.88</v>
      </c>
      <c r="C442" s="26">
        <v>5.71</v>
      </c>
      <c r="D442" s="26" t="s">
        <v>2381</v>
      </c>
      <c r="E442" s="26" t="s">
        <v>2380</v>
      </c>
      <c r="F442" s="26" t="s">
        <v>2382</v>
      </c>
      <c r="G442" s="26">
        <v>1</v>
      </c>
      <c r="H442" s="27" t="s">
        <v>2381</v>
      </c>
      <c r="I442" s="38" t="str">
        <f t="shared" si="12"/>
        <v>Normal Weight</v>
      </c>
      <c r="J442" s="38" t="str">
        <f t="shared" si="13"/>
        <v>Prediabetes</v>
      </c>
    </row>
    <row r="443" spans="1:10" x14ac:dyDescent="0.25">
      <c r="A443" s="22" t="s">
        <v>1930</v>
      </c>
      <c r="B443" s="23">
        <v>24.984999999999999</v>
      </c>
      <c r="C443" s="23">
        <v>4.43</v>
      </c>
      <c r="D443" s="23" t="s">
        <v>2381</v>
      </c>
      <c r="E443" s="23" t="s">
        <v>2380</v>
      </c>
      <c r="F443" s="23" t="s">
        <v>2382</v>
      </c>
      <c r="G443" s="23">
        <v>1</v>
      </c>
      <c r="H443" s="24" t="s">
        <v>2380</v>
      </c>
      <c r="I443" s="38" t="str">
        <f t="shared" si="12"/>
        <v>Normal Weight</v>
      </c>
      <c r="J443" s="38" t="str">
        <f t="shared" si="13"/>
        <v>Normal</v>
      </c>
    </row>
    <row r="444" spans="1:10" x14ac:dyDescent="0.25">
      <c r="A444" s="25" t="s">
        <v>1929</v>
      </c>
      <c r="B444" s="26">
        <v>33.1</v>
      </c>
      <c r="C444" s="26">
        <v>5.52</v>
      </c>
      <c r="D444" s="26" t="s">
        <v>2380</v>
      </c>
      <c r="E444" s="26" t="s">
        <v>2380</v>
      </c>
      <c r="F444" s="26" t="s">
        <v>2382</v>
      </c>
      <c r="G444" s="26">
        <v>1</v>
      </c>
      <c r="H444" s="27" t="s">
        <v>2380</v>
      </c>
      <c r="I444" s="38" t="str">
        <f t="shared" si="12"/>
        <v>Obesity</v>
      </c>
      <c r="J444" s="38" t="str">
        <f t="shared" si="13"/>
        <v>Normal</v>
      </c>
    </row>
    <row r="445" spans="1:10" x14ac:dyDescent="0.25">
      <c r="A445" s="22" t="s">
        <v>1928</v>
      </c>
      <c r="B445" s="23">
        <v>27.83</v>
      </c>
      <c r="C445" s="23">
        <v>9.1999999999999993</v>
      </c>
      <c r="D445" s="23" t="s">
        <v>2381</v>
      </c>
      <c r="E445" s="23" t="s">
        <v>2380</v>
      </c>
      <c r="F445" s="23" t="s">
        <v>2380</v>
      </c>
      <c r="G445" s="23">
        <v>1</v>
      </c>
      <c r="H445" s="24" t="s">
        <v>2381</v>
      </c>
      <c r="I445" s="38" t="str">
        <f t="shared" si="12"/>
        <v>Overweight</v>
      </c>
      <c r="J445" s="38" t="str">
        <f t="shared" si="13"/>
        <v>Diabetes</v>
      </c>
    </row>
    <row r="446" spans="1:10" x14ac:dyDescent="0.25">
      <c r="A446" s="25" t="s">
        <v>1927</v>
      </c>
      <c r="B446" s="26">
        <v>30.875</v>
      </c>
      <c r="C446" s="26">
        <v>10.97</v>
      </c>
      <c r="D446" s="26" t="s">
        <v>2381</v>
      </c>
      <c r="E446" s="26" t="s">
        <v>2380</v>
      </c>
      <c r="F446" s="26" t="s">
        <v>2380</v>
      </c>
      <c r="G446" s="26">
        <v>2</v>
      </c>
      <c r="H446" s="27" t="s">
        <v>2380</v>
      </c>
      <c r="I446" s="38" t="str">
        <f t="shared" si="12"/>
        <v>Obesity</v>
      </c>
      <c r="J446" s="38" t="str">
        <f t="shared" si="13"/>
        <v>Diabetes</v>
      </c>
    </row>
    <row r="447" spans="1:10" x14ac:dyDescent="0.25">
      <c r="A447" s="22" t="s">
        <v>1926</v>
      </c>
      <c r="B447" s="23">
        <v>27.265000000000001</v>
      </c>
      <c r="C447" s="23">
        <v>4.25</v>
      </c>
      <c r="D447" s="23" t="s">
        <v>2380</v>
      </c>
      <c r="E447" s="23" t="s">
        <v>2380</v>
      </c>
      <c r="F447" s="23" t="s">
        <v>2382</v>
      </c>
      <c r="G447" s="23">
        <v>1</v>
      </c>
      <c r="H447" s="24" t="s">
        <v>2380</v>
      </c>
      <c r="I447" s="38" t="str">
        <f t="shared" si="12"/>
        <v>Overweight</v>
      </c>
      <c r="J447" s="38" t="str">
        <f t="shared" si="13"/>
        <v>Normal</v>
      </c>
    </row>
    <row r="448" spans="1:10" x14ac:dyDescent="0.25">
      <c r="A448" s="25" t="s">
        <v>1925</v>
      </c>
      <c r="B448" s="26">
        <v>26.7</v>
      </c>
      <c r="C448" s="26">
        <v>5.23</v>
      </c>
      <c r="D448" s="26" t="s">
        <v>2380</v>
      </c>
      <c r="E448" s="26" t="s">
        <v>2380</v>
      </c>
      <c r="F448" s="26" t="s">
        <v>2382</v>
      </c>
      <c r="G448" s="26">
        <v>1</v>
      </c>
      <c r="H448" s="27" t="s">
        <v>2381</v>
      </c>
      <c r="I448" s="38" t="str">
        <f t="shared" si="12"/>
        <v>Overweight</v>
      </c>
      <c r="J448" s="38" t="str">
        <f t="shared" si="13"/>
        <v>Normal</v>
      </c>
    </row>
    <row r="449" spans="1:10" x14ac:dyDescent="0.25">
      <c r="A449" s="22" t="s">
        <v>1924</v>
      </c>
      <c r="B449" s="23">
        <v>29.925000000000001</v>
      </c>
      <c r="C449" s="23">
        <v>5.96</v>
      </c>
      <c r="D449" s="23" t="s">
        <v>2381</v>
      </c>
      <c r="E449" s="23" t="s">
        <v>2380</v>
      </c>
      <c r="F449" s="23" t="s">
        <v>2382</v>
      </c>
      <c r="G449" s="23">
        <v>1</v>
      </c>
      <c r="H449" s="24" t="s">
        <v>2381</v>
      </c>
      <c r="I449" s="38" t="str">
        <f t="shared" si="12"/>
        <v>Overweight</v>
      </c>
      <c r="J449" s="38" t="str">
        <f t="shared" si="13"/>
        <v>Prediabetes</v>
      </c>
    </row>
    <row r="450" spans="1:10" x14ac:dyDescent="0.25">
      <c r="A450" s="25" t="s">
        <v>1923</v>
      </c>
      <c r="B450" s="26">
        <v>19.95</v>
      </c>
      <c r="C450" s="26">
        <v>4.29</v>
      </c>
      <c r="D450" s="26" t="s">
        <v>2381</v>
      </c>
      <c r="E450" s="26" t="s">
        <v>2380</v>
      </c>
      <c r="F450" s="26" t="s">
        <v>2380</v>
      </c>
      <c r="G450" s="26">
        <v>2</v>
      </c>
      <c r="H450" s="27" t="s">
        <v>2381</v>
      </c>
      <c r="I450" s="38" t="str">
        <f t="shared" ref="I450:I513" si="14">IF(B450&lt;18.5,"Underweight",IF(B450&lt;25,"Normal Weight",IF(B450&lt;30,"Overweight","Obesity")))</f>
        <v>Normal Weight</v>
      </c>
      <c r="J450" s="38" t="str">
        <f t="shared" ref="J450:J513" si="15">IF(C450&lt;5.7,"Normal",IF(C450&lt;6.5,"Prediabetes","Diabetes"))</f>
        <v>Normal</v>
      </c>
    </row>
    <row r="451" spans="1:10" x14ac:dyDescent="0.25">
      <c r="A451" s="22" t="s">
        <v>1922</v>
      </c>
      <c r="B451" s="23">
        <v>24.225000000000001</v>
      </c>
      <c r="C451" s="23">
        <v>4.09</v>
      </c>
      <c r="D451" s="23" t="s">
        <v>2380</v>
      </c>
      <c r="E451" s="23" t="s">
        <v>2380</v>
      </c>
      <c r="F451" s="23" t="s">
        <v>2380</v>
      </c>
      <c r="G451" s="23">
        <v>0</v>
      </c>
      <c r="H451" s="24" t="s">
        <v>2380</v>
      </c>
      <c r="I451" s="38" t="str">
        <f t="shared" si="14"/>
        <v>Normal Weight</v>
      </c>
      <c r="J451" s="38" t="str">
        <f t="shared" si="15"/>
        <v>Normal</v>
      </c>
    </row>
    <row r="452" spans="1:10" x14ac:dyDescent="0.25">
      <c r="A452" s="25" t="s">
        <v>1921</v>
      </c>
      <c r="B452" s="26">
        <v>28.12</v>
      </c>
      <c r="C452" s="26">
        <v>4.88</v>
      </c>
      <c r="D452" s="26" t="s">
        <v>2380</v>
      </c>
      <c r="E452" s="26" t="s">
        <v>2380</v>
      </c>
      <c r="F452" s="26" t="s">
        <v>2380</v>
      </c>
      <c r="G452" s="26">
        <v>0</v>
      </c>
      <c r="H452" s="27" t="s">
        <v>2381</v>
      </c>
      <c r="I452" s="38" t="str">
        <f t="shared" si="14"/>
        <v>Overweight</v>
      </c>
      <c r="J452" s="38" t="str">
        <f t="shared" si="15"/>
        <v>Normal</v>
      </c>
    </row>
    <row r="453" spans="1:10" x14ac:dyDescent="0.25">
      <c r="A453" s="22" t="s">
        <v>1920</v>
      </c>
      <c r="B453" s="23">
        <v>23.21</v>
      </c>
      <c r="C453" s="23">
        <v>6.76</v>
      </c>
      <c r="D453" s="23" t="s">
        <v>2380</v>
      </c>
      <c r="E453" s="23" t="s">
        <v>2380</v>
      </c>
      <c r="F453" s="23" t="s">
        <v>2380</v>
      </c>
      <c r="G453" s="23">
        <v>0</v>
      </c>
      <c r="H453" s="24" t="s">
        <v>2381</v>
      </c>
      <c r="I453" s="38" t="str">
        <f t="shared" si="14"/>
        <v>Normal Weight</v>
      </c>
      <c r="J453" s="38" t="str">
        <f t="shared" si="15"/>
        <v>Diabetes</v>
      </c>
    </row>
    <row r="454" spans="1:10" x14ac:dyDescent="0.25">
      <c r="A454" s="25" t="s">
        <v>1919</v>
      </c>
      <c r="B454" s="26">
        <v>23.98</v>
      </c>
      <c r="C454" s="26">
        <v>10.67</v>
      </c>
      <c r="D454" s="26" t="s">
        <v>2380</v>
      </c>
      <c r="E454" s="26" t="s">
        <v>2380</v>
      </c>
      <c r="F454" s="26" t="s">
        <v>2380</v>
      </c>
      <c r="G454" s="26">
        <v>0</v>
      </c>
      <c r="H454" s="27" t="s">
        <v>2380</v>
      </c>
      <c r="I454" s="38" t="str">
        <f t="shared" si="14"/>
        <v>Normal Weight</v>
      </c>
      <c r="J454" s="38" t="str">
        <f t="shared" si="15"/>
        <v>Diabetes</v>
      </c>
    </row>
    <row r="455" spans="1:10" x14ac:dyDescent="0.25">
      <c r="A455" s="22" t="s">
        <v>1918</v>
      </c>
      <c r="B455" s="23">
        <v>30</v>
      </c>
      <c r="C455" s="23">
        <v>6.21</v>
      </c>
      <c r="D455" s="23" t="s">
        <v>2380</v>
      </c>
      <c r="E455" s="23" t="s">
        <v>2380</v>
      </c>
      <c r="F455" s="23" t="s">
        <v>2380</v>
      </c>
      <c r="G455" s="23">
        <v>0</v>
      </c>
      <c r="H455" s="24" t="s">
        <v>2381</v>
      </c>
      <c r="I455" s="38" t="str">
        <f t="shared" si="14"/>
        <v>Obesity</v>
      </c>
      <c r="J455" s="38" t="str">
        <f t="shared" si="15"/>
        <v>Prediabetes</v>
      </c>
    </row>
    <row r="456" spans="1:10" x14ac:dyDescent="0.25">
      <c r="A456" s="25" t="s">
        <v>1917</v>
      </c>
      <c r="B456" s="26">
        <v>17.350000000000001</v>
      </c>
      <c r="C456" s="26">
        <v>5.03</v>
      </c>
      <c r="D456" s="26" t="s">
        <v>2381</v>
      </c>
      <c r="E456" s="26" t="s">
        <v>2380</v>
      </c>
      <c r="F456" s="26" t="s">
        <v>2380</v>
      </c>
      <c r="G456" s="26">
        <v>0</v>
      </c>
      <c r="H456" s="27" t="s">
        <v>2381</v>
      </c>
      <c r="I456" s="38" t="str">
        <f t="shared" si="14"/>
        <v>Underweight</v>
      </c>
      <c r="J456" s="38" t="str">
        <f t="shared" si="15"/>
        <v>Normal</v>
      </c>
    </row>
    <row r="457" spans="1:10" x14ac:dyDescent="0.25">
      <c r="A457" s="22" t="s">
        <v>1916</v>
      </c>
      <c r="B457" s="23">
        <v>22.704999999999998</v>
      </c>
      <c r="C457" s="23">
        <v>5.27</v>
      </c>
      <c r="D457" s="23" t="s">
        <v>2380</v>
      </c>
      <c r="E457" s="23" t="s">
        <v>2380</v>
      </c>
      <c r="F457" s="23" t="s">
        <v>2380</v>
      </c>
      <c r="G457" s="23">
        <v>0</v>
      </c>
      <c r="H457" s="24" t="s">
        <v>2380</v>
      </c>
      <c r="I457" s="38" t="str">
        <f t="shared" si="14"/>
        <v>Normal Weight</v>
      </c>
      <c r="J457" s="38" t="str">
        <f t="shared" si="15"/>
        <v>Normal</v>
      </c>
    </row>
    <row r="458" spans="1:10" x14ac:dyDescent="0.25">
      <c r="A458" s="25" t="s">
        <v>1915</v>
      </c>
      <c r="B458" s="26">
        <v>25.41</v>
      </c>
      <c r="C458" s="26">
        <v>10.53</v>
      </c>
      <c r="D458" s="26" t="s">
        <v>2381</v>
      </c>
      <c r="E458" s="26" t="s">
        <v>2380</v>
      </c>
      <c r="F458" s="26" t="s">
        <v>2380</v>
      </c>
      <c r="G458" s="26">
        <v>1</v>
      </c>
      <c r="H458" s="27" t="s">
        <v>2381</v>
      </c>
      <c r="I458" s="38" t="str">
        <f t="shared" si="14"/>
        <v>Overweight</v>
      </c>
      <c r="J458" s="38" t="str">
        <f t="shared" si="15"/>
        <v>Diabetes</v>
      </c>
    </row>
    <row r="459" spans="1:10" x14ac:dyDescent="0.25">
      <c r="A459" s="22" t="s">
        <v>1914</v>
      </c>
      <c r="B459" s="23">
        <v>18.23</v>
      </c>
      <c r="C459" s="23">
        <v>5.78</v>
      </c>
      <c r="D459" s="23" t="s">
        <v>2380</v>
      </c>
      <c r="E459" s="23" t="s">
        <v>2380</v>
      </c>
      <c r="F459" s="23" t="s">
        <v>2382</v>
      </c>
      <c r="G459" s="23">
        <v>1</v>
      </c>
      <c r="H459" s="24" t="s">
        <v>2381</v>
      </c>
      <c r="I459" s="38" t="str">
        <f t="shared" si="14"/>
        <v>Underweight</v>
      </c>
      <c r="J459" s="38" t="str">
        <f t="shared" si="15"/>
        <v>Prediabetes</v>
      </c>
    </row>
    <row r="460" spans="1:10" x14ac:dyDescent="0.25">
      <c r="A460" s="25" t="s">
        <v>1913</v>
      </c>
      <c r="B460" s="26">
        <v>24.7</v>
      </c>
      <c r="C460" s="26">
        <v>4.3600000000000003</v>
      </c>
      <c r="D460" s="26" t="s">
        <v>2380</v>
      </c>
      <c r="E460" s="26" t="s">
        <v>2380</v>
      </c>
      <c r="F460" s="26" t="s">
        <v>2382</v>
      </c>
      <c r="G460" s="26">
        <v>1</v>
      </c>
      <c r="H460" s="27" t="s">
        <v>2381</v>
      </c>
      <c r="I460" s="38" t="str">
        <f t="shared" si="14"/>
        <v>Normal Weight</v>
      </c>
      <c r="J460" s="38" t="str">
        <f t="shared" si="15"/>
        <v>Normal</v>
      </c>
    </row>
    <row r="461" spans="1:10" x14ac:dyDescent="0.25">
      <c r="A461" s="22" t="s">
        <v>1912</v>
      </c>
      <c r="B461" s="23">
        <v>37.4</v>
      </c>
      <c r="C461" s="23">
        <v>9.7200000000000006</v>
      </c>
      <c r="D461" s="23" t="s">
        <v>2381</v>
      </c>
      <c r="E461" s="23" t="s">
        <v>2380</v>
      </c>
      <c r="F461" s="23" t="s">
        <v>2382</v>
      </c>
      <c r="G461" s="23">
        <v>1</v>
      </c>
      <c r="H461" s="24" t="s">
        <v>2380</v>
      </c>
      <c r="I461" s="38" t="str">
        <f t="shared" si="14"/>
        <v>Obesity</v>
      </c>
      <c r="J461" s="38" t="str">
        <f t="shared" si="15"/>
        <v>Diabetes</v>
      </c>
    </row>
    <row r="462" spans="1:10" x14ac:dyDescent="0.25">
      <c r="A462" s="25" t="s">
        <v>1911</v>
      </c>
      <c r="B462" s="26">
        <v>26.885000000000002</v>
      </c>
      <c r="C462" s="26">
        <v>5.18</v>
      </c>
      <c r="D462" s="26" t="s">
        <v>2380</v>
      </c>
      <c r="E462" s="26" t="s">
        <v>2380</v>
      </c>
      <c r="F462" s="26" t="s">
        <v>2382</v>
      </c>
      <c r="G462" s="26">
        <v>1</v>
      </c>
      <c r="H462" s="27" t="s">
        <v>2381</v>
      </c>
      <c r="I462" s="38" t="str">
        <f t="shared" si="14"/>
        <v>Overweight</v>
      </c>
      <c r="J462" s="38" t="str">
        <f t="shared" si="15"/>
        <v>Normal</v>
      </c>
    </row>
    <row r="463" spans="1:10" x14ac:dyDescent="0.25">
      <c r="A463" s="22" t="s">
        <v>1910</v>
      </c>
      <c r="B463" s="23">
        <v>25.27</v>
      </c>
      <c r="C463" s="23">
        <v>5.29</v>
      </c>
      <c r="D463" s="23" t="s">
        <v>2380</v>
      </c>
      <c r="E463" s="23" t="s">
        <v>2380</v>
      </c>
      <c r="F463" s="23" t="s">
        <v>2382</v>
      </c>
      <c r="G463" s="23">
        <v>1</v>
      </c>
      <c r="H463" s="24" t="s">
        <v>2381</v>
      </c>
      <c r="I463" s="38" t="str">
        <f t="shared" si="14"/>
        <v>Overweight</v>
      </c>
      <c r="J463" s="38" t="str">
        <f t="shared" si="15"/>
        <v>Normal</v>
      </c>
    </row>
    <row r="464" spans="1:10" x14ac:dyDescent="0.25">
      <c r="A464" s="25" t="s">
        <v>1909</v>
      </c>
      <c r="B464" s="26">
        <v>23.655000000000001</v>
      </c>
      <c r="C464" s="26">
        <v>4.8600000000000003</v>
      </c>
      <c r="D464" s="26" t="s">
        <v>2381</v>
      </c>
      <c r="E464" s="26" t="s">
        <v>2380</v>
      </c>
      <c r="F464" s="26" t="s">
        <v>2380</v>
      </c>
      <c r="G464" s="26">
        <v>0</v>
      </c>
      <c r="H464" s="27" t="s">
        <v>2381</v>
      </c>
      <c r="I464" s="38" t="str">
        <f t="shared" si="14"/>
        <v>Normal Weight</v>
      </c>
      <c r="J464" s="38" t="str">
        <f t="shared" si="15"/>
        <v>Normal</v>
      </c>
    </row>
    <row r="465" spans="1:10" x14ac:dyDescent="0.25">
      <c r="A465" s="22" t="s">
        <v>1908</v>
      </c>
      <c r="B465" s="23">
        <v>55.05</v>
      </c>
      <c r="C465" s="23">
        <v>7.66</v>
      </c>
      <c r="D465" s="23" t="s">
        <v>2380</v>
      </c>
      <c r="E465" s="23" t="s">
        <v>2380</v>
      </c>
      <c r="F465" s="23" t="s">
        <v>2380</v>
      </c>
      <c r="G465" s="23">
        <v>0</v>
      </c>
      <c r="H465" s="24" t="s">
        <v>2380</v>
      </c>
      <c r="I465" s="38" t="str">
        <f t="shared" si="14"/>
        <v>Obesity</v>
      </c>
      <c r="J465" s="38" t="str">
        <f t="shared" si="15"/>
        <v>Diabetes</v>
      </c>
    </row>
    <row r="466" spans="1:10" x14ac:dyDescent="0.25">
      <c r="A466" s="25" t="s">
        <v>1907</v>
      </c>
      <c r="B466" s="26">
        <v>24.89</v>
      </c>
      <c r="C466" s="26">
        <v>6.1</v>
      </c>
      <c r="D466" s="26" t="s">
        <v>2381</v>
      </c>
      <c r="E466" s="26" t="s">
        <v>2380</v>
      </c>
      <c r="F466" s="26" t="s">
        <v>2382</v>
      </c>
      <c r="G466" s="26">
        <v>1</v>
      </c>
      <c r="H466" s="27" t="s">
        <v>2381</v>
      </c>
      <c r="I466" s="38" t="str">
        <f t="shared" si="14"/>
        <v>Normal Weight</v>
      </c>
      <c r="J466" s="38" t="str">
        <f t="shared" si="15"/>
        <v>Prediabetes</v>
      </c>
    </row>
    <row r="467" spans="1:10" x14ac:dyDescent="0.25">
      <c r="A467" s="22" t="s">
        <v>1906</v>
      </c>
      <c r="B467" s="23">
        <v>18.715</v>
      </c>
      <c r="C467" s="23">
        <v>4.4400000000000004</v>
      </c>
      <c r="D467" s="23" t="s">
        <v>2380</v>
      </c>
      <c r="E467" s="23" t="s">
        <v>2380</v>
      </c>
      <c r="F467" s="23" t="s">
        <v>2380</v>
      </c>
      <c r="G467" s="23">
        <v>0</v>
      </c>
      <c r="H467" s="24" t="s">
        <v>2380</v>
      </c>
      <c r="I467" s="38" t="str">
        <f t="shared" si="14"/>
        <v>Normal Weight</v>
      </c>
      <c r="J467" s="38" t="str">
        <f t="shared" si="15"/>
        <v>Normal</v>
      </c>
    </row>
    <row r="468" spans="1:10" x14ac:dyDescent="0.25">
      <c r="A468" s="25" t="s">
        <v>1905</v>
      </c>
      <c r="B468" s="26">
        <v>28.12</v>
      </c>
      <c r="C468" s="26">
        <v>6.15</v>
      </c>
      <c r="D468" s="26" t="s">
        <v>2380</v>
      </c>
      <c r="E468" s="26" t="s">
        <v>2380</v>
      </c>
      <c r="F468" s="26" t="s">
        <v>2380</v>
      </c>
      <c r="G468" s="26">
        <v>0</v>
      </c>
      <c r="H468" s="27" t="s">
        <v>2381</v>
      </c>
      <c r="I468" s="38" t="str">
        <f t="shared" si="14"/>
        <v>Overweight</v>
      </c>
      <c r="J468" s="38" t="str">
        <f t="shared" si="15"/>
        <v>Prediabetes</v>
      </c>
    </row>
    <row r="469" spans="1:10" x14ac:dyDescent="0.25">
      <c r="A469" s="22" t="s">
        <v>1904</v>
      </c>
      <c r="B469" s="23">
        <v>26.6</v>
      </c>
      <c r="C469" s="23">
        <v>4.53</v>
      </c>
      <c r="D469" s="23" t="s">
        <v>2380</v>
      </c>
      <c r="E469" s="23" t="s">
        <v>2380</v>
      </c>
      <c r="F469" s="23" t="s">
        <v>2380</v>
      </c>
      <c r="G469" s="23">
        <v>0</v>
      </c>
      <c r="H469" s="24" t="s">
        <v>2381</v>
      </c>
      <c r="I469" s="38" t="str">
        <f t="shared" si="14"/>
        <v>Overweight</v>
      </c>
      <c r="J469" s="38" t="str">
        <f t="shared" si="15"/>
        <v>Normal</v>
      </c>
    </row>
    <row r="470" spans="1:10" x14ac:dyDescent="0.25">
      <c r="A470" s="25" t="s">
        <v>1903</v>
      </c>
      <c r="B470" s="26">
        <v>30.114999999999998</v>
      </c>
      <c r="C470" s="26">
        <v>5.48</v>
      </c>
      <c r="D470" s="26" t="s">
        <v>2380</v>
      </c>
      <c r="E470" s="26" t="s">
        <v>2381</v>
      </c>
      <c r="F470" s="26" t="s">
        <v>2380</v>
      </c>
      <c r="G470" s="26">
        <v>1</v>
      </c>
      <c r="H470" s="27" t="s">
        <v>2380</v>
      </c>
      <c r="I470" s="38" t="str">
        <f t="shared" si="14"/>
        <v>Obesity</v>
      </c>
      <c r="J470" s="38" t="str">
        <f t="shared" si="15"/>
        <v>Normal</v>
      </c>
    </row>
    <row r="471" spans="1:10" x14ac:dyDescent="0.25">
      <c r="A471" s="22" t="s">
        <v>1902</v>
      </c>
      <c r="B471" s="23">
        <v>24.605</v>
      </c>
      <c r="C471" s="23">
        <v>5.48</v>
      </c>
      <c r="D471" s="23" t="s">
        <v>2380</v>
      </c>
      <c r="E471" s="23" t="s">
        <v>2380</v>
      </c>
      <c r="F471" s="23" t="s">
        <v>2380</v>
      </c>
      <c r="G471" s="23">
        <v>0</v>
      </c>
      <c r="H471" s="24" t="s">
        <v>2381</v>
      </c>
      <c r="I471" s="38" t="str">
        <f t="shared" si="14"/>
        <v>Normal Weight</v>
      </c>
      <c r="J471" s="38" t="str">
        <f t="shared" si="15"/>
        <v>Normal</v>
      </c>
    </row>
    <row r="472" spans="1:10" x14ac:dyDescent="0.25">
      <c r="A472" s="25" t="s">
        <v>1901</v>
      </c>
      <c r="B472" s="26">
        <v>29.6</v>
      </c>
      <c r="C472" s="26">
        <v>8.1</v>
      </c>
      <c r="D472" s="26" t="s">
        <v>2380</v>
      </c>
      <c r="E472" s="26" t="s">
        <v>2380</v>
      </c>
      <c r="F472" s="26" t="s">
        <v>2380</v>
      </c>
      <c r="G472" s="26">
        <v>0</v>
      </c>
      <c r="H472" s="27" t="s">
        <v>2380</v>
      </c>
      <c r="I472" s="38" t="str">
        <f t="shared" si="14"/>
        <v>Overweight</v>
      </c>
      <c r="J472" s="38" t="str">
        <f t="shared" si="15"/>
        <v>Diabetes</v>
      </c>
    </row>
    <row r="473" spans="1:10" x14ac:dyDescent="0.25">
      <c r="A473" s="22" t="s">
        <v>1900</v>
      </c>
      <c r="B473" s="23">
        <v>24.42</v>
      </c>
      <c r="C473" s="23">
        <v>7.16</v>
      </c>
      <c r="D473" s="23" t="s">
        <v>2380</v>
      </c>
      <c r="E473" s="23" t="s">
        <v>2380</v>
      </c>
      <c r="F473" s="23" t="s">
        <v>2380</v>
      </c>
      <c r="G473" s="23">
        <v>0</v>
      </c>
      <c r="H473" s="24" t="s">
        <v>2381</v>
      </c>
      <c r="I473" s="38" t="str">
        <f t="shared" si="14"/>
        <v>Normal Weight</v>
      </c>
      <c r="J473" s="38" t="str">
        <f t="shared" si="15"/>
        <v>Diabetes</v>
      </c>
    </row>
    <row r="474" spans="1:10" x14ac:dyDescent="0.25">
      <c r="A474" s="25" t="s">
        <v>1899</v>
      </c>
      <c r="B474" s="26">
        <v>20.9</v>
      </c>
      <c r="C474" s="26">
        <v>4.55</v>
      </c>
      <c r="D474" s="26" t="s">
        <v>2381</v>
      </c>
      <c r="E474" s="26" t="s">
        <v>2380</v>
      </c>
      <c r="F474" s="26" t="s">
        <v>2382</v>
      </c>
      <c r="G474" s="26">
        <v>1</v>
      </c>
      <c r="H474" s="27" t="s">
        <v>2381</v>
      </c>
      <c r="I474" s="38" t="str">
        <f t="shared" si="14"/>
        <v>Normal Weight</v>
      </c>
      <c r="J474" s="38" t="str">
        <f t="shared" si="15"/>
        <v>Normal</v>
      </c>
    </row>
    <row r="475" spans="1:10" x14ac:dyDescent="0.25">
      <c r="A475" s="22" t="s">
        <v>1898</v>
      </c>
      <c r="B475" s="23">
        <v>22.895</v>
      </c>
      <c r="C475" s="23">
        <v>6.03</v>
      </c>
      <c r="D475" s="23" t="s">
        <v>2380</v>
      </c>
      <c r="E475" s="23" t="s">
        <v>2380</v>
      </c>
      <c r="F475" s="23" t="s">
        <v>2380</v>
      </c>
      <c r="G475" s="23">
        <v>0</v>
      </c>
      <c r="H475" s="24" t="s">
        <v>2381</v>
      </c>
      <c r="I475" s="38" t="str">
        <f t="shared" si="14"/>
        <v>Normal Weight</v>
      </c>
      <c r="J475" s="38" t="str">
        <f t="shared" si="15"/>
        <v>Prediabetes</v>
      </c>
    </row>
    <row r="476" spans="1:10" x14ac:dyDescent="0.25">
      <c r="A476" s="25" t="s">
        <v>1897</v>
      </c>
      <c r="B476" s="26">
        <v>28.3</v>
      </c>
      <c r="C476" s="26">
        <v>5.47</v>
      </c>
      <c r="D476" s="26" t="s">
        <v>2381</v>
      </c>
      <c r="E476" s="26" t="s">
        <v>2380</v>
      </c>
      <c r="F476" s="26" t="s">
        <v>2382</v>
      </c>
      <c r="G476" s="26">
        <v>1</v>
      </c>
      <c r="H476" s="27" t="s">
        <v>2381</v>
      </c>
      <c r="I476" s="38" t="str">
        <f t="shared" si="14"/>
        <v>Overweight</v>
      </c>
      <c r="J476" s="38" t="str">
        <f t="shared" si="15"/>
        <v>Normal</v>
      </c>
    </row>
    <row r="477" spans="1:10" x14ac:dyDescent="0.25">
      <c r="A477" s="22" t="s">
        <v>1895</v>
      </c>
      <c r="B477" s="23">
        <v>54.3</v>
      </c>
      <c r="C477" s="23">
        <v>4.1500000000000004</v>
      </c>
      <c r="D477" s="23" t="s">
        <v>2381</v>
      </c>
      <c r="E477" s="23" t="s">
        <v>2380</v>
      </c>
      <c r="F477" s="23" t="s">
        <v>2380</v>
      </c>
      <c r="G477" s="23">
        <v>1</v>
      </c>
      <c r="H477" s="24" t="s">
        <v>2380</v>
      </c>
      <c r="I477" s="38" t="str">
        <f t="shared" si="14"/>
        <v>Obesity</v>
      </c>
      <c r="J477" s="38" t="str">
        <f t="shared" si="15"/>
        <v>Normal</v>
      </c>
    </row>
    <row r="478" spans="1:10" x14ac:dyDescent="0.25">
      <c r="A478" s="25" t="s">
        <v>1894</v>
      </c>
      <c r="B478" s="26">
        <v>33.344999999999999</v>
      </c>
      <c r="C478" s="26">
        <v>11.32</v>
      </c>
      <c r="D478" s="26" t="s">
        <v>2381</v>
      </c>
      <c r="E478" s="26" t="s">
        <v>2380</v>
      </c>
      <c r="F478" s="26" t="s">
        <v>2380</v>
      </c>
      <c r="G478" s="26">
        <v>1</v>
      </c>
      <c r="H478" s="27" t="s">
        <v>2380</v>
      </c>
      <c r="I478" s="38" t="str">
        <f t="shared" si="14"/>
        <v>Obesity</v>
      </c>
      <c r="J478" s="38" t="str">
        <f t="shared" si="15"/>
        <v>Diabetes</v>
      </c>
    </row>
    <row r="479" spans="1:10" x14ac:dyDescent="0.25">
      <c r="A479" s="22" t="s">
        <v>1893</v>
      </c>
      <c r="B479" s="23">
        <v>33</v>
      </c>
      <c r="C479" s="23">
        <v>9.51</v>
      </c>
      <c r="D479" s="23" t="s">
        <v>2381</v>
      </c>
      <c r="E479" s="23" t="s">
        <v>2380</v>
      </c>
      <c r="F479" s="23" t="s">
        <v>2380</v>
      </c>
      <c r="G479" s="23">
        <v>0</v>
      </c>
      <c r="H479" s="24" t="s">
        <v>2380</v>
      </c>
      <c r="I479" s="38" t="str">
        <f t="shared" si="14"/>
        <v>Obesity</v>
      </c>
      <c r="J479" s="38" t="str">
        <f t="shared" si="15"/>
        <v>Diabetes</v>
      </c>
    </row>
    <row r="480" spans="1:10" x14ac:dyDescent="0.25">
      <c r="A480" s="25" t="s">
        <v>1892</v>
      </c>
      <c r="B480" s="26">
        <v>28.024999999999999</v>
      </c>
      <c r="C480" s="26">
        <v>7.67</v>
      </c>
      <c r="D480" s="26" t="s">
        <v>2381</v>
      </c>
      <c r="E480" s="26" t="s">
        <v>2380</v>
      </c>
      <c r="F480" s="26" t="s">
        <v>2380</v>
      </c>
      <c r="G480" s="26">
        <v>1</v>
      </c>
      <c r="H480" s="27" t="s">
        <v>2381</v>
      </c>
      <c r="I480" s="38" t="str">
        <f t="shared" si="14"/>
        <v>Overweight</v>
      </c>
      <c r="J480" s="38" t="str">
        <f t="shared" si="15"/>
        <v>Diabetes</v>
      </c>
    </row>
    <row r="481" spans="1:10" x14ac:dyDescent="0.25">
      <c r="A481" s="22" t="s">
        <v>1891</v>
      </c>
      <c r="B481" s="23">
        <v>28.69</v>
      </c>
      <c r="C481" s="23">
        <v>6.23</v>
      </c>
      <c r="D481" s="23" t="s">
        <v>2380</v>
      </c>
      <c r="E481" s="23" t="s">
        <v>2380</v>
      </c>
      <c r="F481" s="23" t="s">
        <v>2380</v>
      </c>
      <c r="G481" s="23">
        <v>1</v>
      </c>
      <c r="H481" s="24" t="s">
        <v>2381</v>
      </c>
      <c r="I481" s="38" t="str">
        <f t="shared" si="14"/>
        <v>Overweight</v>
      </c>
      <c r="J481" s="38" t="str">
        <f t="shared" si="15"/>
        <v>Prediabetes</v>
      </c>
    </row>
    <row r="482" spans="1:10" x14ac:dyDescent="0.25">
      <c r="A482" s="25" t="s">
        <v>1890</v>
      </c>
      <c r="B482" s="26">
        <v>40.28</v>
      </c>
      <c r="C482" s="26">
        <v>8.9</v>
      </c>
      <c r="D482" s="26" t="s">
        <v>2380</v>
      </c>
      <c r="E482" s="26" t="s">
        <v>2380</v>
      </c>
      <c r="F482" s="26" t="s">
        <v>2380</v>
      </c>
      <c r="G482" s="26">
        <v>0</v>
      </c>
      <c r="H482" s="27" t="s">
        <v>2380</v>
      </c>
      <c r="I482" s="38" t="str">
        <f t="shared" si="14"/>
        <v>Obesity</v>
      </c>
      <c r="J482" s="38" t="str">
        <f t="shared" si="15"/>
        <v>Diabetes</v>
      </c>
    </row>
    <row r="483" spans="1:10" x14ac:dyDescent="0.25">
      <c r="A483" s="22" t="s">
        <v>1889</v>
      </c>
      <c r="B483" s="23">
        <v>37.299999999999997</v>
      </c>
      <c r="C483" s="23">
        <v>7.79</v>
      </c>
      <c r="D483" s="23" t="s">
        <v>2381</v>
      </c>
      <c r="E483" s="23" t="s">
        <v>2380</v>
      </c>
      <c r="F483" s="23" t="s">
        <v>2380</v>
      </c>
      <c r="G483" s="23">
        <v>0</v>
      </c>
      <c r="H483" s="24" t="s">
        <v>2380</v>
      </c>
      <c r="I483" s="38" t="str">
        <f t="shared" si="14"/>
        <v>Obesity</v>
      </c>
      <c r="J483" s="38" t="str">
        <f t="shared" si="15"/>
        <v>Diabetes</v>
      </c>
    </row>
    <row r="484" spans="1:10" x14ac:dyDescent="0.25">
      <c r="A484" s="25" t="s">
        <v>1888</v>
      </c>
      <c r="B484" s="26">
        <v>54.47</v>
      </c>
      <c r="C484" s="26">
        <v>4.49</v>
      </c>
      <c r="D484" s="26" t="s">
        <v>2381</v>
      </c>
      <c r="E484" s="26" t="s">
        <v>2380</v>
      </c>
      <c r="F484" s="26" t="s">
        <v>2380</v>
      </c>
      <c r="G484" s="26">
        <v>2</v>
      </c>
      <c r="H484" s="27" t="s">
        <v>2380</v>
      </c>
      <c r="I484" s="38" t="str">
        <f t="shared" si="14"/>
        <v>Obesity</v>
      </c>
      <c r="J484" s="38" t="str">
        <f t="shared" si="15"/>
        <v>Normal</v>
      </c>
    </row>
    <row r="485" spans="1:10" x14ac:dyDescent="0.25">
      <c r="A485" s="22" t="s">
        <v>1887</v>
      </c>
      <c r="B485" s="23">
        <v>38.06</v>
      </c>
      <c r="C485" s="23">
        <v>5.24</v>
      </c>
      <c r="D485" s="23" t="s">
        <v>2381</v>
      </c>
      <c r="E485" s="23" t="s">
        <v>2380</v>
      </c>
      <c r="F485" s="23" t="s">
        <v>2382</v>
      </c>
      <c r="G485" s="23">
        <v>1</v>
      </c>
      <c r="H485" s="24" t="s">
        <v>2380</v>
      </c>
      <c r="I485" s="38" t="str">
        <f t="shared" si="14"/>
        <v>Obesity</v>
      </c>
      <c r="J485" s="38" t="str">
        <f t="shared" si="15"/>
        <v>Normal</v>
      </c>
    </row>
    <row r="486" spans="1:10" x14ac:dyDescent="0.25">
      <c r="A486" s="25" t="s">
        <v>1886</v>
      </c>
      <c r="B486" s="26">
        <v>51.47</v>
      </c>
      <c r="C486" s="26">
        <v>9.6</v>
      </c>
      <c r="D486" s="26" t="s">
        <v>2380</v>
      </c>
      <c r="E486" s="26" t="s">
        <v>2380</v>
      </c>
      <c r="F486" s="26" t="s">
        <v>2380</v>
      </c>
      <c r="G486" s="26">
        <v>0</v>
      </c>
      <c r="H486" s="27" t="s">
        <v>2380</v>
      </c>
      <c r="I486" s="38" t="str">
        <f t="shared" si="14"/>
        <v>Obesity</v>
      </c>
      <c r="J486" s="38" t="str">
        <f t="shared" si="15"/>
        <v>Diabetes</v>
      </c>
    </row>
    <row r="487" spans="1:10" x14ac:dyDescent="0.25">
      <c r="A487" s="22" t="s">
        <v>1885</v>
      </c>
      <c r="B487" s="23">
        <v>29.8</v>
      </c>
      <c r="C487" s="23">
        <v>5.78</v>
      </c>
      <c r="D487" s="23" t="s">
        <v>2381</v>
      </c>
      <c r="E487" s="23" t="s">
        <v>2380</v>
      </c>
      <c r="F487" s="23" t="s">
        <v>2380</v>
      </c>
      <c r="G487" s="23">
        <v>0</v>
      </c>
      <c r="H487" s="24" t="s">
        <v>2380</v>
      </c>
      <c r="I487" s="38" t="str">
        <f t="shared" si="14"/>
        <v>Overweight</v>
      </c>
      <c r="J487" s="38" t="str">
        <f t="shared" si="15"/>
        <v>Prediabetes</v>
      </c>
    </row>
    <row r="488" spans="1:10" x14ac:dyDescent="0.25">
      <c r="A488" s="25" t="s">
        <v>1884</v>
      </c>
      <c r="B488" s="26">
        <v>49.77</v>
      </c>
      <c r="C488" s="26">
        <v>7.02</v>
      </c>
      <c r="D488" s="26" t="s">
        <v>2380</v>
      </c>
      <c r="E488" s="26" t="s">
        <v>2380</v>
      </c>
      <c r="F488" s="26" t="s">
        <v>2380</v>
      </c>
      <c r="G488" s="26">
        <v>0</v>
      </c>
      <c r="H488" s="27" t="s">
        <v>2380</v>
      </c>
      <c r="I488" s="38" t="str">
        <f t="shared" si="14"/>
        <v>Obesity</v>
      </c>
      <c r="J488" s="38" t="str">
        <f t="shared" si="15"/>
        <v>Diabetes</v>
      </c>
    </row>
    <row r="489" spans="1:10" x14ac:dyDescent="0.25">
      <c r="A489" s="22" t="s">
        <v>1883</v>
      </c>
      <c r="B489" s="23">
        <v>25.555</v>
      </c>
      <c r="C489" s="23">
        <v>4.09</v>
      </c>
      <c r="D489" s="23" t="s">
        <v>2381</v>
      </c>
      <c r="E489" s="23" t="s">
        <v>2380</v>
      </c>
      <c r="F489" s="23" t="s">
        <v>2380</v>
      </c>
      <c r="G489" s="23">
        <v>0</v>
      </c>
      <c r="H489" s="24" t="s">
        <v>2381</v>
      </c>
      <c r="I489" s="38" t="str">
        <f t="shared" si="14"/>
        <v>Overweight</v>
      </c>
      <c r="J489" s="38" t="str">
        <f t="shared" si="15"/>
        <v>Normal</v>
      </c>
    </row>
    <row r="490" spans="1:10" x14ac:dyDescent="0.25">
      <c r="A490" s="25" t="s">
        <v>1882</v>
      </c>
      <c r="B490" s="26">
        <v>29.64</v>
      </c>
      <c r="C490" s="26">
        <v>4.93</v>
      </c>
      <c r="D490" s="26" t="s">
        <v>2380</v>
      </c>
      <c r="E490" s="26" t="s">
        <v>2380</v>
      </c>
      <c r="F490" s="26" t="s">
        <v>2382</v>
      </c>
      <c r="G490" s="26">
        <v>1</v>
      </c>
      <c r="H490" s="27" t="s">
        <v>2380</v>
      </c>
      <c r="I490" s="38" t="str">
        <f t="shared" si="14"/>
        <v>Overweight</v>
      </c>
      <c r="J490" s="38" t="str">
        <f t="shared" si="15"/>
        <v>Normal</v>
      </c>
    </row>
    <row r="491" spans="1:10" x14ac:dyDescent="0.25">
      <c r="A491" s="22" t="s">
        <v>1881</v>
      </c>
      <c r="B491" s="23">
        <v>53.93</v>
      </c>
      <c r="C491" s="23">
        <v>5.34</v>
      </c>
      <c r="D491" s="23" t="s">
        <v>2381</v>
      </c>
      <c r="E491" s="23" t="s">
        <v>2380</v>
      </c>
      <c r="F491" s="23" t="s">
        <v>2380</v>
      </c>
      <c r="G491" s="23">
        <v>2</v>
      </c>
      <c r="H491" s="24" t="s">
        <v>2380</v>
      </c>
      <c r="I491" s="38" t="str">
        <f t="shared" si="14"/>
        <v>Obesity</v>
      </c>
      <c r="J491" s="38" t="str">
        <f t="shared" si="15"/>
        <v>Normal</v>
      </c>
    </row>
    <row r="492" spans="1:10" x14ac:dyDescent="0.25">
      <c r="A492" s="25" t="s">
        <v>1880</v>
      </c>
      <c r="B492" s="26">
        <v>28.024999999999999</v>
      </c>
      <c r="C492" s="26">
        <v>5.65</v>
      </c>
      <c r="D492" s="26" t="s">
        <v>2380</v>
      </c>
      <c r="E492" s="26" t="s">
        <v>2380</v>
      </c>
      <c r="F492" s="26" t="s">
        <v>2380</v>
      </c>
      <c r="G492" s="26">
        <v>1</v>
      </c>
      <c r="H492" s="27" t="s">
        <v>2381</v>
      </c>
      <c r="I492" s="38" t="str">
        <f t="shared" si="14"/>
        <v>Overweight</v>
      </c>
      <c r="J492" s="38" t="str">
        <f t="shared" si="15"/>
        <v>Normal</v>
      </c>
    </row>
    <row r="493" spans="1:10" x14ac:dyDescent="0.25">
      <c r="A493" s="22" t="s">
        <v>1879</v>
      </c>
      <c r="B493" s="23">
        <v>27.5</v>
      </c>
      <c r="C493" s="23">
        <v>4.49</v>
      </c>
      <c r="D493" s="23" t="s">
        <v>2380</v>
      </c>
      <c r="E493" s="23" t="s">
        <v>2380</v>
      </c>
      <c r="F493" s="23" t="s">
        <v>2380</v>
      </c>
      <c r="G493" s="23">
        <v>0</v>
      </c>
      <c r="H493" s="24" t="s">
        <v>2380</v>
      </c>
      <c r="I493" s="38" t="str">
        <f t="shared" si="14"/>
        <v>Overweight</v>
      </c>
      <c r="J493" s="38" t="str">
        <f t="shared" si="15"/>
        <v>Normal</v>
      </c>
    </row>
    <row r="494" spans="1:10" x14ac:dyDescent="0.25">
      <c r="A494" s="25" t="s">
        <v>1878</v>
      </c>
      <c r="B494" s="26">
        <v>21.8</v>
      </c>
      <c r="C494" s="26">
        <v>10.55</v>
      </c>
      <c r="D494" s="26" t="s">
        <v>2380</v>
      </c>
      <c r="E494" s="26" t="s">
        <v>2380</v>
      </c>
      <c r="F494" s="26" t="s">
        <v>2380</v>
      </c>
      <c r="G494" s="26">
        <v>0</v>
      </c>
      <c r="H494" s="27" t="s">
        <v>2381</v>
      </c>
      <c r="I494" s="38" t="str">
        <f t="shared" si="14"/>
        <v>Normal Weight</v>
      </c>
      <c r="J494" s="38" t="str">
        <f t="shared" si="15"/>
        <v>Diabetes</v>
      </c>
    </row>
    <row r="495" spans="1:10" x14ac:dyDescent="0.25">
      <c r="A495" s="22" t="s">
        <v>1877</v>
      </c>
      <c r="B495" s="23">
        <v>26.41</v>
      </c>
      <c r="C495" s="23">
        <v>4.92</v>
      </c>
      <c r="D495" s="23" t="s">
        <v>2381</v>
      </c>
      <c r="E495" s="23" t="s">
        <v>2380</v>
      </c>
      <c r="F495" s="23" t="s">
        <v>2382</v>
      </c>
      <c r="G495" s="23">
        <v>1</v>
      </c>
      <c r="H495" s="24" t="s">
        <v>2381</v>
      </c>
      <c r="I495" s="38" t="str">
        <f t="shared" si="14"/>
        <v>Overweight</v>
      </c>
      <c r="J495" s="38" t="str">
        <f t="shared" si="15"/>
        <v>Normal</v>
      </c>
    </row>
    <row r="496" spans="1:10" x14ac:dyDescent="0.25">
      <c r="A496" s="25" t="s">
        <v>1876</v>
      </c>
      <c r="B496" s="26">
        <v>27.835000000000001</v>
      </c>
      <c r="C496" s="26">
        <v>5.9</v>
      </c>
      <c r="D496" s="26" t="s">
        <v>2381</v>
      </c>
      <c r="E496" s="26" t="s">
        <v>2380</v>
      </c>
      <c r="F496" s="26" t="s">
        <v>2380</v>
      </c>
      <c r="G496" s="26">
        <v>1</v>
      </c>
      <c r="H496" s="27" t="s">
        <v>2381</v>
      </c>
      <c r="I496" s="38" t="str">
        <f t="shared" si="14"/>
        <v>Overweight</v>
      </c>
      <c r="J496" s="38" t="str">
        <f t="shared" si="15"/>
        <v>Prediabetes</v>
      </c>
    </row>
    <row r="497" spans="1:10" x14ac:dyDescent="0.25">
      <c r="A497" s="22" t="s">
        <v>1875</v>
      </c>
      <c r="B497" s="23">
        <v>51.74</v>
      </c>
      <c r="C497" s="23">
        <v>4.9800000000000004</v>
      </c>
      <c r="D497" s="23" t="s">
        <v>2381</v>
      </c>
      <c r="E497" s="23" t="s">
        <v>2380</v>
      </c>
      <c r="F497" s="23" t="s">
        <v>2380</v>
      </c>
      <c r="G497" s="23">
        <v>2</v>
      </c>
      <c r="H497" s="24" t="s">
        <v>2380</v>
      </c>
      <c r="I497" s="38" t="str">
        <f t="shared" si="14"/>
        <v>Obesity</v>
      </c>
      <c r="J497" s="38" t="str">
        <f t="shared" si="15"/>
        <v>Normal</v>
      </c>
    </row>
    <row r="498" spans="1:10" x14ac:dyDescent="0.25">
      <c r="A498" s="25" t="s">
        <v>1874</v>
      </c>
      <c r="B498" s="26">
        <v>23.37</v>
      </c>
      <c r="C498" s="26">
        <v>5.8</v>
      </c>
      <c r="D498" s="26" t="s">
        <v>2380</v>
      </c>
      <c r="E498" s="26" t="s">
        <v>2380</v>
      </c>
      <c r="F498" s="26" t="s">
        <v>2380</v>
      </c>
      <c r="G498" s="26">
        <v>0</v>
      </c>
      <c r="H498" s="27" t="s">
        <v>2381</v>
      </c>
      <c r="I498" s="38" t="str">
        <f t="shared" si="14"/>
        <v>Normal Weight</v>
      </c>
      <c r="J498" s="38" t="str">
        <f t="shared" si="15"/>
        <v>Prediabetes</v>
      </c>
    </row>
    <row r="499" spans="1:10" x14ac:dyDescent="0.25">
      <c r="A499" s="22" t="s">
        <v>1873</v>
      </c>
      <c r="B499" s="23">
        <v>29.7</v>
      </c>
      <c r="C499" s="23">
        <v>6.21</v>
      </c>
      <c r="D499" s="23" t="s">
        <v>2381</v>
      </c>
      <c r="E499" s="23" t="s">
        <v>2380</v>
      </c>
      <c r="F499" s="23" t="s">
        <v>2382</v>
      </c>
      <c r="G499" s="23">
        <v>1</v>
      </c>
      <c r="H499" s="24" t="s">
        <v>2381</v>
      </c>
      <c r="I499" s="38" t="str">
        <f t="shared" si="14"/>
        <v>Overweight</v>
      </c>
      <c r="J499" s="38" t="str">
        <f t="shared" si="15"/>
        <v>Prediabetes</v>
      </c>
    </row>
    <row r="500" spans="1:10" x14ac:dyDescent="0.25">
      <c r="A500" s="25" t="s">
        <v>1872</v>
      </c>
      <c r="B500" s="26">
        <v>20.045000000000002</v>
      </c>
      <c r="C500" s="26">
        <v>6.17</v>
      </c>
      <c r="D500" s="26" t="s">
        <v>2380</v>
      </c>
      <c r="E500" s="26" t="s">
        <v>2380</v>
      </c>
      <c r="F500" s="26" t="s">
        <v>2382</v>
      </c>
      <c r="G500" s="26">
        <v>1</v>
      </c>
      <c r="H500" s="27" t="s">
        <v>2381</v>
      </c>
      <c r="I500" s="38" t="str">
        <f t="shared" si="14"/>
        <v>Normal Weight</v>
      </c>
      <c r="J500" s="38" t="str">
        <f t="shared" si="15"/>
        <v>Prediabetes</v>
      </c>
    </row>
    <row r="501" spans="1:10" x14ac:dyDescent="0.25">
      <c r="A501" s="22" t="s">
        <v>1871</v>
      </c>
      <c r="B501" s="23">
        <v>27.83</v>
      </c>
      <c r="C501" s="23">
        <v>5.36</v>
      </c>
      <c r="D501" s="23" t="s">
        <v>2380</v>
      </c>
      <c r="E501" s="23" t="s">
        <v>2380</v>
      </c>
      <c r="F501" s="23" t="s">
        <v>2380</v>
      </c>
      <c r="G501" s="23">
        <v>2</v>
      </c>
      <c r="H501" s="24" t="s">
        <v>2380</v>
      </c>
      <c r="I501" s="38" t="str">
        <f t="shared" si="14"/>
        <v>Overweight</v>
      </c>
      <c r="J501" s="38" t="str">
        <f t="shared" si="15"/>
        <v>Normal</v>
      </c>
    </row>
    <row r="502" spans="1:10" x14ac:dyDescent="0.25">
      <c r="A502" s="25" t="s">
        <v>1870</v>
      </c>
      <c r="B502" s="26">
        <v>28.93</v>
      </c>
      <c r="C502" s="26">
        <v>5.2</v>
      </c>
      <c r="D502" s="26" t="s">
        <v>2380</v>
      </c>
      <c r="E502" s="26" t="s">
        <v>2380</v>
      </c>
      <c r="F502" s="26" t="s">
        <v>2380</v>
      </c>
      <c r="G502" s="26">
        <v>0</v>
      </c>
      <c r="H502" s="27" t="s">
        <v>2381</v>
      </c>
      <c r="I502" s="38" t="str">
        <f t="shared" si="14"/>
        <v>Overweight</v>
      </c>
      <c r="J502" s="38" t="str">
        <f t="shared" si="15"/>
        <v>Normal</v>
      </c>
    </row>
    <row r="503" spans="1:10" x14ac:dyDescent="0.25">
      <c r="A503" s="22" t="s">
        <v>1869</v>
      </c>
      <c r="B503" s="23">
        <v>33.82</v>
      </c>
      <c r="C503" s="23">
        <v>5.42</v>
      </c>
      <c r="D503" s="23" t="s">
        <v>2380</v>
      </c>
      <c r="E503" s="23" t="s">
        <v>2380</v>
      </c>
      <c r="F503" s="23" t="s">
        <v>2380</v>
      </c>
      <c r="G503" s="23">
        <v>0</v>
      </c>
      <c r="H503" s="24" t="s">
        <v>2380</v>
      </c>
      <c r="I503" s="38" t="str">
        <f t="shared" si="14"/>
        <v>Obesity</v>
      </c>
      <c r="J503" s="38" t="str">
        <f t="shared" si="15"/>
        <v>Normal</v>
      </c>
    </row>
    <row r="504" spans="1:10" x14ac:dyDescent="0.25">
      <c r="A504" s="25" t="s">
        <v>1868</v>
      </c>
      <c r="B504" s="26">
        <v>20.234999999999999</v>
      </c>
      <c r="C504" s="26">
        <v>6.84</v>
      </c>
      <c r="D504" s="26" t="s">
        <v>2380</v>
      </c>
      <c r="E504" s="26" t="s">
        <v>2380</v>
      </c>
      <c r="F504" s="26" t="s">
        <v>2380</v>
      </c>
      <c r="G504" s="26">
        <v>0</v>
      </c>
      <c r="H504" s="27" t="s">
        <v>2381</v>
      </c>
      <c r="I504" s="38" t="str">
        <f t="shared" si="14"/>
        <v>Normal Weight</v>
      </c>
      <c r="J504" s="38" t="str">
        <f t="shared" si="15"/>
        <v>Diabetes</v>
      </c>
    </row>
    <row r="505" spans="1:10" x14ac:dyDescent="0.25">
      <c r="A505" s="22" t="s">
        <v>1867</v>
      </c>
      <c r="B505" s="23">
        <v>49.2</v>
      </c>
      <c r="C505" s="23">
        <v>10.9</v>
      </c>
      <c r="D505" s="23" t="s">
        <v>2381</v>
      </c>
      <c r="E505" s="23" t="s">
        <v>2380</v>
      </c>
      <c r="F505" s="23" t="s">
        <v>2382</v>
      </c>
      <c r="G505" s="23">
        <v>1</v>
      </c>
      <c r="H505" s="24" t="s">
        <v>2380</v>
      </c>
      <c r="I505" s="38" t="str">
        <f t="shared" si="14"/>
        <v>Obesity</v>
      </c>
      <c r="J505" s="38" t="str">
        <f t="shared" si="15"/>
        <v>Diabetes</v>
      </c>
    </row>
    <row r="506" spans="1:10" x14ac:dyDescent="0.25">
      <c r="A506" s="25" t="s">
        <v>1866</v>
      </c>
      <c r="B506" s="26">
        <v>26.4</v>
      </c>
      <c r="C506" s="26">
        <v>4.87</v>
      </c>
      <c r="D506" s="26" t="s">
        <v>2381</v>
      </c>
      <c r="E506" s="26" t="s">
        <v>2380</v>
      </c>
      <c r="F506" s="26" t="s">
        <v>2380</v>
      </c>
      <c r="G506" s="26">
        <v>0</v>
      </c>
      <c r="H506" s="27" t="s">
        <v>2381</v>
      </c>
      <c r="I506" s="38" t="str">
        <f t="shared" si="14"/>
        <v>Overweight</v>
      </c>
      <c r="J506" s="38" t="str">
        <f t="shared" si="15"/>
        <v>Normal</v>
      </c>
    </row>
    <row r="507" spans="1:10" x14ac:dyDescent="0.25">
      <c r="A507" s="22" t="s">
        <v>1865</v>
      </c>
      <c r="B507" s="23">
        <v>28.38</v>
      </c>
      <c r="C507" s="23">
        <v>6.07</v>
      </c>
      <c r="D507" s="23" t="s">
        <v>2380</v>
      </c>
      <c r="E507" s="23" t="s">
        <v>2380</v>
      </c>
      <c r="F507" s="23" t="s">
        <v>2380</v>
      </c>
      <c r="G507" s="23">
        <v>1</v>
      </c>
      <c r="H507" s="24" t="s">
        <v>2381</v>
      </c>
      <c r="I507" s="38" t="str">
        <f t="shared" si="14"/>
        <v>Overweight</v>
      </c>
      <c r="J507" s="38" t="str">
        <f t="shared" si="15"/>
        <v>Prediabetes</v>
      </c>
    </row>
    <row r="508" spans="1:10" x14ac:dyDescent="0.25">
      <c r="A508" s="25" t="s">
        <v>1864</v>
      </c>
      <c r="B508" s="26">
        <v>24.64</v>
      </c>
      <c r="C508" s="26">
        <v>4.33</v>
      </c>
      <c r="D508" s="26" t="s">
        <v>2380</v>
      </c>
      <c r="E508" s="26" t="s">
        <v>2380</v>
      </c>
      <c r="F508" s="26" t="s">
        <v>2380</v>
      </c>
      <c r="G508" s="26">
        <v>0</v>
      </c>
      <c r="H508" s="27" t="s">
        <v>2381</v>
      </c>
      <c r="I508" s="38" t="str">
        <f t="shared" si="14"/>
        <v>Normal Weight</v>
      </c>
      <c r="J508" s="38" t="str">
        <f t="shared" si="15"/>
        <v>Normal</v>
      </c>
    </row>
    <row r="509" spans="1:10" x14ac:dyDescent="0.25">
      <c r="A509" s="22" t="s">
        <v>1863</v>
      </c>
      <c r="B509" s="23">
        <v>39.71</v>
      </c>
      <c r="C509" s="23">
        <v>5.83</v>
      </c>
      <c r="D509" s="23" t="s">
        <v>2380</v>
      </c>
      <c r="E509" s="23" t="s">
        <v>2380</v>
      </c>
      <c r="F509" s="23" t="s">
        <v>2380</v>
      </c>
      <c r="G509" s="23">
        <v>1</v>
      </c>
      <c r="H509" s="24" t="s">
        <v>2380</v>
      </c>
      <c r="I509" s="38" t="str">
        <f t="shared" si="14"/>
        <v>Obesity</v>
      </c>
      <c r="J509" s="38" t="str">
        <f t="shared" si="15"/>
        <v>Prediabetes</v>
      </c>
    </row>
    <row r="510" spans="1:10" x14ac:dyDescent="0.25">
      <c r="A510" s="25" t="s">
        <v>1862</v>
      </c>
      <c r="B510" s="26">
        <v>22.22</v>
      </c>
      <c r="C510" s="26">
        <v>5.5</v>
      </c>
      <c r="D510" s="26" t="s">
        <v>2380</v>
      </c>
      <c r="E510" s="26" t="s">
        <v>2380</v>
      </c>
      <c r="F510" s="26" t="s">
        <v>2380</v>
      </c>
      <c r="G510" s="26">
        <v>0</v>
      </c>
      <c r="H510" s="27" t="s">
        <v>2381</v>
      </c>
      <c r="I510" s="38" t="str">
        <f t="shared" si="14"/>
        <v>Normal Weight</v>
      </c>
      <c r="J510" s="38" t="str">
        <f t="shared" si="15"/>
        <v>Normal</v>
      </c>
    </row>
    <row r="511" spans="1:10" x14ac:dyDescent="0.25">
      <c r="A511" s="22" t="s">
        <v>1861</v>
      </c>
      <c r="B511" s="23">
        <v>33.344999999999999</v>
      </c>
      <c r="C511" s="23">
        <v>4.79</v>
      </c>
      <c r="D511" s="23" t="s">
        <v>2380</v>
      </c>
      <c r="E511" s="23" t="s">
        <v>2380</v>
      </c>
      <c r="F511" s="23" t="s">
        <v>2382</v>
      </c>
      <c r="G511" s="23">
        <v>1</v>
      </c>
      <c r="H511" s="24" t="s">
        <v>2380</v>
      </c>
      <c r="I511" s="38" t="str">
        <f t="shared" si="14"/>
        <v>Obesity</v>
      </c>
      <c r="J511" s="38" t="str">
        <f t="shared" si="15"/>
        <v>Normal</v>
      </c>
    </row>
    <row r="512" spans="1:10" x14ac:dyDescent="0.25">
      <c r="A512" s="25" t="s">
        <v>1860</v>
      </c>
      <c r="B512" s="26">
        <v>24.42</v>
      </c>
      <c r="C512" s="26">
        <v>5.81</v>
      </c>
      <c r="D512" s="26" t="s">
        <v>2380</v>
      </c>
      <c r="E512" s="26" t="s">
        <v>2380</v>
      </c>
      <c r="F512" s="26" t="s">
        <v>2380</v>
      </c>
      <c r="G512" s="26">
        <v>1</v>
      </c>
      <c r="H512" s="27" t="s">
        <v>2381</v>
      </c>
      <c r="I512" s="38" t="str">
        <f t="shared" si="14"/>
        <v>Normal Weight</v>
      </c>
      <c r="J512" s="38" t="str">
        <f t="shared" si="15"/>
        <v>Prediabetes</v>
      </c>
    </row>
    <row r="513" spans="1:10" x14ac:dyDescent="0.25">
      <c r="A513" s="22" t="s">
        <v>1859</v>
      </c>
      <c r="B513" s="23">
        <v>29.81</v>
      </c>
      <c r="C513" s="23">
        <v>5.58</v>
      </c>
      <c r="D513" s="23" t="s">
        <v>2380</v>
      </c>
      <c r="E513" s="23" t="s">
        <v>2380</v>
      </c>
      <c r="F513" s="23" t="s">
        <v>2380</v>
      </c>
      <c r="G513" s="23">
        <v>0</v>
      </c>
      <c r="H513" s="24" t="s">
        <v>2381</v>
      </c>
      <c r="I513" s="38" t="str">
        <f t="shared" si="14"/>
        <v>Overweight</v>
      </c>
      <c r="J513" s="38" t="str">
        <f t="shared" si="15"/>
        <v>Normal</v>
      </c>
    </row>
    <row r="514" spans="1:10" x14ac:dyDescent="0.25">
      <c r="A514" s="25" t="s">
        <v>1858</v>
      </c>
      <c r="B514" s="26">
        <v>51.18</v>
      </c>
      <c r="C514" s="26">
        <v>4.4000000000000004</v>
      </c>
      <c r="D514" s="26" t="s">
        <v>2381</v>
      </c>
      <c r="E514" s="26" t="s">
        <v>2380</v>
      </c>
      <c r="F514" s="26" t="s">
        <v>2380</v>
      </c>
      <c r="G514" s="26">
        <v>2</v>
      </c>
      <c r="H514" s="27" t="s">
        <v>2380</v>
      </c>
      <c r="I514" s="38" t="str">
        <f t="shared" ref="I514:I577" si="16">IF(B514&lt;18.5,"Underweight",IF(B514&lt;25,"Normal Weight",IF(B514&lt;30,"Overweight","Obesity")))</f>
        <v>Obesity</v>
      </c>
      <c r="J514" s="38" t="str">
        <f t="shared" ref="J514:J577" si="17">IF(C514&lt;5.7,"Normal",IF(C514&lt;6.5,"Prediabetes","Diabetes"))</f>
        <v>Normal</v>
      </c>
    </row>
    <row r="515" spans="1:10" x14ac:dyDescent="0.25">
      <c r="A515" s="22" t="s">
        <v>1857</v>
      </c>
      <c r="B515" s="23">
        <v>51.37</v>
      </c>
      <c r="C515" s="23">
        <v>8.18</v>
      </c>
      <c r="D515" s="23" t="s">
        <v>2381</v>
      </c>
      <c r="E515" s="23" t="s">
        <v>2380</v>
      </c>
      <c r="F515" s="23" t="s">
        <v>2380</v>
      </c>
      <c r="G515" s="23">
        <v>0</v>
      </c>
      <c r="H515" s="24" t="s">
        <v>2380</v>
      </c>
      <c r="I515" s="38" t="str">
        <f t="shared" si="16"/>
        <v>Obesity</v>
      </c>
      <c r="J515" s="38" t="str">
        <f t="shared" si="17"/>
        <v>Diabetes</v>
      </c>
    </row>
    <row r="516" spans="1:10" x14ac:dyDescent="0.25">
      <c r="A516" s="25" t="s">
        <v>1856</v>
      </c>
      <c r="B516" s="26">
        <v>36.19</v>
      </c>
      <c r="C516" s="26">
        <v>5.52</v>
      </c>
      <c r="D516" s="26" t="s">
        <v>2381</v>
      </c>
      <c r="E516" s="26" t="s">
        <v>2380</v>
      </c>
      <c r="F516" s="26" t="s">
        <v>2380</v>
      </c>
      <c r="G516" s="26">
        <v>0</v>
      </c>
      <c r="H516" s="27" t="s">
        <v>2380</v>
      </c>
      <c r="I516" s="38" t="str">
        <f t="shared" si="16"/>
        <v>Obesity</v>
      </c>
      <c r="J516" s="38" t="str">
        <f t="shared" si="17"/>
        <v>Normal</v>
      </c>
    </row>
    <row r="517" spans="1:10" x14ac:dyDescent="0.25">
      <c r="A517" s="22" t="s">
        <v>1855</v>
      </c>
      <c r="B517" s="23">
        <v>25.9</v>
      </c>
      <c r="C517" s="23">
        <v>4.84</v>
      </c>
      <c r="D517" s="23" t="s">
        <v>2380</v>
      </c>
      <c r="E517" s="23" t="s">
        <v>2380</v>
      </c>
      <c r="F517" s="23" t="s">
        <v>2380</v>
      </c>
      <c r="G517" s="23">
        <v>0</v>
      </c>
      <c r="H517" s="24" t="s">
        <v>2381</v>
      </c>
      <c r="I517" s="38" t="str">
        <f t="shared" si="16"/>
        <v>Overweight</v>
      </c>
      <c r="J517" s="38" t="str">
        <f t="shared" si="17"/>
        <v>Normal</v>
      </c>
    </row>
    <row r="518" spans="1:10" x14ac:dyDescent="0.25">
      <c r="A518" s="25" t="s">
        <v>1854</v>
      </c>
      <c r="B518" s="26">
        <v>35.72</v>
      </c>
      <c r="C518" s="26">
        <v>4.08</v>
      </c>
      <c r="D518" s="26" t="s">
        <v>2380</v>
      </c>
      <c r="E518" s="26" t="s">
        <v>2380</v>
      </c>
      <c r="F518" s="26" t="s">
        <v>2382</v>
      </c>
      <c r="G518" s="26">
        <v>1</v>
      </c>
      <c r="H518" s="27" t="s">
        <v>2380</v>
      </c>
      <c r="I518" s="38" t="str">
        <f t="shared" si="16"/>
        <v>Obesity</v>
      </c>
      <c r="J518" s="38" t="str">
        <f t="shared" si="17"/>
        <v>Normal</v>
      </c>
    </row>
    <row r="519" spans="1:10" x14ac:dyDescent="0.25">
      <c r="A519" s="22" t="s">
        <v>1853</v>
      </c>
      <c r="B519" s="23">
        <v>27.94</v>
      </c>
      <c r="C519" s="23">
        <v>4.4800000000000004</v>
      </c>
      <c r="D519" s="23" t="s">
        <v>2380</v>
      </c>
      <c r="E519" s="23" t="s">
        <v>2380</v>
      </c>
      <c r="F519" s="23" t="s">
        <v>2382</v>
      </c>
      <c r="G519" s="23">
        <v>1</v>
      </c>
      <c r="H519" s="24" t="s">
        <v>2381</v>
      </c>
      <c r="I519" s="38" t="str">
        <f t="shared" si="16"/>
        <v>Overweight</v>
      </c>
      <c r="J519" s="38" t="str">
        <f t="shared" si="17"/>
        <v>Normal</v>
      </c>
    </row>
    <row r="520" spans="1:10" x14ac:dyDescent="0.25">
      <c r="A520" s="25" t="s">
        <v>1852</v>
      </c>
      <c r="B520" s="26">
        <v>27.1</v>
      </c>
      <c r="C520" s="26">
        <v>5.73</v>
      </c>
      <c r="D520" s="26" t="s">
        <v>2380</v>
      </c>
      <c r="E520" s="26" t="s">
        <v>2380</v>
      </c>
      <c r="F520" s="26" t="s">
        <v>2380</v>
      </c>
      <c r="G520" s="26">
        <v>0</v>
      </c>
      <c r="H520" s="27" t="s">
        <v>2381</v>
      </c>
      <c r="I520" s="38" t="str">
        <f t="shared" si="16"/>
        <v>Overweight</v>
      </c>
      <c r="J520" s="38" t="str">
        <f t="shared" si="17"/>
        <v>Prediabetes</v>
      </c>
    </row>
    <row r="521" spans="1:10" x14ac:dyDescent="0.25">
      <c r="A521" s="22" t="s">
        <v>1851</v>
      </c>
      <c r="B521" s="23">
        <v>18.3</v>
      </c>
      <c r="C521" s="23">
        <v>5.46</v>
      </c>
      <c r="D521" s="23" t="s">
        <v>2381</v>
      </c>
      <c r="E521" s="23" t="s">
        <v>2380</v>
      </c>
      <c r="F521" s="23" t="s">
        <v>2382</v>
      </c>
      <c r="G521" s="23">
        <v>1</v>
      </c>
      <c r="H521" s="24" t="s">
        <v>2381</v>
      </c>
      <c r="I521" s="38" t="str">
        <f t="shared" si="16"/>
        <v>Underweight</v>
      </c>
      <c r="J521" s="38" t="str">
        <f t="shared" si="17"/>
        <v>Normal</v>
      </c>
    </row>
    <row r="522" spans="1:10" x14ac:dyDescent="0.25">
      <c r="A522" s="25" t="s">
        <v>1850</v>
      </c>
      <c r="B522" s="26">
        <v>25.3</v>
      </c>
      <c r="C522" s="26">
        <v>5.0199999999999996</v>
      </c>
      <c r="D522" s="26" t="s">
        <v>2381</v>
      </c>
      <c r="E522" s="26" t="s">
        <v>2380</v>
      </c>
      <c r="F522" s="26" t="s">
        <v>2380</v>
      </c>
      <c r="G522" s="26">
        <v>1</v>
      </c>
      <c r="H522" s="27" t="s">
        <v>2381</v>
      </c>
      <c r="I522" s="38" t="str">
        <f t="shared" si="16"/>
        <v>Overweight</v>
      </c>
      <c r="J522" s="38" t="str">
        <f t="shared" si="17"/>
        <v>Normal</v>
      </c>
    </row>
    <row r="523" spans="1:10" x14ac:dyDescent="0.25">
      <c r="A523" s="22" t="s">
        <v>1849</v>
      </c>
      <c r="B523" s="23">
        <v>38.83</v>
      </c>
      <c r="C523" s="23">
        <v>6.36</v>
      </c>
      <c r="D523" s="23" t="s">
        <v>2380</v>
      </c>
      <c r="E523" s="23" t="s">
        <v>2380</v>
      </c>
      <c r="F523" s="23" t="s">
        <v>2380</v>
      </c>
      <c r="G523" s="23">
        <v>1</v>
      </c>
      <c r="H523" s="24" t="s">
        <v>2380</v>
      </c>
      <c r="I523" s="38" t="str">
        <f t="shared" si="16"/>
        <v>Obesity</v>
      </c>
      <c r="J523" s="38" t="str">
        <f t="shared" si="17"/>
        <v>Prediabetes</v>
      </c>
    </row>
    <row r="524" spans="1:10" x14ac:dyDescent="0.25">
      <c r="A524" s="25" t="s">
        <v>1848</v>
      </c>
      <c r="B524" s="26">
        <v>27.6</v>
      </c>
      <c r="C524" s="26">
        <v>5.36</v>
      </c>
      <c r="D524" s="26" t="s">
        <v>2380</v>
      </c>
      <c r="E524" s="26" t="s">
        <v>2380</v>
      </c>
      <c r="F524" s="26" t="s">
        <v>2380</v>
      </c>
      <c r="G524" s="26">
        <v>1</v>
      </c>
      <c r="H524" s="27" t="s">
        <v>2380</v>
      </c>
      <c r="I524" s="38" t="str">
        <f t="shared" si="16"/>
        <v>Overweight</v>
      </c>
      <c r="J524" s="38" t="str">
        <f t="shared" si="17"/>
        <v>Normal</v>
      </c>
    </row>
    <row r="525" spans="1:10" x14ac:dyDescent="0.25">
      <c r="A525" s="22" t="s">
        <v>1847</v>
      </c>
      <c r="B525" s="23">
        <v>46.4</v>
      </c>
      <c r="C525" s="23">
        <v>8.3699999999999992</v>
      </c>
      <c r="D525" s="23" t="s">
        <v>2381</v>
      </c>
      <c r="E525" s="23" t="s">
        <v>2380</v>
      </c>
      <c r="F525" s="23" t="s">
        <v>2382</v>
      </c>
      <c r="G525" s="23">
        <v>1</v>
      </c>
      <c r="H525" s="24" t="s">
        <v>2380</v>
      </c>
      <c r="I525" s="38" t="str">
        <f t="shared" si="16"/>
        <v>Obesity</v>
      </c>
      <c r="J525" s="38" t="str">
        <f t="shared" si="17"/>
        <v>Diabetes</v>
      </c>
    </row>
    <row r="526" spans="1:10" x14ac:dyDescent="0.25">
      <c r="A526" s="25" t="s">
        <v>1846</v>
      </c>
      <c r="B526" s="26">
        <v>51.92</v>
      </c>
      <c r="C526" s="26">
        <v>5.18</v>
      </c>
      <c r="D526" s="26" t="s">
        <v>2381</v>
      </c>
      <c r="E526" s="26" t="s">
        <v>2380</v>
      </c>
      <c r="F526" s="26" t="s">
        <v>2382</v>
      </c>
      <c r="G526" s="26">
        <v>1</v>
      </c>
      <c r="H526" s="27" t="s">
        <v>2380</v>
      </c>
      <c r="I526" s="38" t="str">
        <f t="shared" si="16"/>
        <v>Obesity</v>
      </c>
      <c r="J526" s="38" t="str">
        <f t="shared" si="17"/>
        <v>Normal</v>
      </c>
    </row>
    <row r="527" spans="1:10" x14ac:dyDescent="0.25">
      <c r="A527" s="22" t="s">
        <v>1845</v>
      </c>
      <c r="B527" s="23">
        <v>32.395000000000003</v>
      </c>
      <c r="C527" s="23">
        <v>5.68</v>
      </c>
      <c r="D527" s="23" t="s">
        <v>2381</v>
      </c>
      <c r="E527" s="23" t="s">
        <v>2380</v>
      </c>
      <c r="F527" s="23" t="s">
        <v>2380</v>
      </c>
      <c r="G527" s="23">
        <v>1</v>
      </c>
      <c r="H527" s="24" t="s">
        <v>2380</v>
      </c>
      <c r="I527" s="38" t="str">
        <f t="shared" si="16"/>
        <v>Obesity</v>
      </c>
      <c r="J527" s="38" t="str">
        <f t="shared" si="17"/>
        <v>Normal</v>
      </c>
    </row>
    <row r="528" spans="1:10" x14ac:dyDescent="0.25">
      <c r="A528" s="25" t="s">
        <v>1844</v>
      </c>
      <c r="B528" s="26">
        <v>46.19</v>
      </c>
      <c r="C528" s="26">
        <v>7.31</v>
      </c>
      <c r="D528" s="26" t="s">
        <v>2381</v>
      </c>
      <c r="E528" s="26" t="s">
        <v>2380</v>
      </c>
      <c r="F528" s="26" t="s">
        <v>2382</v>
      </c>
      <c r="G528" s="26">
        <v>1</v>
      </c>
      <c r="H528" s="27" t="s">
        <v>2380</v>
      </c>
      <c r="I528" s="38" t="str">
        <f t="shared" si="16"/>
        <v>Obesity</v>
      </c>
      <c r="J528" s="38" t="str">
        <f t="shared" si="17"/>
        <v>Diabetes</v>
      </c>
    </row>
    <row r="529" spans="1:10" x14ac:dyDescent="0.25">
      <c r="A529" s="22" t="s">
        <v>1843</v>
      </c>
      <c r="B529" s="23">
        <v>27.93</v>
      </c>
      <c r="C529" s="23">
        <v>4.67</v>
      </c>
      <c r="D529" s="23" t="s">
        <v>2380</v>
      </c>
      <c r="E529" s="23" t="s">
        <v>2380</v>
      </c>
      <c r="F529" s="23" t="s">
        <v>2382</v>
      </c>
      <c r="G529" s="23">
        <v>1</v>
      </c>
      <c r="H529" s="24" t="s">
        <v>2380</v>
      </c>
      <c r="I529" s="38" t="str">
        <f t="shared" si="16"/>
        <v>Overweight</v>
      </c>
      <c r="J529" s="38" t="str">
        <f t="shared" si="17"/>
        <v>Normal</v>
      </c>
    </row>
    <row r="530" spans="1:10" x14ac:dyDescent="0.25">
      <c r="A530" s="25" t="s">
        <v>1842</v>
      </c>
      <c r="B530" s="26">
        <v>45.62</v>
      </c>
      <c r="C530" s="26">
        <v>6.87</v>
      </c>
      <c r="D530" s="26" t="s">
        <v>2380</v>
      </c>
      <c r="E530" s="26" t="s">
        <v>2380</v>
      </c>
      <c r="F530" s="26" t="s">
        <v>2380</v>
      </c>
      <c r="G530" s="26">
        <v>0</v>
      </c>
      <c r="H530" s="27" t="s">
        <v>2380</v>
      </c>
      <c r="I530" s="38" t="str">
        <f t="shared" si="16"/>
        <v>Obesity</v>
      </c>
      <c r="J530" s="38" t="str">
        <f t="shared" si="17"/>
        <v>Diabetes</v>
      </c>
    </row>
    <row r="531" spans="1:10" x14ac:dyDescent="0.25">
      <c r="A531" s="22" t="s">
        <v>1841</v>
      </c>
      <c r="B531" s="23">
        <v>35.31</v>
      </c>
      <c r="C531" s="23">
        <v>5.87</v>
      </c>
      <c r="D531" s="23" t="s">
        <v>2380</v>
      </c>
      <c r="E531" s="23" t="s">
        <v>2380</v>
      </c>
      <c r="F531" s="23" t="s">
        <v>2382</v>
      </c>
      <c r="G531" s="23">
        <v>1</v>
      </c>
      <c r="H531" s="24" t="s">
        <v>2380</v>
      </c>
      <c r="I531" s="38" t="str">
        <f t="shared" si="16"/>
        <v>Obesity</v>
      </c>
      <c r="J531" s="38" t="str">
        <f t="shared" si="17"/>
        <v>Prediabetes</v>
      </c>
    </row>
    <row r="532" spans="1:10" x14ac:dyDescent="0.25">
      <c r="A532" s="25" t="s">
        <v>1840</v>
      </c>
      <c r="B532" s="26">
        <v>30.4</v>
      </c>
      <c r="C532" s="26">
        <v>4.07</v>
      </c>
      <c r="D532" s="26" t="s">
        <v>2381</v>
      </c>
      <c r="E532" s="26" t="s">
        <v>2380</v>
      </c>
      <c r="F532" s="26" t="s">
        <v>2380</v>
      </c>
      <c r="G532" s="26">
        <v>1</v>
      </c>
      <c r="H532" s="27" t="s">
        <v>2380</v>
      </c>
      <c r="I532" s="38" t="str">
        <f t="shared" si="16"/>
        <v>Obesity</v>
      </c>
      <c r="J532" s="38" t="str">
        <f t="shared" si="17"/>
        <v>Normal</v>
      </c>
    </row>
    <row r="533" spans="1:10" x14ac:dyDescent="0.25">
      <c r="A533" s="22" t="s">
        <v>1839</v>
      </c>
      <c r="B533" s="23">
        <v>20.13</v>
      </c>
      <c r="C533" s="23">
        <v>6.47</v>
      </c>
      <c r="D533" s="23" t="s">
        <v>2380</v>
      </c>
      <c r="E533" s="23" t="s">
        <v>2380</v>
      </c>
      <c r="F533" s="23" t="s">
        <v>2382</v>
      </c>
      <c r="G533" s="23">
        <v>1</v>
      </c>
      <c r="H533" s="24" t="s">
        <v>2381</v>
      </c>
      <c r="I533" s="38" t="str">
        <f t="shared" si="16"/>
        <v>Normal Weight</v>
      </c>
      <c r="J533" s="38" t="str">
        <f t="shared" si="17"/>
        <v>Prediabetes</v>
      </c>
    </row>
    <row r="534" spans="1:10" x14ac:dyDescent="0.25">
      <c r="A534" s="25" t="s">
        <v>1838</v>
      </c>
      <c r="B534" s="26">
        <v>23.655000000000001</v>
      </c>
      <c r="C534" s="26">
        <v>5.14</v>
      </c>
      <c r="D534" s="26" t="s">
        <v>2380</v>
      </c>
      <c r="E534" s="26" t="s">
        <v>2380</v>
      </c>
      <c r="F534" s="26" t="s">
        <v>2380</v>
      </c>
      <c r="G534" s="26">
        <v>1</v>
      </c>
      <c r="H534" s="27" t="s">
        <v>2381</v>
      </c>
      <c r="I534" s="38" t="str">
        <f t="shared" si="16"/>
        <v>Normal Weight</v>
      </c>
      <c r="J534" s="38" t="str">
        <f t="shared" si="17"/>
        <v>Normal</v>
      </c>
    </row>
    <row r="535" spans="1:10" x14ac:dyDescent="0.25">
      <c r="A535" s="22" t="s">
        <v>1837</v>
      </c>
      <c r="B535" s="23">
        <v>49.05</v>
      </c>
      <c r="C535" s="23">
        <v>9.77</v>
      </c>
      <c r="D535" s="23" t="s">
        <v>2381</v>
      </c>
      <c r="E535" s="23" t="s">
        <v>2380</v>
      </c>
      <c r="F535" s="23" t="s">
        <v>2380</v>
      </c>
      <c r="G535" s="23">
        <v>0</v>
      </c>
      <c r="H535" s="24" t="s">
        <v>2380</v>
      </c>
      <c r="I535" s="38" t="str">
        <f t="shared" si="16"/>
        <v>Obesity</v>
      </c>
      <c r="J535" s="38" t="str">
        <f t="shared" si="17"/>
        <v>Diabetes</v>
      </c>
    </row>
    <row r="536" spans="1:10" x14ac:dyDescent="0.25">
      <c r="A536" s="25" t="s">
        <v>1836</v>
      </c>
      <c r="B536" s="26">
        <v>51.94</v>
      </c>
      <c r="C536" s="26">
        <v>8.8000000000000007</v>
      </c>
      <c r="D536" s="26" t="s">
        <v>2381</v>
      </c>
      <c r="E536" s="26" t="s">
        <v>2380</v>
      </c>
      <c r="F536" s="26" t="s">
        <v>2380</v>
      </c>
      <c r="G536" s="26">
        <v>2</v>
      </c>
      <c r="H536" s="27" t="s">
        <v>2380</v>
      </c>
      <c r="I536" s="38" t="str">
        <f t="shared" si="16"/>
        <v>Obesity</v>
      </c>
      <c r="J536" s="38" t="str">
        <f t="shared" si="17"/>
        <v>Diabetes</v>
      </c>
    </row>
    <row r="537" spans="1:10" x14ac:dyDescent="0.25">
      <c r="A537" s="22" t="s">
        <v>1835</v>
      </c>
      <c r="B537" s="23">
        <v>29.83</v>
      </c>
      <c r="C537" s="23">
        <v>5.84</v>
      </c>
      <c r="D537" s="23" t="s">
        <v>2380</v>
      </c>
      <c r="E537" s="23" t="s">
        <v>2380</v>
      </c>
      <c r="F537" s="23" t="s">
        <v>2380</v>
      </c>
      <c r="G537" s="23">
        <v>1</v>
      </c>
      <c r="H537" s="24" t="s">
        <v>2381</v>
      </c>
      <c r="I537" s="38" t="str">
        <f t="shared" si="16"/>
        <v>Overweight</v>
      </c>
      <c r="J537" s="38" t="str">
        <f t="shared" si="17"/>
        <v>Prediabetes</v>
      </c>
    </row>
    <row r="538" spans="1:10" x14ac:dyDescent="0.25">
      <c r="A538" s="25" t="s">
        <v>1834</v>
      </c>
      <c r="B538" s="26">
        <v>22.6</v>
      </c>
      <c r="C538" s="26">
        <v>10.43</v>
      </c>
      <c r="D538" s="26" t="s">
        <v>2381</v>
      </c>
      <c r="E538" s="26" t="s">
        <v>2380</v>
      </c>
      <c r="F538" s="26" t="s">
        <v>2380</v>
      </c>
      <c r="G538" s="26">
        <v>1</v>
      </c>
      <c r="H538" s="27" t="s">
        <v>2381</v>
      </c>
      <c r="I538" s="38" t="str">
        <f t="shared" si="16"/>
        <v>Normal Weight</v>
      </c>
      <c r="J538" s="38" t="str">
        <f t="shared" si="17"/>
        <v>Diabetes</v>
      </c>
    </row>
    <row r="539" spans="1:10" x14ac:dyDescent="0.25">
      <c r="A539" s="22" t="s">
        <v>1833</v>
      </c>
      <c r="B539" s="23">
        <v>46.69</v>
      </c>
      <c r="C539" s="23">
        <v>4.25</v>
      </c>
      <c r="D539" s="23" t="s">
        <v>2381</v>
      </c>
      <c r="E539" s="23" t="s">
        <v>2380</v>
      </c>
      <c r="F539" s="23" t="s">
        <v>2380</v>
      </c>
      <c r="G539" s="23">
        <v>1</v>
      </c>
      <c r="H539" s="24" t="s">
        <v>2380</v>
      </c>
      <c r="I539" s="38" t="str">
        <f t="shared" si="16"/>
        <v>Obesity</v>
      </c>
      <c r="J539" s="38" t="str">
        <f t="shared" si="17"/>
        <v>Normal</v>
      </c>
    </row>
    <row r="540" spans="1:10" x14ac:dyDescent="0.25">
      <c r="A540" s="25" t="s">
        <v>1832</v>
      </c>
      <c r="B540" s="26">
        <v>28.49</v>
      </c>
      <c r="C540" s="26">
        <v>4.8899999999999997</v>
      </c>
      <c r="D540" s="26" t="s">
        <v>2380</v>
      </c>
      <c r="E540" s="26" t="s">
        <v>2380</v>
      </c>
      <c r="F540" s="26" t="s">
        <v>2380</v>
      </c>
      <c r="G540" s="26">
        <v>0</v>
      </c>
      <c r="H540" s="27" t="s">
        <v>2381</v>
      </c>
      <c r="I540" s="38" t="str">
        <f t="shared" si="16"/>
        <v>Overweight</v>
      </c>
      <c r="J540" s="38" t="str">
        <f t="shared" si="17"/>
        <v>Normal</v>
      </c>
    </row>
    <row r="541" spans="1:10" x14ac:dyDescent="0.25">
      <c r="A541" s="22" t="s">
        <v>1831</v>
      </c>
      <c r="B541" s="23">
        <v>28.5</v>
      </c>
      <c r="C541" s="23">
        <v>5.55</v>
      </c>
      <c r="D541" s="23" t="s">
        <v>2381</v>
      </c>
      <c r="E541" s="23" t="s">
        <v>2380</v>
      </c>
      <c r="F541" s="23" t="s">
        <v>2380</v>
      </c>
      <c r="G541" s="23">
        <v>1</v>
      </c>
      <c r="H541" s="24" t="s">
        <v>2381</v>
      </c>
      <c r="I541" s="38" t="str">
        <f t="shared" si="16"/>
        <v>Overweight</v>
      </c>
      <c r="J541" s="38" t="str">
        <f t="shared" si="17"/>
        <v>Normal</v>
      </c>
    </row>
    <row r="542" spans="1:10" x14ac:dyDescent="0.25">
      <c r="A542" s="25" t="s">
        <v>1830</v>
      </c>
      <c r="B542" s="26">
        <v>24.4</v>
      </c>
      <c r="C542" s="26">
        <v>4.5199999999999996</v>
      </c>
      <c r="D542" s="26" t="s">
        <v>2380</v>
      </c>
      <c r="E542" s="26" t="s">
        <v>2380</v>
      </c>
      <c r="F542" s="26" t="s">
        <v>2380</v>
      </c>
      <c r="G542" s="26">
        <v>1</v>
      </c>
      <c r="H542" s="27" t="s">
        <v>2381</v>
      </c>
      <c r="I542" s="38" t="str">
        <f t="shared" si="16"/>
        <v>Normal Weight</v>
      </c>
      <c r="J542" s="38" t="str">
        <f t="shared" si="17"/>
        <v>Normal</v>
      </c>
    </row>
    <row r="543" spans="1:10" x14ac:dyDescent="0.25">
      <c r="A543" s="22" t="s">
        <v>1829</v>
      </c>
      <c r="B543" s="23">
        <v>29.15</v>
      </c>
      <c r="C543" s="23">
        <v>4.45</v>
      </c>
      <c r="D543" s="23" t="s">
        <v>2381</v>
      </c>
      <c r="E543" s="23" t="s">
        <v>2380</v>
      </c>
      <c r="F543" s="23" t="s">
        <v>2380</v>
      </c>
      <c r="G543" s="23">
        <v>1</v>
      </c>
      <c r="H543" s="24" t="s">
        <v>2381</v>
      </c>
      <c r="I543" s="38" t="str">
        <f t="shared" si="16"/>
        <v>Overweight</v>
      </c>
      <c r="J543" s="38" t="str">
        <f t="shared" si="17"/>
        <v>Normal</v>
      </c>
    </row>
    <row r="544" spans="1:10" x14ac:dyDescent="0.25">
      <c r="A544" s="25" t="s">
        <v>1828</v>
      </c>
      <c r="B544" s="26">
        <v>27.28</v>
      </c>
      <c r="C544" s="26">
        <v>4.72</v>
      </c>
      <c r="D544" s="26" t="s">
        <v>2380</v>
      </c>
      <c r="E544" s="26" t="s">
        <v>2381</v>
      </c>
      <c r="F544" s="26" t="s">
        <v>2380</v>
      </c>
      <c r="G544" s="26">
        <v>1</v>
      </c>
      <c r="H544" s="27" t="s">
        <v>2381</v>
      </c>
      <c r="I544" s="38" t="str">
        <f t="shared" si="16"/>
        <v>Overweight</v>
      </c>
      <c r="J544" s="38" t="str">
        <f t="shared" si="17"/>
        <v>Normal</v>
      </c>
    </row>
    <row r="545" spans="1:10" x14ac:dyDescent="0.25">
      <c r="A545" s="22" t="s">
        <v>1827</v>
      </c>
      <c r="B545" s="23">
        <v>32.229999999999997</v>
      </c>
      <c r="C545" s="23">
        <v>4.6500000000000004</v>
      </c>
      <c r="D545" s="23" t="s">
        <v>2381</v>
      </c>
      <c r="E545" s="23" t="s">
        <v>2380</v>
      </c>
      <c r="F545" s="23" t="s">
        <v>2382</v>
      </c>
      <c r="G545" s="23">
        <v>1</v>
      </c>
      <c r="H545" s="24" t="s">
        <v>2380</v>
      </c>
      <c r="I545" s="38" t="str">
        <f t="shared" si="16"/>
        <v>Obesity</v>
      </c>
      <c r="J545" s="38" t="str">
        <f t="shared" si="17"/>
        <v>Normal</v>
      </c>
    </row>
    <row r="546" spans="1:10" x14ac:dyDescent="0.25">
      <c r="A546" s="25" t="s">
        <v>1826</v>
      </c>
      <c r="B546" s="26">
        <v>44.2</v>
      </c>
      <c r="C546" s="26">
        <v>11.34</v>
      </c>
      <c r="D546" s="26" t="s">
        <v>2381</v>
      </c>
      <c r="E546" s="26" t="s">
        <v>2380</v>
      </c>
      <c r="F546" s="26" t="s">
        <v>2382</v>
      </c>
      <c r="G546" s="26">
        <v>1</v>
      </c>
      <c r="H546" s="27" t="s">
        <v>2380</v>
      </c>
      <c r="I546" s="38" t="str">
        <f t="shared" si="16"/>
        <v>Obesity</v>
      </c>
      <c r="J546" s="38" t="str">
        <f t="shared" si="17"/>
        <v>Diabetes</v>
      </c>
    </row>
    <row r="547" spans="1:10" x14ac:dyDescent="0.25">
      <c r="A547" s="22" t="s">
        <v>1825</v>
      </c>
      <c r="B547" s="23">
        <v>29.734999999999999</v>
      </c>
      <c r="C547" s="23">
        <v>4.53</v>
      </c>
      <c r="D547" s="23" t="s">
        <v>2380</v>
      </c>
      <c r="E547" s="23" t="s">
        <v>2380</v>
      </c>
      <c r="F547" s="23" t="s">
        <v>2382</v>
      </c>
      <c r="G547" s="23">
        <v>1</v>
      </c>
      <c r="H547" s="24" t="s">
        <v>2380</v>
      </c>
      <c r="I547" s="38" t="str">
        <f t="shared" si="16"/>
        <v>Overweight</v>
      </c>
      <c r="J547" s="38" t="str">
        <f t="shared" si="17"/>
        <v>Normal</v>
      </c>
    </row>
    <row r="548" spans="1:10" x14ac:dyDescent="0.25">
      <c r="A548" s="25" t="s">
        <v>1824</v>
      </c>
      <c r="B548" s="26">
        <v>28.31</v>
      </c>
      <c r="C548" s="26">
        <v>6.35</v>
      </c>
      <c r="D548" s="26" t="s">
        <v>2380</v>
      </c>
      <c r="E548" s="26" t="s">
        <v>2380</v>
      </c>
      <c r="F548" s="26" t="s">
        <v>2380</v>
      </c>
      <c r="G548" s="26">
        <v>0</v>
      </c>
      <c r="H548" s="27" t="s">
        <v>2381</v>
      </c>
      <c r="I548" s="38" t="str">
        <f t="shared" si="16"/>
        <v>Overweight</v>
      </c>
      <c r="J548" s="38" t="str">
        <f t="shared" si="17"/>
        <v>Prediabetes</v>
      </c>
    </row>
    <row r="549" spans="1:10" x14ac:dyDescent="0.25">
      <c r="A549" s="22" t="s">
        <v>1823</v>
      </c>
      <c r="B549" s="23">
        <v>46.62</v>
      </c>
      <c r="C549" s="23">
        <v>8.51</v>
      </c>
      <c r="D549" s="23" t="s">
        <v>2380</v>
      </c>
      <c r="E549" s="23" t="s">
        <v>2380</v>
      </c>
      <c r="F549" s="23" t="s">
        <v>2380</v>
      </c>
      <c r="G549" s="23">
        <v>0</v>
      </c>
      <c r="H549" s="24" t="s">
        <v>2380</v>
      </c>
      <c r="I549" s="38" t="str">
        <f t="shared" si="16"/>
        <v>Obesity</v>
      </c>
      <c r="J549" s="38" t="str">
        <f t="shared" si="17"/>
        <v>Diabetes</v>
      </c>
    </row>
    <row r="550" spans="1:10" x14ac:dyDescent="0.25">
      <c r="A550" s="25" t="s">
        <v>1822</v>
      </c>
      <c r="B550" s="26">
        <v>51.75</v>
      </c>
      <c r="C550" s="26">
        <v>8.59</v>
      </c>
      <c r="D550" s="26" t="s">
        <v>2381</v>
      </c>
      <c r="E550" s="26" t="s">
        <v>2380</v>
      </c>
      <c r="F550" s="26" t="s">
        <v>2380</v>
      </c>
      <c r="G550" s="26">
        <v>1</v>
      </c>
      <c r="H550" s="27" t="s">
        <v>2380</v>
      </c>
      <c r="I550" s="38" t="str">
        <f t="shared" si="16"/>
        <v>Obesity</v>
      </c>
      <c r="J550" s="38" t="str">
        <f t="shared" si="17"/>
        <v>Diabetes</v>
      </c>
    </row>
    <row r="551" spans="1:10" x14ac:dyDescent="0.25">
      <c r="A551" s="22" t="s">
        <v>1821</v>
      </c>
      <c r="B551" s="23">
        <v>25.7</v>
      </c>
      <c r="C551" s="23">
        <v>4.13</v>
      </c>
      <c r="D551" s="23" t="s">
        <v>2381</v>
      </c>
      <c r="E551" s="23" t="s">
        <v>2380</v>
      </c>
      <c r="F551" s="23" t="s">
        <v>2380</v>
      </c>
      <c r="G551" s="23">
        <v>0</v>
      </c>
      <c r="H551" s="24" t="s">
        <v>2381</v>
      </c>
      <c r="I551" s="38" t="str">
        <f t="shared" si="16"/>
        <v>Overweight</v>
      </c>
      <c r="J551" s="38" t="str">
        <f t="shared" si="17"/>
        <v>Normal</v>
      </c>
    </row>
    <row r="552" spans="1:10" x14ac:dyDescent="0.25">
      <c r="A552" s="25" t="s">
        <v>1820</v>
      </c>
      <c r="B552" s="26">
        <v>31.79</v>
      </c>
      <c r="C552" s="26">
        <v>4.55</v>
      </c>
      <c r="D552" s="26" t="s">
        <v>2380</v>
      </c>
      <c r="E552" s="26" t="s">
        <v>2380</v>
      </c>
      <c r="F552" s="26" t="s">
        <v>2380</v>
      </c>
      <c r="G552" s="26">
        <v>0</v>
      </c>
      <c r="H552" s="27" t="s">
        <v>2380</v>
      </c>
      <c r="I552" s="38" t="str">
        <f t="shared" si="16"/>
        <v>Obesity</v>
      </c>
      <c r="J552" s="38" t="str">
        <f t="shared" si="17"/>
        <v>Normal</v>
      </c>
    </row>
    <row r="553" spans="1:10" x14ac:dyDescent="0.25">
      <c r="A553" s="22" t="s">
        <v>1819</v>
      </c>
      <c r="B553" s="23">
        <v>24.795000000000002</v>
      </c>
      <c r="C553" s="23">
        <v>4.5199999999999996</v>
      </c>
      <c r="D553" s="23" t="s">
        <v>2380</v>
      </c>
      <c r="E553" s="23" t="s">
        <v>2380</v>
      </c>
      <c r="F553" s="23" t="s">
        <v>2380</v>
      </c>
      <c r="G553" s="23">
        <v>0</v>
      </c>
      <c r="H553" s="24" t="s">
        <v>2381</v>
      </c>
      <c r="I553" s="38" t="str">
        <f t="shared" si="16"/>
        <v>Normal Weight</v>
      </c>
      <c r="J553" s="38" t="str">
        <f t="shared" si="17"/>
        <v>Normal</v>
      </c>
    </row>
    <row r="554" spans="1:10" x14ac:dyDescent="0.25">
      <c r="A554" s="25" t="s">
        <v>1818</v>
      </c>
      <c r="B554" s="26">
        <v>53.98</v>
      </c>
      <c r="C554" s="26">
        <v>5.07</v>
      </c>
      <c r="D554" s="26" t="s">
        <v>2380</v>
      </c>
      <c r="E554" s="26" t="s">
        <v>2380</v>
      </c>
      <c r="F554" s="26" t="s">
        <v>2382</v>
      </c>
      <c r="G554" s="26">
        <v>1</v>
      </c>
      <c r="H554" s="27" t="s">
        <v>2380</v>
      </c>
      <c r="I554" s="38" t="str">
        <f t="shared" si="16"/>
        <v>Obesity</v>
      </c>
      <c r="J554" s="38" t="str">
        <f t="shared" si="17"/>
        <v>Normal</v>
      </c>
    </row>
    <row r="555" spans="1:10" x14ac:dyDescent="0.25">
      <c r="A555" s="22" t="s">
        <v>1817</v>
      </c>
      <c r="B555" s="23">
        <v>41.325000000000003</v>
      </c>
      <c r="C555" s="23">
        <v>4.04</v>
      </c>
      <c r="D555" s="23" t="s">
        <v>2381</v>
      </c>
      <c r="E555" s="23" t="s">
        <v>2380</v>
      </c>
      <c r="F555" s="23" t="s">
        <v>2382</v>
      </c>
      <c r="G555" s="23">
        <v>1</v>
      </c>
      <c r="H555" s="24" t="s">
        <v>2380</v>
      </c>
      <c r="I555" s="38" t="str">
        <f t="shared" si="16"/>
        <v>Obesity</v>
      </c>
      <c r="J555" s="38" t="str">
        <f t="shared" si="17"/>
        <v>Normal</v>
      </c>
    </row>
    <row r="556" spans="1:10" x14ac:dyDescent="0.25">
      <c r="A556" s="25" t="s">
        <v>1816</v>
      </c>
      <c r="B556" s="26">
        <v>51.65</v>
      </c>
      <c r="C556" s="26">
        <v>5.3</v>
      </c>
      <c r="D556" s="26" t="s">
        <v>2381</v>
      </c>
      <c r="E556" s="26" t="s">
        <v>2380</v>
      </c>
      <c r="F556" s="26" t="s">
        <v>2380</v>
      </c>
      <c r="G556" s="26">
        <v>0</v>
      </c>
      <c r="H556" s="27" t="s">
        <v>2380</v>
      </c>
      <c r="I556" s="38" t="str">
        <f t="shared" si="16"/>
        <v>Obesity</v>
      </c>
      <c r="J556" s="38" t="str">
        <f t="shared" si="17"/>
        <v>Normal</v>
      </c>
    </row>
    <row r="557" spans="1:10" x14ac:dyDescent="0.25">
      <c r="A557" s="22" t="s">
        <v>1815</v>
      </c>
      <c r="B557" s="23">
        <v>44.52</v>
      </c>
      <c r="C557" s="23">
        <v>8.64</v>
      </c>
      <c r="D557" s="23" t="s">
        <v>2381</v>
      </c>
      <c r="E557" s="23" t="s">
        <v>2380</v>
      </c>
      <c r="F557" s="23" t="s">
        <v>2382</v>
      </c>
      <c r="G557" s="23">
        <v>1</v>
      </c>
      <c r="H557" s="24" t="s">
        <v>2380</v>
      </c>
      <c r="I557" s="38" t="str">
        <f t="shared" si="16"/>
        <v>Obesity</v>
      </c>
      <c r="J557" s="38" t="str">
        <f t="shared" si="17"/>
        <v>Diabetes</v>
      </c>
    </row>
    <row r="558" spans="1:10" x14ac:dyDescent="0.25">
      <c r="A558" s="25" t="s">
        <v>1814</v>
      </c>
      <c r="B558" s="26">
        <v>53.29</v>
      </c>
      <c r="C558" s="26">
        <v>4.03</v>
      </c>
      <c r="D558" s="26" t="s">
        <v>2380</v>
      </c>
      <c r="E558" s="26" t="s">
        <v>2380</v>
      </c>
      <c r="F558" s="26" t="s">
        <v>2382</v>
      </c>
      <c r="G558" s="26">
        <v>1</v>
      </c>
      <c r="H558" s="27" t="s">
        <v>2380</v>
      </c>
      <c r="I558" s="38" t="str">
        <f t="shared" si="16"/>
        <v>Obesity</v>
      </c>
      <c r="J558" s="38" t="str">
        <f t="shared" si="17"/>
        <v>Normal</v>
      </c>
    </row>
    <row r="559" spans="1:10" x14ac:dyDescent="0.25">
      <c r="A559" s="22" t="s">
        <v>1813</v>
      </c>
      <c r="B559" s="23">
        <v>46.63</v>
      </c>
      <c r="C559" s="23">
        <v>4.26</v>
      </c>
      <c r="D559" s="23" t="s">
        <v>2381</v>
      </c>
      <c r="E559" s="23" t="s">
        <v>2380</v>
      </c>
      <c r="F559" s="23" t="s">
        <v>2380</v>
      </c>
      <c r="G559" s="23">
        <v>2</v>
      </c>
      <c r="H559" s="24" t="s">
        <v>2380</v>
      </c>
      <c r="I559" s="38" t="str">
        <f t="shared" si="16"/>
        <v>Obesity</v>
      </c>
      <c r="J559" s="38" t="str">
        <f t="shared" si="17"/>
        <v>Normal</v>
      </c>
    </row>
    <row r="560" spans="1:10" x14ac:dyDescent="0.25">
      <c r="A560" s="25" t="s">
        <v>1812</v>
      </c>
      <c r="B560" s="26">
        <v>28.88</v>
      </c>
      <c r="C560" s="26">
        <v>5.35</v>
      </c>
      <c r="D560" s="26" t="s">
        <v>2380</v>
      </c>
      <c r="E560" s="26" t="s">
        <v>2380</v>
      </c>
      <c r="F560" s="26" t="s">
        <v>2382</v>
      </c>
      <c r="G560" s="26">
        <v>1</v>
      </c>
      <c r="H560" s="27" t="s">
        <v>2381</v>
      </c>
      <c r="I560" s="38" t="str">
        <f t="shared" si="16"/>
        <v>Overweight</v>
      </c>
      <c r="J560" s="38" t="str">
        <f t="shared" si="17"/>
        <v>Normal</v>
      </c>
    </row>
    <row r="561" spans="1:10" x14ac:dyDescent="0.25">
      <c r="A561" s="22" t="s">
        <v>1811</v>
      </c>
      <c r="B561" s="23">
        <v>23.98</v>
      </c>
      <c r="C561" s="23">
        <v>4.9000000000000004</v>
      </c>
      <c r="D561" s="23" t="s">
        <v>2380</v>
      </c>
      <c r="E561" s="23" t="s">
        <v>2380</v>
      </c>
      <c r="F561" s="23" t="s">
        <v>2380</v>
      </c>
      <c r="G561" s="23">
        <v>0</v>
      </c>
      <c r="H561" s="24" t="s">
        <v>2380</v>
      </c>
      <c r="I561" s="38" t="str">
        <f t="shared" si="16"/>
        <v>Normal Weight</v>
      </c>
      <c r="J561" s="38" t="str">
        <f t="shared" si="17"/>
        <v>Normal</v>
      </c>
    </row>
    <row r="562" spans="1:10" x14ac:dyDescent="0.25">
      <c r="A562" s="25" t="s">
        <v>1810</v>
      </c>
      <c r="B562" s="26">
        <v>23.65</v>
      </c>
      <c r="C562" s="26">
        <v>4.5</v>
      </c>
      <c r="D562" s="26" t="s">
        <v>2380</v>
      </c>
      <c r="E562" s="26" t="s">
        <v>2380</v>
      </c>
      <c r="F562" s="26" t="s">
        <v>2380</v>
      </c>
      <c r="G562" s="26">
        <v>0</v>
      </c>
      <c r="H562" s="27" t="s">
        <v>2380</v>
      </c>
      <c r="I562" s="38" t="str">
        <f t="shared" si="16"/>
        <v>Normal Weight</v>
      </c>
      <c r="J562" s="38" t="str">
        <f t="shared" si="17"/>
        <v>Normal</v>
      </c>
    </row>
    <row r="563" spans="1:10" x14ac:dyDescent="0.25">
      <c r="A563" s="22" t="s">
        <v>1809</v>
      </c>
      <c r="B563" s="23">
        <v>49.09</v>
      </c>
      <c r="C563" s="23">
        <v>8.3800000000000008</v>
      </c>
      <c r="D563" s="23" t="s">
        <v>2381</v>
      </c>
      <c r="E563" s="23" t="s">
        <v>2380</v>
      </c>
      <c r="F563" s="23" t="s">
        <v>2380</v>
      </c>
      <c r="G563" s="23">
        <v>2</v>
      </c>
      <c r="H563" s="24" t="s">
        <v>2380</v>
      </c>
      <c r="I563" s="38" t="str">
        <f t="shared" si="16"/>
        <v>Obesity</v>
      </c>
      <c r="J563" s="38" t="str">
        <f t="shared" si="17"/>
        <v>Diabetes</v>
      </c>
    </row>
    <row r="564" spans="1:10" x14ac:dyDescent="0.25">
      <c r="A564" s="25" t="s">
        <v>1808</v>
      </c>
      <c r="B564" s="26">
        <v>28.024999999999999</v>
      </c>
      <c r="C564" s="26">
        <v>7.03</v>
      </c>
      <c r="D564" s="26" t="s">
        <v>2380</v>
      </c>
      <c r="E564" s="26" t="s">
        <v>2380</v>
      </c>
      <c r="F564" s="26" t="s">
        <v>2380</v>
      </c>
      <c r="G564" s="26">
        <v>0</v>
      </c>
      <c r="H564" s="27" t="s">
        <v>2381</v>
      </c>
      <c r="I564" s="38" t="str">
        <f t="shared" si="16"/>
        <v>Overweight</v>
      </c>
      <c r="J564" s="38" t="str">
        <f t="shared" si="17"/>
        <v>Diabetes</v>
      </c>
    </row>
    <row r="565" spans="1:10" x14ac:dyDescent="0.25">
      <c r="A565" s="22" t="s">
        <v>1807</v>
      </c>
      <c r="B565" s="23">
        <v>43.32</v>
      </c>
      <c r="C565" s="23">
        <v>8.75</v>
      </c>
      <c r="D565" s="23" t="s">
        <v>2381</v>
      </c>
      <c r="E565" s="23" t="s">
        <v>2380</v>
      </c>
      <c r="F565" s="23" t="s">
        <v>2382</v>
      </c>
      <c r="G565" s="23">
        <v>1</v>
      </c>
      <c r="H565" s="24" t="s">
        <v>2380</v>
      </c>
      <c r="I565" s="38" t="str">
        <f t="shared" si="16"/>
        <v>Obesity</v>
      </c>
      <c r="J565" s="38" t="str">
        <f t="shared" si="17"/>
        <v>Diabetes</v>
      </c>
    </row>
    <row r="566" spans="1:10" x14ac:dyDescent="0.25">
      <c r="A566" s="25" t="s">
        <v>1806</v>
      </c>
      <c r="B566" s="26">
        <v>45.92</v>
      </c>
      <c r="C566" s="26">
        <v>9.51</v>
      </c>
      <c r="D566" s="26" t="s">
        <v>2380</v>
      </c>
      <c r="E566" s="26" t="s">
        <v>2380</v>
      </c>
      <c r="F566" s="26" t="s">
        <v>2380</v>
      </c>
      <c r="G566" s="26">
        <v>0</v>
      </c>
      <c r="H566" s="27" t="s">
        <v>2380</v>
      </c>
      <c r="I566" s="38" t="str">
        <f t="shared" si="16"/>
        <v>Obesity</v>
      </c>
      <c r="J566" s="38" t="str">
        <f t="shared" si="17"/>
        <v>Diabetes</v>
      </c>
    </row>
    <row r="567" spans="1:10" x14ac:dyDescent="0.25">
      <c r="A567" s="22" t="s">
        <v>1805</v>
      </c>
      <c r="B567" s="23">
        <v>44.03</v>
      </c>
      <c r="C567" s="23">
        <v>9.36</v>
      </c>
      <c r="D567" s="23" t="s">
        <v>2380</v>
      </c>
      <c r="E567" s="23" t="s">
        <v>2380</v>
      </c>
      <c r="F567" s="23" t="s">
        <v>2380</v>
      </c>
      <c r="G567" s="23">
        <v>0</v>
      </c>
      <c r="H567" s="24" t="s">
        <v>2380</v>
      </c>
      <c r="I567" s="38" t="str">
        <f t="shared" si="16"/>
        <v>Obesity</v>
      </c>
      <c r="J567" s="38" t="str">
        <f t="shared" si="17"/>
        <v>Diabetes</v>
      </c>
    </row>
    <row r="568" spans="1:10" x14ac:dyDescent="0.25">
      <c r="A568" s="25" t="s">
        <v>1804</v>
      </c>
      <c r="B568" s="26">
        <v>24.6</v>
      </c>
      <c r="C568" s="26">
        <v>4.8099999999999996</v>
      </c>
      <c r="D568" s="26" t="s">
        <v>2380</v>
      </c>
      <c r="E568" s="26" t="s">
        <v>2380</v>
      </c>
      <c r="F568" s="26" t="s">
        <v>2380</v>
      </c>
      <c r="G568" s="26">
        <v>0</v>
      </c>
      <c r="H568" s="27" t="s">
        <v>2381</v>
      </c>
      <c r="I568" s="38" t="str">
        <f t="shared" si="16"/>
        <v>Normal Weight</v>
      </c>
      <c r="J568" s="38" t="str">
        <f t="shared" si="17"/>
        <v>Normal</v>
      </c>
    </row>
    <row r="569" spans="1:10" x14ac:dyDescent="0.25">
      <c r="A569" s="22" t="s">
        <v>1803</v>
      </c>
      <c r="B569" s="23">
        <v>49.15</v>
      </c>
      <c r="C569" s="23">
        <v>8.08</v>
      </c>
      <c r="D569" s="23" t="s">
        <v>2380</v>
      </c>
      <c r="E569" s="23" t="s">
        <v>2380</v>
      </c>
      <c r="F569" s="23" t="s">
        <v>2380</v>
      </c>
      <c r="G569" s="23">
        <v>0</v>
      </c>
      <c r="H569" s="24" t="s">
        <v>2380</v>
      </c>
      <c r="I569" s="38" t="str">
        <f t="shared" si="16"/>
        <v>Obesity</v>
      </c>
      <c r="J569" s="38" t="str">
        <f t="shared" si="17"/>
        <v>Diabetes</v>
      </c>
    </row>
    <row r="570" spans="1:10" x14ac:dyDescent="0.25">
      <c r="A570" s="25" t="s">
        <v>1802</v>
      </c>
      <c r="B570" s="26">
        <v>28.31</v>
      </c>
      <c r="C570" s="26">
        <v>6.29</v>
      </c>
      <c r="D570" s="26" t="s">
        <v>2380</v>
      </c>
      <c r="E570" s="26" t="s">
        <v>2380</v>
      </c>
      <c r="F570" s="26" t="s">
        <v>2382</v>
      </c>
      <c r="G570" s="26">
        <v>1</v>
      </c>
      <c r="H570" s="27" t="s">
        <v>2381</v>
      </c>
      <c r="I570" s="38" t="str">
        <f t="shared" si="16"/>
        <v>Overweight</v>
      </c>
      <c r="J570" s="38" t="str">
        <f t="shared" si="17"/>
        <v>Prediabetes</v>
      </c>
    </row>
    <row r="571" spans="1:10" x14ac:dyDescent="0.25">
      <c r="A571" s="22" t="s">
        <v>1801</v>
      </c>
      <c r="B571" s="23">
        <v>22.99</v>
      </c>
      <c r="C571" s="23">
        <v>6.29</v>
      </c>
      <c r="D571" s="23" t="s">
        <v>2380</v>
      </c>
      <c r="E571" s="23" t="s">
        <v>2380</v>
      </c>
      <c r="F571" s="23" t="s">
        <v>2380</v>
      </c>
      <c r="G571" s="23">
        <v>1</v>
      </c>
      <c r="H571" s="24" t="s">
        <v>2381</v>
      </c>
      <c r="I571" s="38" t="str">
        <f t="shared" si="16"/>
        <v>Normal Weight</v>
      </c>
      <c r="J571" s="38" t="str">
        <f t="shared" si="17"/>
        <v>Prediabetes</v>
      </c>
    </row>
    <row r="572" spans="1:10" x14ac:dyDescent="0.25">
      <c r="A572" s="25" t="s">
        <v>1800</v>
      </c>
      <c r="B572" s="26">
        <v>29.07</v>
      </c>
      <c r="C572" s="26">
        <v>5.12</v>
      </c>
      <c r="D572" s="26" t="s">
        <v>2380</v>
      </c>
      <c r="E572" s="26" t="s">
        <v>2380</v>
      </c>
      <c r="F572" s="26" t="s">
        <v>2382</v>
      </c>
      <c r="G572" s="26">
        <v>1</v>
      </c>
      <c r="H572" s="27" t="s">
        <v>2381</v>
      </c>
      <c r="I572" s="38" t="str">
        <f t="shared" si="16"/>
        <v>Overweight</v>
      </c>
      <c r="J572" s="38" t="str">
        <f t="shared" si="17"/>
        <v>Normal</v>
      </c>
    </row>
    <row r="573" spans="1:10" x14ac:dyDescent="0.25">
      <c r="A573" s="22" t="s">
        <v>1799</v>
      </c>
      <c r="B573" s="23">
        <v>42.02</v>
      </c>
      <c r="C573" s="23">
        <v>9.9499999999999993</v>
      </c>
      <c r="D573" s="23" t="s">
        <v>2381</v>
      </c>
      <c r="E573" s="23" t="s">
        <v>2380</v>
      </c>
      <c r="F573" s="23" t="s">
        <v>2382</v>
      </c>
      <c r="G573" s="23">
        <v>1</v>
      </c>
      <c r="H573" s="24" t="s">
        <v>2380</v>
      </c>
      <c r="I573" s="38" t="str">
        <f t="shared" si="16"/>
        <v>Obesity</v>
      </c>
      <c r="J573" s="38" t="str">
        <f t="shared" si="17"/>
        <v>Diabetes</v>
      </c>
    </row>
    <row r="574" spans="1:10" x14ac:dyDescent="0.25">
      <c r="A574" s="25" t="s">
        <v>1798</v>
      </c>
      <c r="B574" s="26">
        <v>49.07</v>
      </c>
      <c r="C574" s="26">
        <v>9.08</v>
      </c>
      <c r="D574" s="26" t="s">
        <v>2381</v>
      </c>
      <c r="E574" s="26" t="s">
        <v>2380</v>
      </c>
      <c r="F574" s="26" t="s">
        <v>2380</v>
      </c>
      <c r="G574" s="26">
        <v>1</v>
      </c>
      <c r="H574" s="27" t="s">
        <v>2380</v>
      </c>
      <c r="I574" s="38" t="str">
        <f t="shared" si="16"/>
        <v>Obesity</v>
      </c>
      <c r="J574" s="38" t="str">
        <f t="shared" si="17"/>
        <v>Diabetes</v>
      </c>
    </row>
    <row r="575" spans="1:10" x14ac:dyDescent="0.25">
      <c r="A575" s="22" t="s">
        <v>1797</v>
      </c>
      <c r="B575" s="23">
        <v>19.8</v>
      </c>
      <c r="C575" s="23">
        <v>4.82</v>
      </c>
      <c r="D575" s="23" t="s">
        <v>2380</v>
      </c>
      <c r="E575" s="23" t="s">
        <v>2380</v>
      </c>
      <c r="F575" s="23" t="s">
        <v>2380</v>
      </c>
      <c r="G575" s="23">
        <v>0</v>
      </c>
      <c r="H575" s="24" t="s">
        <v>2381</v>
      </c>
      <c r="I575" s="38" t="str">
        <f t="shared" si="16"/>
        <v>Normal Weight</v>
      </c>
      <c r="J575" s="38" t="str">
        <f t="shared" si="17"/>
        <v>Normal</v>
      </c>
    </row>
    <row r="576" spans="1:10" x14ac:dyDescent="0.25">
      <c r="A576" s="25" t="s">
        <v>1796</v>
      </c>
      <c r="B576" s="26">
        <v>27.36</v>
      </c>
      <c r="C576" s="26">
        <v>4.6500000000000004</v>
      </c>
      <c r="D576" s="26" t="s">
        <v>2380</v>
      </c>
      <c r="E576" s="26" t="s">
        <v>2381</v>
      </c>
      <c r="F576" s="26" t="s">
        <v>2380</v>
      </c>
      <c r="G576" s="26">
        <v>1</v>
      </c>
      <c r="H576" s="27" t="s">
        <v>2381</v>
      </c>
      <c r="I576" s="38" t="str">
        <f t="shared" si="16"/>
        <v>Overweight</v>
      </c>
      <c r="J576" s="38" t="str">
        <f t="shared" si="17"/>
        <v>Normal</v>
      </c>
    </row>
    <row r="577" spans="1:10" x14ac:dyDescent="0.25">
      <c r="A577" s="22" t="s">
        <v>1795</v>
      </c>
      <c r="B577" s="23">
        <v>42.95</v>
      </c>
      <c r="C577" s="23">
        <v>5.16</v>
      </c>
      <c r="D577" s="23" t="s">
        <v>2381</v>
      </c>
      <c r="E577" s="23" t="s">
        <v>2380</v>
      </c>
      <c r="F577" s="23" t="s">
        <v>2380</v>
      </c>
      <c r="G577" s="23">
        <v>1</v>
      </c>
      <c r="H577" s="24" t="s">
        <v>2380</v>
      </c>
      <c r="I577" s="38" t="str">
        <f t="shared" si="16"/>
        <v>Obesity</v>
      </c>
      <c r="J577" s="38" t="str">
        <f t="shared" si="17"/>
        <v>Normal</v>
      </c>
    </row>
    <row r="578" spans="1:10" x14ac:dyDescent="0.25">
      <c r="A578" s="25" t="s">
        <v>1794</v>
      </c>
      <c r="B578" s="26">
        <v>42.66</v>
      </c>
      <c r="C578" s="26">
        <v>10.44</v>
      </c>
      <c r="D578" s="26" t="s">
        <v>2380</v>
      </c>
      <c r="E578" s="26" t="s">
        <v>2380</v>
      </c>
      <c r="F578" s="26" t="s">
        <v>2380</v>
      </c>
      <c r="G578" s="26">
        <v>0</v>
      </c>
      <c r="H578" s="27" t="s">
        <v>2380</v>
      </c>
      <c r="I578" s="38" t="str">
        <f t="shared" ref="I578:I641" si="18">IF(B578&lt;18.5,"Underweight",IF(B578&lt;25,"Normal Weight",IF(B578&lt;30,"Overweight","Obesity")))</f>
        <v>Obesity</v>
      </c>
      <c r="J578" s="38" t="str">
        <f t="shared" ref="J578:J641" si="19">IF(C578&lt;5.7,"Normal",IF(C578&lt;6.5,"Prediabetes","Diabetes"))</f>
        <v>Diabetes</v>
      </c>
    </row>
    <row r="579" spans="1:10" x14ac:dyDescent="0.25">
      <c r="A579" s="22" t="s">
        <v>1793</v>
      </c>
      <c r="B579" s="23">
        <v>33.630000000000003</v>
      </c>
      <c r="C579" s="23">
        <v>5.69</v>
      </c>
      <c r="D579" s="23" t="s">
        <v>2380</v>
      </c>
      <c r="E579" s="23" t="s">
        <v>2380</v>
      </c>
      <c r="F579" s="23" t="s">
        <v>2380</v>
      </c>
      <c r="G579" s="23">
        <v>1</v>
      </c>
      <c r="H579" s="24" t="s">
        <v>2380</v>
      </c>
      <c r="I579" s="38" t="str">
        <f t="shared" si="18"/>
        <v>Obesity</v>
      </c>
      <c r="J579" s="38" t="str">
        <f t="shared" si="19"/>
        <v>Normal</v>
      </c>
    </row>
    <row r="580" spans="1:10" x14ac:dyDescent="0.25">
      <c r="A580" s="25" t="s">
        <v>1792</v>
      </c>
      <c r="B580" s="26">
        <v>26.84</v>
      </c>
      <c r="C580" s="26">
        <v>6.5</v>
      </c>
      <c r="D580" s="26" t="s">
        <v>2380</v>
      </c>
      <c r="E580" s="26" t="s">
        <v>2380</v>
      </c>
      <c r="F580" s="26" t="s">
        <v>2380</v>
      </c>
      <c r="G580" s="26">
        <v>0</v>
      </c>
      <c r="H580" s="27" t="s">
        <v>2381</v>
      </c>
      <c r="I580" s="38" t="str">
        <f t="shared" si="18"/>
        <v>Overweight</v>
      </c>
      <c r="J580" s="38" t="str">
        <f t="shared" si="19"/>
        <v>Diabetes</v>
      </c>
    </row>
    <row r="581" spans="1:10" x14ac:dyDescent="0.25">
      <c r="A581" s="22" t="s">
        <v>1791</v>
      </c>
      <c r="B581" s="23">
        <v>28.3</v>
      </c>
      <c r="C581" s="23">
        <v>5.73</v>
      </c>
      <c r="D581" s="23" t="s">
        <v>2380</v>
      </c>
      <c r="E581" s="23" t="s">
        <v>2380</v>
      </c>
      <c r="F581" s="23" t="s">
        <v>2382</v>
      </c>
      <c r="G581" s="23">
        <v>1</v>
      </c>
      <c r="H581" s="24" t="s">
        <v>2381</v>
      </c>
      <c r="I581" s="38" t="str">
        <f t="shared" si="18"/>
        <v>Overweight</v>
      </c>
      <c r="J581" s="38" t="str">
        <f t="shared" si="19"/>
        <v>Prediabetes</v>
      </c>
    </row>
    <row r="582" spans="1:10" x14ac:dyDescent="0.25">
      <c r="A582" s="25" t="s">
        <v>1790</v>
      </c>
      <c r="B582" s="26">
        <v>27.06</v>
      </c>
      <c r="C582" s="26">
        <v>5.74</v>
      </c>
      <c r="D582" s="26" t="s">
        <v>2381</v>
      </c>
      <c r="E582" s="26" t="s">
        <v>2380</v>
      </c>
      <c r="F582" s="26" t="s">
        <v>2380</v>
      </c>
      <c r="G582" s="26">
        <v>0</v>
      </c>
      <c r="H582" s="27" t="s">
        <v>2381</v>
      </c>
      <c r="I582" s="38" t="str">
        <f t="shared" si="18"/>
        <v>Overweight</v>
      </c>
      <c r="J582" s="38" t="str">
        <f t="shared" si="19"/>
        <v>Prediabetes</v>
      </c>
    </row>
    <row r="583" spans="1:10" x14ac:dyDescent="0.25">
      <c r="A583" s="22" t="s">
        <v>1789</v>
      </c>
      <c r="B583" s="23">
        <v>47.13</v>
      </c>
      <c r="C583" s="23">
        <v>8.6999999999999993</v>
      </c>
      <c r="D583" s="23" t="s">
        <v>2380</v>
      </c>
      <c r="E583" s="23" t="s">
        <v>2380</v>
      </c>
      <c r="F583" s="23" t="s">
        <v>2380</v>
      </c>
      <c r="G583" s="23">
        <v>0</v>
      </c>
      <c r="H583" s="24" t="s">
        <v>2380</v>
      </c>
      <c r="I583" s="38" t="str">
        <f t="shared" si="18"/>
        <v>Obesity</v>
      </c>
      <c r="J583" s="38" t="str">
        <f t="shared" si="19"/>
        <v>Diabetes</v>
      </c>
    </row>
    <row r="584" spans="1:10" x14ac:dyDescent="0.25">
      <c r="A584" s="25" t="s">
        <v>1788</v>
      </c>
      <c r="B584" s="26">
        <v>51.72</v>
      </c>
      <c r="C584" s="26">
        <v>5.09</v>
      </c>
      <c r="D584" s="26" t="s">
        <v>2380</v>
      </c>
      <c r="E584" s="26" t="s">
        <v>2380</v>
      </c>
      <c r="F584" s="26" t="s">
        <v>2380</v>
      </c>
      <c r="G584" s="26">
        <v>0</v>
      </c>
      <c r="H584" s="27" t="s">
        <v>2380</v>
      </c>
      <c r="I584" s="38" t="str">
        <f t="shared" si="18"/>
        <v>Obesity</v>
      </c>
      <c r="J584" s="38" t="str">
        <f t="shared" si="19"/>
        <v>Normal</v>
      </c>
    </row>
    <row r="585" spans="1:10" x14ac:dyDescent="0.25">
      <c r="A585" s="22" t="s">
        <v>1787</v>
      </c>
      <c r="B585" s="23">
        <v>48.59</v>
      </c>
      <c r="C585" s="23">
        <v>5.57</v>
      </c>
      <c r="D585" s="23" t="s">
        <v>2380</v>
      </c>
      <c r="E585" s="23" t="s">
        <v>2380</v>
      </c>
      <c r="F585" s="23" t="s">
        <v>2380</v>
      </c>
      <c r="G585" s="23">
        <v>0</v>
      </c>
      <c r="H585" s="24" t="s">
        <v>2380</v>
      </c>
      <c r="I585" s="38" t="str">
        <f t="shared" si="18"/>
        <v>Obesity</v>
      </c>
      <c r="J585" s="38" t="str">
        <f t="shared" si="19"/>
        <v>Normal</v>
      </c>
    </row>
    <row r="586" spans="1:10" x14ac:dyDescent="0.25">
      <c r="A586" s="25" t="s">
        <v>1786</v>
      </c>
      <c r="B586" s="26">
        <v>45.18</v>
      </c>
      <c r="C586" s="26">
        <v>10.87</v>
      </c>
      <c r="D586" s="26" t="s">
        <v>2380</v>
      </c>
      <c r="E586" s="26" t="s">
        <v>2380</v>
      </c>
      <c r="F586" s="26" t="s">
        <v>2380</v>
      </c>
      <c r="G586" s="26">
        <v>0</v>
      </c>
      <c r="H586" s="27" t="s">
        <v>2380</v>
      </c>
      <c r="I586" s="38" t="str">
        <f t="shared" si="18"/>
        <v>Obesity</v>
      </c>
      <c r="J586" s="38" t="str">
        <f t="shared" si="19"/>
        <v>Diabetes</v>
      </c>
    </row>
    <row r="587" spans="1:10" x14ac:dyDescent="0.25">
      <c r="A587" s="22" t="s">
        <v>1785</v>
      </c>
      <c r="B587" s="23">
        <v>27.9</v>
      </c>
      <c r="C587" s="23">
        <v>6.02</v>
      </c>
      <c r="D587" s="23" t="s">
        <v>2380</v>
      </c>
      <c r="E587" s="23" t="s">
        <v>2380</v>
      </c>
      <c r="F587" s="23" t="s">
        <v>2382</v>
      </c>
      <c r="G587" s="23">
        <v>1</v>
      </c>
      <c r="H587" s="24" t="s">
        <v>2381</v>
      </c>
      <c r="I587" s="38" t="str">
        <f t="shared" si="18"/>
        <v>Overweight</v>
      </c>
      <c r="J587" s="38" t="str">
        <f t="shared" si="19"/>
        <v>Prediabetes</v>
      </c>
    </row>
    <row r="588" spans="1:10" x14ac:dyDescent="0.25">
      <c r="A588" s="25" t="s">
        <v>1784</v>
      </c>
      <c r="B588" s="26">
        <v>51.33</v>
      </c>
      <c r="C588" s="26">
        <v>7</v>
      </c>
      <c r="D588" s="26" t="s">
        <v>2380</v>
      </c>
      <c r="E588" s="26" t="s">
        <v>2380</v>
      </c>
      <c r="F588" s="26" t="s">
        <v>2380</v>
      </c>
      <c r="G588" s="26">
        <v>0</v>
      </c>
      <c r="H588" s="27" t="s">
        <v>2380</v>
      </c>
      <c r="I588" s="38" t="str">
        <f t="shared" si="18"/>
        <v>Obesity</v>
      </c>
      <c r="J588" s="38" t="str">
        <f t="shared" si="19"/>
        <v>Diabetes</v>
      </c>
    </row>
    <row r="589" spans="1:10" x14ac:dyDescent="0.25">
      <c r="A589" s="22" t="s">
        <v>1783</v>
      </c>
      <c r="B589" s="23">
        <v>30.59</v>
      </c>
      <c r="C589" s="23">
        <v>5.56</v>
      </c>
      <c r="D589" s="23" t="s">
        <v>2381</v>
      </c>
      <c r="E589" s="23" t="s">
        <v>2380</v>
      </c>
      <c r="F589" s="23" t="s">
        <v>2380</v>
      </c>
      <c r="G589" s="23">
        <v>1</v>
      </c>
      <c r="H589" s="24" t="s">
        <v>2380</v>
      </c>
      <c r="I589" s="38" t="str">
        <f t="shared" si="18"/>
        <v>Obesity</v>
      </c>
      <c r="J589" s="38" t="str">
        <f t="shared" si="19"/>
        <v>Normal</v>
      </c>
    </row>
    <row r="590" spans="1:10" x14ac:dyDescent="0.25">
      <c r="A590" s="25" t="s">
        <v>1782</v>
      </c>
      <c r="B590" s="26">
        <v>39.229999999999997</v>
      </c>
      <c r="C590" s="26">
        <v>8.4499999999999993</v>
      </c>
      <c r="D590" s="26" t="s">
        <v>2380</v>
      </c>
      <c r="E590" s="26" t="s">
        <v>2380</v>
      </c>
      <c r="F590" s="26" t="s">
        <v>2380</v>
      </c>
      <c r="G590" s="26">
        <v>0</v>
      </c>
      <c r="H590" s="27" t="s">
        <v>2380</v>
      </c>
      <c r="I590" s="38" t="str">
        <f t="shared" si="18"/>
        <v>Obesity</v>
      </c>
      <c r="J590" s="38" t="str">
        <f t="shared" si="19"/>
        <v>Diabetes</v>
      </c>
    </row>
    <row r="591" spans="1:10" x14ac:dyDescent="0.25">
      <c r="A591" s="22" t="s">
        <v>1781</v>
      </c>
      <c r="B591" s="23">
        <v>19.094999999999999</v>
      </c>
      <c r="C591" s="23">
        <v>6.19</v>
      </c>
      <c r="D591" s="23" t="s">
        <v>2380</v>
      </c>
      <c r="E591" s="23" t="s">
        <v>2380</v>
      </c>
      <c r="F591" s="23" t="s">
        <v>2380</v>
      </c>
      <c r="G591" s="23">
        <v>0</v>
      </c>
      <c r="H591" s="24" t="s">
        <v>2381</v>
      </c>
      <c r="I591" s="38" t="str">
        <f t="shared" si="18"/>
        <v>Normal Weight</v>
      </c>
      <c r="J591" s="38" t="str">
        <f t="shared" si="19"/>
        <v>Prediabetes</v>
      </c>
    </row>
    <row r="592" spans="1:10" x14ac:dyDescent="0.25">
      <c r="A592" s="25" t="s">
        <v>1780</v>
      </c>
      <c r="B592" s="26">
        <v>49.72</v>
      </c>
      <c r="C592" s="26">
        <v>7.71</v>
      </c>
      <c r="D592" s="26" t="s">
        <v>2380</v>
      </c>
      <c r="E592" s="26" t="s">
        <v>2380</v>
      </c>
      <c r="F592" s="26" t="s">
        <v>2380</v>
      </c>
      <c r="G592" s="26">
        <v>0</v>
      </c>
      <c r="H592" s="27" t="s">
        <v>2380</v>
      </c>
      <c r="I592" s="38" t="str">
        <f t="shared" si="18"/>
        <v>Obesity</v>
      </c>
      <c r="J592" s="38" t="str">
        <f t="shared" si="19"/>
        <v>Diabetes</v>
      </c>
    </row>
    <row r="593" spans="1:10" x14ac:dyDescent="0.25">
      <c r="A593" s="22" t="s">
        <v>1779</v>
      </c>
      <c r="B593" s="23">
        <v>21.754999999999999</v>
      </c>
      <c r="C593" s="23">
        <v>4.63</v>
      </c>
      <c r="D593" s="23" t="s">
        <v>2380</v>
      </c>
      <c r="E593" s="23" t="s">
        <v>2380</v>
      </c>
      <c r="F593" s="23" t="s">
        <v>2382</v>
      </c>
      <c r="G593" s="23">
        <v>1</v>
      </c>
      <c r="H593" s="24" t="s">
        <v>2381</v>
      </c>
      <c r="I593" s="38" t="str">
        <f t="shared" si="18"/>
        <v>Normal Weight</v>
      </c>
      <c r="J593" s="38" t="str">
        <f t="shared" si="19"/>
        <v>Normal</v>
      </c>
    </row>
    <row r="594" spans="1:10" x14ac:dyDescent="0.25">
      <c r="A594" s="25" t="s">
        <v>1778</v>
      </c>
      <c r="B594" s="26">
        <v>48.39</v>
      </c>
      <c r="C594" s="26">
        <v>4.6100000000000003</v>
      </c>
      <c r="D594" s="26" t="s">
        <v>2380</v>
      </c>
      <c r="E594" s="26" t="s">
        <v>2380</v>
      </c>
      <c r="F594" s="26" t="s">
        <v>2380</v>
      </c>
      <c r="G594" s="26">
        <v>0</v>
      </c>
      <c r="H594" s="27" t="s">
        <v>2380</v>
      </c>
      <c r="I594" s="38" t="str">
        <f t="shared" si="18"/>
        <v>Obesity</v>
      </c>
      <c r="J594" s="38" t="str">
        <f t="shared" si="19"/>
        <v>Normal</v>
      </c>
    </row>
    <row r="595" spans="1:10" x14ac:dyDescent="0.25">
      <c r="A595" s="22" t="s">
        <v>1777</v>
      </c>
      <c r="B595" s="23">
        <v>47.15</v>
      </c>
      <c r="C595" s="23">
        <v>9.5299999999999994</v>
      </c>
      <c r="D595" s="23" t="s">
        <v>2381</v>
      </c>
      <c r="E595" s="23" t="s">
        <v>2380</v>
      </c>
      <c r="F595" s="23" t="s">
        <v>2380</v>
      </c>
      <c r="G595" s="23">
        <v>1</v>
      </c>
      <c r="H595" s="24" t="s">
        <v>2380</v>
      </c>
      <c r="I595" s="38" t="str">
        <f t="shared" si="18"/>
        <v>Obesity</v>
      </c>
      <c r="J595" s="38" t="str">
        <f t="shared" si="19"/>
        <v>Diabetes</v>
      </c>
    </row>
    <row r="596" spans="1:10" x14ac:dyDescent="0.25">
      <c r="A596" s="25" t="s">
        <v>1776</v>
      </c>
      <c r="B596" s="26">
        <v>47.59</v>
      </c>
      <c r="C596" s="26">
        <v>11.43</v>
      </c>
      <c r="D596" s="26" t="s">
        <v>2381</v>
      </c>
      <c r="E596" s="26" t="s">
        <v>2380</v>
      </c>
      <c r="F596" s="26" t="s">
        <v>2380</v>
      </c>
      <c r="G596" s="26">
        <v>2</v>
      </c>
      <c r="H596" s="27" t="s">
        <v>2380</v>
      </c>
      <c r="I596" s="38" t="str">
        <f t="shared" si="18"/>
        <v>Obesity</v>
      </c>
      <c r="J596" s="38" t="str">
        <f t="shared" si="19"/>
        <v>Diabetes</v>
      </c>
    </row>
    <row r="597" spans="1:10" x14ac:dyDescent="0.25">
      <c r="A597" s="22" t="s">
        <v>1775</v>
      </c>
      <c r="B597" s="23">
        <v>39.81</v>
      </c>
      <c r="C597" s="23">
        <v>7.65</v>
      </c>
      <c r="D597" s="23" t="s">
        <v>2381</v>
      </c>
      <c r="E597" s="23" t="s">
        <v>2380</v>
      </c>
      <c r="F597" s="23" t="s">
        <v>2382</v>
      </c>
      <c r="G597" s="23">
        <v>1</v>
      </c>
      <c r="H597" s="24" t="s">
        <v>2380</v>
      </c>
      <c r="I597" s="38" t="str">
        <f t="shared" si="18"/>
        <v>Obesity</v>
      </c>
      <c r="J597" s="38" t="str">
        <f t="shared" si="19"/>
        <v>Diabetes</v>
      </c>
    </row>
    <row r="598" spans="1:10" x14ac:dyDescent="0.25">
      <c r="A598" s="25" t="s">
        <v>1774</v>
      </c>
      <c r="B598" s="26">
        <v>31.02</v>
      </c>
      <c r="C598" s="26">
        <v>5.87</v>
      </c>
      <c r="D598" s="26" t="s">
        <v>2381</v>
      </c>
      <c r="E598" s="26" t="s">
        <v>2380</v>
      </c>
      <c r="F598" s="26" t="s">
        <v>2380</v>
      </c>
      <c r="G598" s="26">
        <v>0</v>
      </c>
      <c r="H598" s="27" t="s">
        <v>2380</v>
      </c>
      <c r="I598" s="38" t="str">
        <f t="shared" si="18"/>
        <v>Obesity</v>
      </c>
      <c r="J598" s="38" t="str">
        <f t="shared" si="19"/>
        <v>Prediabetes</v>
      </c>
    </row>
    <row r="599" spans="1:10" x14ac:dyDescent="0.25">
      <c r="A599" s="22" t="s">
        <v>1773</v>
      </c>
      <c r="B599" s="23">
        <v>24.75</v>
      </c>
      <c r="C599" s="23">
        <v>4.3600000000000003</v>
      </c>
      <c r="D599" s="23" t="s">
        <v>2381</v>
      </c>
      <c r="E599" s="23" t="s">
        <v>2380</v>
      </c>
      <c r="F599" s="23" t="s">
        <v>2380</v>
      </c>
      <c r="G599" s="23">
        <v>1</v>
      </c>
      <c r="H599" s="24" t="s">
        <v>2381</v>
      </c>
      <c r="I599" s="38" t="str">
        <f t="shared" si="18"/>
        <v>Normal Weight</v>
      </c>
      <c r="J599" s="38" t="str">
        <f t="shared" si="19"/>
        <v>Normal</v>
      </c>
    </row>
    <row r="600" spans="1:10" x14ac:dyDescent="0.25">
      <c r="A600" s="25" t="s">
        <v>1772</v>
      </c>
      <c r="B600" s="26">
        <v>30.114999999999998</v>
      </c>
      <c r="C600" s="26">
        <v>10.119999999999999</v>
      </c>
      <c r="D600" s="26" t="s">
        <v>2380</v>
      </c>
      <c r="E600" s="26" t="s">
        <v>2380</v>
      </c>
      <c r="F600" s="26" t="s">
        <v>2380</v>
      </c>
      <c r="G600" s="26">
        <v>3</v>
      </c>
      <c r="H600" s="27" t="s">
        <v>2380</v>
      </c>
      <c r="I600" s="38" t="str">
        <f t="shared" si="18"/>
        <v>Obesity</v>
      </c>
      <c r="J600" s="38" t="str">
        <f t="shared" si="19"/>
        <v>Diabetes</v>
      </c>
    </row>
    <row r="601" spans="1:10" x14ac:dyDescent="0.25">
      <c r="A601" s="22" t="s">
        <v>1771</v>
      </c>
      <c r="B601" s="23">
        <v>26.03</v>
      </c>
      <c r="C601" s="23">
        <v>4.01</v>
      </c>
      <c r="D601" s="23" t="s">
        <v>2380</v>
      </c>
      <c r="E601" s="23" t="s">
        <v>2380</v>
      </c>
      <c r="F601" s="23" t="s">
        <v>2382</v>
      </c>
      <c r="G601" s="23">
        <v>1</v>
      </c>
      <c r="H601" s="24" t="s">
        <v>2381</v>
      </c>
      <c r="I601" s="38" t="str">
        <f t="shared" si="18"/>
        <v>Overweight</v>
      </c>
      <c r="J601" s="38" t="str">
        <f t="shared" si="19"/>
        <v>Normal</v>
      </c>
    </row>
    <row r="602" spans="1:10" x14ac:dyDescent="0.25">
      <c r="A602" s="25" t="s">
        <v>1770</v>
      </c>
      <c r="B602" s="26">
        <v>20.045000000000002</v>
      </c>
      <c r="C602" s="26">
        <v>4.7699999999999996</v>
      </c>
      <c r="D602" s="26" t="s">
        <v>2381</v>
      </c>
      <c r="E602" s="26" t="s">
        <v>2380</v>
      </c>
      <c r="F602" s="26" t="s">
        <v>2380</v>
      </c>
      <c r="G602" s="26">
        <v>1</v>
      </c>
      <c r="H602" s="27" t="s">
        <v>2381</v>
      </c>
      <c r="I602" s="38" t="str">
        <f t="shared" si="18"/>
        <v>Normal Weight</v>
      </c>
      <c r="J602" s="38" t="str">
        <f t="shared" si="19"/>
        <v>Normal</v>
      </c>
    </row>
    <row r="603" spans="1:10" x14ac:dyDescent="0.25">
      <c r="A603" s="22" t="s">
        <v>1769</v>
      </c>
      <c r="B603" s="23">
        <v>40.24</v>
      </c>
      <c r="C603" s="23">
        <v>6.83</v>
      </c>
      <c r="D603" s="23" t="s">
        <v>2380</v>
      </c>
      <c r="E603" s="23" t="s">
        <v>2380</v>
      </c>
      <c r="F603" s="23" t="s">
        <v>2380</v>
      </c>
      <c r="G603" s="23">
        <v>0</v>
      </c>
      <c r="H603" s="24" t="s">
        <v>2380</v>
      </c>
      <c r="I603" s="38" t="str">
        <f t="shared" si="18"/>
        <v>Obesity</v>
      </c>
      <c r="J603" s="38" t="str">
        <f t="shared" si="19"/>
        <v>Diabetes</v>
      </c>
    </row>
    <row r="604" spans="1:10" x14ac:dyDescent="0.25">
      <c r="A604" s="25" t="s">
        <v>1768</v>
      </c>
      <c r="B604" s="26">
        <v>43.15</v>
      </c>
      <c r="C604" s="26">
        <v>6.14</v>
      </c>
      <c r="D604" s="26" t="s">
        <v>2381</v>
      </c>
      <c r="E604" s="26" t="s">
        <v>2380</v>
      </c>
      <c r="F604" s="26" t="s">
        <v>2382</v>
      </c>
      <c r="G604" s="26">
        <v>1</v>
      </c>
      <c r="H604" s="27" t="s">
        <v>2380</v>
      </c>
      <c r="I604" s="38" t="str">
        <f t="shared" si="18"/>
        <v>Obesity</v>
      </c>
      <c r="J604" s="38" t="str">
        <f t="shared" si="19"/>
        <v>Prediabetes</v>
      </c>
    </row>
    <row r="605" spans="1:10" x14ac:dyDescent="0.25">
      <c r="A605" s="22" t="s">
        <v>1767</v>
      </c>
      <c r="B605" s="23">
        <v>27.7</v>
      </c>
      <c r="C605" s="23">
        <v>5.6</v>
      </c>
      <c r="D605" s="23" t="s">
        <v>2380</v>
      </c>
      <c r="E605" s="23" t="s">
        <v>2380</v>
      </c>
      <c r="F605" s="23" t="s">
        <v>2382</v>
      </c>
      <c r="G605" s="23">
        <v>1</v>
      </c>
      <c r="H605" s="24" t="s">
        <v>2381</v>
      </c>
      <c r="I605" s="38" t="str">
        <f t="shared" si="18"/>
        <v>Overweight</v>
      </c>
      <c r="J605" s="38" t="str">
        <f t="shared" si="19"/>
        <v>Normal</v>
      </c>
    </row>
    <row r="606" spans="1:10" x14ac:dyDescent="0.25">
      <c r="A606" s="25" t="s">
        <v>1766</v>
      </c>
      <c r="B606" s="26">
        <v>45.68</v>
      </c>
      <c r="C606" s="26">
        <v>4.8</v>
      </c>
      <c r="D606" s="26" t="s">
        <v>2380</v>
      </c>
      <c r="E606" s="26" t="s">
        <v>2380</v>
      </c>
      <c r="F606" s="26" t="s">
        <v>2380</v>
      </c>
      <c r="G606" s="26">
        <v>2</v>
      </c>
      <c r="H606" s="27" t="s">
        <v>2380</v>
      </c>
      <c r="I606" s="38" t="str">
        <f t="shared" si="18"/>
        <v>Obesity</v>
      </c>
      <c r="J606" s="38" t="str">
        <f t="shared" si="19"/>
        <v>Normal</v>
      </c>
    </row>
    <row r="607" spans="1:10" x14ac:dyDescent="0.25">
      <c r="A607" s="22" t="s">
        <v>1765</v>
      </c>
      <c r="B607" s="23">
        <v>27.3</v>
      </c>
      <c r="C607" s="23">
        <v>11.89</v>
      </c>
      <c r="D607" s="23" t="s">
        <v>2380</v>
      </c>
      <c r="E607" s="23" t="s">
        <v>2380</v>
      </c>
      <c r="F607" s="23" t="s">
        <v>2380</v>
      </c>
      <c r="G607" s="23">
        <v>0</v>
      </c>
      <c r="H607" s="24" t="s">
        <v>2381</v>
      </c>
      <c r="I607" s="38" t="str">
        <f t="shared" si="18"/>
        <v>Overweight</v>
      </c>
      <c r="J607" s="38" t="str">
        <f t="shared" si="19"/>
        <v>Diabetes</v>
      </c>
    </row>
    <row r="608" spans="1:10" x14ac:dyDescent="0.25">
      <c r="A608" s="25" t="s">
        <v>1764</v>
      </c>
      <c r="B608" s="26">
        <v>54.45</v>
      </c>
      <c r="C608" s="26">
        <v>4.7300000000000004</v>
      </c>
      <c r="D608" s="26" t="s">
        <v>2381</v>
      </c>
      <c r="E608" s="26" t="s">
        <v>2380</v>
      </c>
      <c r="F608" s="26" t="s">
        <v>2380</v>
      </c>
      <c r="G608" s="26">
        <v>1</v>
      </c>
      <c r="H608" s="27" t="s">
        <v>2380</v>
      </c>
      <c r="I608" s="38" t="str">
        <f t="shared" si="18"/>
        <v>Obesity</v>
      </c>
      <c r="J608" s="38" t="str">
        <f t="shared" si="19"/>
        <v>Normal</v>
      </c>
    </row>
    <row r="609" spans="1:10" x14ac:dyDescent="0.25">
      <c r="A609" s="22" t="s">
        <v>1763</v>
      </c>
      <c r="B609" s="23">
        <v>54.43</v>
      </c>
      <c r="C609" s="23">
        <v>4.6100000000000003</v>
      </c>
      <c r="D609" s="23" t="s">
        <v>2381</v>
      </c>
      <c r="E609" s="23" t="s">
        <v>2380</v>
      </c>
      <c r="F609" s="23" t="s">
        <v>2380</v>
      </c>
      <c r="G609" s="23">
        <v>1</v>
      </c>
      <c r="H609" s="24" t="s">
        <v>2380</v>
      </c>
      <c r="I609" s="38" t="str">
        <f t="shared" si="18"/>
        <v>Obesity</v>
      </c>
      <c r="J609" s="38" t="str">
        <f t="shared" si="19"/>
        <v>Normal</v>
      </c>
    </row>
    <row r="610" spans="1:10" x14ac:dyDescent="0.25">
      <c r="A610" s="25" t="s">
        <v>1762</v>
      </c>
      <c r="B610" s="26">
        <v>48.01</v>
      </c>
      <c r="C610" s="26">
        <v>7.3</v>
      </c>
      <c r="D610" s="26" t="s">
        <v>2380</v>
      </c>
      <c r="E610" s="26" t="s">
        <v>2380</v>
      </c>
      <c r="F610" s="26" t="s">
        <v>2380</v>
      </c>
      <c r="G610" s="26">
        <v>0</v>
      </c>
      <c r="H610" s="27" t="s">
        <v>2380</v>
      </c>
      <c r="I610" s="38" t="str">
        <f t="shared" si="18"/>
        <v>Obesity</v>
      </c>
      <c r="J610" s="38" t="str">
        <f t="shared" si="19"/>
        <v>Diabetes</v>
      </c>
    </row>
    <row r="611" spans="1:10" x14ac:dyDescent="0.25">
      <c r="A611" s="22" t="s">
        <v>1761</v>
      </c>
      <c r="B611" s="23">
        <v>48.32</v>
      </c>
      <c r="C611" s="23">
        <v>5.88</v>
      </c>
      <c r="D611" s="23" t="s">
        <v>2380</v>
      </c>
      <c r="E611" s="23" t="s">
        <v>2380</v>
      </c>
      <c r="F611" s="23" t="s">
        <v>2380</v>
      </c>
      <c r="G611" s="23">
        <v>0</v>
      </c>
      <c r="H611" s="24" t="s">
        <v>2380</v>
      </c>
      <c r="I611" s="38" t="str">
        <f t="shared" si="18"/>
        <v>Obesity</v>
      </c>
      <c r="J611" s="38" t="str">
        <f t="shared" si="19"/>
        <v>Prediabetes</v>
      </c>
    </row>
    <row r="612" spans="1:10" x14ac:dyDescent="0.25">
      <c r="A612" s="25" t="s">
        <v>1760</v>
      </c>
      <c r="B612" s="26">
        <v>22.895</v>
      </c>
      <c r="C612" s="26">
        <v>4.0599999999999996</v>
      </c>
      <c r="D612" s="26" t="s">
        <v>2380</v>
      </c>
      <c r="E612" s="26" t="s">
        <v>2380</v>
      </c>
      <c r="F612" s="26" t="s">
        <v>2382</v>
      </c>
      <c r="G612" s="26">
        <v>1</v>
      </c>
      <c r="H612" s="27" t="s">
        <v>2381</v>
      </c>
      <c r="I612" s="38" t="str">
        <f t="shared" si="18"/>
        <v>Normal Weight</v>
      </c>
      <c r="J612" s="38" t="str">
        <f t="shared" si="19"/>
        <v>Normal</v>
      </c>
    </row>
    <row r="613" spans="1:10" x14ac:dyDescent="0.25">
      <c r="A613" s="22" t="s">
        <v>1759</v>
      </c>
      <c r="B613" s="23">
        <v>54.85</v>
      </c>
      <c r="C613" s="23">
        <v>4.9000000000000004</v>
      </c>
      <c r="D613" s="23" t="s">
        <v>2380</v>
      </c>
      <c r="E613" s="23" t="s">
        <v>2380</v>
      </c>
      <c r="F613" s="23" t="s">
        <v>2380</v>
      </c>
      <c r="G613" s="23">
        <v>1</v>
      </c>
      <c r="H613" s="24" t="s">
        <v>2380</v>
      </c>
      <c r="I613" s="38" t="str">
        <f t="shared" si="18"/>
        <v>Obesity</v>
      </c>
      <c r="J613" s="38" t="str">
        <f t="shared" si="19"/>
        <v>Normal</v>
      </c>
    </row>
    <row r="614" spans="1:10" x14ac:dyDescent="0.25">
      <c r="A614" s="25" t="s">
        <v>1758</v>
      </c>
      <c r="B614" s="26">
        <v>21.85</v>
      </c>
      <c r="C614" s="26">
        <v>5.52</v>
      </c>
      <c r="D614" s="26" t="s">
        <v>2380</v>
      </c>
      <c r="E614" s="26" t="s">
        <v>2380</v>
      </c>
      <c r="F614" s="26" t="s">
        <v>2382</v>
      </c>
      <c r="G614" s="26">
        <v>1</v>
      </c>
      <c r="H614" s="27" t="s">
        <v>2381</v>
      </c>
      <c r="I614" s="38" t="str">
        <f t="shared" si="18"/>
        <v>Normal Weight</v>
      </c>
      <c r="J614" s="38" t="str">
        <f t="shared" si="19"/>
        <v>Normal</v>
      </c>
    </row>
    <row r="615" spans="1:10" x14ac:dyDescent="0.25">
      <c r="A615" s="22" t="s">
        <v>1757</v>
      </c>
      <c r="B615" s="23">
        <v>51.86</v>
      </c>
      <c r="C615" s="23">
        <v>5.2</v>
      </c>
      <c r="D615" s="23" t="s">
        <v>2381</v>
      </c>
      <c r="E615" s="23" t="s">
        <v>2380</v>
      </c>
      <c r="F615" s="23" t="s">
        <v>2380</v>
      </c>
      <c r="G615" s="23">
        <v>0</v>
      </c>
      <c r="H615" s="24" t="s">
        <v>2380</v>
      </c>
      <c r="I615" s="38" t="str">
        <f t="shared" si="18"/>
        <v>Obesity</v>
      </c>
      <c r="J615" s="38" t="str">
        <f t="shared" si="19"/>
        <v>Normal</v>
      </c>
    </row>
    <row r="616" spans="1:10" x14ac:dyDescent="0.25">
      <c r="A616" s="25" t="s">
        <v>1756</v>
      </c>
      <c r="B616" s="26">
        <v>39.049999999999997</v>
      </c>
      <c r="C616" s="26">
        <v>7.59</v>
      </c>
      <c r="D616" s="26" t="s">
        <v>2380</v>
      </c>
      <c r="E616" s="26" t="s">
        <v>2380</v>
      </c>
      <c r="F616" s="26" t="s">
        <v>2380</v>
      </c>
      <c r="G616" s="26">
        <v>3</v>
      </c>
      <c r="H616" s="27" t="s">
        <v>2380</v>
      </c>
      <c r="I616" s="38" t="str">
        <f t="shared" si="18"/>
        <v>Obesity</v>
      </c>
      <c r="J616" s="38" t="str">
        <f t="shared" si="19"/>
        <v>Diabetes</v>
      </c>
    </row>
    <row r="617" spans="1:10" x14ac:dyDescent="0.25">
      <c r="A617" s="22" t="s">
        <v>1755</v>
      </c>
      <c r="B617" s="23">
        <v>31.824999999999999</v>
      </c>
      <c r="C617" s="23">
        <v>8.2799999999999994</v>
      </c>
      <c r="D617" s="23" t="s">
        <v>2380</v>
      </c>
      <c r="E617" s="23" t="s">
        <v>2380</v>
      </c>
      <c r="F617" s="23" t="s">
        <v>2380</v>
      </c>
      <c r="G617" s="23">
        <v>3</v>
      </c>
      <c r="H617" s="24" t="s">
        <v>2380</v>
      </c>
      <c r="I617" s="38" t="str">
        <f t="shared" si="18"/>
        <v>Obesity</v>
      </c>
      <c r="J617" s="38" t="str">
        <f t="shared" si="19"/>
        <v>Diabetes</v>
      </c>
    </row>
    <row r="618" spans="1:10" x14ac:dyDescent="0.25">
      <c r="A618" s="25" t="s">
        <v>1754</v>
      </c>
      <c r="B618" s="26">
        <v>46.43</v>
      </c>
      <c r="C618" s="26">
        <v>6.72</v>
      </c>
      <c r="D618" s="26" t="s">
        <v>2380</v>
      </c>
      <c r="E618" s="26" t="s">
        <v>2380</v>
      </c>
      <c r="F618" s="26" t="s">
        <v>2380</v>
      </c>
      <c r="G618" s="26">
        <v>0</v>
      </c>
      <c r="H618" s="27" t="s">
        <v>2380</v>
      </c>
      <c r="I618" s="38" t="str">
        <f t="shared" si="18"/>
        <v>Obesity</v>
      </c>
      <c r="J618" s="38" t="str">
        <f t="shared" si="19"/>
        <v>Diabetes</v>
      </c>
    </row>
    <row r="619" spans="1:10" x14ac:dyDescent="0.25">
      <c r="A619" s="22" t="s">
        <v>1753</v>
      </c>
      <c r="B619" s="23">
        <v>53.63</v>
      </c>
      <c r="C619" s="23">
        <v>5.47</v>
      </c>
      <c r="D619" s="23" t="s">
        <v>2381</v>
      </c>
      <c r="E619" s="23" t="s">
        <v>2380</v>
      </c>
      <c r="F619" s="23" t="s">
        <v>2380</v>
      </c>
      <c r="G619" s="23">
        <v>1</v>
      </c>
      <c r="H619" s="24" t="s">
        <v>2380</v>
      </c>
      <c r="I619" s="38" t="str">
        <f t="shared" si="18"/>
        <v>Obesity</v>
      </c>
      <c r="J619" s="38" t="str">
        <f t="shared" si="19"/>
        <v>Normal</v>
      </c>
    </row>
    <row r="620" spans="1:10" x14ac:dyDescent="0.25">
      <c r="A620" s="25" t="s">
        <v>1752</v>
      </c>
      <c r="B620" s="26">
        <v>48.7</v>
      </c>
      <c r="C620" s="26">
        <v>4.71</v>
      </c>
      <c r="D620" s="26" t="s">
        <v>2380</v>
      </c>
      <c r="E620" s="26" t="s">
        <v>2380</v>
      </c>
      <c r="F620" s="26" t="s">
        <v>2380</v>
      </c>
      <c r="G620" s="26">
        <v>0</v>
      </c>
      <c r="H620" s="27" t="s">
        <v>2380</v>
      </c>
      <c r="I620" s="38" t="str">
        <f t="shared" si="18"/>
        <v>Obesity</v>
      </c>
      <c r="J620" s="38" t="str">
        <f t="shared" si="19"/>
        <v>Normal</v>
      </c>
    </row>
    <row r="621" spans="1:10" x14ac:dyDescent="0.25">
      <c r="A621" s="22" t="s">
        <v>1751</v>
      </c>
      <c r="B621" s="23">
        <v>48.81</v>
      </c>
      <c r="C621" s="23">
        <v>5.49</v>
      </c>
      <c r="D621" s="23" t="s">
        <v>2380</v>
      </c>
      <c r="E621" s="23" t="s">
        <v>2380</v>
      </c>
      <c r="F621" s="23" t="s">
        <v>2380</v>
      </c>
      <c r="G621" s="23">
        <v>0</v>
      </c>
      <c r="H621" s="24" t="s">
        <v>2380</v>
      </c>
      <c r="I621" s="38" t="str">
        <f t="shared" si="18"/>
        <v>Obesity</v>
      </c>
      <c r="J621" s="38" t="str">
        <f t="shared" si="19"/>
        <v>Normal</v>
      </c>
    </row>
    <row r="622" spans="1:10" x14ac:dyDescent="0.25">
      <c r="A622" s="25" t="s">
        <v>1750</v>
      </c>
      <c r="B622" s="26">
        <v>47.53</v>
      </c>
      <c r="C622" s="26">
        <v>4.72</v>
      </c>
      <c r="D622" s="26" t="s">
        <v>2380</v>
      </c>
      <c r="E622" s="26" t="s">
        <v>2380</v>
      </c>
      <c r="F622" s="26" t="s">
        <v>2380</v>
      </c>
      <c r="G622" s="26">
        <v>0</v>
      </c>
      <c r="H622" s="27" t="s">
        <v>2380</v>
      </c>
      <c r="I622" s="38" t="str">
        <f t="shared" si="18"/>
        <v>Obesity</v>
      </c>
      <c r="J622" s="38" t="str">
        <f t="shared" si="19"/>
        <v>Normal</v>
      </c>
    </row>
    <row r="623" spans="1:10" x14ac:dyDescent="0.25">
      <c r="A623" s="22" t="s">
        <v>1749</v>
      </c>
      <c r="B623" s="23">
        <v>36.85</v>
      </c>
      <c r="C623" s="23">
        <v>6.7</v>
      </c>
      <c r="D623" s="23" t="s">
        <v>2380</v>
      </c>
      <c r="E623" s="23" t="s">
        <v>2380</v>
      </c>
      <c r="F623" s="23" t="s">
        <v>2380</v>
      </c>
      <c r="G623" s="23">
        <v>0</v>
      </c>
      <c r="H623" s="24" t="s">
        <v>2380</v>
      </c>
      <c r="I623" s="38" t="str">
        <f t="shared" si="18"/>
        <v>Obesity</v>
      </c>
      <c r="J623" s="38" t="str">
        <f t="shared" si="19"/>
        <v>Diabetes</v>
      </c>
    </row>
    <row r="624" spans="1:10" x14ac:dyDescent="0.25">
      <c r="A624" s="25" t="s">
        <v>1748</v>
      </c>
      <c r="B624" s="26">
        <v>29.3</v>
      </c>
      <c r="C624" s="26">
        <v>5.5</v>
      </c>
      <c r="D624" s="26" t="s">
        <v>2380</v>
      </c>
      <c r="E624" s="26" t="s">
        <v>2380</v>
      </c>
      <c r="F624" s="26" t="s">
        <v>2380</v>
      </c>
      <c r="G624" s="26">
        <v>0</v>
      </c>
      <c r="H624" s="27" t="s">
        <v>2380</v>
      </c>
      <c r="I624" s="38" t="str">
        <f t="shared" si="18"/>
        <v>Overweight</v>
      </c>
      <c r="J624" s="38" t="str">
        <f t="shared" si="19"/>
        <v>Normal</v>
      </c>
    </row>
    <row r="625" spans="1:10" x14ac:dyDescent="0.25">
      <c r="A625" s="22" t="s">
        <v>1747</v>
      </c>
      <c r="B625" s="23">
        <v>19.3</v>
      </c>
      <c r="C625" s="23">
        <v>4.46</v>
      </c>
      <c r="D625" s="23" t="s">
        <v>2380</v>
      </c>
      <c r="E625" s="23" t="s">
        <v>2380</v>
      </c>
      <c r="F625" s="23" t="s">
        <v>2380</v>
      </c>
      <c r="G625" s="23">
        <v>1</v>
      </c>
      <c r="H625" s="24" t="s">
        <v>2381</v>
      </c>
      <c r="I625" s="38" t="str">
        <f t="shared" si="18"/>
        <v>Normal Weight</v>
      </c>
      <c r="J625" s="38" t="str">
        <f t="shared" si="19"/>
        <v>Normal</v>
      </c>
    </row>
    <row r="626" spans="1:10" x14ac:dyDescent="0.25">
      <c r="A626" s="25" t="s">
        <v>1746</v>
      </c>
      <c r="B626" s="26">
        <v>24.13</v>
      </c>
      <c r="C626" s="26">
        <v>5.29</v>
      </c>
      <c r="D626" s="26" t="s">
        <v>2381</v>
      </c>
      <c r="E626" s="26" t="s">
        <v>2380</v>
      </c>
      <c r="F626" s="26" t="s">
        <v>2382</v>
      </c>
      <c r="G626" s="26">
        <v>1</v>
      </c>
      <c r="H626" s="27" t="s">
        <v>2381</v>
      </c>
      <c r="I626" s="38" t="str">
        <f t="shared" si="18"/>
        <v>Normal Weight</v>
      </c>
      <c r="J626" s="38" t="str">
        <f t="shared" si="19"/>
        <v>Normal</v>
      </c>
    </row>
    <row r="627" spans="1:10" x14ac:dyDescent="0.25">
      <c r="A627" s="22" t="s">
        <v>1745</v>
      </c>
      <c r="B627" s="23">
        <v>46.7</v>
      </c>
      <c r="C627" s="23">
        <v>10.99</v>
      </c>
      <c r="D627" s="23" t="s">
        <v>2380</v>
      </c>
      <c r="E627" s="23" t="s">
        <v>2380</v>
      </c>
      <c r="F627" s="23" t="s">
        <v>2380</v>
      </c>
      <c r="G627" s="23">
        <v>0</v>
      </c>
      <c r="H627" s="24" t="s">
        <v>2380</v>
      </c>
      <c r="I627" s="38" t="str">
        <f t="shared" si="18"/>
        <v>Obesity</v>
      </c>
      <c r="J627" s="38" t="str">
        <f t="shared" si="19"/>
        <v>Diabetes</v>
      </c>
    </row>
    <row r="628" spans="1:10" x14ac:dyDescent="0.25">
      <c r="A628" s="25" t="s">
        <v>1744</v>
      </c>
      <c r="B628" s="26">
        <v>45.27</v>
      </c>
      <c r="C628" s="26">
        <v>5.2</v>
      </c>
      <c r="D628" s="26" t="s">
        <v>2381</v>
      </c>
      <c r="E628" s="26" t="s">
        <v>2380</v>
      </c>
      <c r="F628" s="26" t="s">
        <v>2380</v>
      </c>
      <c r="G628" s="26">
        <v>0</v>
      </c>
      <c r="H628" s="27" t="s">
        <v>2380</v>
      </c>
      <c r="I628" s="38" t="str">
        <f t="shared" si="18"/>
        <v>Obesity</v>
      </c>
      <c r="J628" s="38" t="str">
        <f t="shared" si="19"/>
        <v>Normal</v>
      </c>
    </row>
    <row r="629" spans="1:10" x14ac:dyDescent="0.25">
      <c r="A629" s="22" t="s">
        <v>1743</v>
      </c>
      <c r="B629" s="23">
        <v>44.29</v>
      </c>
      <c r="C629" s="23">
        <v>9.66</v>
      </c>
      <c r="D629" s="23" t="s">
        <v>2380</v>
      </c>
      <c r="E629" s="23" t="s">
        <v>2380</v>
      </c>
      <c r="F629" s="23" t="s">
        <v>2380</v>
      </c>
      <c r="G629" s="23">
        <v>2</v>
      </c>
      <c r="H629" s="24" t="s">
        <v>2380</v>
      </c>
      <c r="I629" s="38" t="str">
        <f t="shared" si="18"/>
        <v>Obesity</v>
      </c>
      <c r="J629" s="38" t="str">
        <f t="shared" si="19"/>
        <v>Diabetes</v>
      </c>
    </row>
    <row r="630" spans="1:10" x14ac:dyDescent="0.25">
      <c r="A630" s="25" t="s">
        <v>1742</v>
      </c>
      <c r="B630" s="26">
        <v>54.59</v>
      </c>
      <c r="C630" s="26">
        <v>4.22</v>
      </c>
      <c r="D630" s="26" t="s">
        <v>2381</v>
      </c>
      <c r="E630" s="26" t="s">
        <v>2380</v>
      </c>
      <c r="F630" s="26" t="s">
        <v>2380</v>
      </c>
      <c r="G630" s="26">
        <v>1</v>
      </c>
      <c r="H630" s="27" t="s">
        <v>2380</v>
      </c>
      <c r="I630" s="38" t="str">
        <f t="shared" si="18"/>
        <v>Obesity</v>
      </c>
      <c r="J630" s="38" t="str">
        <f t="shared" si="19"/>
        <v>Normal</v>
      </c>
    </row>
    <row r="631" spans="1:10" x14ac:dyDescent="0.25">
      <c r="A631" s="22" t="s">
        <v>1741</v>
      </c>
      <c r="B631" s="23">
        <v>32.965000000000003</v>
      </c>
      <c r="C631" s="23">
        <v>11.78</v>
      </c>
      <c r="D631" s="23" t="s">
        <v>2380</v>
      </c>
      <c r="E631" s="23" t="s">
        <v>2380</v>
      </c>
      <c r="F631" s="23" t="s">
        <v>2380</v>
      </c>
      <c r="G631" s="23">
        <v>0</v>
      </c>
      <c r="H631" s="24" t="s">
        <v>2380</v>
      </c>
      <c r="I631" s="38" t="str">
        <f t="shared" si="18"/>
        <v>Obesity</v>
      </c>
      <c r="J631" s="38" t="str">
        <f t="shared" si="19"/>
        <v>Diabetes</v>
      </c>
    </row>
    <row r="632" spans="1:10" x14ac:dyDescent="0.25">
      <c r="A632" s="25" t="s">
        <v>1740</v>
      </c>
      <c r="B632" s="26">
        <v>38.049999999999997</v>
      </c>
      <c r="C632" s="26">
        <v>9.6199999999999992</v>
      </c>
      <c r="D632" s="26" t="s">
        <v>2380</v>
      </c>
      <c r="E632" s="26" t="s">
        <v>2380</v>
      </c>
      <c r="F632" s="26" t="s">
        <v>2380</v>
      </c>
      <c r="G632" s="26">
        <v>0</v>
      </c>
      <c r="H632" s="27" t="s">
        <v>2380</v>
      </c>
      <c r="I632" s="38" t="str">
        <f t="shared" si="18"/>
        <v>Obesity</v>
      </c>
      <c r="J632" s="38" t="str">
        <f t="shared" si="19"/>
        <v>Diabetes</v>
      </c>
    </row>
    <row r="633" spans="1:10" x14ac:dyDescent="0.25">
      <c r="A633" s="22" t="s">
        <v>1739</v>
      </c>
      <c r="B633" s="23">
        <v>46.14</v>
      </c>
      <c r="C633" s="23">
        <v>10.78</v>
      </c>
      <c r="D633" s="23" t="s">
        <v>2380</v>
      </c>
      <c r="E633" s="23" t="s">
        <v>2380</v>
      </c>
      <c r="F633" s="23" t="s">
        <v>2380</v>
      </c>
      <c r="G633" s="23">
        <v>0</v>
      </c>
      <c r="H633" s="24" t="s">
        <v>2380</v>
      </c>
      <c r="I633" s="38" t="str">
        <f t="shared" si="18"/>
        <v>Obesity</v>
      </c>
      <c r="J633" s="38" t="str">
        <f t="shared" si="19"/>
        <v>Diabetes</v>
      </c>
    </row>
    <row r="634" spans="1:10" x14ac:dyDescent="0.25">
      <c r="A634" s="25" t="s">
        <v>1738</v>
      </c>
      <c r="B634" s="26">
        <v>41.325000000000003</v>
      </c>
      <c r="C634" s="26">
        <v>5.1100000000000003</v>
      </c>
      <c r="D634" s="26" t="s">
        <v>2381</v>
      </c>
      <c r="E634" s="26" t="s">
        <v>2380</v>
      </c>
      <c r="F634" s="26" t="s">
        <v>2380</v>
      </c>
      <c r="G634" s="26">
        <v>2</v>
      </c>
      <c r="H634" s="27" t="s">
        <v>2380</v>
      </c>
      <c r="I634" s="38" t="str">
        <f t="shared" si="18"/>
        <v>Obesity</v>
      </c>
      <c r="J634" s="38" t="str">
        <f t="shared" si="19"/>
        <v>Normal</v>
      </c>
    </row>
    <row r="635" spans="1:10" x14ac:dyDescent="0.25">
      <c r="A635" s="22" t="s">
        <v>1737</v>
      </c>
      <c r="B635" s="23">
        <v>44.64</v>
      </c>
      <c r="C635" s="23">
        <v>7.18</v>
      </c>
      <c r="D635" s="23" t="s">
        <v>2380</v>
      </c>
      <c r="E635" s="23" t="s">
        <v>2380</v>
      </c>
      <c r="F635" s="23" t="s">
        <v>2380</v>
      </c>
      <c r="G635" s="23">
        <v>0</v>
      </c>
      <c r="H635" s="24" t="s">
        <v>2380</v>
      </c>
      <c r="I635" s="38" t="str">
        <f t="shared" si="18"/>
        <v>Obesity</v>
      </c>
      <c r="J635" s="38" t="str">
        <f t="shared" si="19"/>
        <v>Diabetes</v>
      </c>
    </row>
    <row r="636" spans="1:10" x14ac:dyDescent="0.25">
      <c r="A636" s="25" t="s">
        <v>1736</v>
      </c>
      <c r="B636" s="26">
        <v>25.175000000000001</v>
      </c>
      <c r="C636" s="26">
        <v>4.96</v>
      </c>
      <c r="D636" s="26" t="s">
        <v>2380</v>
      </c>
      <c r="E636" s="26" t="s">
        <v>2381</v>
      </c>
      <c r="F636" s="26" t="s">
        <v>2380</v>
      </c>
      <c r="G636" s="26">
        <v>1</v>
      </c>
      <c r="H636" s="27" t="s">
        <v>2380</v>
      </c>
      <c r="I636" s="38" t="str">
        <f t="shared" si="18"/>
        <v>Overweight</v>
      </c>
      <c r="J636" s="38" t="str">
        <f t="shared" si="19"/>
        <v>Normal</v>
      </c>
    </row>
    <row r="637" spans="1:10" x14ac:dyDescent="0.25">
      <c r="A637" s="22" t="s">
        <v>1735</v>
      </c>
      <c r="B637" s="23">
        <v>43.11</v>
      </c>
      <c r="C637" s="23">
        <v>4.67</v>
      </c>
      <c r="D637" s="23" t="s">
        <v>2381</v>
      </c>
      <c r="E637" s="23" t="s">
        <v>2380</v>
      </c>
      <c r="F637" s="23" t="s">
        <v>2380</v>
      </c>
      <c r="G637" s="23">
        <v>0</v>
      </c>
      <c r="H637" s="24" t="s">
        <v>2380</v>
      </c>
      <c r="I637" s="38" t="str">
        <f t="shared" si="18"/>
        <v>Obesity</v>
      </c>
      <c r="J637" s="38" t="str">
        <f t="shared" si="19"/>
        <v>Normal</v>
      </c>
    </row>
    <row r="638" spans="1:10" x14ac:dyDescent="0.25">
      <c r="A638" s="25" t="s">
        <v>1734</v>
      </c>
      <c r="B638" s="26">
        <v>53.32</v>
      </c>
      <c r="C638" s="26">
        <v>5.0599999999999996</v>
      </c>
      <c r="D638" s="26" t="s">
        <v>2380</v>
      </c>
      <c r="E638" s="26" t="s">
        <v>2380</v>
      </c>
      <c r="F638" s="26" t="s">
        <v>2380</v>
      </c>
      <c r="G638" s="26">
        <v>0</v>
      </c>
      <c r="H638" s="27" t="s">
        <v>2380</v>
      </c>
      <c r="I638" s="38" t="str">
        <f t="shared" si="18"/>
        <v>Obesity</v>
      </c>
      <c r="J638" s="38" t="str">
        <f t="shared" si="19"/>
        <v>Normal</v>
      </c>
    </row>
    <row r="639" spans="1:10" x14ac:dyDescent="0.25">
      <c r="A639" s="22" t="s">
        <v>1733</v>
      </c>
      <c r="B639" s="23">
        <v>38.04</v>
      </c>
      <c r="C639" s="23">
        <v>5.0199999999999996</v>
      </c>
      <c r="D639" s="23" t="s">
        <v>2381</v>
      </c>
      <c r="E639" s="23" t="s">
        <v>2380</v>
      </c>
      <c r="F639" s="23" t="s">
        <v>2380</v>
      </c>
      <c r="G639" s="23">
        <v>1</v>
      </c>
      <c r="H639" s="24" t="s">
        <v>2380</v>
      </c>
      <c r="I639" s="38" t="str">
        <f t="shared" si="18"/>
        <v>Obesity</v>
      </c>
      <c r="J639" s="38" t="str">
        <f t="shared" si="19"/>
        <v>Normal</v>
      </c>
    </row>
    <row r="640" spans="1:10" x14ac:dyDescent="0.25">
      <c r="A640" s="25" t="s">
        <v>1732</v>
      </c>
      <c r="B640" s="26">
        <v>37.9</v>
      </c>
      <c r="C640" s="26">
        <v>7.76</v>
      </c>
      <c r="D640" s="26" t="s">
        <v>2380</v>
      </c>
      <c r="E640" s="26" t="s">
        <v>2380</v>
      </c>
      <c r="F640" s="26" t="s">
        <v>2380</v>
      </c>
      <c r="G640" s="26">
        <v>0</v>
      </c>
      <c r="H640" s="27" t="s">
        <v>2380</v>
      </c>
      <c r="I640" s="38" t="str">
        <f t="shared" si="18"/>
        <v>Obesity</v>
      </c>
      <c r="J640" s="38" t="str">
        <f t="shared" si="19"/>
        <v>Diabetes</v>
      </c>
    </row>
    <row r="641" spans="1:10" x14ac:dyDescent="0.25">
      <c r="A641" s="22" t="s">
        <v>1731</v>
      </c>
      <c r="B641" s="23">
        <v>39.6</v>
      </c>
      <c r="C641" s="23">
        <v>9.32</v>
      </c>
      <c r="D641" s="23" t="s">
        <v>2380</v>
      </c>
      <c r="E641" s="23" t="s">
        <v>2380</v>
      </c>
      <c r="F641" s="23" t="s">
        <v>2380</v>
      </c>
      <c r="G641" s="23">
        <v>0</v>
      </c>
      <c r="H641" s="24" t="s">
        <v>2380</v>
      </c>
      <c r="I641" s="38" t="str">
        <f t="shared" si="18"/>
        <v>Obesity</v>
      </c>
      <c r="J641" s="38" t="str">
        <f t="shared" si="19"/>
        <v>Diabetes</v>
      </c>
    </row>
    <row r="642" spans="1:10" x14ac:dyDescent="0.25">
      <c r="A642" s="25" t="s">
        <v>1730</v>
      </c>
      <c r="B642" s="26">
        <v>50.92</v>
      </c>
      <c r="C642" s="26">
        <v>5.31</v>
      </c>
      <c r="D642" s="26" t="s">
        <v>2381</v>
      </c>
      <c r="E642" s="26" t="s">
        <v>2380</v>
      </c>
      <c r="F642" s="26" t="s">
        <v>2380</v>
      </c>
      <c r="G642" s="26">
        <v>1</v>
      </c>
      <c r="H642" s="27" t="s">
        <v>2380</v>
      </c>
      <c r="I642" s="38" t="str">
        <f t="shared" ref="I642:I705" si="20">IF(B642&lt;18.5,"Underweight",IF(B642&lt;25,"Normal Weight",IF(B642&lt;30,"Overweight","Obesity")))</f>
        <v>Obesity</v>
      </c>
      <c r="J642" s="38" t="str">
        <f t="shared" ref="J642:J705" si="21">IF(C642&lt;5.7,"Normal",IF(C642&lt;6.5,"Prediabetes","Diabetes"))</f>
        <v>Normal</v>
      </c>
    </row>
    <row r="643" spans="1:10" x14ac:dyDescent="0.25">
      <c r="A643" s="22" t="s">
        <v>1729</v>
      </c>
      <c r="B643" s="23">
        <v>21.85</v>
      </c>
      <c r="C643" s="23">
        <v>5.56</v>
      </c>
      <c r="D643" s="23" t="s">
        <v>2381</v>
      </c>
      <c r="E643" s="23" t="s">
        <v>2380</v>
      </c>
      <c r="F643" s="23" t="s">
        <v>2380</v>
      </c>
      <c r="G643" s="23">
        <v>0</v>
      </c>
      <c r="H643" s="24" t="s">
        <v>2381</v>
      </c>
      <c r="I643" s="38" t="str">
        <f t="shared" si="20"/>
        <v>Normal Weight</v>
      </c>
      <c r="J643" s="38" t="str">
        <f t="shared" si="21"/>
        <v>Normal</v>
      </c>
    </row>
    <row r="644" spans="1:10" x14ac:dyDescent="0.25">
      <c r="A644" s="25" t="s">
        <v>1728</v>
      </c>
      <c r="B644" s="26">
        <v>36.08</v>
      </c>
      <c r="C644" s="26">
        <v>7.11</v>
      </c>
      <c r="D644" s="26" t="s">
        <v>2381</v>
      </c>
      <c r="E644" s="26" t="s">
        <v>2380</v>
      </c>
      <c r="F644" s="26" t="s">
        <v>2382</v>
      </c>
      <c r="G644" s="26">
        <v>1</v>
      </c>
      <c r="H644" s="27" t="s">
        <v>2380</v>
      </c>
      <c r="I644" s="38" t="str">
        <f t="shared" si="20"/>
        <v>Obesity</v>
      </c>
      <c r="J644" s="38" t="str">
        <f t="shared" si="21"/>
        <v>Diabetes</v>
      </c>
    </row>
    <row r="645" spans="1:10" x14ac:dyDescent="0.25">
      <c r="A645" s="22" t="s">
        <v>1727</v>
      </c>
      <c r="B645" s="23">
        <v>40.44</v>
      </c>
      <c r="C645" s="23">
        <v>5.13</v>
      </c>
      <c r="D645" s="23" t="s">
        <v>2381</v>
      </c>
      <c r="E645" s="23" t="s">
        <v>2380</v>
      </c>
      <c r="F645" s="23" t="s">
        <v>2382</v>
      </c>
      <c r="G645" s="23">
        <v>1</v>
      </c>
      <c r="H645" s="24" t="s">
        <v>2380</v>
      </c>
      <c r="I645" s="38" t="str">
        <f t="shared" si="20"/>
        <v>Obesity</v>
      </c>
      <c r="J645" s="38" t="str">
        <f t="shared" si="21"/>
        <v>Normal</v>
      </c>
    </row>
    <row r="646" spans="1:10" x14ac:dyDescent="0.25">
      <c r="A646" s="25" t="s">
        <v>1726</v>
      </c>
      <c r="B646" s="26">
        <v>38.094999999999999</v>
      </c>
      <c r="C646" s="26">
        <v>10.199999999999999</v>
      </c>
      <c r="D646" s="26" t="s">
        <v>2380</v>
      </c>
      <c r="E646" s="26" t="s">
        <v>2380</v>
      </c>
      <c r="F646" s="26" t="s">
        <v>2380</v>
      </c>
      <c r="G646" s="26">
        <v>0</v>
      </c>
      <c r="H646" s="27" t="s">
        <v>2380</v>
      </c>
      <c r="I646" s="38" t="str">
        <f t="shared" si="20"/>
        <v>Obesity</v>
      </c>
      <c r="J646" s="38" t="str">
        <f t="shared" si="21"/>
        <v>Diabetes</v>
      </c>
    </row>
    <row r="647" spans="1:10" x14ac:dyDescent="0.25">
      <c r="A647" s="22" t="s">
        <v>1725</v>
      </c>
      <c r="B647" s="23">
        <v>44.95</v>
      </c>
      <c r="C647" s="23">
        <v>10.4</v>
      </c>
      <c r="D647" s="23" t="s">
        <v>2380</v>
      </c>
      <c r="E647" s="23" t="s">
        <v>2380</v>
      </c>
      <c r="F647" s="23" t="s">
        <v>2380</v>
      </c>
      <c r="G647" s="23">
        <v>0</v>
      </c>
      <c r="H647" s="24" t="s">
        <v>2380</v>
      </c>
      <c r="I647" s="38" t="str">
        <f t="shared" si="20"/>
        <v>Obesity</v>
      </c>
      <c r="J647" s="38" t="str">
        <f t="shared" si="21"/>
        <v>Diabetes</v>
      </c>
    </row>
    <row r="648" spans="1:10" x14ac:dyDescent="0.25">
      <c r="A648" s="25" t="s">
        <v>1724</v>
      </c>
      <c r="B648" s="26">
        <v>35.54</v>
      </c>
      <c r="C648" s="26">
        <v>10.67</v>
      </c>
      <c r="D648" s="26" t="s">
        <v>2380</v>
      </c>
      <c r="E648" s="26" t="s">
        <v>2380</v>
      </c>
      <c r="F648" s="26" t="s">
        <v>2380</v>
      </c>
      <c r="G648" s="26">
        <v>0</v>
      </c>
      <c r="H648" s="27" t="s">
        <v>2380</v>
      </c>
      <c r="I648" s="38" t="str">
        <f t="shared" si="20"/>
        <v>Obesity</v>
      </c>
      <c r="J648" s="38" t="str">
        <f t="shared" si="21"/>
        <v>Diabetes</v>
      </c>
    </row>
    <row r="649" spans="1:10" x14ac:dyDescent="0.25">
      <c r="A649" s="22" t="s">
        <v>1723</v>
      </c>
      <c r="B649" s="23">
        <v>39.799999999999997</v>
      </c>
      <c r="C649" s="23">
        <v>4.6500000000000004</v>
      </c>
      <c r="D649" s="23" t="s">
        <v>2381</v>
      </c>
      <c r="E649" s="23" t="s">
        <v>2380</v>
      </c>
      <c r="F649" s="23" t="s">
        <v>2380</v>
      </c>
      <c r="G649" s="23">
        <v>2</v>
      </c>
      <c r="H649" s="24" t="s">
        <v>2380</v>
      </c>
      <c r="I649" s="38" t="str">
        <f t="shared" si="20"/>
        <v>Obesity</v>
      </c>
      <c r="J649" s="38" t="str">
        <f t="shared" si="21"/>
        <v>Normal</v>
      </c>
    </row>
    <row r="650" spans="1:10" x14ac:dyDescent="0.25">
      <c r="A650" s="25" t="s">
        <v>1722</v>
      </c>
      <c r="B650" s="26">
        <v>33.659999999999997</v>
      </c>
      <c r="C650" s="26">
        <v>5.65</v>
      </c>
      <c r="D650" s="26" t="s">
        <v>2381</v>
      </c>
      <c r="E650" s="26" t="s">
        <v>2380</v>
      </c>
      <c r="F650" s="26" t="s">
        <v>2380</v>
      </c>
      <c r="G650" s="26">
        <v>2</v>
      </c>
      <c r="H650" s="27" t="s">
        <v>2380</v>
      </c>
      <c r="I650" s="38" t="str">
        <f t="shared" si="20"/>
        <v>Obesity</v>
      </c>
      <c r="J650" s="38" t="str">
        <f t="shared" si="21"/>
        <v>Normal</v>
      </c>
    </row>
    <row r="651" spans="1:10" x14ac:dyDescent="0.25">
      <c r="A651" s="22" t="s">
        <v>1721</v>
      </c>
      <c r="B651" s="23">
        <v>35.5</v>
      </c>
      <c r="C651" s="23">
        <v>11.97</v>
      </c>
      <c r="D651" s="23" t="s">
        <v>2380</v>
      </c>
      <c r="E651" s="23" t="s">
        <v>2380</v>
      </c>
      <c r="F651" s="23" t="s">
        <v>2380</v>
      </c>
      <c r="G651" s="23">
        <v>0</v>
      </c>
      <c r="H651" s="24" t="s">
        <v>2380</v>
      </c>
      <c r="I651" s="38" t="str">
        <f t="shared" si="20"/>
        <v>Obesity</v>
      </c>
      <c r="J651" s="38" t="str">
        <f t="shared" si="21"/>
        <v>Diabetes</v>
      </c>
    </row>
    <row r="652" spans="1:10" x14ac:dyDescent="0.25">
      <c r="A652" s="25" t="s">
        <v>1720</v>
      </c>
      <c r="B652" s="26">
        <v>41.63</v>
      </c>
      <c r="C652" s="26">
        <v>6.71</v>
      </c>
      <c r="D652" s="26" t="s">
        <v>2380</v>
      </c>
      <c r="E652" s="26" t="s">
        <v>2380</v>
      </c>
      <c r="F652" s="26" t="s">
        <v>2380</v>
      </c>
      <c r="G652" s="26">
        <v>0</v>
      </c>
      <c r="H652" s="27" t="s">
        <v>2380</v>
      </c>
      <c r="I652" s="38" t="str">
        <f t="shared" si="20"/>
        <v>Obesity</v>
      </c>
      <c r="J652" s="38" t="str">
        <f t="shared" si="21"/>
        <v>Diabetes</v>
      </c>
    </row>
    <row r="653" spans="1:10" x14ac:dyDescent="0.25">
      <c r="A653" s="22" t="s">
        <v>1719</v>
      </c>
      <c r="B653" s="23">
        <v>46.49</v>
      </c>
      <c r="C653" s="23">
        <v>11.92</v>
      </c>
      <c r="D653" s="23" t="s">
        <v>2380</v>
      </c>
      <c r="E653" s="23" t="s">
        <v>2380</v>
      </c>
      <c r="F653" s="23" t="s">
        <v>2380</v>
      </c>
      <c r="G653" s="23">
        <v>0</v>
      </c>
      <c r="H653" s="24" t="s">
        <v>2380</v>
      </c>
      <c r="I653" s="38" t="str">
        <f t="shared" si="20"/>
        <v>Obesity</v>
      </c>
      <c r="J653" s="38" t="str">
        <f t="shared" si="21"/>
        <v>Diabetes</v>
      </c>
    </row>
    <row r="654" spans="1:10" x14ac:dyDescent="0.25">
      <c r="A654" s="25" t="s">
        <v>1718</v>
      </c>
      <c r="B654" s="26">
        <v>43.29</v>
      </c>
      <c r="C654" s="26">
        <v>5.35</v>
      </c>
      <c r="D654" s="26" t="s">
        <v>2380</v>
      </c>
      <c r="E654" s="26" t="s">
        <v>2380</v>
      </c>
      <c r="F654" s="26" t="s">
        <v>2380</v>
      </c>
      <c r="G654" s="26">
        <v>2</v>
      </c>
      <c r="H654" s="27" t="s">
        <v>2380</v>
      </c>
      <c r="I654" s="38" t="str">
        <f t="shared" si="20"/>
        <v>Obesity</v>
      </c>
      <c r="J654" s="38" t="str">
        <f t="shared" si="21"/>
        <v>Normal</v>
      </c>
    </row>
    <row r="655" spans="1:10" x14ac:dyDescent="0.25">
      <c r="A655" s="22" t="s">
        <v>1717</v>
      </c>
      <c r="B655" s="23">
        <v>43.08</v>
      </c>
      <c r="C655" s="23">
        <v>8.9600000000000009</v>
      </c>
      <c r="D655" s="23" t="s">
        <v>2381</v>
      </c>
      <c r="E655" s="23" t="s">
        <v>2380</v>
      </c>
      <c r="F655" s="23" t="s">
        <v>2380</v>
      </c>
      <c r="G655" s="23">
        <v>1</v>
      </c>
      <c r="H655" s="24" t="s">
        <v>2380</v>
      </c>
      <c r="I655" s="38" t="str">
        <f t="shared" si="20"/>
        <v>Obesity</v>
      </c>
      <c r="J655" s="38" t="str">
        <f t="shared" si="21"/>
        <v>Diabetes</v>
      </c>
    </row>
    <row r="656" spans="1:10" x14ac:dyDescent="0.25">
      <c r="A656" s="25" t="s">
        <v>1716</v>
      </c>
      <c r="B656" s="26">
        <v>39.07</v>
      </c>
      <c r="C656" s="26">
        <v>11.93</v>
      </c>
      <c r="D656" s="26" t="s">
        <v>2380</v>
      </c>
      <c r="E656" s="26" t="s">
        <v>2380</v>
      </c>
      <c r="F656" s="26" t="s">
        <v>2380</v>
      </c>
      <c r="G656" s="26">
        <v>0</v>
      </c>
      <c r="H656" s="27" t="s">
        <v>2380</v>
      </c>
      <c r="I656" s="38" t="str">
        <f t="shared" si="20"/>
        <v>Obesity</v>
      </c>
      <c r="J656" s="38" t="str">
        <f t="shared" si="21"/>
        <v>Diabetes</v>
      </c>
    </row>
    <row r="657" spans="1:10" x14ac:dyDescent="0.25">
      <c r="A657" s="22" t="s">
        <v>1715</v>
      </c>
      <c r="B657" s="23">
        <v>41.3</v>
      </c>
      <c r="C657" s="23">
        <v>9.59</v>
      </c>
      <c r="D657" s="23" t="s">
        <v>2380</v>
      </c>
      <c r="E657" s="23" t="s">
        <v>2380</v>
      </c>
      <c r="F657" s="23" t="s">
        <v>2380</v>
      </c>
      <c r="G657" s="23">
        <v>0</v>
      </c>
      <c r="H657" s="24" t="s">
        <v>2380</v>
      </c>
      <c r="I657" s="38" t="str">
        <f t="shared" si="20"/>
        <v>Obesity</v>
      </c>
      <c r="J657" s="38" t="str">
        <f t="shared" si="21"/>
        <v>Diabetes</v>
      </c>
    </row>
    <row r="658" spans="1:10" x14ac:dyDescent="0.25">
      <c r="A658" s="25" t="s">
        <v>1714</v>
      </c>
      <c r="B658" s="26">
        <v>42.95</v>
      </c>
      <c r="C658" s="26">
        <v>11.88</v>
      </c>
      <c r="D658" s="26" t="s">
        <v>2381</v>
      </c>
      <c r="E658" s="26" t="s">
        <v>2380</v>
      </c>
      <c r="F658" s="26" t="s">
        <v>2380</v>
      </c>
      <c r="G658" s="26">
        <v>2</v>
      </c>
      <c r="H658" s="27" t="s">
        <v>2380</v>
      </c>
      <c r="I658" s="38" t="str">
        <f t="shared" si="20"/>
        <v>Obesity</v>
      </c>
      <c r="J658" s="38" t="str">
        <f t="shared" si="21"/>
        <v>Diabetes</v>
      </c>
    </row>
    <row r="659" spans="1:10" x14ac:dyDescent="0.25">
      <c r="A659" s="22" t="s">
        <v>1713</v>
      </c>
      <c r="B659" s="23">
        <v>46.96</v>
      </c>
      <c r="C659" s="23">
        <v>4.6399999999999997</v>
      </c>
      <c r="D659" s="23" t="s">
        <v>2380</v>
      </c>
      <c r="E659" s="23" t="s">
        <v>2380</v>
      </c>
      <c r="F659" s="23" t="s">
        <v>2382</v>
      </c>
      <c r="G659" s="23">
        <v>1</v>
      </c>
      <c r="H659" s="24" t="s">
        <v>2380</v>
      </c>
      <c r="I659" s="38" t="str">
        <f t="shared" si="20"/>
        <v>Obesity</v>
      </c>
      <c r="J659" s="38" t="str">
        <f t="shared" si="21"/>
        <v>Normal</v>
      </c>
    </row>
    <row r="660" spans="1:10" x14ac:dyDescent="0.25">
      <c r="A660" s="25" t="s">
        <v>1712</v>
      </c>
      <c r="B660" s="26">
        <v>30.495000000000001</v>
      </c>
      <c r="C660" s="26">
        <v>9.5299999999999994</v>
      </c>
      <c r="D660" s="26" t="s">
        <v>2380</v>
      </c>
      <c r="E660" s="26" t="s">
        <v>2380</v>
      </c>
      <c r="F660" s="26" t="s">
        <v>2380</v>
      </c>
      <c r="G660" s="26">
        <v>0</v>
      </c>
      <c r="H660" s="27" t="s">
        <v>2380</v>
      </c>
      <c r="I660" s="38" t="str">
        <f t="shared" si="20"/>
        <v>Obesity</v>
      </c>
      <c r="J660" s="38" t="str">
        <f t="shared" si="21"/>
        <v>Diabetes</v>
      </c>
    </row>
    <row r="661" spans="1:10" x14ac:dyDescent="0.25">
      <c r="A661" s="22" t="s">
        <v>1711</v>
      </c>
      <c r="B661" s="23">
        <v>17.954999999999998</v>
      </c>
      <c r="C661" s="23">
        <v>5.29</v>
      </c>
      <c r="D661" s="23" t="s">
        <v>2381</v>
      </c>
      <c r="E661" s="23" t="s">
        <v>2380</v>
      </c>
      <c r="F661" s="23" t="s">
        <v>2380</v>
      </c>
      <c r="G661" s="23">
        <v>1</v>
      </c>
      <c r="H661" s="24" t="s">
        <v>2381</v>
      </c>
      <c r="I661" s="38" t="str">
        <f t="shared" si="20"/>
        <v>Underweight</v>
      </c>
      <c r="J661" s="38" t="str">
        <f t="shared" si="21"/>
        <v>Normal</v>
      </c>
    </row>
    <row r="662" spans="1:10" x14ac:dyDescent="0.25">
      <c r="A662" s="25" t="s">
        <v>1710</v>
      </c>
      <c r="B662" s="26">
        <v>25.6</v>
      </c>
      <c r="C662" s="26">
        <v>10.95</v>
      </c>
      <c r="D662" s="26" t="s">
        <v>2380</v>
      </c>
      <c r="E662" s="26" t="s">
        <v>2380</v>
      </c>
      <c r="F662" s="26" t="s">
        <v>2380</v>
      </c>
      <c r="G662" s="26">
        <v>3</v>
      </c>
      <c r="H662" s="27" t="s">
        <v>2380</v>
      </c>
      <c r="I662" s="38" t="str">
        <f t="shared" si="20"/>
        <v>Overweight</v>
      </c>
      <c r="J662" s="38" t="str">
        <f t="shared" si="21"/>
        <v>Diabetes</v>
      </c>
    </row>
    <row r="663" spans="1:10" x14ac:dyDescent="0.25">
      <c r="A663" s="22" t="s">
        <v>1709</v>
      </c>
      <c r="B663" s="23">
        <v>34.21</v>
      </c>
      <c r="C663" s="23">
        <v>9.17</v>
      </c>
      <c r="D663" s="23" t="s">
        <v>2380</v>
      </c>
      <c r="E663" s="23" t="s">
        <v>2380</v>
      </c>
      <c r="F663" s="23" t="s">
        <v>2380</v>
      </c>
      <c r="G663" s="23">
        <v>0</v>
      </c>
      <c r="H663" s="24" t="s">
        <v>2380</v>
      </c>
      <c r="I663" s="38" t="str">
        <f t="shared" si="20"/>
        <v>Obesity</v>
      </c>
      <c r="J663" s="38" t="str">
        <f t="shared" si="21"/>
        <v>Diabetes</v>
      </c>
    </row>
    <row r="664" spans="1:10" x14ac:dyDescent="0.25">
      <c r="A664" s="25" t="s">
        <v>1708</v>
      </c>
      <c r="B664" s="26">
        <v>39.74</v>
      </c>
      <c r="C664" s="26">
        <v>7.39</v>
      </c>
      <c r="D664" s="26" t="s">
        <v>2380</v>
      </c>
      <c r="E664" s="26" t="s">
        <v>2380</v>
      </c>
      <c r="F664" s="26" t="s">
        <v>2380</v>
      </c>
      <c r="G664" s="26">
        <v>0</v>
      </c>
      <c r="H664" s="27" t="s">
        <v>2380</v>
      </c>
      <c r="I664" s="38" t="str">
        <f t="shared" si="20"/>
        <v>Obesity</v>
      </c>
      <c r="J664" s="38" t="str">
        <f t="shared" si="21"/>
        <v>Diabetes</v>
      </c>
    </row>
    <row r="665" spans="1:10" x14ac:dyDescent="0.25">
      <c r="A665" s="22" t="s">
        <v>1707</v>
      </c>
      <c r="B665" s="23">
        <v>49.53</v>
      </c>
      <c r="C665" s="23">
        <v>9.1300000000000008</v>
      </c>
      <c r="D665" s="23" t="s">
        <v>2381</v>
      </c>
      <c r="E665" s="23" t="s">
        <v>2380</v>
      </c>
      <c r="F665" s="23" t="s">
        <v>2380</v>
      </c>
      <c r="G665" s="23">
        <v>0</v>
      </c>
      <c r="H665" s="24" t="s">
        <v>2380</v>
      </c>
      <c r="I665" s="38" t="str">
        <f t="shared" si="20"/>
        <v>Obesity</v>
      </c>
      <c r="J665" s="38" t="str">
        <f t="shared" si="21"/>
        <v>Diabetes</v>
      </c>
    </row>
    <row r="666" spans="1:10" x14ac:dyDescent="0.25">
      <c r="A666" s="25" t="s">
        <v>1706</v>
      </c>
      <c r="B666" s="26">
        <v>39.33</v>
      </c>
      <c r="C666" s="26">
        <v>10.4</v>
      </c>
      <c r="D666" s="26" t="s">
        <v>2380</v>
      </c>
      <c r="E666" s="26" t="s">
        <v>2380</v>
      </c>
      <c r="F666" s="26" t="s">
        <v>2380</v>
      </c>
      <c r="G666" s="26">
        <v>3</v>
      </c>
      <c r="H666" s="27" t="s">
        <v>2380</v>
      </c>
      <c r="I666" s="38" t="str">
        <f t="shared" si="20"/>
        <v>Obesity</v>
      </c>
      <c r="J666" s="38" t="str">
        <f t="shared" si="21"/>
        <v>Diabetes</v>
      </c>
    </row>
    <row r="667" spans="1:10" x14ac:dyDescent="0.25">
      <c r="A667" s="22" t="s">
        <v>1705</v>
      </c>
      <c r="B667" s="23">
        <v>39.979999999999997</v>
      </c>
      <c r="C667" s="23">
        <v>9.4600000000000009</v>
      </c>
      <c r="D667" s="23" t="s">
        <v>2381</v>
      </c>
      <c r="E667" s="23" t="s">
        <v>2380</v>
      </c>
      <c r="F667" s="23" t="s">
        <v>2380</v>
      </c>
      <c r="G667" s="23">
        <v>2</v>
      </c>
      <c r="H667" s="24" t="s">
        <v>2380</v>
      </c>
      <c r="I667" s="38" t="str">
        <f t="shared" si="20"/>
        <v>Obesity</v>
      </c>
      <c r="J667" s="38" t="str">
        <f t="shared" si="21"/>
        <v>Diabetes</v>
      </c>
    </row>
    <row r="668" spans="1:10" x14ac:dyDescent="0.25">
      <c r="A668" s="25" t="s">
        <v>1704</v>
      </c>
      <c r="B668" s="26">
        <v>46.51</v>
      </c>
      <c r="C668" s="26">
        <v>8.69</v>
      </c>
      <c r="D668" s="26" t="s">
        <v>2381</v>
      </c>
      <c r="E668" s="26" t="s">
        <v>2380</v>
      </c>
      <c r="F668" s="26" t="s">
        <v>2380</v>
      </c>
      <c r="G668" s="26">
        <v>0</v>
      </c>
      <c r="H668" s="27" t="s">
        <v>2380</v>
      </c>
      <c r="I668" s="38" t="str">
        <f t="shared" si="20"/>
        <v>Obesity</v>
      </c>
      <c r="J668" s="38" t="str">
        <f t="shared" si="21"/>
        <v>Diabetes</v>
      </c>
    </row>
    <row r="669" spans="1:10" x14ac:dyDescent="0.25">
      <c r="A669" s="22" t="s">
        <v>1703</v>
      </c>
      <c r="B669" s="23">
        <v>43.58</v>
      </c>
      <c r="C669" s="23">
        <v>4.2300000000000004</v>
      </c>
      <c r="D669" s="23" t="s">
        <v>2380</v>
      </c>
      <c r="E669" s="23" t="s">
        <v>2380</v>
      </c>
      <c r="F669" s="23" t="s">
        <v>2382</v>
      </c>
      <c r="G669" s="23">
        <v>1</v>
      </c>
      <c r="H669" s="24" t="s">
        <v>2380</v>
      </c>
      <c r="I669" s="38" t="str">
        <f t="shared" si="20"/>
        <v>Obesity</v>
      </c>
      <c r="J669" s="38" t="str">
        <f t="shared" si="21"/>
        <v>Normal</v>
      </c>
    </row>
    <row r="670" spans="1:10" x14ac:dyDescent="0.25">
      <c r="A670" s="25" t="s">
        <v>1702</v>
      </c>
      <c r="B670" s="26">
        <v>42.28</v>
      </c>
      <c r="C670" s="26">
        <v>9.16</v>
      </c>
      <c r="D670" s="26" t="s">
        <v>2381</v>
      </c>
      <c r="E670" s="26" t="s">
        <v>2380</v>
      </c>
      <c r="F670" s="26" t="s">
        <v>2380</v>
      </c>
      <c r="G670" s="26">
        <v>1</v>
      </c>
      <c r="H670" s="27" t="s">
        <v>2380</v>
      </c>
      <c r="I670" s="38" t="str">
        <f t="shared" si="20"/>
        <v>Obesity</v>
      </c>
      <c r="J670" s="38" t="str">
        <f t="shared" si="21"/>
        <v>Diabetes</v>
      </c>
    </row>
    <row r="671" spans="1:10" x14ac:dyDescent="0.25">
      <c r="A671" s="22" t="s">
        <v>1701</v>
      </c>
      <c r="B671" s="23">
        <v>35.520000000000003</v>
      </c>
      <c r="C671" s="23">
        <v>8.26</v>
      </c>
      <c r="D671" s="23" t="s">
        <v>2380</v>
      </c>
      <c r="E671" s="23" t="s">
        <v>2380</v>
      </c>
      <c r="F671" s="23" t="s">
        <v>2380</v>
      </c>
      <c r="G671" s="23">
        <v>0</v>
      </c>
      <c r="H671" s="24" t="s">
        <v>2380</v>
      </c>
      <c r="I671" s="38" t="str">
        <f t="shared" si="20"/>
        <v>Obesity</v>
      </c>
      <c r="J671" s="38" t="str">
        <f t="shared" si="21"/>
        <v>Diabetes</v>
      </c>
    </row>
    <row r="672" spans="1:10" x14ac:dyDescent="0.25">
      <c r="A672" s="25" t="s">
        <v>1700</v>
      </c>
      <c r="B672" s="26">
        <v>33.6</v>
      </c>
      <c r="C672" s="26">
        <v>11.25</v>
      </c>
      <c r="D672" s="26" t="s">
        <v>2380</v>
      </c>
      <c r="E672" s="26" t="s">
        <v>2380</v>
      </c>
      <c r="F672" s="26" t="s">
        <v>2380</v>
      </c>
      <c r="G672" s="26">
        <v>0</v>
      </c>
      <c r="H672" s="27" t="s">
        <v>2380</v>
      </c>
      <c r="I672" s="38" t="str">
        <f t="shared" si="20"/>
        <v>Obesity</v>
      </c>
      <c r="J672" s="38" t="str">
        <f t="shared" si="21"/>
        <v>Diabetes</v>
      </c>
    </row>
    <row r="673" spans="1:10" x14ac:dyDescent="0.25">
      <c r="A673" s="22" t="s">
        <v>1699</v>
      </c>
      <c r="B673" s="23">
        <v>22.42</v>
      </c>
      <c r="C673" s="23">
        <v>6.74</v>
      </c>
      <c r="D673" s="23" t="s">
        <v>2380</v>
      </c>
      <c r="E673" s="23" t="s">
        <v>2380</v>
      </c>
      <c r="F673" s="23" t="s">
        <v>2380</v>
      </c>
      <c r="G673" s="23">
        <v>0</v>
      </c>
      <c r="H673" s="24" t="s">
        <v>2381</v>
      </c>
      <c r="I673" s="38" t="str">
        <f t="shared" si="20"/>
        <v>Normal Weight</v>
      </c>
      <c r="J673" s="38" t="str">
        <f t="shared" si="21"/>
        <v>Diabetes</v>
      </c>
    </row>
    <row r="674" spans="1:10" x14ac:dyDescent="0.25">
      <c r="A674" s="25" t="s">
        <v>1698</v>
      </c>
      <c r="B674" s="26">
        <v>46.86</v>
      </c>
      <c r="C674" s="26">
        <v>4.87</v>
      </c>
      <c r="D674" s="26" t="s">
        <v>2380</v>
      </c>
      <c r="E674" s="26" t="s">
        <v>2380</v>
      </c>
      <c r="F674" s="26" t="s">
        <v>2380</v>
      </c>
      <c r="G674" s="26">
        <v>0</v>
      </c>
      <c r="H674" s="27" t="s">
        <v>2380</v>
      </c>
      <c r="I674" s="38" t="str">
        <f t="shared" si="20"/>
        <v>Obesity</v>
      </c>
      <c r="J674" s="38" t="str">
        <f t="shared" si="21"/>
        <v>Normal</v>
      </c>
    </row>
    <row r="675" spans="1:10" x14ac:dyDescent="0.25">
      <c r="A675" s="22" t="s">
        <v>1697</v>
      </c>
      <c r="B675" s="23">
        <v>32.965000000000003</v>
      </c>
      <c r="C675" s="23">
        <v>6.68</v>
      </c>
      <c r="D675" s="23" t="s">
        <v>2380</v>
      </c>
      <c r="E675" s="23" t="s">
        <v>2380</v>
      </c>
      <c r="F675" s="23" t="s">
        <v>2380</v>
      </c>
      <c r="G675" s="23">
        <v>3</v>
      </c>
      <c r="H675" s="24" t="s">
        <v>2380</v>
      </c>
      <c r="I675" s="38" t="str">
        <f t="shared" si="20"/>
        <v>Obesity</v>
      </c>
      <c r="J675" s="38" t="str">
        <f t="shared" si="21"/>
        <v>Diabetes</v>
      </c>
    </row>
    <row r="676" spans="1:10" x14ac:dyDescent="0.25">
      <c r="A676" s="25" t="s">
        <v>1696</v>
      </c>
      <c r="B676" s="26">
        <v>39.340000000000003</v>
      </c>
      <c r="C676" s="26">
        <v>5.0199999999999996</v>
      </c>
      <c r="D676" s="26" t="s">
        <v>2381</v>
      </c>
      <c r="E676" s="26" t="s">
        <v>2380</v>
      </c>
      <c r="F676" s="26" t="s">
        <v>2382</v>
      </c>
      <c r="G676" s="26">
        <v>1</v>
      </c>
      <c r="H676" s="27" t="s">
        <v>2380</v>
      </c>
      <c r="I676" s="38" t="str">
        <f t="shared" si="20"/>
        <v>Obesity</v>
      </c>
      <c r="J676" s="38" t="str">
        <f t="shared" si="21"/>
        <v>Normal</v>
      </c>
    </row>
    <row r="677" spans="1:10" x14ac:dyDescent="0.25">
      <c r="A677" s="22" t="s">
        <v>1695</v>
      </c>
      <c r="B677" s="23">
        <v>47</v>
      </c>
      <c r="C677" s="23">
        <v>10.64</v>
      </c>
      <c r="D677" s="23" t="s">
        <v>2381</v>
      </c>
      <c r="E677" s="23" t="s">
        <v>2380</v>
      </c>
      <c r="F677" s="23" t="s">
        <v>2380</v>
      </c>
      <c r="G677" s="23">
        <v>0</v>
      </c>
      <c r="H677" s="24" t="s">
        <v>2380</v>
      </c>
      <c r="I677" s="38" t="str">
        <f t="shared" si="20"/>
        <v>Obesity</v>
      </c>
      <c r="J677" s="38" t="str">
        <f t="shared" si="21"/>
        <v>Diabetes</v>
      </c>
    </row>
    <row r="678" spans="1:10" x14ac:dyDescent="0.25">
      <c r="A678" s="25" t="s">
        <v>1694</v>
      </c>
      <c r="B678" s="26">
        <v>36.71</v>
      </c>
      <c r="C678" s="26">
        <v>8.74</v>
      </c>
      <c r="D678" s="26" t="s">
        <v>2381</v>
      </c>
      <c r="E678" s="26" t="s">
        <v>2380</v>
      </c>
      <c r="F678" s="26" t="s">
        <v>2380</v>
      </c>
      <c r="G678" s="26">
        <v>0</v>
      </c>
      <c r="H678" s="27" t="s">
        <v>2380</v>
      </c>
      <c r="I678" s="38" t="str">
        <f t="shared" si="20"/>
        <v>Obesity</v>
      </c>
      <c r="J678" s="38" t="str">
        <f t="shared" si="21"/>
        <v>Diabetes</v>
      </c>
    </row>
    <row r="679" spans="1:10" x14ac:dyDescent="0.25">
      <c r="A679" s="22" t="s">
        <v>1693</v>
      </c>
      <c r="B679" s="23">
        <v>53.48</v>
      </c>
      <c r="C679" s="23">
        <v>5.64</v>
      </c>
      <c r="D679" s="23" t="s">
        <v>2380</v>
      </c>
      <c r="E679" s="23" t="s">
        <v>2380</v>
      </c>
      <c r="F679" s="23" t="s">
        <v>2380</v>
      </c>
      <c r="G679" s="23">
        <v>0</v>
      </c>
      <c r="H679" s="24" t="s">
        <v>2380</v>
      </c>
      <c r="I679" s="38" t="str">
        <f t="shared" si="20"/>
        <v>Obesity</v>
      </c>
      <c r="J679" s="38" t="str">
        <f t="shared" si="21"/>
        <v>Normal</v>
      </c>
    </row>
    <row r="680" spans="1:10" x14ac:dyDescent="0.25">
      <c r="A680" s="25" t="s">
        <v>1692</v>
      </c>
      <c r="B680" s="26">
        <v>35.5</v>
      </c>
      <c r="C680" s="26">
        <v>10.37</v>
      </c>
      <c r="D680" s="26" t="s">
        <v>2380</v>
      </c>
      <c r="E680" s="26" t="s">
        <v>2380</v>
      </c>
      <c r="F680" s="26" t="s">
        <v>2380</v>
      </c>
      <c r="G680" s="26">
        <v>0</v>
      </c>
      <c r="H680" s="27" t="s">
        <v>2380</v>
      </c>
      <c r="I680" s="38" t="str">
        <f t="shared" si="20"/>
        <v>Obesity</v>
      </c>
      <c r="J680" s="38" t="str">
        <f t="shared" si="21"/>
        <v>Diabetes</v>
      </c>
    </row>
    <row r="681" spans="1:10" x14ac:dyDescent="0.25">
      <c r="A681" s="22" t="s">
        <v>1691</v>
      </c>
      <c r="B681" s="23">
        <v>36.979999999999997</v>
      </c>
      <c r="C681" s="23">
        <v>9.56</v>
      </c>
      <c r="D681" s="23" t="s">
        <v>2381</v>
      </c>
      <c r="E681" s="23" t="s">
        <v>2380</v>
      </c>
      <c r="F681" s="23" t="s">
        <v>2380</v>
      </c>
      <c r="G681" s="23">
        <v>0</v>
      </c>
      <c r="H681" s="24" t="s">
        <v>2380</v>
      </c>
      <c r="I681" s="38" t="str">
        <f t="shared" si="20"/>
        <v>Obesity</v>
      </c>
      <c r="J681" s="38" t="str">
        <f t="shared" si="21"/>
        <v>Diabetes</v>
      </c>
    </row>
    <row r="682" spans="1:10" x14ac:dyDescent="0.25">
      <c r="A682" s="25" t="s">
        <v>1690</v>
      </c>
      <c r="B682" s="26">
        <v>32.395000000000003</v>
      </c>
      <c r="C682" s="26">
        <v>8.23</v>
      </c>
      <c r="D682" s="26" t="s">
        <v>2381</v>
      </c>
      <c r="E682" s="26" t="s">
        <v>2380</v>
      </c>
      <c r="F682" s="26" t="s">
        <v>2382</v>
      </c>
      <c r="G682" s="26">
        <v>1</v>
      </c>
      <c r="H682" s="27" t="s">
        <v>2380</v>
      </c>
      <c r="I682" s="38" t="str">
        <f t="shared" si="20"/>
        <v>Obesity</v>
      </c>
      <c r="J682" s="38" t="str">
        <f t="shared" si="21"/>
        <v>Diabetes</v>
      </c>
    </row>
    <row r="683" spans="1:10" x14ac:dyDescent="0.25">
      <c r="A683" s="22" t="s">
        <v>1689</v>
      </c>
      <c r="B683" s="23">
        <v>32.729999999999997</v>
      </c>
      <c r="C683" s="23">
        <v>7.03</v>
      </c>
      <c r="D683" s="23" t="s">
        <v>2380</v>
      </c>
      <c r="E683" s="23" t="s">
        <v>2380</v>
      </c>
      <c r="F683" s="23" t="s">
        <v>2380</v>
      </c>
      <c r="G683" s="23">
        <v>0</v>
      </c>
      <c r="H683" s="24" t="s">
        <v>2380</v>
      </c>
      <c r="I683" s="38" t="str">
        <f t="shared" si="20"/>
        <v>Obesity</v>
      </c>
      <c r="J683" s="38" t="str">
        <f t="shared" si="21"/>
        <v>Diabetes</v>
      </c>
    </row>
    <row r="684" spans="1:10" x14ac:dyDescent="0.25">
      <c r="A684" s="25" t="s">
        <v>1688</v>
      </c>
      <c r="B684" s="26">
        <v>20.52</v>
      </c>
      <c r="C684" s="26">
        <v>5.45</v>
      </c>
      <c r="D684" s="26" t="s">
        <v>2380</v>
      </c>
      <c r="E684" s="26" t="s">
        <v>2380</v>
      </c>
      <c r="F684" s="26" t="s">
        <v>2380</v>
      </c>
      <c r="G684" s="26">
        <v>1</v>
      </c>
      <c r="H684" s="27" t="s">
        <v>2381</v>
      </c>
      <c r="I684" s="38" t="str">
        <f t="shared" si="20"/>
        <v>Normal Weight</v>
      </c>
      <c r="J684" s="38" t="str">
        <f t="shared" si="21"/>
        <v>Normal</v>
      </c>
    </row>
    <row r="685" spans="1:10" x14ac:dyDescent="0.25">
      <c r="A685" s="22" t="s">
        <v>1687</v>
      </c>
      <c r="B685" s="23">
        <v>51.72</v>
      </c>
      <c r="C685" s="23">
        <v>5.76</v>
      </c>
      <c r="D685" s="23" t="s">
        <v>2380</v>
      </c>
      <c r="E685" s="23" t="s">
        <v>2380</v>
      </c>
      <c r="F685" s="23" t="s">
        <v>2380</v>
      </c>
      <c r="G685" s="23">
        <v>0</v>
      </c>
      <c r="H685" s="24" t="s">
        <v>2380</v>
      </c>
      <c r="I685" s="38" t="str">
        <f t="shared" si="20"/>
        <v>Obesity</v>
      </c>
      <c r="J685" s="38" t="str">
        <f t="shared" si="21"/>
        <v>Prediabetes</v>
      </c>
    </row>
    <row r="686" spans="1:10" x14ac:dyDescent="0.25">
      <c r="A686" s="25" t="s">
        <v>1686</v>
      </c>
      <c r="B686" s="26">
        <v>50.2</v>
      </c>
      <c r="C686" s="26">
        <v>5.4</v>
      </c>
      <c r="D686" s="26" t="s">
        <v>2380</v>
      </c>
      <c r="E686" s="26" t="s">
        <v>2380</v>
      </c>
      <c r="F686" s="26" t="s">
        <v>2380</v>
      </c>
      <c r="G686" s="26">
        <v>0</v>
      </c>
      <c r="H686" s="27" t="s">
        <v>2380</v>
      </c>
      <c r="I686" s="38" t="str">
        <f t="shared" si="20"/>
        <v>Obesity</v>
      </c>
      <c r="J686" s="38" t="str">
        <f t="shared" si="21"/>
        <v>Normal</v>
      </c>
    </row>
    <row r="687" spans="1:10" x14ac:dyDescent="0.25">
      <c r="A687" s="22" t="s">
        <v>1685</v>
      </c>
      <c r="B687" s="23">
        <v>25.52</v>
      </c>
      <c r="C687" s="23">
        <v>6.35</v>
      </c>
      <c r="D687" s="23" t="s">
        <v>2380</v>
      </c>
      <c r="E687" s="23" t="s">
        <v>2380</v>
      </c>
      <c r="F687" s="23" t="s">
        <v>2382</v>
      </c>
      <c r="G687" s="23">
        <v>1</v>
      </c>
      <c r="H687" s="24" t="s">
        <v>2380</v>
      </c>
      <c r="I687" s="38" t="str">
        <f t="shared" si="20"/>
        <v>Overweight</v>
      </c>
      <c r="J687" s="38" t="str">
        <f t="shared" si="21"/>
        <v>Prediabetes</v>
      </c>
    </row>
    <row r="688" spans="1:10" x14ac:dyDescent="0.25">
      <c r="A688" s="25" t="s">
        <v>1684</v>
      </c>
      <c r="B688" s="26">
        <v>35.200000000000003</v>
      </c>
      <c r="C688" s="26">
        <v>6.26</v>
      </c>
      <c r="D688" s="26" t="s">
        <v>2381</v>
      </c>
      <c r="E688" s="26" t="s">
        <v>2380</v>
      </c>
      <c r="F688" s="26" t="s">
        <v>2380</v>
      </c>
      <c r="G688" s="26">
        <v>2</v>
      </c>
      <c r="H688" s="27" t="s">
        <v>2380</v>
      </c>
      <c r="I688" s="38" t="str">
        <f t="shared" si="20"/>
        <v>Obesity</v>
      </c>
      <c r="J688" s="38" t="str">
        <f t="shared" si="21"/>
        <v>Prediabetes</v>
      </c>
    </row>
    <row r="689" spans="1:10" x14ac:dyDescent="0.25">
      <c r="A689" s="22" t="s">
        <v>1683</v>
      </c>
      <c r="B689" s="23">
        <v>41.26</v>
      </c>
      <c r="C689" s="23">
        <v>5.97</v>
      </c>
      <c r="D689" s="23" t="s">
        <v>2381</v>
      </c>
      <c r="E689" s="23" t="s">
        <v>2380</v>
      </c>
      <c r="F689" s="23" t="s">
        <v>2380</v>
      </c>
      <c r="G689" s="23">
        <v>0</v>
      </c>
      <c r="H689" s="24" t="s">
        <v>2380</v>
      </c>
      <c r="I689" s="38" t="str">
        <f t="shared" si="20"/>
        <v>Obesity</v>
      </c>
      <c r="J689" s="38" t="str">
        <f t="shared" si="21"/>
        <v>Prediabetes</v>
      </c>
    </row>
    <row r="690" spans="1:10" x14ac:dyDescent="0.25">
      <c r="A690" s="25" t="s">
        <v>1682</v>
      </c>
      <c r="B690" s="26">
        <v>17.195</v>
      </c>
      <c r="C690" s="26">
        <v>5.29</v>
      </c>
      <c r="D690" s="26" t="s">
        <v>2381</v>
      </c>
      <c r="E690" s="26" t="s">
        <v>2380</v>
      </c>
      <c r="F690" s="26" t="s">
        <v>2380</v>
      </c>
      <c r="G690" s="26">
        <v>0</v>
      </c>
      <c r="H690" s="27" t="s">
        <v>2381</v>
      </c>
      <c r="I690" s="38" t="str">
        <f t="shared" si="20"/>
        <v>Underweight</v>
      </c>
      <c r="J690" s="38" t="str">
        <f t="shared" si="21"/>
        <v>Normal</v>
      </c>
    </row>
    <row r="691" spans="1:10" x14ac:dyDescent="0.25">
      <c r="A691" s="22" t="s">
        <v>1681</v>
      </c>
      <c r="B691" s="23">
        <v>23.085000000000001</v>
      </c>
      <c r="C691" s="23">
        <v>4.2699999999999996</v>
      </c>
      <c r="D691" s="23" t="s">
        <v>2381</v>
      </c>
      <c r="E691" s="23" t="s">
        <v>2380</v>
      </c>
      <c r="F691" s="23" t="s">
        <v>2380</v>
      </c>
      <c r="G691" s="23">
        <v>2</v>
      </c>
      <c r="H691" s="24" t="s">
        <v>2380</v>
      </c>
      <c r="I691" s="38" t="str">
        <f t="shared" si="20"/>
        <v>Normal Weight</v>
      </c>
      <c r="J691" s="38" t="str">
        <f t="shared" si="21"/>
        <v>Normal</v>
      </c>
    </row>
    <row r="692" spans="1:10" x14ac:dyDescent="0.25">
      <c r="A692" s="25" t="s">
        <v>1680</v>
      </c>
      <c r="B692" s="26">
        <v>21.66</v>
      </c>
      <c r="C692" s="26">
        <v>5.2</v>
      </c>
      <c r="D692" s="26" t="s">
        <v>2381</v>
      </c>
      <c r="E692" s="26" t="s">
        <v>2380</v>
      </c>
      <c r="F692" s="26" t="s">
        <v>2380</v>
      </c>
      <c r="G692" s="26">
        <v>2</v>
      </c>
      <c r="H692" s="27" t="s">
        <v>2380</v>
      </c>
      <c r="I692" s="38" t="str">
        <f t="shared" si="20"/>
        <v>Normal Weight</v>
      </c>
      <c r="J692" s="38" t="str">
        <f t="shared" si="21"/>
        <v>Normal</v>
      </c>
    </row>
    <row r="693" spans="1:10" x14ac:dyDescent="0.25">
      <c r="A693" s="22" t="s">
        <v>1679</v>
      </c>
      <c r="B693" s="23">
        <v>36.47</v>
      </c>
      <c r="C693" s="23">
        <v>8.23</v>
      </c>
      <c r="D693" s="23" t="s">
        <v>2381</v>
      </c>
      <c r="E693" s="23" t="s">
        <v>2380</v>
      </c>
      <c r="F693" s="23" t="s">
        <v>2380</v>
      </c>
      <c r="G693" s="23">
        <v>0</v>
      </c>
      <c r="H693" s="24" t="s">
        <v>2380</v>
      </c>
      <c r="I693" s="38" t="str">
        <f t="shared" si="20"/>
        <v>Obesity</v>
      </c>
      <c r="J693" s="38" t="str">
        <f t="shared" si="21"/>
        <v>Diabetes</v>
      </c>
    </row>
    <row r="694" spans="1:10" x14ac:dyDescent="0.25">
      <c r="A694" s="25" t="s">
        <v>1678</v>
      </c>
      <c r="B694" s="26">
        <v>36.08</v>
      </c>
      <c r="C694" s="26">
        <v>10.33</v>
      </c>
      <c r="D694" s="26" t="s">
        <v>2381</v>
      </c>
      <c r="E694" s="26" t="s">
        <v>2380</v>
      </c>
      <c r="F694" s="26" t="s">
        <v>2380</v>
      </c>
      <c r="G694" s="26">
        <v>0</v>
      </c>
      <c r="H694" s="27" t="s">
        <v>2380</v>
      </c>
      <c r="I694" s="38" t="str">
        <f t="shared" si="20"/>
        <v>Obesity</v>
      </c>
      <c r="J694" s="38" t="str">
        <f t="shared" si="21"/>
        <v>Diabetes</v>
      </c>
    </row>
    <row r="695" spans="1:10" x14ac:dyDescent="0.25">
      <c r="A695" s="22" t="s">
        <v>1677</v>
      </c>
      <c r="B695" s="23">
        <v>23.18</v>
      </c>
      <c r="C695" s="23">
        <v>6.13</v>
      </c>
      <c r="D695" s="23" t="s">
        <v>2380</v>
      </c>
      <c r="E695" s="23" t="s">
        <v>2380</v>
      </c>
      <c r="F695" s="23" t="s">
        <v>2380</v>
      </c>
      <c r="G695" s="23">
        <v>0</v>
      </c>
      <c r="H695" s="24" t="s">
        <v>2380</v>
      </c>
      <c r="I695" s="38" t="str">
        <f t="shared" si="20"/>
        <v>Normal Weight</v>
      </c>
      <c r="J695" s="38" t="str">
        <f t="shared" si="21"/>
        <v>Prediabetes</v>
      </c>
    </row>
    <row r="696" spans="1:10" x14ac:dyDescent="0.25">
      <c r="A696" s="25" t="s">
        <v>1676</v>
      </c>
      <c r="B696" s="26">
        <v>39.159999999999997</v>
      </c>
      <c r="C696" s="26">
        <v>8.08</v>
      </c>
      <c r="D696" s="26" t="s">
        <v>2380</v>
      </c>
      <c r="E696" s="26" t="s">
        <v>2380</v>
      </c>
      <c r="F696" s="26" t="s">
        <v>2380</v>
      </c>
      <c r="G696" s="26">
        <v>3</v>
      </c>
      <c r="H696" s="27" t="s">
        <v>2380</v>
      </c>
      <c r="I696" s="38" t="str">
        <f t="shared" si="20"/>
        <v>Obesity</v>
      </c>
      <c r="J696" s="38" t="str">
        <f t="shared" si="21"/>
        <v>Diabetes</v>
      </c>
    </row>
    <row r="697" spans="1:10" x14ac:dyDescent="0.25">
      <c r="A697" s="22" t="s">
        <v>1675</v>
      </c>
      <c r="B697" s="23">
        <v>38.19</v>
      </c>
      <c r="C697" s="23">
        <v>10.49</v>
      </c>
      <c r="D697" s="23" t="s">
        <v>2380</v>
      </c>
      <c r="E697" s="23" t="s">
        <v>2380</v>
      </c>
      <c r="F697" s="23" t="s">
        <v>2380</v>
      </c>
      <c r="G697" s="23">
        <v>3</v>
      </c>
      <c r="H697" s="24" t="s">
        <v>2380</v>
      </c>
      <c r="I697" s="38" t="str">
        <f t="shared" si="20"/>
        <v>Obesity</v>
      </c>
      <c r="J697" s="38" t="str">
        <f t="shared" si="21"/>
        <v>Diabetes</v>
      </c>
    </row>
    <row r="698" spans="1:10" x14ac:dyDescent="0.25">
      <c r="A698" s="25" t="s">
        <v>1674</v>
      </c>
      <c r="B698" s="26">
        <v>26.41</v>
      </c>
      <c r="C698" s="26">
        <v>8.11</v>
      </c>
      <c r="D698" s="26" t="s">
        <v>2380</v>
      </c>
      <c r="E698" s="26" t="s">
        <v>2380</v>
      </c>
      <c r="F698" s="26" t="s">
        <v>2380</v>
      </c>
      <c r="G698" s="26">
        <v>3</v>
      </c>
      <c r="H698" s="27" t="s">
        <v>2380</v>
      </c>
      <c r="I698" s="38" t="str">
        <f t="shared" si="20"/>
        <v>Overweight</v>
      </c>
      <c r="J698" s="38" t="str">
        <f t="shared" si="21"/>
        <v>Diabetes</v>
      </c>
    </row>
    <row r="699" spans="1:10" x14ac:dyDescent="0.25">
      <c r="A699" s="22" t="s">
        <v>1673</v>
      </c>
      <c r="B699" s="23">
        <v>28.785</v>
      </c>
      <c r="C699" s="23">
        <v>6.6</v>
      </c>
      <c r="D699" s="23" t="s">
        <v>2380</v>
      </c>
      <c r="E699" s="23" t="s">
        <v>2380</v>
      </c>
      <c r="F699" s="23" t="s">
        <v>2380</v>
      </c>
      <c r="G699" s="23">
        <v>0</v>
      </c>
      <c r="H699" s="24" t="s">
        <v>2380</v>
      </c>
      <c r="I699" s="38" t="str">
        <f t="shared" si="20"/>
        <v>Overweight</v>
      </c>
      <c r="J699" s="38" t="str">
        <f t="shared" si="21"/>
        <v>Diabetes</v>
      </c>
    </row>
    <row r="700" spans="1:10" x14ac:dyDescent="0.25">
      <c r="A700" s="25" t="s">
        <v>1672</v>
      </c>
      <c r="B700" s="26">
        <v>26.695</v>
      </c>
      <c r="C700" s="26">
        <v>10.14</v>
      </c>
      <c r="D700" s="26" t="s">
        <v>2381</v>
      </c>
      <c r="E700" s="26" t="s">
        <v>2380</v>
      </c>
      <c r="F700" s="26" t="s">
        <v>2382</v>
      </c>
      <c r="G700" s="26">
        <v>1</v>
      </c>
      <c r="H700" s="27" t="s">
        <v>2380</v>
      </c>
      <c r="I700" s="38" t="str">
        <f t="shared" si="20"/>
        <v>Overweight</v>
      </c>
      <c r="J700" s="38" t="str">
        <f t="shared" si="21"/>
        <v>Diabetes</v>
      </c>
    </row>
    <row r="701" spans="1:10" x14ac:dyDescent="0.25">
      <c r="A701" s="22" t="s">
        <v>1671</v>
      </c>
      <c r="B701" s="23">
        <v>32.799999999999997</v>
      </c>
      <c r="C701" s="23">
        <v>6.06</v>
      </c>
      <c r="D701" s="23" t="s">
        <v>2381</v>
      </c>
      <c r="E701" s="23" t="s">
        <v>2380</v>
      </c>
      <c r="F701" s="23" t="s">
        <v>2380</v>
      </c>
      <c r="G701" s="23">
        <v>1</v>
      </c>
      <c r="H701" s="24" t="s">
        <v>2380</v>
      </c>
      <c r="I701" s="38" t="str">
        <f t="shared" si="20"/>
        <v>Obesity</v>
      </c>
      <c r="J701" s="38" t="str">
        <f t="shared" si="21"/>
        <v>Prediabetes</v>
      </c>
    </row>
    <row r="702" spans="1:10" x14ac:dyDescent="0.25">
      <c r="A702" s="25" t="s">
        <v>1670</v>
      </c>
      <c r="B702" s="26">
        <v>35.869999999999997</v>
      </c>
      <c r="C702" s="26">
        <v>9.91</v>
      </c>
      <c r="D702" s="26" t="s">
        <v>2381</v>
      </c>
      <c r="E702" s="26" t="s">
        <v>2380</v>
      </c>
      <c r="F702" s="26" t="s">
        <v>2380</v>
      </c>
      <c r="G702" s="26">
        <v>0</v>
      </c>
      <c r="H702" s="27" t="s">
        <v>2380</v>
      </c>
      <c r="I702" s="38" t="str">
        <f t="shared" si="20"/>
        <v>Obesity</v>
      </c>
      <c r="J702" s="38" t="str">
        <f t="shared" si="21"/>
        <v>Diabetes</v>
      </c>
    </row>
    <row r="703" spans="1:10" x14ac:dyDescent="0.25">
      <c r="A703" s="22" t="s">
        <v>1669</v>
      </c>
      <c r="B703" s="23">
        <v>21.66</v>
      </c>
      <c r="C703" s="23">
        <v>4.1399999999999997</v>
      </c>
      <c r="D703" s="23" t="s">
        <v>2381</v>
      </c>
      <c r="E703" s="23" t="s">
        <v>2380</v>
      </c>
      <c r="F703" s="23" t="s">
        <v>2380</v>
      </c>
      <c r="G703" s="23">
        <v>2</v>
      </c>
      <c r="H703" s="24" t="s">
        <v>2380</v>
      </c>
      <c r="I703" s="38" t="str">
        <f t="shared" si="20"/>
        <v>Normal Weight</v>
      </c>
      <c r="J703" s="38" t="str">
        <f t="shared" si="21"/>
        <v>Normal</v>
      </c>
    </row>
    <row r="704" spans="1:10" x14ac:dyDescent="0.25">
      <c r="A704" s="25" t="s">
        <v>1668</v>
      </c>
      <c r="B704" s="26">
        <v>37.72</v>
      </c>
      <c r="C704" s="26">
        <v>4.38</v>
      </c>
      <c r="D704" s="26" t="s">
        <v>2381</v>
      </c>
      <c r="E704" s="26" t="s">
        <v>2380</v>
      </c>
      <c r="F704" s="26" t="s">
        <v>2382</v>
      </c>
      <c r="G704" s="26">
        <v>1</v>
      </c>
      <c r="H704" s="27" t="s">
        <v>2380</v>
      </c>
      <c r="I704" s="38" t="str">
        <f t="shared" si="20"/>
        <v>Obesity</v>
      </c>
      <c r="J704" s="38" t="str">
        <f t="shared" si="21"/>
        <v>Normal</v>
      </c>
    </row>
    <row r="705" spans="1:10" x14ac:dyDescent="0.25">
      <c r="A705" s="22" t="s">
        <v>1667</v>
      </c>
      <c r="B705" s="23">
        <v>39.700000000000003</v>
      </c>
      <c r="C705" s="23">
        <v>9.83</v>
      </c>
      <c r="D705" s="23" t="s">
        <v>2380</v>
      </c>
      <c r="E705" s="23" t="s">
        <v>2380</v>
      </c>
      <c r="F705" s="23" t="s">
        <v>2380</v>
      </c>
      <c r="G705" s="23">
        <v>3</v>
      </c>
      <c r="H705" s="24" t="s">
        <v>2380</v>
      </c>
      <c r="I705" s="38" t="str">
        <f t="shared" si="20"/>
        <v>Obesity</v>
      </c>
      <c r="J705" s="38" t="str">
        <f t="shared" si="21"/>
        <v>Diabetes</v>
      </c>
    </row>
    <row r="706" spans="1:10" x14ac:dyDescent="0.25">
      <c r="A706" s="25" t="s">
        <v>1666</v>
      </c>
      <c r="B706" s="26">
        <v>35.97</v>
      </c>
      <c r="C706" s="26">
        <v>11.08</v>
      </c>
      <c r="D706" s="26" t="s">
        <v>2380</v>
      </c>
      <c r="E706" s="26" t="s">
        <v>2380</v>
      </c>
      <c r="F706" s="26" t="s">
        <v>2380</v>
      </c>
      <c r="G706" s="26">
        <v>3</v>
      </c>
      <c r="H706" s="27" t="s">
        <v>2380</v>
      </c>
      <c r="I706" s="38" t="str">
        <f t="shared" ref="I706:I769" si="22">IF(B706&lt;18.5,"Underweight",IF(B706&lt;25,"Normal Weight",IF(B706&lt;30,"Overweight","Obesity")))</f>
        <v>Obesity</v>
      </c>
      <c r="J706" s="38" t="str">
        <f t="shared" ref="J706:J769" si="23">IF(C706&lt;5.7,"Normal",IF(C706&lt;6.5,"Prediabetes","Diabetes"))</f>
        <v>Diabetes</v>
      </c>
    </row>
    <row r="707" spans="1:10" x14ac:dyDescent="0.25">
      <c r="A707" s="22" t="s">
        <v>1665</v>
      </c>
      <c r="B707" s="23">
        <v>37.85</v>
      </c>
      <c r="C707" s="23">
        <v>11.01</v>
      </c>
      <c r="D707" s="23" t="s">
        <v>2380</v>
      </c>
      <c r="E707" s="23" t="s">
        <v>2380</v>
      </c>
      <c r="F707" s="23" t="s">
        <v>2380</v>
      </c>
      <c r="G707" s="23">
        <v>0</v>
      </c>
      <c r="H707" s="24" t="s">
        <v>2380</v>
      </c>
      <c r="I707" s="38" t="str">
        <f t="shared" si="22"/>
        <v>Obesity</v>
      </c>
      <c r="J707" s="38" t="str">
        <f t="shared" si="23"/>
        <v>Diabetes</v>
      </c>
    </row>
    <row r="708" spans="1:10" x14ac:dyDescent="0.25">
      <c r="A708" s="25" t="s">
        <v>1664</v>
      </c>
      <c r="B708" s="26">
        <v>21.66</v>
      </c>
      <c r="C708" s="26">
        <v>4.37</v>
      </c>
      <c r="D708" s="26" t="s">
        <v>2380</v>
      </c>
      <c r="E708" s="26" t="s">
        <v>2381</v>
      </c>
      <c r="F708" s="26" t="s">
        <v>2380</v>
      </c>
      <c r="G708" s="26">
        <v>1</v>
      </c>
      <c r="H708" s="27" t="s">
        <v>2381</v>
      </c>
      <c r="I708" s="38" t="str">
        <f t="shared" si="22"/>
        <v>Normal Weight</v>
      </c>
      <c r="J708" s="38" t="str">
        <f t="shared" si="23"/>
        <v>Normal</v>
      </c>
    </row>
    <row r="709" spans="1:10" x14ac:dyDescent="0.25">
      <c r="A709" s="22" t="s">
        <v>1663</v>
      </c>
      <c r="B709" s="23">
        <v>39.369999999999997</v>
      </c>
      <c r="C709" s="23">
        <v>5.91</v>
      </c>
      <c r="D709" s="23" t="s">
        <v>2380</v>
      </c>
      <c r="E709" s="23" t="s">
        <v>2380</v>
      </c>
      <c r="F709" s="23" t="s">
        <v>2380</v>
      </c>
      <c r="G709" s="23">
        <v>2</v>
      </c>
      <c r="H709" s="24" t="s">
        <v>2380</v>
      </c>
      <c r="I709" s="38" t="str">
        <f t="shared" si="22"/>
        <v>Obesity</v>
      </c>
      <c r="J709" s="38" t="str">
        <f t="shared" si="23"/>
        <v>Prediabetes</v>
      </c>
    </row>
    <row r="710" spans="1:10" x14ac:dyDescent="0.25">
      <c r="A710" s="25" t="s">
        <v>1662</v>
      </c>
      <c r="B710" s="26">
        <v>40.880000000000003</v>
      </c>
      <c r="C710" s="26">
        <v>7.65</v>
      </c>
      <c r="D710" s="26" t="s">
        <v>2380</v>
      </c>
      <c r="E710" s="26" t="s">
        <v>2380</v>
      </c>
      <c r="F710" s="26" t="s">
        <v>2380</v>
      </c>
      <c r="G710" s="26">
        <v>0</v>
      </c>
      <c r="H710" s="27" t="s">
        <v>2380</v>
      </c>
      <c r="I710" s="38" t="str">
        <f t="shared" si="22"/>
        <v>Obesity</v>
      </c>
      <c r="J710" s="38" t="str">
        <f t="shared" si="23"/>
        <v>Diabetes</v>
      </c>
    </row>
    <row r="711" spans="1:10" x14ac:dyDescent="0.25">
      <c r="A711" s="22" t="s">
        <v>1661</v>
      </c>
      <c r="B711" s="23">
        <v>26.22</v>
      </c>
      <c r="C711" s="23">
        <v>5.37</v>
      </c>
      <c r="D711" s="23" t="s">
        <v>2381</v>
      </c>
      <c r="E711" s="23" t="s">
        <v>2380</v>
      </c>
      <c r="F711" s="23" t="s">
        <v>2380</v>
      </c>
      <c r="G711" s="23">
        <v>2</v>
      </c>
      <c r="H711" s="24" t="s">
        <v>2380</v>
      </c>
      <c r="I711" s="38" t="str">
        <f t="shared" si="22"/>
        <v>Overweight</v>
      </c>
      <c r="J711" s="38" t="str">
        <f t="shared" si="23"/>
        <v>Normal</v>
      </c>
    </row>
    <row r="712" spans="1:10" x14ac:dyDescent="0.25">
      <c r="A712" s="25" t="s">
        <v>1660</v>
      </c>
      <c r="B712" s="26">
        <v>25.08</v>
      </c>
      <c r="C712" s="26">
        <v>5.75</v>
      </c>
      <c r="D712" s="26" t="s">
        <v>2381</v>
      </c>
      <c r="E712" s="26" t="s">
        <v>2380</v>
      </c>
      <c r="F712" s="26" t="s">
        <v>2380</v>
      </c>
      <c r="G712" s="26">
        <v>2</v>
      </c>
      <c r="H712" s="27" t="s">
        <v>2380</v>
      </c>
      <c r="I712" s="38" t="str">
        <f t="shared" si="22"/>
        <v>Overweight</v>
      </c>
      <c r="J712" s="38" t="str">
        <f t="shared" si="23"/>
        <v>Prediabetes</v>
      </c>
    </row>
    <row r="713" spans="1:10" x14ac:dyDescent="0.25">
      <c r="A713" s="22" t="s">
        <v>1659</v>
      </c>
      <c r="B713" s="23">
        <v>39.1</v>
      </c>
      <c r="C713" s="23">
        <v>6.79</v>
      </c>
      <c r="D713" s="23" t="s">
        <v>2381</v>
      </c>
      <c r="E713" s="23" t="s">
        <v>2380</v>
      </c>
      <c r="F713" s="23" t="s">
        <v>2380</v>
      </c>
      <c r="G713" s="23">
        <v>2</v>
      </c>
      <c r="H713" s="24" t="s">
        <v>2380</v>
      </c>
      <c r="I713" s="38" t="str">
        <f t="shared" si="22"/>
        <v>Obesity</v>
      </c>
      <c r="J713" s="38" t="str">
        <f t="shared" si="23"/>
        <v>Diabetes</v>
      </c>
    </row>
    <row r="714" spans="1:10" x14ac:dyDescent="0.25">
      <c r="A714" s="25" t="s">
        <v>1658</v>
      </c>
      <c r="B714" s="26">
        <v>37.905000000000001</v>
      </c>
      <c r="C714" s="26">
        <v>7.03</v>
      </c>
      <c r="D714" s="26" t="s">
        <v>2380</v>
      </c>
      <c r="E714" s="26" t="s">
        <v>2380</v>
      </c>
      <c r="F714" s="26" t="s">
        <v>2380</v>
      </c>
      <c r="G714" s="26">
        <v>3</v>
      </c>
      <c r="H714" s="27" t="s">
        <v>2380</v>
      </c>
      <c r="I714" s="38" t="str">
        <f t="shared" si="22"/>
        <v>Obesity</v>
      </c>
      <c r="J714" s="38" t="str">
        <f t="shared" si="23"/>
        <v>Diabetes</v>
      </c>
    </row>
    <row r="715" spans="1:10" x14ac:dyDescent="0.25">
      <c r="A715" s="22" t="s">
        <v>1657</v>
      </c>
      <c r="B715" s="23">
        <v>43.35</v>
      </c>
      <c r="C715" s="23">
        <v>5.41</v>
      </c>
      <c r="D715" s="23" t="s">
        <v>2381</v>
      </c>
      <c r="E715" s="23" t="s">
        <v>2380</v>
      </c>
      <c r="F715" s="23" t="s">
        <v>2382</v>
      </c>
      <c r="G715" s="23">
        <v>1</v>
      </c>
      <c r="H715" s="24" t="s">
        <v>2380</v>
      </c>
      <c r="I715" s="38" t="str">
        <f t="shared" si="22"/>
        <v>Obesity</v>
      </c>
      <c r="J715" s="38" t="str">
        <f t="shared" si="23"/>
        <v>Normal</v>
      </c>
    </row>
    <row r="716" spans="1:10" x14ac:dyDescent="0.25">
      <c r="A716" s="25" t="s">
        <v>1656</v>
      </c>
      <c r="B716" s="26">
        <v>36.15</v>
      </c>
      <c r="C716" s="26">
        <v>8.0500000000000007</v>
      </c>
      <c r="D716" s="26" t="s">
        <v>2380</v>
      </c>
      <c r="E716" s="26" t="s">
        <v>2380</v>
      </c>
      <c r="F716" s="26" t="s">
        <v>2380</v>
      </c>
      <c r="G716" s="26">
        <v>0</v>
      </c>
      <c r="H716" s="27" t="s">
        <v>2380</v>
      </c>
      <c r="I716" s="38" t="str">
        <f t="shared" si="22"/>
        <v>Obesity</v>
      </c>
      <c r="J716" s="38" t="str">
        <f t="shared" si="23"/>
        <v>Diabetes</v>
      </c>
    </row>
    <row r="717" spans="1:10" x14ac:dyDescent="0.25">
      <c r="A717" s="22" t="s">
        <v>1655</v>
      </c>
      <c r="B717" s="23">
        <v>44.98</v>
      </c>
      <c r="C717" s="23">
        <v>5.94</v>
      </c>
      <c r="D717" s="23" t="s">
        <v>2380</v>
      </c>
      <c r="E717" s="23" t="s">
        <v>2380</v>
      </c>
      <c r="F717" s="23" t="s">
        <v>2380</v>
      </c>
      <c r="G717" s="23">
        <v>1</v>
      </c>
      <c r="H717" s="24" t="s">
        <v>2380</v>
      </c>
      <c r="I717" s="38" t="str">
        <f t="shared" si="22"/>
        <v>Obesity</v>
      </c>
      <c r="J717" s="38" t="str">
        <f t="shared" si="23"/>
        <v>Prediabetes</v>
      </c>
    </row>
    <row r="718" spans="1:10" x14ac:dyDescent="0.25">
      <c r="A718" s="25" t="s">
        <v>1654</v>
      </c>
      <c r="B718" s="26">
        <v>38.28</v>
      </c>
      <c r="C718" s="26">
        <v>5.51</v>
      </c>
      <c r="D718" s="26" t="s">
        <v>2380</v>
      </c>
      <c r="E718" s="26" t="s">
        <v>2381</v>
      </c>
      <c r="F718" s="26" t="s">
        <v>2380</v>
      </c>
      <c r="G718" s="26">
        <v>1</v>
      </c>
      <c r="H718" s="27" t="s">
        <v>2380</v>
      </c>
      <c r="I718" s="38" t="str">
        <f t="shared" si="22"/>
        <v>Obesity</v>
      </c>
      <c r="J718" s="38" t="str">
        <f t="shared" si="23"/>
        <v>Normal</v>
      </c>
    </row>
    <row r="719" spans="1:10" x14ac:dyDescent="0.25">
      <c r="A719" s="22" t="s">
        <v>1653</v>
      </c>
      <c r="B719" s="23">
        <v>32.299999999999997</v>
      </c>
      <c r="C719" s="23">
        <v>6.55</v>
      </c>
      <c r="D719" s="23" t="s">
        <v>2381</v>
      </c>
      <c r="E719" s="23" t="s">
        <v>2380</v>
      </c>
      <c r="F719" s="23" t="s">
        <v>2380</v>
      </c>
      <c r="G719" s="23">
        <v>2</v>
      </c>
      <c r="H719" s="24" t="s">
        <v>2380</v>
      </c>
      <c r="I719" s="38" t="str">
        <f t="shared" si="22"/>
        <v>Obesity</v>
      </c>
      <c r="J719" s="38" t="str">
        <f t="shared" si="23"/>
        <v>Diabetes</v>
      </c>
    </row>
    <row r="720" spans="1:10" x14ac:dyDescent="0.25">
      <c r="A720" s="25" t="s">
        <v>1652</v>
      </c>
      <c r="B720" s="26">
        <v>39.51</v>
      </c>
      <c r="C720" s="26">
        <v>5.79</v>
      </c>
      <c r="D720" s="26" t="s">
        <v>2381</v>
      </c>
      <c r="E720" s="26" t="s">
        <v>2380</v>
      </c>
      <c r="F720" s="26" t="s">
        <v>2380</v>
      </c>
      <c r="G720" s="26">
        <v>0</v>
      </c>
      <c r="H720" s="27" t="s">
        <v>2380</v>
      </c>
      <c r="I720" s="38" t="str">
        <f t="shared" si="22"/>
        <v>Obesity</v>
      </c>
      <c r="J720" s="38" t="str">
        <f t="shared" si="23"/>
        <v>Prediabetes</v>
      </c>
    </row>
    <row r="721" spans="1:10" x14ac:dyDescent="0.25">
      <c r="A721" s="22" t="s">
        <v>1651</v>
      </c>
      <c r="B721" s="23">
        <v>50.46</v>
      </c>
      <c r="C721" s="23">
        <v>4.5599999999999996</v>
      </c>
      <c r="D721" s="23" t="s">
        <v>2380</v>
      </c>
      <c r="E721" s="23" t="s">
        <v>2380</v>
      </c>
      <c r="F721" s="23" t="s">
        <v>2380</v>
      </c>
      <c r="G721" s="23">
        <v>0</v>
      </c>
      <c r="H721" s="24" t="s">
        <v>2380</v>
      </c>
      <c r="I721" s="38" t="str">
        <f t="shared" si="22"/>
        <v>Obesity</v>
      </c>
      <c r="J721" s="38" t="str">
        <f t="shared" si="23"/>
        <v>Normal</v>
      </c>
    </row>
    <row r="722" spans="1:10" x14ac:dyDescent="0.25">
      <c r="A722" s="25" t="s">
        <v>1650</v>
      </c>
      <c r="B722" s="26">
        <v>31.73</v>
      </c>
      <c r="C722" s="26">
        <v>7</v>
      </c>
      <c r="D722" s="26" t="s">
        <v>2380</v>
      </c>
      <c r="E722" s="26" t="s">
        <v>2380</v>
      </c>
      <c r="F722" s="26" t="s">
        <v>2380</v>
      </c>
      <c r="G722" s="26">
        <v>0</v>
      </c>
      <c r="H722" s="27" t="s">
        <v>2380</v>
      </c>
      <c r="I722" s="38" t="str">
        <f t="shared" si="22"/>
        <v>Obesity</v>
      </c>
      <c r="J722" s="38" t="str">
        <f t="shared" si="23"/>
        <v>Diabetes</v>
      </c>
    </row>
    <row r="723" spans="1:10" x14ac:dyDescent="0.25">
      <c r="A723" s="22" t="s">
        <v>1649</v>
      </c>
      <c r="B723" s="23">
        <v>32.1</v>
      </c>
      <c r="C723" s="23">
        <v>6.57</v>
      </c>
      <c r="D723" s="23" t="s">
        <v>2381</v>
      </c>
      <c r="E723" s="23" t="s">
        <v>2380</v>
      </c>
      <c r="F723" s="23" t="s">
        <v>2382</v>
      </c>
      <c r="G723" s="23">
        <v>1</v>
      </c>
      <c r="H723" s="24" t="s">
        <v>2380</v>
      </c>
      <c r="I723" s="38" t="str">
        <f t="shared" si="22"/>
        <v>Obesity</v>
      </c>
      <c r="J723" s="38" t="str">
        <f t="shared" si="23"/>
        <v>Diabetes</v>
      </c>
    </row>
    <row r="724" spans="1:10" x14ac:dyDescent="0.25">
      <c r="A724" s="25" t="s">
        <v>1648</v>
      </c>
      <c r="B724" s="26">
        <v>27.83</v>
      </c>
      <c r="C724" s="26">
        <v>11.61</v>
      </c>
      <c r="D724" s="26" t="s">
        <v>2381</v>
      </c>
      <c r="E724" s="26" t="s">
        <v>2380</v>
      </c>
      <c r="F724" s="26" t="s">
        <v>2382</v>
      </c>
      <c r="G724" s="26">
        <v>1</v>
      </c>
      <c r="H724" s="27" t="s">
        <v>2380</v>
      </c>
      <c r="I724" s="38" t="str">
        <f t="shared" si="22"/>
        <v>Overweight</v>
      </c>
      <c r="J724" s="38" t="str">
        <f t="shared" si="23"/>
        <v>Diabetes</v>
      </c>
    </row>
    <row r="725" spans="1:10" x14ac:dyDescent="0.25">
      <c r="A725" s="22" t="s">
        <v>1647</v>
      </c>
      <c r="B725" s="23">
        <v>27.72</v>
      </c>
      <c r="C725" s="23">
        <v>8.16</v>
      </c>
      <c r="D725" s="23" t="s">
        <v>2381</v>
      </c>
      <c r="E725" s="23" t="s">
        <v>2380</v>
      </c>
      <c r="F725" s="23" t="s">
        <v>2382</v>
      </c>
      <c r="G725" s="23">
        <v>1</v>
      </c>
      <c r="H725" s="24" t="s">
        <v>2380</v>
      </c>
      <c r="I725" s="38" t="str">
        <f t="shared" si="22"/>
        <v>Overweight</v>
      </c>
      <c r="J725" s="38" t="str">
        <f t="shared" si="23"/>
        <v>Diabetes</v>
      </c>
    </row>
    <row r="726" spans="1:10" x14ac:dyDescent="0.25">
      <c r="A726" s="25" t="s">
        <v>1646</v>
      </c>
      <c r="B726" s="26">
        <v>36.765000000000001</v>
      </c>
      <c r="C726" s="26">
        <v>4.4800000000000004</v>
      </c>
      <c r="D726" s="26" t="s">
        <v>2381</v>
      </c>
      <c r="E726" s="26" t="s">
        <v>2380</v>
      </c>
      <c r="F726" s="26" t="s">
        <v>2380</v>
      </c>
      <c r="G726" s="26">
        <v>2</v>
      </c>
      <c r="H726" s="27" t="s">
        <v>2380</v>
      </c>
      <c r="I726" s="38" t="str">
        <f t="shared" si="22"/>
        <v>Obesity</v>
      </c>
      <c r="J726" s="38" t="str">
        <f t="shared" si="23"/>
        <v>Normal</v>
      </c>
    </row>
    <row r="727" spans="1:10" x14ac:dyDescent="0.25">
      <c r="A727" s="22" t="s">
        <v>1645</v>
      </c>
      <c r="B727" s="23">
        <v>48.36</v>
      </c>
      <c r="C727" s="23">
        <v>4.08</v>
      </c>
      <c r="D727" s="23" t="s">
        <v>2380</v>
      </c>
      <c r="E727" s="23" t="s">
        <v>2380</v>
      </c>
      <c r="F727" s="23" t="s">
        <v>2380</v>
      </c>
      <c r="G727" s="23">
        <v>0</v>
      </c>
      <c r="H727" s="24" t="s">
        <v>2380</v>
      </c>
      <c r="I727" s="38" t="str">
        <f t="shared" si="22"/>
        <v>Obesity</v>
      </c>
      <c r="J727" s="38" t="str">
        <f t="shared" si="23"/>
        <v>Normal</v>
      </c>
    </row>
    <row r="728" spans="1:10" x14ac:dyDescent="0.25">
      <c r="A728" s="25" t="s">
        <v>1644</v>
      </c>
      <c r="B728" s="26">
        <v>31.445</v>
      </c>
      <c r="C728" s="26">
        <v>4.4000000000000004</v>
      </c>
      <c r="D728" s="26" t="s">
        <v>2381</v>
      </c>
      <c r="E728" s="26" t="s">
        <v>2380</v>
      </c>
      <c r="F728" s="26" t="s">
        <v>2380</v>
      </c>
      <c r="G728" s="26">
        <v>2</v>
      </c>
      <c r="H728" s="27" t="s">
        <v>2380</v>
      </c>
      <c r="I728" s="38" t="str">
        <f t="shared" si="22"/>
        <v>Obesity</v>
      </c>
      <c r="J728" s="38" t="str">
        <f t="shared" si="23"/>
        <v>Normal</v>
      </c>
    </row>
    <row r="729" spans="1:10" x14ac:dyDescent="0.25">
      <c r="A729" s="22" t="s">
        <v>1643</v>
      </c>
      <c r="B729" s="23">
        <v>27.55</v>
      </c>
      <c r="C729" s="23">
        <v>9.02</v>
      </c>
      <c r="D729" s="23" t="s">
        <v>2380</v>
      </c>
      <c r="E729" s="23" t="s">
        <v>2380</v>
      </c>
      <c r="F729" s="23" t="s">
        <v>2380</v>
      </c>
      <c r="G729" s="23">
        <v>0</v>
      </c>
      <c r="H729" s="24" t="s">
        <v>2380</v>
      </c>
      <c r="I729" s="38" t="str">
        <f t="shared" si="22"/>
        <v>Overweight</v>
      </c>
      <c r="J729" s="38" t="str">
        <f t="shared" si="23"/>
        <v>Diabetes</v>
      </c>
    </row>
    <row r="730" spans="1:10" x14ac:dyDescent="0.25">
      <c r="A730" s="25" t="s">
        <v>1642</v>
      </c>
      <c r="B730" s="26">
        <v>33.11</v>
      </c>
      <c r="C730" s="26">
        <v>8.06</v>
      </c>
      <c r="D730" s="26" t="s">
        <v>2380</v>
      </c>
      <c r="E730" s="26" t="s">
        <v>2380</v>
      </c>
      <c r="F730" s="26" t="s">
        <v>2380</v>
      </c>
      <c r="G730" s="26">
        <v>0</v>
      </c>
      <c r="H730" s="27" t="s">
        <v>2380</v>
      </c>
      <c r="I730" s="38" t="str">
        <f t="shared" si="22"/>
        <v>Obesity</v>
      </c>
      <c r="J730" s="38" t="str">
        <f t="shared" si="23"/>
        <v>Diabetes</v>
      </c>
    </row>
    <row r="731" spans="1:10" x14ac:dyDescent="0.25">
      <c r="A731" s="22" t="s">
        <v>1641</v>
      </c>
      <c r="B731" s="23">
        <v>36.85</v>
      </c>
      <c r="C731" s="23">
        <v>6.21</v>
      </c>
      <c r="D731" s="23" t="s">
        <v>2381</v>
      </c>
      <c r="E731" s="23" t="s">
        <v>2380</v>
      </c>
      <c r="F731" s="23" t="s">
        <v>2380</v>
      </c>
      <c r="G731" s="23">
        <v>2</v>
      </c>
      <c r="H731" s="24" t="s">
        <v>2380</v>
      </c>
      <c r="I731" s="38" t="str">
        <f t="shared" si="22"/>
        <v>Obesity</v>
      </c>
      <c r="J731" s="38" t="str">
        <f t="shared" si="23"/>
        <v>Prediabetes</v>
      </c>
    </row>
    <row r="732" spans="1:10" x14ac:dyDescent="0.25">
      <c r="A732" s="25" t="s">
        <v>1640</v>
      </c>
      <c r="B732" s="26">
        <v>36.299999999999997</v>
      </c>
      <c r="C732" s="26">
        <v>5.79</v>
      </c>
      <c r="D732" s="26" t="s">
        <v>2381</v>
      </c>
      <c r="E732" s="26" t="s">
        <v>2380</v>
      </c>
      <c r="F732" s="26" t="s">
        <v>2380</v>
      </c>
      <c r="G732" s="26">
        <v>2</v>
      </c>
      <c r="H732" s="27" t="s">
        <v>2380</v>
      </c>
      <c r="I732" s="38" t="str">
        <f t="shared" si="22"/>
        <v>Obesity</v>
      </c>
      <c r="J732" s="38" t="str">
        <f t="shared" si="23"/>
        <v>Prediabetes</v>
      </c>
    </row>
    <row r="733" spans="1:10" x14ac:dyDescent="0.25">
      <c r="A733" s="22" t="s">
        <v>1639</v>
      </c>
      <c r="B733" s="23">
        <v>45.34</v>
      </c>
      <c r="C733" s="23">
        <v>5.69</v>
      </c>
      <c r="D733" s="23" t="s">
        <v>2381</v>
      </c>
      <c r="E733" s="23" t="s">
        <v>2380</v>
      </c>
      <c r="F733" s="23" t="s">
        <v>2380</v>
      </c>
      <c r="G733" s="23">
        <v>0</v>
      </c>
      <c r="H733" s="24" t="s">
        <v>2380</v>
      </c>
      <c r="I733" s="38" t="str">
        <f t="shared" si="22"/>
        <v>Obesity</v>
      </c>
      <c r="J733" s="38" t="str">
        <f t="shared" si="23"/>
        <v>Normal</v>
      </c>
    </row>
    <row r="734" spans="1:10" x14ac:dyDescent="0.25">
      <c r="A734" s="25" t="s">
        <v>1638</v>
      </c>
      <c r="B734" s="26">
        <v>31.8</v>
      </c>
      <c r="C734" s="26">
        <v>5.36</v>
      </c>
      <c r="D734" s="26" t="s">
        <v>2381</v>
      </c>
      <c r="E734" s="26" t="s">
        <v>2380</v>
      </c>
      <c r="F734" s="26" t="s">
        <v>2380</v>
      </c>
      <c r="G734" s="26">
        <v>2</v>
      </c>
      <c r="H734" s="27" t="s">
        <v>2380</v>
      </c>
      <c r="I734" s="38" t="str">
        <f t="shared" si="22"/>
        <v>Obesity</v>
      </c>
      <c r="J734" s="38" t="str">
        <f t="shared" si="23"/>
        <v>Normal</v>
      </c>
    </row>
    <row r="735" spans="1:10" x14ac:dyDescent="0.25">
      <c r="A735" s="22" t="s">
        <v>1637</v>
      </c>
      <c r="B735" s="23">
        <v>41.02</v>
      </c>
      <c r="C735" s="23">
        <v>11.37</v>
      </c>
      <c r="D735" s="23" t="s">
        <v>2380</v>
      </c>
      <c r="E735" s="23" t="s">
        <v>2380</v>
      </c>
      <c r="F735" s="23" t="s">
        <v>2380</v>
      </c>
      <c r="G735" s="23">
        <v>0</v>
      </c>
      <c r="H735" s="24" t="s">
        <v>2380</v>
      </c>
      <c r="I735" s="38" t="str">
        <f t="shared" si="22"/>
        <v>Obesity</v>
      </c>
      <c r="J735" s="38" t="str">
        <f t="shared" si="23"/>
        <v>Diabetes</v>
      </c>
    </row>
    <row r="736" spans="1:10" x14ac:dyDescent="0.25">
      <c r="A736" s="25" t="s">
        <v>1636</v>
      </c>
      <c r="B736" s="26">
        <v>32.68</v>
      </c>
      <c r="C736" s="26">
        <v>11.87</v>
      </c>
      <c r="D736" s="26" t="s">
        <v>2380</v>
      </c>
      <c r="E736" s="26" t="s">
        <v>2380</v>
      </c>
      <c r="F736" s="26" t="s">
        <v>2380</v>
      </c>
      <c r="G736" s="26">
        <v>0</v>
      </c>
      <c r="H736" s="27" t="s">
        <v>2380</v>
      </c>
      <c r="I736" s="38" t="str">
        <f t="shared" si="22"/>
        <v>Obesity</v>
      </c>
      <c r="J736" s="38" t="str">
        <f t="shared" si="23"/>
        <v>Diabetes</v>
      </c>
    </row>
    <row r="737" spans="1:10" x14ac:dyDescent="0.25">
      <c r="A737" s="22" t="s">
        <v>1635</v>
      </c>
      <c r="B737" s="23">
        <v>21.7</v>
      </c>
      <c r="C737" s="23">
        <v>4.9000000000000004</v>
      </c>
      <c r="D737" s="23" t="s">
        <v>2380</v>
      </c>
      <c r="E737" s="23" t="s">
        <v>2380</v>
      </c>
      <c r="F737" s="23" t="s">
        <v>2382</v>
      </c>
      <c r="G737" s="23">
        <v>1</v>
      </c>
      <c r="H737" s="24" t="s">
        <v>2381</v>
      </c>
      <c r="I737" s="38" t="str">
        <f t="shared" si="22"/>
        <v>Normal Weight</v>
      </c>
      <c r="J737" s="38" t="str">
        <f t="shared" si="23"/>
        <v>Normal</v>
      </c>
    </row>
    <row r="738" spans="1:10" x14ac:dyDescent="0.25">
      <c r="A738" s="25" t="s">
        <v>1634</v>
      </c>
      <c r="B738" s="26">
        <v>40.479999999999997</v>
      </c>
      <c r="C738" s="26">
        <v>6.7</v>
      </c>
      <c r="D738" s="26" t="s">
        <v>2380</v>
      </c>
      <c r="E738" s="26" t="s">
        <v>2380</v>
      </c>
      <c r="F738" s="26" t="s">
        <v>2380</v>
      </c>
      <c r="G738" s="26">
        <v>3</v>
      </c>
      <c r="H738" s="27" t="s">
        <v>2380</v>
      </c>
      <c r="I738" s="38" t="str">
        <f t="shared" si="22"/>
        <v>Obesity</v>
      </c>
      <c r="J738" s="38" t="str">
        <f t="shared" si="23"/>
        <v>Diabetes</v>
      </c>
    </row>
    <row r="739" spans="1:10" x14ac:dyDescent="0.25">
      <c r="A739" s="22" t="s">
        <v>1633</v>
      </c>
      <c r="B739" s="23">
        <v>34.5</v>
      </c>
      <c r="C739" s="23">
        <v>10.3</v>
      </c>
      <c r="D739" s="23" t="s">
        <v>2380</v>
      </c>
      <c r="E739" s="23" t="s">
        <v>2380</v>
      </c>
      <c r="F739" s="23" t="s">
        <v>2380</v>
      </c>
      <c r="G739" s="23">
        <v>3</v>
      </c>
      <c r="H739" s="24" t="s">
        <v>2380</v>
      </c>
      <c r="I739" s="38" t="str">
        <f t="shared" si="22"/>
        <v>Obesity</v>
      </c>
      <c r="J739" s="38" t="str">
        <f t="shared" si="23"/>
        <v>Diabetes</v>
      </c>
    </row>
    <row r="740" spans="1:10" x14ac:dyDescent="0.25">
      <c r="A740" s="25" t="s">
        <v>1632</v>
      </c>
      <c r="B740" s="26">
        <v>45.9</v>
      </c>
      <c r="C740" s="26">
        <v>11.14</v>
      </c>
      <c r="D740" s="26" t="s">
        <v>2381</v>
      </c>
      <c r="E740" s="26" t="s">
        <v>2380</v>
      </c>
      <c r="F740" s="26" t="s">
        <v>2380</v>
      </c>
      <c r="G740" s="26">
        <v>1</v>
      </c>
      <c r="H740" s="27" t="s">
        <v>2380</v>
      </c>
      <c r="I740" s="38" t="str">
        <f t="shared" si="22"/>
        <v>Obesity</v>
      </c>
      <c r="J740" s="38" t="str">
        <f t="shared" si="23"/>
        <v>Diabetes</v>
      </c>
    </row>
    <row r="741" spans="1:10" x14ac:dyDescent="0.25">
      <c r="A741" s="22" t="s">
        <v>1631</v>
      </c>
      <c r="B741" s="23">
        <v>33.479999999999997</v>
      </c>
      <c r="C741" s="23">
        <v>4.74</v>
      </c>
      <c r="D741" s="23" t="s">
        <v>2381</v>
      </c>
      <c r="E741" s="23" t="s">
        <v>2380</v>
      </c>
      <c r="F741" s="23" t="s">
        <v>2380</v>
      </c>
      <c r="G741" s="23">
        <v>2</v>
      </c>
      <c r="H741" s="24" t="s">
        <v>2380</v>
      </c>
      <c r="I741" s="38" t="str">
        <f t="shared" si="22"/>
        <v>Obesity</v>
      </c>
      <c r="J741" s="38" t="str">
        <f t="shared" si="23"/>
        <v>Normal</v>
      </c>
    </row>
    <row r="742" spans="1:10" x14ac:dyDescent="0.25">
      <c r="A742" s="25" t="s">
        <v>1630</v>
      </c>
      <c r="B742" s="26">
        <v>28.31</v>
      </c>
      <c r="C742" s="26">
        <v>5.96</v>
      </c>
      <c r="D742" s="26" t="s">
        <v>2381</v>
      </c>
      <c r="E742" s="26" t="s">
        <v>2380</v>
      </c>
      <c r="F742" s="26" t="s">
        <v>2380</v>
      </c>
      <c r="G742" s="26">
        <v>2</v>
      </c>
      <c r="H742" s="27" t="s">
        <v>2380</v>
      </c>
      <c r="I742" s="38" t="str">
        <f t="shared" si="22"/>
        <v>Overweight</v>
      </c>
      <c r="J742" s="38" t="str">
        <f t="shared" si="23"/>
        <v>Prediabetes</v>
      </c>
    </row>
    <row r="743" spans="1:10" x14ac:dyDescent="0.25">
      <c r="A743" s="22" t="s">
        <v>1629</v>
      </c>
      <c r="B743" s="23">
        <v>21.565000000000001</v>
      </c>
      <c r="C743" s="23">
        <v>4.95</v>
      </c>
      <c r="D743" s="23" t="s">
        <v>2380</v>
      </c>
      <c r="E743" s="23" t="s">
        <v>2381</v>
      </c>
      <c r="F743" s="23" t="s">
        <v>2380</v>
      </c>
      <c r="G743" s="23">
        <v>1</v>
      </c>
      <c r="H743" s="24" t="s">
        <v>2381</v>
      </c>
      <c r="I743" s="38" t="str">
        <f t="shared" si="22"/>
        <v>Normal Weight</v>
      </c>
      <c r="J743" s="38" t="str">
        <f t="shared" si="23"/>
        <v>Normal</v>
      </c>
    </row>
    <row r="744" spans="1:10" x14ac:dyDescent="0.25">
      <c r="A744" s="25" t="s">
        <v>1628</v>
      </c>
      <c r="B744" s="26">
        <v>35.590000000000003</v>
      </c>
      <c r="C744" s="26">
        <v>5.21</v>
      </c>
      <c r="D744" s="26" t="s">
        <v>2381</v>
      </c>
      <c r="E744" s="26" t="s">
        <v>2380</v>
      </c>
      <c r="F744" s="26" t="s">
        <v>2382</v>
      </c>
      <c r="G744" s="26">
        <v>1</v>
      </c>
      <c r="H744" s="27" t="s">
        <v>2380</v>
      </c>
      <c r="I744" s="38" t="str">
        <f t="shared" si="22"/>
        <v>Obesity</v>
      </c>
      <c r="J744" s="38" t="str">
        <f t="shared" si="23"/>
        <v>Normal</v>
      </c>
    </row>
    <row r="745" spans="1:10" x14ac:dyDescent="0.25">
      <c r="A745" s="22" t="s">
        <v>1627</v>
      </c>
      <c r="B745" s="23">
        <v>43.44</v>
      </c>
      <c r="C745" s="23">
        <v>4.8600000000000003</v>
      </c>
      <c r="D745" s="23" t="s">
        <v>2381</v>
      </c>
      <c r="E745" s="23" t="s">
        <v>2380</v>
      </c>
      <c r="F745" s="23" t="s">
        <v>2380</v>
      </c>
      <c r="G745" s="23">
        <v>0</v>
      </c>
      <c r="H745" s="24" t="s">
        <v>2380</v>
      </c>
      <c r="I745" s="38" t="str">
        <f t="shared" si="22"/>
        <v>Obesity</v>
      </c>
      <c r="J745" s="38" t="str">
        <f t="shared" si="23"/>
        <v>Normal</v>
      </c>
    </row>
    <row r="746" spans="1:10" x14ac:dyDescent="0.25">
      <c r="A746" s="25" t="s">
        <v>1626</v>
      </c>
      <c r="B746" s="26">
        <v>21.754999999999999</v>
      </c>
      <c r="C746" s="26">
        <v>7.79</v>
      </c>
      <c r="D746" s="26" t="s">
        <v>2381</v>
      </c>
      <c r="E746" s="26" t="s">
        <v>2380</v>
      </c>
      <c r="F746" s="26" t="s">
        <v>2380</v>
      </c>
      <c r="G746" s="26">
        <v>0</v>
      </c>
      <c r="H746" s="27" t="s">
        <v>2380</v>
      </c>
      <c r="I746" s="38" t="str">
        <f t="shared" si="22"/>
        <v>Normal Weight</v>
      </c>
      <c r="J746" s="38" t="str">
        <f t="shared" si="23"/>
        <v>Diabetes</v>
      </c>
    </row>
    <row r="747" spans="1:10" x14ac:dyDescent="0.25">
      <c r="A747" s="22" t="s">
        <v>1625</v>
      </c>
      <c r="B747" s="23">
        <v>44.55</v>
      </c>
      <c r="C747" s="23">
        <v>7.12</v>
      </c>
      <c r="D747" s="23" t="s">
        <v>2381</v>
      </c>
      <c r="E747" s="23" t="s">
        <v>2380</v>
      </c>
      <c r="F747" s="23" t="s">
        <v>2380</v>
      </c>
      <c r="G747" s="23">
        <v>1</v>
      </c>
      <c r="H747" s="24" t="s">
        <v>2380</v>
      </c>
      <c r="I747" s="38" t="str">
        <f t="shared" si="22"/>
        <v>Obesity</v>
      </c>
      <c r="J747" s="38" t="str">
        <f t="shared" si="23"/>
        <v>Diabetes</v>
      </c>
    </row>
    <row r="748" spans="1:10" x14ac:dyDescent="0.25">
      <c r="A748" s="25" t="s">
        <v>1624</v>
      </c>
      <c r="B748" s="26">
        <v>43.32</v>
      </c>
      <c r="C748" s="26">
        <v>4.67</v>
      </c>
      <c r="D748" s="26" t="s">
        <v>2381</v>
      </c>
      <c r="E748" s="26" t="s">
        <v>2380</v>
      </c>
      <c r="F748" s="26" t="s">
        <v>2380</v>
      </c>
      <c r="G748" s="26">
        <v>0</v>
      </c>
      <c r="H748" s="27" t="s">
        <v>2380</v>
      </c>
      <c r="I748" s="38" t="str">
        <f t="shared" si="22"/>
        <v>Obesity</v>
      </c>
      <c r="J748" s="38" t="str">
        <f t="shared" si="23"/>
        <v>Normal</v>
      </c>
    </row>
    <row r="749" spans="1:10" x14ac:dyDescent="0.25">
      <c r="A749" s="22" t="s">
        <v>1623</v>
      </c>
      <c r="B749" s="23">
        <v>31.23</v>
      </c>
      <c r="C749" s="23">
        <v>9.1199999999999992</v>
      </c>
      <c r="D749" s="23" t="s">
        <v>2381</v>
      </c>
      <c r="E749" s="23" t="s">
        <v>2380</v>
      </c>
      <c r="F749" s="23" t="s">
        <v>2382</v>
      </c>
      <c r="G749" s="23">
        <v>1</v>
      </c>
      <c r="H749" s="24" t="s">
        <v>2380</v>
      </c>
      <c r="I749" s="38" t="str">
        <f t="shared" si="22"/>
        <v>Obesity</v>
      </c>
      <c r="J749" s="38" t="str">
        <f t="shared" si="23"/>
        <v>Diabetes</v>
      </c>
    </row>
    <row r="750" spans="1:10" x14ac:dyDescent="0.25">
      <c r="A750" s="25" t="s">
        <v>1622</v>
      </c>
      <c r="B750" s="26">
        <v>42.81</v>
      </c>
      <c r="C750" s="26">
        <v>4.1500000000000004</v>
      </c>
      <c r="D750" s="26" t="s">
        <v>2380</v>
      </c>
      <c r="E750" s="26" t="s">
        <v>2380</v>
      </c>
      <c r="F750" s="26" t="s">
        <v>2380</v>
      </c>
      <c r="G750" s="26">
        <v>1</v>
      </c>
      <c r="H750" s="27" t="s">
        <v>2380</v>
      </c>
      <c r="I750" s="38" t="str">
        <f t="shared" si="22"/>
        <v>Obesity</v>
      </c>
      <c r="J750" s="38" t="str">
        <f t="shared" si="23"/>
        <v>Normal</v>
      </c>
    </row>
    <row r="751" spans="1:10" x14ac:dyDescent="0.25">
      <c r="A751" s="22" t="s">
        <v>1621</v>
      </c>
      <c r="B751" s="23">
        <v>35.909999999999997</v>
      </c>
      <c r="C751" s="23">
        <v>6.72</v>
      </c>
      <c r="D751" s="23" t="s">
        <v>2381</v>
      </c>
      <c r="E751" s="23" t="s">
        <v>2380</v>
      </c>
      <c r="F751" s="23" t="s">
        <v>2380</v>
      </c>
      <c r="G751" s="23">
        <v>2</v>
      </c>
      <c r="H751" s="24" t="s">
        <v>2380</v>
      </c>
      <c r="I751" s="38" t="str">
        <f t="shared" si="22"/>
        <v>Obesity</v>
      </c>
      <c r="J751" s="38" t="str">
        <f t="shared" si="23"/>
        <v>Diabetes</v>
      </c>
    </row>
    <row r="752" spans="1:10" x14ac:dyDescent="0.25">
      <c r="A752" s="25" t="s">
        <v>1620</v>
      </c>
      <c r="B752" s="26">
        <v>36.65</v>
      </c>
      <c r="C752" s="26">
        <v>5.01</v>
      </c>
      <c r="D752" s="26" t="s">
        <v>2381</v>
      </c>
      <c r="E752" s="26" t="s">
        <v>2380</v>
      </c>
      <c r="F752" s="26" t="s">
        <v>2382</v>
      </c>
      <c r="G752" s="26">
        <v>1</v>
      </c>
      <c r="H752" s="27" t="s">
        <v>2380</v>
      </c>
      <c r="I752" s="38" t="str">
        <f t="shared" si="22"/>
        <v>Obesity</v>
      </c>
      <c r="J752" s="38" t="str">
        <f t="shared" si="23"/>
        <v>Normal</v>
      </c>
    </row>
    <row r="753" spans="1:10" x14ac:dyDescent="0.25">
      <c r="A753" s="22" t="s">
        <v>1619</v>
      </c>
      <c r="B753" s="23">
        <v>22.04</v>
      </c>
      <c r="C753" s="23">
        <v>10.9</v>
      </c>
      <c r="D753" s="23" t="s">
        <v>2381</v>
      </c>
      <c r="E753" s="23" t="s">
        <v>2380</v>
      </c>
      <c r="F753" s="23" t="s">
        <v>2380</v>
      </c>
      <c r="G753" s="23">
        <v>2</v>
      </c>
      <c r="H753" s="24" t="s">
        <v>2380</v>
      </c>
      <c r="I753" s="38" t="str">
        <f t="shared" si="22"/>
        <v>Normal Weight</v>
      </c>
      <c r="J753" s="38" t="str">
        <f t="shared" si="23"/>
        <v>Diabetes</v>
      </c>
    </row>
    <row r="754" spans="1:10" x14ac:dyDescent="0.25">
      <c r="A754" s="25" t="s">
        <v>1618</v>
      </c>
      <c r="B754" s="26">
        <v>31.824999999999999</v>
      </c>
      <c r="C754" s="26">
        <v>5.52</v>
      </c>
      <c r="D754" s="26" t="s">
        <v>2381</v>
      </c>
      <c r="E754" s="26" t="s">
        <v>2380</v>
      </c>
      <c r="F754" s="26" t="s">
        <v>2380</v>
      </c>
      <c r="G754" s="26">
        <v>1</v>
      </c>
      <c r="H754" s="27" t="s">
        <v>2380</v>
      </c>
      <c r="I754" s="38" t="str">
        <f t="shared" si="22"/>
        <v>Obesity</v>
      </c>
      <c r="J754" s="38" t="str">
        <f t="shared" si="23"/>
        <v>Normal</v>
      </c>
    </row>
    <row r="755" spans="1:10" x14ac:dyDescent="0.25">
      <c r="A755" s="22" t="s">
        <v>1617</v>
      </c>
      <c r="B755" s="23">
        <v>53.58</v>
      </c>
      <c r="C755" s="23">
        <v>4.55</v>
      </c>
      <c r="D755" s="23" t="s">
        <v>2380</v>
      </c>
      <c r="E755" s="23" t="s">
        <v>2380</v>
      </c>
      <c r="F755" s="23" t="s">
        <v>2380</v>
      </c>
      <c r="G755" s="23">
        <v>1</v>
      </c>
      <c r="H755" s="24" t="s">
        <v>2380</v>
      </c>
      <c r="I755" s="38" t="str">
        <f t="shared" si="22"/>
        <v>Obesity</v>
      </c>
      <c r="J755" s="38" t="str">
        <f t="shared" si="23"/>
        <v>Normal</v>
      </c>
    </row>
    <row r="756" spans="1:10" x14ac:dyDescent="0.25">
      <c r="A756" s="25" t="s">
        <v>1616</v>
      </c>
      <c r="B756" s="26">
        <v>34.299999999999997</v>
      </c>
      <c r="C756" s="26">
        <v>11.76</v>
      </c>
      <c r="D756" s="26" t="s">
        <v>2380</v>
      </c>
      <c r="E756" s="26" t="s">
        <v>2380</v>
      </c>
      <c r="F756" s="26" t="s">
        <v>2380</v>
      </c>
      <c r="G756" s="26">
        <v>0</v>
      </c>
      <c r="H756" s="27" t="s">
        <v>2380</v>
      </c>
      <c r="I756" s="38" t="str">
        <f t="shared" si="22"/>
        <v>Obesity</v>
      </c>
      <c r="J756" s="38" t="str">
        <f t="shared" si="23"/>
        <v>Diabetes</v>
      </c>
    </row>
    <row r="757" spans="1:10" x14ac:dyDescent="0.25">
      <c r="A757" s="22" t="s">
        <v>1615</v>
      </c>
      <c r="B757" s="23">
        <v>32.11</v>
      </c>
      <c r="C757" s="23">
        <v>7.06</v>
      </c>
      <c r="D757" s="23" t="s">
        <v>2380</v>
      </c>
      <c r="E757" s="23" t="s">
        <v>2380</v>
      </c>
      <c r="F757" s="23" t="s">
        <v>2380</v>
      </c>
      <c r="G757" s="23">
        <v>0</v>
      </c>
      <c r="H757" s="24" t="s">
        <v>2380</v>
      </c>
      <c r="I757" s="38" t="str">
        <f t="shared" si="22"/>
        <v>Obesity</v>
      </c>
      <c r="J757" s="38" t="str">
        <f t="shared" si="23"/>
        <v>Diabetes</v>
      </c>
    </row>
    <row r="758" spans="1:10" x14ac:dyDescent="0.25">
      <c r="A758" s="25" t="s">
        <v>1614</v>
      </c>
      <c r="B758" s="26">
        <v>31.78</v>
      </c>
      <c r="C758" s="26">
        <v>11.35</v>
      </c>
      <c r="D758" s="26" t="s">
        <v>2381</v>
      </c>
      <c r="E758" s="26" t="s">
        <v>2380</v>
      </c>
      <c r="F758" s="26" t="s">
        <v>2382</v>
      </c>
      <c r="G758" s="26">
        <v>1</v>
      </c>
      <c r="H758" s="27" t="s">
        <v>2380</v>
      </c>
      <c r="I758" s="38" t="str">
        <f t="shared" si="22"/>
        <v>Obesity</v>
      </c>
      <c r="J758" s="38" t="str">
        <f t="shared" si="23"/>
        <v>Diabetes</v>
      </c>
    </row>
    <row r="759" spans="1:10" x14ac:dyDescent="0.25">
      <c r="A759" s="22" t="s">
        <v>1613</v>
      </c>
      <c r="B759" s="23">
        <v>46.89</v>
      </c>
      <c r="C759" s="23">
        <v>5.52</v>
      </c>
      <c r="D759" s="23" t="s">
        <v>2380</v>
      </c>
      <c r="E759" s="23" t="s">
        <v>2380</v>
      </c>
      <c r="F759" s="23" t="s">
        <v>2380</v>
      </c>
      <c r="G759" s="23">
        <v>0</v>
      </c>
      <c r="H759" s="24" t="s">
        <v>2380</v>
      </c>
      <c r="I759" s="38" t="str">
        <f t="shared" si="22"/>
        <v>Obesity</v>
      </c>
      <c r="J759" s="38" t="str">
        <f t="shared" si="23"/>
        <v>Normal</v>
      </c>
    </row>
    <row r="760" spans="1:10" x14ac:dyDescent="0.25">
      <c r="A760" s="25" t="s">
        <v>1612</v>
      </c>
      <c r="B760" s="26">
        <v>39.35</v>
      </c>
      <c r="C760" s="26">
        <v>7.86</v>
      </c>
      <c r="D760" s="26" t="s">
        <v>2381</v>
      </c>
      <c r="E760" s="26" t="s">
        <v>2380</v>
      </c>
      <c r="F760" s="26" t="s">
        <v>2380</v>
      </c>
      <c r="G760" s="26">
        <v>1</v>
      </c>
      <c r="H760" s="27" t="s">
        <v>2380</v>
      </c>
      <c r="I760" s="38" t="str">
        <f t="shared" si="22"/>
        <v>Obesity</v>
      </c>
      <c r="J760" s="38" t="str">
        <f t="shared" si="23"/>
        <v>Diabetes</v>
      </c>
    </row>
    <row r="761" spans="1:10" x14ac:dyDescent="0.25">
      <c r="A761" s="22" t="s">
        <v>1611</v>
      </c>
      <c r="B761" s="23">
        <v>39.200000000000003</v>
      </c>
      <c r="C761" s="23">
        <v>11.38</v>
      </c>
      <c r="D761" s="23" t="s">
        <v>2380</v>
      </c>
      <c r="E761" s="23" t="s">
        <v>2380</v>
      </c>
      <c r="F761" s="23" t="s">
        <v>2380</v>
      </c>
      <c r="G761" s="23">
        <v>0</v>
      </c>
      <c r="H761" s="24" t="s">
        <v>2380</v>
      </c>
      <c r="I761" s="38" t="str">
        <f t="shared" si="22"/>
        <v>Obesity</v>
      </c>
      <c r="J761" s="38" t="str">
        <f t="shared" si="23"/>
        <v>Diabetes</v>
      </c>
    </row>
    <row r="762" spans="1:10" x14ac:dyDescent="0.25">
      <c r="A762" s="25" t="s">
        <v>1610</v>
      </c>
      <c r="B762" s="26">
        <v>39.159999999999997</v>
      </c>
      <c r="C762" s="26">
        <v>10.48</v>
      </c>
      <c r="D762" s="26" t="s">
        <v>2380</v>
      </c>
      <c r="E762" s="26" t="s">
        <v>2380</v>
      </c>
      <c r="F762" s="26" t="s">
        <v>2380</v>
      </c>
      <c r="G762" s="26">
        <v>0</v>
      </c>
      <c r="H762" s="27" t="s">
        <v>2380</v>
      </c>
      <c r="I762" s="38" t="str">
        <f t="shared" si="22"/>
        <v>Obesity</v>
      </c>
      <c r="J762" s="38" t="str">
        <f t="shared" si="23"/>
        <v>Diabetes</v>
      </c>
    </row>
    <row r="763" spans="1:10" x14ac:dyDescent="0.25">
      <c r="A763" s="22" t="s">
        <v>1609</v>
      </c>
      <c r="B763" s="23">
        <v>44.1</v>
      </c>
      <c r="C763" s="23">
        <v>5.04</v>
      </c>
      <c r="D763" s="23" t="s">
        <v>2381</v>
      </c>
      <c r="E763" s="23" t="s">
        <v>2380</v>
      </c>
      <c r="F763" s="23" t="s">
        <v>2380</v>
      </c>
      <c r="G763" s="23">
        <v>0</v>
      </c>
      <c r="H763" s="24" t="s">
        <v>2380</v>
      </c>
      <c r="I763" s="38" t="str">
        <f t="shared" si="22"/>
        <v>Obesity</v>
      </c>
      <c r="J763" s="38" t="str">
        <f t="shared" si="23"/>
        <v>Normal</v>
      </c>
    </row>
    <row r="764" spans="1:10" x14ac:dyDescent="0.25">
      <c r="A764" s="25" t="s">
        <v>1608</v>
      </c>
      <c r="B764" s="26">
        <v>33.200000000000003</v>
      </c>
      <c r="C764" s="26">
        <v>9.06</v>
      </c>
      <c r="D764" s="26" t="s">
        <v>2380</v>
      </c>
      <c r="E764" s="26" t="s">
        <v>2380</v>
      </c>
      <c r="F764" s="26" t="s">
        <v>2380</v>
      </c>
      <c r="G764" s="26">
        <v>0</v>
      </c>
      <c r="H764" s="27" t="s">
        <v>2380</v>
      </c>
      <c r="I764" s="38" t="str">
        <f t="shared" si="22"/>
        <v>Obesity</v>
      </c>
      <c r="J764" s="38" t="str">
        <f t="shared" si="23"/>
        <v>Diabetes</v>
      </c>
    </row>
    <row r="765" spans="1:10" x14ac:dyDescent="0.25">
      <c r="A765" s="22" t="s">
        <v>1607</v>
      </c>
      <c r="B765" s="23">
        <v>29.92</v>
      </c>
      <c r="C765" s="23">
        <v>11.07</v>
      </c>
      <c r="D765" s="23" t="s">
        <v>2380</v>
      </c>
      <c r="E765" s="23" t="s">
        <v>2380</v>
      </c>
      <c r="F765" s="23" t="s">
        <v>2380</v>
      </c>
      <c r="G765" s="23">
        <v>0</v>
      </c>
      <c r="H765" s="24" t="s">
        <v>2380</v>
      </c>
      <c r="I765" s="38" t="str">
        <f t="shared" si="22"/>
        <v>Overweight</v>
      </c>
      <c r="J765" s="38" t="str">
        <f t="shared" si="23"/>
        <v>Diabetes</v>
      </c>
    </row>
    <row r="766" spans="1:10" x14ac:dyDescent="0.25">
      <c r="A766" s="25" t="s">
        <v>1606</v>
      </c>
      <c r="B766" s="26">
        <v>25</v>
      </c>
      <c r="C766" s="26">
        <v>10.45</v>
      </c>
      <c r="D766" s="26" t="s">
        <v>2380</v>
      </c>
      <c r="E766" s="26" t="s">
        <v>2380</v>
      </c>
      <c r="F766" s="26" t="s">
        <v>2380</v>
      </c>
      <c r="G766" s="26">
        <v>0</v>
      </c>
      <c r="H766" s="27" t="s">
        <v>2380</v>
      </c>
      <c r="I766" s="38" t="str">
        <f t="shared" si="22"/>
        <v>Overweight</v>
      </c>
      <c r="J766" s="38" t="str">
        <f t="shared" si="23"/>
        <v>Diabetes</v>
      </c>
    </row>
    <row r="767" spans="1:10" x14ac:dyDescent="0.25">
      <c r="A767" s="22" t="s">
        <v>1605</v>
      </c>
      <c r="B767" s="23">
        <v>38.869999999999997</v>
      </c>
      <c r="C767" s="23">
        <v>8.6300000000000008</v>
      </c>
      <c r="D767" s="23" t="s">
        <v>2381</v>
      </c>
      <c r="E767" s="23" t="s">
        <v>2380</v>
      </c>
      <c r="F767" s="23" t="s">
        <v>2380</v>
      </c>
      <c r="G767" s="23">
        <v>1</v>
      </c>
      <c r="H767" s="24" t="s">
        <v>2380</v>
      </c>
      <c r="I767" s="38" t="str">
        <f t="shared" si="22"/>
        <v>Obesity</v>
      </c>
      <c r="J767" s="38" t="str">
        <f t="shared" si="23"/>
        <v>Diabetes</v>
      </c>
    </row>
    <row r="768" spans="1:10" x14ac:dyDescent="0.25">
      <c r="A768" s="25" t="s">
        <v>1604</v>
      </c>
      <c r="B768" s="26">
        <v>32.299999999999997</v>
      </c>
      <c r="C768" s="26">
        <v>5.28</v>
      </c>
      <c r="D768" s="26" t="s">
        <v>2381</v>
      </c>
      <c r="E768" s="26" t="s">
        <v>2380</v>
      </c>
      <c r="F768" s="26" t="s">
        <v>2380</v>
      </c>
      <c r="G768" s="26">
        <v>2</v>
      </c>
      <c r="H768" s="27" t="s">
        <v>2380</v>
      </c>
      <c r="I768" s="38" t="str">
        <f t="shared" si="22"/>
        <v>Obesity</v>
      </c>
      <c r="J768" s="38" t="str">
        <f t="shared" si="23"/>
        <v>Normal</v>
      </c>
    </row>
    <row r="769" spans="1:10" x14ac:dyDescent="0.25">
      <c r="A769" s="22" t="s">
        <v>1603</v>
      </c>
      <c r="B769" s="23">
        <v>31.16</v>
      </c>
      <c r="C769" s="23">
        <v>7.49</v>
      </c>
      <c r="D769" s="23" t="s">
        <v>2381</v>
      </c>
      <c r="E769" s="23" t="s">
        <v>2380</v>
      </c>
      <c r="F769" s="23" t="s">
        <v>2380</v>
      </c>
      <c r="G769" s="23">
        <v>2</v>
      </c>
      <c r="H769" s="24" t="s">
        <v>2380</v>
      </c>
      <c r="I769" s="38" t="str">
        <f t="shared" si="22"/>
        <v>Obesity</v>
      </c>
      <c r="J769" s="38" t="str">
        <f t="shared" si="23"/>
        <v>Diabetes</v>
      </c>
    </row>
    <row r="770" spans="1:10" x14ac:dyDescent="0.25">
      <c r="A770" s="25" t="s">
        <v>1602</v>
      </c>
      <c r="B770" s="26">
        <v>54.59</v>
      </c>
      <c r="C770" s="26">
        <v>4.2699999999999996</v>
      </c>
      <c r="D770" s="26" t="s">
        <v>2380</v>
      </c>
      <c r="E770" s="26" t="s">
        <v>2380</v>
      </c>
      <c r="F770" s="26" t="s">
        <v>2380</v>
      </c>
      <c r="G770" s="26">
        <v>0</v>
      </c>
      <c r="H770" s="27" t="s">
        <v>2380</v>
      </c>
      <c r="I770" s="38" t="str">
        <f t="shared" ref="I770:I833" si="24">IF(B770&lt;18.5,"Underweight",IF(B770&lt;25,"Normal Weight",IF(B770&lt;30,"Overweight","Obesity")))</f>
        <v>Obesity</v>
      </c>
      <c r="J770" s="38" t="str">
        <f t="shared" ref="J770:J833" si="25">IF(C770&lt;5.7,"Normal",IF(C770&lt;6.5,"Prediabetes","Diabetes"))</f>
        <v>Normal</v>
      </c>
    </row>
    <row r="771" spans="1:10" x14ac:dyDescent="0.25">
      <c r="A771" s="22" t="s">
        <v>1601</v>
      </c>
      <c r="B771" s="23">
        <v>21.09</v>
      </c>
      <c r="C771" s="23">
        <v>9.2200000000000006</v>
      </c>
      <c r="D771" s="23" t="s">
        <v>2381</v>
      </c>
      <c r="E771" s="23" t="s">
        <v>2380</v>
      </c>
      <c r="F771" s="23" t="s">
        <v>2380</v>
      </c>
      <c r="G771" s="23">
        <v>2</v>
      </c>
      <c r="H771" s="24" t="s">
        <v>2380</v>
      </c>
      <c r="I771" s="38" t="str">
        <f t="shared" si="24"/>
        <v>Normal Weight</v>
      </c>
      <c r="J771" s="38" t="str">
        <f t="shared" si="25"/>
        <v>Diabetes</v>
      </c>
    </row>
    <row r="772" spans="1:10" x14ac:dyDescent="0.25">
      <c r="A772" s="25" t="s">
        <v>1600</v>
      </c>
      <c r="B772" s="26">
        <v>52.41</v>
      </c>
      <c r="C772" s="26">
        <v>5.99</v>
      </c>
      <c r="D772" s="26" t="s">
        <v>2380</v>
      </c>
      <c r="E772" s="26" t="s">
        <v>2380</v>
      </c>
      <c r="F772" s="26" t="s">
        <v>2380</v>
      </c>
      <c r="G772" s="26">
        <v>1</v>
      </c>
      <c r="H772" s="27" t="s">
        <v>2380</v>
      </c>
      <c r="I772" s="38" t="str">
        <f t="shared" si="24"/>
        <v>Obesity</v>
      </c>
      <c r="J772" s="38" t="str">
        <f t="shared" si="25"/>
        <v>Prediabetes</v>
      </c>
    </row>
    <row r="773" spans="1:10" x14ac:dyDescent="0.25">
      <c r="A773" s="22" t="s">
        <v>1599</v>
      </c>
      <c r="B773" s="23">
        <v>41.47</v>
      </c>
      <c r="C773" s="23">
        <v>5.86</v>
      </c>
      <c r="D773" s="23" t="s">
        <v>2381</v>
      </c>
      <c r="E773" s="23" t="s">
        <v>2380</v>
      </c>
      <c r="F773" s="23" t="s">
        <v>2380</v>
      </c>
      <c r="G773" s="23">
        <v>2</v>
      </c>
      <c r="H773" s="24" t="s">
        <v>2380</v>
      </c>
      <c r="I773" s="38" t="str">
        <f t="shared" si="24"/>
        <v>Obesity</v>
      </c>
      <c r="J773" s="38" t="str">
        <f t="shared" si="25"/>
        <v>Prediabetes</v>
      </c>
    </row>
    <row r="774" spans="1:10" x14ac:dyDescent="0.25">
      <c r="A774" s="25" t="s">
        <v>1598</v>
      </c>
      <c r="B774" s="26">
        <v>33.1</v>
      </c>
      <c r="C774" s="26">
        <v>5.19</v>
      </c>
      <c r="D774" s="26" t="s">
        <v>2381</v>
      </c>
      <c r="E774" s="26" t="s">
        <v>2380</v>
      </c>
      <c r="F774" s="26" t="s">
        <v>2380</v>
      </c>
      <c r="G774" s="26">
        <v>2</v>
      </c>
      <c r="H774" s="27" t="s">
        <v>2380</v>
      </c>
      <c r="I774" s="38" t="str">
        <f t="shared" si="24"/>
        <v>Obesity</v>
      </c>
      <c r="J774" s="38" t="str">
        <f t="shared" si="25"/>
        <v>Normal</v>
      </c>
    </row>
    <row r="775" spans="1:10" x14ac:dyDescent="0.25">
      <c r="A775" s="22" t="s">
        <v>1597</v>
      </c>
      <c r="B775" s="23">
        <v>30.8</v>
      </c>
      <c r="C775" s="23">
        <v>4.37</v>
      </c>
      <c r="D775" s="23" t="s">
        <v>2381</v>
      </c>
      <c r="E775" s="23" t="s">
        <v>2380</v>
      </c>
      <c r="F775" s="23" t="s">
        <v>2380</v>
      </c>
      <c r="G775" s="23">
        <v>2</v>
      </c>
      <c r="H775" s="24" t="s">
        <v>2380</v>
      </c>
      <c r="I775" s="38" t="str">
        <f t="shared" si="24"/>
        <v>Obesity</v>
      </c>
      <c r="J775" s="38" t="str">
        <f t="shared" si="25"/>
        <v>Normal</v>
      </c>
    </row>
    <row r="776" spans="1:10" x14ac:dyDescent="0.25">
      <c r="A776" s="25" t="s">
        <v>1596</v>
      </c>
      <c r="B776" s="26">
        <v>42.06</v>
      </c>
      <c r="C776" s="26">
        <v>5.32</v>
      </c>
      <c r="D776" s="26" t="s">
        <v>2380</v>
      </c>
      <c r="E776" s="26" t="s">
        <v>2380</v>
      </c>
      <c r="F776" s="26" t="s">
        <v>2380</v>
      </c>
      <c r="G776" s="26">
        <v>1</v>
      </c>
      <c r="H776" s="27" t="s">
        <v>2380</v>
      </c>
      <c r="I776" s="38" t="str">
        <f t="shared" si="24"/>
        <v>Obesity</v>
      </c>
      <c r="J776" s="38" t="str">
        <f t="shared" si="25"/>
        <v>Normal</v>
      </c>
    </row>
    <row r="777" spans="1:10" x14ac:dyDescent="0.25">
      <c r="A777" s="22" t="s">
        <v>1595</v>
      </c>
      <c r="B777" s="23">
        <v>39.270000000000003</v>
      </c>
      <c r="C777" s="23">
        <v>5.64</v>
      </c>
      <c r="D777" s="23" t="s">
        <v>2380</v>
      </c>
      <c r="E777" s="23" t="s">
        <v>2380</v>
      </c>
      <c r="F777" s="23" t="s">
        <v>2382</v>
      </c>
      <c r="G777" s="23">
        <v>1</v>
      </c>
      <c r="H777" s="24" t="s">
        <v>2380</v>
      </c>
      <c r="I777" s="38" t="str">
        <f t="shared" si="24"/>
        <v>Obesity</v>
      </c>
      <c r="J777" s="38" t="str">
        <f t="shared" si="25"/>
        <v>Normal</v>
      </c>
    </row>
    <row r="778" spans="1:10" x14ac:dyDescent="0.25">
      <c r="A778" s="25" t="s">
        <v>1594</v>
      </c>
      <c r="B778" s="26">
        <v>30.71</v>
      </c>
      <c r="C778" s="26">
        <v>5.59</v>
      </c>
      <c r="D778" s="26" t="s">
        <v>2381</v>
      </c>
      <c r="E778" s="26" t="s">
        <v>2380</v>
      </c>
      <c r="F778" s="26" t="s">
        <v>2380</v>
      </c>
      <c r="G778" s="26">
        <v>1</v>
      </c>
      <c r="H778" s="27" t="s">
        <v>2380</v>
      </c>
      <c r="I778" s="38" t="str">
        <f t="shared" si="24"/>
        <v>Obesity</v>
      </c>
      <c r="J778" s="38" t="str">
        <f t="shared" si="25"/>
        <v>Normal</v>
      </c>
    </row>
    <row r="779" spans="1:10" x14ac:dyDescent="0.25">
      <c r="A779" s="22" t="s">
        <v>1593</v>
      </c>
      <c r="B779" s="23">
        <v>47.19</v>
      </c>
      <c r="C779" s="23">
        <v>5.29</v>
      </c>
      <c r="D779" s="23" t="s">
        <v>2380</v>
      </c>
      <c r="E779" s="23" t="s">
        <v>2380</v>
      </c>
      <c r="F779" s="23" t="s">
        <v>2380</v>
      </c>
      <c r="G779" s="23">
        <v>0</v>
      </c>
      <c r="H779" s="24" t="s">
        <v>2380</v>
      </c>
      <c r="I779" s="38" t="str">
        <f t="shared" si="24"/>
        <v>Obesity</v>
      </c>
      <c r="J779" s="38" t="str">
        <f t="shared" si="25"/>
        <v>Normal</v>
      </c>
    </row>
    <row r="780" spans="1:10" x14ac:dyDescent="0.25">
      <c r="A780" s="25" t="s">
        <v>1592</v>
      </c>
      <c r="B780" s="26">
        <v>30.02</v>
      </c>
      <c r="C780" s="26">
        <v>6.65</v>
      </c>
      <c r="D780" s="26" t="s">
        <v>2380</v>
      </c>
      <c r="E780" s="26" t="s">
        <v>2380</v>
      </c>
      <c r="F780" s="26" t="s">
        <v>2380</v>
      </c>
      <c r="G780" s="26">
        <v>0</v>
      </c>
      <c r="H780" s="27" t="s">
        <v>2380</v>
      </c>
      <c r="I780" s="38" t="str">
        <f t="shared" si="24"/>
        <v>Obesity</v>
      </c>
      <c r="J780" s="38" t="str">
        <f t="shared" si="25"/>
        <v>Diabetes</v>
      </c>
    </row>
    <row r="781" spans="1:10" x14ac:dyDescent="0.25">
      <c r="A781" s="22" t="s">
        <v>1591</v>
      </c>
      <c r="B781" s="23">
        <v>37.909999999999997</v>
      </c>
      <c r="C781" s="23">
        <v>5.68</v>
      </c>
      <c r="D781" s="23" t="s">
        <v>2381</v>
      </c>
      <c r="E781" s="23" t="s">
        <v>2380</v>
      </c>
      <c r="F781" s="23" t="s">
        <v>2380</v>
      </c>
      <c r="G781" s="23">
        <v>0</v>
      </c>
      <c r="H781" s="24" t="s">
        <v>2380</v>
      </c>
      <c r="I781" s="38" t="str">
        <f t="shared" si="24"/>
        <v>Obesity</v>
      </c>
      <c r="J781" s="38" t="str">
        <f t="shared" si="25"/>
        <v>Normal</v>
      </c>
    </row>
    <row r="782" spans="1:10" x14ac:dyDescent="0.25">
      <c r="A782" s="25" t="s">
        <v>1590</v>
      </c>
      <c r="B782" s="26">
        <v>54.61</v>
      </c>
      <c r="C782" s="26">
        <v>4.49</v>
      </c>
      <c r="D782" s="26" t="s">
        <v>2380</v>
      </c>
      <c r="E782" s="26" t="s">
        <v>2380</v>
      </c>
      <c r="F782" s="26" t="s">
        <v>2380</v>
      </c>
      <c r="G782" s="26">
        <v>0</v>
      </c>
      <c r="H782" s="27" t="s">
        <v>2380</v>
      </c>
      <c r="I782" s="38" t="str">
        <f t="shared" si="24"/>
        <v>Obesity</v>
      </c>
      <c r="J782" s="38" t="str">
        <f t="shared" si="25"/>
        <v>Normal</v>
      </c>
    </row>
    <row r="783" spans="1:10" x14ac:dyDescent="0.25">
      <c r="A783" s="22" t="s">
        <v>1589</v>
      </c>
      <c r="B783" s="23">
        <v>36.005000000000003</v>
      </c>
      <c r="C783" s="23">
        <v>6.9</v>
      </c>
      <c r="D783" s="23" t="s">
        <v>2380</v>
      </c>
      <c r="E783" s="23" t="s">
        <v>2380</v>
      </c>
      <c r="F783" s="23" t="s">
        <v>2380</v>
      </c>
      <c r="G783" s="23">
        <v>0</v>
      </c>
      <c r="H783" s="24" t="s">
        <v>2380</v>
      </c>
      <c r="I783" s="38" t="str">
        <f t="shared" si="24"/>
        <v>Obesity</v>
      </c>
      <c r="J783" s="38" t="str">
        <f t="shared" si="25"/>
        <v>Diabetes</v>
      </c>
    </row>
    <row r="784" spans="1:10" x14ac:dyDescent="0.25">
      <c r="A784" s="25" t="s">
        <v>1588</v>
      </c>
      <c r="B784" s="26">
        <v>28.7</v>
      </c>
      <c r="C784" s="26">
        <v>11.52</v>
      </c>
      <c r="D784" s="26" t="s">
        <v>2380</v>
      </c>
      <c r="E784" s="26" t="s">
        <v>2380</v>
      </c>
      <c r="F784" s="26" t="s">
        <v>2380</v>
      </c>
      <c r="G784" s="26">
        <v>0</v>
      </c>
      <c r="H784" s="27" t="s">
        <v>2380</v>
      </c>
      <c r="I784" s="38" t="str">
        <f t="shared" si="24"/>
        <v>Overweight</v>
      </c>
      <c r="J784" s="38" t="str">
        <f t="shared" si="25"/>
        <v>Diabetes</v>
      </c>
    </row>
    <row r="785" spans="1:10" x14ac:dyDescent="0.25">
      <c r="A785" s="22" t="s">
        <v>1587</v>
      </c>
      <c r="B785" s="23">
        <v>34.295000000000002</v>
      </c>
      <c r="C785" s="23">
        <v>11.24</v>
      </c>
      <c r="D785" s="23" t="s">
        <v>2380</v>
      </c>
      <c r="E785" s="23" t="s">
        <v>2380</v>
      </c>
      <c r="F785" s="23" t="s">
        <v>2380</v>
      </c>
      <c r="G785" s="23">
        <v>0</v>
      </c>
      <c r="H785" s="24" t="s">
        <v>2380</v>
      </c>
      <c r="I785" s="38" t="str">
        <f t="shared" si="24"/>
        <v>Obesity</v>
      </c>
      <c r="J785" s="38" t="str">
        <f t="shared" si="25"/>
        <v>Diabetes</v>
      </c>
    </row>
    <row r="786" spans="1:10" x14ac:dyDescent="0.25">
      <c r="A786" s="25" t="s">
        <v>1586</v>
      </c>
      <c r="B786" s="26">
        <v>27.55</v>
      </c>
      <c r="C786" s="26">
        <v>10.98</v>
      </c>
      <c r="D786" s="26" t="s">
        <v>2380</v>
      </c>
      <c r="E786" s="26" t="s">
        <v>2380</v>
      </c>
      <c r="F786" s="26" t="s">
        <v>2380</v>
      </c>
      <c r="G786" s="26">
        <v>0</v>
      </c>
      <c r="H786" s="27" t="s">
        <v>2380</v>
      </c>
      <c r="I786" s="38" t="str">
        <f t="shared" si="24"/>
        <v>Overweight</v>
      </c>
      <c r="J786" s="38" t="str">
        <f t="shared" si="25"/>
        <v>Diabetes</v>
      </c>
    </row>
    <row r="787" spans="1:10" x14ac:dyDescent="0.25">
      <c r="A787" s="22" t="s">
        <v>1585</v>
      </c>
      <c r="B787" s="23">
        <v>40.700000000000003</v>
      </c>
      <c r="C787" s="23">
        <v>5.42</v>
      </c>
      <c r="D787" s="23" t="s">
        <v>2380</v>
      </c>
      <c r="E787" s="23" t="s">
        <v>2380</v>
      </c>
      <c r="F787" s="23" t="s">
        <v>2380</v>
      </c>
      <c r="G787" s="23">
        <v>0</v>
      </c>
      <c r="H787" s="24" t="s">
        <v>2380</v>
      </c>
      <c r="I787" s="38" t="str">
        <f t="shared" si="24"/>
        <v>Obesity</v>
      </c>
      <c r="J787" s="38" t="str">
        <f t="shared" si="25"/>
        <v>Normal</v>
      </c>
    </row>
    <row r="788" spans="1:10" x14ac:dyDescent="0.25">
      <c r="A788" s="25" t="s">
        <v>1584</v>
      </c>
      <c r="B788" s="26">
        <v>18.335000000000001</v>
      </c>
      <c r="C788" s="26">
        <v>10.97</v>
      </c>
      <c r="D788" s="26" t="s">
        <v>2380</v>
      </c>
      <c r="E788" s="26" t="s">
        <v>2380</v>
      </c>
      <c r="F788" s="26" t="s">
        <v>2380</v>
      </c>
      <c r="G788" s="26">
        <v>0</v>
      </c>
      <c r="H788" s="27" t="s">
        <v>2380</v>
      </c>
      <c r="I788" s="38" t="str">
        <f t="shared" si="24"/>
        <v>Underweight</v>
      </c>
      <c r="J788" s="38" t="str">
        <f t="shared" si="25"/>
        <v>Diabetes</v>
      </c>
    </row>
    <row r="789" spans="1:10" x14ac:dyDescent="0.25">
      <c r="A789" s="22" t="s">
        <v>1583</v>
      </c>
      <c r="B789" s="23">
        <v>33.914999999999999</v>
      </c>
      <c r="C789" s="23">
        <v>9.56</v>
      </c>
      <c r="D789" s="23" t="s">
        <v>2381</v>
      </c>
      <c r="E789" s="23" t="s">
        <v>2380</v>
      </c>
      <c r="F789" s="23" t="s">
        <v>2380</v>
      </c>
      <c r="G789" s="23">
        <v>2</v>
      </c>
      <c r="H789" s="24" t="s">
        <v>2380</v>
      </c>
      <c r="I789" s="38" t="str">
        <f t="shared" si="24"/>
        <v>Obesity</v>
      </c>
      <c r="J789" s="38" t="str">
        <f t="shared" si="25"/>
        <v>Diabetes</v>
      </c>
    </row>
    <row r="790" spans="1:10" x14ac:dyDescent="0.25">
      <c r="A790" s="25" t="s">
        <v>1582</v>
      </c>
      <c r="B790" s="26">
        <v>33.534999999999997</v>
      </c>
      <c r="C790" s="26">
        <v>9.4</v>
      </c>
      <c r="D790" s="26" t="s">
        <v>2381</v>
      </c>
      <c r="E790" s="26" t="s">
        <v>2380</v>
      </c>
      <c r="F790" s="26" t="s">
        <v>2380</v>
      </c>
      <c r="G790" s="26">
        <v>2</v>
      </c>
      <c r="H790" s="27" t="s">
        <v>2380</v>
      </c>
      <c r="I790" s="38" t="str">
        <f t="shared" si="24"/>
        <v>Obesity</v>
      </c>
      <c r="J790" s="38" t="str">
        <f t="shared" si="25"/>
        <v>Diabetes</v>
      </c>
    </row>
    <row r="791" spans="1:10" x14ac:dyDescent="0.25">
      <c r="A791" s="22" t="s">
        <v>1581</v>
      </c>
      <c r="B791" s="23">
        <v>23.655000000000001</v>
      </c>
      <c r="C791" s="23">
        <v>8.48</v>
      </c>
      <c r="D791" s="23" t="s">
        <v>2381</v>
      </c>
      <c r="E791" s="23" t="s">
        <v>2380</v>
      </c>
      <c r="F791" s="23" t="s">
        <v>2380</v>
      </c>
      <c r="G791" s="23">
        <v>2</v>
      </c>
      <c r="H791" s="24" t="s">
        <v>2380</v>
      </c>
      <c r="I791" s="38" t="str">
        <f t="shared" si="24"/>
        <v>Normal Weight</v>
      </c>
      <c r="J791" s="38" t="str">
        <f t="shared" si="25"/>
        <v>Diabetes</v>
      </c>
    </row>
    <row r="792" spans="1:10" x14ac:dyDescent="0.25">
      <c r="A792" s="25" t="s">
        <v>1580</v>
      </c>
      <c r="B792" s="26">
        <v>28</v>
      </c>
      <c r="C792" s="26">
        <v>5.57</v>
      </c>
      <c r="D792" s="26" t="s">
        <v>2380</v>
      </c>
      <c r="E792" s="26" t="s">
        <v>2380</v>
      </c>
      <c r="F792" s="26" t="s">
        <v>2380</v>
      </c>
      <c r="G792" s="26">
        <v>0</v>
      </c>
      <c r="H792" s="27" t="s">
        <v>2380</v>
      </c>
      <c r="I792" s="38" t="str">
        <f t="shared" si="24"/>
        <v>Overweight</v>
      </c>
      <c r="J792" s="38" t="str">
        <f t="shared" si="25"/>
        <v>Normal</v>
      </c>
    </row>
    <row r="793" spans="1:10" x14ac:dyDescent="0.25">
      <c r="A793" s="22" t="s">
        <v>1579</v>
      </c>
      <c r="B793" s="23">
        <v>30.23</v>
      </c>
      <c r="C793" s="23">
        <v>6.94</v>
      </c>
      <c r="D793" s="23" t="s">
        <v>2381</v>
      </c>
      <c r="E793" s="23" t="s">
        <v>2380</v>
      </c>
      <c r="F793" s="23" t="s">
        <v>2382</v>
      </c>
      <c r="G793" s="23">
        <v>1</v>
      </c>
      <c r="H793" s="24" t="s">
        <v>2380</v>
      </c>
      <c r="I793" s="38" t="str">
        <f t="shared" si="24"/>
        <v>Obesity</v>
      </c>
      <c r="J793" s="38" t="str">
        <f t="shared" si="25"/>
        <v>Diabetes</v>
      </c>
    </row>
    <row r="794" spans="1:10" x14ac:dyDescent="0.25">
      <c r="A794" s="25" t="s">
        <v>1578</v>
      </c>
      <c r="B794" s="26">
        <v>51.14</v>
      </c>
      <c r="C794" s="26">
        <v>4.05</v>
      </c>
      <c r="D794" s="26" t="s">
        <v>2380</v>
      </c>
      <c r="E794" s="26" t="s">
        <v>2380</v>
      </c>
      <c r="F794" s="26" t="s">
        <v>2380</v>
      </c>
      <c r="G794" s="26">
        <v>1</v>
      </c>
      <c r="H794" s="27" t="s">
        <v>2380</v>
      </c>
      <c r="I794" s="38" t="str">
        <f t="shared" si="24"/>
        <v>Obesity</v>
      </c>
      <c r="J794" s="38" t="str">
        <f t="shared" si="25"/>
        <v>Normal</v>
      </c>
    </row>
    <row r="795" spans="1:10" x14ac:dyDescent="0.25">
      <c r="A795" s="22" t="s">
        <v>1577</v>
      </c>
      <c r="B795" s="23">
        <v>24.32</v>
      </c>
      <c r="C795" s="23">
        <v>10.220000000000001</v>
      </c>
      <c r="D795" s="23" t="s">
        <v>2380</v>
      </c>
      <c r="E795" s="23" t="s">
        <v>2380</v>
      </c>
      <c r="F795" s="23" t="s">
        <v>2380</v>
      </c>
      <c r="G795" s="23">
        <v>0</v>
      </c>
      <c r="H795" s="24" t="s">
        <v>2380</v>
      </c>
      <c r="I795" s="38" t="str">
        <f t="shared" si="24"/>
        <v>Normal Weight</v>
      </c>
      <c r="J795" s="38" t="str">
        <f t="shared" si="25"/>
        <v>Diabetes</v>
      </c>
    </row>
    <row r="796" spans="1:10" x14ac:dyDescent="0.25">
      <c r="A796" s="25" t="s">
        <v>1576</v>
      </c>
      <c r="B796" s="26">
        <v>38.06</v>
      </c>
      <c r="C796" s="26">
        <v>9.24</v>
      </c>
      <c r="D796" s="26" t="s">
        <v>2380</v>
      </c>
      <c r="E796" s="26" t="s">
        <v>2380</v>
      </c>
      <c r="F796" s="26" t="s">
        <v>2380</v>
      </c>
      <c r="G796" s="26">
        <v>0</v>
      </c>
      <c r="H796" s="27" t="s">
        <v>2380</v>
      </c>
      <c r="I796" s="38" t="str">
        <f t="shared" si="24"/>
        <v>Obesity</v>
      </c>
      <c r="J796" s="38" t="str">
        <f t="shared" si="25"/>
        <v>Diabetes</v>
      </c>
    </row>
    <row r="797" spans="1:10" x14ac:dyDescent="0.25">
      <c r="A797" s="22" t="s">
        <v>1575</v>
      </c>
      <c r="B797" s="23">
        <v>37.700000000000003</v>
      </c>
      <c r="C797" s="23">
        <v>8.6</v>
      </c>
      <c r="D797" s="23" t="s">
        <v>2380</v>
      </c>
      <c r="E797" s="23" t="s">
        <v>2380</v>
      </c>
      <c r="F797" s="23" t="s">
        <v>2380</v>
      </c>
      <c r="G797" s="23">
        <v>0</v>
      </c>
      <c r="H797" s="24" t="s">
        <v>2380</v>
      </c>
      <c r="I797" s="38" t="str">
        <f t="shared" si="24"/>
        <v>Obesity</v>
      </c>
      <c r="J797" s="38" t="str">
        <f t="shared" si="25"/>
        <v>Diabetes</v>
      </c>
    </row>
    <row r="798" spans="1:10" x14ac:dyDescent="0.25">
      <c r="A798" s="25" t="s">
        <v>1574</v>
      </c>
      <c r="B798" s="26">
        <v>44</v>
      </c>
      <c r="C798" s="26">
        <v>9.32</v>
      </c>
      <c r="D798" s="26" t="s">
        <v>2381</v>
      </c>
      <c r="E798" s="26" t="s">
        <v>2380</v>
      </c>
      <c r="F798" s="26" t="s">
        <v>2380</v>
      </c>
      <c r="G798" s="26">
        <v>2</v>
      </c>
      <c r="H798" s="27" t="s">
        <v>2380</v>
      </c>
      <c r="I798" s="38" t="str">
        <f t="shared" si="24"/>
        <v>Obesity</v>
      </c>
      <c r="J798" s="38" t="str">
        <f t="shared" si="25"/>
        <v>Diabetes</v>
      </c>
    </row>
    <row r="799" spans="1:10" x14ac:dyDescent="0.25">
      <c r="A799" s="22" t="s">
        <v>1573</v>
      </c>
      <c r="B799" s="23">
        <v>41.45</v>
      </c>
      <c r="C799" s="23">
        <v>6.12</v>
      </c>
      <c r="D799" s="23" t="s">
        <v>2381</v>
      </c>
      <c r="E799" s="23" t="s">
        <v>2380</v>
      </c>
      <c r="F799" s="23" t="s">
        <v>2380</v>
      </c>
      <c r="G799" s="23">
        <v>0</v>
      </c>
      <c r="H799" s="24" t="s">
        <v>2380</v>
      </c>
      <c r="I799" s="38" t="str">
        <f t="shared" si="24"/>
        <v>Obesity</v>
      </c>
      <c r="J799" s="38" t="str">
        <f t="shared" si="25"/>
        <v>Prediabetes</v>
      </c>
    </row>
    <row r="800" spans="1:10" x14ac:dyDescent="0.25">
      <c r="A800" s="25" t="s">
        <v>1572</v>
      </c>
      <c r="B800" s="26">
        <v>25.364999999999998</v>
      </c>
      <c r="C800" s="26">
        <v>9.19</v>
      </c>
      <c r="D800" s="26" t="s">
        <v>2381</v>
      </c>
      <c r="E800" s="26" t="s">
        <v>2380</v>
      </c>
      <c r="F800" s="26" t="s">
        <v>2380</v>
      </c>
      <c r="G800" s="26">
        <v>0</v>
      </c>
      <c r="H800" s="27" t="s">
        <v>2380</v>
      </c>
      <c r="I800" s="38" t="str">
        <f t="shared" si="24"/>
        <v>Overweight</v>
      </c>
      <c r="J800" s="38" t="str">
        <f t="shared" si="25"/>
        <v>Diabetes</v>
      </c>
    </row>
    <row r="801" spans="1:10" x14ac:dyDescent="0.25">
      <c r="A801" s="22" t="s">
        <v>1571</v>
      </c>
      <c r="B801" s="23">
        <v>34.56</v>
      </c>
      <c r="C801" s="23">
        <v>5.84</v>
      </c>
      <c r="D801" s="23" t="s">
        <v>2381</v>
      </c>
      <c r="E801" s="23" t="s">
        <v>2380</v>
      </c>
      <c r="F801" s="23" t="s">
        <v>2382</v>
      </c>
      <c r="G801" s="23">
        <v>1</v>
      </c>
      <c r="H801" s="24" t="s">
        <v>2380</v>
      </c>
      <c r="I801" s="38" t="str">
        <f t="shared" si="24"/>
        <v>Obesity</v>
      </c>
      <c r="J801" s="38" t="str">
        <f t="shared" si="25"/>
        <v>Prediabetes</v>
      </c>
    </row>
    <row r="802" spans="1:10" x14ac:dyDescent="0.25">
      <c r="A802" s="25" t="s">
        <v>1570</v>
      </c>
      <c r="B802" s="26">
        <v>28.2</v>
      </c>
      <c r="C802" s="26">
        <v>7.19</v>
      </c>
      <c r="D802" s="26" t="s">
        <v>2381</v>
      </c>
      <c r="E802" s="26" t="s">
        <v>2380</v>
      </c>
      <c r="F802" s="26" t="s">
        <v>2380</v>
      </c>
      <c r="G802" s="26">
        <v>2</v>
      </c>
      <c r="H802" s="27" t="s">
        <v>2380</v>
      </c>
      <c r="I802" s="38" t="str">
        <f t="shared" si="24"/>
        <v>Overweight</v>
      </c>
      <c r="J802" s="38" t="str">
        <f t="shared" si="25"/>
        <v>Diabetes</v>
      </c>
    </row>
    <row r="803" spans="1:10" x14ac:dyDescent="0.25">
      <c r="A803" s="22" t="s">
        <v>1569</v>
      </c>
      <c r="B803" s="23">
        <v>30.43</v>
      </c>
      <c r="C803" s="23">
        <v>9.39</v>
      </c>
      <c r="D803" s="23" t="s">
        <v>2380</v>
      </c>
      <c r="E803" s="23" t="s">
        <v>2380</v>
      </c>
      <c r="F803" s="23" t="s">
        <v>2380</v>
      </c>
      <c r="G803" s="23">
        <v>0</v>
      </c>
      <c r="H803" s="24" t="s">
        <v>2380</v>
      </c>
      <c r="I803" s="38" t="str">
        <f t="shared" si="24"/>
        <v>Obesity</v>
      </c>
      <c r="J803" s="38" t="str">
        <f t="shared" si="25"/>
        <v>Diabetes</v>
      </c>
    </row>
    <row r="804" spans="1:10" x14ac:dyDescent="0.25">
      <c r="A804" s="25" t="s">
        <v>1568</v>
      </c>
      <c r="B804" s="26">
        <v>32.395000000000003</v>
      </c>
      <c r="C804" s="26">
        <v>4.2699999999999996</v>
      </c>
      <c r="D804" s="26" t="s">
        <v>2381</v>
      </c>
      <c r="E804" s="26" t="s">
        <v>2380</v>
      </c>
      <c r="F804" s="26" t="s">
        <v>2380</v>
      </c>
      <c r="G804" s="26">
        <v>1</v>
      </c>
      <c r="H804" s="27" t="s">
        <v>2380</v>
      </c>
      <c r="I804" s="38" t="str">
        <f t="shared" si="24"/>
        <v>Obesity</v>
      </c>
      <c r="J804" s="38" t="str">
        <f t="shared" si="25"/>
        <v>Normal</v>
      </c>
    </row>
    <row r="805" spans="1:10" x14ac:dyDescent="0.25">
      <c r="A805" s="22" t="s">
        <v>1567</v>
      </c>
      <c r="B805" s="23">
        <v>24.035</v>
      </c>
      <c r="C805" s="23">
        <v>11.71</v>
      </c>
      <c r="D805" s="23" t="s">
        <v>2380</v>
      </c>
      <c r="E805" s="23" t="s">
        <v>2380</v>
      </c>
      <c r="F805" s="23" t="s">
        <v>2380</v>
      </c>
      <c r="G805" s="23">
        <v>0</v>
      </c>
      <c r="H805" s="24" t="s">
        <v>2380</v>
      </c>
      <c r="I805" s="38" t="str">
        <f t="shared" si="24"/>
        <v>Normal Weight</v>
      </c>
      <c r="J805" s="38" t="str">
        <f t="shared" si="25"/>
        <v>Diabetes</v>
      </c>
    </row>
    <row r="806" spans="1:10" x14ac:dyDescent="0.25">
      <c r="A806" s="25" t="s">
        <v>1566</v>
      </c>
      <c r="B806" s="26">
        <v>37.119999999999997</v>
      </c>
      <c r="C806" s="26">
        <v>5.29</v>
      </c>
      <c r="D806" s="26" t="s">
        <v>2380</v>
      </c>
      <c r="E806" s="26" t="s">
        <v>2380</v>
      </c>
      <c r="F806" s="26" t="s">
        <v>2380</v>
      </c>
      <c r="G806" s="26">
        <v>2</v>
      </c>
      <c r="H806" s="27" t="s">
        <v>2380</v>
      </c>
      <c r="I806" s="38" t="str">
        <f t="shared" si="24"/>
        <v>Obesity</v>
      </c>
      <c r="J806" s="38" t="str">
        <f t="shared" si="25"/>
        <v>Normal</v>
      </c>
    </row>
    <row r="807" spans="1:10" x14ac:dyDescent="0.25">
      <c r="A807" s="22" t="s">
        <v>1565</v>
      </c>
      <c r="B807" s="23">
        <v>34.840000000000003</v>
      </c>
      <c r="C807" s="23">
        <v>6</v>
      </c>
      <c r="D807" s="23" t="s">
        <v>2381</v>
      </c>
      <c r="E807" s="23" t="s">
        <v>2380</v>
      </c>
      <c r="F807" s="23" t="s">
        <v>2382</v>
      </c>
      <c r="G807" s="23">
        <v>1</v>
      </c>
      <c r="H807" s="24" t="s">
        <v>2380</v>
      </c>
      <c r="I807" s="38" t="str">
        <f t="shared" si="24"/>
        <v>Obesity</v>
      </c>
      <c r="J807" s="38" t="str">
        <f t="shared" si="25"/>
        <v>Prediabetes</v>
      </c>
    </row>
    <row r="808" spans="1:10" x14ac:dyDescent="0.25">
      <c r="A808" s="25" t="s">
        <v>1564</v>
      </c>
      <c r="B808" s="26">
        <v>29.53</v>
      </c>
      <c r="C808" s="26">
        <v>10.64</v>
      </c>
      <c r="D808" s="26" t="s">
        <v>2380</v>
      </c>
      <c r="E808" s="26" t="s">
        <v>2380</v>
      </c>
      <c r="F808" s="26" t="s">
        <v>2380</v>
      </c>
      <c r="G808" s="26">
        <v>0</v>
      </c>
      <c r="H808" s="27" t="s">
        <v>2380</v>
      </c>
      <c r="I808" s="38" t="str">
        <f t="shared" si="24"/>
        <v>Overweight</v>
      </c>
      <c r="J808" s="38" t="str">
        <f t="shared" si="25"/>
        <v>Diabetes</v>
      </c>
    </row>
    <row r="809" spans="1:10" x14ac:dyDescent="0.25">
      <c r="A809" s="22" t="s">
        <v>1563</v>
      </c>
      <c r="B809" s="23">
        <v>42.51</v>
      </c>
      <c r="C809" s="23">
        <v>8.2100000000000009</v>
      </c>
      <c r="D809" s="23" t="s">
        <v>2381</v>
      </c>
      <c r="E809" s="23" t="s">
        <v>2380</v>
      </c>
      <c r="F809" s="23" t="s">
        <v>2380</v>
      </c>
      <c r="G809" s="23">
        <v>0</v>
      </c>
      <c r="H809" s="24" t="s">
        <v>2380</v>
      </c>
      <c r="I809" s="38" t="str">
        <f t="shared" si="24"/>
        <v>Obesity</v>
      </c>
      <c r="J809" s="38" t="str">
        <f t="shared" si="25"/>
        <v>Diabetes</v>
      </c>
    </row>
    <row r="810" spans="1:10" x14ac:dyDescent="0.25">
      <c r="A810" s="25" t="s">
        <v>1562</v>
      </c>
      <c r="B810" s="26">
        <v>38.14</v>
      </c>
      <c r="C810" s="26">
        <v>5.58</v>
      </c>
      <c r="D810" s="26" t="s">
        <v>2380</v>
      </c>
      <c r="E810" s="26" t="s">
        <v>2380</v>
      </c>
      <c r="F810" s="26" t="s">
        <v>2382</v>
      </c>
      <c r="G810" s="26">
        <v>1</v>
      </c>
      <c r="H810" s="27" t="s">
        <v>2380</v>
      </c>
      <c r="I810" s="38" t="str">
        <f t="shared" si="24"/>
        <v>Obesity</v>
      </c>
      <c r="J810" s="38" t="str">
        <f t="shared" si="25"/>
        <v>Normal</v>
      </c>
    </row>
    <row r="811" spans="1:10" x14ac:dyDescent="0.25">
      <c r="A811" s="22" t="s">
        <v>1561</v>
      </c>
      <c r="B811" s="23">
        <v>39.93</v>
      </c>
      <c r="C811" s="23">
        <v>8.75</v>
      </c>
      <c r="D811" s="23" t="s">
        <v>2380</v>
      </c>
      <c r="E811" s="23" t="s">
        <v>2380</v>
      </c>
      <c r="F811" s="23" t="s">
        <v>2380</v>
      </c>
      <c r="G811" s="23">
        <v>0</v>
      </c>
      <c r="H811" s="24" t="s">
        <v>2380</v>
      </c>
      <c r="I811" s="38" t="str">
        <f t="shared" si="24"/>
        <v>Obesity</v>
      </c>
      <c r="J811" s="38" t="str">
        <f t="shared" si="25"/>
        <v>Diabetes</v>
      </c>
    </row>
    <row r="812" spans="1:10" x14ac:dyDescent="0.25">
      <c r="A812" s="25" t="s">
        <v>1560</v>
      </c>
      <c r="B812" s="26">
        <v>38.83</v>
      </c>
      <c r="C812" s="26">
        <v>11.86</v>
      </c>
      <c r="D812" s="26" t="s">
        <v>2380</v>
      </c>
      <c r="E812" s="26" t="s">
        <v>2380</v>
      </c>
      <c r="F812" s="26" t="s">
        <v>2380</v>
      </c>
      <c r="G812" s="26">
        <v>0</v>
      </c>
      <c r="H812" s="27" t="s">
        <v>2380</v>
      </c>
      <c r="I812" s="38" t="str">
        <f t="shared" si="24"/>
        <v>Obesity</v>
      </c>
      <c r="J812" s="38" t="str">
        <f t="shared" si="25"/>
        <v>Diabetes</v>
      </c>
    </row>
    <row r="813" spans="1:10" x14ac:dyDescent="0.25">
      <c r="A813" s="22" t="s">
        <v>1559</v>
      </c>
      <c r="B813" s="23">
        <v>37.4</v>
      </c>
      <c r="C813" s="23">
        <v>11.46</v>
      </c>
      <c r="D813" s="23" t="s">
        <v>2380</v>
      </c>
      <c r="E813" s="23" t="s">
        <v>2380</v>
      </c>
      <c r="F813" s="23" t="s">
        <v>2380</v>
      </c>
      <c r="G813" s="23">
        <v>0</v>
      </c>
      <c r="H813" s="24" t="s">
        <v>2380</v>
      </c>
      <c r="I813" s="38" t="str">
        <f t="shared" si="24"/>
        <v>Obesity</v>
      </c>
      <c r="J813" s="38" t="str">
        <f t="shared" si="25"/>
        <v>Diabetes</v>
      </c>
    </row>
    <row r="814" spans="1:10" x14ac:dyDescent="0.25">
      <c r="A814" s="25" t="s">
        <v>1558</v>
      </c>
      <c r="B814" s="26">
        <v>21.4</v>
      </c>
      <c r="C814" s="26">
        <v>9.0299999999999994</v>
      </c>
      <c r="D814" s="26" t="s">
        <v>2380</v>
      </c>
      <c r="E814" s="26" t="s">
        <v>2380</v>
      </c>
      <c r="F814" s="26" t="s">
        <v>2380</v>
      </c>
      <c r="G814" s="26">
        <v>0</v>
      </c>
      <c r="H814" s="27" t="s">
        <v>2380</v>
      </c>
      <c r="I814" s="38" t="str">
        <f t="shared" si="24"/>
        <v>Normal Weight</v>
      </c>
      <c r="J814" s="38" t="str">
        <f t="shared" si="25"/>
        <v>Diabetes</v>
      </c>
    </row>
    <row r="815" spans="1:10" x14ac:dyDescent="0.25">
      <c r="A815" s="22" t="s">
        <v>1557</v>
      </c>
      <c r="B815" s="23">
        <v>38.380000000000003</v>
      </c>
      <c r="C815" s="23">
        <v>8.26</v>
      </c>
      <c r="D815" s="23" t="s">
        <v>2381</v>
      </c>
      <c r="E815" s="23" t="s">
        <v>2380</v>
      </c>
      <c r="F815" s="23" t="s">
        <v>2380</v>
      </c>
      <c r="G815" s="23">
        <v>2</v>
      </c>
      <c r="H815" s="24" t="s">
        <v>2380</v>
      </c>
      <c r="I815" s="38" t="str">
        <f t="shared" si="24"/>
        <v>Obesity</v>
      </c>
      <c r="J815" s="38" t="str">
        <f t="shared" si="25"/>
        <v>Diabetes</v>
      </c>
    </row>
    <row r="816" spans="1:10" x14ac:dyDescent="0.25">
      <c r="A816" s="25" t="s">
        <v>1556</v>
      </c>
      <c r="B816" s="26">
        <v>33.659999999999997</v>
      </c>
      <c r="C816" s="26">
        <v>5.42</v>
      </c>
      <c r="D816" s="26" t="s">
        <v>2381</v>
      </c>
      <c r="E816" s="26" t="s">
        <v>2380</v>
      </c>
      <c r="F816" s="26" t="s">
        <v>2380</v>
      </c>
      <c r="G816" s="26">
        <v>2</v>
      </c>
      <c r="H816" s="27" t="s">
        <v>2380</v>
      </c>
      <c r="I816" s="38" t="str">
        <f t="shared" si="24"/>
        <v>Obesity</v>
      </c>
      <c r="J816" s="38" t="str">
        <f t="shared" si="25"/>
        <v>Normal</v>
      </c>
    </row>
    <row r="817" spans="1:10" x14ac:dyDescent="0.25">
      <c r="A817" s="22" t="s">
        <v>1555</v>
      </c>
      <c r="B817" s="23">
        <v>31.79</v>
      </c>
      <c r="C817" s="23">
        <v>11.33</v>
      </c>
      <c r="D817" s="23" t="s">
        <v>2381</v>
      </c>
      <c r="E817" s="23" t="s">
        <v>2380</v>
      </c>
      <c r="F817" s="23" t="s">
        <v>2382</v>
      </c>
      <c r="G817" s="23">
        <v>1</v>
      </c>
      <c r="H817" s="24" t="s">
        <v>2380</v>
      </c>
      <c r="I817" s="38" t="str">
        <f t="shared" si="24"/>
        <v>Obesity</v>
      </c>
      <c r="J817" s="38" t="str">
        <f t="shared" si="25"/>
        <v>Diabetes</v>
      </c>
    </row>
    <row r="818" spans="1:10" x14ac:dyDescent="0.25">
      <c r="A818" s="25" t="s">
        <v>1554</v>
      </c>
      <c r="B818" s="26">
        <v>29.7</v>
      </c>
      <c r="C818" s="26">
        <v>7.69</v>
      </c>
      <c r="D818" s="26" t="s">
        <v>2381</v>
      </c>
      <c r="E818" s="26" t="s">
        <v>2380</v>
      </c>
      <c r="F818" s="26" t="s">
        <v>2382</v>
      </c>
      <c r="G818" s="26">
        <v>1</v>
      </c>
      <c r="H818" s="27" t="s">
        <v>2380</v>
      </c>
      <c r="I818" s="38" t="str">
        <f t="shared" si="24"/>
        <v>Overweight</v>
      </c>
      <c r="J818" s="38" t="str">
        <f t="shared" si="25"/>
        <v>Diabetes</v>
      </c>
    </row>
    <row r="819" spans="1:10" x14ac:dyDescent="0.25">
      <c r="A819" s="22" t="s">
        <v>1553</v>
      </c>
      <c r="B819" s="23">
        <v>25.46</v>
      </c>
      <c r="C819" s="23">
        <v>8.77</v>
      </c>
      <c r="D819" s="23" t="s">
        <v>2381</v>
      </c>
      <c r="E819" s="23" t="s">
        <v>2380</v>
      </c>
      <c r="F819" s="23" t="s">
        <v>2382</v>
      </c>
      <c r="G819" s="23">
        <v>1</v>
      </c>
      <c r="H819" s="24" t="s">
        <v>2380</v>
      </c>
      <c r="I819" s="38" t="str">
        <f t="shared" si="24"/>
        <v>Overweight</v>
      </c>
      <c r="J819" s="38" t="str">
        <f t="shared" si="25"/>
        <v>Diabetes</v>
      </c>
    </row>
    <row r="820" spans="1:10" x14ac:dyDescent="0.25">
      <c r="A820" s="25" t="s">
        <v>1552</v>
      </c>
      <c r="B820" s="26">
        <v>39.14</v>
      </c>
      <c r="C820" s="26">
        <v>4.91</v>
      </c>
      <c r="D820" s="26" t="s">
        <v>2380</v>
      </c>
      <c r="E820" s="26" t="s">
        <v>2381</v>
      </c>
      <c r="F820" s="26" t="s">
        <v>2380</v>
      </c>
      <c r="G820" s="26">
        <v>1</v>
      </c>
      <c r="H820" s="27" t="s">
        <v>2380</v>
      </c>
      <c r="I820" s="38" t="str">
        <f t="shared" si="24"/>
        <v>Obesity</v>
      </c>
      <c r="J820" s="38" t="str">
        <f t="shared" si="25"/>
        <v>Normal</v>
      </c>
    </row>
    <row r="821" spans="1:10" x14ac:dyDescent="0.25">
      <c r="A821" s="22" t="s">
        <v>1551</v>
      </c>
      <c r="B821" s="23">
        <v>41.2</v>
      </c>
      <c r="C821" s="23">
        <v>4.95</v>
      </c>
      <c r="D821" s="23" t="s">
        <v>2380</v>
      </c>
      <c r="E821" s="23" t="s">
        <v>2380</v>
      </c>
      <c r="F821" s="23" t="s">
        <v>2380</v>
      </c>
      <c r="G821" s="23">
        <v>1</v>
      </c>
      <c r="H821" s="24" t="s">
        <v>2380</v>
      </c>
      <c r="I821" s="38" t="str">
        <f t="shared" si="24"/>
        <v>Obesity</v>
      </c>
      <c r="J821" s="38" t="str">
        <f t="shared" si="25"/>
        <v>Normal</v>
      </c>
    </row>
    <row r="822" spans="1:10" x14ac:dyDescent="0.25">
      <c r="A822" s="25" t="s">
        <v>1550</v>
      </c>
      <c r="B822" s="26">
        <v>28.81</v>
      </c>
      <c r="C822" s="26">
        <v>10.8</v>
      </c>
      <c r="D822" s="26" t="s">
        <v>2381</v>
      </c>
      <c r="E822" s="26" t="s">
        <v>2380</v>
      </c>
      <c r="F822" s="26" t="s">
        <v>2382</v>
      </c>
      <c r="G822" s="26">
        <v>1</v>
      </c>
      <c r="H822" s="27" t="s">
        <v>2380</v>
      </c>
      <c r="I822" s="38" t="str">
        <f t="shared" si="24"/>
        <v>Overweight</v>
      </c>
      <c r="J822" s="38" t="str">
        <f t="shared" si="25"/>
        <v>Diabetes</v>
      </c>
    </row>
    <row r="823" spans="1:10" x14ac:dyDescent="0.25">
      <c r="A823" s="22" t="s">
        <v>1549</v>
      </c>
      <c r="B823" s="23">
        <v>37.409999999999997</v>
      </c>
      <c r="C823" s="23">
        <v>7.21</v>
      </c>
      <c r="D823" s="23" t="s">
        <v>2380</v>
      </c>
      <c r="E823" s="23" t="s">
        <v>2380</v>
      </c>
      <c r="F823" s="23" t="s">
        <v>2380</v>
      </c>
      <c r="G823" s="23">
        <v>2</v>
      </c>
      <c r="H823" s="24" t="s">
        <v>2380</v>
      </c>
      <c r="I823" s="38" t="str">
        <f t="shared" si="24"/>
        <v>Obesity</v>
      </c>
      <c r="J823" s="38" t="str">
        <f t="shared" si="25"/>
        <v>Diabetes</v>
      </c>
    </row>
    <row r="824" spans="1:10" x14ac:dyDescent="0.25">
      <c r="A824" s="25" t="s">
        <v>1548</v>
      </c>
      <c r="B824" s="26">
        <v>52.54</v>
      </c>
      <c r="C824" s="26">
        <v>5.12</v>
      </c>
      <c r="D824" s="26" t="s">
        <v>2380</v>
      </c>
      <c r="E824" s="26" t="s">
        <v>2380</v>
      </c>
      <c r="F824" s="26" t="s">
        <v>2382</v>
      </c>
      <c r="G824" s="26">
        <v>1</v>
      </c>
      <c r="H824" s="27" t="s">
        <v>2380</v>
      </c>
      <c r="I824" s="38" t="str">
        <f t="shared" si="24"/>
        <v>Obesity</v>
      </c>
      <c r="J824" s="38" t="str">
        <f t="shared" si="25"/>
        <v>Normal</v>
      </c>
    </row>
    <row r="825" spans="1:10" x14ac:dyDescent="0.25">
      <c r="A825" s="22" t="s">
        <v>1547</v>
      </c>
      <c r="B825" s="23">
        <v>17.29</v>
      </c>
      <c r="C825" s="23">
        <v>4.62</v>
      </c>
      <c r="D825" s="23" t="s">
        <v>2380</v>
      </c>
      <c r="E825" s="23" t="s">
        <v>2381</v>
      </c>
      <c r="F825" s="23" t="s">
        <v>2380</v>
      </c>
      <c r="G825" s="23">
        <v>1</v>
      </c>
      <c r="H825" s="24" t="s">
        <v>2381</v>
      </c>
      <c r="I825" s="38" t="str">
        <f t="shared" si="24"/>
        <v>Underweight</v>
      </c>
      <c r="J825" s="38" t="str">
        <f t="shared" si="25"/>
        <v>Normal</v>
      </c>
    </row>
    <row r="826" spans="1:10" x14ac:dyDescent="0.25">
      <c r="A826" s="25" t="s">
        <v>1546</v>
      </c>
      <c r="B826" s="26">
        <v>31.74</v>
      </c>
      <c r="C826" s="26">
        <v>7.68</v>
      </c>
      <c r="D826" s="26" t="s">
        <v>2381</v>
      </c>
      <c r="E826" s="26" t="s">
        <v>2380</v>
      </c>
      <c r="F826" s="26" t="s">
        <v>2380</v>
      </c>
      <c r="G826" s="26">
        <v>0</v>
      </c>
      <c r="H826" s="27" t="s">
        <v>2380</v>
      </c>
      <c r="I826" s="38" t="str">
        <f t="shared" si="24"/>
        <v>Obesity</v>
      </c>
      <c r="J826" s="38" t="str">
        <f t="shared" si="25"/>
        <v>Diabetes</v>
      </c>
    </row>
    <row r="827" spans="1:10" x14ac:dyDescent="0.25">
      <c r="A827" s="22" t="s">
        <v>1545</v>
      </c>
      <c r="B827" s="23">
        <v>26.504999999999999</v>
      </c>
      <c r="C827" s="23">
        <v>6.79</v>
      </c>
      <c r="D827" s="23" t="s">
        <v>2381</v>
      </c>
      <c r="E827" s="23" t="s">
        <v>2380</v>
      </c>
      <c r="F827" s="23" t="s">
        <v>2382</v>
      </c>
      <c r="G827" s="23">
        <v>1</v>
      </c>
      <c r="H827" s="24" t="s">
        <v>2380</v>
      </c>
      <c r="I827" s="38" t="str">
        <f t="shared" si="24"/>
        <v>Overweight</v>
      </c>
      <c r="J827" s="38" t="str">
        <f t="shared" si="25"/>
        <v>Diabetes</v>
      </c>
    </row>
    <row r="828" spans="1:10" x14ac:dyDescent="0.25">
      <c r="A828" s="25" t="s">
        <v>1544</v>
      </c>
      <c r="B828" s="26">
        <v>36.479999999999997</v>
      </c>
      <c r="C828" s="26">
        <v>11.09</v>
      </c>
      <c r="D828" s="26" t="s">
        <v>2380</v>
      </c>
      <c r="E828" s="26" t="s">
        <v>2380</v>
      </c>
      <c r="F828" s="26" t="s">
        <v>2380</v>
      </c>
      <c r="G828" s="26">
        <v>0</v>
      </c>
      <c r="H828" s="27" t="s">
        <v>2380</v>
      </c>
      <c r="I828" s="38" t="str">
        <f t="shared" si="24"/>
        <v>Obesity</v>
      </c>
      <c r="J828" s="38" t="str">
        <f t="shared" si="25"/>
        <v>Diabetes</v>
      </c>
    </row>
    <row r="829" spans="1:10" x14ac:dyDescent="0.25">
      <c r="A829" s="22" t="s">
        <v>1543</v>
      </c>
      <c r="B829" s="23">
        <v>39.159999999999997</v>
      </c>
      <c r="C829" s="23">
        <v>5.24</v>
      </c>
      <c r="D829" s="23" t="s">
        <v>2381</v>
      </c>
      <c r="E829" s="23" t="s">
        <v>2380</v>
      </c>
      <c r="F829" s="23" t="s">
        <v>2382</v>
      </c>
      <c r="G829" s="23">
        <v>1</v>
      </c>
      <c r="H829" s="24" t="s">
        <v>2380</v>
      </c>
      <c r="I829" s="38" t="str">
        <f t="shared" si="24"/>
        <v>Obesity</v>
      </c>
      <c r="J829" s="38" t="str">
        <f t="shared" si="25"/>
        <v>Normal</v>
      </c>
    </row>
    <row r="830" spans="1:10" x14ac:dyDescent="0.25">
      <c r="A830" s="25" t="s">
        <v>1542</v>
      </c>
      <c r="B830" s="26">
        <v>28.22</v>
      </c>
      <c r="C830" s="26">
        <v>7.51</v>
      </c>
      <c r="D830" s="26" t="s">
        <v>2381</v>
      </c>
      <c r="E830" s="26" t="s">
        <v>2380</v>
      </c>
      <c r="F830" s="26" t="s">
        <v>2382</v>
      </c>
      <c r="G830" s="26">
        <v>1</v>
      </c>
      <c r="H830" s="27" t="s">
        <v>2380</v>
      </c>
      <c r="I830" s="38" t="str">
        <f t="shared" si="24"/>
        <v>Overweight</v>
      </c>
      <c r="J830" s="38" t="str">
        <f t="shared" si="25"/>
        <v>Diabetes</v>
      </c>
    </row>
    <row r="831" spans="1:10" x14ac:dyDescent="0.25">
      <c r="A831" s="22" t="s">
        <v>1541</v>
      </c>
      <c r="B831" s="23">
        <v>35</v>
      </c>
      <c r="C831" s="23">
        <v>4.13</v>
      </c>
      <c r="D831" s="23" t="s">
        <v>2380</v>
      </c>
      <c r="E831" s="23" t="s">
        <v>2380</v>
      </c>
      <c r="F831" s="23" t="s">
        <v>2380</v>
      </c>
      <c r="G831" s="23">
        <v>2</v>
      </c>
      <c r="H831" s="24" t="s">
        <v>2380</v>
      </c>
      <c r="I831" s="38" t="str">
        <f t="shared" si="24"/>
        <v>Obesity</v>
      </c>
      <c r="J831" s="38" t="str">
        <f t="shared" si="25"/>
        <v>Normal</v>
      </c>
    </row>
    <row r="832" spans="1:10" x14ac:dyDescent="0.25">
      <c r="A832" s="25" t="s">
        <v>1540</v>
      </c>
      <c r="B832" s="26">
        <v>36.24</v>
      </c>
      <c r="C832" s="26">
        <v>8.3800000000000008</v>
      </c>
      <c r="D832" s="26" t="s">
        <v>2381</v>
      </c>
      <c r="E832" s="26" t="s">
        <v>2380</v>
      </c>
      <c r="F832" s="26" t="s">
        <v>2380</v>
      </c>
      <c r="G832" s="26">
        <v>1</v>
      </c>
      <c r="H832" s="27" t="s">
        <v>2380</v>
      </c>
      <c r="I832" s="38" t="str">
        <f t="shared" si="24"/>
        <v>Obesity</v>
      </c>
      <c r="J832" s="38" t="str">
        <f t="shared" si="25"/>
        <v>Diabetes</v>
      </c>
    </row>
    <row r="833" spans="1:10" x14ac:dyDescent="0.25">
      <c r="A833" s="22" t="s">
        <v>1539</v>
      </c>
      <c r="B833" s="23">
        <v>36.954999999999998</v>
      </c>
      <c r="C833" s="23">
        <v>8.07</v>
      </c>
      <c r="D833" s="23" t="s">
        <v>2380</v>
      </c>
      <c r="E833" s="23" t="s">
        <v>2380</v>
      </c>
      <c r="F833" s="23" t="s">
        <v>2380</v>
      </c>
      <c r="G833" s="23">
        <v>0</v>
      </c>
      <c r="H833" s="24" t="s">
        <v>2380</v>
      </c>
      <c r="I833" s="38" t="str">
        <f t="shared" si="24"/>
        <v>Obesity</v>
      </c>
      <c r="J833" s="38" t="str">
        <f t="shared" si="25"/>
        <v>Diabetes</v>
      </c>
    </row>
    <row r="834" spans="1:10" x14ac:dyDescent="0.25">
      <c r="A834" s="25" t="s">
        <v>1538</v>
      </c>
      <c r="B834" s="26">
        <v>29.64</v>
      </c>
      <c r="C834" s="26">
        <v>8.9499999999999993</v>
      </c>
      <c r="D834" s="26" t="s">
        <v>2380</v>
      </c>
      <c r="E834" s="26" t="s">
        <v>2380</v>
      </c>
      <c r="F834" s="26" t="s">
        <v>2380</v>
      </c>
      <c r="G834" s="26">
        <v>0</v>
      </c>
      <c r="H834" s="27" t="s">
        <v>2380</v>
      </c>
      <c r="I834" s="38" t="str">
        <f t="shared" ref="I834:I897" si="26">IF(B834&lt;18.5,"Underweight",IF(B834&lt;25,"Normal Weight",IF(B834&lt;30,"Overweight","Obesity")))</f>
        <v>Overweight</v>
      </c>
      <c r="J834" s="38" t="str">
        <f t="shared" ref="J834:J897" si="27">IF(C834&lt;5.7,"Normal",IF(C834&lt;6.5,"Prediabetes","Diabetes"))</f>
        <v>Diabetes</v>
      </c>
    </row>
    <row r="835" spans="1:10" x14ac:dyDescent="0.25">
      <c r="A835" s="22" t="s">
        <v>1537</v>
      </c>
      <c r="B835" s="23">
        <v>42.74</v>
      </c>
      <c r="C835" s="23">
        <v>6.31</v>
      </c>
      <c r="D835" s="23" t="s">
        <v>2381</v>
      </c>
      <c r="E835" s="23" t="s">
        <v>2380</v>
      </c>
      <c r="F835" s="23" t="s">
        <v>2380</v>
      </c>
      <c r="G835" s="23">
        <v>1</v>
      </c>
      <c r="H835" s="24" t="s">
        <v>2380</v>
      </c>
      <c r="I835" s="38" t="str">
        <f t="shared" si="26"/>
        <v>Obesity</v>
      </c>
      <c r="J835" s="38" t="str">
        <f t="shared" si="27"/>
        <v>Prediabetes</v>
      </c>
    </row>
    <row r="836" spans="1:10" x14ac:dyDescent="0.25">
      <c r="A836" s="25" t="s">
        <v>1536</v>
      </c>
      <c r="B836" s="26">
        <v>36.130000000000003</v>
      </c>
      <c r="C836" s="26">
        <v>7.19</v>
      </c>
      <c r="D836" s="26" t="s">
        <v>2381</v>
      </c>
      <c r="E836" s="26" t="s">
        <v>2380</v>
      </c>
      <c r="F836" s="26" t="s">
        <v>2380</v>
      </c>
      <c r="G836" s="26">
        <v>2</v>
      </c>
      <c r="H836" s="27" t="s">
        <v>2380</v>
      </c>
      <c r="I836" s="38" t="str">
        <f t="shared" si="26"/>
        <v>Obesity</v>
      </c>
      <c r="J836" s="38" t="str">
        <f t="shared" si="27"/>
        <v>Diabetes</v>
      </c>
    </row>
    <row r="837" spans="1:10" x14ac:dyDescent="0.25">
      <c r="A837" s="22" t="s">
        <v>1535</v>
      </c>
      <c r="B837" s="23">
        <v>31.55</v>
      </c>
      <c r="C837" s="23">
        <v>6.11</v>
      </c>
      <c r="D837" s="23" t="s">
        <v>2381</v>
      </c>
      <c r="E837" s="23" t="s">
        <v>2380</v>
      </c>
      <c r="F837" s="23" t="s">
        <v>2380</v>
      </c>
      <c r="G837" s="23">
        <v>1</v>
      </c>
      <c r="H837" s="24" t="s">
        <v>2380</v>
      </c>
      <c r="I837" s="38" t="str">
        <f t="shared" si="26"/>
        <v>Obesity</v>
      </c>
      <c r="J837" s="38" t="str">
        <f t="shared" si="27"/>
        <v>Prediabetes</v>
      </c>
    </row>
    <row r="838" spans="1:10" x14ac:dyDescent="0.25">
      <c r="A838" s="25" t="s">
        <v>1534</v>
      </c>
      <c r="B838" s="26">
        <v>52.75</v>
      </c>
      <c r="C838" s="26">
        <v>6.02</v>
      </c>
      <c r="D838" s="26" t="s">
        <v>2380</v>
      </c>
      <c r="E838" s="26" t="s">
        <v>2380</v>
      </c>
      <c r="F838" s="26" t="s">
        <v>2380</v>
      </c>
      <c r="G838" s="26">
        <v>1</v>
      </c>
      <c r="H838" s="27" t="s">
        <v>2380</v>
      </c>
      <c r="I838" s="38" t="str">
        <f t="shared" si="26"/>
        <v>Obesity</v>
      </c>
      <c r="J838" s="38" t="str">
        <f t="shared" si="27"/>
        <v>Prediabetes</v>
      </c>
    </row>
    <row r="839" spans="1:10" x14ac:dyDescent="0.25">
      <c r="A839" s="22" t="s">
        <v>1533</v>
      </c>
      <c r="B839" s="23">
        <v>36.67</v>
      </c>
      <c r="C839" s="23">
        <v>11.86</v>
      </c>
      <c r="D839" s="23" t="s">
        <v>2380</v>
      </c>
      <c r="E839" s="23" t="s">
        <v>2380</v>
      </c>
      <c r="F839" s="23" t="s">
        <v>2380</v>
      </c>
      <c r="G839" s="23">
        <v>0</v>
      </c>
      <c r="H839" s="24" t="s">
        <v>2380</v>
      </c>
      <c r="I839" s="38" t="str">
        <f t="shared" si="26"/>
        <v>Obesity</v>
      </c>
      <c r="J839" s="38" t="str">
        <f t="shared" si="27"/>
        <v>Diabetes</v>
      </c>
    </row>
    <row r="840" spans="1:10" x14ac:dyDescent="0.25">
      <c r="A840" s="25" t="s">
        <v>1532</v>
      </c>
      <c r="B840" s="26">
        <v>38.06</v>
      </c>
      <c r="C840" s="26">
        <v>8.25</v>
      </c>
      <c r="D840" s="26" t="s">
        <v>2380</v>
      </c>
      <c r="E840" s="26" t="s">
        <v>2380</v>
      </c>
      <c r="F840" s="26" t="s">
        <v>2380</v>
      </c>
      <c r="G840" s="26">
        <v>0</v>
      </c>
      <c r="H840" s="27" t="s">
        <v>2380</v>
      </c>
      <c r="I840" s="38" t="str">
        <f t="shared" si="26"/>
        <v>Obesity</v>
      </c>
      <c r="J840" s="38" t="str">
        <f t="shared" si="27"/>
        <v>Diabetes</v>
      </c>
    </row>
    <row r="841" spans="1:10" x14ac:dyDescent="0.25">
      <c r="A841" s="22" t="s">
        <v>1531</v>
      </c>
      <c r="B841" s="23">
        <v>38</v>
      </c>
      <c r="C841" s="23">
        <v>8.1300000000000008</v>
      </c>
      <c r="D841" s="23" t="s">
        <v>2380</v>
      </c>
      <c r="E841" s="23" t="s">
        <v>2380</v>
      </c>
      <c r="F841" s="23" t="s">
        <v>2380</v>
      </c>
      <c r="G841" s="23">
        <v>0</v>
      </c>
      <c r="H841" s="24" t="s">
        <v>2380</v>
      </c>
      <c r="I841" s="38" t="str">
        <f t="shared" si="26"/>
        <v>Obesity</v>
      </c>
      <c r="J841" s="38" t="str">
        <f t="shared" si="27"/>
        <v>Diabetes</v>
      </c>
    </row>
    <row r="842" spans="1:10" x14ac:dyDescent="0.25">
      <c r="A842" s="25" t="s">
        <v>1530</v>
      </c>
      <c r="B842" s="26">
        <v>35.1</v>
      </c>
      <c r="C842" s="26">
        <v>10.1</v>
      </c>
      <c r="D842" s="26" t="s">
        <v>2380</v>
      </c>
      <c r="E842" s="26" t="s">
        <v>2380</v>
      </c>
      <c r="F842" s="26" t="s">
        <v>2380</v>
      </c>
      <c r="G842" s="26">
        <v>0</v>
      </c>
      <c r="H842" s="27" t="s">
        <v>2380</v>
      </c>
      <c r="I842" s="38" t="str">
        <f t="shared" si="26"/>
        <v>Obesity</v>
      </c>
      <c r="J842" s="38" t="str">
        <f t="shared" si="27"/>
        <v>Diabetes</v>
      </c>
    </row>
    <row r="843" spans="1:10" x14ac:dyDescent="0.25">
      <c r="A843" s="22" t="s">
        <v>1529</v>
      </c>
      <c r="B843" s="23">
        <v>33.82</v>
      </c>
      <c r="C843" s="23">
        <v>5.89</v>
      </c>
      <c r="D843" s="23" t="s">
        <v>2381</v>
      </c>
      <c r="E843" s="23" t="s">
        <v>2380</v>
      </c>
      <c r="F843" s="23" t="s">
        <v>2380</v>
      </c>
      <c r="G843" s="23">
        <v>2</v>
      </c>
      <c r="H843" s="24" t="s">
        <v>2380</v>
      </c>
      <c r="I843" s="38" t="str">
        <f t="shared" si="26"/>
        <v>Obesity</v>
      </c>
      <c r="J843" s="38" t="str">
        <f t="shared" si="27"/>
        <v>Prediabetes</v>
      </c>
    </row>
    <row r="844" spans="1:10" x14ac:dyDescent="0.25">
      <c r="A844" s="25" t="s">
        <v>1528</v>
      </c>
      <c r="B844" s="26">
        <v>37.43</v>
      </c>
      <c r="C844" s="26">
        <v>4.97</v>
      </c>
      <c r="D844" s="26" t="s">
        <v>2380</v>
      </c>
      <c r="E844" s="26" t="s">
        <v>2380</v>
      </c>
      <c r="F844" s="26" t="s">
        <v>2380</v>
      </c>
      <c r="G844" s="26">
        <v>2</v>
      </c>
      <c r="H844" s="27" t="s">
        <v>2380</v>
      </c>
      <c r="I844" s="38" t="str">
        <f t="shared" si="26"/>
        <v>Obesity</v>
      </c>
      <c r="J844" s="38" t="str">
        <f t="shared" si="27"/>
        <v>Normal</v>
      </c>
    </row>
    <row r="845" spans="1:10" x14ac:dyDescent="0.25">
      <c r="A845" s="22" t="s">
        <v>1527</v>
      </c>
      <c r="B845" s="23">
        <v>30.5</v>
      </c>
      <c r="C845" s="23">
        <v>9.9</v>
      </c>
      <c r="D845" s="23" t="s">
        <v>2380</v>
      </c>
      <c r="E845" s="23" t="s">
        <v>2380</v>
      </c>
      <c r="F845" s="23" t="s">
        <v>2380</v>
      </c>
      <c r="G845" s="23">
        <v>0</v>
      </c>
      <c r="H845" s="24" t="s">
        <v>2380</v>
      </c>
      <c r="I845" s="38" t="str">
        <f t="shared" si="26"/>
        <v>Obesity</v>
      </c>
      <c r="J845" s="38" t="str">
        <f t="shared" si="27"/>
        <v>Diabetes</v>
      </c>
    </row>
    <row r="846" spans="1:10" x14ac:dyDescent="0.25">
      <c r="A846" s="25" t="s">
        <v>1526</v>
      </c>
      <c r="B846" s="26">
        <v>24.53</v>
      </c>
      <c r="C846" s="26">
        <v>9.0500000000000007</v>
      </c>
      <c r="D846" s="26" t="s">
        <v>2380</v>
      </c>
      <c r="E846" s="26" t="s">
        <v>2380</v>
      </c>
      <c r="F846" s="26" t="s">
        <v>2380</v>
      </c>
      <c r="G846" s="26">
        <v>0</v>
      </c>
      <c r="H846" s="27" t="s">
        <v>2380</v>
      </c>
      <c r="I846" s="38" t="str">
        <f t="shared" si="26"/>
        <v>Normal Weight</v>
      </c>
      <c r="J846" s="38" t="str">
        <f t="shared" si="27"/>
        <v>Diabetes</v>
      </c>
    </row>
    <row r="847" spans="1:10" x14ac:dyDescent="0.25">
      <c r="A847" s="22" t="s">
        <v>1525</v>
      </c>
      <c r="B847" s="23">
        <v>25.74</v>
      </c>
      <c r="C847" s="23">
        <v>10.93</v>
      </c>
      <c r="D847" s="23" t="s">
        <v>2380</v>
      </c>
      <c r="E847" s="23" t="s">
        <v>2380</v>
      </c>
      <c r="F847" s="23" t="s">
        <v>2380</v>
      </c>
      <c r="G847" s="23">
        <v>0</v>
      </c>
      <c r="H847" s="24" t="s">
        <v>2380</v>
      </c>
      <c r="I847" s="38" t="str">
        <f t="shared" si="26"/>
        <v>Overweight</v>
      </c>
      <c r="J847" s="38" t="str">
        <f t="shared" si="27"/>
        <v>Diabetes</v>
      </c>
    </row>
    <row r="848" spans="1:10" x14ac:dyDescent="0.25">
      <c r="A848" s="25" t="s">
        <v>1524</v>
      </c>
      <c r="B848" s="26">
        <v>34.08</v>
      </c>
      <c r="C848" s="26">
        <v>7.58</v>
      </c>
      <c r="D848" s="26" t="s">
        <v>2381</v>
      </c>
      <c r="E848" s="26" t="s">
        <v>2380</v>
      </c>
      <c r="F848" s="26" t="s">
        <v>2380</v>
      </c>
      <c r="G848" s="26">
        <v>2</v>
      </c>
      <c r="H848" s="27" t="s">
        <v>2380</v>
      </c>
      <c r="I848" s="38" t="str">
        <f t="shared" si="26"/>
        <v>Obesity</v>
      </c>
      <c r="J848" s="38" t="str">
        <f t="shared" si="27"/>
        <v>Diabetes</v>
      </c>
    </row>
    <row r="849" spans="1:10" x14ac:dyDescent="0.25">
      <c r="A849" s="22" t="s">
        <v>1523</v>
      </c>
      <c r="B849" s="23">
        <v>31.35</v>
      </c>
      <c r="C849" s="23">
        <v>11</v>
      </c>
      <c r="D849" s="23" t="s">
        <v>2381</v>
      </c>
      <c r="E849" s="23" t="s">
        <v>2380</v>
      </c>
      <c r="F849" s="23" t="s">
        <v>2382</v>
      </c>
      <c r="G849" s="23">
        <v>1</v>
      </c>
      <c r="H849" s="24" t="s">
        <v>2380</v>
      </c>
      <c r="I849" s="38" t="str">
        <f t="shared" si="26"/>
        <v>Obesity</v>
      </c>
      <c r="J849" s="38" t="str">
        <f t="shared" si="27"/>
        <v>Diabetes</v>
      </c>
    </row>
    <row r="850" spans="1:10" x14ac:dyDescent="0.25">
      <c r="A850" s="25" t="s">
        <v>1522</v>
      </c>
      <c r="B850" s="26">
        <v>26.79</v>
      </c>
      <c r="C850" s="26">
        <v>5.0599999999999996</v>
      </c>
      <c r="D850" s="26" t="s">
        <v>2380</v>
      </c>
      <c r="E850" s="26" t="s">
        <v>2380</v>
      </c>
      <c r="F850" s="26" t="s">
        <v>2380</v>
      </c>
      <c r="G850" s="26">
        <v>1</v>
      </c>
      <c r="H850" s="27" t="s">
        <v>2380</v>
      </c>
      <c r="I850" s="38" t="str">
        <f t="shared" si="26"/>
        <v>Overweight</v>
      </c>
      <c r="J850" s="38" t="str">
        <f t="shared" si="27"/>
        <v>Normal</v>
      </c>
    </row>
    <row r="851" spans="1:10" x14ac:dyDescent="0.25">
      <c r="A851" s="22" t="s">
        <v>1521</v>
      </c>
      <c r="B851" s="23">
        <v>42.78</v>
      </c>
      <c r="C851" s="23">
        <v>6.11</v>
      </c>
      <c r="D851" s="23" t="s">
        <v>2381</v>
      </c>
      <c r="E851" s="23" t="s">
        <v>2380</v>
      </c>
      <c r="F851" s="23" t="s">
        <v>2380</v>
      </c>
      <c r="G851" s="23">
        <v>1</v>
      </c>
      <c r="H851" s="24" t="s">
        <v>2380</v>
      </c>
      <c r="I851" s="38" t="str">
        <f t="shared" si="26"/>
        <v>Obesity</v>
      </c>
      <c r="J851" s="38" t="str">
        <f t="shared" si="27"/>
        <v>Prediabetes</v>
      </c>
    </row>
    <row r="852" spans="1:10" x14ac:dyDescent="0.25">
      <c r="A852" s="25" t="s">
        <v>1520</v>
      </c>
      <c r="B852" s="26">
        <v>46.75</v>
      </c>
      <c r="C852" s="26">
        <v>6.66</v>
      </c>
      <c r="D852" s="26" t="s">
        <v>2381</v>
      </c>
      <c r="E852" s="26" t="s">
        <v>2380</v>
      </c>
      <c r="F852" s="26" t="s">
        <v>2380</v>
      </c>
      <c r="G852" s="26">
        <v>2</v>
      </c>
      <c r="H852" s="27" t="s">
        <v>2380</v>
      </c>
      <c r="I852" s="38" t="str">
        <f t="shared" si="26"/>
        <v>Obesity</v>
      </c>
      <c r="J852" s="38" t="str">
        <f t="shared" si="27"/>
        <v>Diabetes</v>
      </c>
    </row>
    <row r="853" spans="1:10" x14ac:dyDescent="0.25">
      <c r="A853" s="22" t="s">
        <v>1519</v>
      </c>
      <c r="B853" s="23">
        <v>32.15</v>
      </c>
      <c r="C853" s="23">
        <v>4.0199999999999996</v>
      </c>
      <c r="D853" s="23" t="s">
        <v>2381</v>
      </c>
      <c r="E853" s="23" t="s">
        <v>2380</v>
      </c>
      <c r="F853" s="23" t="s">
        <v>2382</v>
      </c>
      <c r="G853" s="23">
        <v>1</v>
      </c>
      <c r="H853" s="24" t="s">
        <v>2380</v>
      </c>
      <c r="I853" s="38" t="str">
        <f t="shared" si="26"/>
        <v>Obesity</v>
      </c>
      <c r="J853" s="38" t="str">
        <f t="shared" si="27"/>
        <v>Normal</v>
      </c>
    </row>
    <row r="854" spans="1:10" x14ac:dyDescent="0.25">
      <c r="A854" s="25" t="s">
        <v>1518</v>
      </c>
      <c r="B854" s="26">
        <v>43.4</v>
      </c>
      <c r="C854" s="26">
        <v>8.81</v>
      </c>
      <c r="D854" s="26" t="s">
        <v>2381</v>
      </c>
      <c r="E854" s="26" t="s">
        <v>2380</v>
      </c>
      <c r="F854" s="26" t="s">
        <v>2380</v>
      </c>
      <c r="G854" s="26">
        <v>2</v>
      </c>
      <c r="H854" s="27" t="s">
        <v>2380</v>
      </c>
      <c r="I854" s="38" t="str">
        <f t="shared" si="26"/>
        <v>Obesity</v>
      </c>
      <c r="J854" s="38" t="str">
        <f t="shared" si="27"/>
        <v>Diabetes</v>
      </c>
    </row>
    <row r="855" spans="1:10" x14ac:dyDescent="0.25">
      <c r="A855" s="22" t="s">
        <v>1517</v>
      </c>
      <c r="B855" s="23">
        <v>31.57</v>
      </c>
      <c r="C855" s="23">
        <v>7.92</v>
      </c>
      <c r="D855" s="23" t="s">
        <v>2381</v>
      </c>
      <c r="E855" s="23" t="s">
        <v>2380</v>
      </c>
      <c r="F855" s="23" t="s">
        <v>2380</v>
      </c>
      <c r="G855" s="23">
        <v>2</v>
      </c>
      <c r="H855" s="24" t="s">
        <v>2380</v>
      </c>
      <c r="I855" s="38" t="str">
        <f t="shared" si="26"/>
        <v>Obesity</v>
      </c>
      <c r="J855" s="38" t="str">
        <f t="shared" si="27"/>
        <v>Diabetes</v>
      </c>
    </row>
    <row r="856" spans="1:10" x14ac:dyDescent="0.25">
      <c r="A856" s="25" t="s">
        <v>1516</v>
      </c>
      <c r="B856" s="26">
        <v>24.32</v>
      </c>
      <c r="C856" s="26">
        <v>7.48</v>
      </c>
      <c r="D856" s="26" t="s">
        <v>2380</v>
      </c>
      <c r="E856" s="26" t="s">
        <v>2380</v>
      </c>
      <c r="F856" s="26" t="s">
        <v>2380</v>
      </c>
      <c r="G856" s="26">
        <v>0</v>
      </c>
      <c r="H856" s="27" t="s">
        <v>2380</v>
      </c>
      <c r="I856" s="38" t="str">
        <f t="shared" si="26"/>
        <v>Normal Weight</v>
      </c>
      <c r="J856" s="38" t="str">
        <f t="shared" si="27"/>
        <v>Diabetes</v>
      </c>
    </row>
    <row r="857" spans="1:10" x14ac:dyDescent="0.25">
      <c r="A857" s="22" t="s">
        <v>1515</v>
      </c>
      <c r="B857" s="23">
        <v>31.07</v>
      </c>
      <c r="C857" s="23">
        <v>4.62</v>
      </c>
      <c r="D857" s="23" t="s">
        <v>2381</v>
      </c>
      <c r="E857" s="23" t="s">
        <v>2380</v>
      </c>
      <c r="F857" s="23" t="s">
        <v>2380</v>
      </c>
      <c r="G857" s="23">
        <v>2</v>
      </c>
      <c r="H857" s="24" t="s">
        <v>2380</v>
      </c>
      <c r="I857" s="38" t="str">
        <f t="shared" si="26"/>
        <v>Obesity</v>
      </c>
      <c r="J857" s="38" t="str">
        <f t="shared" si="27"/>
        <v>Normal</v>
      </c>
    </row>
    <row r="858" spans="1:10" x14ac:dyDescent="0.25">
      <c r="A858" s="25" t="s">
        <v>1514</v>
      </c>
      <c r="B858" s="26">
        <v>35.814999999999998</v>
      </c>
      <c r="C858" s="26">
        <v>8.4700000000000006</v>
      </c>
      <c r="D858" s="26" t="s">
        <v>2380</v>
      </c>
      <c r="E858" s="26" t="s">
        <v>2380</v>
      </c>
      <c r="F858" s="26" t="s">
        <v>2380</v>
      </c>
      <c r="G858" s="26">
        <v>0</v>
      </c>
      <c r="H858" s="27" t="s">
        <v>2380</v>
      </c>
      <c r="I858" s="38" t="str">
        <f t="shared" si="26"/>
        <v>Obesity</v>
      </c>
      <c r="J858" s="38" t="str">
        <f t="shared" si="27"/>
        <v>Diabetes</v>
      </c>
    </row>
    <row r="859" spans="1:10" x14ac:dyDescent="0.25">
      <c r="A859" s="22" t="s">
        <v>1513</v>
      </c>
      <c r="B859" s="23">
        <v>40.81</v>
      </c>
      <c r="C859" s="23">
        <v>10.58</v>
      </c>
      <c r="D859" s="23" t="s">
        <v>2381</v>
      </c>
      <c r="E859" s="23" t="s">
        <v>2380</v>
      </c>
      <c r="F859" s="23" t="s">
        <v>2380</v>
      </c>
      <c r="G859" s="23">
        <v>0</v>
      </c>
      <c r="H859" s="24" t="s">
        <v>2380</v>
      </c>
      <c r="I859" s="38" t="str">
        <f t="shared" si="26"/>
        <v>Obesity</v>
      </c>
      <c r="J859" s="38" t="str">
        <f t="shared" si="27"/>
        <v>Diabetes</v>
      </c>
    </row>
    <row r="860" spans="1:10" x14ac:dyDescent="0.25">
      <c r="A860" s="25" t="s">
        <v>1512</v>
      </c>
      <c r="B860" s="26">
        <v>24.605</v>
      </c>
      <c r="C860" s="26">
        <v>7.48</v>
      </c>
      <c r="D860" s="26" t="s">
        <v>2380</v>
      </c>
      <c r="E860" s="26" t="s">
        <v>2380</v>
      </c>
      <c r="F860" s="26" t="s">
        <v>2380</v>
      </c>
      <c r="G860" s="26">
        <v>0</v>
      </c>
      <c r="H860" s="27" t="s">
        <v>2380</v>
      </c>
      <c r="I860" s="38" t="str">
        <f t="shared" si="26"/>
        <v>Normal Weight</v>
      </c>
      <c r="J860" s="38" t="str">
        <f t="shared" si="27"/>
        <v>Diabetes</v>
      </c>
    </row>
    <row r="861" spans="1:10" x14ac:dyDescent="0.25">
      <c r="A861" s="22" t="s">
        <v>1511</v>
      </c>
      <c r="B861" s="23">
        <v>21.47</v>
      </c>
      <c r="C861" s="23">
        <v>7.82</v>
      </c>
      <c r="D861" s="23" t="s">
        <v>2380</v>
      </c>
      <c r="E861" s="23" t="s">
        <v>2380</v>
      </c>
      <c r="F861" s="23" t="s">
        <v>2380</v>
      </c>
      <c r="G861" s="23">
        <v>0</v>
      </c>
      <c r="H861" s="24" t="s">
        <v>2380</v>
      </c>
      <c r="I861" s="38" t="str">
        <f t="shared" si="26"/>
        <v>Normal Weight</v>
      </c>
      <c r="J861" s="38" t="str">
        <f t="shared" si="27"/>
        <v>Diabetes</v>
      </c>
    </row>
    <row r="862" spans="1:10" x14ac:dyDescent="0.25">
      <c r="A862" s="25" t="s">
        <v>1510</v>
      </c>
      <c r="B862" s="26">
        <v>52.89</v>
      </c>
      <c r="C862" s="26">
        <v>4.96</v>
      </c>
      <c r="D862" s="26" t="s">
        <v>2381</v>
      </c>
      <c r="E862" s="26" t="s">
        <v>2380</v>
      </c>
      <c r="F862" s="26" t="s">
        <v>2380</v>
      </c>
      <c r="G862" s="26">
        <v>1</v>
      </c>
      <c r="H862" s="27" t="s">
        <v>2380</v>
      </c>
      <c r="I862" s="38" t="str">
        <f t="shared" si="26"/>
        <v>Obesity</v>
      </c>
      <c r="J862" s="38" t="str">
        <f t="shared" si="27"/>
        <v>Normal</v>
      </c>
    </row>
    <row r="863" spans="1:10" x14ac:dyDescent="0.25">
      <c r="A863" s="22" t="s">
        <v>1509</v>
      </c>
      <c r="B863" s="23">
        <v>32.965000000000003</v>
      </c>
      <c r="C863" s="23">
        <v>6.15</v>
      </c>
      <c r="D863" s="23" t="s">
        <v>2381</v>
      </c>
      <c r="E863" s="23" t="s">
        <v>2380</v>
      </c>
      <c r="F863" s="23" t="s">
        <v>2380</v>
      </c>
      <c r="G863" s="23">
        <v>1</v>
      </c>
      <c r="H863" s="24" t="s">
        <v>2380</v>
      </c>
      <c r="I863" s="38" t="str">
        <f t="shared" si="26"/>
        <v>Obesity</v>
      </c>
      <c r="J863" s="38" t="str">
        <f t="shared" si="27"/>
        <v>Prediabetes</v>
      </c>
    </row>
    <row r="864" spans="1:10" x14ac:dyDescent="0.25">
      <c r="A864" s="25" t="s">
        <v>1508</v>
      </c>
      <c r="B864" s="26">
        <v>36.799999999999997</v>
      </c>
      <c r="C864" s="26">
        <v>4.62</v>
      </c>
      <c r="D864" s="26" t="s">
        <v>2380</v>
      </c>
      <c r="E864" s="26" t="s">
        <v>2380</v>
      </c>
      <c r="F864" s="26" t="s">
        <v>2382</v>
      </c>
      <c r="G864" s="26">
        <v>1</v>
      </c>
      <c r="H864" s="27" t="s">
        <v>2380</v>
      </c>
      <c r="I864" s="38" t="str">
        <f t="shared" si="26"/>
        <v>Obesity</v>
      </c>
      <c r="J864" s="38" t="str">
        <f t="shared" si="27"/>
        <v>Normal</v>
      </c>
    </row>
    <row r="865" spans="1:10" x14ac:dyDescent="0.25">
      <c r="A865" s="22" t="s">
        <v>1507</v>
      </c>
      <c r="B865" s="23">
        <v>34.299999999999997</v>
      </c>
      <c r="C865" s="23">
        <v>4.87</v>
      </c>
      <c r="D865" s="23" t="s">
        <v>2380</v>
      </c>
      <c r="E865" s="23" t="s">
        <v>2380</v>
      </c>
      <c r="F865" s="23" t="s">
        <v>2380</v>
      </c>
      <c r="G865" s="23">
        <v>2</v>
      </c>
      <c r="H865" s="24" t="s">
        <v>2380</v>
      </c>
      <c r="I865" s="38" t="str">
        <f t="shared" si="26"/>
        <v>Obesity</v>
      </c>
      <c r="J865" s="38" t="str">
        <f t="shared" si="27"/>
        <v>Normal</v>
      </c>
    </row>
    <row r="866" spans="1:10" x14ac:dyDescent="0.25">
      <c r="A866" s="25" t="s">
        <v>1506</v>
      </c>
      <c r="B866" s="26">
        <v>35.244999999999997</v>
      </c>
      <c r="C866" s="26">
        <v>4.63</v>
      </c>
      <c r="D866" s="26" t="s">
        <v>2380</v>
      </c>
      <c r="E866" s="26" t="s">
        <v>2380</v>
      </c>
      <c r="F866" s="26" t="s">
        <v>2380</v>
      </c>
      <c r="G866" s="26">
        <v>0</v>
      </c>
      <c r="H866" s="27" t="s">
        <v>2380</v>
      </c>
      <c r="I866" s="38" t="str">
        <f t="shared" si="26"/>
        <v>Obesity</v>
      </c>
      <c r="J866" s="38" t="str">
        <f t="shared" si="27"/>
        <v>Normal</v>
      </c>
    </row>
    <row r="867" spans="1:10" x14ac:dyDescent="0.25">
      <c r="A867" s="22" t="s">
        <v>1505</v>
      </c>
      <c r="B867" s="23">
        <v>26.23</v>
      </c>
      <c r="C867" s="23">
        <v>11.93</v>
      </c>
      <c r="D867" s="23" t="s">
        <v>2380</v>
      </c>
      <c r="E867" s="23" t="s">
        <v>2380</v>
      </c>
      <c r="F867" s="23" t="s">
        <v>2380</v>
      </c>
      <c r="G867" s="23">
        <v>0</v>
      </c>
      <c r="H867" s="24" t="s">
        <v>2380</v>
      </c>
      <c r="I867" s="38" t="str">
        <f t="shared" si="26"/>
        <v>Overweight</v>
      </c>
      <c r="J867" s="38" t="str">
        <f t="shared" si="27"/>
        <v>Diabetes</v>
      </c>
    </row>
    <row r="868" spans="1:10" x14ac:dyDescent="0.25">
      <c r="A868" s="25" t="s">
        <v>1504</v>
      </c>
      <c r="B868" s="26">
        <v>36.1</v>
      </c>
      <c r="C868" s="26">
        <v>5.65</v>
      </c>
      <c r="D868" s="26" t="s">
        <v>2381</v>
      </c>
      <c r="E868" s="26" t="s">
        <v>2380</v>
      </c>
      <c r="F868" s="26" t="s">
        <v>2380</v>
      </c>
      <c r="G868" s="26">
        <v>2</v>
      </c>
      <c r="H868" s="27" t="s">
        <v>2380</v>
      </c>
      <c r="I868" s="38" t="str">
        <f t="shared" si="26"/>
        <v>Obesity</v>
      </c>
      <c r="J868" s="38" t="str">
        <f t="shared" si="27"/>
        <v>Normal</v>
      </c>
    </row>
    <row r="869" spans="1:10" x14ac:dyDescent="0.25">
      <c r="A869" s="22" t="s">
        <v>1503</v>
      </c>
      <c r="B869" s="23">
        <v>37.1</v>
      </c>
      <c r="C869" s="23">
        <v>11.21</v>
      </c>
      <c r="D869" s="23" t="s">
        <v>2381</v>
      </c>
      <c r="E869" s="23" t="s">
        <v>2380</v>
      </c>
      <c r="F869" s="23" t="s">
        <v>2382</v>
      </c>
      <c r="G869" s="23">
        <v>1</v>
      </c>
      <c r="H869" s="24" t="s">
        <v>2380</v>
      </c>
      <c r="I869" s="38" t="str">
        <f t="shared" si="26"/>
        <v>Obesity</v>
      </c>
      <c r="J869" s="38" t="str">
        <f t="shared" si="27"/>
        <v>Diabetes</v>
      </c>
    </row>
    <row r="870" spans="1:10" x14ac:dyDescent="0.25">
      <c r="A870" s="25" t="s">
        <v>1502</v>
      </c>
      <c r="B870" s="26">
        <v>27.5</v>
      </c>
      <c r="C870" s="26">
        <v>10.62</v>
      </c>
      <c r="D870" s="26" t="s">
        <v>2381</v>
      </c>
      <c r="E870" s="26" t="s">
        <v>2380</v>
      </c>
      <c r="F870" s="26" t="s">
        <v>2382</v>
      </c>
      <c r="G870" s="26">
        <v>1</v>
      </c>
      <c r="H870" s="27" t="s">
        <v>2380</v>
      </c>
      <c r="I870" s="38" t="str">
        <f t="shared" si="26"/>
        <v>Overweight</v>
      </c>
      <c r="J870" s="38" t="str">
        <f t="shared" si="27"/>
        <v>Diabetes</v>
      </c>
    </row>
    <row r="871" spans="1:10" x14ac:dyDescent="0.25">
      <c r="A871" s="22" t="s">
        <v>1501</v>
      </c>
      <c r="B871" s="23">
        <v>24.7</v>
      </c>
      <c r="C871" s="23">
        <v>10.7</v>
      </c>
      <c r="D871" s="23" t="s">
        <v>2381</v>
      </c>
      <c r="E871" s="23" t="s">
        <v>2380</v>
      </c>
      <c r="F871" s="23" t="s">
        <v>2382</v>
      </c>
      <c r="G871" s="23">
        <v>1</v>
      </c>
      <c r="H871" s="24" t="s">
        <v>2380</v>
      </c>
      <c r="I871" s="38" t="str">
        <f t="shared" si="26"/>
        <v>Normal Weight</v>
      </c>
      <c r="J871" s="38" t="str">
        <f t="shared" si="27"/>
        <v>Diabetes</v>
      </c>
    </row>
    <row r="872" spans="1:10" x14ac:dyDescent="0.25">
      <c r="A872" s="25" t="s">
        <v>1500</v>
      </c>
      <c r="B872" s="26">
        <v>26.78</v>
      </c>
      <c r="C872" s="26">
        <v>10.02</v>
      </c>
      <c r="D872" s="26" t="s">
        <v>2381</v>
      </c>
      <c r="E872" s="26" t="s">
        <v>2380</v>
      </c>
      <c r="F872" s="26" t="s">
        <v>2382</v>
      </c>
      <c r="G872" s="26">
        <v>1</v>
      </c>
      <c r="H872" s="27" t="s">
        <v>2380</v>
      </c>
      <c r="I872" s="38" t="str">
        <f t="shared" si="26"/>
        <v>Overweight</v>
      </c>
      <c r="J872" s="38" t="str">
        <f t="shared" si="27"/>
        <v>Diabetes</v>
      </c>
    </row>
    <row r="873" spans="1:10" x14ac:dyDescent="0.25">
      <c r="A873" s="22" t="s">
        <v>1499</v>
      </c>
      <c r="B873" s="23">
        <v>45.8</v>
      </c>
      <c r="C873" s="23">
        <v>4.8499999999999996</v>
      </c>
      <c r="D873" s="23" t="s">
        <v>2380</v>
      </c>
      <c r="E873" s="23" t="s">
        <v>2380</v>
      </c>
      <c r="F873" s="23" t="s">
        <v>2380</v>
      </c>
      <c r="G873" s="23">
        <v>0</v>
      </c>
      <c r="H873" s="24" t="s">
        <v>2380</v>
      </c>
      <c r="I873" s="38" t="str">
        <f t="shared" si="26"/>
        <v>Obesity</v>
      </c>
      <c r="J873" s="38" t="str">
        <f t="shared" si="27"/>
        <v>Normal</v>
      </c>
    </row>
    <row r="874" spans="1:10" x14ac:dyDescent="0.25">
      <c r="A874" s="25" t="s">
        <v>1498</v>
      </c>
      <c r="B874" s="26">
        <v>29</v>
      </c>
      <c r="C874" s="26">
        <v>4.3899999999999997</v>
      </c>
      <c r="D874" s="26" t="s">
        <v>2381</v>
      </c>
      <c r="E874" s="26" t="s">
        <v>2380</v>
      </c>
      <c r="F874" s="26" t="s">
        <v>2380</v>
      </c>
      <c r="G874" s="26">
        <v>2</v>
      </c>
      <c r="H874" s="27" t="s">
        <v>2380</v>
      </c>
      <c r="I874" s="38" t="str">
        <f t="shared" si="26"/>
        <v>Overweight</v>
      </c>
      <c r="J874" s="38" t="str">
        <f t="shared" si="27"/>
        <v>Normal</v>
      </c>
    </row>
    <row r="875" spans="1:10" x14ac:dyDescent="0.25">
      <c r="A875" s="22" t="s">
        <v>1497</v>
      </c>
      <c r="B875" s="23">
        <v>33.534999999999997</v>
      </c>
      <c r="C875" s="23">
        <v>8.24</v>
      </c>
      <c r="D875" s="23" t="s">
        <v>2381</v>
      </c>
      <c r="E875" s="23" t="s">
        <v>2380</v>
      </c>
      <c r="F875" s="23" t="s">
        <v>2380</v>
      </c>
      <c r="G875" s="23">
        <v>0</v>
      </c>
      <c r="H875" s="24" t="s">
        <v>2380</v>
      </c>
      <c r="I875" s="38" t="str">
        <f t="shared" si="26"/>
        <v>Obesity</v>
      </c>
      <c r="J875" s="38" t="str">
        <f t="shared" si="27"/>
        <v>Diabetes</v>
      </c>
    </row>
    <row r="876" spans="1:10" x14ac:dyDescent="0.25">
      <c r="A876" s="25" t="s">
        <v>1496</v>
      </c>
      <c r="B876" s="26">
        <v>32.774999999999999</v>
      </c>
      <c r="C876" s="26">
        <v>9.77</v>
      </c>
      <c r="D876" s="26" t="s">
        <v>2381</v>
      </c>
      <c r="E876" s="26" t="s">
        <v>2380</v>
      </c>
      <c r="F876" s="26" t="s">
        <v>2380</v>
      </c>
      <c r="G876" s="26">
        <v>0</v>
      </c>
      <c r="H876" s="27" t="s">
        <v>2380</v>
      </c>
      <c r="I876" s="38" t="str">
        <f t="shared" si="26"/>
        <v>Obesity</v>
      </c>
      <c r="J876" s="38" t="str">
        <f t="shared" si="27"/>
        <v>Diabetes</v>
      </c>
    </row>
    <row r="877" spans="1:10" x14ac:dyDescent="0.25">
      <c r="A877" s="22" t="s">
        <v>1495</v>
      </c>
      <c r="B877" s="23">
        <v>37.51</v>
      </c>
      <c r="C877" s="23">
        <v>5.5</v>
      </c>
      <c r="D877" s="23" t="s">
        <v>2381</v>
      </c>
      <c r="E877" s="23" t="s">
        <v>2380</v>
      </c>
      <c r="F877" s="23" t="s">
        <v>2380</v>
      </c>
      <c r="G877" s="23">
        <v>2</v>
      </c>
      <c r="H877" s="24" t="s">
        <v>2380</v>
      </c>
      <c r="I877" s="38" t="str">
        <f t="shared" si="26"/>
        <v>Obesity</v>
      </c>
      <c r="J877" s="38" t="str">
        <f t="shared" si="27"/>
        <v>Normal</v>
      </c>
    </row>
    <row r="878" spans="1:10" x14ac:dyDescent="0.25">
      <c r="A878" s="25" t="s">
        <v>1494</v>
      </c>
      <c r="B878" s="26">
        <v>39.86</v>
      </c>
      <c r="C878" s="26">
        <v>11.84</v>
      </c>
      <c r="D878" s="26" t="s">
        <v>2381</v>
      </c>
      <c r="E878" s="26" t="s">
        <v>2380</v>
      </c>
      <c r="F878" s="26" t="s">
        <v>2380</v>
      </c>
      <c r="G878" s="26">
        <v>1</v>
      </c>
      <c r="H878" s="27" t="s">
        <v>2380</v>
      </c>
      <c r="I878" s="38" t="str">
        <f t="shared" si="26"/>
        <v>Obesity</v>
      </c>
      <c r="J878" s="38" t="str">
        <f t="shared" si="27"/>
        <v>Diabetes</v>
      </c>
    </row>
    <row r="879" spans="1:10" x14ac:dyDescent="0.25">
      <c r="A879" s="22" t="s">
        <v>1493</v>
      </c>
      <c r="B879" s="23">
        <v>42.13</v>
      </c>
      <c r="C879" s="23">
        <v>4.66</v>
      </c>
      <c r="D879" s="23" t="s">
        <v>2380</v>
      </c>
      <c r="E879" s="23" t="s">
        <v>2380</v>
      </c>
      <c r="F879" s="23" t="s">
        <v>2380</v>
      </c>
      <c r="G879" s="23">
        <v>0</v>
      </c>
      <c r="H879" s="24" t="s">
        <v>2380</v>
      </c>
      <c r="I879" s="38" t="str">
        <f t="shared" si="26"/>
        <v>Obesity</v>
      </c>
      <c r="J879" s="38" t="str">
        <f t="shared" si="27"/>
        <v>Normal</v>
      </c>
    </row>
    <row r="880" spans="1:10" x14ac:dyDescent="0.25">
      <c r="A880" s="25" t="s">
        <v>1492</v>
      </c>
      <c r="B880" s="26">
        <v>35.99</v>
      </c>
      <c r="C880" s="26">
        <v>11.11</v>
      </c>
      <c r="D880" s="26" t="s">
        <v>2380</v>
      </c>
      <c r="E880" s="26" t="s">
        <v>2380</v>
      </c>
      <c r="F880" s="26" t="s">
        <v>2380</v>
      </c>
      <c r="G880" s="26">
        <v>0</v>
      </c>
      <c r="H880" s="27" t="s">
        <v>2380</v>
      </c>
      <c r="I880" s="38" t="str">
        <f t="shared" si="26"/>
        <v>Obesity</v>
      </c>
      <c r="J880" s="38" t="str">
        <f t="shared" si="27"/>
        <v>Diabetes</v>
      </c>
    </row>
    <row r="881" spans="1:10" x14ac:dyDescent="0.25">
      <c r="A881" s="22" t="s">
        <v>1491</v>
      </c>
      <c r="B881" s="23">
        <v>35.200000000000003</v>
      </c>
      <c r="C881" s="23">
        <v>7.72</v>
      </c>
      <c r="D881" s="23" t="s">
        <v>2381</v>
      </c>
      <c r="E881" s="23" t="s">
        <v>2380</v>
      </c>
      <c r="F881" s="23" t="s">
        <v>2382</v>
      </c>
      <c r="G881" s="23">
        <v>1</v>
      </c>
      <c r="H881" s="24" t="s">
        <v>2380</v>
      </c>
      <c r="I881" s="38" t="str">
        <f t="shared" si="26"/>
        <v>Obesity</v>
      </c>
      <c r="J881" s="38" t="str">
        <f t="shared" si="27"/>
        <v>Diabetes</v>
      </c>
    </row>
    <row r="882" spans="1:10" x14ac:dyDescent="0.25">
      <c r="A882" s="25" t="s">
        <v>1490</v>
      </c>
      <c r="B882" s="26">
        <v>29.91</v>
      </c>
      <c r="C882" s="26">
        <v>5.55</v>
      </c>
      <c r="D882" s="26" t="s">
        <v>2381</v>
      </c>
      <c r="E882" s="26" t="s">
        <v>2380</v>
      </c>
      <c r="F882" s="26" t="s">
        <v>2380</v>
      </c>
      <c r="G882" s="26">
        <v>2</v>
      </c>
      <c r="H882" s="27" t="s">
        <v>2380</v>
      </c>
      <c r="I882" s="38" t="str">
        <f t="shared" si="26"/>
        <v>Overweight</v>
      </c>
      <c r="J882" s="38" t="str">
        <f t="shared" si="27"/>
        <v>Normal</v>
      </c>
    </row>
    <row r="883" spans="1:10" x14ac:dyDescent="0.25">
      <c r="A883" s="22" t="s">
        <v>1489</v>
      </c>
      <c r="B883" s="23">
        <v>36.479999999999997</v>
      </c>
      <c r="C883" s="23">
        <v>5.05</v>
      </c>
      <c r="D883" s="23" t="s">
        <v>2381</v>
      </c>
      <c r="E883" s="23" t="s">
        <v>2380</v>
      </c>
      <c r="F883" s="23" t="s">
        <v>2380</v>
      </c>
      <c r="G883" s="23">
        <v>1</v>
      </c>
      <c r="H883" s="24" t="s">
        <v>2380</v>
      </c>
      <c r="I883" s="38" t="str">
        <f t="shared" si="26"/>
        <v>Obesity</v>
      </c>
      <c r="J883" s="38" t="str">
        <f t="shared" si="27"/>
        <v>Normal</v>
      </c>
    </row>
    <row r="884" spans="1:10" x14ac:dyDescent="0.25">
      <c r="A884" s="25" t="s">
        <v>1488</v>
      </c>
      <c r="B884" s="26">
        <v>27.5</v>
      </c>
      <c r="C884" s="26">
        <v>8.69</v>
      </c>
      <c r="D884" s="26" t="s">
        <v>2381</v>
      </c>
      <c r="E884" s="26" t="s">
        <v>2380</v>
      </c>
      <c r="F884" s="26" t="s">
        <v>2382</v>
      </c>
      <c r="G884" s="26">
        <v>1</v>
      </c>
      <c r="H884" s="27" t="s">
        <v>2380</v>
      </c>
      <c r="I884" s="38" t="str">
        <f t="shared" si="26"/>
        <v>Overweight</v>
      </c>
      <c r="J884" s="38" t="str">
        <f t="shared" si="27"/>
        <v>Diabetes</v>
      </c>
    </row>
    <row r="885" spans="1:10" x14ac:dyDescent="0.25">
      <c r="A885" s="22" t="s">
        <v>1487</v>
      </c>
      <c r="B885" s="23">
        <v>33.44</v>
      </c>
      <c r="C885" s="23">
        <v>5.9</v>
      </c>
      <c r="D885" s="23" t="s">
        <v>2381</v>
      </c>
      <c r="E885" s="23" t="s">
        <v>2380</v>
      </c>
      <c r="F885" s="23" t="s">
        <v>2380</v>
      </c>
      <c r="G885" s="23">
        <v>1</v>
      </c>
      <c r="H885" s="24" t="s">
        <v>2380</v>
      </c>
      <c r="I885" s="38" t="str">
        <f t="shared" si="26"/>
        <v>Obesity</v>
      </c>
      <c r="J885" s="38" t="str">
        <f t="shared" si="27"/>
        <v>Prediabetes</v>
      </c>
    </row>
    <row r="886" spans="1:10" x14ac:dyDescent="0.25">
      <c r="A886" s="25" t="s">
        <v>1486</v>
      </c>
      <c r="B886" s="26">
        <v>28.215</v>
      </c>
      <c r="C886" s="26">
        <v>6.29</v>
      </c>
      <c r="D886" s="26" t="s">
        <v>2381</v>
      </c>
      <c r="E886" s="26" t="s">
        <v>2380</v>
      </c>
      <c r="F886" s="26" t="s">
        <v>2380</v>
      </c>
      <c r="G886" s="26">
        <v>1</v>
      </c>
      <c r="H886" s="27" t="s">
        <v>2380</v>
      </c>
      <c r="I886" s="38" t="str">
        <f t="shared" si="26"/>
        <v>Overweight</v>
      </c>
      <c r="J886" s="38" t="str">
        <f t="shared" si="27"/>
        <v>Prediabetes</v>
      </c>
    </row>
    <row r="887" spans="1:10" x14ac:dyDescent="0.25">
      <c r="A887" s="22" t="s">
        <v>1485</v>
      </c>
      <c r="B887" s="23">
        <v>27.17</v>
      </c>
      <c r="C887" s="23">
        <v>5.84</v>
      </c>
      <c r="D887" s="23" t="s">
        <v>2381</v>
      </c>
      <c r="E887" s="23" t="s">
        <v>2380</v>
      </c>
      <c r="F887" s="23" t="s">
        <v>2380</v>
      </c>
      <c r="G887" s="23">
        <v>1</v>
      </c>
      <c r="H887" s="24" t="s">
        <v>2380</v>
      </c>
      <c r="I887" s="38" t="str">
        <f t="shared" si="26"/>
        <v>Overweight</v>
      </c>
      <c r="J887" s="38" t="str">
        <f t="shared" si="27"/>
        <v>Prediabetes</v>
      </c>
    </row>
    <row r="888" spans="1:10" x14ac:dyDescent="0.25">
      <c r="A888" s="25" t="s">
        <v>1484</v>
      </c>
      <c r="B888" s="26">
        <v>35.380000000000003</v>
      </c>
      <c r="C888" s="26">
        <v>6.12</v>
      </c>
      <c r="D888" s="26" t="s">
        <v>2380</v>
      </c>
      <c r="E888" s="26" t="s">
        <v>2380</v>
      </c>
      <c r="F888" s="26" t="s">
        <v>2380</v>
      </c>
      <c r="G888" s="26">
        <v>0</v>
      </c>
      <c r="H888" s="27" t="s">
        <v>2380</v>
      </c>
      <c r="I888" s="38" t="str">
        <f t="shared" si="26"/>
        <v>Obesity</v>
      </c>
      <c r="J888" s="38" t="str">
        <f t="shared" si="27"/>
        <v>Prediabetes</v>
      </c>
    </row>
    <row r="889" spans="1:10" x14ac:dyDescent="0.25">
      <c r="A889" s="22" t="s">
        <v>1483</v>
      </c>
      <c r="B889" s="23">
        <v>43.48</v>
      </c>
      <c r="C889" s="23">
        <v>6.24</v>
      </c>
      <c r="D889" s="23" t="s">
        <v>2380</v>
      </c>
      <c r="E889" s="23" t="s">
        <v>2380</v>
      </c>
      <c r="F889" s="23" t="s">
        <v>2380</v>
      </c>
      <c r="G889" s="23">
        <v>0</v>
      </c>
      <c r="H889" s="24" t="s">
        <v>2380</v>
      </c>
      <c r="I889" s="38" t="str">
        <f t="shared" si="26"/>
        <v>Obesity</v>
      </c>
      <c r="J889" s="38" t="str">
        <f t="shared" si="27"/>
        <v>Prediabetes</v>
      </c>
    </row>
    <row r="890" spans="1:10" x14ac:dyDescent="0.25">
      <c r="A890" s="25" t="s">
        <v>1482</v>
      </c>
      <c r="B890" s="26">
        <v>41.73</v>
      </c>
      <c r="C890" s="26">
        <v>6.25</v>
      </c>
      <c r="D890" s="26" t="s">
        <v>2380</v>
      </c>
      <c r="E890" s="26" t="s">
        <v>2380</v>
      </c>
      <c r="F890" s="26" t="s">
        <v>2380</v>
      </c>
      <c r="G890" s="26">
        <v>1</v>
      </c>
      <c r="H890" s="27" t="s">
        <v>2380</v>
      </c>
      <c r="I890" s="38" t="str">
        <f t="shared" si="26"/>
        <v>Obesity</v>
      </c>
      <c r="J890" s="38" t="str">
        <f t="shared" si="27"/>
        <v>Prediabetes</v>
      </c>
    </row>
    <row r="891" spans="1:10" x14ac:dyDescent="0.25">
      <c r="A891" s="22" t="s">
        <v>1481</v>
      </c>
      <c r="B891" s="23">
        <v>28.9</v>
      </c>
      <c r="C891" s="23">
        <v>11.96</v>
      </c>
      <c r="D891" s="23" t="s">
        <v>2380</v>
      </c>
      <c r="E891" s="23" t="s">
        <v>2380</v>
      </c>
      <c r="F891" s="23" t="s">
        <v>2380</v>
      </c>
      <c r="G891" s="23">
        <v>0</v>
      </c>
      <c r="H891" s="24" t="s">
        <v>2380</v>
      </c>
      <c r="I891" s="38" t="str">
        <f t="shared" si="26"/>
        <v>Overweight</v>
      </c>
      <c r="J891" s="38" t="str">
        <f t="shared" si="27"/>
        <v>Diabetes</v>
      </c>
    </row>
    <row r="892" spans="1:10" x14ac:dyDescent="0.25">
      <c r="A892" s="25" t="s">
        <v>1480</v>
      </c>
      <c r="B892" s="26">
        <v>25.74</v>
      </c>
      <c r="C892" s="26">
        <v>7.69</v>
      </c>
      <c r="D892" s="26" t="s">
        <v>2380</v>
      </c>
      <c r="E892" s="26" t="s">
        <v>2380</v>
      </c>
      <c r="F892" s="26" t="s">
        <v>2380</v>
      </c>
      <c r="G892" s="26">
        <v>0</v>
      </c>
      <c r="H892" s="27" t="s">
        <v>2380</v>
      </c>
      <c r="I892" s="38" t="str">
        <f t="shared" si="26"/>
        <v>Overweight</v>
      </c>
      <c r="J892" s="38" t="str">
        <f t="shared" si="27"/>
        <v>Diabetes</v>
      </c>
    </row>
    <row r="893" spans="1:10" x14ac:dyDescent="0.25">
      <c r="A893" s="22" t="s">
        <v>1479</v>
      </c>
      <c r="B893" s="23">
        <v>36.06</v>
      </c>
      <c r="C893" s="23">
        <v>8.83</v>
      </c>
      <c r="D893" s="23" t="s">
        <v>2380</v>
      </c>
      <c r="E893" s="23" t="s">
        <v>2380</v>
      </c>
      <c r="F893" s="23" t="s">
        <v>2380</v>
      </c>
      <c r="G893" s="23">
        <v>0</v>
      </c>
      <c r="H893" s="24" t="s">
        <v>2380</v>
      </c>
      <c r="I893" s="38" t="str">
        <f t="shared" si="26"/>
        <v>Obesity</v>
      </c>
      <c r="J893" s="38" t="str">
        <f t="shared" si="27"/>
        <v>Diabetes</v>
      </c>
    </row>
    <row r="894" spans="1:10" x14ac:dyDescent="0.25">
      <c r="A894" s="25" t="s">
        <v>1478</v>
      </c>
      <c r="B894" s="26">
        <v>43.28</v>
      </c>
      <c r="C894" s="26">
        <v>4.41</v>
      </c>
      <c r="D894" s="26" t="s">
        <v>2380</v>
      </c>
      <c r="E894" s="26" t="s">
        <v>2380</v>
      </c>
      <c r="F894" s="26" t="s">
        <v>2380</v>
      </c>
      <c r="G894" s="26">
        <v>0</v>
      </c>
      <c r="H894" s="27" t="s">
        <v>2380</v>
      </c>
      <c r="I894" s="38" t="str">
        <f t="shared" si="26"/>
        <v>Obesity</v>
      </c>
      <c r="J894" s="38" t="str">
        <f t="shared" si="27"/>
        <v>Normal</v>
      </c>
    </row>
    <row r="895" spans="1:10" x14ac:dyDescent="0.25">
      <c r="A895" s="22" t="s">
        <v>1477</v>
      </c>
      <c r="B895" s="23">
        <v>28.785</v>
      </c>
      <c r="C895" s="23">
        <v>9.1</v>
      </c>
      <c r="D895" s="23" t="s">
        <v>2381</v>
      </c>
      <c r="E895" s="23" t="s">
        <v>2380</v>
      </c>
      <c r="F895" s="23" t="s">
        <v>2382</v>
      </c>
      <c r="G895" s="23">
        <v>1</v>
      </c>
      <c r="H895" s="24" t="s">
        <v>2380</v>
      </c>
      <c r="I895" s="38" t="str">
        <f t="shared" si="26"/>
        <v>Overweight</v>
      </c>
      <c r="J895" s="38" t="str">
        <f t="shared" si="27"/>
        <v>Diabetes</v>
      </c>
    </row>
    <row r="896" spans="1:10" x14ac:dyDescent="0.25">
      <c r="A896" s="25" t="s">
        <v>1476</v>
      </c>
      <c r="B896" s="26">
        <v>25.46</v>
      </c>
      <c r="C896" s="26">
        <v>11.52</v>
      </c>
      <c r="D896" s="26" t="s">
        <v>2381</v>
      </c>
      <c r="E896" s="26" t="s">
        <v>2380</v>
      </c>
      <c r="F896" s="26" t="s">
        <v>2382</v>
      </c>
      <c r="G896" s="26">
        <v>1</v>
      </c>
      <c r="H896" s="27" t="s">
        <v>2380</v>
      </c>
      <c r="I896" s="38" t="str">
        <f t="shared" si="26"/>
        <v>Overweight</v>
      </c>
      <c r="J896" s="38" t="str">
        <f t="shared" si="27"/>
        <v>Diabetes</v>
      </c>
    </row>
    <row r="897" spans="1:10" x14ac:dyDescent="0.25">
      <c r="A897" s="22" t="s">
        <v>1475</v>
      </c>
      <c r="B897" s="23">
        <v>30.8</v>
      </c>
      <c r="C897" s="23">
        <v>10.95</v>
      </c>
      <c r="D897" s="23" t="s">
        <v>2380</v>
      </c>
      <c r="E897" s="23" t="s">
        <v>2380</v>
      </c>
      <c r="F897" s="23" t="s">
        <v>2380</v>
      </c>
      <c r="G897" s="23">
        <v>0</v>
      </c>
      <c r="H897" s="24" t="s">
        <v>2380</v>
      </c>
      <c r="I897" s="38" t="str">
        <f t="shared" si="26"/>
        <v>Obesity</v>
      </c>
      <c r="J897" s="38" t="str">
        <f t="shared" si="27"/>
        <v>Diabetes</v>
      </c>
    </row>
    <row r="898" spans="1:10" x14ac:dyDescent="0.25">
      <c r="A898" s="25" t="s">
        <v>1474</v>
      </c>
      <c r="B898" s="26">
        <v>28.88</v>
      </c>
      <c r="C898" s="26">
        <v>11.5</v>
      </c>
      <c r="D898" s="26" t="s">
        <v>2380</v>
      </c>
      <c r="E898" s="26" t="s">
        <v>2380</v>
      </c>
      <c r="F898" s="26" t="s">
        <v>2380</v>
      </c>
      <c r="G898" s="26">
        <v>0</v>
      </c>
      <c r="H898" s="27" t="s">
        <v>2380</v>
      </c>
      <c r="I898" s="38" t="str">
        <f t="shared" ref="I898:I961" si="28">IF(B898&lt;18.5,"Underweight",IF(B898&lt;25,"Normal Weight",IF(B898&lt;30,"Overweight","Obesity")))</f>
        <v>Overweight</v>
      </c>
      <c r="J898" s="38" t="str">
        <f t="shared" ref="J898:J961" si="29">IF(C898&lt;5.7,"Normal",IF(C898&lt;6.5,"Prediabetes","Diabetes"))</f>
        <v>Diabetes</v>
      </c>
    </row>
    <row r="899" spans="1:10" x14ac:dyDescent="0.25">
      <c r="A899" s="22" t="s">
        <v>1473</v>
      </c>
      <c r="B899" s="23">
        <v>23</v>
      </c>
      <c r="C899" s="23">
        <v>9.8800000000000008</v>
      </c>
      <c r="D899" s="23" t="s">
        <v>2380</v>
      </c>
      <c r="E899" s="23" t="s">
        <v>2380</v>
      </c>
      <c r="F899" s="23" t="s">
        <v>2380</v>
      </c>
      <c r="G899" s="23">
        <v>0</v>
      </c>
      <c r="H899" s="24" t="s">
        <v>2380</v>
      </c>
      <c r="I899" s="38" t="str">
        <f t="shared" si="28"/>
        <v>Normal Weight</v>
      </c>
      <c r="J899" s="38" t="str">
        <f t="shared" si="29"/>
        <v>Diabetes</v>
      </c>
    </row>
    <row r="900" spans="1:10" x14ac:dyDescent="0.25">
      <c r="A900" s="25" t="s">
        <v>1472</v>
      </c>
      <c r="B900" s="26">
        <v>38.25</v>
      </c>
      <c r="C900" s="26">
        <v>6.2</v>
      </c>
      <c r="D900" s="26" t="s">
        <v>2380</v>
      </c>
      <c r="E900" s="26" t="s">
        <v>2380</v>
      </c>
      <c r="F900" s="26" t="s">
        <v>2380</v>
      </c>
      <c r="G900" s="26">
        <v>1</v>
      </c>
      <c r="H900" s="27" t="s">
        <v>2380</v>
      </c>
      <c r="I900" s="38" t="str">
        <f t="shared" si="28"/>
        <v>Obesity</v>
      </c>
      <c r="J900" s="38" t="str">
        <f t="shared" si="29"/>
        <v>Prediabetes</v>
      </c>
    </row>
    <row r="901" spans="1:10" x14ac:dyDescent="0.25">
      <c r="A901" s="22" t="s">
        <v>1471</v>
      </c>
      <c r="B901" s="23">
        <v>39.25</v>
      </c>
      <c r="C901" s="23">
        <v>8.41</v>
      </c>
      <c r="D901" s="23" t="s">
        <v>2381</v>
      </c>
      <c r="E901" s="23" t="s">
        <v>2380</v>
      </c>
      <c r="F901" s="23" t="s">
        <v>2380</v>
      </c>
      <c r="G901" s="23">
        <v>1</v>
      </c>
      <c r="H901" s="24" t="s">
        <v>2380</v>
      </c>
      <c r="I901" s="38" t="str">
        <f t="shared" si="28"/>
        <v>Obesity</v>
      </c>
      <c r="J901" s="38" t="str">
        <f t="shared" si="29"/>
        <v>Diabetes</v>
      </c>
    </row>
    <row r="902" spans="1:10" x14ac:dyDescent="0.25">
      <c r="A902" s="25" t="s">
        <v>1470</v>
      </c>
      <c r="B902" s="26">
        <v>26.6</v>
      </c>
      <c r="C902" s="26">
        <v>5.07</v>
      </c>
      <c r="D902" s="26" t="s">
        <v>2381</v>
      </c>
      <c r="E902" s="26" t="s">
        <v>2380</v>
      </c>
      <c r="F902" s="26" t="s">
        <v>2380</v>
      </c>
      <c r="G902" s="26">
        <v>2</v>
      </c>
      <c r="H902" s="27" t="s">
        <v>2380</v>
      </c>
      <c r="I902" s="38" t="str">
        <f t="shared" si="28"/>
        <v>Overweight</v>
      </c>
      <c r="J902" s="38" t="str">
        <f t="shared" si="29"/>
        <v>Normal</v>
      </c>
    </row>
    <row r="903" spans="1:10" x14ac:dyDescent="0.25">
      <c r="A903" s="22" t="s">
        <v>1469</v>
      </c>
      <c r="B903" s="23">
        <v>35.700000000000003</v>
      </c>
      <c r="C903" s="23">
        <v>4.0599999999999996</v>
      </c>
      <c r="D903" s="23" t="s">
        <v>2380</v>
      </c>
      <c r="E903" s="23" t="s">
        <v>2380</v>
      </c>
      <c r="F903" s="23" t="s">
        <v>2382</v>
      </c>
      <c r="G903" s="23">
        <v>1</v>
      </c>
      <c r="H903" s="24" t="s">
        <v>2380</v>
      </c>
      <c r="I903" s="38" t="str">
        <f t="shared" si="28"/>
        <v>Obesity</v>
      </c>
      <c r="J903" s="38" t="str">
        <f t="shared" si="29"/>
        <v>Normal</v>
      </c>
    </row>
    <row r="904" spans="1:10" x14ac:dyDescent="0.25">
      <c r="A904" s="25" t="s">
        <v>1468</v>
      </c>
      <c r="B904" s="26">
        <v>20.100000000000001</v>
      </c>
      <c r="C904" s="26">
        <v>10.52</v>
      </c>
      <c r="D904" s="26" t="s">
        <v>2380</v>
      </c>
      <c r="E904" s="26" t="s">
        <v>2380</v>
      </c>
      <c r="F904" s="26" t="s">
        <v>2380</v>
      </c>
      <c r="G904" s="26">
        <v>0</v>
      </c>
      <c r="H904" s="27" t="s">
        <v>2380</v>
      </c>
      <c r="I904" s="38" t="str">
        <f t="shared" si="28"/>
        <v>Normal Weight</v>
      </c>
      <c r="J904" s="38" t="str">
        <f t="shared" si="29"/>
        <v>Diabetes</v>
      </c>
    </row>
    <row r="905" spans="1:10" x14ac:dyDescent="0.25">
      <c r="A905" s="22" t="s">
        <v>1467</v>
      </c>
      <c r="B905" s="23">
        <v>22.23</v>
      </c>
      <c r="C905" s="23">
        <v>9.65</v>
      </c>
      <c r="D905" s="23" t="s">
        <v>2380</v>
      </c>
      <c r="E905" s="23" t="s">
        <v>2380</v>
      </c>
      <c r="F905" s="23" t="s">
        <v>2380</v>
      </c>
      <c r="G905" s="23">
        <v>0</v>
      </c>
      <c r="H905" s="24" t="s">
        <v>2380</v>
      </c>
      <c r="I905" s="38" t="str">
        <f t="shared" si="28"/>
        <v>Normal Weight</v>
      </c>
      <c r="J905" s="38" t="str">
        <f t="shared" si="29"/>
        <v>Diabetes</v>
      </c>
    </row>
    <row r="906" spans="1:10" x14ac:dyDescent="0.25">
      <c r="A906" s="25" t="s">
        <v>1466</v>
      </c>
      <c r="B906" s="26">
        <v>36.47</v>
      </c>
      <c r="C906" s="26">
        <v>6.21</v>
      </c>
      <c r="D906" s="26" t="s">
        <v>2380</v>
      </c>
      <c r="E906" s="26" t="s">
        <v>2380</v>
      </c>
      <c r="F906" s="26" t="s">
        <v>2380</v>
      </c>
      <c r="G906" s="26">
        <v>0</v>
      </c>
      <c r="H906" s="27" t="s">
        <v>2380</v>
      </c>
      <c r="I906" s="38" t="str">
        <f t="shared" si="28"/>
        <v>Obesity</v>
      </c>
      <c r="J906" s="38" t="str">
        <f t="shared" si="29"/>
        <v>Prediabetes</v>
      </c>
    </row>
    <row r="907" spans="1:10" x14ac:dyDescent="0.25">
      <c r="A907" s="22" t="s">
        <v>1465</v>
      </c>
      <c r="B907" s="23">
        <v>49.64</v>
      </c>
      <c r="C907" s="23">
        <v>4.76</v>
      </c>
      <c r="D907" s="23" t="s">
        <v>2380</v>
      </c>
      <c r="E907" s="23" t="s">
        <v>2380</v>
      </c>
      <c r="F907" s="23" t="s">
        <v>2382</v>
      </c>
      <c r="G907" s="23">
        <v>1</v>
      </c>
      <c r="H907" s="24" t="s">
        <v>2380</v>
      </c>
      <c r="I907" s="38" t="str">
        <f t="shared" si="28"/>
        <v>Obesity</v>
      </c>
      <c r="J907" s="38" t="str">
        <f t="shared" si="29"/>
        <v>Normal</v>
      </c>
    </row>
    <row r="908" spans="1:10" x14ac:dyDescent="0.25">
      <c r="A908" s="25" t="s">
        <v>1464</v>
      </c>
      <c r="B908" s="26">
        <v>36.799999999999997</v>
      </c>
      <c r="C908" s="26">
        <v>5.73</v>
      </c>
      <c r="D908" s="26" t="s">
        <v>2381</v>
      </c>
      <c r="E908" s="26" t="s">
        <v>2380</v>
      </c>
      <c r="F908" s="26" t="s">
        <v>2382</v>
      </c>
      <c r="G908" s="26">
        <v>1</v>
      </c>
      <c r="H908" s="27" t="s">
        <v>2380</v>
      </c>
      <c r="I908" s="38" t="str">
        <f t="shared" si="28"/>
        <v>Obesity</v>
      </c>
      <c r="J908" s="38" t="str">
        <f t="shared" si="29"/>
        <v>Prediabetes</v>
      </c>
    </row>
    <row r="909" spans="1:10" x14ac:dyDescent="0.25">
      <c r="A909" s="22" t="s">
        <v>1463</v>
      </c>
      <c r="B909" s="23">
        <v>33.880000000000003</v>
      </c>
      <c r="C909" s="23">
        <v>10.78</v>
      </c>
      <c r="D909" s="23" t="s">
        <v>2381</v>
      </c>
      <c r="E909" s="23" t="s">
        <v>2380</v>
      </c>
      <c r="F909" s="23" t="s">
        <v>2380</v>
      </c>
      <c r="G909" s="23">
        <v>0</v>
      </c>
      <c r="H909" s="24" t="s">
        <v>2380</v>
      </c>
      <c r="I909" s="38" t="str">
        <f t="shared" si="28"/>
        <v>Obesity</v>
      </c>
      <c r="J909" s="38" t="str">
        <f t="shared" si="29"/>
        <v>Diabetes</v>
      </c>
    </row>
    <row r="910" spans="1:10" x14ac:dyDescent="0.25">
      <c r="A910" s="25" t="s">
        <v>1462</v>
      </c>
      <c r="B910" s="26">
        <v>32.01</v>
      </c>
      <c r="C910" s="26">
        <v>5.08</v>
      </c>
      <c r="D910" s="26" t="s">
        <v>2381</v>
      </c>
      <c r="E910" s="26" t="s">
        <v>2380</v>
      </c>
      <c r="F910" s="26" t="s">
        <v>2380</v>
      </c>
      <c r="G910" s="26">
        <v>1</v>
      </c>
      <c r="H910" s="27" t="s">
        <v>2380</v>
      </c>
      <c r="I910" s="38" t="str">
        <f t="shared" si="28"/>
        <v>Obesity</v>
      </c>
      <c r="J910" s="38" t="str">
        <f t="shared" si="29"/>
        <v>Normal</v>
      </c>
    </row>
    <row r="911" spans="1:10" x14ac:dyDescent="0.25">
      <c r="A911" s="22" t="s">
        <v>1461</v>
      </c>
      <c r="B911" s="23">
        <v>33.630000000000003</v>
      </c>
      <c r="C911" s="23">
        <v>11.39</v>
      </c>
      <c r="D911" s="23" t="s">
        <v>2380</v>
      </c>
      <c r="E911" s="23" t="s">
        <v>2380</v>
      </c>
      <c r="F911" s="23" t="s">
        <v>2380</v>
      </c>
      <c r="G911" s="23">
        <v>0</v>
      </c>
      <c r="H911" s="24" t="s">
        <v>2380</v>
      </c>
      <c r="I911" s="38" t="str">
        <f t="shared" si="28"/>
        <v>Obesity</v>
      </c>
      <c r="J911" s="38" t="str">
        <f t="shared" si="29"/>
        <v>Diabetes</v>
      </c>
    </row>
    <row r="912" spans="1:10" x14ac:dyDescent="0.25">
      <c r="A912" s="25" t="s">
        <v>1460</v>
      </c>
      <c r="B912" s="26">
        <v>34.865000000000002</v>
      </c>
      <c r="C912" s="26">
        <v>5.35</v>
      </c>
      <c r="D912" s="26" t="s">
        <v>2381</v>
      </c>
      <c r="E912" s="26" t="s">
        <v>2380</v>
      </c>
      <c r="F912" s="26" t="s">
        <v>2380</v>
      </c>
      <c r="G912" s="26">
        <v>1</v>
      </c>
      <c r="H912" s="27" t="s">
        <v>2380</v>
      </c>
      <c r="I912" s="38" t="str">
        <f t="shared" si="28"/>
        <v>Obesity</v>
      </c>
      <c r="J912" s="38" t="str">
        <f t="shared" si="29"/>
        <v>Normal</v>
      </c>
    </row>
    <row r="913" spans="1:10" x14ac:dyDescent="0.25">
      <c r="A913" s="22" t="s">
        <v>1459</v>
      </c>
      <c r="B913" s="23">
        <v>43.11</v>
      </c>
      <c r="C913" s="23">
        <v>5.6</v>
      </c>
      <c r="D913" s="23" t="s">
        <v>2380</v>
      </c>
      <c r="E913" s="23" t="s">
        <v>2380</v>
      </c>
      <c r="F913" s="23" t="s">
        <v>2380</v>
      </c>
      <c r="G913" s="23">
        <v>0</v>
      </c>
      <c r="H913" s="24" t="s">
        <v>2380</v>
      </c>
      <c r="I913" s="38" t="str">
        <f t="shared" si="28"/>
        <v>Obesity</v>
      </c>
      <c r="J913" s="38" t="str">
        <f t="shared" si="29"/>
        <v>Normal</v>
      </c>
    </row>
    <row r="914" spans="1:10" x14ac:dyDescent="0.25">
      <c r="A914" s="25" t="s">
        <v>1458</v>
      </c>
      <c r="B914" s="26">
        <v>30.305</v>
      </c>
      <c r="C914" s="26">
        <v>4.2699999999999996</v>
      </c>
      <c r="D914" s="26" t="s">
        <v>2381</v>
      </c>
      <c r="E914" s="26" t="s">
        <v>2380</v>
      </c>
      <c r="F914" s="26" t="s">
        <v>2380</v>
      </c>
      <c r="G914" s="26">
        <v>1</v>
      </c>
      <c r="H914" s="27" t="s">
        <v>2380</v>
      </c>
      <c r="I914" s="38" t="str">
        <f t="shared" si="28"/>
        <v>Obesity</v>
      </c>
      <c r="J914" s="38" t="str">
        <f t="shared" si="29"/>
        <v>Normal</v>
      </c>
    </row>
    <row r="915" spans="1:10" x14ac:dyDescent="0.25">
      <c r="A915" s="22" t="s">
        <v>1457</v>
      </c>
      <c r="B915" s="23">
        <v>25.175000000000001</v>
      </c>
      <c r="C915" s="23">
        <v>5.57</v>
      </c>
      <c r="D915" s="23" t="s">
        <v>2381</v>
      </c>
      <c r="E915" s="23" t="s">
        <v>2380</v>
      </c>
      <c r="F915" s="23" t="s">
        <v>2380</v>
      </c>
      <c r="G915" s="23">
        <v>1</v>
      </c>
      <c r="H915" s="24" t="s">
        <v>2380</v>
      </c>
      <c r="I915" s="38" t="str">
        <f t="shared" si="28"/>
        <v>Overweight</v>
      </c>
      <c r="J915" s="38" t="str">
        <f t="shared" si="29"/>
        <v>Normal</v>
      </c>
    </row>
    <row r="916" spans="1:10" x14ac:dyDescent="0.25">
      <c r="A916" s="25" t="s">
        <v>1456</v>
      </c>
      <c r="B916" s="26">
        <v>26.8</v>
      </c>
      <c r="C916" s="26">
        <v>5.68</v>
      </c>
      <c r="D916" s="26" t="s">
        <v>2381</v>
      </c>
      <c r="E916" s="26" t="s">
        <v>2380</v>
      </c>
      <c r="F916" s="26" t="s">
        <v>2380</v>
      </c>
      <c r="G916" s="26">
        <v>1</v>
      </c>
      <c r="H916" s="27" t="s">
        <v>2380</v>
      </c>
      <c r="I916" s="38" t="str">
        <f t="shared" si="28"/>
        <v>Overweight</v>
      </c>
      <c r="J916" s="38" t="str">
        <f t="shared" si="29"/>
        <v>Normal</v>
      </c>
    </row>
    <row r="917" spans="1:10" x14ac:dyDescent="0.25">
      <c r="A917" s="22" t="s">
        <v>1455</v>
      </c>
      <c r="B917" s="23">
        <v>21.78</v>
      </c>
      <c r="C917" s="23">
        <v>5.3</v>
      </c>
      <c r="D917" s="23" t="s">
        <v>2380</v>
      </c>
      <c r="E917" s="23" t="s">
        <v>2381</v>
      </c>
      <c r="F917" s="23" t="s">
        <v>2380</v>
      </c>
      <c r="G917" s="23">
        <v>1</v>
      </c>
      <c r="H917" s="24" t="s">
        <v>2380</v>
      </c>
      <c r="I917" s="38" t="str">
        <f t="shared" si="28"/>
        <v>Normal Weight</v>
      </c>
      <c r="J917" s="38" t="str">
        <f t="shared" si="29"/>
        <v>Normal</v>
      </c>
    </row>
    <row r="918" spans="1:10" x14ac:dyDescent="0.25">
      <c r="A918" s="25" t="s">
        <v>1454</v>
      </c>
      <c r="B918" s="26">
        <v>30.14</v>
      </c>
      <c r="C918" s="26">
        <v>9.4499999999999993</v>
      </c>
      <c r="D918" s="26" t="s">
        <v>2381</v>
      </c>
      <c r="E918" s="26" t="s">
        <v>2380</v>
      </c>
      <c r="F918" s="26" t="s">
        <v>2380</v>
      </c>
      <c r="G918" s="26">
        <v>0</v>
      </c>
      <c r="H918" s="27" t="s">
        <v>2380</v>
      </c>
      <c r="I918" s="38" t="str">
        <f t="shared" si="28"/>
        <v>Obesity</v>
      </c>
      <c r="J918" s="38" t="str">
        <f t="shared" si="29"/>
        <v>Diabetes</v>
      </c>
    </row>
    <row r="919" spans="1:10" x14ac:dyDescent="0.25">
      <c r="A919" s="22" t="s">
        <v>1453</v>
      </c>
      <c r="B919" s="23">
        <v>29.7</v>
      </c>
      <c r="C919" s="23">
        <v>6.79</v>
      </c>
      <c r="D919" s="23" t="s">
        <v>2381</v>
      </c>
      <c r="E919" s="23" t="s">
        <v>2380</v>
      </c>
      <c r="F919" s="23" t="s">
        <v>2380</v>
      </c>
      <c r="G919" s="23">
        <v>0</v>
      </c>
      <c r="H919" s="24" t="s">
        <v>2380</v>
      </c>
      <c r="I919" s="38" t="str">
        <f t="shared" si="28"/>
        <v>Overweight</v>
      </c>
      <c r="J919" s="38" t="str">
        <f t="shared" si="29"/>
        <v>Diabetes</v>
      </c>
    </row>
    <row r="920" spans="1:10" x14ac:dyDescent="0.25">
      <c r="A920" s="25" t="s">
        <v>1452</v>
      </c>
      <c r="B920" s="26">
        <v>32.395000000000003</v>
      </c>
      <c r="C920" s="26">
        <v>11.1</v>
      </c>
      <c r="D920" s="26" t="s">
        <v>2381</v>
      </c>
      <c r="E920" s="26" t="s">
        <v>2380</v>
      </c>
      <c r="F920" s="26" t="s">
        <v>2380</v>
      </c>
      <c r="G920" s="26">
        <v>0</v>
      </c>
      <c r="H920" s="27" t="s">
        <v>2380</v>
      </c>
      <c r="I920" s="38" t="str">
        <f t="shared" si="28"/>
        <v>Obesity</v>
      </c>
      <c r="J920" s="38" t="str">
        <f t="shared" si="29"/>
        <v>Diabetes</v>
      </c>
    </row>
    <row r="921" spans="1:10" x14ac:dyDescent="0.25">
      <c r="A921" s="22" t="s">
        <v>1451</v>
      </c>
      <c r="B921" s="23">
        <v>36.64</v>
      </c>
      <c r="C921" s="23">
        <v>7.26</v>
      </c>
      <c r="D921" s="23" t="s">
        <v>2380</v>
      </c>
      <c r="E921" s="23" t="s">
        <v>2380</v>
      </c>
      <c r="F921" s="23" t="s">
        <v>2380</v>
      </c>
      <c r="G921" s="23">
        <v>0</v>
      </c>
      <c r="H921" s="24" t="s">
        <v>2380</v>
      </c>
      <c r="I921" s="38" t="str">
        <f t="shared" si="28"/>
        <v>Obesity</v>
      </c>
      <c r="J921" s="38" t="str">
        <f t="shared" si="29"/>
        <v>Diabetes</v>
      </c>
    </row>
    <row r="922" spans="1:10" x14ac:dyDescent="0.25">
      <c r="A922" s="25" t="s">
        <v>1450</v>
      </c>
      <c r="B922" s="26">
        <v>39.049999999999997</v>
      </c>
      <c r="C922" s="26">
        <v>5.27</v>
      </c>
      <c r="D922" s="26" t="s">
        <v>2381</v>
      </c>
      <c r="E922" s="26" t="s">
        <v>2380</v>
      </c>
      <c r="F922" s="26" t="s">
        <v>2380</v>
      </c>
      <c r="G922" s="26">
        <v>1</v>
      </c>
      <c r="H922" s="27" t="s">
        <v>2380</v>
      </c>
      <c r="I922" s="38" t="str">
        <f t="shared" si="28"/>
        <v>Obesity</v>
      </c>
      <c r="J922" s="38" t="str">
        <f t="shared" si="29"/>
        <v>Normal</v>
      </c>
    </row>
    <row r="923" spans="1:10" x14ac:dyDescent="0.25">
      <c r="A923" s="22" t="s">
        <v>1449</v>
      </c>
      <c r="B923" s="23">
        <v>33.1</v>
      </c>
      <c r="C923" s="23">
        <v>5.46</v>
      </c>
      <c r="D923" s="23" t="s">
        <v>2381</v>
      </c>
      <c r="E923" s="23" t="s">
        <v>2380</v>
      </c>
      <c r="F923" s="23" t="s">
        <v>2380</v>
      </c>
      <c r="G923" s="23">
        <v>1</v>
      </c>
      <c r="H923" s="24" t="s">
        <v>2380</v>
      </c>
      <c r="I923" s="38" t="str">
        <f t="shared" si="28"/>
        <v>Obesity</v>
      </c>
      <c r="J923" s="38" t="str">
        <f t="shared" si="29"/>
        <v>Normal</v>
      </c>
    </row>
    <row r="924" spans="1:10" x14ac:dyDescent="0.25">
      <c r="A924" s="25" t="s">
        <v>1448</v>
      </c>
      <c r="B924" s="26">
        <v>31.824999999999999</v>
      </c>
      <c r="C924" s="26">
        <v>8.1300000000000008</v>
      </c>
      <c r="D924" s="26" t="s">
        <v>2380</v>
      </c>
      <c r="E924" s="26" t="s">
        <v>2380</v>
      </c>
      <c r="F924" s="26" t="s">
        <v>2380</v>
      </c>
      <c r="G924" s="26">
        <v>0</v>
      </c>
      <c r="H924" s="27" t="s">
        <v>2380</v>
      </c>
      <c r="I924" s="38" t="str">
        <f t="shared" si="28"/>
        <v>Obesity</v>
      </c>
      <c r="J924" s="38" t="str">
        <f t="shared" si="29"/>
        <v>Diabetes</v>
      </c>
    </row>
    <row r="925" spans="1:10" x14ac:dyDescent="0.25">
      <c r="A925" s="22" t="s">
        <v>1447</v>
      </c>
      <c r="B925" s="23">
        <v>29</v>
      </c>
      <c r="C925" s="23">
        <v>4.25</v>
      </c>
      <c r="D925" s="23" t="s">
        <v>2381</v>
      </c>
      <c r="E925" s="23" t="s">
        <v>2380</v>
      </c>
      <c r="F925" s="23" t="s">
        <v>2380</v>
      </c>
      <c r="G925" s="23">
        <v>1</v>
      </c>
      <c r="H925" s="24" t="s">
        <v>2380</v>
      </c>
      <c r="I925" s="38" t="str">
        <f t="shared" si="28"/>
        <v>Overweight</v>
      </c>
      <c r="J925" s="38" t="str">
        <f t="shared" si="29"/>
        <v>Normal</v>
      </c>
    </row>
    <row r="926" spans="1:10" x14ac:dyDescent="0.25">
      <c r="A926" s="25" t="s">
        <v>1446</v>
      </c>
      <c r="B926" s="26">
        <v>30.495000000000001</v>
      </c>
      <c r="C926" s="26">
        <v>8.68</v>
      </c>
      <c r="D926" s="26" t="s">
        <v>2380</v>
      </c>
      <c r="E926" s="26" t="s">
        <v>2380</v>
      </c>
      <c r="F926" s="26" t="s">
        <v>2380</v>
      </c>
      <c r="G926" s="26">
        <v>0</v>
      </c>
      <c r="H926" s="27" t="s">
        <v>2380</v>
      </c>
      <c r="I926" s="38" t="str">
        <f t="shared" si="28"/>
        <v>Obesity</v>
      </c>
      <c r="J926" s="38" t="str">
        <f t="shared" si="29"/>
        <v>Diabetes</v>
      </c>
    </row>
    <row r="927" spans="1:10" x14ac:dyDescent="0.25">
      <c r="A927" s="22" t="s">
        <v>1445</v>
      </c>
      <c r="B927" s="23">
        <v>25.2</v>
      </c>
      <c r="C927" s="23">
        <v>6.25</v>
      </c>
      <c r="D927" s="23" t="s">
        <v>2381</v>
      </c>
      <c r="E927" s="23" t="s">
        <v>2380</v>
      </c>
      <c r="F927" s="23" t="s">
        <v>2380</v>
      </c>
      <c r="G927" s="23">
        <v>1</v>
      </c>
      <c r="H927" s="24" t="s">
        <v>2380</v>
      </c>
      <c r="I927" s="38" t="str">
        <f t="shared" si="28"/>
        <v>Overweight</v>
      </c>
      <c r="J927" s="38" t="str">
        <f t="shared" si="29"/>
        <v>Prediabetes</v>
      </c>
    </row>
    <row r="928" spans="1:10" x14ac:dyDescent="0.25">
      <c r="A928" s="25" t="s">
        <v>1444</v>
      </c>
      <c r="B928" s="26">
        <v>22.77</v>
      </c>
      <c r="C928" s="26">
        <v>4.47</v>
      </c>
      <c r="D928" s="26" t="s">
        <v>2381</v>
      </c>
      <c r="E928" s="26" t="s">
        <v>2380</v>
      </c>
      <c r="F928" s="26" t="s">
        <v>2380</v>
      </c>
      <c r="G928" s="26">
        <v>1</v>
      </c>
      <c r="H928" s="27" t="s">
        <v>2380</v>
      </c>
      <c r="I928" s="38" t="str">
        <f t="shared" si="28"/>
        <v>Normal Weight</v>
      </c>
      <c r="J928" s="38" t="str">
        <f t="shared" si="29"/>
        <v>Normal</v>
      </c>
    </row>
    <row r="929" spans="1:10" x14ac:dyDescent="0.25">
      <c r="A929" s="22" t="s">
        <v>1443</v>
      </c>
      <c r="B929" s="23">
        <v>23.18</v>
      </c>
      <c r="C929" s="23">
        <v>8.31</v>
      </c>
      <c r="D929" s="23" t="s">
        <v>2380</v>
      </c>
      <c r="E929" s="23" t="s">
        <v>2380</v>
      </c>
      <c r="F929" s="23" t="s">
        <v>2380</v>
      </c>
      <c r="G929" s="23">
        <v>0</v>
      </c>
      <c r="H929" s="24" t="s">
        <v>2380</v>
      </c>
      <c r="I929" s="38" t="str">
        <f t="shared" si="28"/>
        <v>Normal Weight</v>
      </c>
      <c r="J929" s="38" t="str">
        <f t="shared" si="29"/>
        <v>Diabetes</v>
      </c>
    </row>
    <row r="930" spans="1:10" x14ac:dyDescent="0.25">
      <c r="A930" s="25" t="s">
        <v>1442</v>
      </c>
      <c r="B930" s="26">
        <v>35.409999999999997</v>
      </c>
      <c r="C930" s="26">
        <v>5.68</v>
      </c>
      <c r="D930" s="26" t="s">
        <v>2380</v>
      </c>
      <c r="E930" s="26" t="s">
        <v>2380</v>
      </c>
      <c r="F930" s="26" t="s">
        <v>2380</v>
      </c>
      <c r="G930" s="26">
        <v>0</v>
      </c>
      <c r="H930" s="27" t="s">
        <v>2380</v>
      </c>
      <c r="I930" s="38" t="str">
        <f t="shared" si="28"/>
        <v>Obesity</v>
      </c>
      <c r="J930" s="38" t="str">
        <f t="shared" si="29"/>
        <v>Normal</v>
      </c>
    </row>
    <row r="931" spans="1:10" x14ac:dyDescent="0.25">
      <c r="A931" s="22" t="s">
        <v>1441</v>
      </c>
      <c r="B931" s="23">
        <v>32.11</v>
      </c>
      <c r="C931" s="23">
        <v>4.75</v>
      </c>
      <c r="D931" s="23" t="s">
        <v>2381</v>
      </c>
      <c r="E931" s="23" t="s">
        <v>2380</v>
      </c>
      <c r="F931" s="23" t="s">
        <v>2380</v>
      </c>
      <c r="G931" s="23">
        <v>2</v>
      </c>
      <c r="H931" s="24" t="s">
        <v>2380</v>
      </c>
      <c r="I931" s="38" t="str">
        <f t="shared" si="28"/>
        <v>Obesity</v>
      </c>
      <c r="J931" s="38" t="str">
        <f t="shared" si="29"/>
        <v>Normal</v>
      </c>
    </row>
    <row r="932" spans="1:10" x14ac:dyDescent="0.25">
      <c r="A932" s="25" t="s">
        <v>1440</v>
      </c>
      <c r="B932" s="26">
        <v>34.479999999999997</v>
      </c>
      <c r="C932" s="26">
        <v>6.31</v>
      </c>
      <c r="D932" s="26" t="s">
        <v>2380</v>
      </c>
      <c r="E932" s="26" t="s">
        <v>2380</v>
      </c>
      <c r="F932" s="26" t="s">
        <v>2382</v>
      </c>
      <c r="G932" s="26">
        <v>1</v>
      </c>
      <c r="H932" s="27" t="s">
        <v>2380</v>
      </c>
      <c r="I932" s="38" t="str">
        <f t="shared" si="28"/>
        <v>Obesity</v>
      </c>
      <c r="J932" s="38" t="str">
        <f t="shared" si="29"/>
        <v>Prediabetes</v>
      </c>
    </row>
    <row r="933" spans="1:10" x14ac:dyDescent="0.25">
      <c r="A933" s="22" t="s">
        <v>1439</v>
      </c>
      <c r="B933" s="23">
        <v>34.39</v>
      </c>
      <c r="C933" s="23">
        <v>6.28</v>
      </c>
      <c r="D933" s="23" t="s">
        <v>2381</v>
      </c>
      <c r="E933" s="23" t="s">
        <v>2380</v>
      </c>
      <c r="F933" s="23" t="s">
        <v>2380</v>
      </c>
      <c r="G933" s="23">
        <v>1</v>
      </c>
      <c r="H933" s="24" t="s">
        <v>2380</v>
      </c>
      <c r="I933" s="38" t="str">
        <f t="shared" si="28"/>
        <v>Obesity</v>
      </c>
      <c r="J933" s="38" t="str">
        <f t="shared" si="29"/>
        <v>Prediabetes</v>
      </c>
    </row>
    <row r="934" spans="1:10" x14ac:dyDescent="0.25">
      <c r="A934" s="25" t="s">
        <v>1438</v>
      </c>
      <c r="B934" s="26">
        <v>26.4</v>
      </c>
      <c r="C934" s="26">
        <v>9.2899999999999991</v>
      </c>
      <c r="D934" s="26" t="s">
        <v>2381</v>
      </c>
      <c r="E934" s="26" t="s">
        <v>2380</v>
      </c>
      <c r="F934" s="26" t="s">
        <v>2382</v>
      </c>
      <c r="G934" s="26">
        <v>1</v>
      </c>
      <c r="H934" s="27" t="s">
        <v>2380</v>
      </c>
      <c r="I934" s="38" t="str">
        <f t="shared" si="28"/>
        <v>Overweight</v>
      </c>
      <c r="J934" s="38" t="str">
        <f t="shared" si="29"/>
        <v>Diabetes</v>
      </c>
    </row>
    <row r="935" spans="1:10" x14ac:dyDescent="0.25">
      <c r="A935" s="22" t="s">
        <v>1437</v>
      </c>
      <c r="B935" s="23">
        <v>28.1</v>
      </c>
      <c r="C935" s="23">
        <v>5.79</v>
      </c>
      <c r="D935" s="23" t="s">
        <v>2381</v>
      </c>
      <c r="E935" s="23" t="s">
        <v>2380</v>
      </c>
      <c r="F935" s="23" t="s">
        <v>2382</v>
      </c>
      <c r="G935" s="23">
        <v>1</v>
      </c>
      <c r="H935" s="24" t="s">
        <v>2380</v>
      </c>
      <c r="I935" s="38" t="str">
        <f t="shared" si="28"/>
        <v>Overweight</v>
      </c>
      <c r="J935" s="38" t="str">
        <f t="shared" si="29"/>
        <v>Prediabetes</v>
      </c>
    </row>
    <row r="936" spans="1:10" x14ac:dyDescent="0.25">
      <c r="A936" s="25" t="s">
        <v>1436</v>
      </c>
      <c r="B936" s="26">
        <v>27</v>
      </c>
      <c r="C936" s="26">
        <v>4.54</v>
      </c>
      <c r="D936" s="26" t="s">
        <v>2381</v>
      </c>
      <c r="E936" s="26" t="s">
        <v>2380</v>
      </c>
      <c r="F936" s="26" t="s">
        <v>2380</v>
      </c>
      <c r="G936" s="26">
        <v>1</v>
      </c>
      <c r="H936" s="27" t="s">
        <v>2380</v>
      </c>
      <c r="I936" s="38" t="str">
        <f t="shared" si="28"/>
        <v>Overweight</v>
      </c>
      <c r="J936" s="38" t="str">
        <f t="shared" si="29"/>
        <v>Normal</v>
      </c>
    </row>
    <row r="937" spans="1:10" x14ac:dyDescent="0.25">
      <c r="A937" s="22" t="s">
        <v>1435</v>
      </c>
      <c r="B937" s="23">
        <v>28.594999999999999</v>
      </c>
      <c r="C937" s="23">
        <v>4.68</v>
      </c>
      <c r="D937" s="23" t="s">
        <v>2381</v>
      </c>
      <c r="E937" s="23" t="s">
        <v>2380</v>
      </c>
      <c r="F937" s="23" t="s">
        <v>2380</v>
      </c>
      <c r="G937" s="23">
        <v>1</v>
      </c>
      <c r="H937" s="24" t="s">
        <v>2380</v>
      </c>
      <c r="I937" s="38" t="str">
        <f t="shared" si="28"/>
        <v>Overweight</v>
      </c>
      <c r="J937" s="38" t="str">
        <f t="shared" si="29"/>
        <v>Normal</v>
      </c>
    </row>
    <row r="938" spans="1:10" x14ac:dyDescent="0.25">
      <c r="A938" s="25" t="s">
        <v>1434</v>
      </c>
      <c r="B938" s="26">
        <v>36.799999999999997</v>
      </c>
      <c r="C938" s="26">
        <v>5.88</v>
      </c>
      <c r="D938" s="26" t="s">
        <v>2380</v>
      </c>
      <c r="E938" s="26" t="s">
        <v>2380</v>
      </c>
      <c r="F938" s="26" t="s">
        <v>2380</v>
      </c>
      <c r="G938" s="26">
        <v>1</v>
      </c>
      <c r="H938" s="27" t="s">
        <v>2380</v>
      </c>
      <c r="I938" s="38" t="str">
        <f t="shared" si="28"/>
        <v>Obesity</v>
      </c>
      <c r="J938" s="38" t="str">
        <f t="shared" si="29"/>
        <v>Prediabetes</v>
      </c>
    </row>
    <row r="939" spans="1:10" x14ac:dyDescent="0.25">
      <c r="A939" s="22" t="s">
        <v>1433</v>
      </c>
      <c r="B939" s="23">
        <v>23.75</v>
      </c>
      <c r="C939" s="23">
        <v>5.42</v>
      </c>
      <c r="D939" s="23" t="s">
        <v>2381</v>
      </c>
      <c r="E939" s="23" t="s">
        <v>2380</v>
      </c>
      <c r="F939" s="23" t="s">
        <v>2382</v>
      </c>
      <c r="G939" s="23">
        <v>1</v>
      </c>
      <c r="H939" s="24" t="s">
        <v>2380</v>
      </c>
      <c r="I939" s="38" t="str">
        <f t="shared" si="28"/>
        <v>Normal Weight</v>
      </c>
      <c r="J939" s="38" t="str">
        <f t="shared" si="29"/>
        <v>Normal</v>
      </c>
    </row>
    <row r="940" spans="1:10" x14ac:dyDescent="0.25">
      <c r="A940" s="25" t="s">
        <v>1432</v>
      </c>
      <c r="B940" s="26">
        <v>35.619999999999997</v>
      </c>
      <c r="C940" s="26">
        <v>4.16</v>
      </c>
      <c r="D940" s="26" t="s">
        <v>2380</v>
      </c>
      <c r="E940" s="26" t="s">
        <v>2380</v>
      </c>
      <c r="F940" s="26" t="s">
        <v>2380</v>
      </c>
      <c r="G940" s="26">
        <v>0</v>
      </c>
      <c r="H940" s="27" t="s">
        <v>2380</v>
      </c>
      <c r="I940" s="38" t="str">
        <f t="shared" si="28"/>
        <v>Obesity</v>
      </c>
      <c r="J940" s="38" t="str">
        <f t="shared" si="29"/>
        <v>Normal</v>
      </c>
    </row>
    <row r="941" spans="1:10" x14ac:dyDescent="0.25">
      <c r="A941" s="22" t="s">
        <v>1431</v>
      </c>
      <c r="B941" s="23">
        <v>30.69</v>
      </c>
      <c r="C941" s="23">
        <v>7.05</v>
      </c>
      <c r="D941" s="23" t="s">
        <v>2381</v>
      </c>
      <c r="E941" s="23" t="s">
        <v>2380</v>
      </c>
      <c r="F941" s="23" t="s">
        <v>2380</v>
      </c>
      <c r="G941" s="23">
        <v>2</v>
      </c>
      <c r="H941" s="24" t="s">
        <v>2380</v>
      </c>
      <c r="I941" s="38" t="str">
        <f t="shared" si="28"/>
        <v>Obesity</v>
      </c>
      <c r="J941" s="38" t="str">
        <f t="shared" si="29"/>
        <v>Diabetes</v>
      </c>
    </row>
    <row r="942" spans="1:10" x14ac:dyDescent="0.25">
      <c r="A942" s="25" t="s">
        <v>1430</v>
      </c>
      <c r="B942" s="26">
        <v>35.799999999999997</v>
      </c>
      <c r="C942" s="26">
        <v>5.63</v>
      </c>
      <c r="D942" s="26" t="s">
        <v>2381</v>
      </c>
      <c r="E942" s="26" t="s">
        <v>2380</v>
      </c>
      <c r="F942" s="26" t="s">
        <v>2380</v>
      </c>
      <c r="G942" s="26">
        <v>2</v>
      </c>
      <c r="H942" s="27" t="s">
        <v>2380</v>
      </c>
      <c r="I942" s="38" t="str">
        <f t="shared" si="28"/>
        <v>Obesity</v>
      </c>
      <c r="J942" s="38" t="str">
        <f t="shared" si="29"/>
        <v>Normal</v>
      </c>
    </row>
    <row r="943" spans="1:10" x14ac:dyDescent="0.25">
      <c r="A943" s="22" t="s">
        <v>1429</v>
      </c>
      <c r="B943" s="23">
        <v>28.785</v>
      </c>
      <c r="C943" s="23">
        <v>4.24</v>
      </c>
      <c r="D943" s="23" t="s">
        <v>2381</v>
      </c>
      <c r="E943" s="23" t="s">
        <v>2380</v>
      </c>
      <c r="F943" s="23" t="s">
        <v>2380</v>
      </c>
      <c r="G943" s="23">
        <v>2</v>
      </c>
      <c r="H943" s="24" t="s">
        <v>2380</v>
      </c>
      <c r="I943" s="38" t="str">
        <f t="shared" si="28"/>
        <v>Overweight</v>
      </c>
      <c r="J943" s="38" t="str">
        <f t="shared" si="29"/>
        <v>Normal</v>
      </c>
    </row>
    <row r="944" spans="1:10" x14ac:dyDescent="0.25">
      <c r="A944" s="25" t="s">
        <v>1428</v>
      </c>
      <c r="B944" s="26">
        <v>28.594999999999999</v>
      </c>
      <c r="C944" s="26">
        <v>4.96</v>
      </c>
      <c r="D944" s="26" t="s">
        <v>2381</v>
      </c>
      <c r="E944" s="26" t="s">
        <v>2380</v>
      </c>
      <c r="F944" s="26" t="s">
        <v>2380</v>
      </c>
      <c r="G944" s="26">
        <v>2</v>
      </c>
      <c r="H944" s="27" t="s">
        <v>2380</v>
      </c>
      <c r="I944" s="38" t="str">
        <f t="shared" si="28"/>
        <v>Overweight</v>
      </c>
      <c r="J944" s="38" t="str">
        <f t="shared" si="29"/>
        <v>Normal</v>
      </c>
    </row>
    <row r="945" spans="1:10" x14ac:dyDescent="0.25">
      <c r="A945" s="22" t="s">
        <v>1427</v>
      </c>
      <c r="B945" s="23">
        <v>48.75</v>
      </c>
      <c r="C945" s="23">
        <v>4.34</v>
      </c>
      <c r="D945" s="23" t="s">
        <v>2380</v>
      </c>
      <c r="E945" s="23" t="s">
        <v>2380</v>
      </c>
      <c r="F945" s="23" t="s">
        <v>2380</v>
      </c>
      <c r="G945" s="23">
        <v>0</v>
      </c>
      <c r="H945" s="24" t="s">
        <v>2380</v>
      </c>
      <c r="I945" s="38" t="str">
        <f t="shared" si="28"/>
        <v>Obesity</v>
      </c>
      <c r="J945" s="38" t="str">
        <f t="shared" si="29"/>
        <v>Normal</v>
      </c>
    </row>
    <row r="946" spans="1:10" x14ac:dyDescent="0.25">
      <c r="A946" s="25" t="s">
        <v>1426</v>
      </c>
      <c r="B946" s="26">
        <v>28.31</v>
      </c>
      <c r="C946" s="26">
        <v>5.43</v>
      </c>
      <c r="D946" s="26" t="s">
        <v>2381</v>
      </c>
      <c r="E946" s="26" t="s">
        <v>2380</v>
      </c>
      <c r="F946" s="26" t="s">
        <v>2380</v>
      </c>
      <c r="G946" s="26">
        <v>2</v>
      </c>
      <c r="H946" s="27" t="s">
        <v>2380</v>
      </c>
      <c r="I946" s="38" t="str">
        <f t="shared" si="28"/>
        <v>Overweight</v>
      </c>
      <c r="J946" s="38" t="str">
        <f t="shared" si="29"/>
        <v>Normal</v>
      </c>
    </row>
    <row r="947" spans="1:10" x14ac:dyDescent="0.25">
      <c r="A947" s="22" t="s">
        <v>1425</v>
      </c>
      <c r="B947" s="23">
        <v>38.39</v>
      </c>
      <c r="C947" s="23">
        <v>8.33</v>
      </c>
      <c r="D947" s="23" t="s">
        <v>2381</v>
      </c>
      <c r="E947" s="23" t="s">
        <v>2380</v>
      </c>
      <c r="F947" s="23" t="s">
        <v>2380</v>
      </c>
      <c r="G947" s="23">
        <v>1</v>
      </c>
      <c r="H947" s="24" t="s">
        <v>2380</v>
      </c>
      <c r="I947" s="38" t="str">
        <f t="shared" si="28"/>
        <v>Obesity</v>
      </c>
      <c r="J947" s="38" t="str">
        <f t="shared" si="29"/>
        <v>Diabetes</v>
      </c>
    </row>
    <row r="948" spans="1:10" x14ac:dyDescent="0.25">
      <c r="A948" s="25" t="s">
        <v>1424</v>
      </c>
      <c r="B948" s="26">
        <v>25.87</v>
      </c>
      <c r="C948" s="26">
        <v>5.63</v>
      </c>
      <c r="D948" s="26" t="s">
        <v>2381</v>
      </c>
      <c r="E948" s="26" t="s">
        <v>2380</v>
      </c>
      <c r="F948" s="26" t="s">
        <v>2380</v>
      </c>
      <c r="G948" s="26">
        <v>1</v>
      </c>
      <c r="H948" s="27" t="s">
        <v>2380</v>
      </c>
      <c r="I948" s="38" t="str">
        <f t="shared" si="28"/>
        <v>Overweight</v>
      </c>
      <c r="J948" s="38" t="str">
        <f t="shared" si="29"/>
        <v>Normal</v>
      </c>
    </row>
    <row r="949" spans="1:10" x14ac:dyDescent="0.25">
      <c r="A949" s="22" t="s">
        <v>1423</v>
      </c>
      <c r="B949" s="23">
        <v>43.7</v>
      </c>
      <c r="C949" s="23">
        <v>7.23</v>
      </c>
      <c r="D949" s="23" t="s">
        <v>2380</v>
      </c>
      <c r="E949" s="23" t="s">
        <v>2380</v>
      </c>
      <c r="F949" s="23" t="s">
        <v>2380</v>
      </c>
      <c r="G949" s="23">
        <v>0</v>
      </c>
      <c r="H949" s="24" t="s">
        <v>2380</v>
      </c>
      <c r="I949" s="38" t="str">
        <f t="shared" si="28"/>
        <v>Obesity</v>
      </c>
      <c r="J949" s="38" t="str">
        <f t="shared" si="29"/>
        <v>Diabetes</v>
      </c>
    </row>
    <row r="950" spans="1:10" x14ac:dyDescent="0.25">
      <c r="A950" s="25" t="s">
        <v>1422</v>
      </c>
      <c r="B950" s="26">
        <v>40.945</v>
      </c>
      <c r="C950" s="26">
        <v>10.57</v>
      </c>
      <c r="D950" s="26" t="s">
        <v>2380</v>
      </c>
      <c r="E950" s="26" t="s">
        <v>2380</v>
      </c>
      <c r="F950" s="26" t="s">
        <v>2380</v>
      </c>
      <c r="G950" s="26">
        <v>0</v>
      </c>
      <c r="H950" s="27" t="s">
        <v>2380</v>
      </c>
      <c r="I950" s="38" t="str">
        <f t="shared" si="28"/>
        <v>Obesity</v>
      </c>
      <c r="J950" s="38" t="str">
        <f t="shared" si="29"/>
        <v>Diabetes</v>
      </c>
    </row>
    <row r="951" spans="1:10" x14ac:dyDescent="0.25">
      <c r="A951" s="22" t="s">
        <v>1421</v>
      </c>
      <c r="B951" s="23">
        <v>27.94</v>
      </c>
      <c r="C951" s="23">
        <v>7.92</v>
      </c>
      <c r="D951" s="23" t="s">
        <v>2380</v>
      </c>
      <c r="E951" s="23" t="s">
        <v>2380</v>
      </c>
      <c r="F951" s="23" t="s">
        <v>2380</v>
      </c>
      <c r="G951" s="23">
        <v>0</v>
      </c>
      <c r="H951" s="24" t="s">
        <v>2380</v>
      </c>
      <c r="I951" s="38" t="str">
        <f t="shared" si="28"/>
        <v>Overweight</v>
      </c>
      <c r="J951" s="38" t="str">
        <f t="shared" si="29"/>
        <v>Diabetes</v>
      </c>
    </row>
    <row r="952" spans="1:10" x14ac:dyDescent="0.25">
      <c r="A952" s="25" t="s">
        <v>1420</v>
      </c>
      <c r="B952" s="26">
        <v>31.9</v>
      </c>
      <c r="C952" s="26">
        <v>10.119999999999999</v>
      </c>
      <c r="D952" s="26" t="s">
        <v>2380</v>
      </c>
      <c r="E952" s="26" t="s">
        <v>2380</v>
      </c>
      <c r="F952" s="26" t="s">
        <v>2380</v>
      </c>
      <c r="G952" s="26">
        <v>2</v>
      </c>
      <c r="H952" s="27" t="s">
        <v>2380</v>
      </c>
      <c r="I952" s="38" t="str">
        <f t="shared" si="28"/>
        <v>Obesity</v>
      </c>
      <c r="J952" s="38" t="str">
        <f t="shared" si="29"/>
        <v>Diabetes</v>
      </c>
    </row>
    <row r="953" spans="1:10" x14ac:dyDescent="0.25">
      <c r="A953" s="22" t="s">
        <v>1419</v>
      </c>
      <c r="B953" s="23">
        <v>31.64</v>
      </c>
      <c r="C953" s="23">
        <v>7.91</v>
      </c>
      <c r="D953" s="23" t="s">
        <v>2380</v>
      </c>
      <c r="E953" s="23" t="s">
        <v>2380</v>
      </c>
      <c r="F953" s="23" t="s">
        <v>2380</v>
      </c>
      <c r="G953" s="23">
        <v>0</v>
      </c>
      <c r="H953" s="24" t="s">
        <v>2380</v>
      </c>
      <c r="I953" s="38" t="str">
        <f t="shared" si="28"/>
        <v>Obesity</v>
      </c>
      <c r="J953" s="38" t="str">
        <f t="shared" si="29"/>
        <v>Diabetes</v>
      </c>
    </row>
    <row r="954" spans="1:10" x14ac:dyDescent="0.25">
      <c r="A954" s="25" t="s">
        <v>1418</v>
      </c>
      <c r="B954" s="26">
        <v>46.7</v>
      </c>
      <c r="C954" s="26">
        <v>10.9</v>
      </c>
      <c r="D954" s="26" t="s">
        <v>2380</v>
      </c>
      <c r="E954" s="26" t="s">
        <v>2380</v>
      </c>
      <c r="F954" s="26" t="s">
        <v>2380</v>
      </c>
      <c r="G954" s="26">
        <v>0</v>
      </c>
      <c r="H954" s="27" t="s">
        <v>2380</v>
      </c>
      <c r="I954" s="38" t="str">
        <f t="shared" si="28"/>
        <v>Obesity</v>
      </c>
      <c r="J954" s="38" t="str">
        <f t="shared" si="29"/>
        <v>Diabetes</v>
      </c>
    </row>
    <row r="955" spans="1:10" x14ac:dyDescent="0.25">
      <c r="A955" s="22" t="s">
        <v>1417</v>
      </c>
      <c r="B955" s="23">
        <v>18.335000000000001</v>
      </c>
      <c r="C955" s="23">
        <v>11.83</v>
      </c>
      <c r="D955" s="23" t="s">
        <v>2380</v>
      </c>
      <c r="E955" s="23" t="s">
        <v>2380</v>
      </c>
      <c r="F955" s="23" t="s">
        <v>2380</v>
      </c>
      <c r="G955" s="23">
        <v>0</v>
      </c>
      <c r="H955" s="24" t="s">
        <v>2380</v>
      </c>
      <c r="I955" s="38" t="str">
        <f t="shared" si="28"/>
        <v>Underweight</v>
      </c>
      <c r="J955" s="38" t="str">
        <f t="shared" si="29"/>
        <v>Diabetes</v>
      </c>
    </row>
    <row r="956" spans="1:10" x14ac:dyDescent="0.25">
      <c r="A956" s="25" t="s">
        <v>1416</v>
      </c>
      <c r="B956" s="26">
        <v>31.24</v>
      </c>
      <c r="C956" s="26">
        <v>7.42</v>
      </c>
      <c r="D956" s="26" t="s">
        <v>2381</v>
      </c>
      <c r="E956" s="26" t="s">
        <v>2380</v>
      </c>
      <c r="F956" s="26" t="s">
        <v>2380</v>
      </c>
      <c r="G956" s="26">
        <v>2</v>
      </c>
      <c r="H956" s="27" t="s">
        <v>2380</v>
      </c>
      <c r="I956" s="38" t="str">
        <f t="shared" si="28"/>
        <v>Obesity</v>
      </c>
      <c r="J956" s="38" t="str">
        <f t="shared" si="29"/>
        <v>Diabetes</v>
      </c>
    </row>
    <row r="957" spans="1:10" x14ac:dyDescent="0.25">
      <c r="A957" s="22" t="s">
        <v>1415</v>
      </c>
      <c r="B957" s="23">
        <v>39.22</v>
      </c>
      <c r="C957" s="23">
        <v>5.62</v>
      </c>
      <c r="D957" s="23" t="s">
        <v>2381</v>
      </c>
      <c r="E957" s="23" t="s">
        <v>2380</v>
      </c>
      <c r="F957" s="23" t="s">
        <v>2380</v>
      </c>
      <c r="G957" s="23">
        <v>1</v>
      </c>
      <c r="H957" s="24" t="s">
        <v>2380</v>
      </c>
      <c r="I957" s="38" t="str">
        <f t="shared" si="28"/>
        <v>Obesity</v>
      </c>
      <c r="J957" s="38" t="str">
        <f t="shared" si="29"/>
        <v>Normal</v>
      </c>
    </row>
    <row r="958" spans="1:10" x14ac:dyDescent="0.25">
      <c r="A958" s="25" t="s">
        <v>1414</v>
      </c>
      <c r="B958" s="26">
        <v>24.414999999999999</v>
      </c>
      <c r="C958" s="26">
        <v>7.16</v>
      </c>
      <c r="D958" s="26" t="s">
        <v>2380</v>
      </c>
      <c r="E958" s="26" t="s">
        <v>2380</v>
      </c>
      <c r="F958" s="26" t="s">
        <v>2380</v>
      </c>
      <c r="G958" s="26">
        <v>0</v>
      </c>
      <c r="H958" s="27" t="s">
        <v>2380</v>
      </c>
      <c r="I958" s="38" t="str">
        <f t="shared" si="28"/>
        <v>Normal Weight</v>
      </c>
      <c r="J958" s="38" t="str">
        <f t="shared" si="29"/>
        <v>Diabetes</v>
      </c>
    </row>
    <row r="959" spans="1:10" x14ac:dyDescent="0.25">
      <c r="A959" s="22" t="s">
        <v>1413</v>
      </c>
      <c r="B959" s="23">
        <v>32.299999999999997</v>
      </c>
      <c r="C959" s="23">
        <v>9.89</v>
      </c>
      <c r="D959" s="23" t="s">
        <v>2380</v>
      </c>
      <c r="E959" s="23" t="s">
        <v>2380</v>
      </c>
      <c r="F959" s="23" t="s">
        <v>2380</v>
      </c>
      <c r="G959" s="23">
        <v>0</v>
      </c>
      <c r="H959" s="24" t="s">
        <v>2380</v>
      </c>
      <c r="I959" s="38" t="str">
        <f t="shared" si="28"/>
        <v>Obesity</v>
      </c>
      <c r="J959" s="38" t="str">
        <f t="shared" si="29"/>
        <v>Diabetes</v>
      </c>
    </row>
    <row r="960" spans="1:10" x14ac:dyDescent="0.25">
      <c r="A960" s="25" t="s">
        <v>1412</v>
      </c>
      <c r="B960" s="26">
        <v>39.94</v>
      </c>
      <c r="C960" s="26">
        <v>5.14</v>
      </c>
      <c r="D960" s="26" t="s">
        <v>2380</v>
      </c>
      <c r="E960" s="26" t="s">
        <v>2380</v>
      </c>
      <c r="F960" s="26" t="s">
        <v>2380</v>
      </c>
      <c r="G960" s="26">
        <v>0</v>
      </c>
      <c r="H960" s="27" t="s">
        <v>2380</v>
      </c>
      <c r="I960" s="38" t="str">
        <f t="shared" si="28"/>
        <v>Obesity</v>
      </c>
      <c r="J960" s="38" t="str">
        <f t="shared" si="29"/>
        <v>Normal</v>
      </c>
    </row>
    <row r="961" spans="1:10" x14ac:dyDescent="0.25">
      <c r="A961" s="22" t="s">
        <v>1411</v>
      </c>
      <c r="B961" s="23">
        <v>30</v>
      </c>
      <c r="C961" s="23">
        <v>5.61</v>
      </c>
      <c r="D961" s="23" t="s">
        <v>2381</v>
      </c>
      <c r="E961" s="23" t="s">
        <v>2380</v>
      </c>
      <c r="F961" s="23" t="s">
        <v>2382</v>
      </c>
      <c r="G961" s="23">
        <v>1</v>
      </c>
      <c r="H961" s="24" t="s">
        <v>2380</v>
      </c>
      <c r="I961" s="38" t="str">
        <f t="shared" si="28"/>
        <v>Obesity</v>
      </c>
      <c r="J961" s="38" t="str">
        <f t="shared" si="29"/>
        <v>Normal</v>
      </c>
    </row>
    <row r="962" spans="1:10" x14ac:dyDescent="0.25">
      <c r="A962" s="25" t="s">
        <v>1410</v>
      </c>
      <c r="B962" s="26">
        <v>35.340000000000003</v>
      </c>
      <c r="C962" s="26">
        <v>5.51</v>
      </c>
      <c r="D962" s="26" t="s">
        <v>2381</v>
      </c>
      <c r="E962" s="26" t="s">
        <v>2380</v>
      </c>
      <c r="F962" s="26" t="s">
        <v>2382</v>
      </c>
      <c r="G962" s="26">
        <v>1</v>
      </c>
      <c r="H962" s="27" t="s">
        <v>2380</v>
      </c>
      <c r="I962" s="38" t="str">
        <f t="shared" ref="I962:I1025" si="30">IF(B962&lt;18.5,"Underweight",IF(B962&lt;25,"Normal Weight",IF(B962&lt;30,"Overweight","Obesity")))</f>
        <v>Obesity</v>
      </c>
      <c r="J962" s="38" t="str">
        <f t="shared" ref="J962:J1025" si="31">IF(C962&lt;5.7,"Normal",IF(C962&lt;6.5,"Prediabetes","Diabetes"))</f>
        <v>Normal</v>
      </c>
    </row>
    <row r="963" spans="1:10" x14ac:dyDescent="0.25">
      <c r="A963" s="22" t="s">
        <v>1409</v>
      </c>
      <c r="B963" s="23">
        <v>32.204999999999998</v>
      </c>
      <c r="C963" s="23">
        <v>8.3800000000000008</v>
      </c>
      <c r="D963" s="23" t="s">
        <v>2381</v>
      </c>
      <c r="E963" s="23" t="s">
        <v>2380</v>
      </c>
      <c r="F963" s="23" t="s">
        <v>2380</v>
      </c>
      <c r="G963" s="23">
        <v>2</v>
      </c>
      <c r="H963" s="24" t="s">
        <v>2380</v>
      </c>
      <c r="I963" s="38" t="str">
        <f t="shared" si="30"/>
        <v>Obesity</v>
      </c>
      <c r="J963" s="38" t="str">
        <f t="shared" si="31"/>
        <v>Diabetes</v>
      </c>
    </row>
    <row r="964" spans="1:10" x14ac:dyDescent="0.25">
      <c r="A964" s="25" t="s">
        <v>1408</v>
      </c>
      <c r="B964" s="26">
        <v>33.880000000000003</v>
      </c>
      <c r="C964" s="26">
        <v>4.68</v>
      </c>
      <c r="D964" s="26" t="s">
        <v>2380</v>
      </c>
      <c r="E964" s="26" t="s">
        <v>2381</v>
      </c>
      <c r="F964" s="26" t="s">
        <v>2380</v>
      </c>
      <c r="G964" s="26">
        <v>1</v>
      </c>
      <c r="H964" s="27" t="s">
        <v>2380</v>
      </c>
      <c r="I964" s="38" t="str">
        <f t="shared" si="30"/>
        <v>Obesity</v>
      </c>
      <c r="J964" s="38" t="str">
        <f t="shared" si="31"/>
        <v>Normal</v>
      </c>
    </row>
    <row r="965" spans="1:10" x14ac:dyDescent="0.25">
      <c r="A965" s="22" t="s">
        <v>1407</v>
      </c>
      <c r="B965" s="23">
        <v>26.63</v>
      </c>
      <c r="C965" s="23">
        <v>4.3600000000000003</v>
      </c>
      <c r="D965" s="23" t="s">
        <v>2381</v>
      </c>
      <c r="E965" s="23" t="s">
        <v>2380</v>
      </c>
      <c r="F965" s="23" t="s">
        <v>2380</v>
      </c>
      <c r="G965" s="23">
        <v>2</v>
      </c>
      <c r="H965" s="24" t="s">
        <v>2380</v>
      </c>
      <c r="I965" s="38" t="str">
        <f t="shared" si="30"/>
        <v>Overweight</v>
      </c>
      <c r="J965" s="38" t="str">
        <f t="shared" si="31"/>
        <v>Normal</v>
      </c>
    </row>
    <row r="966" spans="1:10" x14ac:dyDescent="0.25">
      <c r="A966" s="25" t="s">
        <v>1406</v>
      </c>
      <c r="B966" s="26">
        <v>28.7</v>
      </c>
      <c r="C966" s="26">
        <v>7.74</v>
      </c>
      <c r="D966" s="26" t="s">
        <v>2380</v>
      </c>
      <c r="E966" s="26" t="s">
        <v>2380</v>
      </c>
      <c r="F966" s="26" t="s">
        <v>2380</v>
      </c>
      <c r="G966" s="26">
        <v>0</v>
      </c>
      <c r="H966" s="27" t="s">
        <v>2380</v>
      </c>
      <c r="I966" s="38" t="str">
        <f t="shared" si="30"/>
        <v>Overweight</v>
      </c>
      <c r="J966" s="38" t="str">
        <f t="shared" si="31"/>
        <v>Diabetes</v>
      </c>
    </row>
    <row r="967" spans="1:10" x14ac:dyDescent="0.25">
      <c r="A967" s="22" t="s">
        <v>1405</v>
      </c>
      <c r="B967" s="23">
        <v>25.65</v>
      </c>
      <c r="C967" s="23">
        <v>4.05</v>
      </c>
      <c r="D967" s="23" t="s">
        <v>2381</v>
      </c>
      <c r="E967" s="23" t="s">
        <v>2380</v>
      </c>
      <c r="F967" s="23" t="s">
        <v>2380</v>
      </c>
      <c r="G967" s="23">
        <v>2</v>
      </c>
      <c r="H967" s="24" t="s">
        <v>2380</v>
      </c>
      <c r="I967" s="38" t="str">
        <f t="shared" si="30"/>
        <v>Overweight</v>
      </c>
      <c r="J967" s="38" t="str">
        <f t="shared" si="31"/>
        <v>Normal</v>
      </c>
    </row>
    <row r="968" spans="1:10" x14ac:dyDescent="0.25">
      <c r="A968" s="25" t="s">
        <v>1404</v>
      </c>
      <c r="B968" s="26">
        <v>36.384999999999998</v>
      </c>
      <c r="C968" s="26">
        <v>11.49</v>
      </c>
      <c r="D968" s="26" t="s">
        <v>2380</v>
      </c>
      <c r="E968" s="26" t="s">
        <v>2380</v>
      </c>
      <c r="F968" s="26" t="s">
        <v>2380</v>
      </c>
      <c r="G968" s="26">
        <v>0</v>
      </c>
      <c r="H968" s="27" t="s">
        <v>2380</v>
      </c>
      <c r="I968" s="38" t="str">
        <f t="shared" si="30"/>
        <v>Obesity</v>
      </c>
      <c r="J968" s="38" t="str">
        <f t="shared" si="31"/>
        <v>Diabetes</v>
      </c>
    </row>
    <row r="969" spans="1:10" x14ac:dyDescent="0.25">
      <c r="A969" s="22" t="s">
        <v>1403</v>
      </c>
      <c r="B969" s="23">
        <v>34.69</v>
      </c>
      <c r="C969" s="23">
        <v>5.65</v>
      </c>
      <c r="D969" s="23" t="s">
        <v>2380</v>
      </c>
      <c r="E969" s="23" t="s">
        <v>2380</v>
      </c>
      <c r="F969" s="23" t="s">
        <v>2380</v>
      </c>
      <c r="G969" s="23">
        <v>0</v>
      </c>
      <c r="H969" s="24" t="s">
        <v>2380</v>
      </c>
      <c r="I969" s="38" t="str">
        <f t="shared" si="30"/>
        <v>Obesity</v>
      </c>
      <c r="J969" s="38" t="str">
        <f t="shared" si="31"/>
        <v>Normal</v>
      </c>
    </row>
    <row r="970" spans="1:10" x14ac:dyDescent="0.25">
      <c r="A970" s="25" t="s">
        <v>1402</v>
      </c>
      <c r="B970" s="26">
        <v>37.68</v>
      </c>
      <c r="C970" s="26">
        <v>4.29</v>
      </c>
      <c r="D970" s="26" t="s">
        <v>2381</v>
      </c>
      <c r="E970" s="26" t="s">
        <v>2380</v>
      </c>
      <c r="F970" s="26" t="s">
        <v>2380</v>
      </c>
      <c r="G970" s="26">
        <v>0</v>
      </c>
      <c r="H970" s="27" t="s">
        <v>2380</v>
      </c>
      <c r="I970" s="38" t="str">
        <f t="shared" si="30"/>
        <v>Obesity</v>
      </c>
      <c r="J970" s="38" t="str">
        <f t="shared" si="31"/>
        <v>Normal</v>
      </c>
    </row>
    <row r="971" spans="1:10" x14ac:dyDescent="0.25">
      <c r="A971" s="22" t="s">
        <v>1401</v>
      </c>
      <c r="B971" s="23">
        <v>35.49</v>
      </c>
      <c r="C971" s="23">
        <v>4.74</v>
      </c>
      <c r="D971" s="23" t="s">
        <v>2381</v>
      </c>
      <c r="E971" s="23" t="s">
        <v>2380</v>
      </c>
      <c r="F971" s="23" t="s">
        <v>2382</v>
      </c>
      <c r="G971" s="23">
        <v>1</v>
      </c>
      <c r="H971" s="24" t="s">
        <v>2380</v>
      </c>
      <c r="I971" s="38" t="str">
        <f t="shared" si="30"/>
        <v>Obesity</v>
      </c>
      <c r="J971" s="38" t="str">
        <f t="shared" si="31"/>
        <v>Normal</v>
      </c>
    </row>
    <row r="972" spans="1:10" x14ac:dyDescent="0.25">
      <c r="A972" s="25" t="s">
        <v>1400</v>
      </c>
      <c r="B972" s="26">
        <v>44.7</v>
      </c>
      <c r="C972" s="26">
        <v>7.6</v>
      </c>
      <c r="D972" s="26" t="s">
        <v>2381</v>
      </c>
      <c r="E972" s="26" t="s">
        <v>2380</v>
      </c>
      <c r="F972" s="26" t="s">
        <v>2380</v>
      </c>
      <c r="G972" s="26">
        <v>2</v>
      </c>
      <c r="H972" s="27" t="s">
        <v>2380</v>
      </c>
      <c r="I972" s="38" t="str">
        <f t="shared" si="30"/>
        <v>Obesity</v>
      </c>
      <c r="J972" s="38" t="str">
        <f t="shared" si="31"/>
        <v>Diabetes</v>
      </c>
    </row>
    <row r="973" spans="1:10" x14ac:dyDescent="0.25">
      <c r="A973" s="22" t="s">
        <v>1399</v>
      </c>
      <c r="B973" s="23">
        <v>38.380000000000003</v>
      </c>
      <c r="C973" s="23">
        <v>8.5</v>
      </c>
      <c r="D973" s="23" t="s">
        <v>2381</v>
      </c>
      <c r="E973" s="23" t="s">
        <v>2380</v>
      </c>
      <c r="F973" s="23" t="s">
        <v>2380</v>
      </c>
      <c r="G973" s="23">
        <v>2</v>
      </c>
      <c r="H973" s="24" t="s">
        <v>2380</v>
      </c>
      <c r="I973" s="38" t="str">
        <f t="shared" si="30"/>
        <v>Obesity</v>
      </c>
      <c r="J973" s="38" t="str">
        <f t="shared" si="31"/>
        <v>Diabetes</v>
      </c>
    </row>
    <row r="974" spans="1:10" x14ac:dyDescent="0.25">
      <c r="A974" s="25" t="s">
        <v>1398</v>
      </c>
      <c r="B974" s="26">
        <v>35.244999999999997</v>
      </c>
      <c r="C974" s="26">
        <v>11.22</v>
      </c>
      <c r="D974" s="26" t="s">
        <v>2381</v>
      </c>
      <c r="E974" s="26" t="s">
        <v>2380</v>
      </c>
      <c r="F974" s="26" t="s">
        <v>2380</v>
      </c>
      <c r="G974" s="26">
        <v>0</v>
      </c>
      <c r="H974" s="27" t="s">
        <v>2380</v>
      </c>
      <c r="I974" s="38" t="str">
        <f t="shared" si="30"/>
        <v>Obesity</v>
      </c>
      <c r="J974" s="38" t="str">
        <f t="shared" si="31"/>
        <v>Diabetes</v>
      </c>
    </row>
    <row r="975" spans="1:10" x14ac:dyDescent="0.25">
      <c r="A975" s="22" t="s">
        <v>1397</v>
      </c>
      <c r="B975" s="23">
        <v>49.84</v>
      </c>
      <c r="C975" s="23">
        <v>5.0999999999999996</v>
      </c>
      <c r="D975" s="23" t="s">
        <v>2381</v>
      </c>
      <c r="E975" s="23" t="s">
        <v>2380</v>
      </c>
      <c r="F975" s="23" t="s">
        <v>2382</v>
      </c>
      <c r="G975" s="23">
        <v>1</v>
      </c>
      <c r="H975" s="24" t="s">
        <v>2380</v>
      </c>
      <c r="I975" s="38" t="str">
        <f t="shared" si="30"/>
        <v>Obesity</v>
      </c>
      <c r="J975" s="38" t="str">
        <f t="shared" si="31"/>
        <v>Normal</v>
      </c>
    </row>
    <row r="976" spans="1:10" x14ac:dyDescent="0.25">
      <c r="A976" s="25" t="s">
        <v>1396</v>
      </c>
      <c r="B976" s="26">
        <v>49.06</v>
      </c>
      <c r="C976" s="26">
        <v>5.43</v>
      </c>
      <c r="D976" s="26" t="s">
        <v>2381</v>
      </c>
      <c r="E976" s="26" t="s">
        <v>2380</v>
      </c>
      <c r="F976" s="26" t="s">
        <v>2380</v>
      </c>
      <c r="G976" s="26">
        <v>1</v>
      </c>
      <c r="H976" s="27" t="s">
        <v>2380</v>
      </c>
      <c r="I976" s="38" t="str">
        <f t="shared" si="30"/>
        <v>Obesity</v>
      </c>
      <c r="J976" s="38" t="str">
        <f t="shared" si="31"/>
        <v>Normal</v>
      </c>
    </row>
    <row r="977" spans="1:10" x14ac:dyDescent="0.25">
      <c r="A977" s="22" t="s">
        <v>1395</v>
      </c>
      <c r="B977" s="23">
        <v>30.88</v>
      </c>
      <c r="C977" s="23">
        <v>5.82</v>
      </c>
      <c r="D977" s="23" t="s">
        <v>2380</v>
      </c>
      <c r="E977" s="23" t="s">
        <v>2380</v>
      </c>
      <c r="F977" s="23" t="s">
        <v>2380</v>
      </c>
      <c r="G977" s="23">
        <v>2</v>
      </c>
      <c r="H977" s="24" t="s">
        <v>2380</v>
      </c>
      <c r="I977" s="38" t="str">
        <f t="shared" si="30"/>
        <v>Obesity</v>
      </c>
      <c r="J977" s="38" t="str">
        <f t="shared" si="31"/>
        <v>Prediabetes</v>
      </c>
    </row>
    <row r="978" spans="1:10" x14ac:dyDescent="0.25">
      <c r="A978" s="25" t="s">
        <v>1394</v>
      </c>
      <c r="B978" s="26">
        <v>33.35</v>
      </c>
      <c r="C978" s="26">
        <v>6.05</v>
      </c>
      <c r="D978" s="26" t="s">
        <v>2380</v>
      </c>
      <c r="E978" s="26" t="s">
        <v>2380</v>
      </c>
      <c r="F978" s="26" t="s">
        <v>2382</v>
      </c>
      <c r="G978" s="26">
        <v>1</v>
      </c>
      <c r="H978" s="27" t="s">
        <v>2380</v>
      </c>
      <c r="I978" s="38" t="str">
        <f t="shared" si="30"/>
        <v>Obesity</v>
      </c>
      <c r="J978" s="38" t="str">
        <f t="shared" si="31"/>
        <v>Prediabetes</v>
      </c>
    </row>
    <row r="979" spans="1:10" x14ac:dyDescent="0.25">
      <c r="A979" s="22" t="s">
        <v>1393</v>
      </c>
      <c r="B979" s="23">
        <v>38</v>
      </c>
      <c r="C979" s="23">
        <v>6.38</v>
      </c>
      <c r="D979" s="23" t="s">
        <v>2381</v>
      </c>
      <c r="E979" s="23" t="s">
        <v>2380</v>
      </c>
      <c r="F979" s="23" t="s">
        <v>2380</v>
      </c>
      <c r="G979" s="23">
        <v>1</v>
      </c>
      <c r="H979" s="24" t="s">
        <v>2380</v>
      </c>
      <c r="I979" s="38" t="str">
        <f t="shared" si="30"/>
        <v>Obesity</v>
      </c>
      <c r="J979" s="38" t="str">
        <f t="shared" si="31"/>
        <v>Prediabetes</v>
      </c>
    </row>
    <row r="980" spans="1:10" x14ac:dyDescent="0.25">
      <c r="A980" s="25" t="s">
        <v>1392</v>
      </c>
      <c r="B980" s="26">
        <v>36.08</v>
      </c>
      <c r="C980" s="26">
        <v>5.73</v>
      </c>
      <c r="D980" s="26" t="s">
        <v>2381</v>
      </c>
      <c r="E980" s="26" t="s">
        <v>2380</v>
      </c>
      <c r="F980" s="26" t="s">
        <v>2380</v>
      </c>
      <c r="G980" s="26">
        <v>1</v>
      </c>
      <c r="H980" s="27" t="s">
        <v>2380</v>
      </c>
      <c r="I980" s="38" t="str">
        <f t="shared" si="30"/>
        <v>Obesity</v>
      </c>
      <c r="J980" s="38" t="str">
        <f t="shared" si="31"/>
        <v>Prediabetes</v>
      </c>
    </row>
    <row r="981" spans="1:10" x14ac:dyDescent="0.25">
      <c r="A981" s="22" t="s">
        <v>1391</v>
      </c>
      <c r="B981" s="23">
        <v>35.700000000000003</v>
      </c>
      <c r="C981" s="23">
        <v>5.47</v>
      </c>
      <c r="D981" s="23" t="s">
        <v>2381</v>
      </c>
      <c r="E981" s="23" t="s">
        <v>2380</v>
      </c>
      <c r="F981" s="23" t="s">
        <v>2380</v>
      </c>
      <c r="G981" s="23">
        <v>1</v>
      </c>
      <c r="H981" s="24" t="s">
        <v>2380</v>
      </c>
      <c r="I981" s="38" t="str">
        <f t="shared" si="30"/>
        <v>Obesity</v>
      </c>
      <c r="J981" s="38" t="str">
        <f t="shared" si="31"/>
        <v>Normal</v>
      </c>
    </row>
    <row r="982" spans="1:10" x14ac:dyDescent="0.25">
      <c r="A982" s="25" t="s">
        <v>1390</v>
      </c>
      <c r="B982" s="26">
        <v>34.01</v>
      </c>
      <c r="C982" s="26">
        <v>11.3</v>
      </c>
      <c r="D982" s="26" t="s">
        <v>2380</v>
      </c>
      <c r="E982" s="26" t="s">
        <v>2380</v>
      </c>
      <c r="F982" s="26" t="s">
        <v>2380</v>
      </c>
      <c r="G982" s="26">
        <v>0</v>
      </c>
      <c r="H982" s="27" t="s">
        <v>2380</v>
      </c>
      <c r="I982" s="38" t="str">
        <f t="shared" si="30"/>
        <v>Obesity</v>
      </c>
      <c r="J982" s="38" t="str">
        <f t="shared" si="31"/>
        <v>Diabetes</v>
      </c>
    </row>
    <row r="983" spans="1:10" x14ac:dyDescent="0.25">
      <c r="A983" s="22" t="s">
        <v>1389</v>
      </c>
      <c r="B983" s="23">
        <v>31.54</v>
      </c>
      <c r="C983" s="23">
        <v>6.72</v>
      </c>
      <c r="D983" s="23" t="s">
        <v>2380</v>
      </c>
      <c r="E983" s="23" t="s">
        <v>2380</v>
      </c>
      <c r="F983" s="23" t="s">
        <v>2380</v>
      </c>
      <c r="G983" s="23">
        <v>0</v>
      </c>
      <c r="H983" s="24" t="s">
        <v>2380</v>
      </c>
      <c r="I983" s="38" t="str">
        <f t="shared" si="30"/>
        <v>Obesity</v>
      </c>
      <c r="J983" s="38" t="str">
        <f t="shared" si="31"/>
        <v>Diabetes</v>
      </c>
    </row>
    <row r="984" spans="1:10" x14ac:dyDescent="0.25">
      <c r="A984" s="25" t="s">
        <v>1388</v>
      </c>
      <c r="B984" s="26">
        <v>23.3</v>
      </c>
      <c r="C984" s="26">
        <v>5.36</v>
      </c>
      <c r="D984" s="26" t="s">
        <v>2381</v>
      </c>
      <c r="E984" s="26" t="s">
        <v>2380</v>
      </c>
      <c r="F984" s="26" t="s">
        <v>2380</v>
      </c>
      <c r="G984" s="26">
        <v>1</v>
      </c>
      <c r="H984" s="27" t="s">
        <v>2380</v>
      </c>
      <c r="I984" s="38" t="str">
        <f t="shared" si="30"/>
        <v>Normal Weight</v>
      </c>
      <c r="J984" s="38" t="str">
        <f t="shared" si="31"/>
        <v>Normal</v>
      </c>
    </row>
    <row r="985" spans="1:10" x14ac:dyDescent="0.25">
      <c r="A985" s="22" t="s">
        <v>1387</v>
      </c>
      <c r="B985" s="23">
        <v>27.75</v>
      </c>
      <c r="C985" s="23">
        <v>9.8800000000000008</v>
      </c>
      <c r="D985" s="23" t="s">
        <v>2380</v>
      </c>
      <c r="E985" s="23" t="s">
        <v>2380</v>
      </c>
      <c r="F985" s="23" t="s">
        <v>2380</v>
      </c>
      <c r="G985" s="23">
        <v>0</v>
      </c>
      <c r="H985" s="24" t="s">
        <v>2380</v>
      </c>
      <c r="I985" s="38" t="str">
        <f t="shared" si="30"/>
        <v>Overweight</v>
      </c>
      <c r="J985" s="38" t="str">
        <f t="shared" si="31"/>
        <v>Diabetes</v>
      </c>
    </row>
    <row r="986" spans="1:10" x14ac:dyDescent="0.25">
      <c r="A986" s="25" t="s">
        <v>1386</v>
      </c>
      <c r="B986" s="26">
        <v>42.46</v>
      </c>
      <c r="C986" s="26">
        <v>4.1100000000000003</v>
      </c>
      <c r="D986" s="26" t="s">
        <v>2380</v>
      </c>
      <c r="E986" s="26" t="s">
        <v>2380</v>
      </c>
      <c r="F986" s="26" t="s">
        <v>2380</v>
      </c>
      <c r="G986" s="26">
        <v>0</v>
      </c>
      <c r="H986" s="27" t="s">
        <v>2380</v>
      </c>
      <c r="I986" s="38" t="str">
        <f t="shared" si="30"/>
        <v>Obesity</v>
      </c>
      <c r="J986" s="38" t="str">
        <f t="shared" si="31"/>
        <v>Normal</v>
      </c>
    </row>
    <row r="987" spans="1:10" x14ac:dyDescent="0.25">
      <c r="A987" s="22" t="s">
        <v>1385</v>
      </c>
      <c r="B987" s="23">
        <v>54.47</v>
      </c>
      <c r="C987" s="23">
        <v>7.48</v>
      </c>
      <c r="D987" s="23" t="s">
        <v>2380</v>
      </c>
      <c r="E987" s="23" t="s">
        <v>2380</v>
      </c>
      <c r="F987" s="23" t="s">
        <v>2380</v>
      </c>
      <c r="G987" s="23">
        <v>0</v>
      </c>
      <c r="H987" s="24" t="s">
        <v>2380</v>
      </c>
      <c r="I987" s="38" t="str">
        <f t="shared" si="30"/>
        <v>Obesity</v>
      </c>
      <c r="J987" s="38" t="str">
        <f t="shared" si="31"/>
        <v>Diabetes</v>
      </c>
    </row>
    <row r="988" spans="1:10" x14ac:dyDescent="0.25">
      <c r="A988" s="25" t="s">
        <v>1384</v>
      </c>
      <c r="B988" s="26">
        <v>24.93</v>
      </c>
      <c r="C988" s="26">
        <v>9.18</v>
      </c>
      <c r="D988" s="26" t="s">
        <v>2381</v>
      </c>
      <c r="E988" s="26" t="s">
        <v>2380</v>
      </c>
      <c r="F988" s="26" t="s">
        <v>2382</v>
      </c>
      <c r="G988" s="26">
        <v>1</v>
      </c>
      <c r="H988" s="27" t="s">
        <v>2380</v>
      </c>
      <c r="I988" s="38" t="str">
        <f t="shared" si="30"/>
        <v>Normal Weight</v>
      </c>
      <c r="J988" s="38" t="str">
        <f t="shared" si="31"/>
        <v>Diabetes</v>
      </c>
    </row>
    <row r="989" spans="1:10" x14ac:dyDescent="0.25">
      <c r="A989" s="22" t="s">
        <v>1383</v>
      </c>
      <c r="B989" s="23">
        <v>48.12</v>
      </c>
      <c r="C989" s="23">
        <v>4.51</v>
      </c>
      <c r="D989" s="23" t="s">
        <v>2381</v>
      </c>
      <c r="E989" s="23" t="s">
        <v>2380</v>
      </c>
      <c r="F989" s="23" t="s">
        <v>2380</v>
      </c>
      <c r="G989" s="23">
        <v>1</v>
      </c>
      <c r="H989" s="24" t="s">
        <v>2380</v>
      </c>
      <c r="I989" s="38" t="str">
        <f t="shared" si="30"/>
        <v>Obesity</v>
      </c>
      <c r="J989" s="38" t="str">
        <f t="shared" si="31"/>
        <v>Normal</v>
      </c>
    </row>
    <row r="990" spans="1:10" x14ac:dyDescent="0.25">
      <c r="A990" s="25" t="s">
        <v>1382</v>
      </c>
      <c r="B990" s="26">
        <v>24.91</v>
      </c>
      <c r="C990" s="26">
        <v>7.33</v>
      </c>
      <c r="D990" s="26" t="s">
        <v>2381</v>
      </c>
      <c r="E990" s="26" t="s">
        <v>2380</v>
      </c>
      <c r="F990" s="26" t="s">
        <v>2382</v>
      </c>
      <c r="G990" s="26">
        <v>1</v>
      </c>
      <c r="H990" s="27" t="s">
        <v>2380</v>
      </c>
      <c r="I990" s="38" t="str">
        <f t="shared" si="30"/>
        <v>Normal Weight</v>
      </c>
      <c r="J990" s="38" t="str">
        <f t="shared" si="31"/>
        <v>Diabetes</v>
      </c>
    </row>
    <row r="991" spans="1:10" x14ac:dyDescent="0.25">
      <c r="A991" s="22" t="s">
        <v>1381</v>
      </c>
      <c r="B991" s="23">
        <v>27.645</v>
      </c>
      <c r="C991" s="23">
        <v>10.56</v>
      </c>
      <c r="D991" s="23" t="s">
        <v>2380</v>
      </c>
      <c r="E991" s="23" t="s">
        <v>2380</v>
      </c>
      <c r="F991" s="23" t="s">
        <v>2380</v>
      </c>
      <c r="G991" s="23">
        <v>0</v>
      </c>
      <c r="H991" s="24" t="s">
        <v>2380</v>
      </c>
      <c r="I991" s="38" t="str">
        <f t="shared" si="30"/>
        <v>Overweight</v>
      </c>
      <c r="J991" s="38" t="str">
        <f t="shared" si="31"/>
        <v>Diabetes</v>
      </c>
    </row>
    <row r="992" spans="1:10" x14ac:dyDescent="0.25">
      <c r="A992" s="25" t="s">
        <v>1380</v>
      </c>
      <c r="B992" s="26">
        <v>33.700000000000003</v>
      </c>
      <c r="C992" s="26">
        <v>4.01</v>
      </c>
      <c r="D992" s="26" t="s">
        <v>2380</v>
      </c>
      <c r="E992" s="26" t="s">
        <v>2380</v>
      </c>
      <c r="F992" s="26" t="s">
        <v>2380</v>
      </c>
      <c r="G992" s="26">
        <v>2</v>
      </c>
      <c r="H992" s="27" t="s">
        <v>2380</v>
      </c>
      <c r="I992" s="38" t="str">
        <f t="shared" si="30"/>
        <v>Obesity</v>
      </c>
      <c r="J992" s="38" t="str">
        <f t="shared" si="31"/>
        <v>Normal</v>
      </c>
    </row>
    <row r="993" spans="1:10" x14ac:dyDescent="0.25">
      <c r="A993" s="22" t="s">
        <v>1379</v>
      </c>
      <c r="B993" s="23">
        <v>38.93</v>
      </c>
      <c r="C993" s="23">
        <v>5.64</v>
      </c>
      <c r="D993" s="23" t="s">
        <v>2381</v>
      </c>
      <c r="E993" s="23" t="s">
        <v>2380</v>
      </c>
      <c r="F993" s="23" t="s">
        <v>2380</v>
      </c>
      <c r="G993" s="23">
        <v>1</v>
      </c>
      <c r="H993" s="24" t="s">
        <v>2380</v>
      </c>
      <c r="I993" s="38" t="str">
        <f t="shared" si="30"/>
        <v>Obesity</v>
      </c>
      <c r="J993" s="38" t="str">
        <f t="shared" si="31"/>
        <v>Normal</v>
      </c>
    </row>
    <row r="994" spans="1:10" x14ac:dyDescent="0.25">
      <c r="A994" s="25" t="s">
        <v>1378</v>
      </c>
      <c r="B994" s="26">
        <v>32.774999999999999</v>
      </c>
      <c r="C994" s="26">
        <v>8.02</v>
      </c>
      <c r="D994" s="26" t="s">
        <v>2381</v>
      </c>
      <c r="E994" s="26" t="s">
        <v>2380</v>
      </c>
      <c r="F994" s="26" t="s">
        <v>2380</v>
      </c>
      <c r="G994" s="26">
        <v>2</v>
      </c>
      <c r="H994" s="27" t="s">
        <v>2380</v>
      </c>
      <c r="I994" s="38" t="str">
        <f t="shared" si="30"/>
        <v>Obesity</v>
      </c>
      <c r="J994" s="38" t="str">
        <f t="shared" si="31"/>
        <v>Diabetes</v>
      </c>
    </row>
    <row r="995" spans="1:10" x14ac:dyDescent="0.25">
      <c r="A995" s="22" t="s">
        <v>1377</v>
      </c>
      <c r="B995" s="23">
        <v>29.83</v>
      </c>
      <c r="C995" s="23">
        <v>7.2</v>
      </c>
      <c r="D995" s="23" t="s">
        <v>2381</v>
      </c>
      <c r="E995" s="23" t="s">
        <v>2380</v>
      </c>
      <c r="F995" s="23" t="s">
        <v>2380</v>
      </c>
      <c r="G995" s="23">
        <v>0</v>
      </c>
      <c r="H995" s="24" t="s">
        <v>2380</v>
      </c>
      <c r="I995" s="38" t="str">
        <f t="shared" si="30"/>
        <v>Overweight</v>
      </c>
      <c r="J995" s="38" t="str">
        <f t="shared" si="31"/>
        <v>Diabetes</v>
      </c>
    </row>
    <row r="996" spans="1:10" x14ac:dyDescent="0.25">
      <c r="A996" s="25" t="s">
        <v>1376</v>
      </c>
      <c r="B996" s="26">
        <v>28.31</v>
      </c>
      <c r="C996" s="26">
        <v>4.55</v>
      </c>
      <c r="D996" s="26" t="s">
        <v>2380</v>
      </c>
      <c r="E996" s="26" t="s">
        <v>2381</v>
      </c>
      <c r="F996" s="26" t="s">
        <v>2380</v>
      </c>
      <c r="G996" s="26">
        <v>1</v>
      </c>
      <c r="H996" s="27" t="s">
        <v>2380</v>
      </c>
      <c r="I996" s="38" t="str">
        <f t="shared" si="30"/>
        <v>Overweight</v>
      </c>
      <c r="J996" s="38" t="str">
        <f t="shared" si="31"/>
        <v>Normal</v>
      </c>
    </row>
    <row r="997" spans="1:10" x14ac:dyDescent="0.25">
      <c r="A997" s="22" t="s">
        <v>1375</v>
      </c>
      <c r="B997" s="23">
        <v>29.79</v>
      </c>
      <c r="C997" s="23">
        <v>9.0299999999999994</v>
      </c>
      <c r="D997" s="23" t="s">
        <v>2380</v>
      </c>
      <c r="E997" s="23" t="s">
        <v>2380</v>
      </c>
      <c r="F997" s="23" t="s">
        <v>2380</v>
      </c>
      <c r="G997" s="23">
        <v>0</v>
      </c>
      <c r="H997" s="24" t="s">
        <v>2380</v>
      </c>
      <c r="I997" s="38" t="str">
        <f t="shared" si="30"/>
        <v>Overweight</v>
      </c>
      <c r="J997" s="38" t="str">
        <f t="shared" si="31"/>
        <v>Diabetes</v>
      </c>
    </row>
    <row r="998" spans="1:10" x14ac:dyDescent="0.25">
      <c r="A998" s="25" t="s">
        <v>1374</v>
      </c>
      <c r="B998" s="26">
        <v>36.6</v>
      </c>
      <c r="C998" s="26">
        <v>5.2</v>
      </c>
      <c r="D998" s="26" t="s">
        <v>2381</v>
      </c>
      <c r="E998" s="26" t="s">
        <v>2380</v>
      </c>
      <c r="F998" s="26" t="s">
        <v>2382</v>
      </c>
      <c r="G998" s="26">
        <v>1</v>
      </c>
      <c r="H998" s="27" t="s">
        <v>2380</v>
      </c>
      <c r="I998" s="38" t="str">
        <f t="shared" si="30"/>
        <v>Obesity</v>
      </c>
      <c r="J998" s="38" t="str">
        <f t="shared" si="31"/>
        <v>Normal</v>
      </c>
    </row>
    <row r="999" spans="1:10" x14ac:dyDescent="0.25">
      <c r="A999" s="22" t="s">
        <v>1373</v>
      </c>
      <c r="B999" s="23">
        <v>35.93</v>
      </c>
      <c r="C999" s="23">
        <v>8.3000000000000007</v>
      </c>
      <c r="D999" s="23" t="s">
        <v>2381</v>
      </c>
      <c r="E999" s="23" t="s">
        <v>2380</v>
      </c>
      <c r="F999" s="23" t="s">
        <v>2380</v>
      </c>
      <c r="G999" s="23">
        <v>0</v>
      </c>
      <c r="H999" s="24" t="s">
        <v>2380</v>
      </c>
      <c r="I999" s="38" t="str">
        <f t="shared" si="30"/>
        <v>Obesity</v>
      </c>
      <c r="J999" s="38" t="str">
        <f t="shared" si="31"/>
        <v>Diabetes</v>
      </c>
    </row>
    <row r="1000" spans="1:10" x14ac:dyDescent="0.25">
      <c r="A1000" s="25" t="s">
        <v>1372</v>
      </c>
      <c r="B1000" s="26">
        <v>28.6</v>
      </c>
      <c r="C1000" s="26">
        <v>5.56</v>
      </c>
      <c r="D1000" s="26" t="s">
        <v>2381</v>
      </c>
      <c r="E1000" s="26" t="s">
        <v>2380</v>
      </c>
      <c r="F1000" s="26" t="s">
        <v>2382</v>
      </c>
      <c r="G1000" s="26">
        <v>1</v>
      </c>
      <c r="H1000" s="27" t="s">
        <v>2380</v>
      </c>
      <c r="I1000" s="38" t="str">
        <f t="shared" si="30"/>
        <v>Overweight</v>
      </c>
      <c r="J1000" s="38" t="str">
        <f t="shared" si="31"/>
        <v>Normal</v>
      </c>
    </row>
    <row r="1001" spans="1:10" x14ac:dyDescent="0.25">
      <c r="A1001" s="22" t="s">
        <v>1371</v>
      </c>
      <c r="B1001" s="23">
        <v>39.17</v>
      </c>
      <c r="C1001" s="23">
        <v>4.1500000000000004</v>
      </c>
      <c r="D1001" s="23" t="s">
        <v>2380</v>
      </c>
      <c r="E1001" s="23" t="s">
        <v>2380</v>
      </c>
      <c r="F1001" s="23" t="s">
        <v>2380</v>
      </c>
      <c r="G1001" s="23">
        <v>0</v>
      </c>
      <c r="H1001" s="24" t="s">
        <v>2380</v>
      </c>
      <c r="I1001" s="38" t="str">
        <f t="shared" si="30"/>
        <v>Obesity</v>
      </c>
      <c r="J1001" s="38" t="str">
        <f t="shared" si="31"/>
        <v>Normal</v>
      </c>
    </row>
    <row r="1002" spans="1:10" x14ac:dyDescent="0.25">
      <c r="A1002" s="25" t="s">
        <v>1370</v>
      </c>
      <c r="B1002" s="26">
        <v>26.41</v>
      </c>
      <c r="C1002" s="26">
        <v>5.99</v>
      </c>
      <c r="D1002" s="26" t="s">
        <v>2381</v>
      </c>
      <c r="E1002" s="26" t="s">
        <v>2380</v>
      </c>
      <c r="F1002" s="26" t="s">
        <v>2382</v>
      </c>
      <c r="G1002" s="26">
        <v>1</v>
      </c>
      <c r="H1002" s="27" t="s">
        <v>2380</v>
      </c>
      <c r="I1002" s="38" t="str">
        <f t="shared" si="30"/>
        <v>Overweight</v>
      </c>
      <c r="J1002" s="38" t="str">
        <f t="shared" si="31"/>
        <v>Prediabetes</v>
      </c>
    </row>
    <row r="1003" spans="1:10" x14ac:dyDescent="0.25">
      <c r="A1003" s="22" t="s">
        <v>1369</v>
      </c>
      <c r="B1003" s="23">
        <v>30.63</v>
      </c>
      <c r="C1003" s="23">
        <v>5.8</v>
      </c>
      <c r="D1003" s="23" t="s">
        <v>2381</v>
      </c>
      <c r="E1003" s="23" t="s">
        <v>2380</v>
      </c>
      <c r="F1003" s="23" t="s">
        <v>2380</v>
      </c>
      <c r="G1003" s="23">
        <v>0</v>
      </c>
      <c r="H1003" s="24" t="s">
        <v>2380</v>
      </c>
      <c r="I1003" s="38" t="str">
        <f t="shared" si="30"/>
        <v>Obesity</v>
      </c>
      <c r="J1003" s="38" t="str">
        <f t="shared" si="31"/>
        <v>Prediabetes</v>
      </c>
    </row>
    <row r="1004" spans="1:10" x14ac:dyDescent="0.25">
      <c r="A1004" s="25" t="s">
        <v>1368</v>
      </c>
      <c r="B1004" s="26">
        <v>31.73</v>
      </c>
      <c r="C1004" s="26">
        <v>7.32</v>
      </c>
      <c r="D1004" s="26" t="s">
        <v>2381</v>
      </c>
      <c r="E1004" s="26" t="s">
        <v>2380</v>
      </c>
      <c r="F1004" s="26" t="s">
        <v>2380</v>
      </c>
      <c r="G1004" s="26">
        <v>2</v>
      </c>
      <c r="H1004" s="27" t="s">
        <v>2380</v>
      </c>
      <c r="I1004" s="38" t="str">
        <f t="shared" si="30"/>
        <v>Obesity</v>
      </c>
      <c r="J1004" s="38" t="str">
        <f t="shared" si="31"/>
        <v>Diabetes</v>
      </c>
    </row>
    <row r="1005" spans="1:10" x14ac:dyDescent="0.25">
      <c r="A1005" s="22" t="s">
        <v>1367</v>
      </c>
      <c r="B1005" s="23">
        <v>30.7</v>
      </c>
      <c r="C1005" s="23">
        <v>5.16</v>
      </c>
      <c r="D1005" s="23" t="s">
        <v>2380</v>
      </c>
      <c r="E1005" s="23" t="s">
        <v>2380</v>
      </c>
      <c r="F1005" s="23" t="s">
        <v>2380</v>
      </c>
      <c r="G1005" s="23">
        <v>2</v>
      </c>
      <c r="H1005" s="24" t="s">
        <v>2380</v>
      </c>
      <c r="I1005" s="38" t="str">
        <f t="shared" si="30"/>
        <v>Obesity</v>
      </c>
      <c r="J1005" s="38" t="str">
        <f t="shared" si="31"/>
        <v>Normal</v>
      </c>
    </row>
    <row r="1006" spans="1:10" x14ac:dyDescent="0.25">
      <c r="A1006" s="25" t="s">
        <v>1366</v>
      </c>
      <c r="B1006" s="26">
        <v>25.934999999999999</v>
      </c>
      <c r="C1006" s="26">
        <v>5.96</v>
      </c>
      <c r="D1006" s="26" t="s">
        <v>2381</v>
      </c>
      <c r="E1006" s="26" t="s">
        <v>2380</v>
      </c>
      <c r="F1006" s="26" t="s">
        <v>2380</v>
      </c>
      <c r="G1006" s="26">
        <v>2</v>
      </c>
      <c r="H1006" s="27" t="s">
        <v>2380</v>
      </c>
      <c r="I1006" s="38" t="str">
        <f t="shared" si="30"/>
        <v>Overweight</v>
      </c>
      <c r="J1006" s="38" t="str">
        <f t="shared" si="31"/>
        <v>Prediabetes</v>
      </c>
    </row>
    <row r="1007" spans="1:10" x14ac:dyDescent="0.25">
      <c r="A1007" s="22" t="s">
        <v>1365</v>
      </c>
      <c r="B1007" s="23">
        <v>35.9</v>
      </c>
      <c r="C1007" s="23">
        <v>4.8499999999999996</v>
      </c>
      <c r="D1007" s="23" t="s">
        <v>2381</v>
      </c>
      <c r="E1007" s="23" t="s">
        <v>2380</v>
      </c>
      <c r="F1007" s="23" t="s">
        <v>2382</v>
      </c>
      <c r="G1007" s="23">
        <v>1</v>
      </c>
      <c r="H1007" s="24" t="s">
        <v>2380</v>
      </c>
      <c r="I1007" s="38" t="str">
        <f t="shared" si="30"/>
        <v>Obesity</v>
      </c>
      <c r="J1007" s="38" t="str">
        <f t="shared" si="31"/>
        <v>Normal</v>
      </c>
    </row>
    <row r="1008" spans="1:10" x14ac:dyDescent="0.25">
      <c r="A1008" s="25" t="s">
        <v>1364</v>
      </c>
      <c r="B1008" s="26">
        <v>26.7</v>
      </c>
      <c r="C1008" s="26">
        <v>5.09</v>
      </c>
      <c r="D1008" s="26" t="s">
        <v>2381</v>
      </c>
      <c r="E1008" s="26" t="s">
        <v>2380</v>
      </c>
      <c r="F1008" s="26" t="s">
        <v>2382</v>
      </c>
      <c r="G1008" s="26">
        <v>1</v>
      </c>
      <c r="H1008" s="27" t="s">
        <v>2380</v>
      </c>
      <c r="I1008" s="38" t="str">
        <f t="shared" si="30"/>
        <v>Overweight</v>
      </c>
      <c r="J1008" s="38" t="str">
        <f t="shared" si="31"/>
        <v>Normal</v>
      </c>
    </row>
    <row r="1009" spans="1:10" x14ac:dyDescent="0.25">
      <c r="A1009" s="22" t="s">
        <v>1363</v>
      </c>
      <c r="B1009" s="23">
        <v>33.71</v>
      </c>
      <c r="C1009" s="23">
        <v>4.9400000000000004</v>
      </c>
      <c r="D1009" s="23" t="s">
        <v>2380</v>
      </c>
      <c r="E1009" s="23" t="s">
        <v>2380</v>
      </c>
      <c r="F1009" s="23" t="s">
        <v>2380</v>
      </c>
      <c r="G1009" s="23">
        <v>0</v>
      </c>
      <c r="H1009" s="24" t="s">
        <v>2380</v>
      </c>
      <c r="I1009" s="38" t="str">
        <f t="shared" si="30"/>
        <v>Obesity</v>
      </c>
      <c r="J1009" s="38" t="str">
        <f t="shared" si="31"/>
        <v>Normal</v>
      </c>
    </row>
    <row r="1010" spans="1:10" x14ac:dyDescent="0.25">
      <c r="A1010" s="25" t="s">
        <v>1362</v>
      </c>
      <c r="B1010" s="26">
        <v>41.91</v>
      </c>
      <c r="C1010" s="26">
        <v>4.92</v>
      </c>
      <c r="D1010" s="26" t="s">
        <v>2381</v>
      </c>
      <c r="E1010" s="26" t="s">
        <v>2380</v>
      </c>
      <c r="F1010" s="26" t="s">
        <v>2380</v>
      </c>
      <c r="G1010" s="26">
        <v>2</v>
      </c>
      <c r="H1010" s="27" t="s">
        <v>2380</v>
      </c>
      <c r="I1010" s="38" t="str">
        <f t="shared" si="30"/>
        <v>Obesity</v>
      </c>
      <c r="J1010" s="38" t="str">
        <f t="shared" si="31"/>
        <v>Normal</v>
      </c>
    </row>
    <row r="1011" spans="1:10" x14ac:dyDescent="0.25">
      <c r="A1011" s="22" t="s">
        <v>1361</v>
      </c>
      <c r="B1011" s="23">
        <v>39.82</v>
      </c>
      <c r="C1011" s="23">
        <v>6.05</v>
      </c>
      <c r="D1011" s="23" t="s">
        <v>2381</v>
      </c>
      <c r="E1011" s="23" t="s">
        <v>2380</v>
      </c>
      <c r="F1011" s="23" t="s">
        <v>2380</v>
      </c>
      <c r="G1011" s="23">
        <v>2</v>
      </c>
      <c r="H1011" s="24" t="s">
        <v>2380</v>
      </c>
      <c r="I1011" s="38" t="str">
        <f t="shared" si="30"/>
        <v>Obesity</v>
      </c>
      <c r="J1011" s="38" t="str">
        <f t="shared" si="31"/>
        <v>Prediabetes</v>
      </c>
    </row>
    <row r="1012" spans="1:10" x14ac:dyDescent="0.25">
      <c r="A1012" s="25" t="s">
        <v>1360</v>
      </c>
      <c r="B1012" s="26">
        <v>28.12</v>
      </c>
      <c r="C1012" s="26">
        <v>4.67</v>
      </c>
      <c r="D1012" s="26" t="s">
        <v>2380</v>
      </c>
      <c r="E1012" s="26" t="s">
        <v>2380</v>
      </c>
      <c r="F1012" s="26" t="s">
        <v>2380</v>
      </c>
      <c r="G1012" s="26">
        <v>2</v>
      </c>
      <c r="H1012" s="27" t="s">
        <v>2380</v>
      </c>
      <c r="I1012" s="38" t="str">
        <f t="shared" si="30"/>
        <v>Overweight</v>
      </c>
      <c r="J1012" s="38" t="str">
        <f t="shared" si="31"/>
        <v>Normal</v>
      </c>
    </row>
    <row r="1013" spans="1:10" x14ac:dyDescent="0.25">
      <c r="A1013" s="22" t="s">
        <v>1359</v>
      </c>
      <c r="B1013" s="23">
        <v>26.98</v>
      </c>
      <c r="C1013" s="23">
        <v>9.81</v>
      </c>
      <c r="D1013" s="23" t="s">
        <v>2381</v>
      </c>
      <c r="E1013" s="23" t="s">
        <v>2380</v>
      </c>
      <c r="F1013" s="23" t="s">
        <v>2380</v>
      </c>
      <c r="G1013" s="23">
        <v>0</v>
      </c>
      <c r="H1013" s="24" t="s">
        <v>2380</v>
      </c>
      <c r="I1013" s="38" t="str">
        <f t="shared" si="30"/>
        <v>Overweight</v>
      </c>
      <c r="J1013" s="38" t="str">
        <f t="shared" si="31"/>
        <v>Diabetes</v>
      </c>
    </row>
    <row r="1014" spans="1:10" x14ac:dyDescent="0.25">
      <c r="A1014" s="25" t="s">
        <v>1358</v>
      </c>
      <c r="B1014" s="26">
        <v>27.2</v>
      </c>
      <c r="C1014" s="26">
        <v>6.06</v>
      </c>
      <c r="D1014" s="26" t="s">
        <v>2381</v>
      </c>
      <c r="E1014" s="26" t="s">
        <v>2380</v>
      </c>
      <c r="F1014" s="26" t="s">
        <v>2380</v>
      </c>
      <c r="G1014" s="26">
        <v>2</v>
      </c>
      <c r="H1014" s="27" t="s">
        <v>2380</v>
      </c>
      <c r="I1014" s="38" t="str">
        <f t="shared" si="30"/>
        <v>Overweight</v>
      </c>
      <c r="J1014" s="38" t="str">
        <f t="shared" si="31"/>
        <v>Prediabetes</v>
      </c>
    </row>
    <row r="1015" spans="1:10" x14ac:dyDescent="0.25">
      <c r="A1015" s="22" t="s">
        <v>1357</v>
      </c>
      <c r="B1015" s="23">
        <v>25.3</v>
      </c>
      <c r="C1015" s="23">
        <v>5.19</v>
      </c>
      <c r="D1015" s="23" t="s">
        <v>2381</v>
      </c>
      <c r="E1015" s="23" t="s">
        <v>2380</v>
      </c>
      <c r="F1015" s="23" t="s">
        <v>2380</v>
      </c>
      <c r="G1015" s="23">
        <v>2</v>
      </c>
      <c r="H1015" s="24" t="s">
        <v>2380</v>
      </c>
      <c r="I1015" s="38" t="str">
        <f t="shared" si="30"/>
        <v>Overweight</v>
      </c>
      <c r="J1015" s="38" t="str">
        <f t="shared" si="31"/>
        <v>Normal</v>
      </c>
    </row>
    <row r="1016" spans="1:10" x14ac:dyDescent="0.25">
      <c r="A1016" s="25" t="s">
        <v>1356</v>
      </c>
      <c r="B1016" s="26">
        <v>30.25</v>
      </c>
      <c r="C1016" s="26">
        <v>10.16</v>
      </c>
      <c r="D1016" s="26" t="s">
        <v>2380</v>
      </c>
      <c r="E1016" s="26" t="s">
        <v>2380</v>
      </c>
      <c r="F1016" s="26" t="s">
        <v>2380</v>
      </c>
      <c r="G1016" s="26">
        <v>0</v>
      </c>
      <c r="H1016" s="27" t="s">
        <v>2380</v>
      </c>
      <c r="I1016" s="38" t="str">
        <f t="shared" si="30"/>
        <v>Obesity</v>
      </c>
      <c r="J1016" s="38" t="str">
        <f t="shared" si="31"/>
        <v>Diabetes</v>
      </c>
    </row>
    <row r="1017" spans="1:10" x14ac:dyDescent="0.25">
      <c r="A1017" s="22" t="s">
        <v>1355</v>
      </c>
      <c r="B1017" s="23">
        <v>54</v>
      </c>
      <c r="C1017" s="23">
        <v>4.68</v>
      </c>
      <c r="D1017" s="23" t="s">
        <v>2381</v>
      </c>
      <c r="E1017" s="23" t="s">
        <v>2381</v>
      </c>
      <c r="F1017" s="23" t="s">
        <v>2380</v>
      </c>
      <c r="G1017" s="23">
        <v>2</v>
      </c>
      <c r="H1017" s="24" t="s">
        <v>2380</v>
      </c>
      <c r="I1017" s="38" t="str">
        <f t="shared" si="30"/>
        <v>Obesity</v>
      </c>
      <c r="J1017" s="38" t="str">
        <f t="shared" si="31"/>
        <v>Normal</v>
      </c>
    </row>
    <row r="1018" spans="1:10" x14ac:dyDescent="0.25">
      <c r="A1018" s="25" t="s">
        <v>1354</v>
      </c>
      <c r="B1018" s="26">
        <v>51.86</v>
      </c>
      <c r="C1018" s="26">
        <v>5.32</v>
      </c>
      <c r="D1018" s="26" t="s">
        <v>2381</v>
      </c>
      <c r="E1018" s="26" t="s">
        <v>2380</v>
      </c>
      <c r="F1018" s="26" t="s">
        <v>2380</v>
      </c>
      <c r="G1018" s="26">
        <v>0</v>
      </c>
      <c r="H1018" s="27" t="s">
        <v>2380</v>
      </c>
      <c r="I1018" s="38" t="str">
        <f t="shared" si="30"/>
        <v>Obesity</v>
      </c>
      <c r="J1018" s="38" t="str">
        <f t="shared" si="31"/>
        <v>Normal</v>
      </c>
    </row>
    <row r="1019" spans="1:10" x14ac:dyDescent="0.25">
      <c r="A1019" s="22" t="s">
        <v>1353</v>
      </c>
      <c r="B1019" s="23">
        <v>31.39</v>
      </c>
      <c r="C1019" s="23">
        <v>6.99</v>
      </c>
      <c r="D1019" s="23" t="s">
        <v>2380</v>
      </c>
      <c r="E1019" s="23" t="s">
        <v>2380</v>
      </c>
      <c r="F1019" s="23" t="s">
        <v>2380</v>
      </c>
      <c r="G1019" s="23">
        <v>0</v>
      </c>
      <c r="H1019" s="24" t="s">
        <v>2380</v>
      </c>
      <c r="I1019" s="38" t="str">
        <f t="shared" si="30"/>
        <v>Obesity</v>
      </c>
      <c r="J1019" s="38" t="str">
        <f t="shared" si="31"/>
        <v>Diabetes</v>
      </c>
    </row>
    <row r="1020" spans="1:10" x14ac:dyDescent="0.25">
      <c r="A1020" s="25" t="s">
        <v>1352</v>
      </c>
      <c r="B1020" s="26">
        <v>39.97</v>
      </c>
      <c r="C1020" s="26">
        <v>5.55</v>
      </c>
      <c r="D1020" s="26" t="s">
        <v>2380</v>
      </c>
      <c r="E1020" s="26" t="s">
        <v>2380</v>
      </c>
      <c r="F1020" s="26" t="s">
        <v>2380</v>
      </c>
      <c r="G1020" s="26">
        <v>0</v>
      </c>
      <c r="H1020" s="27" t="s">
        <v>2380</v>
      </c>
      <c r="I1020" s="38" t="str">
        <f t="shared" si="30"/>
        <v>Obesity</v>
      </c>
      <c r="J1020" s="38" t="str">
        <f t="shared" si="31"/>
        <v>Normal</v>
      </c>
    </row>
    <row r="1021" spans="1:10" x14ac:dyDescent="0.25">
      <c r="A1021" s="22" t="s">
        <v>1351</v>
      </c>
      <c r="B1021" s="23">
        <v>41.23</v>
      </c>
      <c r="C1021" s="23">
        <v>6.94</v>
      </c>
      <c r="D1021" s="23" t="s">
        <v>2380</v>
      </c>
      <c r="E1021" s="23" t="s">
        <v>2380</v>
      </c>
      <c r="F1021" s="23" t="s">
        <v>2380</v>
      </c>
      <c r="G1021" s="23">
        <v>0</v>
      </c>
      <c r="H1021" s="24" t="s">
        <v>2380</v>
      </c>
      <c r="I1021" s="38" t="str">
        <f t="shared" si="30"/>
        <v>Obesity</v>
      </c>
      <c r="J1021" s="38" t="str">
        <f t="shared" si="31"/>
        <v>Diabetes</v>
      </c>
    </row>
    <row r="1022" spans="1:10" x14ac:dyDescent="0.25">
      <c r="A1022" s="25" t="s">
        <v>1350</v>
      </c>
      <c r="B1022" s="26">
        <v>49.45</v>
      </c>
      <c r="C1022" s="26">
        <v>4.2</v>
      </c>
      <c r="D1022" s="26" t="s">
        <v>2381</v>
      </c>
      <c r="E1022" s="26" t="s">
        <v>2380</v>
      </c>
      <c r="F1022" s="26" t="s">
        <v>2380</v>
      </c>
      <c r="G1022" s="26">
        <v>0</v>
      </c>
      <c r="H1022" s="27" t="s">
        <v>2380</v>
      </c>
      <c r="I1022" s="38" t="str">
        <f t="shared" si="30"/>
        <v>Obesity</v>
      </c>
      <c r="J1022" s="38" t="str">
        <f t="shared" si="31"/>
        <v>Normal</v>
      </c>
    </row>
    <row r="1023" spans="1:10" x14ac:dyDescent="0.25">
      <c r="A1023" s="22" t="s">
        <v>1349</v>
      </c>
      <c r="B1023" s="23">
        <v>41.04</v>
      </c>
      <c r="C1023" s="23">
        <v>5.59</v>
      </c>
      <c r="D1023" s="23" t="s">
        <v>2380</v>
      </c>
      <c r="E1023" s="23" t="s">
        <v>2380</v>
      </c>
      <c r="F1023" s="23" t="s">
        <v>2380</v>
      </c>
      <c r="G1023" s="23">
        <v>0</v>
      </c>
      <c r="H1023" s="24" t="s">
        <v>2380</v>
      </c>
      <c r="I1023" s="38" t="str">
        <f t="shared" si="30"/>
        <v>Obesity</v>
      </c>
      <c r="J1023" s="38" t="str">
        <f t="shared" si="31"/>
        <v>Normal</v>
      </c>
    </row>
    <row r="1024" spans="1:10" x14ac:dyDescent="0.25">
      <c r="A1024" s="25" t="s">
        <v>1348</v>
      </c>
      <c r="B1024" s="26">
        <v>27.93</v>
      </c>
      <c r="C1024" s="26">
        <v>9.9600000000000009</v>
      </c>
      <c r="D1024" s="26" t="s">
        <v>2380</v>
      </c>
      <c r="E1024" s="26" t="s">
        <v>2380</v>
      </c>
      <c r="F1024" s="26" t="s">
        <v>2380</v>
      </c>
      <c r="G1024" s="26">
        <v>0</v>
      </c>
      <c r="H1024" s="27" t="s">
        <v>2380</v>
      </c>
      <c r="I1024" s="38" t="str">
        <f t="shared" si="30"/>
        <v>Overweight</v>
      </c>
      <c r="J1024" s="38" t="str">
        <f t="shared" si="31"/>
        <v>Diabetes</v>
      </c>
    </row>
    <row r="1025" spans="1:10" x14ac:dyDescent="0.25">
      <c r="A1025" s="22" t="s">
        <v>1347</v>
      </c>
      <c r="B1025" s="23">
        <v>21.01</v>
      </c>
      <c r="C1025" s="23">
        <v>7.37</v>
      </c>
      <c r="D1025" s="23" t="s">
        <v>2380</v>
      </c>
      <c r="E1025" s="23" t="s">
        <v>2380</v>
      </c>
      <c r="F1025" s="23" t="s">
        <v>2380</v>
      </c>
      <c r="G1025" s="23">
        <v>0</v>
      </c>
      <c r="H1025" s="24" t="s">
        <v>2380</v>
      </c>
      <c r="I1025" s="38" t="str">
        <f t="shared" si="30"/>
        <v>Normal Weight</v>
      </c>
      <c r="J1025" s="38" t="str">
        <f t="shared" si="31"/>
        <v>Diabetes</v>
      </c>
    </row>
    <row r="1026" spans="1:10" x14ac:dyDescent="0.25">
      <c r="A1026" s="25" t="s">
        <v>1346</v>
      </c>
      <c r="B1026" s="26">
        <v>52.37</v>
      </c>
      <c r="C1026" s="26">
        <v>5.0599999999999996</v>
      </c>
      <c r="D1026" s="26" t="s">
        <v>2381</v>
      </c>
      <c r="E1026" s="26" t="s">
        <v>2381</v>
      </c>
      <c r="F1026" s="26" t="s">
        <v>2380</v>
      </c>
      <c r="G1026" s="26">
        <v>2</v>
      </c>
      <c r="H1026" s="27" t="s">
        <v>2380</v>
      </c>
      <c r="I1026" s="38" t="str">
        <f t="shared" ref="I1026:I1089" si="32">IF(B1026&lt;18.5,"Underweight",IF(B1026&lt;25,"Normal Weight",IF(B1026&lt;30,"Overweight","Obesity")))</f>
        <v>Obesity</v>
      </c>
      <c r="J1026" s="38" t="str">
        <f t="shared" ref="J1026:J1089" si="33">IF(C1026&lt;5.7,"Normal",IF(C1026&lt;6.5,"Prediabetes","Diabetes"))</f>
        <v>Normal</v>
      </c>
    </row>
    <row r="1027" spans="1:10" x14ac:dyDescent="0.25">
      <c r="A1027" s="22" t="s">
        <v>1345</v>
      </c>
      <c r="B1027" s="23">
        <v>40.369999999999997</v>
      </c>
      <c r="C1027" s="23">
        <v>8.2100000000000009</v>
      </c>
      <c r="D1027" s="23" t="s">
        <v>2380</v>
      </c>
      <c r="E1027" s="23" t="s">
        <v>2380</v>
      </c>
      <c r="F1027" s="23" t="s">
        <v>2380</v>
      </c>
      <c r="G1027" s="23">
        <v>0</v>
      </c>
      <c r="H1027" s="24" t="s">
        <v>2380</v>
      </c>
      <c r="I1027" s="38" t="str">
        <f t="shared" si="32"/>
        <v>Obesity</v>
      </c>
      <c r="J1027" s="38" t="str">
        <f t="shared" si="33"/>
        <v>Diabetes</v>
      </c>
    </row>
    <row r="1028" spans="1:10" x14ac:dyDescent="0.25">
      <c r="A1028" s="25" t="s">
        <v>1344</v>
      </c>
      <c r="B1028" s="26">
        <v>41.47</v>
      </c>
      <c r="C1028" s="26">
        <v>10.34</v>
      </c>
      <c r="D1028" s="26" t="s">
        <v>2380</v>
      </c>
      <c r="E1028" s="26" t="s">
        <v>2380</v>
      </c>
      <c r="F1028" s="26" t="s">
        <v>2380</v>
      </c>
      <c r="G1028" s="26">
        <v>2</v>
      </c>
      <c r="H1028" s="27" t="s">
        <v>2380</v>
      </c>
      <c r="I1028" s="38" t="str">
        <f t="shared" si="32"/>
        <v>Obesity</v>
      </c>
      <c r="J1028" s="38" t="str">
        <f t="shared" si="33"/>
        <v>Diabetes</v>
      </c>
    </row>
    <row r="1029" spans="1:10" x14ac:dyDescent="0.25">
      <c r="A1029" s="22" t="s">
        <v>1343</v>
      </c>
      <c r="B1029" s="23">
        <v>33.725000000000001</v>
      </c>
      <c r="C1029" s="23">
        <v>5.51</v>
      </c>
      <c r="D1029" s="23" t="s">
        <v>2381</v>
      </c>
      <c r="E1029" s="23" t="s">
        <v>2380</v>
      </c>
      <c r="F1029" s="23" t="s">
        <v>2380</v>
      </c>
      <c r="G1029" s="23">
        <v>2</v>
      </c>
      <c r="H1029" s="24" t="s">
        <v>2380</v>
      </c>
      <c r="I1029" s="38" t="str">
        <f t="shared" si="32"/>
        <v>Obesity</v>
      </c>
      <c r="J1029" s="38" t="str">
        <f t="shared" si="33"/>
        <v>Normal</v>
      </c>
    </row>
    <row r="1030" spans="1:10" x14ac:dyDescent="0.25">
      <c r="A1030" s="25" t="s">
        <v>1342</v>
      </c>
      <c r="B1030" s="26">
        <v>28.1</v>
      </c>
      <c r="C1030" s="26">
        <v>11.2</v>
      </c>
      <c r="D1030" s="26" t="s">
        <v>2380</v>
      </c>
      <c r="E1030" s="26" t="s">
        <v>2380</v>
      </c>
      <c r="F1030" s="26" t="s">
        <v>2380</v>
      </c>
      <c r="G1030" s="26">
        <v>0</v>
      </c>
      <c r="H1030" s="27" t="s">
        <v>2380</v>
      </c>
      <c r="I1030" s="38" t="str">
        <f t="shared" si="32"/>
        <v>Overweight</v>
      </c>
      <c r="J1030" s="38" t="str">
        <f t="shared" si="33"/>
        <v>Diabetes</v>
      </c>
    </row>
    <row r="1031" spans="1:10" x14ac:dyDescent="0.25">
      <c r="A1031" s="22" t="s">
        <v>1341</v>
      </c>
      <c r="B1031" s="23">
        <v>37.43</v>
      </c>
      <c r="C1031" s="23">
        <v>4.3499999999999996</v>
      </c>
      <c r="D1031" s="23" t="s">
        <v>2381</v>
      </c>
      <c r="E1031" s="23" t="s">
        <v>2380</v>
      </c>
      <c r="F1031" s="23" t="s">
        <v>2382</v>
      </c>
      <c r="G1031" s="23">
        <v>1</v>
      </c>
      <c r="H1031" s="24" t="s">
        <v>2380</v>
      </c>
      <c r="I1031" s="38" t="str">
        <f t="shared" si="32"/>
        <v>Obesity</v>
      </c>
      <c r="J1031" s="38" t="str">
        <f t="shared" si="33"/>
        <v>Normal</v>
      </c>
    </row>
    <row r="1032" spans="1:10" x14ac:dyDescent="0.25">
      <c r="A1032" s="25" t="s">
        <v>1340</v>
      </c>
      <c r="B1032" s="26">
        <v>23.7</v>
      </c>
      <c r="C1032" s="26">
        <v>10.45</v>
      </c>
      <c r="D1032" s="26" t="s">
        <v>2380</v>
      </c>
      <c r="E1032" s="26" t="s">
        <v>2380</v>
      </c>
      <c r="F1032" s="26" t="s">
        <v>2380</v>
      </c>
      <c r="G1032" s="26">
        <v>0</v>
      </c>
      <c r="H1032" s="27" t="s">
        <v>2380</v>
      </c>
      <c r="I1032" s="38" t="str">
        <f t="shared" si="32"/>
        <v>Normal Weight</v>
      </c>
      <c r="J1032" s="38" t="str">
        <f t="shared" si="33"/>
        <v>Diabetes</v>
      </c>
    </row>
    <row r="1033" spans="1:10" x14ac:dyDescent="0.25">
      <c r="A1033" s="22" t="s">
        <v>1339</v>
      </c>
      <c r="B1033" s="23">
        <v>24.795000000000002</v>
      </c>
      <c r="C1033" s="23">
        <v>4.07</v>
      </c>
      <c r="D1033" s="23" t="s">
        <v>2381</v>
      </c>
      <c r="E1033" s="23" t="s">
        <v>2380</v>
      </c>
      <c r="F1033" s="23" t="s">
        <v>2382</v>
      </c>
      <c r="G1033" s="23">
        <v>1</v>
      </c>
      <c r="H1033" s="24" t="s">
        <v>2380</v>
      </c>
      <c r="I1033" s="38" t="str">
        <f t="shared" si="32"/>
        <v>Normal Weight</v>
      </c>
      <c r="J1033" s="38" t="str">
        <f t="shared" si="33"/>
        <v>Normal</v>
      </c>
    </row>
    <row r="1034" spans="1:10" x14ac:dyDescent="0.25">
      <c r="A1034" s="25" t="s">
        <v>1338</v>
      </c>
      <c r="B1034" s="26">
        <v>31.9</v>
      </c>
      <c r="C1034" s="26">
        <v>8.34</v>
      </c>
      <c r="D1034" s="26" t="s">
        <v>2380</v>
      </c>
      <c r="E1034" s="26" t="s">
        <v>2380</v>
      </c>
      <c r="F1034" s="26" t="s">
        <v>2380</v>
      </c>
      <c r="G1034" s="26">
        <v>0</v>
      </c>
      <c r="H1034" s="27" t="s">
        <v>2380</v>
      </c>
      <c r="I1034" s="38" t="str">
        <f t="shared" si="32"/>
        <v>Obesity</v>
      </c>
      <c r="J1034" s="38" t="str">
        <f t="shared" si="33"/>
        <v>Diabetes</v>
      </c>
    </row>
    <row r="1035" spans="1:10" x14ac:dyDescent="0.25">
      <c r="A1035" s="22" t="s">
        <v>1337</v>
      </c>
      <c r="B1035" s="23">
        <v>32.68</v>
      </c>
      <c r="C1035" s="23">
        <v>7.41</v>
      </c>
      <c r="D1035" s="23" t="s">
        <v>2380</v>
      </c>
      <c r="E1035" s="23" t="s">
        <v>2380</v>
      </c>
      <c r="F1035" s="23" t="s">
        <v>2380</v>
      </c>
      <c r="G1035" s="23">
        <v>0</v>
      </c>
      <c r="H1035" s="24" t="s">
        <v>2380</v>
      </c>
      <c r="I1035" s="38" t="str">
        <f t="shared" si="32"/>
        <v>Obesity</v>
      </c>
      <c r="J1035" s="38" t="str">
        <f t="shared" si="33"/>
        <v>Diabetes</v>
      </c>
    </row>
    <row r="1036" spans="1:10" x14ac:dyDescent="0.25">
      <c r="A1036" s="25" t="s">
        <v>1336</v>
      </c>
      <c r="B1036" s="26">
        <v>47.13</v>
      </c>
      <c r="C1036" s="26">
        <v>4.3099999999999996</v>
      </c>
      <c r="D1036" s="26" t="s">
        <v>2380</v>
      </c>
      <c r="E1036" s="26" t="s">
        <v>2380</v>
      </c>
      <c r="F1036" s="26" t="s">
        <v>2380</v>
      </c>
      <c r="G1036" s="26">
        <v>0</v>
      </c>
      <c r="H1036" s="27" t="s">
        <v>2380</v>
      </c>
      <c r="I1036" s="38" t="str">
        <f t="shared" si="32"/>
        <v>Obesity</v>
      </c>
      <c r="J1036" s="38" t="str">
        <f t="shared" si="33"/>
        <v>Normal</v>
      </c>
    </row>
    <row r="1037" spans="1:10" x14ac:dyDescent="0.25">
      <c r="A1037" s="22" t="s">
        <v>1335</v>
      </c>
      <c r="B1037" s="23">
        <v>36.67</v>
      </c>
      <c r="C1037" s="23">
        <v>10.83</v>
      </c>
      <c r="D1037" s="23" t="s">
        <v>2380</v>
      </c>
      <c r="E1037" s="23" t="s">
        <v>2380</v>
      </c>
      <c r="F1037" s="23" t="s">
        <v>2380</v>
      </c>
      <c r="G1037" s="23">
        <v>0</v>
      </c>
      <c r="H1037" s="24" t="s">
        <v>2380</v>
      </c>
      <c r="I1037" s="38" t="str">
        <f t="shared" si="32"/>
        <v>Obesity</v>
      </c>
      <c r="J1037" s="38" t="str">
        <f t="shared" si="33"/>
        <v>Diabetes</v>
      </c>
    </row>
    <row r="1038" spans="1:10" x14ac:dyDescent="0.25">
      <c r="A1038" s="25" t="s">
        <v>1334</v>
      </c>
      <c r="B1038" s="26">
        <v>33.630000000000003</v>
      </c>
      <c r="C1038" s="26">
        <v>11.31</v>
      </c>
      <c r="D1038" s="26" t="s">
        <v>2380</v>
      </c>
      <c r="E1038" s="26" t="s">
        <v>2380</v>
      </c>
      <c r="F1038" s="26" t="s">
        <v>2380</v>
      </c>
      <c r="G1038" s="26">
        <v>0</v>
      </c>
      <c r="H1038" s="27" t="s">
        <v>2380</v>
      </c>
      <c r="I1038" s="38" t="str">
        <f t="shared" si="32"/>
        <v>Obesity</v>
      </c>
      <c r="J1038" s="38" t="str">
        <f t="shared" si="33"/>
        <v>Diabetes</v>
      </c>
    </row>
    <row r="1039" spans="1:10" x14ac:dyDescent="0.25">
      <c r="A1039" s="22" t="s">
        <v>1333</v>
      </c>
      <c r="B1039" s="23">
        <v>32.67</v>
      </c>
      <c r="C1039" s="23">
        <v>11.81</v>
      </c>
      <c r="D1039" s="23" t="s">
        <v>2381</v>
      </c>
      <c r="E1039" s="23" t="s">
        <v>2380</v>
      </c>
      <c r="F1039" s="23" t="s">
        <v>2380</v>
      </c>
      <c r="G1039" s="23">
        <v>0</v>
      </c>
      <c r="H1039" s="24" t="s">
        <v>2380</v>
      </c>
      <c r="I1039" s="38" t="str">
        <f t="shared" si="32"/>
        <v>Obesity</v>
      </c>
      <c r="J1039" s="38" t="str">
        <f t="shared" si="33"/>
        <v>Diabetes</v>
      </c>
    </row>
    <row r="1040" spans="1:10" x14ac:dyDescent="0.25">
      <c r="A1040" s="25" t="s">
        <v>1332</v>
      </c>
      <c r="B1040" s="26">
        <v>33.299999999999997</v>
      </c>
      <c r="C1040" s="26">
        <v>8.26</v>
      </c>
      <c r="D1040" s="26" t="s">
        <v>2381</v>
      </c>
      <c r="E1040" s="26" t="s">
        <v>2380</v>
      </c>
      <c r="F1040" s="26" t="s">
        <v>2380</v>
      </c>
      <c r="G1040" s="26">
        <v>2</v>
      </c>
      <c r="H1040" s="27" t="s">
        <v>2380</v>
      </c>
      <c r="I1040" s="38" t="str">
        <f t="shared" si="32"/>
        <v>Obesity</v>
      </c>
      <c r="J1040" s="38" t="str">
        <f t="shared" si="33"/>
        <v>Diabetes</v>
      </c>
    </row>
    <row r="1041" spans="1:10" x14ac:dyDescent="0.25">
      <c r="A1041" s="22" t="s">
        <v>1331</v>
      </c>
      <c r="B1041" s="23">
        <v>30.78</v>
      </c>
      <c r="C1041" s="23">
        <v>10.74</v>
      </c>
      <c r="D1041" s="23" t="s">
        <v>2381</v>
      </c>
      <c r="E1041" s="23" t="s">
        <v>2380</v>
      </c>
      <c r="F1041" s="23" t="s">
        <v>2380</v>
      </c>
      <c r="G1041" s="23">
        <v>2</v>
      </c>
      <c r="H1041" s="24" t="s">
        <v>2380</v>
      </c>
      <c r="I1041" s="38" t="str">
        <f t="shared" si="32"/>
        <v>Obesity</v>
      </c>
      <c r="J1041" s="38" t="str">
        <f t="shared" si="33"/>
        <v>Diabetes</v>
      </c>
    </row>
    <row r="1042" spans="1:10" x14ac:dyDescent="0.25">
      <c r="A1042" s="25" t="s">
        <v>1330</v>
      </c>
      <c r="B1042" s="26">
        <v>28.975000000000001</v>
      </c>
      <c r="C1042" s="26">
        <v>7.69</v>
      </c>
      <c r="D1042" s="26" t="s">
        <v>2381</v>
      </c>
      <c r="E1042" s="26" t="s">
        <v>2380</v>
      </c>
      <c r="F1042" s="26" t="s">
        <v>2380</v>
      </c>
      <c r="G1042" s="26">
        <v>0</v>
      </c>
      <c r="H1042" s="27" t="s">
        <v>2380</v>
      </c>
      <c r="I1042" s="38" t="str">
        <f t="shared" si="32"/>
        <v>Overweight</v>
      </c>
      <c r="J1042" s="38" t="str">
        <f t="shared" si="33"/>
        <v>Diabetes</v>
      </c>
    </row>
    <row r="1043" spans="1:10" x14ac:dyDescent="0.25">
      <c r="A1043" s="22" t="s">
        <v>1329</v>
      </c>
      <c r="B1043" s="23">
        <v>33.4</v>
      </c>
      <c r="C1043" s="23">
        <v>4.84</v>
      </c>
      <c r="D1043" s="23" t="s">
        <v>2380</v>
      </c>
      <c r="E1043" s="23" t="s">
        <v>2380</v>
      </c>
      <c r="F1043" s="23" t="s">
        <v>2380</v>
      </c>
      <c r="G1043" s="23">
        <v>0</v>
      </c>
      <c r="H1043" s="24" t="s">
        <v>2380</v>
      </c>
      <c r="I1043" s="38" t="str">
        <f t="shared" si="32"/>
        <v>Obesity</v>
      </c>
      <c r="J1043" s="38" t="str">
        <f t="shared" si="33"/>
        <v>Normal</v>
      </c>
    </row>
    <row r="1044" spans="1:10" x14ac:dyDescent="0.25">
      <c r="A1044" s="25" t="s">
        <v>1328</v>
      </c>
      <c r="B1044" s="26">
        <v>21.5</v>
      </c>
      <c r="C1044" s="26">
        <v>9.77</v>
      </c>
      <c r="D1044" s="26" t="s">
        <v>2381</v>
      </c>
      <c r="E1044" s="26" t="s">
        <v>2380</v>
      </c>
      <c r="F1044" s="26" t="s">
        <v>2380</v>
      </c>
      <c r="G1044" s="26">
        <v>0</v>
      </c>
      <c r="H1044" s="27" t="s">
        <v>2380</v>
      </c>
      <c r="I1044" s="38" t="str">
        <f t="shared" si="32"/>
        <v>Normal Weight</v>
      </c>
      <c r="J1044" s="38" t="str">
        <f t="shared" si="33"/>
        <v>Diabetes</v>
      </c>
    </row>
    <row r="1045" spans="1:10" x14ac:dyDescent="0.25">
      <c r="A1045" s="22" t="s">
        <v>1327</v>
      </c>
      <c r="B1045" s="23">
        <v>38.14</v>
      </c>
      <c r="C1045" s="23">
        <v>5.84</v>
      </c>
      <c r="D1045" s="23" t="s">
        <v>2380</v>
      </c>
      <c r="E1045" s="23" t="s">
        <v>2380</v>
      </c>
      <c r="F1045" s="23" t="s">
        <v>2380</v>
      </c>
      <c r="G1045" s="23">
        <v>0</v>
      </c>
      <c r="H1045" s="24" t="s">
        <v>2380</v>
      </c>
      <c r="I1045" s="38" t="str">
        <f t="shared" si="32"/>
        <v>Obesity</v>
      </c>
      <c r="J1045" s="38" t="str">
        <f t="shared" si="33"/>
        <v>Prediabetes</v>
      </c>
    </row>
    <row r="1046" spans="1:10" x14ac:dyDescent="0.25">
      <c r="A1046" s="25" t="s">
        <v>1326</v>
      </c>
      <c r="B1046" s="26">
        <v>35.42</v>
      </c>
      <c r="C1046" s="26">
        <v>8.6999999999999993</v>
      </c>
      <c r="D1046" s="26" t="s">
        <v>2381</v>
      </c>
      <c r="E1046" s="26" t="s">
        <v>2380</v>
      </c>
      <c r="F1046" s="26" t="s">
        <v>2380</v>
      </c>
      <c r="G1046" s="26">
        <v>1</v>
      </c>
      <c r="H1046" s="27" t="s">
        <v>2380</v>
      </c>
      <c r="I1046" s="38" t="str">
        <f t="shared" si="32"/>
        <v>Obesity</v>
      </c>
      <c r="J1046" s="38" t="str">
        <f t="shared" si="33"/>
        <v>Diabetes</v>
      </c>
    </row>
    <row r="1047" spans="1:10" x14ac:dyDescent="0.25">
      <c r="A1047" s="22" t="s">
        <v>1325</v>
      </c>
      <c r="B1047" s="23">
        <v>35.625</v>
      </c>
      <c r="C1047" s="23">
        <v>10.79</v>
      </c>
      <c r="D1047" s="23" t="s">
        <v>2380</v>
      </c>
      <c r="E1047" s="23" t="s">
        <v>2380</v>
      </c>
      <c r="F1047" s="23" t="s">
        <v>2380</v>
      </c>
      <c r="G1047" s="23">
        <v>0</v>
      </c>
      <c r="H1047" s="24" t="s">
        <v>2380</v>
      </c>
      <c r="I1047" s="38" t="str">
        <f t="shared" si="32"/>
        <v>Obesity</v>
      </c>
      <c r="J1047" s="38" t="str">
        <f t="shared" si="33"/>
        <v>Diabetes</v>
      </c>
    </row>
    <row r="1048" spans="1:10" x14ac:dyDescent="0.25">
      <c r="A1048" s="25" t="s">
        <v>1324</v>
      </c>
      <c r="B1048" s="26">
        <v>45.51</v>
      </c>
      <c r="C1048" s="26">
        <v>4.32</v>
      </c>
      <c r="D1048" s="26" t="s">
        <v>2380</v>
      </c>
      <c r="E1048" s="26" t="s">
        <v>2380</v>
      </c>
      <c r="F1048" s="26" t="s">
        <v>2380</v>
      </c>
      <c r="G1048" s="26">
        <v>1</v>
      </c>
      <c r="H1048" s="27" t="s">
        <v>2380</v>
      </c>
      <c r="I1048" s="38" t="str">
        <f t="shared" si="32"/>
        <v>Obesity</v>
      </c>
      <c r="J1048" s="38" t="str">
        <f t="shared" si="33"/>
        <v>Normal</v>
      </c>
    </row>
    <row r="1049" spans="1:10" x14ac:dyDescent="0.25">
      <c r="A1049" s="22" t="s">
        <v>1323</v>
      </c>
      <c r="B1049" s="23">
        <v>37.1</v>
      </c>
      <c r="C1049" s="23">
        <v>7.19</v>
      </c>
      <c r="D1049" s="23" t="s">
        <v>2381</v>
      </c>
      <c r="E1049" s="23" t="s">
        <v>2380</v>
      </c>
      <c r="F1049" s="23" t="s">
        <v>2380</v>
      </c>
      <c r="G1049" s="23">
        <v>0</v>
      </c>
      <c r="H1049" s="24" t="s">
        <v>2380</v>
      </c>
      <c r="I1049" s="38" t="str">
        <f t="shared" si="32"/>
        <v>Obesity</v>
      </c>
      <c r="J1049" s="38" t="str">
        <f t="shared" si="33"/>
        <v>Diabetes</v>
      </c>
    </row>
    <row r="1050" spans="1:10" x14ac:dyDescent="0.25">
      <c r="A1050" s="25" t="s">
        <v>1322</v>
      </c>
      <c r="B1050" s="26">
        <v>30.5</v>
      </c>
      <c r="C1050" s="26">
        <v>11.94</v>
      </c>
      <c r="D1050" s="26" t="s">
        <v>2381</v>
      </c>
      <c r="E1050" s="26" t="s">
        <v>2380</v>
      </c>
      <c r="F1050" s="26" t="s">
        <v>2380</v>
      </c>
      <c r="G1050" s="26">
        <v>0</v>
      </c>
      <c r="H1050" s="27" t="s">
        <v>2380</v>
      </c>
      <c r="I1050" s="38" t="str">
        <f t="shared" si="32"/>
        <v>Obesity</v>
      </c>
      <c r="J1050" s="38" t="str">
        <f t="shared" si="33"/>
        <v>Diabetes</v>
      </c>
    </row>
    <row r="1051" spans="1:10" x14ac:dyDescent="0.25">
      <c r="A1051" s="22" t="s">
        <v>1321</v>
      </c>
      <c r="B1051" s="23">
        <v>28.16</v>
      </c>
      <c r="C1051" s="23">
        <v>5.56</v>
      </c>
      <c r="D1051" s="23" t="s">
        <v>2380</v>
      </c>
      <c r="E1051" s="23" t="s">
        <v>2380</v>
      </c>
      <c r="F1051" s="23" t="s">
        <v>2380</v>
      </c>
      <c r="G1051" s="23">
        <v>2</v>
      </c>
      <c r="H1051" s="24" t="s">
        <v>2380</v>
      </c>
      <c r="I1051" s="38" t="str">
        <f t="shared" si="32"/>
        <v>Overweight</v>
      </c>
      <c r="J1051" s="38" t="str">
        <f t="shared" si="33"/>
        <v>Normal</v>
      </c>
    </row>
    <row r="1052" spans="1:10" x14ac:dyDescent="0.25">
      <c r="A1052" s="25" t="s">
        <v>1320</v>
      </c>
      <c r="B1052" s="26">
        <v>29.1</v>
      </c>
      <c r="C1052" s="26">
        <v>5.64</v>
      </c>
      <c r="D1052" s="26" t="s">
        <v>2381</v>
      </c>
      <c r="E1052" s="26" t="s">
        <v>2380</v>
      </c>
      <c r="F1052" s="26" t="s">
        <v>2380</v>
      </c>
      <c r="G1052" s="26">
        <v>0</v>
      </c>
      <c r="H1052" s="27" t="s">
        <v>2380</v>
      </c>
      <c r="I1052" s="38" t="str">
        <f t="shared" si="32"/>
        <v>Overweight</v>
      </c>
      <c r="J1052" s="38" t="str">
        <f t="shared" si="33"/>
        <v>Normal</v>
      </c>
    </row>
    <row r="1053" spans="1:10" x14ac:dyDescent="0.25">
      <c r="A1053" s="22" t="s">
        <v>1319</v>
      </c>
      <c r="B1053" s="23">
        <v>30.22</v>
      </c>
      <c r="C1053" s="23">
        <v>4.6500000000000004</v>
      </c>
      <c r="D1053" s="23" t="s">
        <v>2380</v>
      </c>
      <c r="E1053" s="23" t="s">
        <v>2380</v>
      </c>
      <c r="F1053" s="23" t="s">
        <v>2380</v>
      </c>
      <c r="G1053" s="23">
        <v>0</v>
      </c>
      <c r="H1053" s="24" t="s">
        <v>2380</v>
      </c>
      <c r="I1053" s="38" t="str">
        <f t="shared" si="32"/>
        <v>Obesity</v>
      </c>
      <c r="J1053" s="38" t="str">
        <f t="shared" si="33"/>
        <v>Normal</v>
      </c>
    </row>
    <row r="1054" spans="1:10" x14ac:dyDescent="0.25">
      <c r="A1054" s="25" t="s">
        <v>1318</v>
      </c>
      <c r="B1054" s="26">
        <v>24.29</v>
      </c>
      <c r="C1054" s="26">
        <v>9.0500000000000007</v>
      </c>
      <c r="D1054" s="26" t="s">
        <v>2380</v>
      </c>
      <c r="E1054" s="26" t="s">
        <v>2380</v>
      </c>
      <c r="F1054" s="26" t="s">
        <v>2380</v>
      </c>
      <c r="G1054" s="26">
        <v>0</v>
      </c>
      <c r="H1054" s="27" t="s">
        <v>2380</v>
      </c>
      <c r="I1054" s="38" t="str">
        <f t="shared" si="32"/>
        <v>Normal Weight</v>
      </c>
      <c r="J1054" s="38" t="str">
        <f t="shared" si="33"/>
        <v>Diabetes</v>
      </c>
    </row>
    <row r="1055" spans="1:10" x14ac:dyDescent="0.25">
      <c r="A1055" s="22" t="s">
        <v>1317</v>
      </c>
      <c r="B1055" s="23">
        <v>29.39</v>
      </c>
      <c r="C1055" s="23">
        <v>4.5199999999999996</v>
      </c>
      <c r="D1055" s="23" t="s">
        <v>2381</v>
      </c>
      <c r="E1055" s="23" t="s">
        <v>2380</v>
      </c>
      <c r="F1055" s="23" t="s">
        <v>2380</v>
      </c>
      <c r="G1055" s="23">
        <v>0</v>
      </c>
      <c r="H1055" s="24" t="s">
        <v>2380</v>
      </c>
      <c r="I1055" s="38" t="str">
        <f t="shared" si="32"/>
        <v>Overweight</v>
      </c>
      <c r="J1055" s="38" t="str">
        <f t="shared" si="33"/>
        <v>Normal</v>
      </c>
    </row>
    <row r="1056" spans="1:10" x14ac:dyDescent="0.25">
      <c r="A1056" s="25" t="s">
        <v>1316</v>
      </c>
      <c r="B1056" s="26">
        <v>25.66</v>
      </c>
      <c r="C1056" s="26">
        <v>4.62</v>
      </c>
      <c r="D1056" s="26" t="s">
        <v>2381</v>
      </c>
      <c r="E1056" s="26" t="s">
        <v>2380</v>
      </c>
      <c r="F1056" s="26" t="s">
        <v>2380</v>
      </c>
      <c r="G1056" s="26">
        <v>1</v>
      </c>
      <c r="H1056" s="27" t="s">
        <v>2380</v>
      </c>
      <c r="I1056" s="38" t="str">
        <f t="shared" si="32"/>
        <v>Overweight</v>
      </c>
      <c r="J1056" s="38" t="str">
        <f t="shared" si="33"/>
        <v>Normal</v>
      </c>
    </row>
    <row r="1057" spans="1:10" x14ac:dyDescent="0.25">
      <c r="A1057" s="22" t="s">
        <v>1315</v>
      </c>
      <c r="B1057" s="23">
        <v>39.11</v>
      </c>
      <c r="C1057" s="23">
        <v>5.87</v>
      </c>
      <c r="D1057" s="23" t="s">
        <v>2380</v>
      </c>
      <c r="E1057" s="23" t="s">
        <v>2380</v>
      </c>
      <c r="F1057" s="23" t="s">
        <v>2380</v>
      </c>
      <c r="G1057" s="23">
        <v>0</v>
      </c>
      <c r="H1057" s="24" t="s">
        <v>2380</v>
      </c>
      <c r="I1057" s="38" t="str">
        <f t="shared" si="32"/>
        <v>Obesity</v>
      </c>
      <c r="J1057" s="38" t="str">
        <f t="shared" si="33"/>
        <v>Prediabetes</v>
      </c>
    </row>
    <row r="1058" spans="1:10" x14ac:dyDescent="0.25">
      <c r="A1058" s="25" t="s">
        <v>1314</v>
      </c>
      <c r="B1058" s="26">
        <v>43.78</v>
      </c>
      <c r="C1058" s="26">
        <v>5.71</v>
      </c>
      <c r="D1058" s="26" t="s">
        <v>2380</v>
      </c>
      <c r="E1058" s="26" t="s">
        <v>2380</v>
      </c>
      <c r="F1058" s="26" t="s">
        <v>2380</v>
      </c>
      <c r="G1058" s="26">
        <v>1</v>
      </c>
      <c r="H1058" s="27" t="s">
        <v>2380</v>
      </c>
      <c r="I1058" s="38" t="str">
        <f t="shared" si="32"/>
        <v>Obesity</v>
      </c>
      <c r="J1058" s="38" t="str">
        <f t="shared" si="33"/>
        <v>Prediabetes</v>
      </c>
    </row>
    <row r="1059" spans="1:10" x14ac:dyDescent="0.25">
      <c r="A1059" s="22" t="s">
        <v>1313</v>
      </c>
      <c r="B1059" s="23">
        <v>24.35</v>
      </c>
      <c r="C1059" s="23">
        <v>9.08</v>
      </c>
      <c r="D1059" s="23" t="s">
        <v>2380</v>
      </c>
      <c r="E1059" s="23" t="s">
        <v>2380</v>
      </c>
      <c r="F1059" s="23" t="s">
        <v>2380</v>
      </c>
      <c r="G1059" s="23">
        <v>0</v>
      </c>
      <c r="H1059" s="24" t="s">
        <v>2380</v>
      </c>
      <c r="I1059" s="38" t="str">
        <f t="shared" si="32"/>
        <v>Normal Weight</v>
      </c>
      <c r="J1059" s="38" t="str">
        <f t="shared" si="33"/>
        <v>Diabetes</v>
      </c>
    </row>
    <row r="1060" spans="1:10" x14ac:dyDescent="0.25">
      <c r="A1060" s="25" t="s">
        <v>1312</v>
      </c>
      <c r="B1060" s="26">
        <v>40.299999999999997</v>
      </c>
      <c r="C1060" s="26">
        <v>5.3</v>
      </c>
      <c r="D1060" s="26" t="s">
        <v>2381</v>
      </c>
      <c r="E1060" s="26" t="s">
        <v>2380</v>
      </c>
      <c r="F1060" s="26" t="s">
        <v>2380</v>
      </c>
      <c r="G1060" s="26">
        <v>2</v>
      </c>
      <c r="H1060" s="27" t="s">
        <v>2380</v>
      </c>
      <c r="I1060" s="38" t="str">
        <f t="shared" si="32"/>
        <v>Obesity</v>
      </c>
      <c r="J1060" s="38" t="str">
        <f t="shared" si="33"/>
        <v>Normal</v>
      </c>
    </row>
    <row r="1061" spans="1:10" x14ac:dyDescent="0.25">
      <c r="A1061" s="22" t="s">
        <v>1311</v>
      </c>
      <c r="B1061" s="23">
        <v>32.774999999999999</v>
      </c>
      <c r="C1061" s="23">
        <v>11.76</v>
      </c>
      <c r="D1061" s="23" t="s">
        <v>2381</v>
      </c>
      <c r="E1061" s="23" t="s">
        <v>2380</v>
      </c>
      <c r="F1061" s="23" t="s">
        <v>2380</v>
      </c>
      <c r="G1061" s="23">
        <v>0</v>
      </c>
      <c r="H1061" s="24" t="s">
        <v>2380</v>
      </c>
      <c r="I1061" s="38" t="str">
        <f t="shared" si="32"/>
        <v>Obesity</v>
      </c>
      <c r="J1061" s="38" t="str">
        <f t="shared" si="33"/>
        <v>Diabetes</v>
      </c>
    </row>
    <row r="1062" spans="1:10" x14ac:dyDescent="0.25">
      <c r="A1062" s="25" t="s">
        <v>1310</v>
      </c>
      <c r="B1062" s="26">
        <v>39.6</v>
      </c>
      <c r="C1062" s="26">
        <v>5.1100000000000003</v>
      </c>
      <c r="D1062" s="26" t="s">
        <v>2381</v>
      </c>
      <c r="E1062" s="26" t="s">
        <v>2380</v>
      </c>
      <c r="F1062" s="26" t="s">
        <v>2380</v>
      </c>
      <c r="G1062" s="26">
        <v>2</v>
      </c>
      <c r="H1062" s="27" t="s">
        <v>2380</v>
      </c>
      <c r="I1062" s="38" t="str">
        <f t="shared" si="32"/>
        <v>Obesity</v>
      </c>
      <c r="J1062" s="38" t="str">
        <f t="shared" si="33"/>
        <v>Normal</v>
      </c>
    </row>
    <row r="1063" spans="1:10" x14ac:dyDescent="0.25">
      <c r="A1063" s="22" t="s">
        <v>1309</v>
      </c>
      <c r="B1063" s="23">
        <v>30.97</v>
      </c>
      <c r="C1063" s="23">
        <v>5.54</v>
      </c>
      <c r="D1063" s="23" t="s">
        <v>2380</v>
      </c>
      <c r="E1063" s="23" t="s">
        <v>2380</v>
      </c>
      <c r="F1063" s="23" t="s">
        <v>2380</v>
      </c>
      <c r="G1063" s="23">
        <v>2</v>
      </c>
      <c r="H1063" s="24" t="s">
        <v>2380</v>
      </c>
      <c r="I1063" s="38" t="str">
        <f t="shared" si="32"/>
        <v>Obesity</v>
      </c>
      <c r="J1063" s="38" t="str">
        <f t="shared" si="33"/>
        <v>Normal</v>
      </c>
    </row>
    <row r="1064" spans="1:10" x14ac:dyDescent="0.25">
      <c r="A1064" s="25" t="s">
        <v>1308</v>
      </c>
      <c r="B1064" s="26">
        <v>27.645</v>
      </c>
      <c r="C1064" s="26">
        <v>8.8699999999999992</v>
      </c>
      <c r="D1064" s="26" t="s">
        <v>2381</v>
      </c>
      <c r="E1064" s="26" t="s">
        <v>2380</v>
      </c>
      <c r="F1064" s="26" t="s">
        <v>2380</v>
      </c>
      <c r="G1064" s="26">
        <v>0</v>
      </c>
      <c r="H1064" s="27" t="s">
        <v>2380</v>
      </c>
      <c r="I1064" s="38" t="str">
        <f t="shared" si="32"/>
        <v>Overweight</v>
      </c>
      <c r="J1064" s="38" t="str">
        <f t="shared" si="33"/>
        <v>Diabetes</v>
      </c>
    </row>
    <row r="1065" spans="1:10" x14ac:dyDescent="0.25">
      <c r="A1065" s="22" t="s">
        <v>1307</v>
      </c>
      <c r="B1065" s="23">
        <v>34.43</v>
      </c>
      <c r="C1065" s="23">
        <v>5.96</v>
      </c>
      <c r="D1065" s="23" t="s">
        <v>2381</v>
      </c>
      <c r="E1065" s="23" t="s">
        <v>2380</v>
      </c>
      <c r="F1065" s="23" t="s">
        <v>2380</v>
      </c>
      <c r="G1065" s="23">
        <v>2</v>
      </c>
      <c r="H1065" s="24" t="s">
        <v>2380</v>
      </c>
      <c r="I1065" s="38" t="str">
        <f t="shared" si="32"/>
        <v>Obesity</v>
      </c>
      <c r="J1065" s="38" t="str">
        <f t="shared" si="33"/>
        <v>Prediabetes</v>
      </c>
    </row>
    <row r="1066" spans="1:10" x14ac:dyDescent="0.25">
      <c r="A1066" s="25" t="s">
        <v>1306</v>
      </c>
      <c r="B1066" s="26">
        <v>39.6</v>
      </c>
      <c r="C1066" s="26">
        <v>4.4400000000000004</v>
      </c>
      <c r="D1066" s="26" t="s">
        <v>2381</v>
      </c>
      <c r="E1066" s="26" t="s">
        <v>2380</v>
      </c>
      <c r="F1066" s="26" t="s">
        <v>2382</v>
      </c>
      <c r="G1066" s="26">
        <v>1</v>
      </c>
      <c r="H1066" s="27" t="s">
        <v>2380</v>
      </c>
      <c r="I1066" s="38" t="str">
        <f t="shared" si="32"/>
        <v>Obesity</v>
      </c>
      <c r="J1066" s="38" t="str">
        <f t="shared" si="33"/>
        <v>Normal</v>
      </c>
    </row>
    <row r="1067" spans="1:10" x14ac:dyDescent="0.25">
      <c r="A1067" s="22" t="s">
        <v>1305</v>
      </c>
      <c r="B1067" s="23">
        <v>22.1</v>
      </c>
      <c r="C1067" s="23">
        <v>4.6500000000000004</v>
      </c>
      <c r="D1067" s="23" t="s">
        <v>2381</v>
      </c>
      <c r="E1067" s="23" t="s">
        <v>2380</v>
      </c>
      <c r="F1067" s="23" t="s">
        <v>2380</v>
      </c>
      <c r="G1067" s="23">
        <v>2</v>
      </c>
      <c r="H1067" s="24" t="s">
        <v>2380</v>
      </c>
      <c r="I1067" s="38" t="str">
        <f t="shared" si="32"/>
        <v>Normal Weight</v>
      </c>
      <c r="J1067" s="38" t="str">
        <f t="shared" si="33"/>
        <v>Normal</v>
      </c>
    </row>
    <row r="1068" spans="1:10" x14ac:dyDescent="0.25">
      <c r="A1068" s="25" t="s">
        <v>1304</v>
      </c>
      <c r="B1068" s="26">
        <v>33.25</v>
      </c>
      <c r="C1068" s="26">
        <v>5.64</v>
      </c>
      <c r="D1068" s="26" t="s">
        <v>2381</v>
      </c>
      <c r="E1068" s="26" t="s">
        <v>2380</v>
      </c>
      <c r="F1068" s="26" t="s">
        <v>2382</v>
      </c>
      <c r="G1068" s="26">
        <v>1</v>
      </c>
      <c r="H1068" s="27" t="s">
        <v>2380</v>
      </c>
      <c r="I1068" s="38" t="str">
        <f t="shared" si="32"/>
        <v>Obesity</v>
      </c>
      <c r="J1068" s="38" t="str">
        <f t="shared" si="33"/>
        <v>Normal</v>
      </c>
    </row>
    <row r="1069" spans="1:10" x14ac:dyDescent="0.25">
      <c r="A1069" s="22" t="s">
        <v>1303</v>
      </c>
      <c r="B1069" s="23">
        <v>33.33</v>
      </c>
      <c r="C1069" s="23">
        <v>10.19</v>
      </c>
      <c r="D1069" s="23" t="s">
        <v>2380</v>
      </c>
      <c r="E1069" s="23" t="s">
        <v>2380</v>
      </c>
      <c r="F1069" s="23" t="s">
        <v>2380</v>
      </c>
      <c r="G1069" s="23">
        <v>0</v>
      </c>
      <c r="H1069" s="24" t="s">
        <v>2380</v>
      </c>
      <c r="I1069" s="38" t="str">
        <f t="shared" si="32"/>
        <v>Obesity</v>
      </c>
      <c r="J1069" s="38" t="str">
        <f t="shared" si="33"/>
        <v>Diabetes</v>
      </c>
    </row>
    <row r="1070" spans="1:10" x14ac:dyDescent="0.25">
      <c r="A1070" s="25" t="s">
        <v>1302</v>
      </c>
      <c r="B1070" s="26">
        <v>30.5</v>
      </c>
      <c r="C1070" s="26">
        <v>10.79</v>
      </c>
      <c r="D1070" s="26" t="s">
        <v>2380</v>
      </c>
      <c r="E1070" s="26" t="s">
        <v>2380</v>
      </c>
      <c r="F1070" s="26" t="s">
        <v>2380</v>
      </c>
      <c r="G1070" s="26">
        <v>0</v>
      </c>
      <c r="H1070" s="27" t="s">
        <v>2380</v>
      </c>
      <c r="I1070" s="38" t="str">
        <f t="shared" si="32"/>
        <v>Obesity</v>
      </c>
      <c r="J1070" s="38" t="str">
        <f t="shared" si="33"/>
        <v>Diabetes</v>
      </c>
    </row>
    <row r="1071" spans="1:10" x14ac:dyDescent="0.25">
      <c r="A1071" s="22" t="s">
        <v>1301</v>
      </c>
      <c r="B1071" s="23">
        <v>30.3</v>
      </c>
      <c r="C1071" s="23">
        <v>4.24</v>
      </c>
      <c r="D1071" s="23" t="s">
        <v>2380</v>
      </c>
      <c r="E1071" s="23" t="s">
        <v>2380</v>
      </c>
      <c r="F1071" s="23" t="s">
        <v>2380</v>
      </c>
      <c r="G1071" s="23">
        <v>0</v>
      </c>
      <c r="H1071" s="24" t="s">
        <v>2380</v>
      </c>
      <c r="I1071" s="38" t="str">
        <f t="shared" si="32"/>
        <v>Obesity</v>
      </c>
      <c r="J1071" s="38" t="str">
        <f t="shared" si="33"/>
        <v>Normal</v>
      </c>
    </row>
    <row r="1072" spans="1:10" x14ac:dyDescent="0.25">
      <c r="A1072" s="25" t="s">
        <v>1300</v>
      </c>
      <c r="B1072" s="26">
        <v>26.22</v>
      </c>
      <c r="C1072" s="26">
        <v>5.83</v>
      </c>
      <c r="D1072" s="26" t="s">
        <v>2380</v>
      </c>
      <c r="E1072" s="26" t="s">
        <v>2380</v>
      </c>
      <c r="F1072" s="26" t="s">
        <v>2380</v>
      </c>
      <c r="G1072" s="26">
        <v>2</v>
      </c>
      <c r="H1072" s="27" t="s">
        <v>2380</v>
      </c>
      <c r="I1072" s="38" t="str">
        <f t="shared" si="32"/>
        <v>Overweight</v>
      </c>
      <c r="J1072" s="38" t="str">
        <f t="shared" si="33"/>
        <v>Prediabetes</v>
      </c>
    </row>
    <row r="1073" spans="1:10" x14ac:dyDescent="0.25">
      <c r="A1073" s="22" t="s">
        <v>1299</v>
      </c>
      <c r="B1073" s="23">
        <v>29.99</v>
      </c>
      <c r="C1073" s="23">
        <v>11.85</v>
      </c>
      <c r="D1073" s="23" t="s">
        <v>2380</v>
      </c>
      <c r="E1073" s="23" t="s">
        <v>2380</v>
      </c>
      <c r="F1073" s="23" t="s">
        <v>2380</v>
      </c>
      <c r="G1073" s="23">
        <v>0</v>
      </c>
      <c r="H1073" s="24" t="s">
        <v>2380</v>
      </c>
      <c r="I1073" s="38" t="str">
        <f t="shared" si="32"/>
        <v>Overweight</v>
      </c>
      <c r="J1073" s="38" t="str">
        <f t="shared" si="33"/>
        <v>Diabetes</v>
      </c>
    </row>
    <row r="1074" spans="1:10" x14ac:dyDescent="0.25">
      <c r="A1074" s="25" t="s">
        <v>1298</v>
      </c>
      <c r="B1074" s="26">
        <v>36.380000000000003</v>
      </c>
      <c r="C1074" s="26">
        <v>5.98</v>
      </c>
      <c r="D1074" s="26" t="s">
        <v>2380</v>
      </c>
      <c r="E1074" s="26" t="s">
        <v>2380</v>
      </c>
      <c r="F1074" s="26" t="s">
        <v>2380</v>
      </c>
      <c r="G1074" s="26">
        <v>1</v>
      </c>
      <c r="H1074" s="27" t="s">
        <v>2380</v>
      </c>
      <c r="I1074" s="38" t="str">
        <f t="shared" si="32"/>
        <v>Obesity</v>
      </c>
      <c r="J1074" s="38" t="str">
        <f t="shared" si="33"/>
        <v>Prediabetes</v>
      </c>
    </row>
    <row r="1075" spans="1:10" x14ac:dyDescent="0.25">
      <c r="A1075" s="22" t="s">
        <v>1297</v>
      </c>
      <c r="B1075" s="23">
        <v>31.16</v>
      </c>
      <c r="C1075" s="23">
        <v>4.26</v>
      </c>
      <c r="D1075" s="23" t="s">
        <v>2381</v>
      </c>
      <c r="E1075" s="23" t="s">
        <v>2380</v>
      </c>
      <c r="F1075" s="23" t="s">
        <v>2382</v>
      </c>
      <c r="G1075" s="23">
        <v>1</v>
      </c>
      <c r="H1075" s="24" t="s">
        <v>2380</v>
      </c>
      <c r="I1075" s="38" t="str">
        <f t="shared" si="32"/>
        <v>Obesity</v>
      </c>
      <c r="J1075" s="38" t="str">
        <f t="shared" si="33"/>
        <v>Normal</v>
      </c>
    </row>
    <row r="1076" spans="1:10" x14ac:dyDescent="0.25">
      <c r="A1076" s="25" t="s">
        <v>1296</v>
      </c>
      <c r="B1076" s="26">
        <v>25.55</v>
      </c>
      <c r="C1076" s="26">
        <v>4.96</v>
      </c>
      <c r="D1076" s="26" t="s">
        <v>2381</v>
      </c>
      <c r="E1076" s="26" t="s">
        <v>2380</v>
      </c>
      <c r="F1076" s="26" t="s">
        <v>2380</v>
      </c>
      <c r="G1076" s="26">
        <v>1</v>
      </c>
      <c r="H1076" s="27" t="s">
        <v>2380</v>
      </c>
      <c r="I1076" s="38" t="str">
        <f t="shared" si="32"/>
        <v>Overweight</v>
      </c>
      <c r="J1076" s="38" t="str">
        <f t="shared" si="33"/>
        <v>Normal</v>
      </c>
    </row>
    <row r="1077" spans="1:10" x14ac:dyDescent="0.25">
      <c r="A1077" s="22" t="s">
        <v>1295</v>
      </c>
      <c r="B1077" s="23">
        <v>28.77</v>
      </c>
      <c r="C1077" s="23">
        <v>4</v>
      </c>
      <c r="D1077" s="23" t="s">
        <v>2381</v>
      </c>
      <c r="E1077" s="23" t="s">
        <v>2380</v>
      </c>
      <c r="F1077" s="23" t="s">
        <v>2380</v>
      </c>
      <c r="G1077" s="23">
        <v>0</v>
      </c>
      <c r="H1077" s="24" t="s">
        <v>2380</v>
      </c>
      <c r="I1077" s="38" t="str">
        <f t="shared" si="32"/>
        <v>Overweight</v>
      </c>
      <c r="J1077" s="38" t="str">
        <f t="shared" si="33"/>
        <v>Normal</v>
      </c>
    </row>
    <row r="1078" spans="1:10" x14ac:dyDescent="0.25">
      <c r="A1078" s="25" t="s">
        <v>1294</v>
      </c>
      <c r="B1078" s="26">
        <v>23.14</v>
      </c>
      <c r="C1078" s="26">
        <v>4.1500000000000004</v>
      </c>
      <c r="D1078" s="26" t="s">
        <v>2381</v>
      </c>
      <c r="E1078" s="26" t="s">
        <v>2380</v>
      </c>
      <c r="F1078" s="26" t="s">
        <v>2380</v>
      </c>
      <c r="G1078" s="26">
        <v>1</v>
      </c>
      <c r="H1078" s="27" t="s">
        <v>2380</v>
      </c>
      <c r="I1078" s="38" t="str">
        <f t="shared" si="32"/>
        <v>Normal Weight</v>
      </c>
      <c r="J1078" s="38" t="str">
        <f t="shared" si="33"/>
        <v>Normal</v>
      </c>
    </row>
    <row r="1079" spans="1:10" x14ac:dyDescent="0.25">
      <c r="A1079" s="22" t="s">
        <v>1293</v>
      </c>
      <c r="B1079" s="23">
        <v>39.6</v>
      </c>
      <c r="C1079" s="23">
        <v>11.36</v>
      </c>
      <c r="D1079" s="23" t="s">
        <v>2380</v>
      </c>
      <c r="E1079" s="23" t="s">
        <v>2380</v>
      </c>
      <c r="F1079" s="23" t="s">
        <v>2380</v>
      </c>
      <c r="G1079" s="23">
        <v>0</v>
      </c>
      <c r="H1079" s="24" t="s">
        <v>2380</v>
      </c>
      <c r="I1079" s="38" t="str">
        <f t="shared" si="32"/>
        <v>Obesity</v>
      </c>
      <c r="J1079" s="38" t="str">
        <f t="shared" si="33"/>
        <v>Diabetes</v>
      </c>
    </row>
    <row r="1080" spans="1:10" x14ac:dyDescent="0.25">
      <c r="A1080" s="25" t="s">
        <v>1292</v>
      </c>
      <c r="B1080" s="26">
        <v>29.2</v>
      </c>
      <c r="C1080" s="26">
        <v>7.53</v>
      </c>
      <c r="D1080" s="26" t="s">
        <v>2380</v>
      </c>
      <c r="E1080" s="26" t="s">
        <v>2380</v>
      </c>
      <c r="F1080" s="26" t="s">
        <v>2380</v>
      </c>
      <c r="G1080" s="26">
        <v>0</v>
      </c>
      <c r="H1080" s="27" t="s">
        <v>2380</v>
      </c>
      <c r="I1080" s="38" t="str">
        <f t="shared" si="32"/>
        <v>Overweight</v>
      </c>
      <c r="J1080" s="38" t="str">
        <f t="shared" si="33"/>
        <v>Diabetes</v>
      </c>
    </row>
    <row r="1081" spans="1:10" x14ac:dyDescent="0.25">
      <c r="A1081" s="22" t="s">
        <v>1291</v>
      </c>
      <c r="B1081" s="23">
        <v>32.774999999999999</v>
      </c>
      <c r="C1081" s="23">
        <v>7.95</v>
      </c>
      <c r="D1081" s="23" t="s">
        <v>2380</v>
      </c>
      <c r="E1081" s="23" t="s">
        <v>2380</v>
      </c>
      <c r="F1081" s="23" t="s">
        <v>2380</v>
      </c>
      <c r="G1081" s="23">
        <v>0</v>
      </c>
      <c r="H1081" s="24" t="s">
        <v>2380</v>
      </c>
      <c r="I1081" s="38" t="str">
        <f t="shared" si="32"/>
        <v>Obesity</v>
      </c>
      <c r="J1081" s="38" t="str">
        <f t="shared" si="33"/>
        <v>Diabetes</v>
      </c>
    </row>
    <row r="1082" spans="1:10" x14ac:dyDescent="0.25">
      <c r="A1082" s="25" t="s">
        <v>1290</v>
      </c>
      <c r="B1082" s="26">
        <v>24.035</v>
      </c>
      <c r="C1082" s="26">
        <v>8.5</v>
      </c>
      <c r="D1082" s="26" t="s">
        <v>2380</v>
      </c>
      <c r="E1082" s="26" t="s">
        <v>2380</v>
      </c>
      <c r="F1082" s="26" t="s">
        <v>2380</v>
      </c>
      <c r="G1082" s="26">
        <v>0</v>
      </c>
      <c r="H1082" s="27" t="s">
        <v>2380</v>
      </c>
      <c r="I1082" s="38" t="str">
        <f t="shared" si="32"/>
        <v>Normal Weight</v>
      </c>
      <c r="J1082" s="38" t="str">
        <f t="shared" si="33"/>
        <v>Diabetes</v>
      </c>
    </row>
    <row r="1083" spans="1:10" x14ac:dyDescent="0.25">
      <c r="A1083" s="22" t="s">
        <v>1289</v>
      </c>
      <c r="B1083" s="23">
        <v>30.55</v>
      </c>
      <c r="C1083" s="23">
        <v>5.89</v>
      </c>
      <c r="D1083" s="23" t="s">
        <v>2380</v>
      </c>
      <c r="E1083" s="23" t="s">
        <v>2380</v>
      </c>
      <c r="F1083" s="23" t="s">
        <v>2382</v>
      </c>
      <c r="G1083" s="23">
        <v>1</v>
      </c>
      <c r="H1083" s="24" t="s">
        <v>2380</v>
      </c>
      <c r="I1083" s="38" t="str">
        <f t="shared" si="32"/>
        <v>Obesity</v>
      </c>
      <c r="J1083" s="38" t="str">
        <f t="shared" si="33"/>
        <v>Prediabetes</v>
      </c>
    </row>
    <row r="1084" spans="1:10" x14ac:dyDescent="0.25">
      <c r="A1084" s="25" t="s">
        <v>1288</v>
      </c>
      <c r="B1084" s="26">
        <v>28.81</v>
      </c>
      <c r="C1084" s="26">
        <v>8.76</v>
      </c>
      <c r="D1084" s="26" t="s">
        <v>2380</v>
      </c>
      <c r="E1084" s="26" t="s">
        <v>2380</v>
      </c>
      <c r="F1084" s="26" t="s">
        <v>2380</v>
      </c>
      <c r="G1084" s="26">
        <v>2</v>
      </c>
      <c r="H1084" s="27" t="s">
        <v>2380</v>
      </c>
      <c r="I1084" s="38" t="str">
        <f t="shared" si="32"/>
        <v>Overweight</v>
      </c>
      <c r="J1084" s="38" t="str">
        <f t="shared" si="33"/>
        <v>Diabetes</v>
      </c>
    </row>
    <row r="1085" spans="1:10" x14ac:dyDescent="0.25">
      <c r="A1085" s="22" t="s">
        <v>1287</v>
      </c>
      <c r="B1085" s="23">
        <v>31.66</v>
      </c>
      <c r="C1085" s="23">
        <v>4.1100000000000003</v>
      </c>
      <c r="D1085" s="23" t="s">
        <v>2380</v>
      </c>
      <c r="E1085" s="23" t="s">
        <v>2380</v>
      </c>
      <c r="F1085" s="23" t="s">
        <v>2380</v>
      </c>
      <c r="G1085" s="23">
        <v>0</v>
      </c>
      <c r="H1085" s="24" t="s">
        <v>2380</v>
      </c>
      <c r="I1085" s="38" t="str">
        <f t="shared" si="32"/>
        <v>Obesity</v>
      </c>
      <c r="J1085" s="38" t="str">
        <f t="shared" si="33"/>
        <v>Normal</v>
      </c>
    </row>
    <row r="1086" spans="1:10" x14ac:dyDescent="0.25">
      <c r="A1086" s="25" t="s">
        <v>1286</v>
      </c>
      <c r="B1086" s="26">
        <v>28.215</v>
      </c>
      <c r="C1086" s="26">
        <v>7.56</v>
      </c>
      <c r="D1086" s="26" t="s">
        <v>2381</v>
      </c>
      <c r="E1086" s="26" t="s">
        <v>2380</v>
      </c>
      <c r="F1086" s="26" t="s">
        <v>2380</v>
      </c>
      <c r="G1086" s="26">
        <v>1</v>
      </c>
      <c r="H1086" s="27" t="s">
        <v>2380</v>
      </c>
      <c r="I1086" s="38" t="str">
        <f t="shared" si="32"/>
        <v>Overweight</v>
      </c>
      <c r="J1086" s="38" t="str">
        <f t="shared" si="33"/>
        <v>Diabetes</v>
      </c>
    </row>
    <row r="1087" spans="1:10" x14ac:dyDescent="0.25">
      <c r="A1087" s="22" t="s">
        <v>1285</v>
      </c>
      <c r="B1087" s="23">
        <v>26.12</v>
      </c>
      <c r="C1087" s="23">
        <v>4.17</v>
      </c>
      <c r="D1087" s="23" t="s">
        <v>2381</v>
      </c>
      <c r="E1087" s="23" t="s">
        <v>2380</v>
      </c>
      <c r="F1087" s="23" t="s">
        <v>2382</v>
      </c>
      <c r="G1087" s="23">
        <v>1</v>
      </c>
      <c r="H1087" s="24" t="s">
        <v>2380</v>
      </c>
      <c r="I1087" s="38" t="str">
        <f t="shared" si="32"/>
        <v>Overweight</v>
      </c>
      <c r="J1087" s="38" t="str">
        <f t="shared" si="33"/>
        <v>Normal</v>
      </c>
    </row>
    <row r="1088" spans="1:10" x14ac:dyDescent="0.25">
      <c r="A1088" s="25" t="s">
        <v>1284</v>
      </c>
      <c r="B1088" s="26">
        <v>36.630000000000003</v>
      </c>
      <c r="C1088" s="26">
        <v>11.42</v>
      </c>
      <c r="D1088" s="26" t="s">
        <v>2380</v>
      </c>
      <c r="E1088" s="26" t="s">
        <v>2380</v>
      </c>
      <c r="F1088" s="26" t="s">
        <v>2380</v>
      </c>
      <c r="G1088" s="26">
        <v>2</v>
      </c>
      <c r="H1088" s="27" t="s">
        <v>2380</v>
      </c>
      <c r="I1088" s="38" t="str">
        <f t="shared" si="32"/>
        <v>Obesity</v>
      </c>
      <c r="J1088" s="38" t="str">
        <f t="shared" si="33"/>
        <v>Diabetes</v>
      </c>
    </row>
    <row r="1089" spans="1:10" x14ac:dyDescent="0.25">
      <c r="A1089" s="22" t="s">
        <v>1283</v>
      </c>
      <c r="B1089" s="23">
        <v>33.344999999999999</v>
      </c>
      <c r="C1089" s="23">
        <v>7.33</v>
      </c>
      <c r="D1089" s="23" t="s">
        <v>2380</v>
      </c>
      <c r="E1089" s="23" t="s">
        <v>2380</v>
      </c>
      <c r="F1089" s="23" t="s">
        <v>2380</v>
      </c>
      <c r="G1089" s="23">
        <v>2</v>
      </c>
      <c r="H1089" s="24" t="s">
        <v>2380</v>
      </c>
      <c r="I1089" s="38" t="str">
        <f t="shared" si="32"/>
        <v>Obesity</v>
      </c>
      <c r="J1089" s="38" t="str">
        <f t="shared" si="33"/>
        <v>Diabetes</v>
      </c>
    </row>
    <row r="1090" spans="1:10" x14ac:dyDescent="0.25">
      <c r="A1090" s="25" t="s">
        <v>1282</v>
      </c>
      <c r="B1090" s="26">
        <v>27.11</v>
      </c>
      <c r="C1090" s="26">
        <v>6.7</v>
      </c>
      <c r="D1090" s="26" t="s">
        <v>2380</v>
      </c>
      <c r="E1090" s="26" t="s">
        <v>2380</v>
      </c>
      <c r="F1090" s="26" t="s">
        <v>2380</v>
      </c>
      <c r="G1090" s="26">
        <v>0</v>
      </c>
      <c r="H1090" s="27" t="s">
        <v>2380</v>
      </c>
      <c r="I1090" s="38" t="str">
        <f t="shared" ref="I1090:I1153" si="34">IF(B1090&lt;18.5,"Underweight",IF(B1090&lt;25,"Normal Weight",IF(B1090&lt;30,"Overweight","Obesity")))</f>
        <v>Overweight</v>
      </c>
      <c r="J1090" s="38" t="str">
        <f t="shared" ref="J1090:J1153" si="35">IF(C1090&lt;5.7,"Normal",IF(C1090&lt;6.5,"Prediabetes","Diabetes"))</f>
        <v>Diabetes</v>
      </c>
    </row>
    <row r="1091" spans="1:10" x14ac:dyDescent="0.25">
      <c r="A1091" s="22" t="s">
        <v>1281</v>
      </c>
      <c r="B1091" s="23">
        <v>26.6</v>
      </c>
      <c r="C1091" s="23">
        <v>5.27</v>
      </c>
      <c r="D1091" s="23" t="s">
        <v>2381</v>
      </c>
      <c r="E1091" s="23" t="s">
        <v>2380</v>
      </c>
      <c r="F1091" s="23" t="s">
        <v>2382</v>
      </c>
      <c r="G1091" s="23">
        <v>1</v>
      </c>
      <c r="H1091" s="24" t="s">
        <v>2380</v>
      </c>
      <c r="I1091" s="38" t="str">
        <f t="shared" si="34"/>
        <v>Overweight</v>
      </c>
      <c r="J1091" s="38" t="str">
        <f t="shared" si="35"/>
        <v>Normal</v>
      </c>
    </row>
    <row r="1092" spans="1:10" x14ac:dyDescent="0.25">
      <c r="A1092" s="25" t="s">
        <v>1280</v>
      </c>
      <c r="B1092" s="26">
        <v>30.41</v>
      </c>
      <c r="C1092" s="26">
        <v>7.72</v>
      </c>
      <c r="D1092" s="26" t="s">
        <v>2380</v>
      </c>
      <c r="E1092" s="26" t="s">
        <v>2380</v>
      </c>
      <c r="F1092" s="26" t="s">
        <v>2380</v>
      </c>
      <c r="G1092" s="26">
        <v>0</v>
      </c>
      <c r="H1092" s="27" t="s">
        <v>2380</v>
      </c>
      <c r="I1092" s="38" t="str">
        <f t="shared" si="34"/>
        <v>Obesity</v>
      </c>
      <c r="J1092" s="38" t="str">
        <f t="shared" si="35"/>
        <v>Diabetes</v>
      </c>
    </row>
    <row r="1093" spans="1:10" x14ac:dyDescent="0.25">
      <c r="A1093" s="22" t="s">
        <v>1279</v>
      </c>
      <c r="B1093" s="23">
        <v>28.98</v>
      </c>
      <c r="C1093" s="23">
        <v>8.68</v>
      </c>
      <c r="D1093" s="23" t="s">
        <v>2380</v>
      </c>
      <c r="E1093" s="23" t="s">
        <v>2380</v>
      </c>
      <c r="F1093" s="23" t="s">
        <v>2380</v>
      </c>
      <c r="G1093" s="23">
        <v>2</v>
      </c>
      <c r="H1093" s="24" t="s">
        <v>2380</v>
      </c>
      <c r="I1093" s="38" t="str">
        <f t="shared" si="34"/>
        <v>Overweight</v>
      </c>
      <c r="J1093" s="38" t="str">
        <f t="shared" si="35"/>
        <v>Diabetes</v>
      </c>
    </row>
    <row r="1094" spans="1:10" x14ac:dyDescent="0.25">
      <c r="A1094" s="25" t="s">
        <v>1278</v>
      </c>
      <c r="B1094" s="26">
        <v>31.24</v>
      </c>
      <c r="C1094" s="26">
        <v>9.8000000000000007</v>
      </c>
      <c r="D1094" s="26" t="s">
        <v>2380</v>
      </c>
      <c r="E1094" s="26" t="s">
        <v>2380</v>
      </c>
      <c r="F1094" s="26" t="s">
        <v>2380</v>
      </c>
      <c r="G1094" s="26">
        <v>0</v>
      </c>
      <c r="H1094" s="27" t="s">
        <v>2380</v>
      </c>
      <c r="I1094" s="38" t="str">
        <f t="shared" si="34"/>
        <v>Obesity</v>
      </c>
      <c r="J1094" s="38" t="str">
        <f t="shared" si="35"/>
        <v>Diabetes</v>
      </c>
    </row>
    <row r="1095" spans="1:10" x14ac:dyDescent="0.25">
      <c r="A1095" s="22" t="s">
        <v>1277</v>
      </c>
      <c r="B1095" s="23">
        <v>31.54</v>
      </c>
      <c r="C1095" s="23">
        <v>4.4400000000000004</v>
      </c>
      <c r="D1095" s="23" t="s">
        <v>2380</v>
      </c>
      <c r="E1095" s="23" t="s">
        <v>2380</v>
      </c>
      <c r="F1095" s="23" t="s">
        <v>2380</v>
      </c>
      <c r="G1095" s="23">
        <v>0</v>
      </c>
      <c r="H1095" s="24" t="s">
        <v>2380</v>
      </c>
      <c r="I1095" s="38" t="str">
        <f t="shared" si="34"/>
        <v>Obesity</v>
      </c>
      <c r="J1095" s="38" t="str">
        <f t="shared" si="35"/>
        <v>Normal</v>
      </c>
    </row>
    <row r="1096" spans="1:10" x14ac:dyDescent="0.25">
      <c r="A1096" s="25" t="s">
        <v>1276</v>
      </c>
      <c r="B1096" s="26">
        <v>38.6</v>
      </c>
      <c r="C1096" s="26">
        <v>7.19</v>
      </c>
      <c r="D1096" s="26" t="s">
        <v>2381</v>
      </c>
      <c r="E1096" s="26" t="s">
        <v>2380</v>
      </c>
      <c r="F1096" s="26" t="s">
        <v>2380</v>
      </c>
      <c r="G1096" s="26">
        <v>2</v>
      </c>
      <c r="H1096" s="27" t="s">
        <v>2380</v>
      </c>
      <c r="I1096" s="38" t="str">
        <f t="shared" si="34"/>
        <v>Obesity</v>
      </c>
      <c r="J1096" s="38" t="str">
        <f t="shared" si="35"/>
        <v>Diabetes</v>
      </c>
    </row>
    <row r="1097" spans="1:10" x14ac:dyDescent="0.25">
      <c r="A1097" s="22" t="s">
        <v>1275</v>
      </c>
      <c r="B1097" s="23">
        <v>37.950000000000003</v>
      </c>
      <c r="C1097" s="23">
        <v>6.06</v>
      </c>
      <c r="D1097" s="23" t="s">
        <v>2380</v>
      </c>
      <c r="E1097" s="23" t="s">
        <v>2380</v>
      </c>
      <c r="F1097" s="23" t="s">
        <v>2380</v>
      </c>
      <c r="G1097" s="23">
        <v>0</v>
      </c>
      <c r="H1097" s="24" t="s">
        <v>2380</v>
      </c>
      <c r="I1097" s="38" t="str">
        <f t="shared" si="34"/>
        <v>Obesity</v>
      </c>
      <c r="J1097" s="38" t="str">
        <f t="shared" si="35"/>
        <v>Prediabetes</v>
      </c>
    </row>
    <row r="1098" spans="1:10" x14ac:dyDescent="0.25">
      <c r="A1098" s="25" t="s">
        <v>1274</v>
      </c>
      <c r="B1098" s="26">
        <v>38.97</v>
      </c>
      <c r="C1098" s="26">
        <v>5.12</v>
      </c>
      <c r="D1098" s="26" t="s">
        <v>2380</v>
      </c>
      <c r="E1098" s="26" t="s">
        <v>2380</v>
      </c>
      <c r="F1098" s="26" t="s">
        <v>2380</v>
      </c>
      <c r="G1098" s="26">
        <v>0</v>
      </c>
      <c r="H1098" s="27" t="s">
        <v>2380</v>
      </c>
      <c r="I1098" s="38" t="str">
        <f t="shared" si="34"/>
        <v>Obesity</v>
      </c>
      <c r="J1098" s="38" t="str">
        <f t="shared" si="35"/>
        <v>Normal</v>
      </c>
    </row>
    <row r="1099" spans="1:10" x14ac:dyDescent="0.25">
      <c r="A1099" s="22" t="s">
        <v>1273</v>
      </c>
      <c r="B1099" s="23">
        <v>21.2</v>
      </c>
      <c r="C1099" s="23">
        <v>10.72</v>
      </c>
      <c r="D1099" s="23" t="s">
        <v>2380</v>
      </c>
      <c r="E1099" s="23" t="s">
        <v>2380</v>
      </c>
      <c r="F1099" s="23" t="s">
        <v>2380</v>
      </c>
      <c r="G1099" s="23">
        <v>0</v>
      </c>
      <c r="H1099" s="24" t="s">
        <v>2380</v>
      </c>
      <c r="I1099" s="38" t="str">
        <f t="shared" si="34"/>
        <v>Normal Weight</v>
      </c>
      <c r="J1099" s="38" t="str">
        <f t="shared" si="35"/>
        <v>Diabetes</v>
      </c>
    </row>
    <row r="1100" spans="1:10" x14ac:dyDescent="0.25">
      <c r="A1100" s="25" t="s">
        <v>1272</v>
      </c>
      <c r="B1100" s="26">
        <v>23.96</v>
      </c>
      <c r="C1100" s="26">
        <v>9.58</v>
      </c>
      <c r="D1100" s="26" t="s">
        <v>2381</v>
      </c>
      <c r="E1100" s="26" t="s">
        <v>2380</v>
      </c>
      <c r="F1100" s="26" t="s">
        <v>2382</v>
      </c>
      <c r="G1100" s="26">
        <v>1</v>
      </c>
      <c r="H1100" s="27" t="s">
        <v>2380</v>
      </c>
      <c r="I1100" s="38" t="str">
        <f t="shared" si="34"/>
        <v>Normal Weight</v>
      </c>
      <c r="J1100" s="38" t="str">
        <f t="shared" si="35"/>
        <v>Diabetes</v>
      </c>
    </row>
    <row r="1101" spans="1:10" x14ac:dyDescent="0.25">
      <c r="A1101" s="22" t="s">
        <v>1271</v>
      </c>
      <c r="B1101" s="23">
        <v>35.93</v>
      </c>
      <c r="C1101" s="23">
        <v>6.4</v>
      </c>
      <c r="D1101" s="23" t="s">
        <v>2381</v>
      </c>
      <c r="E1101" s="23" t="s">
        <v>2380</v>
      </c>
      <c r="F1101" s="23" t="s">
        <v>2380</v>
      </c>
      <c r="G1101" s="23">
        <v>1</v>
      </c>
      <c r="H1101" s="24" t="s">
        <v>2380</v>
      </c>
      <c r="I1101" s="38" t="str">
        <f t="shared" si="34"/>
        <v>Obesity</v>
      </c>
      <c r="J1101" s="38" t="str">
        <f t="shared" si="35"/>
        <v>Prediabetes</v>
      </c>
    </row>
    <row r="1102" spans="1:10" x14ac:dyDescent="0.25">
      <c r="A1102" s="25" t="s">
        <v>1270</v>
      </c>
      <c r="B1102" s="26">
        <v>26.11</v>
      </c>
      <c r="C1102" s="26">
        <v>6.8</v>
      </c>
      <c r="D1102" s="26" t="s">
        <v>2381</v>
      </c>
      <c r="E1102" s="26" t="s">
        <v>2380</v>
      </c>
      <c r="F1102" s="26" t="s">
        <v>2380</v>
      </c>
      <c r="G1102" s="26">
        <v>2</v>
      </c>
      <c r="H1102" s="27" t="s">
        <v>2380</v>
      </c>
      <c r="I1102" s="38" t="str">
        <f t="shared" si="34"/>
        <v>Overweight</v>
      </c>
      <c r="J1102" s="38" t="str">
        <f t="shared" si="35"/>
        <v>Diabetes</v>
      </c>
    </row>
    <row r="1103" spans="1:10" x14ac:dyDescent="0.25">
      <c r="A1103" s="22" t="s">
        <v>1269</v>
      </c>
      <c r="B1103" s="23">
        <v>32.299999999999997</v>
      </c>
      <c r="C1103" s="23">
        <v>9.48</v>
      </c>
      <c r="D1103" s="23" t="s">
        <v>2380</v>
      </c>
      <c r="E1103" s="23" t="s">
        <v>2380</v>
      </c>
      <c r="F1103" s="23" t="s">
        <v>2380</v>
      </c>
      <c r="G1103" s="23">
        <v>2</v>
      </c>
      <c r="H1103" s="24" t="s">
        <v>2380</v>
      </c>
      <c r="I1103" s="38" t="str">
        <f t="shared" si="34"/>
        <v>Obesity</v>
      </c>
      <c r="J1103" s="38" t="str">
        <f t="shared" si="35"/>
        <v>Diabetes</v>
      </c>
    </row>
    <row r="1104" spans="1:10" x14ac:dyDescent="0.25">
      <c r="A1104" s="25" t="s">
        <v>1268</v>
      </c>
      <c r="B1104" s="26">
        <v>28.69</v>
      </c>
      <c r="C1104" s="26">
        <v>7.45</v>
      </c>
      <c r="D1104" s="26" t="s">
        <v>2380</v>
      </c>
      <c r="E1104" s="26" t="s">
        <v>2380</v>
      </c>
      <c r="F1104" s="26" t="s">
        <v>2380</v>
      </c>
      <c r="G1104" s="26">
        <v>2</v>
      </c>
      <c r="H1104" s="27" t="s">
        <v>2380</v>
      </c>
      <c r="I1104" s="38" t="str">
        <f t="shared" si="34"/>
        <v>Overweight</v>
      </c>
      <c r="J1104" s="38" t="str">
        <f t="shared" si="35"/>
        <v>Diabetes</v>
      </c>
    </row>
    <row r="1105" spans="1:10" x14ac:dyDescent="0.25">
      <c r="A1105" s="22" t="s">
        <v>1267</v>
      </c>
      <c r="B1105" s="23">
        <v>31.28</v>
      </c>
      <c r="C1105" s="23">
        <v>6.94</v>
      </c>
      <c r="D1105" s="23" t="s">
        <v>2381</v>
      </c>
      <c r="E1105" s="23" t="s">
        <v>2380</v>
      </c>
      <c r="F1105" s="23" t="s">
        <v>2380</v>
      </c>
      <c r="G1105" s="23">
        <v>1</v>
      </c>
      <c r="H1105" s="24" t="s">
        <v>2380</v>
      </c>
      <c r="I1105" s="38" t="str">
        <f t="shared" si="34"/>
        <v>Obesity</v>
      </c>
      <c r="J1105" s="38" t="str">
        <f t="shared" si="35"/>
        <v>Diabetes</v>
      </c>
    </row>
    <row r="1106" spans="1:10" x14ac:dyDescent="0.25">
      <c r="A1106" s="25" t="s">
        <v>1266</v>
      </c>
      <c r="B1106" s="26">
        <v>30.21</v>
      </c>
      <c r="C1106" s="26">
        <v>7.83</v>
      </c>
      <c r="D1106" s="26" t="s">
        <v>2380</v>
      </c>
      <c r="E1106" s="26" t="s">
        <v>2380</v>
      </c>
      <c r="F1106" s="26" t="s">
        <v>2380</v>
      </c>
      <c r="G1106" s="26">
        <v>0</v>
      </c>
      <c r="H1106" s="27" t="s">
        <v>2380</v>
      </c>
      <c r="I1106" s="38" t="str">
        <f t="shared" si="34"/>
        <v>Obesity</v>
      </c>
      <c r="J1106" s="38" t="str">
        <f t="shared" si="35"/>
        <v>Diabetes</v>
      </c>
    </row>
    <row r="1107" spans="1:10" x14ac:dyDescent="0.25">
      <c r="A1107" s="22" t="s">
        <v>1265</v>
      </c>
      <c r="B1107" s="23">
        <v>38.28</v>
      </c>
      <c r="C1107" s="23">
        <v>10.17</v>
      </c>
      <c r="D1107" s="23" t="s">
        <v>2381</v>
      </c>
      <c r="E1107" s="23" t="s">
        <v>2380</v>
      </c>
      <c r="F1107" s="23" t="s">
        <v>2380</v>
      </c>
      <c r="G1107" s="23">
        <v>0</v>
      </c>
      <c r="H1107" s="24" t="s">
        <v>2380</v>
      </c>
      <c r="I1107" s="38" t="str">
        <f t="shared" si="34"/>
        <v>Obesity</v>
      </c>
      <c r="J1107" s="38" t="str">
        <f t="shared" si="35"/>
        <v>Diabetes</v>
      </c>
    </row>
    <row r="1108" spans="1:10" x14ac:dyDescent="0.25">
      <c r="A1108" s="25" t="s">
        <v>1264</v>
      </c>
      <c r="B1108" s="26">
        <v>29.9</v>
      </c>
      <c r="C1108" s="26">
        <v>8.9600000000000009</v>
      </c>
      <c r="D1108" s="26" t="s">
        <v>2381</v>
      </c>
      <c r="E1108" s="26" t="s">
        <v>2380</v>
      </c>
      <c r="F1108" s="26" t="s">
        <v>2380</v>
      </c>
      <c r="G1108" s="26">
        <v>0</v>
      </c>
      <c r="H1108" s="27" t="s">
        <v>2380</v>
      </c>
      <c r="I1108" s="38" t="str">
        <f t="shared" si="34"/>
        <v>Overweight</v>
      </c>
      <c r="J1108" s="38" t="str">
        <f t="shared" si="35"/>
        <v>Diabetes</v>
      </c>
    </row>
    <row r="1109" spans="1:10" x14ac:dyDescent="0.25">
      <c r="A1109" s="22" t="s">
        <v>1263</v>
      </c>
      <c r="B1109" s="23">
        <v>23.18</v>
      </c>
      <c r="C1109" s="23">
        <v>6.96</v>
      </c>
      <c r="D1109" s="23" t="s">
        <v>2381</v>
      </c>
      <c r="E1109" s="23" t="s">
        <v>2380</v>
      </c>
      <c r="F1109" s="23" t="s">
        <v>2380</v>
      </c>
      <c r="G1109" s="23">
        <v>2</v>
      </c>
      <c r="H1109" s="24" t="s">
        <v>2380</v>
      </c>
      <c r="I1109" s="38" t="str">
        <f t="shared" si="34"/>
        <v>Normal Weight</v>
      </c>
      <c r="J1109" s="38" t="str">
        <f t="shared" si="35"/>
        <v>Diabetes</v>
      </c>
    </row>
    <row r="1110" spans="1:10" x14ac:dyDescent="0.25">
      <c r="A1110" s="25" t="s">
        <v>1262</v>
      </c>
      <c r="B1110" s="26">
        <v>33.020000000000003</v>
      </c>
      <c r="C1110" s="26">
        <v>5.07</v>
      </c>
      <c r="D1110" s="26" t="s">
        <v>2381</v>
      </c>
      <c r="E1110" s="26" t="s">
        <v>2380</v>
      </c>
      <c r="F1110" s="26" t="s">
        <v>2380</v>
      </c>
      <c r="G1110" s="26">
        <v>0</v>
      </c>
      <c r="H1110" s="27" t="s">
        <v>2380</v>
      </c>
      <c r="I1110" s="38" t="str">
        <f t="shared" si="34"/>
        <v>Obesity</v>
      </c>
      <c r="J1110" s="38" t="str">
        <f t="shared" si="35"/>
        <v>Normal</v>
      </c>
    </row>
    <row r="1111" spans="1:10" x14ac:dyDescent="0.25">
      <c r="A1111" s="22" t="s">
        <v>1261</v>
      </c>
      <c r="B1111" s="23">
        <v>27.29</v>
      </c>
      <c r="C1111" s="23">
        <v>5.85</v>
      </c>
      <c r="D1111" s="23" t="s">
        <v>2380</v>
      </c>
      <c r="E1111" s="23" t="s">
        <v>2380</v>
      </c>
      <c r="F1111" s="23" t="s">
        <v>2380</v>
      </c>
      <c r="G1111" s="23">
        <v>2</v>
      </c>
      <c r="H1111" s="24" t="s">
        <v>2380</v>
      </c>
      <c r="I1111" s="38" t="str">
        <f t="shared" si="34"/>
        <v>Overweight</v>
      </c>
      <c r="J1111" s="38" t="str">
        <f t="shared" si="35"/>
        <v>Prediabetes</v>
      </c>
    </row>
    <row r="1112" spans="1:10" x14ac:dyDescent="0.25">
      <c r="A1112" s="25" t="s">
        <v>1260</v>
      </c>
      <c r="B1112" s="26">
        <v>23.18</v>
      </c>
      <c r="C1112" s="26">
        <v>10.56</v>
      </c>
      <c r="D1112" s="26" t="s">
        <v>2380</v>
      </c>
      <c r="E1112" s="26" t="s">
        <v>2380</v>
      </c>
      <c r="F1112" s="26" t="s">
        <v>2380</v>
      </c>
      <c r="G1112" s="26">
        <v>2</v>
      </c>
      <c r="H1112" s="27" t="s">
        <v>2380</v>
      </c>
      <c r="I1112" s="38" t="str">
        <f t="shared" si="34"/>
        <v>Normal Weight</v>
      </c>
      <c r="J1112" s="38" t="str">
        <f t="shared" si="35"/>
        <v>Diabetes</v>
      </c>
    </row>
    <row r="1113" spans="1:10" x14ac:dyDescent="0.25">
      <c r="A1113" s="22" t="s">
        <v>1259</v>
      </c>
      <c r="B1113" s="23">
        <v>32.659999999999997</v>
      </c>
      <c r="C1113" s="23">
        <v>8.92</v>
      </c>
      <c r="D1113" s="23" t="s">
        <v>2381</v>
      </c>
      <c r="E1113" s="23" t="s">
        <v>2380</v>
      </c>
      <c r="F1113" s="23" t="s">
        <v>2380</v>
      </c>
      <c r="G1113" s="23">
        <v>0</v>
      </c>
      <c r="H1113" s="24" t="s">
        <v>2380</v>
      </c>
      <c r="I1113" s="38" t="str">
        <f t="shared" si="34"/>
        <v>Obesity</v>
      </c>
      <c r="J1113" s="38" t="str">
        <f t="shared" si="35"/>
        <v>Diabetes</v>
      </c>
    </row>
    <row r="1114" spans="1:10" x14ac:dyDescent="0.25">
      <c r="A1114" s="25" t="s">
        <v>1258</v>
      </c>
      <c r="B1114" s="26">
        <v>30.78</v>
      </c>
      <c r="C1114" s="26">
        <v>8.6300000000000008</v>
      </c>
      <c r="D1114" s="26" t="s">
        <v>2380</v>
      </c>
      <c r="E1114" s="26" t="s">
        <v>2380</v>
      </c>
      <c r="F1114" s="26" t="s">
        <v>2380</v>
      </c>
      <c r="G1114" s="26">
        <v>0</v>
      </c>
      <c r="H1114" s="27" t="s">
        <v>2380</v>
      </c>
      <c r="I1114" s="38" t="str">
        <f t="shared" si="34"/>
        <v>Obesity</v>
      </c>
      <c r="J1114" s="38" t="str">
        <f t="shared" si="35"/>
        <v>Diabetes</v>
      </c>
    </row>
    <row r="1115" spans="1:10" x14ac:dyDescent="0.25">
      <c r="A1115" s="22" t="s">
        <v>1257</v>
      </c>
      <c r="B1115" s="23">
        <v>47.2</v>
      </c>
      <c r="C1115" s="23">
        <v>6.29</v>
      </c>
      <c r="D1115" s="23" t="s">
        <v>2381</v>
      </c>
      <c r="E1115" s="23" t="s">
        <v>2380</v>
      </c>
      <c r="F1115" s="23" t="s">
        <v>2382</v>
      </c>
      <c r="G1115" s="23">
        <v>1</v>
      </c>
      <c r="H1115" s="24" t="s">
        <v>2380</v>
      </c>
      <c r="I1115" s="38" t="str">
        <f t="shared" si="34"/>
        <v>Obesity</v>
      </c>
      <c r="J1115" s="38" t="str">
        <f t="shared" si="35"/>
        <v>Prediabetes</v>
      </c>
    </row>
    <row r="1116" spans="1:10" x14ac:dyDescent="0.25">
      <c r="A1116" s="25" t="s">
        <v>1256</v>
      </c>
      <c r="B1116" s="26">
        <v>31.6</v>
      </c>
      <c r="C1116" s="26">
        <v>5.75</v>
      </c>
      <c r="D1116" s="26" t="s">
        <v>2380</v>
      </c>
      <c r="E1116" s="26" t="s">
        <v>2380</v>
      </c>
      <c r="F1116" s="26" t="s">
        <v>2380</v>
      </c>
      <c r="G1116" s="26">
        <v>2</v>
      </c>
      <c r="H1116" s="27" t="s">
        <v>2380</v>
      </c>
      <c r="I1116" s="38" t="str">
        <f t="shared" si="34"/>
        <v>Obesity</v>
      </c>
      <c r="J1116" s="38" t="str">
        <f t="shared" si="35"/>
        <v>Prediabetes</v>
      </c>
    </row>
    <row r="1117" spans="1:10" x14ac:dyDescent="0.25">
      <c r="A1117" s="22" t="s">
        <v>1255</v>
      </c>
      <c r="B1117" s="23">
        <v>33.914999999999999</v>
      </c>
      <c r="C1117" s="23">
        <v>6.66</v>
      </c>
      <c r="D1117" s="23" t="s">
        <v>2381</v>
      </c>
      <c r="E1117" s="23" t="s">
        <v>2380</v>
      </c>
      <c r="F1117" s="23" t="s">
        <v>2380</v>
      </c>
      <c r="G1117" s="23">
        <v>1</v>
      </c>
      <c r="H1117" s="24" t="s">
        <v>2380</v>
      </c>
      <c r="I1117" s="38" t="str">
        <f t="shared" si="34"/>
        <v>Obesity</v>
      </c>
      <c r="J1117" s="38" t="str">
        <f t="shared" si="35"/>
        <v>Diabetes</v>
      </c>
    </row>
    <row r="1118" spans="1:10" x14ac:dyDescent="0.25">
      <c r="A1118" s="25" t="s">
        <v>1254</v>
      </c>
      <c r="B1118" s="26">
        <v>23.54</v>
      </c>
      <c r="C1118" s="26">
        <v>5.0999999999999996</v>
      </c>
      <c r="D1118" s="26" t="s">
        <v>2380</v>
      </c>
      <c r="E1118" s="26" t="s">
        <v>2380</v>
      </c>
      <c r="F1118" s="26" t="s">
        <v>2380</v>
      </c>
      <c r="G1118" s="26">
        <v>2</v>
      </c>
      <c r="H1118" s="27" t="s">
        <v>2380</v>
      </c>
      <c r="I1118" s="38" t="str">
        <f t="shared" si="34"/>
        <v>Normal Weight</v>
      </c>
      <c r="J1118" s="38" t="str">
        <f t="shared" si="35"/>
        <v>Normal</v>
      </c>
    </row>
    <row r="1119" spans="1:10" x14ac:dyDescent="0.25">
      <c r="A1119" s="22" t="s">
        <v>1253</v>
      </c>
      <c r="B1119" s="23">
        <v>27.074999999999999</v>
      </c>
      <c r="C1119" s="23">
        <v>4.41</v>
      </c>
      <c r="D1119" s="23" t="s">
        <v>2380</v>
      </c>
      <c r="E1119" s="23" t="s">
        <v>2380</v>
      </c>
      <c r="F1119" s="23" t="s">
        <v>2380</v>
      </c>
      <c r="G1119" s="23">
        <v>2</v>
      </c>
      <c r="H1119" s="24" t="s">
        <v>2380</v>
      </c>
      <c r="I1119" s="38" t="str">
        <f t="shared" si="34"/>
        <v>Overweight</v>
      </c>
      <c r="J1119" s="38" t="str">
        <f t="shared" si="35"/>
        <v>Normal</v>
      </c>
    </row>
    <row r="1120" spans="1:10" x14ac:dyDescent="0.25">
      <c r="A1120" s="25" t="s">
        <v>1252</v>
      </c>
      <c r="B1120" s="26">
        <v>25.8</v>
      </c>
      <c r="C1120" s="26">
        <v>5.52</v>
      </c>
      <c r="D1120" s="26" t="s">
        <v>2381</v>
      </c>
      <c r="E1120" s="26" t="s">
        <v>2380</v>
      </c>
      <c r="F1120" s="26" t="s">
        <v>2380</v>
      </c>
      <c r="G1120" s="26">
        <v>0</v>
      </c>
      <c r="H1120" s="27" t="s">
        <v>2380</v>
      </c>
      <c r="I1120" s="38" t="str">
        <f t="shared" si="34"/>
        <v>Overweight</v>
      </c>
      <c r="J1120" s="38" t="str">
        <f t="shared" si="35"/>
        <v>Normal</v>
      </c>
    </row>
    <row r="1121" spans="1:10" x14ac:dyDescent="0.25">
      <c r="A1121" s="22" t="s">
        <v>1251</v>
      </c>
      <c r="B1121" s="23">
        <v>36.1</v>
      </c>
      <c r="C1121" s="23">
        <v>4.62</v>
      </c>
      <c r="D1121" s="23" t="s">
        <v>2381</v>
      </c>
      <c r="E1121" s="23" t="s">
        <v>2380</v>
      </c>
      <c r="F1121" s="23" t="s">
        <v>2382</v>
      </c>
      <c r="G1121" s="23">
        <v>1</v>
      </c>
      <c r="H1121" s="24" t="s">
        <v>2380</v>
      </c>
      <c r="I1121" s="38" t="str">
        <f t="shared" si="34"/>
        <v>Obesity</v>
      </c>
      <c r="J1121" s="38" t="str">
        <f t="shared" si="35"/>
        <v>Normal</v>
      </c>
    </row>
    <row r="1122" spans="1:10" x14ac:dyDescent="0.25">
      <c r="A1122" s="25" t="s">
        <v>1250</v>
      </c>
      <c r="B1122" s="26">
        <v>30.495000000000001</v>
      </c>
      <c r="C1122" s="26">
        <v>5.74</v>
      </c>
      <c r="D1122" s="26" t="s">
        <v>2381</v>
      </c>
      <c r="E1122" s="26" t="s">
        <v>2380</v>
      </c>
      <c r="F1122" s="26" t="s">
        <v>2382</v>
      </c>
      <c r="G1122" s="26">
        <v>1</v>
      </c>
      <c r="H1122" s="27" t="s">
        <v>2380</v>
      </c>
      <c r="I1122" s="38" t="str">
        <f t="shared" si="34"/>
        <v>Obesity</v>
      </c>
      <c r="J1122" s="38" t="str">
        <f t="shared" si="35"/>
        <v>Prediabetes</v>
      </c>
    </row>
    <row r="1123" spans="1:10" x14ac:dyDescent="0.25">
      <c r="A1123" s="22" t="s">
        <v>1249</v>
      </c>
      <c r="B1123" s="23">
        <v>21.4</v>
      </c>
      <c r="C1123" s="23">
        <v>6.3</v>
      </c>
      <c r="D1123" s="23" t="s">
        <v>2381</v>
      </c>
      <c r="E1123" s="23" t="s">
        <v>2380</v>
      </c>
      <c r="F1123" s="23" t="s">
        <v>2382</v>
      </c>
      <c r="G1123" s="23">
        <v>1</v>
      </c>
      <c r="H1123" s="24" t="s">
        <v>2380</v>
      </c>
      <c r="I1123" s="38" t="str">
        <f t="shared" si="34"/>
        <v>Normal Weight</v>
      </c>
      <c r="J1123" s="38" t="str">
        <f t="shared" si="35"/>
        <v>Prediabetes</v>
      </c>
    </row>
    <row r="1124" spans="1:10" x14ac:dyDescent="0.25">
      <c r="A1124" s="25" t="s">
        <v>1248</v>
      </c>
      <c r="B1124" s="26">
        <v>32.299999999999997</v>
      </c>
      <c r="C1124" s="26">
        <v>10.27</v>
      </c>
      <c r="D1124" s="26" t="s">
        <v>2380</v>
      </c>
      <c r="E1124" s="26" t="s">
        <v>2380</v>
      </c>
      <c r="F1124" s="26" t="s">
        <v>2380</v>
      </c>
      <c r="G1124" s="26">
        <v>0</v>
      </c>
      <c r="H1124" s="27" t="s">
        <v>2380</v>
      </c>
      <c r="I1124" s="38" t="str">
        <f t="shared" si="34"/>
        <v>Obesity</v>
      </c>
      <c r="J1124" s="38" t="str">
        <f t="shared" si="35"/>
        <v>Diabetes</v>
      </c>
    </row>
    <row r="1125" spans="1:10" x14ac:dyDescent="0.25">
      <c r="A1125" s="22" t="s">
        <v>1247</v>
      </c>
      <c r="B1125" s="23">
        <v>29.78</v>
      </c>
      <c r="C1125" s="23">
        <v>5.85</v>
      </c>
      <c r="D1125" s="23" t="s">
        <v>2380</v>
      </c>
      <c r="E1125" s="23" t="s">
        <v>2380</v>
      </c>
      <c r="F1125" s="23" t="s">
        <v>2382</v>
      </c>
      <c r="G1125" s="23">
        <v>1</v>
      </c>
      <c r="H1125" s="24" t="s">
        <v>2380</v>
      </c>
      <c r="I1125" s="38" t="str">
        <f t="shared" si="34"/>
        <v>Overweight</v>
      </c>
      <c r="J1125" s="38" t="str">
        <f t="shared" si="35"/>
        <v>Prediabetes</v>
      </c>
    </row>
    <row r="1126" spans="1:10" x14ac:dyDescent="0.25">
      <c r="A1126" s="25" t="s">
        <v>1246</v>
      </c>
      <c r="B1126" s="26">
        <v>34.76</v>
      </c>
      <c r="C1126" s="26">
        <v>5.92</v>
      </c>
      <c r="D1126" s="26" t="s">
        <v>2381</v>
      </c>
      <c r="E1126" s="26" t="s">
        <v>2380</v>
      </c>
      <c r="F1126" s="26" t="s">
        <v>2380</v>
      </c>
      <c r="G1126" s="26">
        <v>1</v>
      </c>
      <c r="H1126" s="27" t="s">
        <v>2380</v>
      </c>
      <c r="I1126" s="38" t="str">
        <f t="shared" si="34"/>
        <v>Obesity</v>
      </c>
      <c r="J1126" s="38" t="str">
        <f t="shared" si="35"/>
        <v>Prediabetes</v>
      </c>
    </row>
    <row r="1127" spans="1:10" x14ac:dyDescent="0.25">
      <c r="A1127" s="22" t="s">
        <v>1245</v>
      </c>
      <c r="B1127" s="23">
        <v>18.335000000000001</v>
      </c>
      <c r="C1127" s="23">
        <v>10.01</v>
      </c>
      <c r="D1127" s="23" t="s">
        <v>2381</v>
      </c>
      <c r="E1127" s="23" t="s">
        <v>2380</v>
      </c>
      <c r="F1127" s="23" t="s">
        <v>2380</v>
      </c>
      <c r="G1127" s="23">
        <v>2</v>
      </c>
      <c r="H1127" s="24" t="s">
        <v>2380</v>
      </c>
      <c r="I1127" s="38" t="str">
        <f t="shared" si="34"/>
        <v>Underweight</v>
      </c>
      <c r="J1127" s="38" t="str">
        <f t="shared" si="35"/>
        <v>Diabetes</v>
      </c>
    </row>
    <row r="1128" spans="1:10" x14ac:dyDescent="0.25">
      <c r="A1128" s="25" t="s">
        <v>1244</v>
      </c>
      <c r="B1128" s="26">
        <v>32.299999999999997</v>
      </c>
      <c r="C1128" s="26">
        <v>9.59</v>
      </c>
      <c r="D1128" s="26" t="s">
        <v>2380</v>
      </c>
      <c r="E1128" s="26" t="s">
        <v>2380</v>
      </c>
      <c r="F1128" s="26" t="s">
        <v>2380</v>
      </c>
      <c r="G1128" s="26">
        <v>0</v>
      </c>
      <c r="H1128" s="27" t="s">
        <v>2380</v>
      </c>
      <c r="I1128" s="38" t="str">
        <f t="shared" si="34"/>
        <v>Obesity</v>
      </c>
      <c r="J1128" s="38" t="str">
        <f t="shared" si="35"/>
        <v>Diabetes</v>
      </c>
    </row>
    <row r="1129" spans="1:10" x14ac:dyDescent="0.25">
      <c r="A1129" s="22" t="s">
        <v>1243</v>
      </c>
      <c r="B1129" s="23">
        <v>27.74</v>
      </c>
      <c r="C1129" s="23">
        <v>10.37</v>
      </c>
      <c r="D1129" s="23" t="s">
        <v>2380</v>
      </c>
      <c r="E1129" s="23" t="s">
        <v>2380</v>
      </c>
      <c r="F1129" s="23" t="s">
        <v>2380</v>
      </c>
      <c r="G1129" s="23">
        <v>0</v>
      </c>
      <c r="H1129" s="24" t="s">
        <v>2380</v>
      </c>
      <c r="I1129" s="38" t="str">
        <f t="shared" si="34"/>
        <v>Overweight</v>
      </c>
      <c r="J1129" s="38" t="str">
        <f t="shared" si="35"/>
        <v>Diabetes</v>
      </c>
    </row>
    <row r="1130" spans="1:10" x14ac:dyDescent="0.25">
      <c r="A1130" s="25" t="s">
        <v>1242</v>
      </c>
      <c r="B1130" s="26">
        <v>24</v>
      </c>
      <c r="C1130" s="26">
        <v>4.01</v>
      </c>
      <c r="D1130" s="26" t="s">
        <v>2381</v>
      </c>
      <c r="E1130" s="26" t="s">
        <v>2380</v>
      </c>
      <c r="F1130" s="26" t="s">
        <v>2380</v>
      </c>
      <c r="G1130" s="26">
        <v>1</v>
      </c>
      <c r="H1130" s="27" t="s">
        <v>2380</v>
      </c>
      <c r="I1130" s="38" t="str">
        <f t="shared" si="34"/>
        <v>Normal Weight</v>
      </c>
      <c r="J1130" s="38" t="str">
        <f t="shared" si="35"/>
        <v>Normal</v>
      </c>
    </row>
    <row r="1131" spans="1:10" x14ac:dyDescent="0.25">
      <c r="A1131" s="22" t="s">
        <v>1241</v>
      </c>
      <c r="B1131" s="23">
        <v>31.78</v>
      </c>
      <c r="C1131" s="23">
        <v>4.24</v>
      </c>
      <c r="D1131" s="23" t="s">
        <v>2381</v>
      </c>
      <c r="E1131" s="23" t="s">
        <v>2380</v>
      </c>
      <c r="F1131" s="23" t="s">
        <v>2382</v>
      </c>
      <c r="G1131" s="23">
        <v>1</v>
      </c>
      <c r="H1131" s="24" t="s">
        <v>2380</v>
      </c>
      <c r="I1131" s="38" t="str">
        <f t="shared" si="34"/>
        <v>Obesity</v>
      </c>
      <c r="J1131" s="38" t="str">
        <f t="shared" si="35"/>
        <v>Normal</v>
      </c>
    </row>
    <row r="1132" spans="1:10" x14ac:dyDescent="0.25">
      <c r="A1132" s="25" t="s">
        <v>1240</v>
      </c>
      <c r="B1132" s="26">
        <v>32.25</v>
      </c>
      <c r="C1132" s="26">
        <v>5.36</v>
      </c>
      <c r="D1132" s="26" t="s">
        <v>2381</v>
      </c>
      <c r="E1132" s="26" t="s">
        <v>2380</v>
      </c>
      <c r="F1132" s="26" t="s">
        <v>2380</v>
      </c>
      <c r="G1132" s="26">
        <v>0</v>
      </c>
      <c r="H1132" s="27" t="s">
        <v>2380</v>
      </c>
      <c r="I1132" s="38" t="str">
        <f t="shared" si="34"/>
        <v>Obesity</v>
      </c>
      <c r="J1132" s="38" t="str">
        <f t="shared" si="35"/>
        <v>Normal</v>
      </c>
    </row>
    <row r="1133" spans="1:10" x14ac:dyDescent="0.25">
      <c r="A1133" s="22" t="s">
        <v>1239</v>
      </c>
      <c r="B1133" s="23">
        <v>30.114999999999998</v>
      </c>
      <c r="C1133" s="23">
        <v>4.99</v>
      </c>
      <c r="D1133" s="23" t="s">
        <v>2380</v>
      </c>
      <c r="E1133" s="23" t="s">
        <v>2380</v>
      </c>
      <c r="F1133" s="23" t="s">
        <v>2380</v>
      </c>
      <c r="G1133" s="23">
        <v>2</v>
      </c>
      <c r="H1133" s="24" t="s">
        <v>2380</v>
      </c>
      <c r="I1133" s="38" t="str">
        <f t="shared" si="34"/>
        <v>Obesity</v>
      </c>
      <c r="J1133" s="38" t="str">
        <f t="shared" si="35"/>
        <v>Normal</v>
      </c>
    </row>
    <row r="1134" spans="1:10" x14ac:dyDescent="0.25">
      <c r="A1134" s="25" t="s">
        <v>1238</v>
      </c>
      <c r="B1134" s="26">
        <v>22.41</v>
      </c>
      <c r="C1134" s="26">
        <v>8.68</v>
      </c>
      <c r="D1134" s="26" t="s">
        <v>2380</v>
      </c>
      <c r="E1134" s="26" t="s">
        <v>2380</v>
      </c>
      <c r="F1134" s="26" t="s">
        <v>2380</v>
      </c>
      <c r="G1134" s="26">
        <v>0</v>
      </c>
      <c r="H1134" s="27" t="s">
        <v>2380</v>
      </c>
      <c r="I1134" s="38" t="str">
        <f t="shared" si="34"/>
        <v>Normal Weight</v>
      </c>
      <c r="J1134" s="38" t="str">
        <f t="shared" si="35"/>
        <v>Diabetes</v>
      </c>
    </row>
    <row r="1135" spans="1:10" x14ac:dyDescent="0.25">
      <c r="A1135" s="22" t="s">
        <v>1237</v>
      </c>
      <c r="B1135" s="23">
        <v>45.72</v>
      </c>
      <c r="C1135" s="23">
        <v>4.2300000000000004</v>
      </c>
      <c r="D1135" s="23" t="s">
        <v>2381</v>
      </c>
      <c r="E1135" s="23" t="s">
        <v>2380</v>
      </c>
      <c r="F1135" s="23" t="s">
        <v>2380</v>
      </c>
      <c r="G1135" s="23">
        <v>0</v>
      </c>
      <c r="H1135" s="24" t="s">
        <v>2380</v>
      </c>
      <c r="I1135" s="38" t="str">
        <f t="shared" si="34"/>
        <v>Obesity</v>
      </c>
      <c r="J1135" s="38" t="str">
        <f t="shared" si="35"/>
        <v>Normal</v>
      </c>
    </row>
    <row r="1136" spans="1:10" x14ac:dyDescent="0.25">
      <c r="A1136" s="25" t="s">
        <v>1236</v>
      </c>
      <c r="B1136" s="26">
        <v>25</v>
      </c>
      <c r="C1136" s="26">
        <v>5.32</v>
      </c>
      <c r="D1136" s="26" t="s">
        <v>2381</v>
      </c>
      <c r="E1136" s="26" t="s">
        <v>2380</v>
      </c>
      <c r="F1136" s="26" t="s">
        <v>2380</v>
      </c>
      <c r="G1136" s="26">
        <v>2</v>
      </c>
      <c r="H1136" s="27" t="s">
        <v>2380</v>
      </c>
      <c r="I1136" s="38" t="str">
        <f t="shared" si="34"/>
        <v>Overweight</v>
      </c>
      <c r="J1136" s="38" t="str">
        <f t="shared" si="35"/>
        <v>Normal</v>
      </c>
    </row>
    <row r="1137" spans="1:10" x14ac:dyDescent="0.25">
      <c r="A1137" s="22" t="s">
        <v>1235</v>
      </c>
      <c r="B1137" s="23">
        <v>39.5</v>
      </c>
      <c r="C1137" s="23">
        <v>6.66</v>
      </c>
      <c r="D1137" s="23" t="s">
        <v>2380</v>
      </c>
      <c r="E1137" s="23" t="s">
        <v>2380</v>
      </c>
      <c r="F1137" s="23" t="s">
        <v>2380</v>
      </c>
      <c r="G1137" s="23">
        <v>0</v>
      </c>
      <c r="H1137" s="24" t="s">
        <v>2380</v>
      </c>
      <c r="I1137" s="38" t="str">
        <f t="shared" si="34"/>
        <v>Obesity</v>
      </c>
      <c r="J1137" s="38" t="str">
        <f t="shared" si="35"/>
        <v>Diabetes</v>
      </c>
    </row>
    <row r="1138" spans="1:10" x14ac:dyDescent="0.25">
      <c r="A1138" s="25" t="s">
        <v>1234</v>
      </c>
      <c r="B1138" s="26">
        <v>37.729999999999997</v>
      </c>
      <c r="C1138" s="26">
        <v>7.4</v>
      </c>
      <c r="D1138" s="26" t="s">
        <v>2380</v>
      </c>
      <c r="E1138" s="26" t="s">
        <v>2380</v>
      </c>
      <c r="F1138" s="26" t="s">
        <v>2380</v>
      </c>
      <c r="G1138" s="26">
        <v>0</v>
      </c>
      <c r="H1138" s="27" t="s">
        <v>2380</v>
      </c>
      <c r="I1138" s="38" t="str">
        <f t="shared" si="34"/>
        <v>Obesity</v>
      </c>
      <c r="J1138" s="38" t="str">
        <f t="shared" si="35"/>
        <v>Diabetes</v>
      </c>
    </row>
    <row r="1139" spans="1:10" x14ac:dyDescent="0.25">
      <c r="A1139" s="22" t="s">
        <v>1233</v>
      </c>
      <c r="B1139" s="23">
        <v>40.659999999999997</v>
      </c>
      <c r="C1139" s="23">
        <v>10.08</v>
      </c>
      <c r="D1139" s="23" t="s">
        <v>2380</v>
      </c>
      <c r="E1139" s="23" t="s">
        <v>2380</v>
      </c>
      <c r="F1139" s="23" t="s">
        <v>2380</v>
      </c>
      <c r="G1139" s="23">
        <v>0</v>
      </c>
      <c r="H1139" s="24" t="s">
        <v>2380</v>
      </c>
      <c r="I1139" s="38" t="str">
        <f t="shared" si="34"/>
        <v>Obesity</v>
      </c>
      <c r="J1139" s="38" t="str">
        <f t="shared" si="35"/>
        <v>Diabetes</v>
      </c>
    </row>
    <row r="1140" spans="1:10" x14ac:dyDescent="0.25">
      <c r="A1140" s="25" t="s">
        <v>1232</v>
      </c>
      <c r="B1140" s="26">
        <v>34.200000000000003</v>
      </c>
      <c r="C1140" s="26">
        <v>8.58</v>
      </c>
      <c r="D1140" s="26" t="s">
        <v>2380</v>
      </c>
      <c r="E1140" s="26" t="s">
        <v>2380</v>
      </c>
      <c r="F1140" s="26" t="s">
        <v>2380</v>
      </c>
      <c r="G1140" s="26">
        <v>0</v>
      </c>
      <c r="H1140" s="27" t="s">
        <v>2380</v>
      </c>
      <c r="I1140" s="38" t="str">
        <f t="shared" si="34"/>
        <v>Obesity</v>
      </c>
      <c r="J1140" s="38" t="str">
        <f t="shared" si="35"/>
        <v>Diabetes</v>
      </c>
    </row>
    <row r="1141" spans="1:10" x14ac:dyDescent="0.25">
      <c r="A1141" s="22" t="s">
        <v>1231</v>
      </c>
      <c r="B1141" s="23">
        <v>46.51</v>
      </c>
      <c r="C1141" s="23">
        <v>5.84</v>
      </c>
      <c r="D1141" s="23" t="s">
        <v>2380</v>
      </c>
      <c r="E1141" s="23" t="s">
        <v>2380</v>
      </c>
      <c r="F1141" s="23" t="s">
        <v>2380</v>
      </c>
      <c r="G1141" s="23">
        <v>1</v>
      </c>
      <c r="H1141" s="24" t="s">
        <v>2380</v>
      </c>
      <c r="I1141" s="38" t="str">
        <f t="shared" si="34"/>
        <v>Obesity</v>
      </c>
      <c r="J1141" s="38" t="str">
        <f t="shared" si="35"/>
        <v>Prediabetes</v>
      </c>
    </row>
    <row r="1142" spans="1:10" x14ac:dyDescent="0.25">
      <c r="A1142" s="25" t="s">
        <v>1230</v>
      </c>
      <c r="B1142" s="26">
        <v>28.88</v>
      </c>
      <c r="C1142" s="26">
        <v>4.8600000000000003</v>
      </c>
      <c r="D1142" s="26" t="s">
        <v>2381</v>
      </c>
      <c r="E1142" s="26" t="s">
        <v>2380</v>
      </c>
      <c r="F1142" s="26" t="s">
        <v>2382</v>
      </c>
      <c r="G1142" s="26">
        <v>1</v>
      </c>
      <c r="H1142" s="27" t="s">
        <v>2380</v>
      </c>
      <c r="I1142" s="38" t="str">
        <f t="shared" si="34"/>
        <v>Overweight</v>
      </c>
      <c r="J1142" s="38" t="str">
        <f t="shared" si="35"/>
        <v>Normal</v>
      </c>
    </row>
    <row r="1143" spans="1:10" x14ac:dyDescent="0.25">
      <c r="A1143" s="22" t="s">
        <v>1229</v>
      </c>
      <c r="B1143" s="23">
        <v>33.914999999999999</v>
      </c>
      <c r="C1143" s="23">
        <v>11.52</v>
      </c>
      <c r="D1143" s="23" t="s">
        <v>2380</v>
      </c>
      <c r="E1143" s="23" t="s">
        <v>2380</v>
      </c>
      <c r="F1143" s="23" t="s">
        <v>2380</v>
      </c>
      <c r="G1143" s="23">
        <v>0</v>
      </c>
      <c r="H1143" s="24" t="s">
        <v>2380</v>
      </c>
      <c r="I1143" s="38" t="str">
        <f t="shared" si="34"/>
        <v>Obesity</v>
      </c>
      <c r="J1143" s="38" t="str">
        <f t="shared" si="35"/>
        <v>Diabetes</v>
      </c>
    </row>
    <row r="1144" spans="1:10" x14ac:dyDescent="0.25">
      <c r="A1144" s="25" t="s">
        <v>1228</v>
      </c>
      <c r="B1144" s="26">
        <v>24.32</v>
      </c>
      <c r="C1144" s="26">
        <v>6.15</v>
      </c>
      <c r="D1144" s="26" t="s">
        <v>2381</v>
      </c>
      <c r="E1144" s="26" t="s">
        <v>2380</v>
      </c>
      <c r="F1144" s="26" t="s">
        <v>2382</v>
      </c>
      <c r="G1144" s="26">
        <v>1</v>
      </c>
      <c r="H1144" s="27" t="s">
        <v>2380</v>
      </c>
      <c r="I1144" s="38" t="str">
        <f t="shared" si="34"/>
        <v>Normal Weight</v>
      </c>
      <c r="J1144" s="38" t="str">
        <f t="shared" si="35"/>
        <v>Prediabetes</v>
      </c>
    </row>
    <row r="1145" spans="1:10" x14ac:dyDescent="0.25">
      <c r="A1145" s="22" t="s">
        <v>1227</v>
      </c>
      <c r="B1145" s="23">
        <v>25.8</v>
      </c>
      <c r="C1145" s="23">
        <v>9.94</v>
      </c>
      <c r="D1145" s="23" t="s">
        <v>2380</v>
      </c>
      <c r="E1145" s="23" t="s">
        <v>2380</v>
      </c>
      <c r="F1145" s="23" t="s">
        <v>2380</v>
      </c>
      <c r="G1145" s="23">
        <v>0</v>
      </c>
      <c r="H1145" s="24" t="s">
        <v>2380</v>
      </c>
      <c r="I1145" s="38" t="str">
        <f t="shared" si="34"/>
        <v>Overweight</v>
      </c>
      <c r="J1145" s="38" t="str">
        <f t="shared" si="35"/>
        <v>Diabetes</v>
      </c>
    </row>
    <row r="1146" spans="1:10" x14ac:dyDescent="0.25">
      <c r="A1146" s="25" t="s">
        <v>1226</v>
      </c>
      <c r="B1146" s="26">
        <v>21.56</v>
      </c>
      <c r="C1146" s="26">
        <v>10.56</v>
      </c>
      <c r="D1146" s="26" t="s">
        <v>2380</v>
      </c>
      <c r="E1146" s="26" t="s">
        <v>2380</v>
      </c>
      <c r="F1146" s="26" t="s">
        <v>2380</v>
      </c>
      <c r="G1146" s="26">
        <v>0</v>
      </c>
      <c r="H1146" s="27" t="s">
        <v>2380</v>
      </c>
      <c r="I1146" s="38" t="str">
        <f t="shared" si="34"/>
        <v>Normal Weight</v>
      </c>
      <c r="J1146" s="38" t="str">
        <f t="shared" si="35"/>
        <v>Diabetes</v>
      </c>
    </row>
    <row r="1147" spans="1:10" x14ac:dyDescent="0.25">
      <c r="A1147" s="22" t="s">
        <v>1225</v>
      </c>
      <c r="B1147" s="23">
        <v>31.6</v>
      </c>
      <c r="C1147" s="23">
        <v>6.79</v>
      </c>
      <c r="D1147" s="23" t="s">
        <v>2380</v>
      </c>
      <c r="E1147" s="23" t="s">
        <v>2380</v>
      </c>
      <c r="F1147" s="23" t="s">
        <v>2380</v>
      </c>
      <c r="G1147" s="23">
        <v>0</v>
      </c>
      <c r="H1147" s="24" t="s">
        <v>2380</v>
      </c>
      <c r="I1147" s="38" t="str">
        <f t="shared" si="34"/>
        <v>Obesity</v>
      </c>
      <c r="J1147" s="38" t="str">
        <f t="shared" si="35"/>
        <v>Diabetes</v>
      </c>
    </row>
    <row r="1148" spans="1:10" x14ac:dyDescent="0.25">
      <c r="A1148" s="25" t="s">
        <v>1224</v>
      </c>
      <c r="B1148" s="26">
        <v>42.93</v>
      </c>
      <c r="C1148" s="26">
        <v>4.8</v>
      </c>
      <c r="D1148" s="26" t="s">
        <v>2380</v>
      </c>
      <c r="E1148" s="26" t="s">
        <v>2380</v>
      </c>
      <c r="F1148" s="26" t="s">
        <v>2380</v>
      </c>
      <c r="G1148" s="26">
        <v>1</v>
      </c>
      <c r="H1148" s="27" t="s">
        <v>2380</v>
      </c>
      <c r="I1148" s="38" t="str">
        <f t="shared" si="34"/>
        <v>Obesity</v>
      </c>
      <c r="J1148" s="38" t="str">
        <f t="shared" si="35"/>
        <v>Normal</v>
      </c>
    </row>
    <row r="1149" spans="1:10" x14ac:dyDescent="0.25">
      <c r="A1149" s="22" t="s">
        <v>1223</v>
      </c>
      <c r="B1149" s="23">
        <v>26.72</v>
      </c>
      <c r="C1149" s="23">
        <v>5.75</v>
      </c>
      <c r="D1149" s="23" t="s">
        <v>2380</v>
      </c>
      <c r="E1149" s="23" t="s">
        <v>2380</v>
      </c>
      <c r="F1149" s="23" t="s">
        <v>2380</v>
      </c>
      <c r="G1149" s="23">
        <v>2</v>
      </c>
      <c r="H1149" s="24" t="s">
        <v>2380</v>
      </c>
      <c r="I1149" s="38" t="str">
        <f t="shared" si="34"/>
        <v>Overweight</v>
      </c>
      <c r="J1149" s="38" t="str">
        <f t="shared" si="35"/>
        <v>Prediabetes</v>
      </c>
    </row>
    <row r="1150" spans="1:10" x14ac:dyDescent="0.25">
      <c r="A1150" s="25" t="s">
        <v>1222</v>
      </c>
      <c r="B1150" s="26">
        <v>26.67</v>
      </c>
      <c r="C1150" s="26">
        <v>5.81</v>
      </c>
      <c r="D1150" s="26" t="s">
        <v>2380</v>
      </c>
      <c r="E1150" s="26" t="s">
        <v>2380</v>
      </c>
      <c r="F1150" s="26" t="s">
        <v>2380</v>
      </c>
      <c r="G1150" s="26">
        <v>2</v>
      </c>
      <c r="H1150" s="27" t="s">
        <v>2380</v>
      </c>
      <c r="I1150" s="38" t="str">
        <f t="shared" si="34"/>
        <v>Overweight</v>
      </c>
      <c r="J1150" s="38" t="str">
        <f t="shared" si="35"/>
        <v>Prediabetes</v>
      </c>
    </row>
    <row r="1151" spans="1:10" x14ac:dyDescent="0.25">
      <c r="A1151" s="22" t="s">
        <v>1221</v>
      </c>
      <c r="B1151" s="23">
        <v>42.68</v>
      </c>
      <c r="C1151" s="23">
        <v>9.2799999999999994</v>
      </c>
      <c r="D1151" s="23" t="s">
        <v>2380</v>
      </c>
      <c r="E1151" s="23" t="s">
        <v>2380</v>
      </c>
      <c r="F1151" s="23" t="s">
        <v>2380</v>
      </c>
      <c r="G1151" s="23">
        <v>2</v>
      </c>
      <c r="H1151" s="24" t="s">
        <v>2380</v>
      </c>
      <c r="I1151" s="38" t="str">
        <f t="shared" si="34"/>
        <v>Obesity</v>
      </c>
      <c r="J1151" s="38" t="str">
        <f t="shared" si="35"/>
        <v>Diabetes</v>
      </c>
    </row>
    <row r="1152" spans="1:10" x14ac:dyDescent="0.25">
      <c r="A1152" s="25" t="s">
        <v>1220</v>
      </c>
      <c r="B1152" s="26">
        <v>24.31</v>
      </c>
      <c r="C1152" s="26">
        <v>6.37</v>
      </c>
      <c r="D1152" s="26" t="s">
        <v>2380</v>
      </c>
      <c r="E1152" s="26" t="s">
        <v>2380</v>
      </c>
      <c r="F1152" s="26" t="s">
        <v>2380</v>
      </c>
      <c r="G1152" s="26">
        <v>0</v>
      </c>
      <c r="H1152" s="27" t="s">
        <v>2380</v>
      </c>
      <c r="I1152" s="38" t="str">
        <f t="shared" si="34"/>
        <v>Normal Weight</v>
      </c>
      <c r="J1152" s="38" t="str">
        <f t="shared" si="35"/>
        <v>Prediabetes</v>
      </c>
    </row>
    <row r="1153" spans="1:10" x14ac:dyDescent="0.25">
      <c r="A1153" s="22" t="s">
        <v>1219</v>
      </c>
      <c r="B1153" s="23">
        <v>44.75</v>
      </c>
      <c r="C1153" s="23">
        <v>5.09</v>
      </c>
      <c r="D1153" s="23" t="s">
        <v>2381</v>
      </c>
      <c r="E1153" s="23" t="s">
        <v>2380</v>
      </c>
      <c r="F1153" s="23" t="s">
        <v>2380</v>
      </c>
      <c r="G1153" s="23">
        <v>0</v>
      </c>
      <c r="H1153" s="24" t="s">
        <v>2380</v>
      </c>
      <c r="I1153" s="38" t="str">
        <f t="shared" si="34"/>
        <v>Obesity</v>
      </c>
      <c r="J1153" s="38" t="str">
        <f t="shared" si="35"/>
        <v>Normal</v>
      </c>
    </row>
    <row r="1154" spans="1:10" x14ac:dyDescent="0.25">
      <c r="A1154" s="25" t="s">
        <v>1218</v>
      </c>
      <c r="B1154" s="26">
        <v>30.78</v>
      </c>
      <c r="C1154" s="26">
        <v>7.94</v>
      </c>
      <c r="D1154" s="26" t="s">
        <v>2380</v>
      </c>
      <c r="E1154" s="26" t="s">
        <v>2380</v>
      </c>
      <c r="F1154" s="26" t="s">
        <v>2380</v>
      </c>
      <c r="G1154" s="26">
        <v>2</v>
      </c>
      <c r="H1154" s="27" t="s">
        <v>2380</v>
      </c>
      <c r="I1154" s="38" t="str">
        <f t="shared" ref="I1154:I1217" si="36">IF(B1154&lt;18.5,"Underweight",IF(B1154&lt;25,"Normal Weight",IF(B1154&lt;30,"Overweight","Obesity")))</f>
        <v>Obesity</v>
      </c>
      <c r="J1154" s="38" t="str">
        <f t="shared" ref="J1154:J1217" si="37">IF(C1154&lt;5.7,"Normal",IF(C1154&lt;6.5,"Prediabetes","Diabetes"))</f>
        <v>Diabetes</v>
      </c>
    </row>
    <row r="1155" spans="1:10" x14ac:dyDescent="0.25">
      <c r="A1155" s="22" t="s">
        <v>1217</v>
      </c>
      <c r="B1155" s="23">
        <v>21.86</v>
      </c>
      <c r="C1155" s="23">
        <v>10.95</v>
      </c>
      <c r="D1155" s="23" t="s">
        <v>2380</v>
      </c>
      <c r="E1155" s="23" t="s">
        <v>2380</v>
      </c>
      <c r="F1155" s="23" t="s">
        <v>2380</v>
      </c>
      <c r="G1155" s="23">
        <v>0</v>
      </c>
      <c r="H1155" s="24" t="s">
        <v>2380</v>
      </c>
      <c r="I1155" s="38" t="str">
        <f t="shared" si="36"/>
        <v>Normal Weight</v>
      </c>
      <c r="J1155" s="38" t="str">
        <f t="shared" si="37"/>
        <v>Diabetes</v>
      </c>
    </row>
    <row r="1156" spans="1:10" x14ac:dyDescent="0.25">
      <c r="A1156" s="25" t="s">
        <v>1216</v>
      </c>
      <c r="B1156" s="26">
        <v>49.09</v>
      </c>
      <c r="C1156" s="26">
        <v>6.3</v>
      </c>
      <c r="D1156" s="26" t="s">
        <v>2381</v>
      </c>
      <c r="E1156" s="26" t="s">
        <v>2380</v>
      </c>
      <c r="F1156" s="26" t="s">
        <v>2380</v>
      </c>
      <c r="G1156" s="26">
        <v>0</v>
      </c>
      <c r="H1156" s="27" t="s">
        <v>2380</v>
      </c>
      <c r="I1156" s="38" t="str">
        <f t="shared" si="36"/>
        <v>Obesity</v>
      </c>
      <c r="J1156" s="38" t="str">
        <f t="shared" si="37"/>
        <v>Prediabetes</v>
      </c>
    </row>
    <row r="1157" spans="1:10" x14ac:dyDescent="0.25">
      <c r="A1157" s="22" t="s">
        <v>1215</v>
      </c>
      <c r="B1157" s="23">
        <v>47.74</v>
      </c>
      <c r="C1157" s="23">
        <v>8.0500000000000007</v>
      </c>
      <c r="D1157" s="23" t="s">
        <v>2381</v>
      </c>
      <c r="E1157" s="23" t="s">
        <v>2380</v>
      </c>
      <c r="F1157" s="23" t="s">
        <v>2380</v>
      </c>
      <c r="G1157" s="23">
        <v>2</v>
      </c>
      <c r="H1157" s="24" t="s">
        <v>2380</v>
      </c>
      <c r="I1157" s="38" t="str">
        <f t="shared" si="36"/>
        <v>Obesity</v>
      </c>
      <c r="J1157" s="38" t="str">
        <f t="shared" si="37"/>
        <v>Diabetes</v>
      </c>
    </row>
    <row r="1158" spans="1:10" x14ac:dyDescent="0.25">
      <c r="A1158" s="25" t="s">
        <v>1214</v>
      </c>
      <c r="B1158" s="26">
        <v>30.2</v>
      </c>
      <c r="C1158" s="26">
        <v>9.8800000000000008</v>
      </c>
      <c r="D1158" s="26" t="s">
        <v>2381</v>
      </c>
      <c r="E1158" s="26" t="s">
        <v>2380</v>
      </c>
      <c r="F1158" s="26" t="s">
        <v>2380</v>
      </c>
      <c r="G1158" s="26">
        <v>2</v>
      </c>
      <c r="H1158" s="27" t="s">
        <v>2380</v>
      </c>
      <c r="I1158" s="38" t="str">
        <f t="shared" si="36"/>
        <v>Obesity</v>
      </c>
      <c r="J1158" s="38" t="str">
        <f t="shared" si="37"/>
        <v>Diabetes</v>
      </c>
    </row>
    <row r="1159" spans="1:10" x14ac:dyDescent="0.25">
      <c r="A1159" s="22" t="s">
        <v>1213</v>
      </c>
      <c r="B1159" s="23">
        <v>33.25</v>
      </c>
      <c r="C1159" s="23">
        <v>7.42</v>
      </c>
      <c r="D1159" s="23" t="s">
        <v>2381</v>
      </c>
      <c r="E1159" s="23" t="s">
        <v>2380</v>
      </c>
      <c r="F1159" s="23" t="s">
        <v>2380</v>
      </c>
      <c r="G1159" s="23">
        <v>2</v>
      </c>
      <c r="H1159" s="24" t="s">
        <v>2380</v>
      </c>
      <c r="I1159" s="38" t="str">
        <f t="shared" si="36"/>
        <v>Obesity</v>
      </c>
      <c r="J1159" s="38" t="str">
        <f t="shared" si="37"/>
        <v>Diabetes</v>
      </c>
    </row>
    <row r="1160" spans="1:10" x14ac:dyDescent="0.25">
      <c r="A1160" s="25" t="s">
        <v>1212</v>
      </c>
      <c r="B1160" s="26">
        <v>26.6</v>
      </c>
      <c r="C1160" s="26">
        <v>8.4499999999999993</v>
      </c>
      <c r="D1160" s="26" t="s">
        <v>2381</v>
      </c>
      <c r="E1160" s="26" t="s">
        <v>2380</v>
      </c>
      <c r="F1160" s="26" t="s">
        <v>2380</v>
      </c>
      <c r="G1160" s="26">
        <v>1</v>
      </c>
      <c r="H1160" s="27" t="s">
        <v>2380</v>
      </c>
      <c r="I1160" s="38" t="str">
        <f t="shared" si="36"/>
        <v>Overweight</v>
      </c>
      <c r="J1160" s="38" t="str">
        <f t="shared" si="37"/>
        <v>Diabetes</v>
      </c>
    </row>
    <row r="1161" spans="1:10" x14ac:dyDescent="0.25">
      <c r="A1161" s="22" t="s">
        <v>1211</v>
      </c>
      <c r="B1161" s="23">
        <v>26.35</v>
      </c>
      <c r="C1161" s="23">
        <v>6.21</v>
      </c>
      <c r="D1161" s="23" t="s">
        <v>2380</v>
      </c>
      <c r="E1161" s="23" t="s">
        <v>2380</v>
      </c>
      <c r="F1161" s="23" t="s">
        <v>2380</v>
      </c>
      <c r="G1161" s="23">
        <v>2</v>
      </c>
      <c r="H1161" s="24" t="s">
        <v>2380</v>
      </c>
      <c r="I1161" s="38" t="str">
        <f t="shared" si="36"/>
        <v>Overweight</v>
      </c>
      <c r="J1161" s="38" t="str">
        <f t="shared" si="37"/>
        <v>Prediabetes</v>
      </c>
    </row>
    <row r="1162" spans="1:10" x14ac:dyDescent="0.25">
      <c r="A1162" s="25" t="s">
        <v>1210</v>
      </c>
      <c r="B1162" s="26">
        <v>39.994999999999997</v>
      </c>
      <c r="C1162" s="26">
        <v>4.6500000000000004</v>
      </c>
      <c r="D1162" s="26" t="s">
        <v>2380</v>
      </c>
      <c r="E1162" s="26" t="s">
        <v>2380</v>
      </c>
      <c r="F1162" s="26" t="s">
        <v>2380</v>
      </c>
      <c r="G1162" s="26">
        <v>0</v>
      </c>
      <c r="H1162" s="27" t="s">
        <v>2380</v>
      </c>
      <c r="I1162" s="38" t="str">
        <f t="shared" si="36"/>
        <v>Obesity</v>
      </c>
      <c r="J1162" s="38" t="str">
        <f t="shared" si="37"/>
        <v>Normal</v>
      </c>
    </row>
    <row r="1163" spans="1:10" x14ac:dyDescent="0.25">
      <c r="A1163" s="22" t="s">
        <v>1209</v>
      </c>
      <c r="B1163" s="23">
        <v>22.92</v>
      </c>
      <c r="C1163" s="23">
        <v>5.87</v>
      </c>
      <c r="D1163" s="23" t="s">
        <v>2381</v>
      </c>
      <c r="E1163" s="23" t="s">
        <v>2380</v>
      </c>
      <c r="F1163" s="23" t="s">
        <v>2380</v>
      </c>
      <c r="G1163" s="23">
        <v>1</v>
      </c>
      <c r="H1163" s="24" t="s">
        <v>2380</v>
      </c>
      <c r="I1163" s="38" t="str">
        <f t="shared" si="36"/>
        <v>Normal Weight</v>
      </c>
      <c r="J1163" s="38" t="str">
        <f t="shared" si="37"/>
        <v>Prediabetes</v>
      </c>
    </row>
    <row r="1164" spans="1:10" x14ac:dyDescent="0.25">
      <c r="A1164" s="25" t="s">
        <v>1208</v>
      </c>
      <c r="B1164" s="26">
        <v>24.78</v>
      </c>
      <c r="C1164" s="26">
        <v>4.24</v>
      </c>
      <c r="D1164" s="26" t="s">
        <v>2381</v>
      </c>
      <c r="E1164" s="26" t="s">
        <v>2380</v>
      </c>
      <c r="F1164" s="26" t="s">
        <v>2380</v>
      </c>
      <c r="G1164" s="26">
        <v>2</v>
      </c>
      <c r="H1164" s="27" t="s">
        <v>2380</v>
      </c>
      <c r="I1164" s="38" t="str">
        <f t="shared" si="36"/>
        <v>Normal Weight</v>
      </c>
      <c r="J1164" s="38" t="str">
        <f t="shared" si="37"/>
        <v>Normal</v>
      </c>
    </row>
    <row r="1165" spans="1:10" x14ac:dyDescent="0.25">
      <c r="A1165" s="22" t="s">
        <v>1207</v>
      </c>
      <c r="B1165" s="23">
        <v>34.07</v>
      </c>
      <c r="C1165" s="23">
        <v>7.81</v>
      </c>
      <c r="D1165" s="23" t="s">
        <v>2381</v>
      </c>
      <c r="E1165" s="23" t="s">
        <v>2380</v>
      </c>
      <c r="F1165" s="23" t="s">
        <v>2380</v>
      </c>
      <c r="G1165" s="23">
        <v>0</v>
      </c>
      <c r="H1165" s="24" t="s">
        <v>2380</v>
      </c>
      <c r="I1165" s="38" t="str">
        <f t="shared" si="36"/>
        <v>Obesity</v>
      </c>
      <c r="J1165" s="38" t="str">
        <f t="shared" si="37"/>
        <v>Diabetes</v>
      </c>
    </row>
    <row r="1166" spans="1:10" x14ac:dyDescent="0.25">
      <c r="A1166" s="25" t="s">
        <v>1206</v>
      </c>
      <c r="B1166" s="26">
        <v>30.14</v>
      </c>
      <c r="C1166" s="26">
        <v>9.85</v>
      </c>
      <c r="D1166" s="26" t="s">
        <v>2380</v>
      </c>
      <c r="E1166" s="26" t="s">
        <v>2380</v>
      </c>
      <c r="F1166" s="26" t="s">
        <v>2380</v>
      </c>
      <c r="G1166" s="26">
        <v>0</v>
      </c>
      <c r="H1166" s="27" t="s">
        <v>2380</v>
      </c>
      <c r="I1166" s="38" t="str">
        <f t="shared" si="36"/>
        <v>Obesity</v>
      </c>
      <c r="J1166" s="38" t="str">
        <f t="shared" si="37"/>
        <v>Diabetes</v>
      </c>
    </row>
    <row r="1167" spans="1:10" x14ac:dyDescent="0.25">
      <c r="A1167" s="22" t="s">
        <v>1205</v>
      </c>
      <c r="B1167" s="23">
        <v>18.05</v>
      </c>
      <c r="C1167" s="23">
        <v>6.94</v>
      </c>
      <c r="D1167" s="23" t="s">
        <v>2380</v>
      </c>
      <c r="E1167" s="23" t="s">
        <v>2380</v>
      </c>
      <c r="F1167" s="23" t="s">
        <v>2380</v>
      </c>
      <c r="G1167" s="23">
        <v>0</v>
      </c>
      <c r="H1167" s="24" t="s">
        <v>2380</v>
      </c>
      <c r="I1167" s="38" t="str">
        <f t="shared" si="36"/>
        <v>Underweight</v>
      </c>
      <c r="J1167" s="38" t="str">
        <f t="shared" si="37"/>
        <v>Diabetes</v>
      </c>
    </row>
    <row r="1168" spans="1:10" x14ac:dyDescent="0.25">
      <c r="A1168" s="25" t="s">
        <v>1204</v>
      </c>
      <c r="B1168" s="26">
        <v>37.4</v>
      </c>
      <c r="C1168" s="26">
        <v>11.3</v>
      </c>
      <c r="D1168" s="26" t="s">
        <v>2381</v>
      </c>
      <c r="E1168" s="26" t="s">
        <v>2380</v>
      </c>
      <c r="F1168" s="26" t="s">
        <v>2380</v>
      </c>
      <c r="G1168" s="26">
        <v>2</v>
      </c>
      <c r="H1168" s="27" t="s">
        <v>2380</v>
      </c>
      <c r="I1168" s="38" t="str">
        <f t="shared" si="36"/>
        <v>Obesity</v>
      </c>
      <c r="J1168" s="38" t="str">
        <f t="shared" si="37"/>
        <v>Diabetes</v>
      </c>
    </row>
    <row r="1169" spans="1:10" x14ac:dyDescent="0.25">
      <c r="A1169" s="22" t="s">
        <v>1203</v>
      </c>
      <c r="B1169" s="23">
        <v>25.75</v>
      </c>
      <c r="C1169" s="23">
        <v>9.23</v>
      </c>
      <c r="D1169" s="23" t="s">
        <v>2380</v>
      </c>
      <c r="E1169" s="23" t="s">
        <v>2380</v>
      </c>
      <c r="F1169" s="23" t="s">
        <v>2380</v>
      </c>
      <c r="G1169" s="23">
        <v>0</v>
      </c>
      <c r="H1169" s="24" t="s">
        <v>2380</v>
      </c>
      <c r="I1169" s="38" t="str">
        <f t="shared" si="36"/>
        <v>Overweight</v>
      </c>
      <c r="J1169" s="38" t="str">
        <f t="shared" si="37"/>
        <v>Diabetes</v>
      </c>
    </row>
    <row r="1170" spans="1:10" x14ac:dyDescent="0.25">
      <c r="A1170" s="25" t="s">
        <v>1202</v>
      </c>
      <c r="B1170" s="26">
        <v>32.299999999999997</v>
      </c>
      <c r="C1170" s="26">
        <v>4.37</v>
      </c>
      <c r="D1170" s="26" t="s">
        <v>2380</v>
      </c>
      <c r="E1170" s="26" t="s">
        <v>2380</v>
      </c>
      <c r="F1170" s="26" t="s">
        <v>2380</v>
      </c>
      <c r="G1170" s="26">
        <v>2</v>
      </c>
      <c r="H1170" s="27" t="s">
        <v>2380</v>
      </c>
      <c r="I1170" s="38" t="str">
        <f t="shared" si="36"/>
        <v>Obesity</v>
      </c>
      <c r="J1170" s="38" t="str">
        <f t="shared" si="37"/>
        <v>Normal</v>
      </c>
    </row>
    <row r="1171" spans="1:10" x14ac:dyDescent="0.25">
      <c r="A1171" s="22" t="s">
        <v>1201</v>
      </c>
      <c r="B1171" s="23">
        <v>28.61</v>
      </c>
      <c r="C1171" s="23">
        <v>5.76</v>
      </c>
      <c r="D1171" s="23" t="s">
        <v>2380</v>
      </c>
      <c r="E1171" s="23" t="s">
        <v>2380</v>
      </c>
      <c r="F1171" s="23" t="s">
        <v>2382</v>
      </c>
      <c r="G1171" s="23">
        <v>1</v>
      </c>
      <c r="H1171" s="24" t="s">
        <v>2380</v>
      </c>
      <c r="I1171" s="38" t="str">
        <f t="shared" si="36"/>
        <v>Overweight</v>
      </c>
      <c r="J1171" s="38" t="str">
        <f t="shared" si="37"/>
        <v>Prediabetes</v>
      </c>
    </row>
    <row r="1172" spans="1:10" x14ac:dyDescent="0.25">
      <c r="A1172" s="25" t="s">
        <v>1200</v>
      </c>
      <c r="B1172" s="26">
        <v>45.41</v>
      </c>
      <c r="C1172" s="26">
        <v>4.96</v>
      </c>
      <c r="D1172" s="26" t="s">
        <v>2380</v>
      </c>
      <c r="E1172" s="26" t="s">
        <v>2380</v>
      </c>
      <c r="F1172" s="26" t="s">
        <v>2380</v>
      </c>
      <c r="G1172" s="26">
        <v>1</v>
      </c>
      <c r="H1172" s="27" t="s">
        <v>2380</v>
      </c>
      <c r="I1172" s="38" t="str">
        <f t="shared" si="36"/>
        <v>Obesity</v>
      </c>
      <c r="J1172" s="38" t="str">
        <f t="shared" si="37"/>
        <v>Normal</v>
      </c>
    </row>
    <row r="1173" spans="1:10" x14ac:dyDescent="0.25">
      <c r="A1173" s="22" t="s">
        <v>1199</v>
      </c>
      <c r="B1173" s="23">
        <v>31.2</v>
      </c>
      <c r="C1173" s="23">
        <v>11.04</v>
      </c>
      <c r="D1173" s="23" t="s">
        <v>2381</v>
      </c>
      <c r="E1173" s="23" t="s">
        <v>2380</v>
      </c>
      <c r="F1173" s="23" t="s">
        <v>2380</v>
      </c>
      <c r="G1173" s="23">
        <v>2</v>
      </c>
      <c r="H1173" s="24" t="s">
        <v>2380</v>
      </c>
      <c r="I1173" s="38" t="str">
        <f t="shared" si="36"/>
        <v>Obesity</v>
      </c>
      <c r="J1173" s="38" t="str">
        <f t="shared" si="37"/>
        <v>Diabetes</v>
      </c>
    </row>
    <row r="1174" spans="1:10" x14ac:dyDescent="0.25">
      <c r="A1174" s="25" t="s">
        <v>1198</v>
      </c>
      <c r="B1174" s="26">
        <v>29.83</v>
      </c>
      <c r="C1174" s="26">
        <v>7.81</v>
      </c>
      <c r="D1174" s="26" t="s">
        <v>2381</v>
      </c>
      <c r="E1174" s="26" t="s">
        <v>2380</v>
      </c>
      <c r="F1174" s="26" t="s">
        <v>2380</v>
      </c>
      <c r="G1174" s="26">
        <v>1</v>
      </c>
      <c r="H1174" s="27" t="s">
        <v>2380</v>
      </c>
      <c r="I1174" s="38" t="str">
        <f t="shared" si="36"/>
        <v>Overweight</v>
      </c>
      <c r="J1174" s="38" t="str">
        <f t="shared" si="37"/>
        <v>Diabetes</v>
      </c>
    </row>
    <row r="1175" spans="1:10" x14ac:dyDescent="0.25">
      <c r="A1175" s="22" t="s">
        <v>1197</v>
      </c>
      <c r="B1175" s="23">
        <v>29.06</v>
      </c>
      <c r="C1175" s="23">
        <v>4.55</v>
      </c>
      <c r="D1175" s="23" t="s">
        <v>2380</v>
      </c>
      <c r="E1175" s="23" t="s">
        <v>2380</v>
      </c>
      <c r="F1175" s="23" t="s">
        <v>2380</v>
      </c>
      <c r="G1175" s="23">
        <v>0</v>
      </c>
      <c r="H1175" s="24" t="s">
        <v>2380</v>
      </c>
      <c r="I1175" s="38" t="str">
        <f t="shared" si="36"/>
        <v>Overweight</v>
      </c>
      <c r="J1175" s="38" t="str">
        <f t="shared" si="37"/>
        <v>Normal</v>
      </c>
    </row>
    <row r="1176" spans="1:10" x14ac:dyDescent="0.25">
      <c r="A1176" s="25" t="s">
        <v>1196</v>
      </c>
      <c r="B1176" s="26">
        <v>27.454999999999998</v>
      </c>
      <c r="C1176" s="26">
        <v>6.13</v>
      </c>
      <c r="D1176" s="26" t="s">
        <v>2380</v>
      </c>
      <c r="E1176" s="26" t="s">
        <v>2380</v>
      </c>
      <c r="F1176" s="26" t="s">
        <v>2380</v>
      </c>
      <c r="G1176" s="26">
        <v>2</v>
      </c>
      <c r="H1176" s="27" t="s">
        <v>2380</v>
      </c>
      <c r="I1176" s="38" t="str">
        <f t="shared" si="36"/>
        <v>Overweight</v>
      </c>
      <c r="J1176" s="38" t="str">
        <f t="shared" si="37"/>
        <v>Prediabetes</v>
      </c>
    </row>
    <row r="1177" spans="1:10" x14ac:dyDescent="0.25">
      <c r="A1177" s="22" t="s">
        <v>1195</v>
      </c>
      <c r="B1177" s="23">
        <v>23.01</v>
      </c>
      <c r="C1177" s="23">
        <v>6.04</v>
      </c>
      <c r="D1177" s="23" t="s">
        <v>2381</v>
      </c>
      <c r="E1177" s="23" t="s">
        <v>2380</v>
      </c>
      <c r="F1177" s="23" t="s">
        <v>2380</v>
      </c>
      <c r="G1177" s="23">
        <v>1</v>
      </c>
      <c r="H1177" s="24" t="s">
        <v>2380</v>
      </c>
      <c r="I1177" s="38" t="str">
        <f t="shared" si="36"/>
        <v>Normal Weight</v>
      </c>
      <c r="J1177" s="38" t="str">
        <f t="shared" si="37"/>
        <v>Prediabetes</v>
      </c>
    </row>
    <row r="1178" spans="1:10" x14ac:dyDescent="0.25">
      <c r="A1178" s="25" t="s">
        <v>1194</v>
      </c>
      <c r="B1178" s="26">
        <v>31.39</v>
      </c>
      <c r="C1178" s="26">
        <v>8.85</v>
      </c>
      <c r="D1178" s="26" t="s">
        <v>2381</v>
      </c>
      <c r="E1178" s="26" t="s">
        <v>2380</v>
      </c>
      <c r="F1178" s="26" t="s">
        <v>2380</v>
      </c>
      <c r="G1178" s="26">
        <v>0</v>
      </c>
      <c r="H1178" s="27" t="s">
        <v>2380</v>
      </c>
      <c r="I1178" s="38" t="str">
        <f t="shared" si="36"/>
        <v>Obesity</v>
      </c>
      <c r="J1178" s="38" t="str">
        <f t="shared" si="37"/>
        <v>Diabetes</v>
      </c>
    </row>
    <row r="1179" spans="1:10" x14ac:dyDescent="0.25">
      <c r="A1179" s="22" t="s">
        <v>1193</v>
      </c>
      <c r="B1179" s="23">
        <v>34.770000000000003</v>
      </c>
      <c r="C1179" s="23">
        <v>10.54</v>
      </c>
      <c r="D1179" s="23" t="s">
        <v>2380</v>
      </c>
      <c r="E1179" s="23" t="s">
        <v>2380</v>
      </c>
      <c r="F1179" s="23" t="s">
        <v>2380</v>
      </c>
      <c r="G1179" s="23">
        <v>2</v>
      </c>
      <c r="H1179" s="24" t="s">
        <v>2380</v>
      </c>
      <c r="I1179" s="38" t="str">
        <f t="shared" si="36"/>
        <v>Obesity</v>
      </c>
      <c r="J1179" s="38" t="str">
        <f t="shared" si="37"/>
        <v>Diabetes</v>
      </c>
    </row>
    <row r="1180" spans="1:10" x14ac:dyDescent="0.25">
      <c r="A1180" s="25" t="s">
        <v>1192</v>
      </c>
      <c r="B1180" s="26">
        <v>24.48</v>
      </c>
      <c r="C1180" s="26">
        <v>4.37</v>
      </c>
      <c r="D1180" s="26" t="s">
        <v>2381</v>
      </c>
      <c r="E1180" s="26" t="s">
        <v>2380</v>
      </c>
      <c r="F1180" s="26" t="s">
        <v>2380</v>
      </c>
      <c r="G1180" s="26">
        <v>2</v>
      </c>
      <c r="H1180" s="27" t="s">
        <v>2380</v>
      </c>
      <c r="I1180" s="38" t="str">
        <f t="shared" si="36"/>
        <v>Normal Weight</v>
      </c>
      <c r="J1180" s="38" t="str">
        <f t="shared" si="37"/>
        <v>Normal</v>
      </c>
    </row>
    <row r="1181" spans="1:10" x14ac:dyDescent="0.25">
      <c r="A1181" s="22" t="s">
        <v>1191</v>
      </c>
      <c r="B1181" s="23">
        <v>22.61</v>
      </c>
      <c r="C1181" s="23">
        <v>9.6300000000000008</v>
      </c>
      <c r="D1181" s="23" t="s">
        <v>2380</v>
      </c>
      <c r="E1181" s="23" t="s">
        <v>2380</v>
      </c>
      <c r="F1181" s="23" t="s">
        <v>2380</v>
      </c>
      <c r="G1181" s="23">
        <v>2</v>
      </c>
      <c r="H1181" s="24" t="s">
        <v>2380</v>
      </c>
      <c r="I1181" s="38" t="str">
        <f t="shared" si="36"/>
        <v>Normal Weight</v>
      </c>
      <c r="J1181" s="38" t="str">
        <f t="shared" si="37"/>
        <v>Diabetes</v>
      </c>
    </row>
    <row r="1182" spans="1:10" x14ac:dyDescent="0.25">
      <c r="A1182" s="25" t="s">
        <v>1190</v>
      </c>
      <c r="B1182" s="26">
        <v>34.299999999999997</v>
      </c>
      <c r="C1182" s="26">
        <v>10.37</v>
      </c>
      <c r="D1182" s="26" t="s">
        <v>2380</v>
      </c>
      <c r="E1182" s="26" t="s">
        <v>2380</v>
      </c>
      <c r="F1182" s="26" t="s">
        <v>2380</v>
      </c>
      <c r="G1182" s="26">
        <v>0</v>
      </c>
      <c r="H1182" s="27" t="s">
        <v>2380</v>
      </c>
      <c r="I1182" s="38" t="str">
        <f t="shared" si="36"/>
        <v>Obesity</v>
      </c>
      <c r="J1182" s="38" t="str">
        <f t="shared" si="37"/>
        <v>Diabetes</v>
      </c>
    </row>
    <row r="1183" spans="1:10" x14ac:dyDescent="0.25">
      <c r="A1183" s="22" t="s">
        <v>1189</v>
      </c>
      <c r="B1183" s="23">
        <v>46.09</v>
      </c>
      <c r="C1183" s="23">
        <v>5.44</v>
      </c>
      <c r="D1183" s="23" t="s">
        <v>2380</v>
      </c>
      <c r="E1183" s="23" t="s">
        <v>2380</v>
      </c>
      <c r="F1183" s="23" t="s">
        <v>2380</v>
      </c>
      <c r="G1183" s="23">
        <v>2</v>
      </c>
      <c r="H1183" s="24" t="s">
        <v>2380</v>
      </c>
      <c r="I1183" s="38" t="str">
        <f t="shared" si="36"/>
        <v>Obesity</v>
      </c>
      <c r="J1183" s="38" t="str">
        <f t="shared" si="37"/>
        <v>Normal</v>
      </c>
    </row>
    <row r="1184" spans="1:10" x14ac:dyDescent="0.25">
      <c r="A1184" s="25" t="s">
        <v>1188</v>
      </c>
      <c r="B1184" s="26">
        <v>44.744999999999997</v>
      </c>
      <c r="C1184" s="26">
        <v>5.19</v>
      </c>
      <c r="D1184" s="26" t="s">
        <v>2380</v>
      </c>
      <c r="E1184" s="26" t="s">
        <v>2380</v>
      </c>
      <c r="F1184" s="26" t="s">
        <v>2380</v>
      </c>
      <c r="G1184" s="26">
        <v>2</v>
      </c>
      <c r="H1184" s="27" t="s">
        <v>2380</v>
      </c>
      <c r="I1184" s="38" t="str">
        <f t="shared" si="36"/>
        <v>Obesity</v>
      </c>
      <c r="J1184" s="38" t="str">
        <f t="shared" si="37"/>
        <v>Normal</v>
      </c>
    </row>
    <row r="1185" spans="1:10" x14ac:dyDescent="0.25">
      <c r="A1185" s="22" t="s">
        <v>1187</v>
      </c>
      <c r="B1185" s="23">
        <v>26.33</v>
      </c>
      <c r="C1185" s="23">
        <v>11.8</v>
      </c>
      <c r="D1185" s="23" t="s">
        <v>2381</v>
      </c>
      <c r="E1185" s="23" t="s">
        <v>2380</v>
      </c>
      <c r="F1185" s="23" t="s">
        <v>2380</v>
      </c>
      <c r="G1185" s="23">
        <v>1</v>
      </c>
      <c r="H1185" s="24" t="s">
        <v>2380</v>
      </c>
      <c r="I1185" s="38" t="str">
        <f t="shared" si="36"/>
        <v>Overweight</v>
      </c>
      <c r="J1185" s="38" t="str">
        <f t="shared" si="37"/>
        <v>Diabetes</v>
      </c>
    </row>
    <row r="1186" spans="1:10" x14ac:dyDescent="0.25">
      <c r="A1186" s="25" t="s">
        <v>1186</v>
      </c>
      <c r="B1186" s="26">
        <v>26.6</v>
      </c>
      <c r="C1186" s="26">
        <v>8.3800000000000008</v>
      </c>
      <c r="D1186" s="26" t="s">
        <v>2380</v>
      </c>
      <c r="E1186" s="26" t="s">
        <v>2380</v>
      </c>
      <c r="F1186" s="26" t="s">
        <v>2380</v>
      </c>
      <c r="G1186" s="26">
        <v>2</v>
      </c>
      <c r="H1186" s="27" t="s">
        <v>2380</v>
      </c>
      <c r="I1186" s="38" t="str">
        <f t="shared" si="36"/>
        <v>Overweight</v>
      </c>
      <c r="J1186" s="38" t="str">
        <f t="shared" si="37"/>
        <v>Diabetes</v>
      </c>
    </row>
    <row r="1187" spans="1:10" x14ac:dyDescent="0.25">
      <c r="A1187" s="22" t="s">
        <v>1185</v>
      </c>
      <c r="B1187" s="23">
        <v>27.5</v>
      </c>
      <c r="C1187" s="23">
        <v>7.58</v>
      </c>
      <c r="D1187" s="23" t="s">
        <v>2380</v>
      </c>
      <c r="E1187" s="23" t="s">
        <v>2380</v>
      </c>
      <c r="F1187" s="23" t="s">
        <v>2380</v>
      </c>
      <c r="G1187" s="23">
        <v>0</v>
      </c>
      <c r="H1187" s="24" t="s">
        <v>2380</v>
      </c>
      <c r="I1187" s="38" t="str">
        <f t="shared" si="36"/>
        <v>Overweight</v>
      </c>
      <c r="J1187" s="38" t="str">
        <f t="shared" si="37"/>
        <v>Diabetes</v>
      </c>
    </row>
    <row r="1188" spans="1:10" x14ac:dyDescent="0.25">
      <c r="A1188" s="25" t="s">
        <v>1184</v>
      </c>
      <c r="B1188" s="26">
        <v>41.55</v>
      </c>
      <c r="C1188" s="26">
        <v>4.6100000000000003</v>
      </c>
      <c r="D1188" s="26" t="s">
        <v>2380</v>
      </c>
      <c r="E1188" s="26" t="s">
        <v>2380</v>
      </c>
      <c r="F1188" s="26" t="s">
        <v>2380</v>
      </c>
      <c r="G1188" s="26">
        <v>1</v>
      </c>
      <c r="H1188" s="27" t="s">
        <v>2380</v>
      </c>
      <c r="I1188" s="38" t="str">
        <f t="shared" si="36"/>
        <v>Obesity</v>
      </c>
      <c r="J1188" s="38" t="str">
        <f t="shared" si="37"/>
        <v>Normal</v>
      </c>
    </row>
    <row r="1189" spans="1:10" x14ac:dyDescent="0.25">
      <c r="A1189" s="22" t="s">
        <v>1183</v>
      </c>
      <c r="B1189" s="23">
        <v>41.47</v>
      </c>
      <c r="C1189" s="23">
        <v>4.7</v>
      </c>
      <c r="D1189" s="23" t="s">
        <v>2381</v>
      </c>
      <c r="E1189" s="23" t="s">
        <v>2380</v>
      </c>
      <c r="F1189" s="23" t="s">
        <v>2382</v>
      </c>
      <c r="G1189" s="23">
        <v>1</v>
      </c>
      <c r="H1189" s="24" t="s">
        <v>2380</v>
      </c>
      <c r="I1189" s="38" t="str">
        <f t="shared" si="36"/>
        <v>Obesity</v>
      </c>
      <c r="J1189" s="38" t="str">
        <f t="shared" si="37"/>
        <v>Normal</v>
      </c>
    </row>
    <row r="1190" spans="1:10" x14ac:dyDescent="0.25">
      <c r="A1190" s="25" t="s">
        <v>1182</v>
      </c>
      <c r="B1190" s="26">
        <v>24.795000000000002</v>
      </c>
      <c r="C1190" s="26">
        <v>6.05</v>
      </c>
      <c r="D1190" s="26" t="s">
        <v>2381</v>
      </c>
      <c r="E1190" s="26" t="s">
        <v>2380</v>
      </c>
      <c r="F1190" s="26" t="s">
        <v>2380</v>
      </c>
      <c r="G1190" s="26">
        <v>0</v>
      </c>
      <c r="H1190" s="27" t="s">
        <v>2380</v>
      </c>
      <c r="I1190" s="38" t="str">
        <f t="shared" si="36"/>
        <v>Normal Weight</v>
      </c>
      <c r="J1190" s="38" t="str">
        <f t="shared" si="37"/>
        <v>Prediabetes</v>
      </c>
    </row>
    <row r="1191" spans="1:10" x14ac:dyDescent="0.25">
      <c r="A1191" s="22" t="s">
        <v>1181</v>
      </c>
      <c r="B1191" s="23">
        <v>29.48</v>
      </c>
      <c r="C1191" s="23">
        <v>5.63</v>
      </c>
      <c r="D1191" s="23" t="s">
        <v>2381</v>
      </c>
      <c r="E1191" s="23" t="s">
        <v>2380</v>
      </c>
      <c r="F1191" s="23" t="s">
        <v>2382</v>
      </c>
      <c r="G1191" s="23">
        <v>1</v>
      </c>
      <c r="H1191" s="24" t="s">
        <v>2380</v>
      </c>
      <c r="I1191" s="38" t="str">
        <f t="shared" si="36"/>
        <v>Overweight</v>
      </c>
      <c r="J1191" s="38" t="str">
        <f t="shared" si="37"/>
        <v>Normal</v>
      </c>
    </row>
    <row r="1192" spans="1:10" x14ac:dyDescent="0.25">
      <c r="A1192" s="25" t="s">
        <v>1180</v>
      </c>
      <c r="B1192" s="26">
        <v>28.09</v>
      </c>
      <c r="C1192" s="26">
        <v>6.06</v>
      </c>
      <c r="D1192" s="26" t="s">
        <v>2380</v>
      </c>
      <c r="E1192" s="26" t="s">
        <v>2380</v>
      </c>
      <c r="F1192" s="26" t="s">
        <v>2382</v>
      </c>
      <c r="G1192" s="26">
        <v>1</v>
      </c>
      <c r="H1192" s="27" t="s">
        <v>2380</v>
      </c>
      <c r="I1192" s="38" t="str">
        <f t="shared" si="36"/>
        <v>Overweight</v>
      </c>
      <c r="J1192" s="38" t="str">
        <f t="shared" si="37"/>
        <v>Prediabetes</v>
      </c>
    </row>
    <row r="1193" spans="1:10" x14ac:dyDescent="0.25">
      <c r="A1193" s="22" t="s">
        <v>1179</v>
      </c>
      <c r="B1193" s="23">
        <v>32.729999999999997</v>
      </c>
      <c r="C1193" s="23">
        <v>5.19</v>
      </c>
      <c r="D1193" s="23" t="s">
        <v>2380</v>
      </c>
      <c r="E1193" s="23" t="s">
        <v>2380</v>
      </c>
      <c r="F1193" s="23" t="s">
        <v>2380</v>
      </c>
      <c r="G1193" s="23">
        <v>1</v>
      </c>
      <c r="H1193" s="24" t="s">
        <v>2380</v>
      </c>
      <c r="I1193" s="38" t="str">
        <f t="shared" si="36"/>
        <v>Obesity</v>
      </c>
      <c r="J1193" s="38" t="str">
        <f t="shared" si="37"/>
        <v>Normal</v>
      </c>
    </row>
    <row r="1194" spans="1:10" x14ac:dyDescent="0.25">
      <c r="A1194" s="25" t="s">
        <v>1178</v>
      </c>
      <c r="B1194" s="26">
        <v>27.36</v>
      </c>
      <c r="C1194" s="26">
        <v>8.9600000000000009</v>
      </c>
      <c r="D1194" s="26" t="s">
        <v>2380</v>
      </c>
      <c r="E1194" s="26" t="s">
        <v>2380</v>
      </c>
      <c r="F1194" s="26" t="s">
        <v>2380</v>
      </c>
      <c r="G1194" s="26">
        <v>0</v>
      </c>
      <c r="H1194" s="27" t="s">
        <v>2380</v>
      </c>
      <c r="I1194" s="38" t="str">
        <f t="shared" si="36"/>
        <v>Overweight</v>
      </c>
      <c r="J1194" s="38" t="str">
        <f t="shared" si="37"/>
        <v>Diabetes</v>
      </c>
    </row>
    <row r="1195" spans="1:10" x14ac:dyDescent="0.25">
      <c r="A1195" s="22" t="s">
        <v>1177</v>
      </c>
      <c r="B1195" s="23">
        <v>27.265000000000001</v>
      </c>
      <c r="C1195" s="23">
        <v>11.39</v>
      </c>
      <c r="D1195" s="23" t="s">
        <v>2380</v>
      </c>
      <c r="E1195" s="23" t="s">
        <v>2380</v>
      </c>
      <c r="F1195" s="23" t="s">
        <v>2380</v>
      </c>
      <c r="G1195" s="23">
        <v>0</v>
      </c>
      <c r="H1195" s="24" t="s">
        <v>2380</v>
      </c>
      <c r="I1195" s="38" t="str">
        <f t="shared" si="36"/>
        <v>Overweight</v>
      </c>
      <c r="J1195" s="38" t="str">
        <f t="shared" si="37"/>
        <v>Diabetes</v>
      </c>
    </row>
    <row r="1196" spans="1:10" x14ac:dyDescent="0.25">
      <c r="A1196" s="25" t="s">
        <v>1176</v>
      </c>
      <c r="B1196" s="26">
        <v>48.07</v>
      </c>
      <c r="C1196" s="26">
        <v>4.0599999999999996</v>
      </c>
      <c r="D1196" s="26" t="s">
        <v>2381</v>
      </c>
      <c r="E1196" s="26" t="s">
        <v>2380</v>
      </c>
      <c r="F1196" s="26" t="s">
        <v>2380</v>
      </c>
      <c r="G1196" s="26">
        <v>0</v>
      </c>
      <c r="H1196" s="27" t="s">
        <v>2380</v>
      </c>
      <c r="I1196" s="38" t="str">
        <f t="shared" si="36"/>
        <v>Obesity</v>
      </c>
      <c r="J1196" s="38" t="str">
        <f t="shared" si="37"/>
        <v>Normal</v>
      </c>
    </row>
    <row r="1197" spans="1:10" x14ac:dyDescent="0.25">
      <c r="A1197" s="22" t="s">
        <v>1175</v>
      </c>
      <c r="B1197" s="23">
        <v>30.8</v>
      </c>
      <c r="C1197" s="23">
        <v>5.23</v>
      </c>
      <c r="D1197" s="23" t="s">
        <v>2381</v>
      </c>
      <c r="E1197" s="23" t="s">
        <v>2380</v>
      </c>
      <c r="F1197" s="23" t="s">
        <v>2380</v>
      </c>
      <c r="G1197" s="23">
        <v>0</v>
      </c>
      <c r="H1197" s="24" t="s">
        <v>2380</v>
      </c>
      <c r="I1197" s="38" t="str">
        <f t="shared" si="36"/>
        <v>Obesity</v>
      </c>
      <c r="J1197" s="38" t="str">
        <f t="shared" si="37"/>
        <v>Normal</v>
      </c>
    </row>
    <row r="1198" spans="1:10" x14ac:dyDescent="0.25">
      <c r="A1198" s="25" t="s">
        <v>1174</v>
      </c>
      <c r="B1198" s="26">
        <v>32.299999999999997</v>
      </c>
      <c r="C1198" s="26">
        <v>5.05</v>
      </c>
      <c r="D1198" s="26" t="s">
        <v>2381</v>
      </c>
      <c r="E1198" s="26" t="s">
        <v>2380</v>
      </c>
      <c r="F1198" s="26" t="s">
        <v>2380</v>
      </c>
      <c r="G1198" s="26">
        <v>0</v>
      </c>
      <c r="H1198" s="27" t="s">
        <v>2380</v>
      </c>
      <c r="I1198" s="38" t="str">
        <f t="shared" si="36"/>
        <v>Obesity</v>
      </c>
      <c r="J1198" s="38" t="str">
        <f t="shared" si="37"/>
        <v>Normal</v>
      </c>
    </row>
    <row r="1199" spans="1:10" x14ac:dyDescent="0.25">
      <c r="A1199" s="22" t="s">
        <v>1173</v>
      </c>
      <c r="B1199" s="23">
        <v>39.700000000000003</v>
      </c>
      <c r="C1199" s="23">
        <v>7.34</v>
      </c>
      <c r="D1199" s="23" t="s">
        <v>2380</v>
      </c>
      <c r="E1199" s="23" t="s">
        <v>2380</v>
      </c>
      <c r="F1199" s="23" t="s">
        <v>2380</v>
      </c>
      <c r="G1199" s="23">
        <v>0</v>
      </c>
      <c r="H1199" s="24" t="s">
        <v>2380</v>
      </c>
      <c r="I1199" s="38" t="str">
        <f t="shared" si="36"/>
        <v>Obesity</v>
      </c>
      <c r="J1199" s="38" t="str">
        <f t="shared" si="37"/>
        <v>Diabetes</v>
      </c>
    </row>
    <row r="1200" spans="1:10" x14ac:dyDescent="0.25">
      <c r="A1200" s="25" t="s">
        <v>1172</v>
      </c>
      <c r="B1200" s="26">
        <v>35.97</v>
      </c>
      <c r="C1200" s="26">
        <v>8.1300000000000008</v>
      </c>
      <c r="D1200" s="26" t="s">
        <v>2380</v>
      </c>
      <c r="E1200" s="26" t="s">
        <v>2380</v>
      </c>
      <c r="F1200" s="26" t="s">
        <v>2380</v>
      </c>
      <c r="G1200" s="26">
        <v>0</v>
      </c>
      <c r="H1200" s="27" t="s">
        <v>2380</v>
      </c>
      <c r="I1200" s="38" t="str">
        <f t="shared" si="36"/>
        <v>Obesity</v>
      </c>
      <c r="J1200" s="38" t="str">
        <f t="shared" si="37"/>
        <v>Diabetes</v>
      </c>
    </row>
    <row r="1201" spans="1:10" x14ac:dyDescent="0.25">
      <c r="A1201" s="22" t="s">
        <v>1171</v>
      </c>
      <c r="B1201" s="23">
        <v>25.86</v>
      </c>
      <c r="C1201" s="23">
        <v>6.68</v>
      </c>
      <c r="D1201" s="23" t="s">
        <v>2381</v>
      </c>
      <c r="E1201" s="23" t="s">
        <v>2380</v>
      </c>
      <c r="F1201" s="23" t="s">
        <v>2380</v>
      </c>
      <c r="G1201" s="23">
        <v>1</v>
      </c>
      <c r="H1201" s="24" t="s">
        <v>2380</v>
      </c>
      <c r="I1201" s="38" t="str">
        <f t="shared" si="36"/>
        <v>Overweight</v>
      </c>
      <c r="J1201" s="38" t="str">
        <f t="shared" si="37"/>
        <v>Diabetes</v>
      </c>
    </row>
    <row r="1202" spans="1:10" x14ac:dyDescent="0.25">
      <c r="A1202" s="25" t="s">
        <v>1170</v>
      </c>
      <c r="B1202" s="26">
        <v>30.03</v>
      </c>
      <c r="C1202" s="26">
        <v>11.51</v>
      </c>
      <c r="D1202" s="26" t="s">
        <v>2380</v>
      </c>
      <c r="E1202" s="26" t="s">
        <v>2380</v>
      </c>
      <c r="F1202" s="26" t="s">
        <v>2380</v>
      </c>
      <c r="G1202" s="26">
        <v>0</v>
      </c>
      <c r="H1202" s="27" t="s">
        <v>2380</v>
      </c>
      <c r="I1202" s="38" t="str">
        <f t="shared" si="36"/>
        <v>Obesity</v>
      </c>
      <c r="J1202" s="38" t="str">
        <f t="shared" si="37"/>
        <v>Diabetes</v>
      </c>
    </row>
    <row r="1203" spans="1:10" x14ac:dyDescent="0.25">
      <c r="A1203" s="22" t="s">
        <v>1169</v>
      </c>
      <c r="B1203" s="23">
        <v>25.76</v>
      </c>
      <c r="C1203" s="23">
        <v>6.02</v>
      </c>
      <c r="D1203" s="23" t="s">
        <v>2381</v>
      </c>
      <c r="E1203" s="23" t="s">
        <v>2380</v>
      </c>
      <c r="F1203" s="23" t="s">
        <v>2382</v>
      </c>
      <c r="G1203" s="23">
        <v>1</v>
      </c>
      <c r="H1203" s="24" t="s">
        <v>2380</v>
      </c>
      <c r="I1203" s="38" t="str">
        <f t="shared" si="36"/>
        <v>Overweight</v>
      </c>
      <c r="J1203" s="38" t="str">
        <f t="shared" si="37"/>
        <v>Prediabetes</v>
      </c>
    </row>
    <row r="1204" spans="1:10" x14ac:dyDescent="0.25">
      <c r="A1204" s="25" t="s">
        <v>1168</v>
      </c>
      <c r="B1204" s="26">
        <v>22.42</v>
      </c>
      <c r="C1204" s="26">
        <v>7.96</v>
      </c>
      <c r="D1204" s="26" t="s">
        <v>2380</v>
      </c>
      <c r="E1204" s="26" t="s">
        <v>2380</v>
      </c>
      <c r="F1204" s="26" t="s">
        <v>2380</v>
      </c>
      <c r="G1204" s="26">
        <v>0</v>
      </c>
      <c r="H1204" s="27" t="s">
        <v>2380</v>
      </c>
      <c r="I1204" s="38" t="str">
        <f t="shared" si="36"/>
        <v>Normal Weight</v>
      </c>
      <c r="J1204" s="38" t="str">
        <f t="shared" si="37"/>
        <v>Diabetes</v>
      </c>
    </row>
    <row r="1205" spans="1:10" x14ac:dyDescent="0.25">
      <c r="A1205" s="22" t="s">
        <v>1167</v>
      </c>
      <c r="B1205" s="23">
        <v>33.18</v>
      </c>
      <c r="C1205" s="23">
        <v>6.01</v>
      </c>
      <c r="D1205" s="23" t="s">
        <v>2381</v>
      </c>
      <c r="E1205" s="23" t="s">
        <v>2380</v>
      </c>
      <c r="F1205" s="23" t="s">
        <v>2380</v>
      </c>
      <c r="G1205" s="23">
        <v>1</v>
      </c>
      <c r="H1205" s="24" t="s">
        <v>2380</v>
      </c>
      <c r="I1205" s="38" t="str">
        <f t="shared" si="36"/>
        <v>Obesity</v>
      </c>
      <c r="J1205" s="38" t="str">
        <f t="shared" si="37"/>
        <v>Prediabetes</v>
      </c>
    </row>
    <row r="1206" spans="1:10" x14ac:dyDescent="0.25">
      <c r="A1206" s="25" t="s">
        <v>1166</v>
      </c>
      <c r="B1206" s="26">
        <v>43.04</v>
      </c>
      <c r="C1206" s="26">
        <v>5.9</v>
      </c>
      <c r="D1206" s="26" t="s">
        <v>2381</v>
      </c>
      <c r="E1206" s="26" t="s">
        <v>2380</v>
      </c>
      <c r="F1206" s="26" t="s">
        <v>2380</v>
      </c>
      <c r="G1206" s="26">
        <v>0</v>
      </c>
      <c r="H1206" s="27" t="s">
        <v>2380</v>
      </c>
      <c r="I1206" s="38" t="str">
        <f t="shared" si="36"/>
        <v>Obesity</v>
      </c>
      <c r="J1206" s="38" t="str">
        <f t="shared" si="37"/>
        <v>Prediabetes</v>
      </c>
    </row>
    <row r="1207" spans="1:10" x14ac:dyDescent="0.25">
      <c r="A1207" s="22" t="s">
        <v>1165</v>
      </c>
      <c r="B1207" s="23">
        <v>34.15</v>
      </c>
      <c r="C1207" s="23">
        <v>4.49</v>
      </c>
      <c r="D1207" s="23" t="s">
        <v>2381</v>
      </c>
      <c r="E1207" s="23" t="s">
        <v>2380</v>
      </c>
      <c r="F1207" s="23" t="s">
        <v>2380</v>
      </c>
      <c r="G1207" s="23">
        <v>1</v>
      </c>
      <c r="H1207" s="24" t="s">
        <v>2380</v>
      </c>
      <c r="I1207" s="38" t="str">
        <f t="shared" si="36"/>
        <v>Obesity</v>
      </c>
      <c r="J1207" s="38" t="str">
        <f t="shared" si="37"/>
        <v>Normal</v>
      </c>
    </row>
    <row r="1208" spans="1:10" x14ac:dyDescent="0.25">
      <c r="A1208" s="25" t="s">
        <v>1164</v>
      </c>
      <c r="B1208" s="26">
        <v>25.78</v>
      </c>
      <c r="C1208" s="26">
        <v>6.25</v>
      </c>
      <c r="D1208" s="26" t="s">
        <v>2380</v>
      </c>
      <c r="E1208" s="26" t="s">
        <v>2380</v>
      </c>
      <c r="F1208" s="26" t="s">
        <v>2380</v>
      </c>
      <c r="G1208" s="26">
        <v>0</v>
      </c>
      <c r="H1208" s="27" t="s">
        <v>2380</v>
      </c>
      <c r="I1208" s="38" t="str">
        <f t="shared" si="36"/>
        <v>Overweight</v>
      </c>
      <c r="J1208" s="38" t="str">
        <f t="shared" si="37"/>
        <v>Prediabetes</v>
      </c>
    </row>
    <row r="1209" spans="1:10" x14ac:dyDescent="0.25">
      <c r="A1209" s="22" t="s">
        <v>1163</v>
      </c>
      <c r="B1209" s="23">
        <v>21.02</v>
      </c>
      <c r="C1209" s="23">
        <v>9.6199999999999992</v>
      </c>
      <c r="D1209" s="23" t="s">
        <v>2381</v>
      </c>
      <c r="E1209" s="23" t="s">
        <v>2380</v>
      </c>
      <c r="F1209" s="23" t="s">
        <v>2382</v>
      </c>
      <c r="G1209" s="23">
        <v>1</v>
      </c>
      <c r="H1209" s="24" t="s">
        <v>2380</v>
      </c>
      <c r="I1209" s="38" t="str">
        <f t="shared" si="36"/>
        <v>Normal Weight</v>
      </c>
      <c r="J1209" s="38" t="str">
        <f t="shared" si="37"/>
        <v>Diabetes</v>
      </c>
    </row>
    <row r="1210" spans="1:10" x14ac:dyDescent="0.25">
      <c r="A1210" s="25" t="s">
        <v>1162</v>
      </c>
      <c r="B1210" s="26">
        <v>37.51</v>
      </c>
      <c r="C1210" s="26">
        <v>11.06</v>
      </c>
      <c r="D1210" s="26" t="s">
        <v>2380</v>
      </c>
      <c r="E1210" s="26" t="s">
        <v>2380</v>
      </c>
      <c r="F1210" s="26" t="s">
        <v>2380</v>
      </c>
      <c r="G1210" s="26">
        <v>2</v>
      </c>
      <c r="H1210" s="27" t="s">
        <v>2380</v>
      </c>
      <c r="I1210" s="38" t="str">
        <f t="shared" si="36"/>
        <v>Obesity</v>
      </c>
      <c r="J1210" s="38" t="str">
        <f t="shared" si="37"/>
        <v>Diabetes</v>
      </c>
    </row>
    <row r="1211" spans="1:10" x14ac:dyDescent="0.25">
      <c r="A1211" s="22" t="s">
        <v>1161</v>
      </c>
      <c r="B1211" s="23">
        <v>25.745000000000001</v>
      </c>
      <c r="C1211" s="23">
        <v>6.11</v>
      </c>
      <c r="D1211" s="23" t="s">
        <v>2381</v>
      </c>
      <c r="E1211" s="23" t="s">
        <v>2380</v>
      </c>
      <c r="F1211" s="23" t="s">
        <v>2380</v>
      </c>
      <c r="G1211" s="23">
        <v>0</v>
      </c>
      <c r="H1211" s="24" t="s">
        <v>2380</v>
      </c>
      <c r="I1211" s="38" t="str">
        <f t="shared" si="36"/>
        <v>Overweight</v>
      </c>
      <c r="J1211" s="38" t="str">
        <f t="shared" si="37"/>
        <v>Prediabetes</v>
      </c>
    </row>
    <row r="1212" spans="1:10" x14ac:dyDescent="0.25">
      <c r="A1212" s="25" t="s">
        <v>1160</v>
      </c>
      <c r="B1212" s="26">
        <v>31.35</v>
      </c>
      <c r="C1212" s="26">
        <v>11.49</v>
      </c>
      <c r="D1212" s="26" t="s">
        <v>2380</v>
      </c>
      <c r="E1212" s="26" t="s">
        <v>2380</v>
      </c>
      <c r="F1212" s="26" t="s">
        <v>2380</v>
      </c>
      <c r="G1212" s="26">
        <v>2</v>
      </c>
      <c r="H1212" s="27" t="s">
        <v>2380</v>
      </c>
      <c r="I1212" s="38" t="str">
        <f t="shared" si="36"/>
        <v>Obesity</v>
      </c>
      <c r="J1212" s="38" t="str">
        <f t="shared" si="37"/>
        <v>Diabetes</v>
      </c>
    </row>
    <row r="1213" spans="1:10" x14ac:dyDescent="0.25">
      <c r="A1213" s="22" t="s">
        <v>1159</v>
      </c>
      <c r="B1213" s="23">
        <v>29.83</v>
      </c>
      <c r="C1213" s="23">
        <v>8.68</v>
      </c>
      <c r="D1213" s="23" t="s">
        <v>2380</v>
      </c>
      <c r="E1213" s="23" t="s">
        <v>2380</v>
      </c>
      <c r="F1213" s="23" t="s">
        <v>2380</v>
      </c>
      <c r="G1213" s="23">
        <v>2</v>
      </c>
      <c r="H1213" s="24" t="s">
        <v>2380</v>
      </c>
      <c r="I1213" s="38" t="str">
        <f t="shared" si="36"/>
        <v>Overweight</v>
      </c>
      <c r="J1213" s="38" t="str">
        <f t="shared" si="37"/>
        <v>Diabetes</v>
      </c>
    </row>
    <row r="1214" spans="1:10" x14ac:dyDescent="0.25">
      <c r="A1214" s="25" t="s">
        <v>1158</v>
      </c>
      <c r="B1214" s="26">
        <v>25.49</v>
      </c>
      <c r="C1214" s="26">
        <v>5.68</v>
      </c>
      <c r="D1214" s="26" t="s">
        <v>2381</v>
      </c>
      <c r="E1214" s="26" t="s">
        <v>2380</v>
      </c>
      <c r="F1214" s="26" t="s">
        <v>2382</v>
      </c>
      <c r="G1214" s="26">
        <v>1</v>
      </c>
      <c r="H1214" s="27" t="s">
        <v>2380</v>
      </c>
      <c r="I1214" s="38" t="str">
        <f t="shared" si="36"/>
        <v>Overweight</v>
      </c>
      <c r="J1214" s="38" t="str">
        <f t="shared" si="37"/>
        <v>Normal</v>
      </c>
    </row>
    <row r="1215" spans="1:10" x14ac:dyDescent="0.25">
      <c r="A1215" s="22" t="s">
        <v>1157</v>
      </c>
      <c r="B1215" s="23">
        <v>34.1</v>
      </c>
      <c r="C1215" s="23">
        <v>8.4499999999999993</v>
      </c>
      <c r="D1215" s="23" t="s">
        <v>2380</v>
      </c>
      <c r="E1215" s="23" t="s">
        <v>2380</v>
      </c>
      <c r="F1215" s="23" t="s">
        <v>2380</v>
      </c>
      <c r="G1215" s="23">
        <v>0</v>
      </c>
      <c r="H1215" s="24" t="s">
        <v>2380</v>
      </c>
      <c r="I1215" s="38" t="str">
        <f t="shared" si="36"/>
        <v>Obesity</v>
      </c>
      <c r="J1215" s="38" t="str">
        <f t="shared" si="37"/>
        <v>Diabetes</v>
      </c>
    </row>
    <row r="1216" spans="1:10" x14ac:dyDescent="0.25">
      <c r="A1216" s="25" t="s">
        <v>1156</v>
      </c>
      <c r="B1216" s="26">
        <v>25.84</v>
      </c>
      <c r="C1216" s="26">
        <v>8.51</v>
      </c>
      <c r="D1216" s="26" t="s">
        <v>2380</v>
      </c>
      <c r="E1216" s="26" t="s">
        <v>2380</v>
      </c>
      <c r="F1216" s="26" t="s">
        <v>2380</v>
      </c>
      <c r="G1216" s="26">
        <v>2</v>
      </c>
      <c r="H1216" s="27" t="s">
        <v>2380</v>
      </c>
      <c r="I1216" s="38" t="str">
        <f t="shared" si="36"/>
        <v>Overweight</v>
      </c>
      <c r="J1216" s="38" t="str">
        <f t="shared" si="37"/>
        <v>Diabetes</v>
      </c>
    </row>
    <row r="1217" spans="1:10" x14ac:dyDescent="0.25">
      <c r="A1217" s="22" t="s">
        <v>1155</v>
      </c>
      <c r="B1217" s="23">
        <v>20.6</v>
      </c>
      <c r="C1217" s="23">
        <v>7.62</v>
      </c>
      <c r="D1217" s="23" t="s">
        <v>2380</v>
      </c>
      <c r="E1217" s="23" t="s">
        <v>2380</v>
      </c>
      <c r="F1217" s="23" t="s">
        <v>2380</v>
      </c>
      <c r="G1217" s="23">
        <v>0</v>
      </c>
      <c r="H1217" s="24" t="s">
        <v>2380</v>
      </c>
      <c r="I1217" s="38" t="str">
        <f t="shared" si="36"/>
        <v>Normal Weight</v>
      </c>
      <c r="J1217" s="38" t="str">
        <f t="shared" si="37"/>
        <v>Diabetes</v>
      </c>
    </row>
    <row r="1218" spans="1:10" x14ac:dyDescent="0.25">
      <c r="A1218" s="25" t="s">
        <v>1154</v>
      </c>
      <c r="B1218" s="26">
        <v>28.88</v>
      </c>
      <c r="C1218" s="26">
        <v>10.18</v>
      </c>
      <c r="D1218" s="26" t="s">
        <v>2380</v>
      </c>
      <c r="E1218" s="26" t="s">
        <v>2380</v>
      </c>
      <c r="F1218" s="26" t="s">
        <v>2380</v>
      </c>
      <c r="G1218" s="26">
        <v>0</v>
      </c>
      <c r="H1218" s="27" t="s">
        <v>2380</v>
      </c>
      <c r="I1218" s="38" t="str">
        <f t="shared" ref="I1218:I1281" si="38">IF(B1218&lt;18.5,"Underweight",IF(B1218&lt;25,"Normal Weight",IF(B1218&lt;30,"Overweight","Obesity")))</f>
        <v>Overweight</v>
      </c>
      <c r="J1218" s="38" t="str">
        <f t="shared" ref="J1218:J1281" si="39">IF(C1218&lt;5.7,"Normal",IF(C1218&lt;6.5,"Prediabetes","Diabetes"))</f>
        <v>Diabetes</v>
      </c>
    </row>
    <row r="1219" spans="1:10" x14ac:dyDescent="0.25">
      <c r="A1219" s="22" t="s">
        <v>1153</v>
      </c>
      <c r="B1219" s="23">
        <v>28.24</v>
      </c>
      <c r="C1219" s="23">
        <v>5.36</v>
      </c>
      <c r="D1219" s="23" t="s">
        <v>2380</v>
      </c>
      <c r="E1219" s="23" t="s">
        <v>2380</v>
      </c>
      <c r="F1219" s="23" t="s">
        <v>2380</v>
      </c>
      <c r="G1219" s="23">
        <v>0</v>
      </c>
      <c r="H1219" s="24" t="s">
        <v>2380</v>
      </c>
      <c r="I1219" s="38" t="str">
        <f t="shared" si="38"/>
        <v>Overweight</v>
      </c>
      <c r="J1219" s="38" t="str">
        <f t="shared" si="39"/>
        <v>Normal</v>
      </c>
    </row>
    <row r="1220" spans="1:10" x14ac:dyDescent="0.25">
      <c r="A1220" s="25" t="s">
        <v>1152</v>
      </c>
      <c r="B1220" s="26">
        <v>25.46</v>
      </c>
      <c r="C1220" s="26">
        <v>11.78</v>
      </c>
      <c r="D1220" s="26" t="s">
        <v>2381</v>
      </c>
      <c r="E1220" s="26" t="s">
        <v>2380</v>
      </c>
      <c r="F1220" s="26" t="s">
        <v>2380</v>
      </c>
      <c r="G1220" s="26">
        <v>1</v>
      </c>
      <c r="H1220" s="27" t="s">
        <v>2380</v>
      </c>
      <c r="I1220" s="38" t="str">
        <f t="shared" si="38"/>
        <v>Overweight</v>
      </c>
      <c r="J1220" s="38" t="str">
        <f t="shared" si="39"/>
        <v>Diabetes</v>
      </c>
    </row>
    <row r="1221" spans="1:10" x14ac:dyDescent="0.25">
      <c r="A1221" s="22" t="s">
        <v>1151</v>
      </c>
      <c r="B1221" s="23">
        <v>29.64</v>
      </c>
      <c r="C1221" s="23">
        <v>10.82</v>
      </c>
      <c r="D1221" s="23" t="s">
        <v>2381</v>
      </c>
      <c r="E1221" s="23" t="s">
        <v>2380</v>
      </c>
      <c r="F1221" s="23" t="s">
        <v>2380</v>
      </c>
      <c r="G1221" s="23">
        <v>0</v>
      </c>
      <c r="H1221" s="24" t="s">
        <v>2380</v>
      </c>
      <c r="I1221" s="38" t="str">
        <f t="shared" si="38"/>
        <v>Overweight</v>
      </c>
      <c r="J1221" s="38" t="str">
        <f t="shared" si="39"/>
        <v>Diabetes</v>
      </c>
    </row>
    <row r="1222" spans="1:10" x14ac:dyDescent="0.25">
      <c r="A1222" s="25" t="s">
        <v>1150</v>
      </c>
      <c r="B1222" s="26">
        <v>31.27</v>
      </c>
      <c r="C1222" s="26">
        <v>7.73</v>
      </c>
      <c r="D1222" s="26" t="s">
        <v>2381</v>
      </c>
      <c r="E1222" s="26" t="s">
        <v>2380</v>
      </c>
      <c r="F1222" s="26" t="s">
        <v>2380</v>
      </c>
      <c r="G1222" s="26">
        <v>1</v>
      </c>
      <c r="H1222" s="27" t="s">
        <v>2380</v>
      </c>
      <c r="I1222" s="38" t="str">
        <f t="shared" si="38"/>
        <v>Obesity</v>
      </c>
      <c r="J1222" s="38" t="str">
        <f t="shared" si="39"/>
        <v>Diabetes</v>
      </c>
    </row>
    <row r="1223" spans="1:10" x14ac:dyDescent="0.25">
      <c r="A1223" s="22" t="s">
        <v>1149</v>
      </c>
      <c r="B1223" s="23">
        <v>19.95</v>
      </c>
      <c r="C1223" s="23">
        <v>6.24</v>
      </c>
      <c r="D1223" s="23" t="s">
        <v>2381</v>
      </c>
      <c r="E1223" s="23" t="s">
        <v>2380</v>
      </c>
      <c r="F1223" s="23" t="s">
        <v>2380</v>
      </c>
      <c r="G1223" s="23">
        <v>0</v>
      </c>
      <c r="H1223" s="24" t="s">
        <v>2380</v>
      </c>
      <c r="I1223" s="38" t="str">
        <f t="shared" si="38"/>
        <v>Normal Weight</v>
      </c>
      <c r="J1223" s="38" t="str">
        <f t="shared" si="39"/>
        <v>Prediabetes</v>
      </c>
    </row>
    <row r="1224" spans="1:10" x14ac:dyDescent="0.25">
      <c r="A1224" s="25" t="s">
        <v>1148</v>
      </c>
      <c r="B1224" s="26">
        <v>21.3</v>
      </c>
      <c r="C1224" s="26">
        <v>10.42</v>
      </c>
      <c r="D1224" s="26" t="s">
        <v>2380</v>
      </c>
      <c r="E1224" s="26" t="s">
        <v>2380</v>
      </c>
      <c r="F1224" s="26" t="s">
        <v>2380</v>
      </c>
      <c r="G1224" s="26">
        <v>2</v>
      </c>
      <c r="H1224" s="27" t="s">
        <v>2380</v>
      </c>
      <c r="I1224" s="38" t="str">
        <f t="shared" si="38"/>
        <v>Normal Weight</v>
      </c>
      <c r="J1224" s="38" t="str">
        <f t="shared" si="39"/>
        <v>Diabetes</v>
      </c>
    </row>
    <row r="1225" spans="1:10" x14ac:dyDescent="0.25">
      <c r="A1225" s="22" t="s">
        <v>1147</v>
      </c>
      <c r="B1225" s="23">
        <v>31.635000000000002</v>
      </c>
      <c r="C1225" s="23">
        <v>11.11</v>
      </c>
      <c r="D1225" s="23" t="s">
        <v>2380</v>
      </c>
      <c r="E1225" s="23" t="s">
        <v>2380</v>
      </c>
      <c r="F1225" s="23" t="s">
        <v>2380</v>
      </c>
      <c r="G1225" s="23">
        <v>0</v>
      </c>
      <c r="H1225" s="24" t="s">
        <v>2380</v>
      </c>
      <c r="I1225" s="38" t="str">
        <f t="shared" si="38"/>
        <v>Obesity</v>
      </c>
      <c r="J1225" s="38" t="str">
        <f t="shared" si="39"/>
        <v>Diabetes</v>
      </c>
    </row>
    <row r="1226" spans="1:10" x14ac:dyDescent="0.25">
      <c r="A1226" s="25" t="s">
        <v>1146</v>
      </c>
      <c r="B1226" s="26">
        <v>23.9</v>
      </c>
      <c r="C1226" s="26">
        <v>7.67</v>
      </c>
      <c r="D1226" s="26" t="s">
        <v>2381</v>
      </c>
      <c r="E1226" s="26" t="s">
        <v>2380</v>
      </c>
      <c r="F1226" s="26" t="s">
        <v>2380</v>
      </c>
      <c r="G1226" s="26">
        <v>2</v>
      </c>
      <c r="H1226" s="27" t="s">
        <v>2380</v>
      </c>
      <c r="I1226" s="38" t="str">
        <f t="shared" si="38"/>
        <v>Normal Weight</v>
      </c>
      <c r="J1226" s="38" t="str">
        <f t="shared" si="39"/>
        <v>Diabetes</v>
      </c>
    </row>
    <row r="1227" spans="1:10" x14ac:dyDescent="0.25">
      <c r="A1227" s="22" t="s">
        <v>1145</v>
      </c>
      <c r="B1227" s="23">
        <v>34.15</v>
      </c>
      <c r="C1227" s="23">
        <v>6.15</v>
      </c>
      <c r="D1227" s="23" t="s">
        <v>2380</v>
      </c>
      <c r="E1227" s="23" t="s">
        <v>2380</v>
      </c>
      <c r="F1227" s="23" t="s">
        <v>2380</v>
      </c>
      <c r="G1227" s="23">
        <v>0</v>
      </c>
      <c r="H1227" s="24" t="s">
        <v>2380</v>
      </c>
      <c r="I1227" s="38" t="str">
        <f t="shared" si="38"/>
        <v>Obesity</v>
      </c>
      <c r="J1227" s="38" t="str">
        <f t="shared" si="39"/>
        <v>Prediabetes</v>
      </c>
    </row>
    <row r="1228" spans="1:10" x14ac:dyDescent="0.25">
      <c r="A1228" s="25" t="s">
        <v>1144</v>
      </c>
      <c r="B1228" s="26">
        <v>28.71</v>
      </c>
      <c r="C1228" s="26">
        <v>5.71</v>
      </c>
      <c r="D1228" s="26" t="s">
        <v>2380</v>
      </c>
      <c r="E1228" s="26" t="s">
        <v>2380</v>
      </c>
      <c r="F1228" s="26" t="s">
        <v>2380</v>
      </c>
      <c r="G1228" s="26">
        <v>0</v>
      </c>
      <c r="H1228" s="27" t="s">
        <v>2380</v>
      </c>
      <c r="I1228" s="38" t="str">
        <f t="shared" si="38"/>
        <v>Overweight</v>
      </c>
      <c r="J1228" s="38" t="str">
        <f t="shared" si="39"/>
        <v>Prediabetes</v>
      </c>
    </row>
    <row r="1229" spans="1:10" x14ac:dyDescent="0.25">
      <c r="A1229" s="22" t="s">
        <v>1143</v>
      </c>
      <c r="B1229" s="23">
        <v>36.700000000000003</v>
      </c>
      <c r="C1229" s="23">
        <v>8.6999999999999993</v>
      </c>
      <c r="D1229" s="23" t="s">
        <v>2381</v>
      </c>
      <c r="E1229" s="23" t="s">
        <v>2380</v>
      </c>
      <c r="F1229" s="23" t="s">
        <v>2380</v>
      </c>
      <c r="G1229" s="23">
        <v>2</v>
      </c>
      <c r="H1229" s="24" t="s">
        <v>2380</v>
      </c>
      <c r="I1229" s="38" t="str">
        <f t="shared" si="38"/>
        <v>Obesity</v>
      </c>
      <c r="J1229" s="38" t="str">
        <f t="shared" si="39"/>
        <v>Diabetes</v>
      </c>
    </row>
    <row r="1230" spans="1:10" x14ac:dyDescent="0.25">
      <c r="A1230" s="25" t="s">
        <v>1142</v>
      </c>
      <c r="B1230" s="26">
        <v>34.1</v>
      </c>
      <c r="C1230" s="26">
        <v>9.0399999999999991</v>
      </c>
      <c r="D1230" s="26" t="s">
        <v>2381</v>
      </c>
      <c r="E1230" s="26" t="s">
        <v>2380</v>
      </c>
      <c r="F1230" s="26" t="s">
        <v>2380</v>
      </c>
      <c r="G1230" s="26">
        <v>2</v>
      </c>
      <c r="H1230" s="27" t="s">
        <v>2380</v>
      </c>
      <c r="I1230" s="38" t="str">
        <f t="shared" si="38"/>
        <v>Obesity</v>
      </c>
      <c r="J1230" s="38" t="str">
        <f t="shared" si="39"/>
        <v>Diabetes</v>
      </c>
    </row>
    <row r="1231" spans="1:10" x14ac:dyDescent="0.25">
      <c r="A1231" s="22" t="s">
        <v>1141</v>
      </c>
      <c r="B1231" s="23">
        <v>25.7</v>
      </c>
      <c r="C1231" s="23">
        <v>5.61</v>
      </c>
      <c r="D1231" s="23" t="s">
        <v>2380</v>
      </c>
      <c r="E1231" s="23" t="s">
        <v>2380</v>
      </c>
      <c r="F1231" s="23" t="s">
        <v>2380</v>
      </c>
      <c r="G1231" s="23">
        <v>0</v>
      </c>
      <c r="H1231" s="24" t="s">
        <v>2380</v>
      </c>
      <c r="I1231" s="38" t="str">
        <f t="shared" si="38"/>
        <v>Overweight</v>
      </c>
      <c r="J1231" s="38" t="str">
        <f t="shared" si="39"/>
        <v>Normal</v>
      </c>
    </row>
    <row r="1232" spans="1:10" x14ac:dyDescent="0.25">
      <c r="A1232" s="25" t="s">
        <v>1140</v>
      </c>
      <c r="B1232" s="26">
        <v>21.68</v>
      </c>
      <c r="C1232" s="26">
        <v>8.1199999999999992</v>
      </c>
      <c r="D1232" s="26" t="s">
        <v>2380</v>
      </c>
      <c r="E1232" s="26" t="s">
        <v>2380</v>
      </c>
      <c r="F1232" s="26" t="s">
        <v>2380</v>
      </c>
      <c r="G1232" s="26">
        <v>0</v>
      </c>
      <c r="H1232" s="27" t="s">
        <v>2380</v>
      </c>
      <c r="I1232" s="38" t="str">
        <f t="shared" si="38"/>
        <v>Normal Weight</v>
      </c>
      <c r="J1232" s="38" t="str">
        <f t="shared" si="39"/>
        <v>Diabetes</v>
      </c>
    </row>
    <row r="1233" spans="1:10" x14ac:dyDescent="0.25">
      <c r="A1233" s="22" t="s">
        <v>1139</v>
      </c>
      <c r="B1233" s="23">
        <v>25.175000000000001</v>
      </c>
      <c r="C1233" s="23">
        <v>4.74</v>
      </c>
      <c r="D1233" s="23" t="s">
        <v>2380</v>
      </c>
      <c r="E1233" s="23" t="s">
        <v>2380</v>
      </c>
      <c r="F1233" s="23" t="s">
        <v>2380</v>
      </c>
      <c r="G1233" s="23">
        <v>0</v>
      </c>
      <c r="H1233" s="24" t="s">
        <v>2380</v>
      </c>
      <c r="I1233" s="38" t="str">
        <f t="shared" si="38"/>
        <v>Overweight</v>
      </c>
      <c r="J1233" s="38" t="str">
        <f t="shared" si="39"/>
        <v>Normal</v>
      </c>
    </row>
    <row r="1234" spans="1:10" x14ac:dyDescent="0.25">
      <c r="A1234" s="25" t="s">
        <v>1138</v>
      </c>
      <c r="B1234" s="26">
        <v>44.77</v>
      </c>
      <c r="C1234" s="26">
        <v>4.0599999999999996</v>
      </c>
      <c r="D1234" s="26" t="s">
        <v>2380</v>
      </c>
      <c r="E1234" s="26" t="s">
        <v>2380</v>
      </c>
      <c r="F1234" s="26" t="s">
        <v>2380</v>
      </c>
      <c r="G1234" s="26">
        <v>2</v>
      </c>
      <c r="H1234" s="27" t="s">
        <v>2380</v>
      </c>
      <c r="I1234" s="38" t="str">
        <f t="shared" si="38"/>
        <v>Obesity</v>
      </c>
      <c r="J1234" s="38" t="str">
        <f t="shared" si="39"/>
        <v>Normal</v>
      </c>
    </row>
    <row r="1235" spans="1:10" x14ac:dyDescent="0.25">
      <c r="A1235" s="22" t="s">
        <v>1137</v>
      </c>
      <c r="B1235" s="23">
        <v>37.07</v>
      </c>
      <c r="C1235" s="23">
        <v>5.69</v>
      </c>
      <c r="D1235" s="23" t="s">
        <v>2380</v>
      </c>
      <c r="E1235" s="23" t="s">
        <v>2380</v>
      </c>
      <c r="F1235" s="23" t="s">
        <v>2380</v>
      </c>
      <c r="G1235" s="23">
        <v>2</v>
      </c>
      <c r="H1235" s="24" t="s">
        <v>2380</v>
      </c>
      <c r="I1235" s="38" t="str">
        <f t="shared" si="38"/>
        <v>Obesity</v>
      </c>
      <c r="J1235" s="38" t="str">
        <f t="shared" si="39"/>
        <v>Normal</v>
      </c>
    </row>
    <row r="1236" spans="1:10" x14ac:dyDescent="0.25">
      <c r="A1236" s="25" t="s">
        <v>1136</v>
      </c>
      <c r="B1236" s="26">
        <v>39.799999999999997</v>
      </c>
      <c r="C1236" s="26">
        <v>5.66</v>
      </c>
      <c r="D1236" s="26" t="s">
        <v>2380</v>
      </c>
      <c r="E1236" s="26" t="s">
        <v>2380</v>
      </c>
      <c r="F1236" s="26" t="s">
        <v>2382</v>
      </c>
      <c r="G1236" s="26">
        <v>1</v>
      </c>
      <c r="H1236" s="27" t="s">
        <v>2380</v>
      </c>
      <c r="I1236" s="38" t="str">
        <f t="shared" si="38"/>
        <v>Obesity</v>
      </c>
      <c r="J1236" s="38" t="str">
        <f t="shared" si="39"/>
        <v>Normal</v>
      </c>
    </row>
    <row r="1237" spans="1:10" x14ac:dyDescent="0.25">
      <c r="A1237" s="22" t="s">
        <v>1135</v>
      </c>
      <c r="B1237" s="23">
        <v>26.36</v>
      </c>
      <c r="C1237" s="23">
        <v>4.32</v>
      </c>
      <c r="D1237" s="23" t="s">
        <v>2380</v>
      </c>
      <c r="E1237" s="23" t="s">
        <v>2380</v>
      </c>
      <c r="F1237" s="23" t="s">
        <v>2382</v>
      </c>
      <c r="G1237" s="23">
        <v>1</v>
      </c>
      <c r="H1237" s="24" t="s">
        <v>2380</v>
      </c>
      <c r="I1237" s="38" t="str">
        <f t="shared" si="38"/>
        <v>Overweight</v>
      </c>
      <c r="J1237" s="38" t="str">
        <f t="shared" si="39"/>
        <v>Normal</v>
      </c>
    </row>
    <row r="1238" spans="1:10" x14ac:dyDescent="0.25">
      <c r="A1238" s="25" t="s">
        <v>1134</v>
      </c>
      <c r="B1238" s="26">
        <v>29.925000000000001</v>
      </c>
      <c r="C1238" s="26">
        <v>8.2899999999999991</v>
      </c>
      <c r="D1238" s="26" t="s">
        <v>2380</v>
      </c>
      <c r="E1238" s="26" t="s">
        <v>2380</v>
      </c>
      <c r="F1238" s="26" t="s">
        <v>2380</v>
      </c>
      <c r="G1238" s="26">
        <v>2</v>
      </c>
      <c r="H1238" s="27" t="s">
        <v>2380</v>
      </c>
      <c r="I1238" s="38" t="str">
        <f t="shared" si="38"/>
        <v>Overweight</v>
      </c>
      <c r="J1238" s="38" t="str">
        <f t="shared" si="39"/>
        <v>Diabetes</v>
      </c>
    </row>
    <row r="1239" spans="1:10" x14ac:dyDescent="0.25">
      <c r="A1239" s="22" t="s">
        <v>1133</v>
      </c>
      <c r="B1239" s="23">
        <v>37.29</v>
      </c>
      <c r="C1239" s="23">
        <v>10.46</v>
      </c>
      <c r="D1239" s="23" t="s">
        <v>2380</v>
      </c>
      <c r="E1239" s="23" t="s">
        <v>2380</v>
      </c>
      <c r="F1239" s="23" t="s">
        <v>2380</v>
      </c>
      <c r="G1239" s="23">
        <v>0</v>
      </c>
      <c r="H1239" s="24" t="s">
        <v>2380</v>
      </c>
      <c r="I1239" s="38" t="str">
        <f t="shared" si="38"/>
        <v>Obesity</v>
      </c>
      <c r="J1239" s="38" t="str">
        <f t="shared" si="39"/>
        <v>Diabetes</v>
      </c>
    </row>
    <row r="1240" spans="1:10" x14ac:dyDescent="0.25">
      <c r="A1240" s="25" t="s">
        <v>1132</v>
      </c>
      <c r="B1240" s="26">
        <v>30.2</v>
      </c>
      <c r="C1240" s="26">
        <v>11.96</v>
      </c>
      <c r="D1240" s="26" t="s">
        <v>2380</v>
      </c>
      <c r="E1240" s="26" t="s">
        <v>2380</v>
      </c>
      <c r="F1240" s="26" t="s">
        <v>2380</v>
      </c>
      <c r="G1240" s="26">
        <v>0</v>
      </c>
      <c r="H1240" s="27" t="s">
        <v>2380</v>
      </c>
      <c r="I1240" s="38" t="str">
        <f t="shared" si="38"/>
        <v>Obesity</v>
      </c>
      <c r="J1240" s="38" t="str">
        <f t="shared" si="39"/>
        <v>Diabetes</v>
      </c>
    </row>
    <row r="1241" spans="1:10" x14ac:dyDescent="0.25">
      <c r="A1241" s="22" t="s">
        <v>1131</v>
      </c>
      <c r="B1241" s="23">
        <v>24.225000000000001</v>
      </c>
      <c r="C1241" s="23">
        <v>4.25</v>
      </c>
      <c r="D1241" s="23" t="s">
        <v>2381</v>
      </c>
      <c r="E1241" s="23" t="s">
        <v>2380</v>
      </c>
      <c r="F1241" s="23" t="s">
        <v>2382</v>
      </c>
      <c r="G1241" s="23">
        <v>1</v>
      </c>
      <c r="H1241" s="24" t="s">
        <v>2380</v>
      </c>
      <c r="I1241" s="38" t="str">
        <f t="shared" si="38"/>
        <v>Normal Weight</v>
      </c>
      <c r="J1241" s="38" t="str">
        <f t="shared" si="39"/>
        <v>Normal</v>
      </c>
    </row>
    <row r="1242" spans="1:10" x14ac:dyDescent="0.25">
      <c r="A1242" s="25" t="s">
        <v>1130</v>
      </c>
      <c r="B1242" s="26">
        <v>31.445</v>
      </c>
      <c r="C1242" s="26">
        <v>8.33</v>
      </c>
      <c r="D1242" s="26" t="s">
        <v>2380</v>
      </c>
      <c r="E1242" s="26" t="s">
        <v>2380</v>
      </c>
      <c r="F1242" s="26" t="s">
        <v>2380</v>
      </c>
      <c r="G1242" s="26">
        <v>0</v>
      </c>
      <c r="H1242" s="27" t="s">
        <v>2380</v>
      </c>
      <c r="I1242" s="38" t="str">
        <f t="shared" si="38"/>
        <v>Obesity</v>
      </c>
      <c r="J1242" s="38" t="str">
        <f t="shared" si="39"/>
        <v>Diabetes</v>
      </c>
    </row>
    <row r="1243" spans="1:10" x14ac:dyDescent="0.25">
      <c r="A1243" s="22" t="s">
        <v>1129</v>
      </c>
      <c r="B1243" s="23">
        <v>38.880000000000003</v>
      </c>
      <c r="C1243" s="23">
        <v>4.29</v>
      </c>
      <c r="D1243" s="23" t="s">
        <v>2380</v>
      </c>
      <c r="E1243" s="23" t="s">
        <v>2380</v>
      </c>
      <c r="F1243" s="23" t="s">
        <v>2380</v>
      </c>
      <c r="G1243" s="23">
        <v>1</v>
      </c>
      <c r="H1243" s="24" t="s">
        <v>2380</v>
      </c>
      <c r="I1243" s="38" t="str">
        <f t="shared" si="38"/>
        <v>Obesity</v>
      </c>
      <c r="J1243" s="38" t="str">
        <f t="shared" si="39"/>
        <v>Normal</v>
      </c>
    </row>
    <row r="1244" spans="1:10" x14ac:dyDescent="0.25">
      <c r="A1244" s="25" t="s">
        <v>1128</v>
      </c>
      <c r="B1244" s="26">
        <v>43.89</v>
      </c>
      <c r="C1244" s="26">
        <v>6.32</v>
      </c>
      <c r="D1244" s="26" t="s">
        <v>2381</v>
      </c>
      <c r="E1244" s="26" t="s">
        <v>2380</v>
      </c>
      <c r="F1244" s="26" t="s">
        <v>2380</v>
      </c>
      <c r="G1244" s="26">
        <v>0</v>
      </c>
      <c r="H1244" s="27" t="s">
        <v>2380</v>
      </c>
      <c r="I1244" s="38" t="str">
        <f t="shared" si="38"/>
        <v>Obesity</v>
      </c>
      <c r="J1244" s="38" t="str">
        <f t="shared" si="39"/>
        <v>Prediabetes</v>
      </c>
    </row>
    <row r="1245" spans="1:10" x14ac:dyDescent="0.25">
      <c r="A1245" s="22" t="s">
        <v>1127</v>
      </c>
      <c r="B1245" s="23">
        <v>25.6</v>
      </c>
      <c r="C1245" s="23">
        <v>5.65</v>
      </c>
      <c r="D1245" s="23" t="s">
        <v>2380</v>
      </c>
      <c r="E1245" s="23" t="s">
        <v>2380</v>
      </c>
      <c r="F1245" s="23" t="s">
        <v>2380</v>
      </c>
      <c r="G1245" s="23">
        <v>2</v>
      </c>
      <c r="H1245" s="24" t="s">
        <v>2380</v>
      </c>
      <c r="I1245" s="38" t="str">
        <f t="shared" si="38"/>
        <v>Overweight</v>
      </c>
      <c r="J1245" s="38" t="str">
        <f t="shared" si="39"/>
        <v>Normal</v>
      </c>
    </row>
    <row r="1246" spans="1:10" x14ac:dyDescent="0.25">
      <c r="A1246" s="25" t="s">
        <v>1126</v>
      </c>
      <c r="B1246" s="26">
        <v>29.545000000000002</v>
      </c>
      <c r="C1246" s="26">
        <v>8.41</v>
      </c>
      <c r="D1246" s="26" t="s">
        <v>2381</v>
      </c>
      <c r="E1246" s="26" t="s">
        <v>2380</v>
      </c>
      <c r="F1246" s="26" t="s">
        <v>2380</v>
      </c>
      <c r="G1246" s="26">
        <v>1</v>
      </c>
      <c r="H1246" s="27" t="s">
        <v>2380</v>
      </c>
      <c r="I1246" s="38" t="str">
        <f t="shared" si="38"/>
        <v>Overweight</v>
      </c>
      <c r="J1246" s="38" t="str">
        <f t="shared" si="39"/>
        <v>Diabetes</v>
      </c>
    </row>
    <row r="1247" spans="1:10" x14ac:dyDescent="0.25">
      <c r="A1247" s="22" t="s">
        <v>1125</v>
      </c>
      <c r="B1247" s="23">
        <v>23.25</v>
      </c>
      <c r="C1247" s="23">
        <v>11.96</v>
      </c>
      <c r="D1247" s="23" t="s">
        <v>2381</v>
      </c>
      <c r="E1247" s="23" t="s">
        <v>2380</v>
      </c>
      <c r="F1247" s="23" t="s">
        <v>2380</v>
      </c>
      <c r="G1247" s="23">
        <v>0</v>
      </c>
      <c r="H1247" s="24" t="s">
        <v>2380</v>
      </c>
      <c r="I1247" s="38" t="str">
        <f t="shared" si="38"/>
        <v>Normal Weight</v>
      </c>
      <c r="J1247" s="38" t="str">
        <f t="shared" si="39"/>
        <v>Diabetes</v>
      </c>
    </row>
    <row r="1248" spans="1:10" x14ac:dyDescent="0.25">
      <c r="A1248" s="25" t="s">
        <v>1124</v>
      </c>
      <c r="B1248" s="26">
        <v>43.95</v>
      </c>
      <c r="C1248" s="26">
        <v>5.17</v>
      </c>
      <c r="D1248" s="26" t="s">
        <v>2381</v>
      </c>
      <c r="E1248" s="26" t="s">
        <v>2380</v>
      </c>
      <c r="F1248" s="26" t="s">
        <v>2382</v>
      </c>
      <c r="G1248" s="26">
        <v>1</v>
      </c>
      <c r="H1248" s="27" t="s">
        <v>2380</v>
      </c>
      <c r="I1248" s="38" t="str">
        <f t="shared" si="38"/>
        <v>Obesity</v>
      </c>
      <c r="J1248" s="38" t="str">
        <f t="shared" si="39"/>
        <v>Normal</v>
      </c>
    </row>
    <row r="1249" spans="1:10" x14ac:dyDescent="0.25">
      <c r="A1249" s="22" t="s">
        <v>1123</v>
      </c>
      <c r="B1249" s="23">
        <v>21.85</v>
      </c>
      <c r="C1249" s="23">
        <v>8.76</v>
      </c>
      <c r="D1249" s="23" t="s">
        <v>2380</v>
      </c>
      <c r="E1249" s="23" t="s">
        <v>2380</v>
      </c>
      <c r="F1249" s="23" t="s">
        <v>2380</v>
      </c>
      <c r="G1249" s="23">
        <v>0</v>
      </c>
      <c r="H1249" s="24" t="s">
        <v>2380</v>
      </c>
      <c r="I1249" s="38" t="str">
        <f t="shared" si="38"/>
        <v>Normal Weight</v>
      </c>
      <c r="J1249" s="38" t="str">
        <f t="shared" si="39"/>
        <v>Diabetes</v>
      </c>
    </row>
    <row r="1250" spans="1:10" x14ac:dyDescent="0.25">
      <c r="A1250" s="25" t="s">
        <v>1122</v>
      </c>
      <c r="B1250" s="26">
        <v>25.73</v>
      </c>
      <c r="C1250" s="26">
        <v>7.99</v>
      </c>
      <c r="D1250" s="26" t="s">
        <v>2380</v>
      </c>
      <c r="E1250" s="26" t="s">
        <v>2380</v>
      </c>
      <c r="F1250" s="26" t="s">
        <v>2380</v>
      </c>
      <c r="G1250" s="26">
        <v>2</v>
      </c>
      <c r="H1250" s="27" t="s">
        <v>2380</v>
      </c>
      <c r="I1250" s="38" t="str">
        <f t="shared" si="38"/>
        <v>Overweight</v>
      </c>
      <c r="J1250" s="38" t="str">
        <f t="shared" si="39"/>
        <v>Diabetes</v>
      </c>
    </row>
    <row r="1251" spans="1:10" x14ac:dyDescent="0.25">
      <c r="A1251" s="22" t="s">
        <v>1121</v>
      </c>
      <c r="B1251" s="23">
        <v>32.229999999999997</v>
      </c>
      <c r="C1251" s="23">
        <v>8.59</v>
      </c>
      <c r="D1251" s="23" t="s">
        <v>2380</v>
      </c>
      <c r="E1251" s="23" t="s">
        <v>2380</v>
      </c>
      <c r="F1251" s="23" t="s">
        <v>2380</v>
      </c>
      <c r="G1251" s="23">
        <v>0</v>
      </c>
      <c r="H1251" s="24" t="s">
        <v>2380</v>
      </c>
      <c r="I1251" s="38" t="str">
        <f t="shared" si="38"/>
        <v>Obesity</v>
      </c>
      <c r="J1251" s="38" t="str">
        <f t="shared" si="39"/>
        <v>Diabetes</v>
      </c>
    </row>
    <row r="1252" spans="1:10" x14ac:dyDescent="0.25">
      <c r="A1252" s="25" t="s">
        <v>1120</v>
      </c>
      <c r="B1252" s="26">
        <v>32.204999999999998</v>
      </c>
      <c r="C1252" s="26">
        <v>6.14</v>
      </c>
      <c r="D1252" s="26" t="s">
        <v>2380</v>
      </c>
      <c r="E1252" s="26" t="s">
        <v>2380</v>
      </c>
      <c r="F1252" s="26" t="s">
        <v>2380</v>
      </c>
      <c r="G1252" s="26">
        <v>2</v>
      </c>
      <c r="H1252" s="27" t="s">
        <v>2380</v>
      </c>
      <c r="I1252" s="38" t="str">
        <f t="shared" si="38"/>
        <v>Obesity</v>
      </c>
      <c r="J1252" s="38" t="str">
        <f t="shared" si="39"/>
        <v>Prediabetes</v>
      </c>
    </row>
    <row r="1253" spans="1:10" x14ac:dyDescent="0.25">
      <c r="A1253" s="22" t="s">
        <v>1119</v>
      </c>
      <c r="B1253" s="23">
        <v>26.41</v>
      </c>
      <c r="C1253" s="23">
        <v>4.08</v>
      </c>
      <c r="D1253" s="23" t="s">
        <v>2380</v>
      </c>
      <c r="E1253" s="23" t="s">
        <v>2380</v>
      </c>
      <c r="F1253" s="23" t="s">
        <v>2380</v>
      </c>
      <c r="G1253" s="23">
        <v>2</v>
      </c>
      <c r="H1253" s="24" t="s">
        <v>2380</v>
      </c>
      <c r="I1253" s="38" t="str">
        <f t="shared" si="38"/>
        <v>Overweight</v>
      </c>
      <c r="J1253" s="38" t="str">
        <f t="shared" si="39"/>
        <v>Normal</v>
      </c>
    </row>
    <row r="1254" spans="1:10" x14ac:dyDescent="0.25">
      <c r="A1254" s="25" t="s">
        <v>1118</v>
      </c>
      <c r="B1254" s="26">
        <v>30.2</v>
      </c>
      <c r="C1254" s="26">
        <v>6.25</v>
      </c>
      <c r="D1254" s="26" t="s">
        <v>2381</v>
      </c>
      <c r="E1254" s="26" t="s">
        <v>2380</v>
      </c>
      <c r="F1254" s="26" t="s">
        <v>2380</v>
      </c>
      <c r="G1254" s="26">
        <v>0</v>
      </c>
      <c r="H1254" s="27" t="s">
        <v>2380</v>
      </c>
      <c r="I1254" s="38" t="str">
        <f t="shared" si="38"/>
        <v>Obesity</v>
      </c>
      <c r="J1254" s="38" t="str">
        <f t="shared" si="39"/>
        <v>Prediabetes</v>
      </c>
    </row>
    <row r="1255" spans="1:10" x14ac:dyDescent="0.25">
      <c r="A1255" s="22" t="s">
        <v>1117</v>
      </c>
      <c r="B1255" s="23">
        <v>31.26</v>
      </c>
      <c r="C1255" s="23">
        <v>5.94</v>
      </c>
      <c r="D1255" s="23" t="s">
        <v>2381</v>
      </c>
      <c r="E1255" s="23" t="s">
        <v>2380</v>
      </c>
      <c r="F1255" s="23" t="s">
        <v>2380</v>
      </c>
      <c r="G1255" s="23">
        <v>1</v>
      </c>
      <c r="H1255" s="24" t="s">
        <v>2380</v>
      </c>
      <c r="I1255" s="38" t="str">
        <f t="shared" si="38"/>
        <v>Obesity</v>
      </c>
      <c r="J1255" s="38" t="str">
        <f t="shared" si="39"/>
        <v>Prediabetes</v>
      </c>
    </row>
    <row r="1256" spans="1:10" x14ac:dyDescent="0.25">
      <c r="A1256" s="25" t="s">
        <v>1116</v>
      </c>
      <c r="B1256" s="26">
        <v>33.725000000000001</v>
      </c>
      <c r="C1256" s="26">
        <v>6.45</v>
      </c>
      <c r="D1256" s="26" t="s">
        <v>2381</v>
      </c>
      <c r="E1256" s="26" t="s">
        <v>2380</v>
      </c>
      <c r="F1256" s="26" t="s">
        <v>2380</v>
      </c>
      <c r="G1256" s="26">
        <v>0</v>
      </c>
      <c r="H1256" s="27" t="s">
        <v>2380</v>
      </c>
      <c r="I1256" s="38" t="str">
        <f t="shared" si="38"/>
        <v>Obesity</v>
      </c>
      <c r="J1256" s="38" t="str">
        <f t="shared" si="39"/>
        <v>Prediabetes</v>
      </c>
    </row>
    <row r="1257" spans="1:10" x14ac:dyDescent="0.25">
      <c r="A1257" s="22" t="s">
        <v>1115</v>
      </c>
      <c r="B1257" s="23">
        <v>28.9</v>
      </c>
      <c r="C1257" s="23">
        <v>5.74</v>
      </c>
      <c r="D1257" s="23" t="s">
        <v>2381</v>
      </c>
      <c r="E1257" s="23" t="s">
        <v>2380</v>
      </c>
      <c r="F1257" s="23" t="s">
        <v>2380</v>
      </c>
      <c r="G1257" s="23">
        <v>0</v>
      </c>
      <c r="H1257" s="24" t="s">
        <v>2380</v>
      </c>
      <c r="I1257" s="38" t="str">
        <f t="shared" si="38"/>
        <v>Overweight</v>
      </c>
      <c r="J1257" s="38" t="str">
        <f t="shared" si="39"/>
        <v>Prediabetes</v>
      </c>
    </row>
    <row r="1258" spans="1:10" x14ac:dyDescent="0.25">
      <c r="A1258" s="25" t="s">
        <v>1114</v>
      </c>
      <c r="B1258" s="26">
        <v>45.69</v>
      </c>
      <c r="C1258" s="26">
        <v>4.43</v>
      </c>
      <c r="D1258" s="26" t="s">
        <v>2381</v>
      </c>
      <c r="E1258" s="26" t="s">
        <v>2380</v>
      </c>
      <c r="F1258" s="26" t="s">
        <v>2380</v>
      </c>
      <c r="G1258" s="26">
        <v>0</v>
      </c>
      <c r="H1258" s="27" t="s">
        <v>2380</v>
      </c>
      <c r="I1258" s="38" t="str">
        <f t="shared" si="38"/>
        <v>Obesity</v>
      </c>
      <c r="J1258" s="38" t="str">
        <f t="shared" si="39"/>
        <v>Normal</v>
      </c>
    </row>
    <row r="1259" spans="1:10" x14ac:dyDescent="0.25">
      <c r="A1259" s="22" t="s">
        <v>1113</v>
      </c>
      <c r="B1259" s="23">
        <v>21.03</v>
      </c>
      <c r="C1259" s="23">
        <v>6.5</v>
      </c>
      <c r="D1259" s="23" t="s">
        <v>2380</v>
      </c>
      <c r="E1259" s="23" t="s">
        <v>2380</v>
      </c>
      <c r="F1259" s="23" t="s">
        <v>2380</v>
      </c>
      <c r="G1259" s="23">
        <v>0</v>
      </c>
      <c r="H1259" s="24" t="s">
        <v>2380</v>
      </c>
      <c r="I1259" s="38" t="str">
        <f t="shared" si="38"/>
        <v>Normal Weight</v>
      </c>
      <c r="J1259" s="38" t="str">
        <f t="shared" si="39"/>
        <v>Diabetes</v>
      </c>
    </row>
    <row r="1260" spans="1:10" x14ac:dyDescent="0.25">
      <c r="A1260" s="25" t="s">
        <v>1112</v>
      </c>
      <c r="B1260" s="26">
        <v>37</v>
      </c>
      <c r="C1260" s="26">
        <v>8.75</v>
      </c>
      <c r="D1260" s="26" t="s">
        <v>2380</v>
      </c>
      <c r="E1260" s="26" t="s">
        <v>2380</v>
      </c>
      <c r="F1260" s="26" t="s">
        <v>2380</v>
      </c>
      <c r="G1260" s="26">
        <v>0</v>
      </c>
      <c r="H1260" s="27" t="s">
        <v>2380</v>
      </c>
      <c r="I1260" s="38" t="str">
        <f t="shared" si="38"/>
        <v>Obesity</v>
      </c>
      <c r="J1260" s="38" t="str">
        <f t="shared" si="39"/>
        <v>Diabetes</v>
      </c>
    </row>
    <row r="1261" spans="1:10" x14ac:dyDescent="0.25">
      <c r="A1261" s="22" t="s">
        <v>1111</v>
      </c>
      <c r="B1261" s="23">
        <v>25.4</v>
      </c>
      <c r="C1261" s="23">
        <v>11.96</v>
      </c>
      <c r="D1261" s="23" t="s">
        <v>2380</v>
      </c>
      <c r="E1261" s="23" t="s">
        <v>2380</v>
      </c>
      <c r="F1261" s="23" t="s">
        <v>2380</v>
      </c>
      <c r="G1261" s="23">
        <v>0</v>
      </c>
      <c r="H1261" s="24" t="s">
        <v>2380</v>
      </c>
      <c r="I1261" s="38" t="str">
        <f t="shared" si="38"/>
        <v>Overweight</v>
      </c>
      <c r="J1261" s="38" t="str">
        <f t="shared" si="39"/>
        <v>Diabetes</v>
      </c>
    </row>
    <row r="1262" spans="1:10" x14ac:dyDescent="0.25">
      <c r="A1262" s="25" t="s">
        <v>1110</v>
      </c>
      <c r="B1262" s="26">
        <v>32.299999999999997</v>
      </c>
      <c r="C1262" s="26">
        <v>10.54</v>
      </c>
      <c r="D1262" s="26" t="s">
        <v>2380</v>
      </c>
      <c r="E1262" s="26" t="s">
        <v>2380</v>
      </c>
      <c r="F1262" s="26" t="s">
        <v>2380</v>
      </c>
      <c r="G1262" s="26">
        <v>0</v>
      </c>
      <c r="H1262" s="27" t="s">
        <v>2380</v>
      </c>
      <c r="I1262" s="38" t="str">
        <f t="shared" si="38"/>
        <v>Obesity</v>
      </c>
      <c r="J1262" s="38" t="str">
        <f t="shared" si="39"/>
        <v>Diabetes</v>
      </c>
    </row>
    <row r="1263" spans="1:10" x14ac:dyDescent="0.25">
      <c r="A1263" s="22" t="s">
        <v>1109</v>
      </c>
      <c r="B1263" s="23">
        <v>23.94</v>
      </c>
      <c r="C1263" s="23">
        <v>4.54</v>
      </c>
      <c r="D1263" s="23" t="s">
        <v>2381</v>
      </c>
      <c r="E1263" s="23" t="s">
        <v>2380</v>
      </c>
      <c r="F1263" s="23" t="s">
        <v>2382</v>
      </c>
      <c r="G1263" s="23">
        <v>1</v>
      </c>
      <c r="H1263" s="24" t="s">
        <v>2380</v>
      </c>
      <c r="I1263" s="38" t="str">
        <f t="shared" si="38"/>
        <v>Normal Weight</v>
      </c>
      <c r="J1263" s="38" t="str">
        <f t="shared" si="39"/>
        <v>Normal</v>
      </c>
    </row>
    <row r="1264" spans="1:10" x14ac:dyDescent="0.25">
      <c r="A1264" s="25" t="s">
        <v>1108</v>
      </c>
      <c r="B1264" s="26">
        <v>46.4</v>
      </c>
      <c r="C1264" s="26">
        <v>5.71</v>
      </c>
      <c r="D1264" s="26" t="s">
        <v>2380</v>
      </c>
      <c r="E1264" s="26" t="s">
        <v>2380</v>
      </c>
      <c r="F1264" s="26" t="s">
        <v>2380</v>
      </c>
      <c r="G1264" s="26">
        <v>0</v>
      </c>
      <c r="H1264" s="27" t="s">
        <v>2380</v>
      </c>
      <c r="I1264" s="38" t="str">
        <f t="shared" si="38"/>
        <v>Obesity</v>
      </c>
      <c r="J1264" s="38" t="str">
        <f t="shared" si="39"/>
        <v>Prediabetes</v>
      </c>
    </row>
    <row r="1265" spans="1:10" x14ac:dyDescent="0.25">
      <c r="A1265" s="22" t="s">
        <v>1107</v>
      </c>
      <c r="B1265" s="23">
        <v>40.375</v>
      </c>
      <c r="C1265" s="23">
        <v>6.25</v>
      </c>
      <c r="D1265" s="23" t="s">
        <v>2381</v>
      </c>
      <c r="E1265" s="23" t="s">
        <v>2380</v>
      </c>
      <c r="F1265" s="23" t="s">
        <v>2380</v>
      </c>
      <c r="G1265" s="23">
        <v>0</v>
      </c>
      <c r="H1265" s="24" t="s">
        <v>2380</v>
      </c>
      <c r="I1265" s="38" t="str">
        <f t="shared" si="38"/>
        <v>Obesity</v>
      </c>
      <c r="J1265" s="38" t="str">
        <f t="shared" si="39"/>
        <v>Prediabetes</v>
      </c>
    </row>
    <row r="1266" spans="1:10" x14ac:dyDescent="0.25">
      <c r="A1266" s="25" t="s">
        <v>1106</v>
      </c>
      <c r="B1266" s="26">
        <v>28.7</v>
      </c>
      <c r="C1266" s="26">
        <v>9.4700000000000006</v>
      </c>
      <c r="D1266" s="26" t="s">
        <v>2380</v>
      </c>
      <c r="E1266" s="26" t="s">
        <v>2380</v>
      </c>
      <c r="F1266" s="26" t="s">
        <v>2380</v>
      </c>
      <c r="G1266" s="26">
        <v>2</v>
      </c>
      <c r="H1266" s="27" t="s">
        <v>2380</v>
      </c>
      <c r="I1266" s="38" t="str">
        <f t="shared" si="38"/>
        <v>Overweight</v>
      </c>
      <c r="J1266" s="38" t="str">
        <f t="shared" si="39"/>
        <v>Diabetes</v>
      </c>
    </row>
    <row r="1267" spans="1:10" x14ac:dyDescent="0.25">
      <c r="A1267" s="22" t="s">
        <v>1105</v>
      </c>
      <c r="B1267" s="23">
        <v>26.63</v>
      </c>
      <c r="C1267" s="23">
        <v>5.7</v>
      </c>
      <c r="D1267" s="23" t="s">
        <v>2380</v>
      </c>
      <c r="E1267" s="23" t="s">
        <v>2380</v>
      </c>
      <c r="F1267" s="23" t="s">
        <v>2380</v>
      </c>
      <c r="G1267" s="23">
        <v>0</v>
      </c>
      <c r="H1267" s="24" t="s">
        <v>2380</v>
      </c>
      <c r="I1267" s="38" t="str">
        <f t="shared" si="38"/>
        <v>Overweight</v>
      </c>
      <c r="J1267" s="38" t="str">
        <f t="shared" si="39"/>
        <v>Prediabetes</v>
      </c>
    </row>
    <row r="1268" spans="1:10" x14ac:dyDescent="0.25">
      <c r="A1268" s="25" t="s">
        <v>1104</v>
      </c>
      <c r="B1268" s="26">
        <v>22.515000000000001</v>
      </c>
      <c r="C1268" s="26">
        <v>11.18</v>
      </c>
      <c r="D1268" s="26" t="s">
        <v>2380</v>
      </c>
      <c r="E1268" s="26" t="s">
        <v>2380</v>
      </c>
      <c r="F1268" s="26" t="s">
        <v>2380</v>
      </c>
      <c r="G1268" s="26">
        <v>2</v>
      </c>
      <c r="H1268" s="27" t="s">
        <v>2380</v>
      </c>
      <c r="I1268" s="38" t="str">
        <f t="shared" si="38"/>
        <v>Normal Weight</v>
      </c>
      <c r="J1268" s="38" t="str">
        <f t="shared" si="39"/>
        <v>Diabetes</v>
      </c>
    </row>
    <row r="1269" spans="1:10" x14ac:dyDescent="0.25">
      <c r="A1269" s="22" t="s">
        <v>1103</v>
      </c>
      <c r="B1269" s="23">
        <v>36.575000000000003</v>
      </c>
      <c r="C1269" s="23">
        <v>10.98</v>
      </c>
      <c r="D1269" s="23" t="s">
        <v>2380</v>
      </c>
      <c r="E1269" s="23" t="s">
        <v>2380</v>
      </c>
      <c r="F1269" s="23" t="s">
        <v>2380</v>
      </c>
      <c r="G1269" s="23">
        <v>0</v>
      </c>
      <c r="H1269" s="24" t="s">
        <v>2380</v>
      </c>
      <c r="I1269" s="38" t="str">
        <f t="shared" si="38"/>
        <v>Obesity</v>
      </c>
      <c r="J1269" s="38" t="str">
        <f t="shared" si="39"/>
        <v>Diabetes</v>
      </c>
    </row>
    <row r="1270" spans="1:10" x14ac:dyDescent="0.25">
      <c r="A1270" s="25" t="s">
        <v>1102</v>
      </c>
      <c r="B1270" s="26">
        <v>23.66</v>
      </c>
      <c r="C1270" s="26">
        <v>5.1100000000000003</v>
      </c>
      <c r="D1270" s="26" t="s">
        <v>2381</v>
      </c>
      <c r="E1270" s="26" t="s">
        <v>2380</v>
      </c>
      <c r="F1270" s="26" t="s">
        <v>2382</v>
      </c>
      <c r="G1270" s="26">
        <v>1</v>
      </c>
      <c r="H1270" s="27" t="s">
        <v>2380</v>
      </c>
      <c r="I1270" s="38" t="str">
        <f t="shared" si="38"/>
        <v>Normal Weight</v>
      </c>
      <c r="J1270" s="38" t="str">
        <f t="shared" si="39"/>
        <v>Normal</v>
      </c>
    </row>
    <row r="1271" spans="1:10" x14ac:dyDescent="0.25">
      <c r="A1271" s="22" t="s">
        <v>1101</v>
      </c>
      <c r="B1271" s="23">
        <v>18.62</v>
      </c>
      <c r="C1271" s="23">
        <v>10.24</v>
      </c>
      <c r="D1271" s="23" t="s">
        <v>2380</v>
      </c>
      <c r="E1271" s="23" t="s">
        <v>2380</v>
      </c>
      <c r="F1271" s="23" t="s">
        <v>2380</v>
      </c>
      <c r="G1271" s="23">
        <v>0</v>
      </c>
      <c r="H1271" s="24" t="s">
        <v>2380</v>
      </c>
      <c r="I1271" s="38" t="str">
        <f t="shared" si="38"/>
        <v>Normal Weight</v>
      </c>
      <c r="J1271" s="38" t="str">
        <f t="shared" si="39"/>
        <v>Diabetes</v>
      </c>
    </row>
    <row r="1272" spans="1:10" x14ac:dyDescent="0.25">
      <c r="A1272" s="25" t="s">
        <v>1100</v>
      </c>
      <c r="B1272" s="26">
        <v>19.190000000000001</v>
      </c>
      <c r="C1272" s="26">
        <v>7.71</v>
      </c>
      <c r="D1272" s="26" t="s">
        <v>2381</v>
      </c>
      <c r="E1272" s="26" t="s">
        <v>2380</v>
      </c>
      <c r="F1272" s="26" t="s">
        <v>2380</v>
      </c>
      <c r="G1272" s="26">
        <v>1</v>
      </c>
      <c r="H1272" s="27" t="s">
        <v>2380</v>
      </c>
      <c r="I1272" s="38" t="str">
        <f t="shared" si="38"/>
        <v>Normal Weight</v>
      </c>
      <c r="J1272" s="38" t="str">
        <f t="shared" si="39"/>
        <v>Diabetes</v>
      </c>
    </row>
    <row r="1273" spans="1:10" x14ac:dyDescent="0.25">
      <c r="A1273" s="22" t="s">
        <v>1099</v>
      </c>
      <c r="B1273" s="23">
        <v>27.5</v>
      </c>
      <c r="C1273" s="23">
        <v>6.03</v>
      </c>
      <c r="D1273" s="23" t="s">
        <v>2380</v>
      </c>
      <c r="E1273" s="23" t="s">
        <v>2380</v>
      </c>
      <c r="F1273" s="23" t="s">
        <v>2380</v>
      </c>
      <c r="G1273" s="23">
        <v>0</v>
      </c>
      <c r="H1273" s="24" t="s">
        <v>2380</v>
      </c>
      <c r="I1273" s="38" t="str">
        <f t="shared" si="38"/>
        <v>Overweight</v>
      </c>
      <c r="J1273" s="38" t="str">
        <f t="shared" si="39"/>
        <v>Prediabetes</v>
      </c>
    </row>
    <row r="1274" spans="1:10" x14ac:dyDescent="0.25">
      <c r="A1274" s="25" t="s">
        <v>1098</v>
      </c>
      <c r="B1274" s="26">
        <v>27.36</v>
      </c>
      <c r="C1274" s="26">
        <v>5.96</v>
      </c>
      <c r="D1274" s="26" t="s">
        <v>2380</v>
      </c>
      <c r="E1274" s="26" t="s">
        <v>2380</v>
      </c>
      <c r="F1274" s="26" t="s">
        <v>2382</v>
      </c>
      <c r="G1274" s="26">
        <v>1</v>
      </c>
      <c r="H1274" s="27" t="s">
        <v>2380</v>
      </c>
      <c r="I1274" s="38" t="str">
        <f t="shared" si="38"/>
        <v>Overweight</v>
      </c>
      <c r="J1274" s="38" t="str">
        <f t="shared" si="39"/>
        <v>Prediabetes</v>
      </c>
    </row>
    <row r="1275" spans="1:10" x14ac:dyDescent="0.25">
      <c r="A1275" s="22" t="s">
        <v>1097</v>
      </c>
      <c r="B1275" s="23">
        <v>20.350000000000001</v>
      </c>
      <c r="C1275" s="23">
        <v>4.16</v>
      </c>
      <c r="D1275" s="23" t="s">
        <v>2380</v>
      </c>
      <c r="E1275" s="23" t="s">
        <v>2380</v>
      </c>
      <c r="F1275" s="23" t="s">
        <v>2380</v>
      </c>
      <c r="G1275" s="23">
        <v>0</v>
      </c>
      <c r="H1275" s="24" t="s">
        <v>2380</v>
      </c>
      <c r="I1275" s="38" t="str">
        <f t="shared" si="38"/>
        <v>Normal Weight</v>
      </c>
      <c r="J1275" s="38" t="str">
        <f t="shared" si="39"/>
        <v>Normal</v>
      </c>
    </row>
    <row r="1276" spans="1:10" x14ac:dyDescent="0.25">
      <c r="A1276" s="25" t="s">
        <v>1096</v>
      </c>
      <c r="B1276" s="26">
        <v>24.035</v>
      </c>
      <c r="C1276" s="26">
        <v>6.11</v>
      </c>
      <c r="D1276" s="26" t="s">
        <v>2380</v>
      </c>
      <c r="E1276" s="26" t="s">
        <v>2380</v>
      </c>
      <c r="F1276" s="26" t="s">
        <v>2380</v>
      </c>
      <c r="G1276" s="26">
        <v>0</v>
      </c>
      <c r="H1276" s="27" t="s">
        <v>2380</v>
      </c>
      <c r="I1276" s="38" t="str">
        <f t="shared" si="38"/>
        <v>Normal Weight</v>
      </c>
      <c r="J1276" s="38" t="str">
        <f t="shared" si="39"/>
        <v>Prediabetes</v>
      </c>
    </row>
    <row r="1277" spans="1:10" x14ac:dyDescent="0.25">
      <c r="A1277" s="22" t="s">
        <v>1095</v>
      </c>
      <c r="B1277" s="23">
        <v>23.56</v>
      </c>
      <c r="C1277" s="23">
        <v>5.97</v>
      </c>
      <c r="D1277" s="23" t="s">
        <v>2380</v>
      </c>
      <c r="E1277" s="23" t="s">
        <v>2380</v>
      </c>
      <c r="F1277" s="23" t="s">
        <v>2380</v>
      </c>
      <c r="G1277" s="23">
        <v>0</v>
      </c>
      <c r="H1277" s="24" t="s">
        <v>2380</v>
      </c>
      <c r="I1277" s="38" t="str">
        <f t="shared" si="38"/>
        <v>Normal Weight</v>
      </c>
      <c r="J1277" s="38" t="str">
        <f t="shared" si="39"/>
        <v>Prediabetes</v>
      </c>
    </row>
    <row r="1278" spans="1:10" x14ac:dyDescent="0.25">
      <c r="A1278" s="25" t="s">
        <v>1094</v>
      </c>
      <c r="B1278" s="26">
        <v>27.17</v>
      </c>
      <c r="C1278" s="26">
        <v>10.81</v>
      </c>
      <c r="D1278" s="26" t="s">
        <v>2380</v>
      </c>
      <c r="E1278" s="26" t="s">
        <v>2380</v>
      </c>
      <c r="F1278" s="26" t="s">
        <v>2380</v>
      </c>
      <c r="G1278" s="26">
        <v>2</v>
      </c>
      <c r="H1278" s="27" t="s">
        <v>2380</v>
      </c>
      <c r="I1278" s="38" t="str">
        <f t="shared" si="38"/>
        <v>Overweight</v>
      </c>
      <c r="J1278" s="38" t="str">
        <f t="shared" si="39"/>
        <v>Diabetes</v>
      </c>
    </row>
    <row r="1279" spans="1:10" x14ac:dyDescent="0.25">
      <c r="A1279" s="22" t="s">
        <v>1093</v>
      </c>
      <c r="B1279" s="23">
        <v>34.32</v>
      </c>
      <c r="C1279" s="23">
        <v>5.7</v>
      </c>
      <c r="D1279" s="23" t="s">
        <v>2381</v>
      </c>
      <c r="E1279" s="23" t="s">
        <v>2380</v>
      </c>
      <c r="F1279" s="23" t="s">
        <v>2382</v>
      </c>
      <c r="G1279" s="23">
        <v>1</v>
      </c>
      <c r="H1279" s="24" t="s">
        <v>2380</v>
      </c>
      <c r="I1279" s="38" t="str">
        <f t="shared" si="38"/>
        <v>Obesity</v>
      </c>
      <c r="J1279" s="38" t="str">
        <f t="shared" si="39"/>
        <v>Prediabetes</v>
      </c>
    </row>
    <row r="1280" spans="1:10" x14ac:dyDescent="0.25">
      <c r="A1280" s="25" t="s">
        <v>1092</v>
      </c>
      <c r="B1280" s="26">
        <v>23.87</v>
      </c>
      <c r="C1280" s="26">
        <v>4.7699999999999996</v>
      </c>
      <c r="D1280" s="26" t="s">
        <v>2381</v>
      </c>
      <c r="E1280" s="26" t="s">
        <v>2380</v>
      </c>
      <c r="F1280" s="26" t="s">
        <v>2382</v>
      </c>
      <c r="G1280" s="26">
        <v>1</v>
      </c>
      <c r="H1280" s="27" t="s">
        <v>2380</v>
      </c>
      <c r="I1280" s="38" t="str">
        <f t="shared" si="38"/>
        <v>Normal Weight</v>
      </c>
      <c r="J1280" s="38" t="str">
        <f t="shared" si="39"/>
        <v>Normal</v>
      </c>
    </row>
    <row r="1281" spans="1:10" x14ac:dyDescent="0.25">
      <c r="A1281" s="22" t="s">
        <v>1091</v>
      </c>
      <c r="B1281" s="23">
        <v>30.15</v>
      </c>
      <c r="C1281" s="23">
        <v>4.25</v>
      </c>
      <c r="D1281" s="23" t="s">
        <v>2380</v>
      </c>
      <c r="E1281" s="23" t="s">
        <v>2380</v>
      </c>
      <c r="F1281" s="23" t="s">
        <v>2380</v>
      </c>
      <c r="G1281" s="23">
        <v>1</v>
      </c>
      <c r="H1281" s="24" t="s">
        <v>2380</v>
      </c>
      <c r="I1281" s="38" t="str">
        <f t="shared" si="38"/>
        <v>Obesity</v>
      </c>
      <c r="J1281" s="38" t="str">
        <f t="shared" si="39"/>
        <v>Normal</v>
      </c>
    </row>
    <row r="1282" spans="1:10" x14ac:dyDescent="0.25">
      <c r="A1282" s="25" t="s">
        <v>1090</v>
      </c>
      <c r="B1282" s="26">
        <v>26.36</v>
      </c>
      <c r="C1282" s="26">
        <v>5.52</v>
      </c>
      <c r="D1282" s="26" t="s">
        <v>2380</v>
      </c>
      <c r="E1282" s="26" t="s">
        <v>2380</v>
      </c>
      <c r="F1282" s="26" t="s">
        <v>2380</v>
      </c>
      <c r="G1282" s="26">
        <v>0</v>
      </c>
      <c r="H1282" s="27" t="s">
        <v>2380</v>
      </c>
      <c r="I1282" s="38" t="str">
        <f t="shared" ref="I1282:I1345" si="40">IF(B1282&lt;18.5,"Underweight",IF(B1282&lt;25,"Normal Weight",IF(B1282&lt;30,"Overweight","Obesity")))</f>
        <v>Overweight</v>
      </c>
      <c r="J1282" s="38" t="str">
        <f t="shared" ref="J1282:J1345" si="41">IF(C1282&lt;5.7,"Normal",IF(C1282&lt;6.5,"Prediabetes","Diabetes"))</f>
        <v>Normal</v>
      </c>
    </row>
    <row r="1283" spans="1:10" x14ac:dyDescent="0.25">
      <c r="A1283" s="22" t="s">
        <v>1089</v>
      </c>
      <c r="B1283" s="23">
        <v>45.32</v>
      </c>
      <c r="C1283" s="23">
        <v>6.53</v>
      </c>
      <c r="D1283" s="23" t="s">
        <v>2381</v>
      </c>
      <c r="E1283" s="23" t="s">
        <v>2380</v>
      </c>
      <c r="F1283" s="23" t="s">
        <v>2380</v>
      </c>
      <c r="G1283" s="23">
        <v>1</v>
      </c>
      <c r="H1283" s="24" t="s">
        <v>2380</v>
      </c>
      <c r="I1283" s="38" t="str">
        <f t="shared" si="40"/>
        <v>Obesity</v>
      </c>
      <c r="J1283" s="38" t="str">
        <f t="shared" si="41"/>
        <v>Diabetes</v>
      </c>
    </row>
    <row r="1284" spans="1:10" x14ac:dyDescent="0.25">
      <c r="A1284" s="25" t="s">
        <v>1088</v>
      </c>
      <c r="B1284" s="26">
        <v>31.93</v>
      </c>
      <c r="C1284" s="26">
        <v>4.82</v>
      </c>
      <c r="D1284" s="26" t="s">
        <v>2381</v>
      </c>
      <c r="E1284" s="26" t="s">
        <v>2380</v>
      </c>
      <c r="F1284" s="26" t="s">
        <v>2380</v>
      </c>
      <c r="G1284" s="26">
        <v>1</v>
      </c>
      <c r="H1284" s="27" t="s">
        <v>2380</v>
      </c>
      <c r="I1284" s="38" t="str">
        <f t="shared" si="40"/>
        <v>Obesity</v>
      </c>
      <c r="J1284" s="38" t="str">
        <f t="shared" si="41"/>
        <v>Normal</v>
      </c>
    </row>
    <row r="1285" spans="1:10" x14ac:dyDescent="0.25">
      <c r="A1285" s="22" t="s">
        <v>1087</v>
      </c>
      <c r="B1285" s="23">
        <v>36</v>
      </c>
      <c r="C1285" s="23">
        <v>11.94</v>
      </c>
      <c r="D1285" s="23" t="s">
        <v>2381</v>
      </c>
      <c r="E1285" s="23" t="s">
        <v>2380</v>
      </c>
      <c r="F1285" s="23" t="s">
        <v>2380</v>
      </c>
      <c r="G1285" s="23">
        <v>1</v>
      </c>
      <c r="H1285" s="24" t="s">
        <v>2380</v>
      </c>
      <c r="I1285" s="38" t="str">
        <f t="shared" si="40"/>
        <v>Obesity</v>
      </c>
      <c r="J1285" s="38" t="str">
        <f t="shared" si="41"/>
        <v>Diabetes</v>
      </c>
    </row>
    <row r="1286" spans="1:10" x14ac:dyDescent="0.25">
      <c r="A1286" s="25" t="s">
        <v>1086</v>
      </c>
      <c r="B1286" s="26">
        <v>32</v>
      </c>
      <c r="C1286" s="26">
        <v>7.85</v>
      </c>
      <c r="D1286" s="26" t="s">
        <v>2381</v>
      </c>
      <c r="E1286" s="26" t="s">
        <v>2380</v>
      </c>
      <c r="F1286" s="26" t="s">
        <v>2380</v>
      </c>
      <c r="G1286" s="26">
        <v>1</v>
      </c>
      <c r="H1286" s="27" t="s">
        <v>2380</v>
      </c>
      <c r="I1286" s="38" t="str">
        <f t="shared" si="40"/>
        <v>Obesity</v>
      </c>
      <c r="J1286" s="38" t="str">
        <f t="shared" si="41"/>
        <v>Diabetes</v>
      </c>
    </row>
    <row r="1287" spans="1:10" x14ac:dyDescent="0.25">
      <c r="A1287" s="22" t="s">
        <v>1085</v>
      </c>
      <c r="B1287" s="23">
        <v>29.37</v>
      </c>
      <c r="C1287" s="23">
        <v>8.01</v>
      </c>
      <c r="D1287" s="23" t="s">
        <v>2381</v>
      </c>
      <c r="E1287" s="23" t="s">
        <v>2380</v>
      </c>
      <c r="F1287" s="23" t="s">
        <v>2380</v>
      </c>
      <c r="G1287" s="23">
        <v>1</v>
      </c>
      <c r="H1287" s="24" t="s">
        <v>2380</v>
      </c>
      <c r="I1287" s="38" t="str">
        <f t="shared" si="40"/>
        <v>Overweight</v>
      </c>
      <c r="J1287" s="38" t="str">
        <f t="shared" si="41"/>
        <v>Diabetes</v>
      </c>
    </row>
    <row r="1288" spans="1:10" x14ac:dyDescent="0.25">
      <c r="A1288" s="25" t="s">
        <v>1084</v>
      </c>
      <c r="B1288" s="26">
        <v>23.6</v>
      </c>
      <c r="C1288" s="26">
        <v>7.4</v>
      </c>
      <c r="D1288" s="26" t="s">
        <v>2381</v>
      </c>
      <c r="E1288" s="26" t="s">
        <v>2380</v>
      </c>
      <c r="F1288" s="26" t="s">
        <v>2380</v>
      </c>
      <c r="G1288" s="26">
        <v>1</v>
      </c>
      <c r="H1288" s="27" t="s">
        <v>2380</v>
      </c>
      <c r="I1288" s="38" t="str">
        <f t="shared" si="40"/>
        <v>Normal Weight</v>
      </c>
      <c r="J1288" s="38" t="str">
        <f t="shared" si="41"/>
        <v>Diabetes</v>
      </c>
    </row>
    <row r="1289" spans="1:10" x14ac:dyDescent="0.25">
      <c r="A1289" s="22" t="s">
        <v>1083</v>
      </c>
      <c r="B1289" s="23">
        <v>33.155000000000001</v>
      </c>
      <c r="C1289" s="23">
        <v>8.3800000000000008</v>
      </c>
      <c r="D1289" s="23" t="s">
        <v>2381</v>
      </c>
      <c r="E1289" s="23" t="s">
        <v>2380</v>
      </c>
      <c r="F1289" s="23" t="s">
        <v>2380</v>
      </c>
      <c r="G1289" s="23">
        <v>0</v>
      </c>
      <c r="H1289" s="24" t="s">
        <v>2380</v>
      </c>
      <c r="I1289" s="38" t="str">
        <f t="shared" si="40"/>
        <v>Obesity</v>
      </c>
      <c r="J1289" s="38" t="str">
        <f t="shared" si="41"/>
        <v>Diabetes</v>
      </c>
    </row>
    <row r="1290" spans="1:10" x14ac:dyDescent="0.25">
      <c r="A1290" s="25" t="s">
        <v>1082</v>
      </c>
      <c r="B1290" s="26">
        <v>24.32</v>
      </c>
      <c r="C1290" s="26">
        <v>11.56</v>
      </c>
      <c r="D1290" s="26" t="s">
        <v>2381</v>
      </c>
      <c r="E1290" s="26" t="s">
        <v>2380</v>
      </c>
      <c r="F1290" s="26" t="s">
        <v>2380</v>
      </c>
      <c r="G1290" s="26">
        <v>1</v>
      </c>
      <c r="H1290" s="27" t="s">
        <v>2380</v>
      </c>
      <c r="I1290" s="38" t="str">
        <f t="shared" si="40"/>
        <v>Normal Weight</v>
      </c>
      <c r="J1290" s="38" t="str">
        <f t="shared" si="41"/>
        <v>Diabetes</v>
      </c>
    </row>
    <row r="1291" spans="1:10" x14ac:dyDescent="0.25">
      <c r="A1291" s="22" t="s">
        <v>1081</v>
      </c>
      <c r="B1291" s="23">
        <v>36.299999999999997</v>
      </c>
      <c r="C1291" s="23">
        <v>4.6100000000000003</v>
      </c>
      <c r="D1291" s="23" t="s">
        <v>2380</v>
      </c>
      <c r="E1291" s="23" t="s">
        <v>2380</v>
      </c>
      <c r="F1291" s="23" t="s">
        <v>2380</v>
      </c>
      <c r="G1291" s="23">
        <v>0</v>
      </c>
      <c r="H1291" s="24" t="s">
        <v>2380</v>
      </c>
      <c r="I1291" s="38" t="str">
        <f t="shared" si="40"/>
        <v>Obesity</v>
      </c>
      <c r="J1291" s="38" t="str">
        <f t="shared" si="41"/>
        <v>Normal</v>
      </c>
    </row>
    <row r="1292" spans="1:10" x14ac:dyDescent="0.25">
      <c r="A1292" s="25" t="s">
        <v>1080</v>
      </c>
      <c r="B1292" s="26">
        <v>34.4</v>
      </c>
      <c r="C1292" s="26">
        <v>4.95</v>
      </c>
      <c r="D1292" s="26" t="s">
        <v>2380</v>
      </c>
      <c r="E1292" s="26" t="s">
        <v>2380</v>
      </c>
      <c r="F1292" s="26" t="s">
        <v>2382</v>
      </c>
      <c r="G1292" s="26">
        <v>1</v>
      </c>
      <c r="H1292" s="27" t="s">
        <v>2380</v>
      </c>
      <c r="I1292" s="38" t="str">
        <f t="shared" si="40"/>
        <v>Obesity</v>
      </c>
      <c r="J1292" s="38" t="str">
        <f t="shared" si="41"/>
        <v>Normal</v>
      </c>
    </row>
    <row r="1293" spans="1:10" x14ac:dyDescent="0.25">
      <c r="A1293" s="22" t="s">
        <v>1079</v>
      </c>
      <c r="B1293" s="23">
        <v>30.9</v>
      </c>
      <c r="C1293" s="23">
        <v>5.04</v>
      </c>
      <c r="D1293" s="23" t="s">
        <v>2380</v>
      </c>
      <c r="E1293" s="23" t="s">
        <v>2380</v>
      </c>
      <c r="F1293" s="23" t="s">
        <v>2380</v>
      </c>
      <c r="G1293" s="23">
        <v>0</v>
      </c>
      <c r="H1293" s="24" t="s">
        <v>2380</v>
      </c>
      <c r="I1293" s="38" t="str">
        <f t="shared" si="40"/>
        <v>Obesity</v>
      </c>
      <c r="J1293" s="38" t="str">
        <f t="shared" si="41"/>
        <v>Normal</v>
      </c>
    </row>
    <row r="1294" spans="1:10" x14ac:dyDescent="0.25">
      <c r="A1294" s="25" t="s">
        <v>1078</v>
      </c>
      <c r="B1294" s="26">
        <v>28.6</v>
      </c>
      <c r="C1294" s="26">
        <v>5.42</v>
      </c>
      <c r="D1294" s="26" t="s">
        <v>2380</v>
      </c>
      <c r="E1294" s="26" t="s">
        <v>2380</v>
      </c>
      <c r="F1294" s="26" t="s">
        <v>2380</v>
      </c>
      <c r="G1294" s="26">
        <v>0</v>
      </c>
      <c r="H1294" s="27" t="s">
        <v>2380</v>
      </c>
      <c r="I1294" s="38" t="str">
        <f t="shared" si="40"/>
        <v>Overweight</v>
      </c>
      <c r="J1294" s="38" t="str">
        <f t="shared" si="41"/>
        <v>Normal</v>
      </c>
    </row>
    <row r="1295" spans="1:10" x14ac:dyDescent="0.25">
      <c r="A1295" s="22" t="s">
        <v>1077</v>
      </c>
      <c r="B1295" s="23">
        <v>27.83</v>
      </c>
      <c r="C1295" s="23">
        <v>5.39</v>
      </c>
      <c r="D1295" s="23" t="s">
        <v>2380</v>
      </c>
      <c r="E1295" s="23" t="s">
        <v>2380</v>
      </c>
      <c r="F1295" s="23" t="s">
        <v>2380</v>
      </c>
      <c r="G1295" s="23">
        <v>0</v>
      </c>
      <c r="H1295" s="24" t="s">
        <v>2380</v>
      </c>
      <c r="I1295" s="38" t="str">
        <f t="shared" si="40"/>
        <v>Overweight</v>
      </c>
      <c r="J1295" s="38" t="str">
        <f t="shared" si="41"/>
        <v>Normal</v>
      </c>
    </row>
    <row r="1296" spans="1:10" x14ac:dyDescent="0.25">
      <c r="A1296" s="25" t="s">
        <v>1076</v>
      </c>
      <c r="B1296" s="26">
        <v>39.64</v>
      </c>
      <c r="C1296" s="26">
        <v>6</v>
      </c>
      <c r="D1296" s="26" t="s">
        <v>2380</v>
      </c>
      <c r="E1296" s="26" t="s">
        <v>2380</v>
      </c>
      <c r="F1296" s="26" t="s">
        <v>2382</v>
      </c>
      <c r="G1296" s="26">
        <v>1</v>
      </c>
      <c r="H1296" s="27" t="s">
        <v>2380</v>
      </c>
      <c r="I1296" s="38" t="str">
        <f t="shared" si="40"/>
        <v>Obesity</v>
      </c>
      <c r="J1296" s="38" t="str">
        <f t="shared" si="41"/>
        <v>Prediabetes</v>
      </c>
    </row>
    <row r="1297" spans="1:10" x14ac:dyDescent="0.25">
      <c r="A1297" s="22" t="s">
        <v>1075</v>
      </c>
      <c r="B1297" s="23">
        <v>38.479999999999997</v>
      </c>
      <c r="C1297" s="23">
        <v>6.02</v>
      </c>
      <c r="D1297" s="23" t="s">
        <v>2380</v>
      </c>
      <c r="E1297" s="23" t="s">
        <v>2380</v>
      </c>
      <c r="F1297" s="23" t="s">
        <v>2380</v>
      </c>
      <c r="G1297" s="23">
        <v>1</v>
      </c>
      <c r="H1297" s="24" t="s">
        <v>2380</v>
      </c>
      <c r="I1297" s="38" t="str">
        <f t="shared" si="40"/>
        <v>Obesity</v>
      </c>
      <c r="J1297" s="38" t="str">
        <f t="shared" si="41"/>
        <v>Prediabetes</v>
      </c>
    </row>
    <row r="1298" spans="1:10" x14ac:dyDescent="0.25">
      <c r="A1298" s="25" t="s">
        <v>1074</v>
      </c>
      <c r="B1298" s="26">
        <v>36.200000000000003</v>
      </c>
      <c r="C1298" s="26">
        <v>4.62</v>
      </c>
      <c r="D1298" s="26" t="s">
        <v>2380</v>
      </c>
      <c r="E1298" s="26" t="s">
        <v>2380</v>
      </c>
      <c r="F1298" s="26" t="s">
        <v>2380</v>
      </c>
      <c r="G1298" s="26">
        <v>2</v>
      </c>
      <c r="H1298" s="27" t="s">
        <v>2380</v>
      </c>
      <c r="I1298" s="38" t="str">
        <f t="shared" si="40"/>
        <v>Obesity</v>
      </c>
      <c r="J1298" s="38" t="str">
        <f t="shared" si="41"/>
        <v>Normal</v>
      </c>
    </row>
    <row r="1299" spans="1:10" x14ac:dyDescent="0.25">
      <c r="A1299" s="22" t="s">
        <v>1073</v>
      </c>
      <c r="B1299" s="23">
        <v>27.13</v>
      </c>
      <c r="C1299" s="23">
        <v>5.59</v>
      </c>
      <c r="D1299" s="23" t="s">
        <v>2380</v>
      </c>
      <c r="E1299" s="23" t="s">
        <v>2380</v>
      </c>
      <c r="F1299" s="23" t="s">
        <v>2380</v>
      </c>
      <c r="G1299" s="23">
        <v>1</v>
      </c>
      <c r="H1299" s="24" t="s">
        <v>2380</v>
      </c>
      <c r="I1299" s="38" t="str">
        <f t="shared" si="40"/>
        <v>Overweight</v>
      </c>
      <c r="J1299" s="38" t="str">
        <f t="shared" si="41"/>
        <v>Normal</v>
      </c>
    </row>
    <row r="1300" spans="1:10" x14ac:dyDescent="0.25">
      <c r="A1300" s="25" t="s">
        <v>1072</v>
      </c>
      <c r="B1300" s="26">
        <v>20.75</v>
      </c>
      <c r="C1300" s="26">
        <v>5.18</v>
      </c>
      <c r="D1300" s="26" t="s">
        <v>2381</v>
      </c>
      <c r="E1300" s="26" t="s">
        <v>2380</v>
      </c>
      <c r="F1300" s="26" t="s">
        <v>2380</v>
      </c>
      <c r="G1300" s="26">
        <v>2</v>
      </c>
      <c r="H1300" s="27" t="s">
        <v>2380</v>
      </c>
      <c r="I1300" s="38" t="str">
        <f t="shared" si="40"/>
        <v>Normal Weight</v>
      </c>
      <c r="J1300" s="38" t="str">
        <f t="shared" si="41"/>
        <v>Normal</v>
      </c>
    </row>
    <row r="1301" spans="1:10" x14ac:dyDescent="0.25">
      <c r="A1301" s="22" t="s">
        <v>1071</v>
      </c>
      <c r="B1301" s="23">
        <v>26.6</v>
      </c>
      <c r="C1301" s="23">
        <v>6.29</v>
      </c>
      <c r="D1301" s="23" t="s">
        <v>2380</v>
      </c>
      <c r="E1301" s="23" t="s">
        <v>2380</v>
      </c>
      <c r="F1301" s="23" t="s">
        <v>2380</v>
      </c>
      <c r="G1301" s="23">
        <v>2</v>
      </c>
      <c r="H1301" s="24" t="s">
        <v>2380</v>
      </c>
      <c r="I1301" s="38" t="str">
        <f t="shared" si="40"/>
        <v>Overweight</v>
      </c>
      <c r="J1301" s="38" t="str">
        <f t="shared" si="41"/>
        <v>Prediabetes</v>
      </c>
    </row>
    <row r="1302" spans="1:10" x14ac:dyDescent="0.25">
      <c r="A1302" s="25" t="s">
        <v>1070</v>
      </c>
      <c r="B1302" s="26">
        <v>25.3</v>
      </c>
      <c r="C1302" s="26">
        <v>4.49</v>
      </c>
      <c r="D1302" s="26" t="s">
        <v>2380</v>
      </c>
      <c r="E1302" s="26" t="s">
        <v>2380</v>
      </c>
      <c r="F1302" s="26" t="s">
        <v>2380</v>
      </c>
      <c r="G1302" s="26">
        <v>2</v>
      </c>
      <c r="H1302" s="27" t="s">
        <v>2380</v>
      </c>
      <c r="I1302" s="38" t="str">
        <f t="shared" si="40"/>
        <v>Overweight</v>
      </c>
      <c r="J1302" s="38" t="str">
        <f t="shared" si="41"/>
        <v>Normal</v>
      </c>
    </row>
    <row r="1303" spans="1:10" x14ac:dyDescent="0.25">
      <c r="A1303" s="22" t="s">
        <v>1069</v>
      </c>
      <c r="B1303" s="23">
        <v>18.84</v>
      </c>
      <c r="C1303" s="23">
        <v>11.82</v>
      </c>
      <c r="D1303" s="23" t="s">
        <v>2381</v>
      </c>
      <c r="E1303" s="23" t="s">
        <v>2380</v>
      </c>
      <c r="F1303" s="23" t="s">
        <v>2382</v>
      </c>
      <c r="G1303" s="23">
        <v>1</v>
      </c>
      <c r="H1303" s="24" t="s">
        <v>2380</v>
      </c>
      <c r="I1303" s="38" t="str">
        <f t="shared" si="40"/>
        <v>Normal Weight</v>
      </c>
      <c r="J1303" s="38" t="str">
        <f t="shared" si="41"/>
        <v>Diabetes</v>
      </c>
    </row>
    <row r="1304" spans="1:10" x14ac:dyDescent="0.25">
      <c r="A1304" s="25" t="s">
        <v>1068</v>
      </c>
      <c r="B1304" s="26">
        <v>19.57</v>
      </c>
      <c r="C1304" s="26">
        <v>7.41</v>
      </c>
      <c r="D1304" s="26" t="s">
        <v>2381</v>
      </c>
      <c r="E1304" s="26" t="s">
        <v>2380</v>
      </c>
      <c r="F1304" s="26" t="s">
        <v>2380</v>
      </c>
      <c r="G1304" s="26">
        <v>1</v>
      </c>
      <c r="H1304" s="27" t="s">
        <v>2380</v>
      </c>
      <c r="I1304" s="38" t="str">
        <f t="shared" si="40"/>
        <v>Normal Weight</v>
      </c>
      <c r="J1304" s="38" t="str">
        <f t="shared" si="41"/>
        <v>Diabetes</v>
      </c>
    </row>
    <row r="1305" spans="1:10" x14ac:dyDescent="0.25">
      <c r="A1305" s="22" t="s">
        <v>1067</v>
      </c>
      <c r="B1305" s="23">
        <v>30.495000000000001</v>
      </c>
      <c r="C1305" s="23">
        <v>5.97</v>
      </c>
      <c r="D1305" s="23" t="s">
        <v>2380</v>
      </c>
      <c r="E1305" s="23" t="s">
        <v>2380</v>
      </c>
      <c r="F1305" s="23" t="s">
        <v>2380</v>
      </c>
      <c r="G1305" s="23">
        <v>0</v>
      </c>
      <c r="H1305" s="24" t="s">
        <v>2380</v>
      </c>
      <c r="I1305" s="38" t="str">
        <f t="shared" si="40"/>
        <v>Obesity</v>
      </c>
      <c r="J1305" s="38" t="str">
        <f t="shared" si="41"/>
        <v>Prediabetes</v>
      </c>
    </row>
    <row r="1306" spans="1:10" x14ac:dyDescent="0.25">
      <c r="A1306" s="25" t="s">
        <v>1066</v>
      </c>
      <c r="B1306" s="26">
        <v>30.114999999999998</v>
      </c>
      <c r="C1306" s="26">
        <v>5.74</v>
      </c>
      <c r="D1306" s="26" t="s">
        <v>2380</v>
      </c>
      <c r="E1306" s="26" t="s">
        <v>2380</v>
      </c>
      <c r="F1306" s="26" t="s">
        <v>2382</v>
      </c>
      <c r="G1306" s="26">
        <v>1</v>
      </c>
      <c r="H1306" s="27" t="s">
        <v>2380</v>
      </c>
      <c r="I1306" s="38" t="str">
        <f t="shared" si="40"/>
        <v>Obesity</v>
      </c>
      <c r="J1306" s="38" t="str">
        <f t="shared" si="41"/>
        <v>Prediabetes</v>
      </c>
    </row>
    <row r="1307" spans="1:10" x14ac:dyDescent="0.25">
      <c r="A1307" s="22" t="s">
        <v>1065</v>
      </c>
      <c r="B1307" s="23">
        <v>24.78</v>
      </c>
      <c r="C1307" s="23">
        <v>9.85</v>
      </c>
      <c r="D1307" s="23" t="s">
        <v>2380</v>
      </c>
      <c r="E1307" s="23" t="s">
        <v>2380</v>
      </c>
      <c r="F1307" s="23" t="s">
        <v>2380</v>
      </c>
      <c r="G1307" s="23">
        <v>0</v>
      </c>
      <c r="H1307" s="24" t="s">
        <v>2380</v>
      </c>
      <c r="I1307" s="38" t="str">
        <f t="shared" si="40"/>
        <v>Normal Weight</v>
      </c>
      <c r="J1307" s="38" t="str">
        <f t="shared" si="41"/>
        <v>Diabetes</v>
      </c>
    </row>
    <row r="1308" spans="1:10" x14ac:dyDescent="0.25">
      <c r="A1308" s="25" t="s">
        <v>1064</v>
      </c>
      <c r="B1308" s="26">
        <v>24.77</v>
      </c>
      <c r="C1308" s="26">
        <v>7.59</v>
      </c>
      <c r="D1308" s="26" t="s">
        <v>2380</v>
      </c>
      <c r="E1308" s="26" t="s">
        <v>2380</v>
      </c>
      <c r="F1308" s="26" t="s">
        <v>2380</v>
      </c>
      <c r="G1308" s="26">
        <v>0</v>
      </c>
      <c r="H1308" s="27" t="s">
        <v>2380</v>
      </c>
      <c r="I1308" s="38" t="str">
        <f t="shared" si="40"/>
        <v>Normal Weight</v>
      </c>
      <c r="J1308" s="38" t="str">
        <f t="shared" si="41"/>
        <v>Diabetes</v>
      </c>
    </row>
    <row r="1309" spans="1:10" x14ac:dyDescent="0.25">
      <c r="A1309" s="22" t="s">
        <v>1063</v>
      </c>
      <c r="B1309" s="23">
        <v>16.579999999999998</v>
      </c>
      <c r="C1309" s="23">
        <v>6.98</v>
      </c>
      <c r="D1309" s="23" t="s">
        <v>2381</v>
      </c>
      <c r="E1309" s="23" t="s">
        <v>2380</v>
      </c>
      <c r="F1309" s="23" t="s">
        <v>2382</v>
      </c>
      <c r="G1309" s="23">
        <v>1</v>
      </c>
      <c r="H1309" s="24" t="s">
        <v>2380</v>
      </c>
      <c r="I1309" s="38" t="str">
        <f t="shared" si="40"/>
        <v>Underweight</v>
      </c>
      <c r="J1309" s="38" t="str">
        <f t="shared" si="41"/>
        <v>Diabetes</v>
      </c>
    </row>
    <row r="1310" spans="1:10" x14ac:dyDescent="0.25">
      <c r="A1310" s="25" t="s">
        <v>1062</v>
      </c>
      <c r="B1310" s="26">
        <v>38.17</v>
      </c>
      <c r="C1310" s="26">
        <v>4.7300000000000004</v>
      </c>
      <c r="D1310" s="26" t="s">
        <v>2381</v>
      </c>
      <c r="E1310" s="26" t="s">
        <v>2380</v>
      </c>
      <c r="F1310" s="26" t="s">
        <v>2380</v>
      </c>
      <c r="G1310" s="26">
        <v>0</v>
      </c>
      <c r="H1310" s="27" t="s">
        <v>2380</v>
      </c>
      <c r="I1310" s="38" t="str">
        <f t="shared" si="40"/>
        <v>Obesity</v>
      </c>
      <c r="J1310" s="38" t="str">
        <f t="shared" si="41"/>
        <v>Normal</v>
      </c>
    </row>
    <row r="1311" spans="1:10" x14ac:dyDescent="0.25">
      <c r="A1311" s="22" t="s">
        <v>1061</v>
      </c>
      <c r="B1311" s="23">
        <v>39.424999999999997</v>
      </c>
      <c r="C1311" s="23">
        <v>4.76</v>
      </c>
      <c r="D1311" s="23" t="s">
        <v>2381</v>
      </c>
      <c r="E1311" s="23" t="s">
        <v>2380</v>
      </c>
      <c r="F1311" s="23" t="s">
        <v>2380</v>
      </c>
      <c r="G1311" s="23">
        <v>0</v>
      </c>
      <c r="H1311" s="24" t="s">
        <v>2380</v>
      </c>
      <c r="I1311" s="38" t="str">
        <f t="shared" si="40"/>
        <v>Obesity</v>
      </c>
      <c r="J1311" s="38" t="str">
        <f t="shared" si="41"/>
        <v>Normal</v>
      </c>
    </row>
    <row r="1312" spans="1:10" x14ac:dyDescent="0.25">
      <c r="A1312" s="25" t="s">
        <v>1060</v>
      </c>
      <c r="B1312" s="26">
        <v>33.44</v>
      </c>
      <c r="C1312" s="26">
        <v>6.24</v>
      </c>
      <c r="D1312" s="26" t="s">
        <v>2381</v>
      </c>
      <c r="E1312" s="26" t="s">
        <v>2380</v>
      </c>
      <c r="F1312" s="26" t="s">
        <v>2380</v>
      </c>
      <c r="G1312" s="26">
        <v>0</v>
      </c>
      <c r="H1312" s="27" t="s">
        <v>2380</v>
      </c>
      <c r="I1312" s="38" t="str">
        <f t="shared" si="40"/>
        <v>Obesity</v>
      </c>
      <c r="J1312" s="38" t="str">
        <f t="shared" si="41"/>
        <v>Prediabetes</v>
      </c>
    </row>
    <row r="1313" spans="1:10" x14ac:dyDescent="0.25">
      <c r="A1313" s="22" t="s">
        <v>1059</v>
      </c>
      <c r="B1313" s="23">
        <v>33.344999999999999</v>
      </c>
      <c r="C1313" s="23">
        <v>5.44</v>
      </c>
      <c r="D1313" s="23" t="s">
        <v>2381</v>
      </c>
      <c r="E1313" s="23" t="s">
        <v>2380</v>
      </c>
      <c r="F1313" s="23" t="s">
        <v>2380</v>
      </c>
      <c r="G1313" s="23">
        <v>0</v>
      </c>
      <c r="H1313" s="24" t="s">
        <v>2380</v>
      </c>
      <c r="I1313" s="38" t="str">
        <f t="shared" si="40"/>
        <v>Obesity</v>
      </c>
      <c r="J1313" s="38" t="str">
        <f t="shared" si="41"/>
        <v>Normal</v>
      </c>
    </row>
    <row r="1314" spans="1:10" x14ac:dyDescent="0.25">
      <c r="A1314" s="25" t="s">
        <v>1058</v>
      </c>
      <c r="B1314" s="26">
        <v>38.79</v>
      </c>
      <c r="C1314" s="26">
        <v>5.08</v>
      </c>
      <c r="D1314" s="26" t="s">
        <v>2380</v>
      </c>
      <c r="E1314" s="26" t="s">
        <v>2380</v>
      </c>
      <c r="F1314" s="26" t="s">
        <v>2382</v>
      </c>
      <c r="G1314" s="26">
        <v>1</v>
      </c>
      <c r="H1314" s="27" t="s">
        <v>2380</v>
      </c>
      <c r="I1314" s="38" t="str">
        <f t="shared" si="40"/>
        <v>Obesity</v>
      </c>
      <c r="J1314" s="38" t="str">
        <f t="shared" si="41"/>
        <v>Normal</v>
      </c>
    </row>
    <row r="1315" spans="1:10" x14ac:dyDescent="0.25">
      <c r="A1315" s="22" t="s">
        <v>1057</v>
      </c>
      <c r="B1315" s="23">
        <v>30.684999999999999</v>
      </c>
      <c r="C1315" s="23">
        <v>4.87</v>
      </c>
      <c r="D1315" s="23" t="s">
        <v>2380</v>
      </c>
      <c r="E1315" s="23" t="s">
        <v>2380</v>
      </c>
      <c r="F1315" s="23" t="s">
        <v>2382</v>
      </c>
      <c r="G1315" s="23">
        <v>1</v>
      </c>
      <c r="H1315" s="24" t="s">
        <v>2380</v>
      </c>
      <c r="I1315" s="38" t="str">
        <f t="shared" si="40"/>
        <v>Obesity</v>
      </c>
      <c r="J1315" s="38" t="str">
        <f t="shared" si="41"/>
        <v>Normal</v>
      </c>
    </row>
    <row r="1316" spans="1:10" x14ac:dyDescent="0.25">
      <c r="A1316" s="25" t="s">
        <v>1056</v>
      </c>
      <c r="B1316" s="26">
        <v>22.135000000000002</v>
      </c>
      <c r="C1316" s="26">
        <v>8.17</v>
      </c>
      <c r="D1316" s="26" t="s">
        <v>2380</v>
      </c>
      <c r="E1316" s="26" t="s">
        <v>2380</v>
      </c>
      <c r="F1316" s="26" t="s">
        <v>2380</v>
      </c>
      <c r="G1316" s="26">
        <v>0</v>
      </c>
      <c r="H1316" s="27" t="s">
        <v>2380</v>
      </c>
      <c r="I1316" s="38" t="str">
        <f t="shared" si="40"/>
        <v>Normal Weight</v>
      </c>
      <c r="J1316" s="38" t="str">
        <f t="shared" si="41"/>
        <v>Diabetes</v>
      </c>
    </row>
    <row r="1317" spans="1:10" x14ac:dyDescent="0.25">
      <c r="A1317" s="22" t="s">
        <v>1055</v>
      </c>
      <c r="B1317" s="23">
        <v>33.33</v>
      </c>
      <c r="C1317" s="23">
        <v>7.61</v>
      </c>
      <c r="D1317" s="23" t="s">
        <v>2380</v>
      </c>
      <c r="E1317" s="23" t="s">
        <v>2380</v>
      </c>
      <c r="F1317" s="23" t="s">
        <v>2380</v>
      </c>
      <c r="G1317" s="23">
        <v>0</v>
      </c>
      <c r="H1317" s="24" t="s">
        <v>2380</v>
      </c>
      <c r="I1317" s="38" t="str">
        <f t="shared" si="40"/>
        <v>Obesity</v>
      </c>
      <c r="J1317" s="38" t="str">
        <f t="shared" si="41"/>
        <v>Diabetes</v>
      </c>
    </row>
    <row r="1318" spans="1:10" x14ac:dyDescent="0.25">
      <c r="A1318" s="25" t="s">
        <v>1054</v>
      </c>
      <c r="B1318" s="26">
        <v>31.13</v>
      </c>
      <c r="C1318" s="26">
        <v>10.1</v>
      </c>
      <c r="D1318" s="26" t="s">
        <v>2380</v>
      </c>
      <c r="E1318" s="26" t="s">
        <v>2380</v>
      </c>
      <c r="F1318" s="26" t="s">
        <v>2380</v>
      </c>
      <c r="G1318" s="26">
        <v>0</v>
      </c>
      <c r="H1318" s="27" t="s">
        <v>2380</v>
      </c>
      <c r="I1318" s="38" t="str">
        <f t="shared" si="40"/>
        <v>Obesity</v>
      </c>
      <c r="J1318" s="38" t="str">
        <f t="shared" si="41"/>
        <v>Diabetes</v>
      </c>
    </row>
    <row r="1319" spans="1:10" x14ac:dyDescent="0.25">
      <c r="A1319" s="22" t="s">
        <v>1053</v>
      </c>
      <c r="B1319" s="23">
        <v>28.9</v>
      </c>
      <c r="C1319" s="23">
        <v>11.24</v>
      </c>
      <c r="D1319" s="23" t="s">
        <v>2380</v>
      </c>
      <c r="E1319" s="23" t="s">
        <v>2380</v>
      </c>
      <c r="F1319" s="23" t="s">
        <v>2380</v>
      </c>
      <c r="G1319" s="23">
        <v>0</v>
      </c>
      <c r="H1319" s="24" t="s">
        <v>2380</v>
      </c>
      <c r="I1319" s="38" t="str">
        <f t="shared" si="40"/>
        <v>Overweight</v>
      </c>
      <c r="J1319" s="38" t="str">
        <f t="shared" si="41"/>
        <v>Diabetes</v>
      </c>
    </row>
    <row r="1320" spans="1:10" x14ac:dyDescent="0.25">
      <c r="A1320" s="25" t="s">
        <v>1052</v>
      </c>
      <c r="B1320" s="26">
        <v>43.31</v>
      </c>
      <c r="C1320" s="26">
        <v>6.1</v>
      </c>
      <c r="D1320" s="26" t="s">
        <v>2381</v>
      </c>
      <c r="E1320" s="26" t="s">
        <v>2381</v>
      </c>
      <c r="F1320" s="26" t="s">
        <v>2380</v>
      </c>
      <c r="G1320" s="26">
        <v>1</v>
      </c>
      <c r="H1320" s="27" t="s">
        <v>2380</v>
      </c>
      <c r="I1320" s="38" t="str">
        <f t="shared" si="40"/>
        <v>Obesity</v>
      </c>
      <c r="J1320" s="38" t="str">
        <f t="shared" si="41"/>
        <v>Prediabetes</v>
      </c>
    </row>
    <row r="1321" spans="1:10" x14ac:dyDescent="0.25">
      <c r="A1321" s="22" t="s">
        <v>1051</v>
      </c>
      <c r="B1321" s="23">
        <v>22.8</v>
      </c>
      <c r="C1321" s="23">
        <v>6.98</v>
      </c>
      <c r="D1321" s="23" t="s">
        <v>2380</v>
      </c>
      <c r="E1321" s="23" t="s">
        <v>2380</v>
      </c>
      <c r="F1321" s="23" t="s">
        <v>2380</v>
      </c>
      <c r="G1321" s="23">
        <v>0</v>
      </c>
      <c r="H1321" s="24" t="s">
        <v>2380</v>
      </c>
      <c r="I1321" s="38" t="str">
        <f t="shared" si="40"/>
        <v>Normal Weight</v>
      </c>
      <c r="J1321" s="38" t="str">
        <f t="shared" si="41"/>
        <v>Diabetes</v>
      </c>
    </row>
    <row r="1322" spans="1:10" x14ac:dyDescent="0.25">
      <c r="A1322" s="25" t="s">
        <v>1050</v>
      </c>
      <c r="B1322" s="26">
        <v>19.09</v>
      </c>
      <c r="C1322" s="26">
        <v>4</v>
      </c>
      <c r="D1322" s="26" t="s">
        <v>2381</v>
      </c>
      <c r="E1322" s="26" t="s">
        <v>2380</v>
      </c>
      <c r="F1322" s="26" t="s">
        <v>2380</v>
      </c>
      <c r="G1322" s="26">
        <v>1</v>
      </c>
      <c r="H1322" s="27" t="s">
        <v>2380</v>
      </c>
      <c r="I1322" s="38" t="str">
        <f t="shared" si="40"/>
        <v>Normal Weight</v>
      </c>
      <c r="J1322" s="38" t="str">
        <f t="shared" si="41"/>
        <v>Normal</v>
      </c>
    </row>
    <row r="1323" spans="1:10" x14ac:dyDescent="0.25">
      <c r="A1323" s="22" t="s">
        <v>1049</v>
      </c>
      <c r="B1323" s="23">
        <v>23.37</v>
      </c>
      <c r="C1323" s="23">
        <v>4.2300000000000004</v>
      </c>
      <c r="D1323" s="23" t="s">
        <v>2380</v>
      </c>
      <c r="E1323" s="23" t="s">
        <v>2380</v>
      </c>
      <c r="F1323" s="23" t="s">
        <v>2380</v>
      </c>
      <c r="G1323" s="23">
        <v>0</v>
      </c>
      <c r="H1323" s="24" t="s">
        <v>2380</v>
      </c>
      <c r="I1323" s="38" t="str">
        <f t="shared" si="40"/>
        <v>Normal Weight</v>
      </c>
      <c r="J1323" s="38" t="str">
        <f t="shared" si="41"/>
        <v>Normal</v>
      </c>
    </row>
    <row r="1324" spans="1:10" x14ac:dyDescent="0.25">
      <c r="A1324" s="25" t="s">
        <v>1048</v>
      </c>
      <c r="B1324" s="26">
        <v>33.44</v>
      </c>
      <c r="C1324" s="26">
        <v>4.72</v>
      </c>
      <c r="D1324" s="26" t="s">
        <v>2381</v>
      </c>
      <c r="E1324" s="26" t="s">
        <v>2380</v>
      </c>
      <c r="F1324" s="26" t="s">
        <v>2380</v>
      </c>
      <c r="G1324" s="26">
        <v>0</v>
      </c>
      <c r="H1324" s="27" t="s">
        <v>2380</v>
      </c>
      <c r="I1324" s="38" t="str">
        <f t="shared" si="40"/>
        <v>Obesity</v>
      </c>
      <c r="J1324" s="38" t="str">
        <f t="shared" si="41"/>
        <v>Normal</v>
      </c>
    </row>
    <row r="1325" spans="1:10" x14ac:dyDescent="0.25">
      <c r="A1325" s="22" t="s">
        <v>1047</v>
      </c>
      <c r="B1325" s="23">
        <v>28.05</v>
      </c>
      <c r="C1325" s="23">
        <v>5.63</v>
      </c>
      <c r="D1325" s="23" t="s">
        <v>2381</v>
      </c>
      <c r="E1325" s="23" t="s">
        <v>2380</v>
      </c>
      <c r="F1325" s="23" t="s">
        <v>2380</v>
      </c>
      <c r="G1325" s="23">
        <v>0</v>
      </c>
      <c r="H1325" s="24" t="s">
        <v>2380</v>
      </c>
      <c r="I1325" s="38" t="str">
        <f t="shared" si="40"/>
        <v>Overweight</v>
      </c>
      <c r="J1325" s="38" t="str">
        <f t="shared" si="41"/>
        <v>Normal</v>
      </c>
    </row>
    <row r="1326" spans="1:10" x14ac:dyDescent="0.25">
      <c r="A1326" s="25" t="s">
        <v>1046</v>
      </c>
      <c r="B1326" s="26">
        <v>27.72</v>
      </c>
      <c r="C1326" s="26">
        <v>5.83</v>
      </c>
      <c r="D1326" s="26" t="s">
        <v>2381</v>
      </c>
      <c r="E1326" s="26" t="s">
        <v>2380</v>
      </c>
      <c r="F1326" s="26" t="s">
        <v>2380</v>
      </c>
      <c r="G1326" s="26">
        <v>0</v>
      </c>
      <c r="H1326" s="27" t="s">
        <v>2380</v>
      </c>
      <c r="I1326" s="38" t="str">
        <f t="shared" si="40"/>
        <v>Overweight</v>
      </c>
      <c r="J1326" s="38" t="str">
        <f t="shared" si="41"/>
        <v>Prediabetes</v>
      </c>
    </row>
    <row r="1327" spans="1:10" x14ac:dyDescent="0.25">
      <c r="A1327" s="22" t="s">
        <v>1045</v>
      </c>
      <c r="B1327" s="23">
        <v>29.81</v>
      </c>
      <c r="C1327" s="23">
        <v>9.23</v>
      </c>
      <c r="D1327" s="23" t="s">
        <v>2380</v>
      </c>
      <c r="E1327" s="23" t="s">
        <v>2380</v>
      </c>
      <c r="F1327" s="23" t="s">
        <v>2380</v>
      </c>
      <c r="G1327" s="23">
        <v>0</v>
      </c>
      <c r="H1327" s="24" t="s">
        <v>2380</v>
      </c>
      <c r="I1327" s="38" t="str">
        <f t="shared" si="40"/>
        <v>Overweight</v>
      </c>
      <c r="J1327" s="38" t="str">
        <f t="shared" si="41"/>
        <v>Diabetes</v>
      </c>
    </row>
    <row r="1328" spans="1:10" x14ac:dyDescent="0.25">
      <c r="A1328" s="25" t="s">
        <v>1044</v>
      </c>
      <c r="B1328" s="26">
        <v>23.98</v>
      </c>
      <c r="C1328" s="26">
        <v>9.89</v>
      </c>
      <c r="D1328" s="26" t="s">
        <v>2380</v>
      </c>
      <c r="E1328" s="26" t="s">
        <v>2380</v>
      </c>
      <c r="F1328" s="26" t="s">
        <v>2380</v>
      </c>
      <c r="G1328" s="26">
        <v>0</v>
      </c>
      <c r="H1328" s="27" t="s">
        <v>2380</v>
      </c>
      <c r="I1328" s="38" t="str">
        <f t="shared" si="40"/>
        <v>Normal Weight</v>
      </c>
      <c r="J1328" s="38" t="str">
        <f t="shared" si="41"/>
        <v>Diabetes</v>
      </c>
    </row>
    <row r="1329" spans="1:10" x14ac:dyDescent="0.25">
      <c r="A1329" s="22" t="s">
        <v>1043</v>
      </c>
      <c r="B1329" s="23">
        <v>17.34</v>
      </c>
      <c r="C1329" s="23">
        <v>12</v>
      </c>
      <c r="D1329" s="23" t="s">
        <v>2380</v>
      </c>
      <c r="E1329" s="23" t="s">
        <v>2380</v>
      </c>
      <c r="F1329" s="23" t="s">
        <v>2380</v>
      </c>
      <c r="G1329" s="23">
        <v>0</v>
      </c>
      <c r="H1329" s="24" t="s">
        <v>2380</v>
      </c>
      <c r="I1329" s="38" t="str">
        <f t="shared" si="40"/>
        <v>Underweight</v>
      </c>
      <c r="J1329" s="38" t="str">
        <f t="shared" si="41"/>
        <v>Diabetes</v>
      </c>
    </row>
    <row r="1330" spans="1:10" x14ac:dyDescent="0.25">
      <c r="A1330" s="25" t="s">
        <v>1042</v>
      </c>
      <c r="B1330" s="26">
        <v>40.39</v>
      </c>
      <c r="C1330" s="26">
        <v>4.24</v>
      </c>
      <c r="D1330" s="26" t="s">
        <v>2381</v>
      </c>
      <c r="E1330" s="26" t="s">
        <v>2380</v>
      </c>
      <c r="F1330" s="26" t="s">
        <v>2382</v>
      </c>
      <c r="G1330" s="26">
        <v>1</v>
      </c>
      <c r="H1330" s="27" t="s">
        <v>2380</v>
      </c>
      <c r="I1330" s="38" t="str">
        <f t="shared" si="40"/>
        <v>Obesity</v>
      </c>
      <c r="J1330" s="38" t="str">
        <f t="shared" si="41"/>
        <v>Normal</v>
      </c>
    </row>
    <row r="1331" spans="1:10" x14ac:dyDescent="0.25">
      <c r="A1331" s="22" t="s">
        <v>1041</v>
      </c>
      <c r="B1331" s="23">
        <v>25.96</v>
      </c>
      <c r="C1331" s="23">
        <v>4.68</v>
      </c>
      <c r="D1331" s="23" t="s">
        <v>2381</v>
      </c>
      <c r="E1331" s="23" t="s">
        <v>2380</v>
      </c>
      <c r="F1331" s="23" t="s">
        <v>2382</v>
      </c>
      <c r="G1331" s="23">
        <v>1</v>
      </c>
      <c r="H1331" s="24" t="s">
        <v>2380</v>
      </c>
      <c r="I1331" s="38" t="str">
        <f t="shared" si="40"/>
        <v>Overweight</v>
      </c>
      <c r="J1331" s="38" t="str">
        <f t="shared" si="41"/>
        <v>Normal</v>
      </c>
    </row>
    <row r="1332" spans="1:10" x14ac:dyDescent="0.25">
      <c r="A1332" s="25" t="s">
        <v>1040</v>
      </c>
      <c r="B1332" s="26">
        <v>17.68</v>
      </c>
      <c r="C1332" s="26">
        <v>8.57</v>
      </c>
      <c r="D1332" s="26" t="s">
        <v>2381</v>
      </c>
      <c r="E1332" s="26" t="s">
        <v>2380</v>
      </c>
      <c r="F1332" s="26" t="s">
        <v>2382</v>
      </c>
      <c r="G1332" s="26">
        <v>1</v>
      </c>
      <c r="H1332" s="27" t="s">
        <v>2380</v>
      </c>
      <c r="I1332" s="38" t="str">
        <f t="shared" si="40"/>
        <v>Underweight</v>
      </c>
      <c r="J1332" s="38" t="str">
        <f t="shared" si="41"/>
        <v>Diabetes</v>
      </c>
    </row>
    <row r="1333" spans="1:10" x14ac:dyDescent="0.25">
      <c r="A1333" s="22" t="s">
        <v>1039</v>
      </c>
      <c r="B1333" s="23">
        <v>30.875</v>
      </c>
      <c r="C1333" s="23">
        <v>4.0999999999999996</v>
      </c>
      <c r="D1333" s="23" t="s">
        <v>2380</v>
      </c>
      <c r="E1333" s="23" t="s">
        <v>2380</v>
      </c>
      <c r="F1333" s="23" t="s">
        <v>2380</v>
      </c>
      <c r="G1333" s="23">
        <v>0</v>
      </c>
      <c r="H1333" s="24" t="s">
        <v>2380</v>
      </c>
      <c r="I1333" s="38" t="str">
        <f t="shared" si="40"/>
        <v>Obesity</v>
      </c>
      <c r="J1333" s="38" t="str">
        <f t="shared" si="41"/>
        <v>Normal</v>
      </c>
    </row>
    <row r="1334" spans="1:10" x14ac:dyDescent="0.25">
      <c r="A1334" s="25" t="s">
        <v>1038</v>
      </c>
      <c r="B1334" s="26">
        <v>30.81</v>
      </c>
      <c r="C1334" s="26">
        <v>4.49</v>
      </c>
      <c r="D1334" s="26" t="s">
        <v>2380</v>
      </c>
      <c r="E1334" s="26" t="s">
        <v>2380</v>
      </c>
      <c r="F1334" s="26" t="s">
        <v>2380</v>
      </c>
      <c r="G1334" s="26">
        <v>0</v>
      </c>
      <c r="H1334" s="27" t="s">
        <v>2380</v>
      </c>
      <c r="I1334" s="38" t="str">
        <f t="shared" si="40"/>
        <v>Obesity</v>
      </c>
      <c r="J1334" s="38" t="str">
        <f t="shared" si="41"/>
        <v>Normal</v>
      </c>
    </row>
    <row r="1335" spans="1:10" x14ac:dyDescent="0.25">
      <c r="A1335" s="22" t="s">
        <v>1037</v>
      </c>
      <c r="B1335" s="23">
        <v>36.85</v>
      </c>
      <c r="C1335" s="23">
        <v>8.8000000000000007</v>
      </c>
      <c r="D1335" s="23" t="s">
        <v>2380</v>
      </c>
      <c r="E1335" s="23" t="s">
        <v>2380</v>
      </c>
      <c r="F1335" s="23" t="s">
        <v>2380</v>
      </c>
      <c r="G1335" s="23">
        <v>2</v>
      </c>
      <c r="H1335" s="24" t="s">
        <v>2380</v>
      </c>
      <c r="I1335" s="38" t="str">
        <f t="shared" si="40"/>
        <v>Obesity</v>
      </c>
      <c r="J1335" s="38" t="str">
        <f t="shared" si="41"/>
        <v>Diabetes</v>
      </c>
    </row>
    <row r="1336" spans="1:10" x14ac:dyDescent="0.25">
      <c r="A1336" s="25" t="s">
        <v>1036</v>
      </c>
      <c r="B1336" s="26">
        <v>35.86</v>
      </c>
      <c r="C1336" s="26">
        <v>7.93</v>
      </c>
      <c r="D1336" s="26" t="s">
        <v>2380</v>
      </c>
      <c r="E1336" s="26" t="s">
        <v>2380</v>
      </c>
      <c r="F1336" s="26" t="s">
        <v>2380</v>
      </c>
      <c r="G1336" s="26">
        <v>2</v>
      </c>
      <c r="H1336" s="27" t="s">
        <v>2380</v>
      </c>
      <c r="I1336" s="38" t="str">
        <f t="shared" si="40"/>
        <v>Obesity</v>
      </c>
      <c r="J1336" s="38" t="str">
        <f t="shared" si="41"/>
        <v>Diabetes</v>
      </c>
    </row>
    <row r="1337" spans="1:10" x14ac:dyDescent="0.25">
      <c r="A1337" s="22" t="s">
        <v>1035</v>
      </c>
      <c r="B1337" s="23">
        <v>30.3</v>
      </c>
      <c r="C1337" s="23">
        <v>9.4499999999999993</v>
      </c>
      <c r="D1337" s="23" t="s">
        <v>2380</v>
      </c>
      <c r="E1337" s="23" t="s">
        <v>2380</v>
      </c>
      <c r="F1337" s="23" t="s">
        <v>2380</v>
      </c>
      <c r="G1337" s="23">
        <v>2</v>
      </c>
      <c r="H1337" s="24" t="s">
        <v>2380</v>
      </c>
      <c r="I1337" s="38" t="str">
        <f t="shared" si="40"/>
        <v>Obesity</v>
      </c>
      <c r="J1337" s="38" t="str">
        <f t="shared" si="41"/>
        <v>Diabetes</v>
      </c>
    </row>
    <row r="1338" spans="1:10" x14ac:dyDescent="0.25">
      <c r="A1338" s="25" t="s">
        <v>1034</v>
      </c>
      <c r="B1338" s="26">
        <v>32.015000000000001</v>
      </c>
      <c r="C1338" s="26">
        <v>7.67</v>
      </c>
      <c r="D1338" s="26" t="s">
        <v>2380</v>
      </c>
      <c r="E1338" s="26" t="s">
        <v>2380</v>
      </c>
      <c r="F1338" s="26" t="s">
        <v>2380</v>
      </c>
      <c r="G1338" s="26">
        <v>0</v>
      </c>
      <c r="H1338" s="27" t="s">
        <v>2380</v>
      </c>
      <c r="I1338" s="38" t="str">
        <f t="shared" si="40"/>
        <v>Obesity</v>
      </c>
      <c r="J1338" s="38" t="str">
        <f t="shared" si="41"/>
        <v>Diabetes</v>
      </c>
    </row>
    <row r="1339" spans="1:10" x14ac:dyDescent="0.25">
      <c r="A1339" s="22" t="s">
        <v>1033</v>
      </c>
      <c r="B1339" s="23">
        <v>25.06</v>
      </c>
      <c r="C1339" s="23">
        <v>10.53</v>
      </c>
      <c r="D1339" s="23" t="s">
        <v>2380</v>
      </c>
      <c r="E1339" s="23" t="s">
        <v>2380</v>
      </c>
      <c r="F1339" s="23" t="s">
        <v>2380</v>
      </c>
      <c r="G1339" s="23">
        <v>2</v>
      </c>
      <c r="H1339" s="24" t="s">
        <v>2380</v>
      </c>
      <c r="I1339" s="38" t="str">
        <f t="shared" si="40"/>
        <v>Overweight</v>
      </c>
      <c r="J1339" s="38" t="str">
        <f t="shared" si="41"/>
        <v>Diabetes</v>
      </c>
    </row>
    <row r="1340" spans="1:10" x14ac:dyDescent="0.25">
      <c r="A1340" s="25" t="s">
        <v>1032</v>
      </c>
      <c r="B1340" s="26">
        <v>18.829999999999998</v>
      </c>
      <c r="C1340" s="26">
        <v>10.08</v>
      </c>
      <c r="D1340" s="26" t="s">
        <v>2381</v>
      </c>
      <c r="E1340" s="26" t="s">
        <v>2380</v>
      </c>
      <c r="F1340" s="26" t="s">
        <v>2380</v>
      </c>
      <c r="G1340" s="26">
        <v>0</v>
      </c>
      <c r="H1340" s="27" t="s">
        <v>2380</v>
      </c>
      <c r="I1340" s="38" t="str">
        <f t="shared" si="40"/>
        <v>Normal Weight</v>
      </c>
      <c r="J1340" s="38" t="str">
        <f t="shared" si="41"/>
        <v>Diabetes</v>
      </c>
    </row>
    <row r="1341" spans="1:10" x14ac:dyDescent="0.25">
      <c r="A1341" s="22" t="s">
        <v>1031</v>
      </c>
      <c r="B1341" s="23">
        <v>47.52</v>
      </c>
      <c r="C1341" s="23">
        <v>11.39</v>
      </c>
      <c r="D1341" s="23" t="s">
        <v>2381</v>
      </c>
      <c r="E1341" s="23" t="s">
        <v>2380</v>
      </c>
      <c r="F1341" s="23" t="s">
        <v>2380</v>
      </c>
      <c r="G1341" s="23">
        <v>1</v>
      </c>
      <c r="H1341" s="24" t="s">
        <v>2380</v>
      </c>
      <c r="I1341" s="38" t="str">
        <f t="shared" si="40"/>
        <v>Obesity</v>
      </c>
      <c r="J1341" s="38" t="str">
        <f t="shared" si="41"/>
        <v>Diabetes</v>
      </c>
    </row>
    <row r="1342" spans="1:10" x14ac:dyDescent="0.25">
      <c r="A1342" s="25" t="s">
        <v>1030</v>
      </c>
      <c r="B1342" s="26">
        <v>37.82</v>
      </c>
      <c r="C1342" s="26">
        <v>6.36</v>
      </c>
      <c r="D1342" s="26" t="s">
        <v>2380</v>
      </c>
      <c r="E1342" s="26" t="s">
        <v>2380</v>
      </c>
      <c r="F1342" s="26" t="s">
        <v>2380</v>
      </c>
      <c r="G1342" s="26">
        <v>0</v>
      </c>
      <c r="H1342" s="27" t="s">
        <v>2380</v>
      </c>
      <c r="I1342" s="38" t="str">
        <f t="shared" si="40"/>
        <v>Obesity</v>
      </c>
      <c r="J1342" s="38" t="str">
        <f t="shared" si="41"/>
        <v>Prediabetes</v>
      </c>
    </row>
    <row r="1343" spans="1:10" x14ac:dyDescent="0.25">
      <c r="A1343" s="22" t="s">
        <v>1029</v>
      </c>
      <c r="B1343" s="23">
        <v>44.16</v>
      </c>
      <c r="C1343" s="23">
        <v>5.31</v>
      </c>
      <c r="D1343" s="23" t="s">
        <v>2381</v>
      </c>
      <c r="E1343" s="23" t="s">
        <v>2380</v>
      </c>
      <c r="F1343" s="23" t="s">
        <v>2380</v>
      </c>
      <c r="G1343" s="23">
        <v>0</v>
      </c>
      <c r="H1343" s="24" t="s">
        <v>2380</v>
      </c>
      <c r="I1343" s="38" t="str">
        <f t="shared" si="40"/>
        <v>Obesity</v>
      </c>
      <c r="J1343" s="38" t="str">
        <f t="shared" si="41"/>
        <v>Normal</v>
      </c>
    </row>
    <row r="1344" spans="1:10" x14ac:dyDescent="0.25">
      <c r="A1344" s="25" t="s">
        <v>1028</v>
      </c>
      <c r="B1344" s="26">
        <v>37.049999999999997</v>
      </c>
      <c r="C1344" s="26">
        <v>4.74</v>
      </c>
      <c r="D1344" s="26" t="s">
        <v>2380</v>
      </c>
      <c r="E1344" s="26" t="s">
        <v>2380</v>
      </c>
      <c r="F1344" s="26" t="s">
        <v>2382</v>
      </c>
      <c r="G1344" s="26">
        <v>1</v>
      </c>
      <c r="H1344" s="27" t="s">
        <v>2380</v>
      </c>
      <c r="I1344" s="38" t="str">
        <f t="shared" si="40"/>
        <v>Obesity</v>
      </c>
      <c r="J1344" s="38" t="str">
        <f t="shared" si="41"/>
        <v>Normal</v>
      </c>
    </row>
    <row r="1345" spans="1:10" x14ac:dyDescent="0.25">
      <c r="A1345" s="22" t="s">
        <v>1027</v>
      </c>
      <c r="B1345" s="23">
        <v>18.66</v>
      </c>
      <c r="C1345" s="23">
        <v>11.35</v>
      </c>
      <c r="D1345" s="23" t="s">
        <v>2380</v>
      </c>
      <c r="E1345" s="23" t="s">
        <v>2380</v>
      </c>
      <c r="F1345" s="23" t="s">
        <v>2380</v>
      </c>
      <c r="G1345" s="23">
        <v>0</v>
      </c>
      <c r="H1345" s="24" t="s">
        <v>2380</v>
      </c>
      <c r="I1345" s="38" t="str">
        <f t="shared" si="40"/>
        <v>Normal Weight</v>
      </c>
      <c r="J1345" s="38" t="str">
        <f t="shared" si="41"/>
        <v>Diabetes</v>
      </c>
    </row>
    <row r="1346" spans="1:10" x14ac:dyDescent="0.25">
      <c r="A1346" s="25" t="s">
        <v>1026</v>
      </c>
      <c r="B1346" s="26">
        <v>36.200000000000003</v>
      </c>
      <c r="C1346" s="26">
        <v>6.81</v>
      </c>
      <c r="D1346" s="26" t="s">
        <v>2381</v>
      </c>
      <c r="E1346" s="26" t="s">
        <v>2380</v>
      </c>
      <c r="F1346" s="26" t="s">
        <v>2380</v>
      </c>
      <c r="G1346" s="26">
        <v>1</v>
      </c>
      <c r="H1346" s="27" t="s">
        <v>2380</v>
      </c>
      <c r="I1346" s="38" t="str">
        <f t="shared" ref="I1346:I1409" si="42">IF(B1346&lt;18.5,"Underweight",IF(B1346&lt;25,"Normal Weight",IF(B1346&lt;30,"Overweight","Obesity")))</f>
        <v>Obesity</v>
      </c>
      <c r="J1346" s="38" t="str">
        <f t="shared" ref="J1346:J1409" si="43">IF(C1346&lt;5.7,"Normal",IF(C1346&lt;6.5,"Prediabetes","Diabetes"))</f>
        <v>Diabetes</v>
      </c>
    </row>
    <row r="1347" spans="1:10" x14ac:dyDescent="0.25">
      <c r="A1347" s="22" t="s">
        <v>1025</v>
      </c>
      <c r="B1347" s="23">
        <v>18.87</v>
      </c>
      <c r="C1347" s="23">
        <v>8.06</v>
      </c>
      <c r="D1347" s="23" t="s">
        <v>2380</v>
      </c>
      <c r="E1347" s="23" t="s">
        <v>2380</v>
      </c>
      <c r="F1347" s="23" t="s">
        <v>2380</v>
      </c>
      <c r="G1347" s="23">
        <v>0</v>
      </c>
      <c r="H1347" s="24" t="s">
        <v>2380</v>
      </c>
      <c r="I1347" s="38" t="str">
        <f t="shared" si="42"/>
        <v>Normal Weight</v>
      </c>
      <c r="J1347" s="38" t="str">
        <f t="shared" si="43"/>
        <v>Diabetes</v>
      </c>
    </row>
    <row r="1348" spans="1:10" x14ac:dyDescent="0.25">
      <c r="A1348" s="25" t="s">
        <v>1024</v>
      </c>
      <c r="B1348" s="26">
        <v>32.299999999999997</v>
      </c>
      <c r="C1348" s="26">
        <v>6.74</v>
      </c>
      <c r="D1348" s="26" t="s">
        <v>2381</v>
      </c>
      <c r="E1348" s="26" t="s">
        <v>2380</v>
      </c>
      <c r="F1348" s="26" t="s">
        <v>2380</v>
      </c>
      <c r="G1348" s="26">
        <v>1</v>
      </c>
      <c r="H1348" s="27" t="s">
        <v>2380</v>
      </c>
      <c r="I1348" s="38" t="str">
        <f t="shared" si="42"/>
        <v>Obesity</v>
      </c>
      <c r="J1348" s="38" t="str">
        <f t="shared" si="43"/>
        <v>Diabetes</v>
      </c>
    </row>
    <row r="1349" spans="1:10" x14ac:dyDescent="0.25">
      <c r="A1349" s="22" t="s">
        <v>1023</v>
      </c>
      <c r="B1349" s="23">
        <v>22.64</v>
      </c>
      <c r="C1349" s="23">
        <v>6.54</v>
      </c>
      <c r="D1349" s="23" t="s">
        <v>2381</v>
      </c>
      <c r="E1349" s="23" t="s">
        <v>2380</v>
      </c>
      <c r="F1349" s="23" t="s">
        <v>2380</v>
      </c>
      <c r="G1349" s="23">
        <v>2</v>
      </c>
      <c r="H1349" s="24" t="s">
        <v>2380</v>
      </c>
      <c r="I1349" s="38" t="str">
        <f t="shared" si="42"/>
        <v>Normal Weight</v>
      </c>
      <c r="J1349" s="38" t="str">
        <f t="shared" si="43"/>
        <v>Diabetes</v>
      </c>
    </row>
    <row r="1350" spans="1:10" x14ac:dyDescent="0.25">
      <c r="A1350" s="25" t="s">
        <v>1022</v>
      </c>
      <c r="B1350" s="26">
        <v>28.69</v>
      </c>
      <c r="C1350" s="26">
        <v>5.4</v>
      </c>
      <c r="D1350" s="26" t="s">
        <v>2380</v>
      </c>
      <c r="E1350" s="26" t="s">
        <v>2380</v>
      </c>
      <c r="F1350" s="26" t="s">
        <v>2380</v>
      </c>
      <c r="G1350" s="26">
        <v>0</v>
      </c>
      <c r="H1350" s="27" t="s">
        <v>2380</v>
      </c>
      <c r="I1350" s="38" t="str">
        <f t="shared" si="42"/>
        <v>Overweight</v>
      </c>
      <c r="J1350" s="38" t="str">
        <f t="shared" si="43"/>
        <v>Normal</v>
      </c>
    </row>
    <row r="1351" spans="1:10" x14ac:dyDescent="0.25">
      <c r="A1351" s="22" t="s">
        <v>1021</v>
      </c>
      <c r="B1351" s="23">
        <v>28.16</v>
      </c>
      <c r="C1351" s="23">
        <v>5.58</v>
      </c>
      <c r="D1351" s="23" t="s">
        <v>2381</v>
      </c>
      <c r="E1351" s="23" t="s">
        <v>2380</v>
      </c>
      <c r="F1351" s="23" t="s">
        <v>2380</v>
      </c>
      <c r="G1351" s="23">
        <v>0</v>
      </c>
      <c r="H1351" s="24" t="s">
        <v>2380</v>
      </c>
      <c r="I1351" s="38" t="str">
        <f t="shared" si="42"/>
        <v>Overweight</v>
      </c>
      <c r="J1351" s="38" t="str">
        <f t="shared" si="43"/>
        <v>Normal</v>
      </c>
    </row>
    <row r="1352" spans="1:10" x14ac:dyDescent="0.25">
      <c r="A1352" s="25" t="s">
        <v>1020</v>
      </c>
      <c r="B1352" s="26">
        <v>45.54</v>
      </c>
      <c r="C1352" s="26">
        <v>5.84</v>
      </c>
      <c r="D1352" s="26" t="s">
        <v>2380</v>
      </c>
      <c r="E1352" s="26" t="s">
        <v>2380</v>
      </c>
      <c r="F1352" s="26" t="s">
        <v>2382</v>
      </c>
      <c r="G1352" s="26">
        <v>1</v>
      </c>
      <c r="H1352" s="27" t="s">
        <v>2380</v>
      </c>
      <c r="I1352" s="38" t="str">
        <f t="shared" si="42"/>
        <v>Obesity</v>
      </c>
      <c r="J1352" s="38" t="str">
        <f t="shared" si="43"/>
        <v>Prediabetes</v>
      </c>
    </row>
    <row r="1353" spans="1:10" x14ac:dyDescent="0.25">
      <c r="A1353" s="22" t="s">
        <v>1019</v>
      </c>
      <c r="B1353" s="23">
        <v>28.7</v>
      </c>
      <c r="C1353" s="23">
        <v>4.2</v>
      </c>
      <c r="D1353" s="23" t="s">
        <v>2380</v>
      </c>
      <c r="E1353" s="23" t="s">
        <v>2380</v>
      </c>
      <c r="F1353" s="23" t="s">
        <v>2380</v>
      </c>
      <c r="G1353" s="23">
        <v>0</v>
      </c>
      <c r="H1353" s="24" t="s">
        <v>2380</v>
      </c>
      <c r="I1353" s="38" t="str">
        <f t="shared" si="42"/>
        <v>Overweight</v>
      </c>
      <c r="J1353" s="38" t="str">
        <f t="shared" si="43"/>
        <v>Normal</v>
      </c>
    </row>
    <row r="1354" spans="1:10" x14ac:dyDescent="0.25">
      <c r="A1354" s="25" t="s">
        <v>1018</v>
      </c>
      <c r="B1354" s="26">
        <v>27.74</v>
      </c>
      <c r="C1354" s="26">
        <v>6.06</v>
      </c>
      <c r="D1354" s="26" t="s">
        <v>2381</v>
      </c>
      <c r="E1354" s="26" t="s">
        <v>2380</v>
      </c>
      <c r="F1354" s="26" t="s">
        <v>2380</v>
      </c>
      <c r="G1354" s="26">
        <v>0</v>
      </c>
      <c r="H1354" s="27" t="s">
        <v>2380</v>
      </c>
      <c r="I1354" s="38" t="str">
        <f t="shared" si="42"/>
        <v>Overweight</v>
      </c>
      <c r="J1354" s="38" t="str">
        <f t="shared" si="43"/>
        <v>Prediabetes</v>
      </c>
    </row>
    <row r="1355" spans="1:10" x14ac:dyDescent="0.25">
      <c r="A1355" s="22" t="s">
        <v>1017</v>
      </c>
      <c r="B1355" s="23">
        <v>36.954999999999998</v>
      </c>
      <c r="C1355" s="23">
        <v>7.57</v>
      </c>
      <c r="D1355" s="23" t="s">
        <v>2380</v>
      </c>
      <c r="E1355" s="23" t="s">
        <v>2380</v>
      </c>
      <c r="F1355" s="23" t="s">
        <v>2380</v>
      </c>
      <c r="G1355" s="23">
        <v>0</v>
      </c>
      <c r="H1355" s="24" t="s">
        <v>2380</v>
      </c>
      <c r="I1355" s="38" t="str">
        <f t="shared" si="42"/>
        <v>Obesity</v>
      </c>
      <c r="J1355" s="38" t="str">
        <f t="shared" si="43"/>
        <v>Diabetes</v>
      </c>
    </row>
    <row r="1356" spans="1:10" x14ac:dyDescent="0.25">
      <c r="A1356" s="25" t="s">
        <v>1016</v>
      </c>
      <c r="B1356" s="26">
        <v>30.69</v>
      </c>
      <c r="C1356" s="26">
        <v>6.15</v>
      </c>
      <c r="D1356" s="26" t="s">
        <v>2380</v>
      </c>
      <c r="E1356" s="26" t="s">
        <v>2380</v>
      </c>
      <c r="F1356" s="26" t="s">
        <v>2380</v>
      </c>
      <c r="G1356" s="26">
        <v>0</v>
      </c>
      <c r="H1356" s="27" t="s">
        <v>2380</v>
      </c>
      <c r="I1356" s="38" t="str">
        <f t="shared" si="42"/>
        <v>Obesity</v>
      </c>
      <c r="J1356" s="38" t="str">
        <f t="shared" si="43"/>
        <v>Prediabetes</v>
      </c>
    </row>
    <row r="1357" spans="1:10" x14ac:dyDescent="0.25">
      <c r="A1357" s="22" t="s">
        <v>1015</v>
      </c>
      <c r="B1357" s="23">
        <v>24.984999999999999</v>
      </c>
      <c r="C1357" s="23">
        <v>4.5599999999999996</v>
      </c>
      <c r="D1357" s="23" t="s">
        <v>2380</v>
      </c>
      <c r="E1357" s="23" t="s">
        <v>2380</v>
      </c>
      <c r="F1357" s="23" t="s">
        <v>2380</v>
      </c>
      <c r="G1357" s="23">
        <v>0</v>
      </c>
      <c r="H1357" s="24" t="s">
        <v>2380</v>
      </c>
      <c r="I1357" s="38" t="str">
        <f t="shared" si="42"/>
        <v>Normal Weight</v>
      </c>
      <c r="J1357" s="38" t="str">
        <f t="shared" si="43"/>
        <v>Normal</v>
      </c>
    </row>
    <row r="1358" spans="1:10" x14ac:dyDescent="0.25">
      <c r="A1358" s="25" t="s">
        <v>1014</v>
      </c>
      <c r="B1358" s="26">
        <v>39.42</v>
      </c>
      <c r="C1358" s="26">
        <v>4.72</v>
      </c>
      <c r="D1358" s="26" t="s">
        <v>2381</v>
      </c>
      <c r="E1358" s="26" t="s">
        <v>2380</v>
      </c>
      <c r="F1358" s="26" t="s">
        <v>2380</v>
      </c>
      <c r="G1358" s="26">
        <v>1</v>
      </c>
      <c r="H1358" s="27" t="s">
        <v>2380</v>
      </c>
      <c r="I1358" s="38" t="str">
        <f t="shared" si="42"/>
        <v>Obesity</v>
      </c>
      <c r="J1358" s="38" t="str">
        <f t="shared" si="43"/>
        <v>Normal</v>
      </c>
    </row>
    <row r="1359" spans="1:10" x14ac:dyDescent="0.25">
      <c r="A1359" s="22" t="s">
        <v>1013</v>
      </c>
      <c r="B1359" s="23">
        <v>16.8</v>
      </c>
      <c r="C1359" s="23">
        <v>7.98</v>
      </c>
      <c r="D1359" s="23" t="s">
        <v>2380</v>
      </c>
      <c r="E1359" s="23" t="s">
        <v>2380</v>
      </c>
      <c r="F1359" s="23" t="s">
        <v>2380</v>
      </c>
      <c r="G1359" s="23">
        <v>0</v>
      </c>
      <c r="H1359" s="24" t="s">
        <v>2380</v>
      </c>
      <c r="I1359" s="38" t="str">
        <f t="shared" si="42"/>
        <v>Underweight</v>
      </c>
      <c r="J1359" s="38" t="str">
        <f t="shared" si="43"/>
        <v>Diabetes</v>
      </c>
    </row>
    <row r="1360" spans="1:10" x14ac:dyDescent="0.25">
      <c r="A1360" s="25" t="s">
        <v>1012</v>
      </c>
      <c r="B1360" s="26">
        <v>23.274999999999999</v>
      </c>
      <c r="C1360" s="26">
        <v>6.26</v>
      </c>
      <c r="D1360" s="26" t="s">
        <v>2381</v>
      </c>
      <c r="E1360" s="26" t="s">
        <v>2380</v>
      </c>
      <c r="F1360" s="26" t="s">
        <v>2382</v>
      </c>
      <c r="G1360" s="26">
        <v>1</v>
      </c>
      <c r="H1360" s="27" t="s">
        <v>2380</v>
      </c>
      <c r="I1360" s="38" t="str">
        <f t="shared" si="42"/>
        <v>Normal Weight</v>
      </c>
      <c r="J1360" s="38" t="str">
        <f t="shared" si="43"/>
        <v>Prediabetes</v>
      </c>
    </row>
    <row r="1361" spans="1:10" x14ac:dyDescent="0.25">
      <c r="A1361" s="22" t="s">
        <v>1011</v>
      </c>
      <c r="B1361" s="23">
        <v>22.8</v>
      </c>
      <c r="C1361" s="23">
        <v>4.29</v>
      </c>
      <c r="D1361" s="23" t="s">
        <v>2381</v>
      </c>
      <c r="E1361" s="23" t="s">
        <v>2380</v>
      </c>
      <c r="F1361" s="23" t="s">
        <v>2382</v>
      </c>
      <c r="G1361" s="23">
        <v>1</v>
      </c>
      <c r="H1361" s="24" t="s">
        <v>2380</v>
      </c>
      <c r="I1361" s="38" t="str">
        <f t="shared" si="42"/>
        <v>Normal Weight</v>
      </c>
      <c r="J1361" s="38" t="str">
        <f t="shared" si="43"/>
        <v>Normal</v>
      </c>
    </row>
    <row r="1362" spans="1:10" x14ac:dyDescent="0.25">
      <c r="A1362" s="25" t="s">
        <v>1010</v>
      </c>
      <c r="B1362" s="26">
        <v>24.3</v>
      </c>
      <c r="C1362" s="26">
        <v>5.43</v>
      </c>
      <c r="D1362" s="26" t="s">
        <v>2380</v>
      </c>
      <c r="E1362" s="26" t="s">
        <v>2380</v>
      </c>
      <c r="F1362" s="26" t="s">
        <v>2380</v>
      </c>
      <c r="G1362" s="26">
        <v>2</v>
      </c>
      <c r="H1362" s="27" t="s">
        <v>2380</v>
      </c>
      <c r="I1362" s="38" t="str">
        <f t="shared" si="42"/>
        <v>Normal Weight</v>
      </c>
      <c r="J1362" s="38" t="str">
        <f t="shared" si="43"/>
        <v>Normal</v>
      </c>
    </row>
    <row r="1363" spans="1:10" x14ac:dyDescent="0.25">
      <c r="A1363" s="22" t="s">
        <v>1009</v>
      </c>
      <c r="B1363" s="23">
        <v>25.13</v>
      </c>
      <c r="C1363" s="23">
        <v>8</v>
      </c>
      <c r="D1363" s="23" t="s">
        <v>2381</v>
      </c>
      <c r="E1363" s="23" t="s">
        <v>2380</v>
      </c>
      <c r="F1363" s="23" t="s">
        <v>2380</v>
      </c>
      <c r="G1363" s="23">
        <v>1</v>
      </c>
      <c r="H1363" s="24" t="s">
        <v>2380</v>
      </c>
      <c r="I1363" s="38" t="str">
        <f t="shared" si="42"/>
        <v>Overweight</v>
      </c>
      <c r="J1363" s="38" t="str">
        <f t="shared" si="43"/>
        <v>Diabetes</v>
      </c>
    </row>
    <row r="1364" spans="1:10" x14ac:dyDescent="0.25">
      <c r="A1364" s="25" t="s">
        <v>1008</v>
      </c>
      <c r="B1364" s="26">
        <v>22.72</v>
      </c>
      <c r="C1364" s="26">
        <v>9.9600000000000009</v>
      </c>
      <c r="D1364" s="26" t="s">
        <v>2381</v>
      </c>
      <c r="E1364" s="26" t="s">
        <v>2380</v>
      </c>
      <c r="F1364" s="26" t="s">
        <v>2380</v>
      </c>
      <c r="G1364" s="26">
        <v>2</v>
      </c>
      <c r="H1364" s="27" t="s">
        <v>2380</v>
      </c>
      <c r="I1364" s="38" t="str">
        <f t="shared" si="42"/>
        <v>Normal Weight</v>
      </c>
      <c r="J1364" s="38" t="str">
        <f t="shared" si="43"/>
        <v>Diabetes</v>
      </c>
    </row>
    <row r="1365" spans="1:10" x14ac:dyDescent="0.25">
      <c r="A1365" s="22" t="s">
        <v>1007</v>
      </c>
      <c r="B1365" s="23">
        <v>32.6</v>
      </c>
      <c r="C1365" s="23">
        <v>6.8</v>
      </c>
      <c r="D1365" s="23" t="s">
        <v>2381</v>
      </c>
      <c r="E1365" s="23" t="s">
        <v>2380</v>
      </c>
      <c r="F1365" s="23" t="s">
        <v>2380</v>
      </c>
      <c r="G1365" s="23">
        <v>0</v>
      </c>
      <c r="H1365" s="24" t="s">
        <v>2380</v>
      </c>
      <c r="I1365" s="38" t="str">
        <f t="shared" si="42"/>
        <v>Obesity</v>
      </c>
      <c r="J1365" s="38" t="str">
        <f t="shared" si="43"/>
        <v>Diabetes</v>
      </c>
    </row>
    <row r="1366" spans="1:10" x14ac:dyDescent="0.25">
      <c r="A1366" s="25" t="s">
        <v>1006</v>
      </c>
      <c r="B1366" s="26">
        <v>17.28</v>
      </c>
      <c r="C1366" s="26">
        <v>6.22</v>
      </c>
      <c r="D1366" s="26" t="s">
        <v>2381</v>
      </c>
      <c r="E1366" s="26" t="s">
        <v>2380</v>
      </c>
      <c r="F1366" s="26" t="s">
        <v>2380</v>
      </c>
      <c r="G1366" s="26">
        <v>2</v>
      </c>
      <c r="H1366" s="27" t="s">
        <v>2380</v>
      </c>
      <c r="I1366" s="38" t="str">
        <f t="shared" si="42"/>
        <v>Underweight</v>
      </c>
      <c r="J1366" s="38" t="str">
        <f t="shared" si="43"/>
        <v>Prediabetes</v>
      </c>
    </row>
    <row r="1367" spans="1:10" x14ac:dyDescent="0.25">
      <c r="A1367" s="22" t="s">
        <v>1005</v>
      </c>
      <c r="B1367" s="23">
        <v>27.92</v>
      </c>
      <c r="C1367" s="23">
        <v>5.79</v>
      </c>
      <c r="D1367" s="23" t="s">
        <v>2380</v>
      </c>
      <c r="E1367" s="23" t="s">
        <v>2380</v>
      </c>
      <c r="F1367" s="23" t="s">
        <v>2380</v>
      </c>
      <c r="G1367" s="23">
        <v>1</v>
      </c>
      <c r="H1367" s="24" t="s">
        <v>2380</v>
      </c>
      <c r="I1367" s="38" t="str">
        <f t="shared" si="42"/>
        <v>Overweight</v>
      </c>
      <c r="J1367" s="38" t="str">
        <f t="shared" si="43"/>
        <v>Prediabetes</v>
      </c>
    </row>
    <row r="1368" spans="1:10" x14ac:dyDescent="0.25">
      <c r="A1368" s="25" t="s">
        <v>1004</v>
      </c>
      <c r="B1368" s="26">
        <v>38.284999999999997</v>
      </c>
      <c r="C1368" s="26">
        <v>5.41</v>
      </c>
      <c r="D1368" s="26" t="s">
        <v>2380</v>
      </c>
      <c r="E1368" s="26" t="s">
        <v>2380</v>
      </c>
      <c r="F1368" s="26" t="s">
        <v>2380</v>
      </c>
      <c r="G1368" s="26">
        <v>0</v>
      </c>
      <c r="H1368" s="27" t="s">
        <v>2380</v>
      </c>
      <c r="I1368" s="38" t="str">
        <f t="shared" si="42"/>
        <v>Obesity</v>
      </c>
      <c r="J1368" s="38" t="str">
        <f t="shared" si="43"/>
        <v>Normal</v>
      </c>
    </row>
    <row r="1369" spans="1:10" x14ac:dyDescent="0.25">
      <c r="A1369" s="22" t="s">
        <v>1003</v>
      </c>
      <c r="B1369" s="23">
        <v>16.48</v>
      </c>
      <c r="C1369" s="23">
        <v>11.05</v>
      </c>
      <c r="D1369" s="23" t="s">
        <v>2380</v>
      </c>
      <c r="E1369" s="23" t="s">
        <v>2380</v>
      </c>
      <c r="F1369" s="23" t="s">
        <v>2380</v>
      </c>
      <c r="G1369" s="23">
        <v>0</v>
      </c>
      <c r="H1369" s="24" t="s">
        <v>2380</v>
      </c>
      <c r="I1369" s="38" t="str">
        <f t="shared" si="42"/>
        <v>Underweight</v>
      </c>
      <c r="J1369" s="38" t="str">
        <f t="shared" si="43"/>
        <v>Diabetes</v>
      </c>
    </row>
    <row r="1370" spans="1:10" x14ac:dyDescent="0.25">
      <c r="A1370" s="25" t="s">
        <v>1002</v>
      </c>
      <c r="B1370" s="26">
        <v>38.57</v>
      </c>
      <c r="C1370" s="26">
        <v>6.27</v>
      </c>
      <c r="D1370" s="26" t="s">
        <v>2380</v>
      </c>
      <c r="E1370" s="26" t="s">
        <v>2380</v>
      </c>
      <c r="F1370" s="26" t="s">
        <v>2380</v>
      </c>
      <c r="G1370" s="26">
        <v>0</v>
      </c>
      <c r="H1370" s="27" t="s">
        <v>2380</v>
      </c>
      <c r="I1370" s="38" t="str">
        <f t="shared" si="42"/>
        <v>Obesity</v>
      </c>
      <c r="J1370" s="38" t="str">
        <f t="shared" si="43"/>
        <v>Prediabetes</v>
      </c>
    </row>
    <row r="1371" spans="1:10" x14ac:dyDescent="0.25">
      <c r="A1371" s="22" t="s">
        <v>1001</v>
      </c>
      <c r="B1371" s="23">
        <v>43.85</v>
      </c>
      <c r="C1371" s="23">
        <v>4.7699999999999996</v>
      </c>
      <c r="D1371" s="23" t="s">
        <v>2381</v>
      </c>
      <c r="E1371" s="23" t="s">
        <v>2380</v>
      </c>
      <c r="F1371" s="23" t="s">
        <v>2380</v>
      </c>
      <c r="G1371" s="23">
        <v>0</v>
      </c>
      <c r="H1371" s="24" t="s">
        <v>2380</v>
      </c>
      <c r="I1371" s="38" t="str">
        <f t="shared" si="42"/>
        <v>Obesity</v>
      </c>
      <c r="J1371" s="38" t="str">
        <f t="shared" si="43"/>
        <v>Normal</v>
      </c>
    </row>
    <row r="1372" spans="1:10" x14ac:dyDescent="0.25">
      <c r="A1372" s="25" t="s">
        <v>1000</v>
      </c>
      <c r="B1372" s="26">
        <v>30.11</v>
      </c>
      <c r="C1372" s="26">
        <v>4.08</v>
      </c>
      <c r="D1372" s="26" t="s">
        <v>2380</v>
      </c>
      <c r="E1372" s="26" t="s">
        <v>2380</v>
      </c>
      <c r="F1372" s="26" t="s">
        <v>2380</v>
      </c>
      <c r="G1372" s="26">
        <v>0</v>
      </c>
      <c r="H1372" s="27" t="s">
        <v>2380</v>
      </c>
      <c r="I1372" s="38" t="str">
        <f t="shared" si="42"/>
        <v>Obesity</v>
      </c>
      <c r="J1372" s="38" t="str">
        <f t="shared" si="43"/>
        <v>Normal</v>
      </c>
    </row>
    <row r="1373" spans="1:10" x14ac:dyDescent="0.25">
      <c r="A1373" s="22" t="s">
        <v>999</v>
      </c>
      <c r="B1373" s="23">
        <v>31.59</v>
      </c>
      <c r="C1373" s="23">
        <v>6.01</v>
      </c>
      <c r="D1373" s="23" t="s">
        <v>2380</v>
      </c>
      <c r="E1373" s="23" t="s">
        <v>2380</v>
      </c>
      <c r="F1373" s="23" t="s">
        <v>2380</v>
      </c>
      <c r="G1373" s="23">
        <v>0</v>
      </c>
      <c r="H1373" s="24" t="s">
        <v>2380</v>
      </c>
      <c r="I1373" s="38" t="str">
        <f t="shared" si="42"/>
        <v>Obesity</v>
      </c>
      <c r="J1373" s="38" t="str">
        <f t="shared" si="43"/>
        <v>Prediabetes</v>
      </c>
    </row>
    <row r="1374" spans="1:10" x14ac:dyDescent="0.25">
      <c r="A1374" s="25" t="s">
        <v>998</v>
      </c>
      <c r="B1374" s="26">
        <v>40.15</v>
      </c>
      <c r="C1374" s="26">
        <v>11.84</v>
      </c>
      <c r="D1374" s="26" t="s">
        <v>2380</v>
      </c>
      <c r="E1374" s="26" t="s">
        <v>2380</v>
      </c>
      <c r="F1374" s="26" t="s">
        <v>2380</v>
      </c>
      <c r="G1374" s="26">
        <v>0</v>
      </c>
      <c r="H1374" s="27" t="s">
        <v>2380</v>
      </c>
      <c r="I1374" s="38" t="str">
        <f t="shared" si="42"/>
        <v>Obesity</v>
      </c>
      <c r="J1374" s="38" t="str">
        <f t="shared" si="43"/>
        <v>Diabetes</v>
      </c>
    </row>
    <row r="1375" spans="1:10" x14ac:dyDescent="0.25">
      <c r="A1375" s="22" t="s">
        <v>997</v>
      </c>
      <c r="B1375" s="23">
        <v>40.700000000000003</v>
      </c>
      <c r="C1375" s="23">
        <v>6.27</v>
      </c>
      <c r="D1375" s="23" t="s">
        <v>2381</v>
      </c>
      <c r="E1375" s="23" t="s">
        <v>2380</v>
      </c>
      <c r="F1375" s="23" t="s">
        <v>2382</v>
      </c>
      <c r="G1375" s="23">
        <v>1</v>
      </c>
      <c r="H1375" s="24" t="s">
        <v>2380</v>
      </c>
      <c r="I1375" s="38" t="str">
        <f t="shared" si="42"/>
        <v>Obesity</v>
      </c>
      <c r="J1375" s="38" t="str">
        <f t="shared" si="43"/>
        <v>Prediabetes</v>
      </c>
    </row>
    <row r="1376" spans="1:10" x14ac:dyDescent="0.25">
      <c r="A1376" s="25" t="s">
        <v>996</v>
      </c>
      <c r="B1376" s="26">
        <v>40.76</v>
      </c>
      <c r="C1376" s="26">
        <v>5.28</v>
      </c>
      <c r="D1376" s="26" t="s">
        <v>2380</v>
      </c>
      <c r="E1376" s="26" t="s">
        <v>2380</v>
      </c>
      <c r="F1376" s="26" t="s">
        <v>2380</v>
      </c>
      <c r="G1376" s="26">
        <v>0</v>
      </c>
      <c r="H1376" s="27" t="s">
        <v>2380</v>
      </c>
      <c r="I1376" s="38" t="str">
        <f t="shared" si="42"/>
        <v>Obesity</v>
      </c>
      <c r="J1376" s="38" t="str">
        <f t="shared" si="43"/>
        <v>Normal</v>
      </c>
    </row>
    <row r="1377" spans="1:10" x14ac:dyDescent="0.25">
      <c r="A1377" s="22" t="s">
        <v>995</v>
      </c>
      <c r="B1377" s="23">
        <v>29.7</v>
      </c>
      <c r="C1377" s="23">
        <v>7.03</v>
      </c>
      <c r="D1377" s="23" t="s">
        <v>2380</v>
      </c>
      <c r="E1377" s="23" t="s">
        <v>2380</v>
      </c>
      <c r="F1377" s="23" t="s">
        <v>2380</v>
      </c>
      <c r="G1377" s="23">
        <v>0</v>
      </c>
      <c r="H1377" s="24" t="s">
        <v>2380</v>
      </c>
      <c r="I1377" s="38" t="str">
        <f t="shared" si="42"/>
        <v>Overweight</v>
      </c>
      <c r="J1377" s="38" t="str">
        <f t="shared" si="43"/>
        <v>Diabetes</v>
      </c>
    </row>
    <row r="1378" spans="1:10" x14ac:dyDescent="0.25">
      <c r="A1378" s="25" t="s">
        <v>994</v>
      </c>
      <c r="B1378" s="26">
        <v>40.58</v>
      </c>
      <c r="C1378" s="26">
        <v>5.32</v>
      </c>
      <c r="D1378" s="26" t="s">
        <v>2381</v>
      </c>
      <c r="E1378" s="26" t="s">
        <v>2380</v>
      </c>
      <c r="F1378" s="26" t="s">
        <v>2382</v>
      </c>
      <c r="G1378" s="26">
        <v>1</v>
      </c>
      <c r="H1378" s="27" t="s">
        <v>2380</v>
      </c>
      <c r="I1378" s="38" t="str">
        <f t="shared" si="42"/>
        <v>Obesity</v>
      </c>
      <c r="J1378" s="38" t="str">
        <f t="shared" si="43"/>
        <v>Normal</v>
      </c>
    </row>
    <row r="1379" spans="1:10" x14ac:dyDescent="0.25">
      <c r="A1379" s="22" t="s">
        <v>993</v>
      </c>
      <c r="B1379" s="23">
        <v>33.06</v>
      </c>
      <c r="C1379" s="23">
        <v>9.59</v>
      </c>
      <c r="D1379" s="23" t="s">
        <v>2381</v>
      </c>
      <c r="E1379" s="23" t="s">
        <v>2380</v>
      </c>
      <c r="F1379" s="23" t="s">
        <v>2380</v>
      </c>
      <c r="G1379" s="23">
        <v>0</v>
      </c>
      <c r="H1379" s="24" t="s">
        <v>2380</v>
      </c>
      <c r="I1379" s="38" t="str">
        <f t="shared" si="42"/>
        <v>Obesity</v>
      </c>
      <c r="J1379" s="38" t="str">
        <f t="shared" si="43"/>
        <v>Diabetes</v>
      </c>
    </row>
    <row r="1380" spans="1:10" x14ac:dyDescent="0.25">
      <c r="A1380" s="25" t="s">
        <v>992</v>
      </c>
      <c r="B1380" s="26">
        <v>26.62</v>
      </c>
      <c r="C1380" s="26">
        <v>6.15</v>
      </c>
      <c r="D1380" s="26" t="s">
        <v>2381</v>
      </c>
      <c r="E1380" s="26" t="s">
        <v>2380</v>
      </c>
      <c r="F1380" s="26" t="s">
        <v>2380</v>
      </c>
      <c r="G1380" s="26">
        <v>0</v>
      </c>
      <c r="H1380" s="27" t="s">
        <v>2380</v>
      </c>
      <c r="I1380" s="38" t="str">
        <f t="shared" si="42"/>
        <v>Overweight</v>
      </c>
      <c r="J1380" s="38" t="str">
        <f t="shared" si="43"/>
        <v>Prediabetes</v>
      </c>
    </row>
    <row r="1381" spans="1:10" x14ac:dyDescent="0.25">
      <c r="A1381" s="22" t="s">
        <v>991</v>
      </c>
      <c r="B1381" s="23">
        <v>37.1</v>
      </c>
      <c r="C1381" s="23">
        <v>11.08</v>
      </c>
      <c r="D1381" s="23" t="s">
        <v>2380</v>
      </c>
      <c r="E1381" s="23" t="s">
        <v>2380</v>
      </c>
      <c r="F1381" s="23" t="s">
        <v>2380</v>
      </c>
      <c r="G1381" s="23">
        <v>0</v>
      </c>
      <c r="H1381" s="24" t="s">
        <v>2380</v>
      </c>
      <c r="I1381" s="38" t="str">
        <f t="shared" si="42"/>
        <v>Obesity</v>
      </c>
      <c r="J1381" s="38" t="str">
        <f t="shared" si="43"/>
        <v>Diabetes</v>
      </c>
    </row>
    <row r="1382" spans="1:10" x14ac:dyDescent="0.25">
      <c r="A1382" s="25" t="s">
        <v>990</v>
      </c>
      <c r="B1382" s="26">
        <v>18.28</v>
      </c>
      <c r="C1382" s="26">
        <v>7.95</v>
      </c>
      <c r="D1382" s="26" t="s">
        <v>2380</v>
      </c>
      <c r="E1382" s="26" t="s">
        <v>2380</v>
      </c>
      <c r="F1382" s="26" t="s">
        <v>2380</v>
      </c>
      <c r="G1382" s="26">
        <v>0</v>
      </c>
      <c r="H1382" s="27" t="s">
        <v>2380</v>
      </c>
      <c r="I1382" s="38" t="str">
        <f t="shared" si="42"/>
        <v>Underweight</v>
      </c>
      <c r="J1382" s="38" t="str">
        <f t="shared" si="43"/>
        <v>Diabetes</v>
      </c>
    </row>
    <row r="1383" spans="1:10" x14ac:dyDescent="0.25">
      <c r="A1383" s="22" t="s">
        <v>989</v>
      </c>
      <c r="B1383" s="23">
        <v>35.814999999999998</v>
      </c>
      <c r="C1383" s="23">
        <v>6.23</v>
      </c>
      <c r="D1383" s="23" t="s">
        <v>2380</v>
      </c>
      <c r="E1383" s="23" t="s">
        <v>2380</v>
      </c>
      <c r="F1383" s="23" t="s">
        <v>2380</v>
      </c>
      <c r="G1383" s="23">
        <v>0</v>
      </c>
      <c r="H1383" s="24" t="s">
        <v>2380</v>
      </c>
      <c r="I1383" s="38" t="str">
        <f t="shared" si="42"/>
        <v>Obesity</v>
      </c>
      <c r="J1383" s="38" t="str">
        <f t="shared" si="43"/>
        <v>Prediabetes</v>
      </c>
    </row>
    <row r="1384" spans="1:10" x14ac:dyDescent="0.25">
      <c r="A1384" s="25" t="s">
        <v>988</v>
      </c>
      <c r="B1384" s="26">
        <v>30.69</v>
      </c>
      <c r="C1384" s="26">
        <v>6.5</v>
      </c>
      <c r="D1384" s="26" t="s">
        <v>2380</v>
      </c>
      <c r="E1384" s="26" t="s">
        <v>2380</v>
      </c>
      <c r="F1384" s="26" t="s">
        <v>2380</v>
      </c>
      <c r="G1384" s="26">
        <v>0</v>
      </c>
      <c r="H1384" s="27" t="s">
        <v>2380</v>
      </c>
      <c r="I1384" s="38" t="str">
        <f t="shared" si="42"/>
        <v>Obesity</v>
      </c>
      <c r="J1384" s="38" t="str">
        <f t="shared" si="43"/>
        <v>Diabetes</v>
      </c>
    </row>
    <row r="1385" spans="1:10" x14ac:dyDescent="0.25">
      <c r="A1385" s="22" t="s">
        <v>987</v>
      </c>
      <c r="B1385" s="23">
        <v>26.125</v>
      </c>
      <c r="C1385" s="23">
        <v>5.22</v>
      </c>
      <c r="D1385" s="23" t="s">
        <v>2380</v>
      </c>
      <c r="E1385" s="23" t="s">
        <v>2380</v>
      </c>
      <c r="F1385" s="23" t="s">
        <v>2380</v>
      </c>
      <c r="G1385" s="23">
        <v>0</v>
      </c>
      <c r="H1385" s="24" t="s">
        <v>2380</v>
      </c>
      <c r="I1385" s="38" t="str">
        <f t="shared" si="42"/>
        <v>Overweight</v>
      </c>
      <c r="J1385" s="38" t="str">
        <f t="shared" si="43"/>
        <v>Normal</v>
      </c>
    </row>
    <row r="1386" spans="1:10" x14ac:dyDescent="0.25">
      <c r="A1386" s="25" t="s">
        <v>986</v>
      </c>
      <c r="B1386" s="26">
        <v>34.58</v>
      </c>
      <c r="C1386" s="26">
        <v>6.3</v>
      </c>
      <c r="D1386" s="26" t="s">
        <v>2380</v>
      </c>
      <c r="E1386" s="26" t="s">
        <v>2380</v>
      </c>
      <c r="F1386" s="26" t="s">
        <v>2382</v>
      </c>
      <c r="G1386" s="26">
        <v>1</v>
      </c>
      <c r="H1386" s="27" t="s">
        <v>2380</v>
      </c>
      <c r="I1386" s="38" t="str">
        <f t="shared" si="42"/>
        <v>Obesity</v>
      </c>
      <c r="J1386" s="38" t="str">
        <f t="shared" si="43"/>
        <v>Prediabetes</v>
      </c>
    </row>
    <row r="1387" spans="1:10" x14ac:dyDescent="0.25">
      <c r="A1387" s="22" t="s">
        <v>985</v>
      </c>
      <c r="B1387" s="23">
        <v>27.4</v>
      </c>
      <c r="C1387" s="23">
        <v>8.84</v>
      </c>
      <c r="D1387" s="23" t="s">
        <v>2380</v>
      </c>
      <c r="E1387" s="23" t="s">
        <v>2380</v>
      </c>
      <c r="F1387" s="23" t="s">
        <v>2380</v>
      </c>
      <c r="G1387" s="23">
        <v>0</v>
      </c>
      <c r="H1387" s="24" t="s">
        <v>2380</v>
      </c>
      <c r="I1387" s="38" t="str">
        <f t="shared" si="42"/>
        <v>Overweight</v>
      </c>
      <c r="J1387" s="38" t="str">
        <f t="shared" si="43"/>
        <v>Diabetes</v>
      </c>
    </row>
    <row r="1388" spans="1:10" x14ac:dyDescent="0.25">
      <c r="A1388" s="25" t="s">
        <v>984</v>
      </c>
      <c r="B1388" s="26">
        <v>27.53</v>
      </c>
      <c r="C1388" s="26">
        <v>4.1100000000000003</v>
      </c>
      <c r="D1388" s="26" t="s">
        <v>2380</v>
      </c>
      <c r="E1388" s="26" t="s">
        <v>2380</v>
      </c>
      <c r="F1388" s="26" t="s">
        <v>2380</v>
      </c>
      <c r="G1388" s="26">
        <v>1</v>
      </c>
      <c r="H1388" s="27" t="s">
        <v>2380</v>
      </c>
      <c r="I1388" s="38" t="str">
        <f t="shared" si="42"/>
        <v>Overweight</v>
      </c>
      <c r="J1388" s="38" t="str">
        <f t="shared" si="43"/>
        <v>Normal</v>
      </c>
    </row>
    <row r="1389" spans="1:10" x14ac:dyDescent="0.25">
      <c r="A1389" s="22" t="s">
        <v>983</v>
      </c>
      <c r="B1389" s="23">
        <v>33</v>
      </c>
      <c r="C1389" s="23">
        <v>4.57</v>
      </c>
      <c r="D1389" s="23" t="s">
        <v>2380</v>
      </c>
      <c r="E1389" s="23" t="s">
        <v>2380</v>
      </c>
      <c r="F1389" s="23" t="s">
        <v>2380</v>
      </c>
      <c r="G1389" s="23">
        <v>0</v>
      </c>
      <c r="H1389" s="24" t="s">
        <v>2380</v>
      </c>
      <c r="I1389" s="38" t="str">
        <f t="shared" si="42"/>
        <v>Obesity</v>
      </c>
      <c r="J1389" s="38" t="str">
        <f t="shared" si="43"/>
        <v>Normal</v>
      </c>
    </row>
    <row r="1390" spans="1:10" x14ac:dyDescent="0.25">
      <c r="A1390" s="25" t="s">
        <v>982</v>
      </c>
      <c r="B1390" s="26">
        <v>25.78</v>
      </c>
      <c r="C1390" s="26">
        <v>11.06</v>
      </c>
      <c r="D1390" s="26" t="s">
        <v>2381</v>
      </c>
      <c r="E1390" s="26" t="s">
        <v>2380</v>
      </c>
      <c r="F1390" s="26" t="s">
        <v>2380</v>
      </c>
      <c r="G1390" s="26">
        <v>0</v>
      </c>
      <c r="H1390" s="27" t="s">
        <v>2380</v>
      </c>
      <c r="I1390" s="38" t="str">
        <f t="shared" si="42"/>
        <v>Overweight</v>
      </c>
      <c r="J1390" s="38" t="str">
        <f t="shared" si="43"/>
        <v>Diabetes</v>
      </c>
    </row>
    <row r="1391" spans="1:10" x14ac:dyDescent="0.25">
      <c r="A1391" s="22" t="s">
        <v>981</v>
      </c>
      <c r="B1391" s="23">
        <v>22.66</v>
      </c>
      <c r="C1391" s="23">
        <v>10.68</v>
      </c>
      <c r="D1391" s="23" t="s">
        <v>2380</v>
      </c>
      <c r="E1391" s="23" t="s">
        <v>2380</v>
      </c>
      <c r="F1391" s="23" t="s">
        <v>2380</v>
      </c>
      <c r="G1391" s="23">
        <v>0</v>
      </c>
      <c r="H1391" s="24" t="s">
        <v>2380</v>
      </c>
      <c r="I1391" s="38" t="str">
        <f t="shared" si="42"/>
        <v>Normal Weight</v>
      </c>
      <c r="J1391" s="38" t="str">
        <f t="shared" si="43"/>
        <v>Diabetes</v>
      </c>
    </row>
    <row r="1392" spans="1:10" x14ac:dyDescent="0.25">
      <c r="A1392" s="25" t="s">
        <v>980</v>
      </c>
      <c r="B1392" s="26">
        <v>38.81</v>
      </c>
      <c r="C1392" s="26">
        <v>6.14</v>
      </c>
      <c r="D1392" s="26" t="s">
        <v>2381</v>
      </c>
      <c r="E1392" s="26" t="s">
        <v>2380</v>
      </c>
      <c r="F1392" s="26" t="s">
        <v>2380</v>
      </c>
      <c r="G1392" s="26">
        <v>1</v>
      </c>
      <c r="H1392" s="27" t="s">
        <v>2380</v>
      </c>
      <c r="I1392" s="38" t="str">
        <f t="shared" si="42"/>
        <v>Obesity</v>
      </c>
      <c r="J1392" s="38" t="str">
        <f t="shared" si="43"/>
        <v>Prediabetes</v>
      </c>
    </row>
    <row r="1393" spans="1:10" x14ac:dyDescent="0.25">
      <c r="A1393" s="22" t="s">
        <v>979</v>
      </c>
      <c r="B1393" s="23">
        <v>38.51</v>
      </c>
      <c r="C1393" s="23">
        <v>5.45</v>
      </c>
      <c r="D1393" s="23" t="s">
        <v>2381</v>
      </c>
      <c r="E1393" s="23" t="s">
        <v>2380</v>
      </c>
      <c r="F1393" s="23" t="s">
        <v>2380</v>
      </c>
      <c r="G1393" s="23">
        <v>0</v>
      </c>
      <c r="H1393" s="24" t="s">
        <v>2380</v>
      </c>
      <c r="I1393" s="38" t="str">
        <f t="shared" si="42"/>
        <v>Obesity</v>
      </c>
      <c r="J1393" s="38" t="str">
        <f t="shared" si="43"/>
        <v>Normal</v>
      </c>
    </row>
    <row r="1394" spans="1:10" x14ac:dyDescent="0.25">
      <c r="A1394" s="25" t="s">
        <v>978</v>
      </c>
      <c r="B1394" s="26">
        <v>22.98</v>
      </c>
      <c r="C1394" s="26">
        <v>6.14</v>
      </c>
      <c r="D1394" s="26" t="s">
        <v>2381</v>
      </c>
      <c r="E1394" s="26" t="s">
        <v>2380</v>
      </c>
      <c r="F1394" s="26" t="s">
        <v>2380</v>
      </c>
      <c r="G1394" s="26">
        <v>0</v>
      </c>
      <c r="H1394" s="27" t="s">
        <v>2380</v>
      </c>
      <c r="I1394" s="38" t="str">
        <f t="shared" si="42"/>
        <v>Normal Weight</v>
      </c>
      <c r="J1394" s="38" t="str">
        <f t="shared" si="43"/>
        <v>Prediabetes</v>
      </c>
    </row>
    <row r="1395" spans="1:10" x14ac:dyDescent="0.25">
      <c r="A1395" s="22" t="s">
        <v>977</v>
      </c>
      <c r="B1395" s="23">
        <v>15.65</v>
      </c>
      <c r="C1395" s="23">
        <v>7.85</v>
      </c>
      <c r="D1395" s="23" t="s">
        <v>2380</v>
      </c>
      <c r="E1395" s="23" t="s">
        <v>2380</v>
      </c>
      <c r="F1395" s="23" t="s">
        <v>2380</v>
      </c>
      <c r="G1395" s="23">
        <v>0</v>
      </c>
      <c r="H1395" s="24" t="s">
        <v>2380</v>
      </c>
      <c r="I1395" s="38" t="str">
        <f t="shared" si="42"/>
        <v>Underweight</v>
      </c>
      <c r="J1395" s="38" t="str">
        <f t="shared" si="43"/>
        <v>Diabetes</v>
      </c>
    </row>
    <row r="1396" spans="1:10" x14ac:dyDescent="0.25">
      <c r="A1396" s="25" t="s">
        <v>976</v>
      </c>
      <c r="B1396" s="26">
        <v>39.97</v>
      </c>
      <c r="C1396" s="26">
        <v>4.09</v>
      </c>
      <c r="D1396" s="26" t="s">
        <v>2380</v>
      </c>
      <c r="E1396" s="26" t="s">
        <v>2380</v>
      </c>
      <c r="F1396" s="26" t="s">
        <v>2380</v>
      </c>
      <c r="G1396" s="26">
        <v>1</v>
      </c>
      <c r="H1396" s="27" t="s">
        <v>2380</v>
      </c>
      <c r="I1396" s="38" t="str">
        <f t="shared" si="42"/>
        <v>Obesity</v>
      </c>
      <c r="J1396" s="38" t="str">
        <f t="shared" si="43"/>
        <v>Normal</v>
      </c>
    </row>
    <row r="1397" spans="1:10" x14ac:dyDescent="0.25">
      <c r="A1397" s="22" t="s">
        <v>975</v>
      </c>
      <c r="B1397" s="23">
        <v>37.22</v>
      </c>
      <c r="C1397" s="23">
        <v>4.62</v>
      </c>
      <c r="D1397" s="23" t="s">
        <v>2380</v>
      </c>
      <c r="E1397" s="23" t="s">
        <v>2380</v>
      </c>
      <c r="F1397" s="23" t="s">
        <v>2382</v>
      </c>
      <c r="G1397" s="23">
        <v>1</v>
      </c>
      <c r="H1397" s="24" t="s">
        <v>2380</v>
      </c>
      <c r="I1397" s="38" t="str">
        <f t="shared" si="42"/>
        <v>Obesity</v>
      </c>
      <c r="J1397" s="38" t="str">
        <f t="shared" si="43"/>
        <v>Normal</v>
      </c>
    </row>
    <row r="1398" spans="1:10" x14ac:dyDescent="0.25">
      <c r="A1398" s="25" t="s">
        <v>974</v>
      </c>
      <c r="B1398" s="26">
        <v>41.325000000000003</v>
      </c>
      <c r="C1398" s="26">
        <v>5.77</v>
      </c>
      <c r="D1398" s="26" t="s">
        <v>2380</v>
      </c>
      <c r="E1398" s="26" t="s">
        <v>2380</v>
      </c>
      <c r="F1398" s="26" t="s">
        <v>2380</v>
      </c>
      <c r="G1398" s="26">
        <v>0</v>
      </c>
      <c r="H1398" s="27" t="s">
        <v>2380</v>
      </c>
      <c r="I1398" s="38" t="str">
        <f t="shared" si="42"/>
        <v>Obesity</v>
      </c>
      <c r="J1398" s="38" t="str">
        <f t="shared" si="43"/>
        <v>Prediabetes</v>
      </c>
    </row>
    <row r="1399" spans="1:10" x14ac:dyDescent="0.25">
      <c r="A1399" s="22" t="s">
        <v>973</v>
      </c>
      <c r="B1399" s="23">
        <v>40.31</v>
      </c>
      <c r="C1399" s="23">
        <v>5.84</v>
      </c>
      <c r="D1399" s="23" t="s">
        <v>2380</v>
      </c>
      <c r="E1399" s="23" t="s">
        <v>2380</v>
      </c>
      <c r="F1399" s="23" t="s">
        <v>2380</v>
      </c>
      <c r="G1399" s="23">
        <v>0</v>
      </c>
      <c r="H1399" s="24" t="s">
        <v>2380</v>
      </c>
      <c r="I1399" s="38" t="str">
        <f t="shared" si="42"/>
        <v>Obesity</v>
      </c>
      <c r="J1399" s="38" t="str">
        <f t="shared" si="43"/>
        <v>Prediabetes</v>
      </c>
    </row>
    <row r="1400" spans="1:10" x14ac:dyDescent="0.25">
      <c r="A1400" s="25" t="s">
        <v>972</v>
      </c>
      <c r="B1400" s="26">
        <v>29.48</v>
      </c>
      <c r="C1400" s="26">
        <v>4.91</v>
      </c>
      <c r="D1400" s="26" t="s">
        <v>2380</v>
      </c>
      <c r="E1400" s="26" t="s">
        <v>2380</v>
      </c>
      <c r="F1400" s="26" t="s">
        <v>2380</v>
      </c>
      <c r="G1400" s="26">
        <v>0</v>
      </c>
      <c r="H1400" s="27" t="s">
        <v>2380</v>
      </c>
      <c r="I1400" s="38" t="str">
        <f t="shared" si="42"/>
        <v>Overweight</v>
      </c>
      <c r="J1400" s="38" t="str">
        <f t="shared" si="43"/>
        <v>Normal</v>
      </c>
    </row>
    <row r="1401" spans="1:10" x14ac:dyDescent="0.25">
      <c r="A1401" s="22" t="s">
        <v>971</v>
      </c>
      <c r="B1401" s="23">
        <v>33.155000000000001</v>
      </c>
      <c r="C1401" s="23">
        <v>5.07</v>
      </c>
      <c r="D1401" s="23" t="s">
        <v>2380</v>
      </c>
      <c r="E1401" s="23" t="s">
        <v>2380</v>
      </c>
      <c r="F1401" s="23" t="s">
        <v>2380</v>
      </c>
      <c r="G1401" s="23">
        <v>0</v>
      </c>
      <c r="H1401" s="24" t="s">
        <v>2380</v>
      </c>
      <c r="I1401" s="38" t="str">
        <f t="shared" si="42"/>
        <v>Obesity</v>
      </c>
      <c r="J1401" s="38" t="str">
        <f t="shared" si="43"/>
        <v>Normal</v>
      </c>
    </row>
    <row r="1402" spans="1:10" x14ac:dyDescent="0.25">
      <c r="A1402" s="25" t="s">
        <v>970</v>
      </c>
      <c r="B1402" s="26">
        <v>42.85</v>
      </c>
      <c r="C1402" s="26">
        <v>5.81</v>
      </c>
      <c r="D1402" s="26" t="s">
        <v>2381</v>
      </c>
      <c r="E1402" s="26" t="s">
        <v>2380</v>
      </c>
      <c r="F1402" s="26" t="s">
        <v>2380</v>
      </c>
      <c r="G1402" s="26">
        <v>0</v>
      </c>
      <c r="H1402" s="27" t="s">
        <v>2380</v>
      </c>
      <c r="I1402" s="38" t="str">
        <f t="shared" si="42"/>
        <v>Obesity</v>
      </c>
      <c r="J1402" s="38" t="str">
        <f t="shared" si="43"/>
        <v>Prediabetes</v>
      </c>
    </row>
    <row r="1403" spans="1:10" x14ac:dyDescent="0.25">
      <c r="A1403" s="22" t="s">
        <v>969</v>
      </c>
      <c r="B1403" s="23">
        <v>32.340000000000003</v>
      </c>
      <c r="C1403" s="23">
        <v>11.2</v>
      </c>
      <c r="D1403" s="23" t="s">
        <v>2380</v>
      </c>
      <c r="E1403" s="23" t="s">
        <v>2380</v>
      </c>
      <c r="F1403" s="23" t="s">
        <v>2380</v>
      </c>
      <c r="G1403" s="23">
        <v>0</v>
      </c>
      <c r="H1403" s="24" t="s">
        <v>2380</v>
      </c>
      <c r="I1403" s="38" t="str">
        <f t="shared" si="42"/>
        <v>Obesity</v>
      </c>
      <c r="J1403" s="38" t="str">
        <f t="shared" si="43"/>
        <v>Diabetes</v>
      </c>
    </row>
    <row r="1404" spans="1:10" x14ac:dyDescent="0.25">
      <c r="A1404" s="25" t="s">
        <v>968</v>
      </c>
      <c r="B1404" s="26">
        <v>27.5</v>
      </c>
      <c r="C1404" s="26">
        <v>10.75</v>
      </c>
      <c r="D1404" s="26" t="s">
        <v>2380</v>
      </c>
      <c r="E1404" s="26" t="s">
        <v>2380</v>
      </c>
      <c r="F1404" s="26" t="s">
        <v>2380</v>
      </c>
      <c r="G1404" s="26">
        <v>0</v>
      </c>
      <c r="H1404" s="27" t="s">
        <v>2380</v>
      </c>
      <c r="I1404" s="38" t="str">
        <f t="shared" si="42"/>
        <v>Overweight</v>
      </c>
      <c r="J1404" s="38" t="str">
        <f t="shared" si="43"/>
        <v>Diabetes</v>
      </c>
    </row>
    <row r="1405" spans="1:10" x14ac:dyDescent="0.25">
      <c r="A1405" s="22" t="s">
        <v>967</v>
      </c>
      <c r="B1405" s="23">
        <v>25.8</v>
      </c>
      <c r="C1405" s="23">
        <v>7.8</v>
      </c>
      <c r="D1405" s="23" t="s">
        <v>2380</v>
      </c>
      <c r="E1405" s="23" t="s">
        <v>2380</v>
      </c>
      <c r="F1405" s="23" t="s">
        <v>2380</v>
      </c>
      <c r="G1405" s="23">
        <v>0</v>
      </c>
      <c r="H1405" s="24" t="s">
        <v>2380</v>
      </c>
      <c r="I1405" s="38" t="str">
        <f t="shared" si="42"/>
        <v>Overweight</v>
      </c>
      <c r="J1405" s="38" t="str">
        <f t="shared" si="43"/>
        <v>Diabetes</v>
      </c>
    </row>
    <row r="1406" spans="1:10" x14ac:dyDescent="0.25">
      <c r="A1406" s="25" t="s">
        <v>966</v>
      </c>
      <c r="B1406" s="26">
        <v>25</v>
      </c>
      <c r="C1406" s="26">
        <v>7.04</v>
      </c>
      <c r="D1406" s="26" t="s">
        <v>2380</v>
      </c>
      <c r="E1406" s="26" t="s">
        <v>2380</v>
      </c>
      <c r="F1406" s="26" t="s">
        <v>2380</v>
      </c>
      <c r="G1406" s="26">
        <v>0</v>
      </c>
      <c r="H1406" s="27" t="s">
        <v>2380</v>
      </c>
      <c r="I1406" s="38" t="str">
        <f t="shared" si="42"/>
        <v>Overweight</v>
      </c>
      <c r="J1406" s="38" t="str">
        <f t="shared" si="43"/>
        <v>Diabetes</v>
      </c>
    </row>
    <row r="1407" spans="1:10" x14ac:dyDescent="0.25">
      <c r="A1407" s="22" t="s">
        <v>965</v>
      </c>
      <c r="B1407" s="23">
        <v>41.2</v>
      </c>
      <c r="C1407" s="23">
        <v>4.18</v>
      </c>
      <c r="D1407" s="23" t="s">
        <v>2381</v>
      </c>
      <c r="E1407" s="23" t="s">
        <v>2380</v>
      </c>
      <c r="F1407" s="23" t="s">
        <v>2380</v>
      </c>
      <c r="G1407" s="23">
        <v>0</v>
      </c>
      <c r="H1407" s="24" t="s">
        <v>2380</v>
      </c>
      <c r="I1407" s="38" t="str">
        <f t="shared" si="42"/>
        <v>Obesity</v>
      </c>
      <c r="J1407" s="38" t="str">
        <f t="shared" si="43"/>
        <v>Normal</v>
      </c>
    </row>
    <row r="1408" spans="1:10" x14ac:dyDescent="0.25">
      <c r="A1408" s="25" t="s">
        <v>964</v>
      </c>
      <c r="B1408" s="26">
        <v>17.78</v>
      </c>
      <c r="C1408" s="26">
        <v>8.19</v>
      </c>
      <c r="D1408" s="26" t="s">
        <v>2380</v>
      </c>
      <c r="E1408" s="26" t="s">
        <v>2380</v>
      </c>
      <c r="F1408" s="26" t="s">
        <v>2380</v>
      </c>
      <c r="G1408" s="26">
        <v>0</v>
      </c>
      <c r="H1408" s="27" t="s">
        <v>2380</v>
      </c>
      <c r="I1408" s="38" t="str">
        <f t="shared" si="42"/>
        <v>Underweight</v>
      </c>
      <c r="J1408" s="38" t="str">
        <f t="shared" si="43"/>
        <v>Diabetes</v>
      </c>
    </row>
    <row r="1409" spans="1:10" x14ac:dyDescent="0.25">
      <c r="A1409" s="22" t="s">
        <v>963</v>
      </c>
      <c r="B1409" s="23">
        <v>40.119999999999997</v>
      </c>
      <c r="C1409" s="23">
        <v>6.22</v>
      </c>
      <c r="D1409" s="23" t="s">
        <v>2381</v>
      </c>
      <c r="E1409" s="23" t="s">
        <v>2380</v>
      </c>
      <c r="F1409" s="23" t="s">
        <v>2382</v>
      </c>
      <c r="G1409" s="23">
        <v>1</v>
      </c>
      <c r="H1409" s="24" t="s">
        <v>2380</v>
      </c>
      <c r="I1409" s="38" t="str">
        <f t="shared" si="42"/>
        <v>Obesity</v>
      </c>
      <c r="J1409" s="38" t="str">
        <f t="shared" si="43"/>
        <v>Prediabetes</v>
      </c>
    </row>
    <row r="1410" spans="1:10" x14ac:dyDescent="0.25">
      <c r="A1410" s="25" t="s">
        <v>962</v>
      </c>
      <c r="B1410" s="26">
        <v>19.350000000000001</v>
      </c>
      <c r="C1410" s="26">
        <v>8.2200000000000006</v>
      </c>
      <c r="D1410" s="26" t="s">
        <v>2381</v>
      </c>
      <c r="E1410" s="26" t="s">
        <v>2380</v>
      </c>
      <c r="F1410" s="26" t="s">
        <v>2380</v>
      </c>
      <c r="G1410" s="26">
        <v>0</v>
      </c>
      <c r="H1410" s="27" t="s">
        <v>2380</v>
      </c>
      <c r="I1410" s="38" t="str">
        <f t="shared" ref="I1410:I1473" si="44">IF(B1410&lt;18.5,"Underweight",IF(B1410&lt;25,"Normal Weight",IF(B1410&lt;30,"Overweight","Obesity")))</f>
        <v>Normal Weight</v>
      </c>
      <c r="J1410" s="38" t="str">
        <f t="shared" ref="J1410:J1473" si="45">IF(C1410&lt;5.7,"Normal",IF(C1410&lt;6.5,"Prediabetes","Diabetes"))</f>
        <v>Diabetes</v>
      </c>
    </row>
    <row r="1411" spans="1:10" x14ac:dyDescent="0.25">
      <c r="A1411" s="22" t="s">
        <v>961</v>
      </c>
      <c r="B1411" s="23">
        <v>36.69</v>
      </c>
      <c r="C1411" s="23">
        <v>6.15</v>
      </c>
      <c r="D1411" s="23" t="s">
        <v>2380</v>
      </c>
      <c r="E1411" s="23" t="s">
        <v>2380</v>
      </c>
      <c r="F1411" s="23" t="s">
        <v>2380</v>
      </c>
      <c r="G1411" s="23">
        <v>0</v>
      </c>
      <c r="H1411" s="24" t="s">
        <v>2380</v>
      </c>
      <c r="I1411" s="38" t="str">
        <f t="shared" si="44"/>
        <v>Obesity</v>
      </c>
      <c r="J1411" s="38" t="str">
        <f t="shared" si="45"/>
        <v>Prediabetes</v>
      </c>
    </row>
    <row r="1412" spans="1:10" x14ac:dyDescent="0.25">
      <c r="A1412" s="25" t="s">
        <v>960</v>
      </c>
      <c r="B1412" s="26">
        <v>28.51</v>
      </c>
      <c r="C1412" s="26">
        <v>5.65</v>
      </c>
      <c r="D1412" s="26" t="s">
        <v>2381</v>
      </c>
      <c r="E1412" s="26" t="s">
        <v>2380</v>
      </c>
      <c r="F1412" s="26" t="s">
        <v>2380</v>
      </c>
      <c r="G1412" s="26">
        <v>1</v>
      </c>
      <c r="H1412" s="27" t="s">
        <v>2380</v>
      </c>
      <c r="I1412" s="38" t="str">
        <f t="shared" si="44"/>
        <v>Overweight</v>
      </c>
      <c r="J1412" s="38" t="str">
        <f t="shared" si="45"/>
        <v>Normal</v>
      </c>
    </row>
    <row r="1413" spans="1:10" x14ac:dyDescent="0.25">
      <c r="A1413" s="22" t="s">
        <v>959</v>
      </c>
      <c r="B1413" s="23">
        <v>30.21</v>
      </c>
      <c r="C1413" s="23">
        <v>5.5</v>
      </c>
      <c r="D1413" s="23" t="s">
        <v>2380</v>
      </c>
      <c r="E1413" s="23" t="s">
        <v>2380</v>
      </c>
      <c r="F1413" s="23" t="s">
        <v>2380</v>
      </c>
      <c r="G1413" s="23">
        <v>1</v>
      </c>
      <c r="H1413" s="24" t="s">
        <v>2380</v>
      </c>
      <c r="I1413" s="38" t="str">
        <f t="shared" si="44"/>
        <v>Obesity</v>
      </c>
      <c r="J1413" s="38" t="str">
        <f t="shared" si="45"/>
        <v>Normal</v>
      </c>
    </row>
    <row r="1414" spans="1:10" x14ac:dyDescent="0.25">
      <c r="A1414" s="25" t="s">
        <v>958</v>
      </c>
      <c r="B1414" s="26">
        <v>24.33</v>
      </c>
      <c r="C1414" s="26">
        <v>8</v>
      </c>
      <c r="D1414" s="26" t="s">
        <v>2380</v>
      </c>
      <c r="E1414" s="26" t="s">
        <v>2380</v>
      </c>
      <c r="F1414" s="26" t="s">
        <v>2380</v>
      </c>
      <c r="G1414" s="26">
        <v>0</v>
      </c>
      <c r="H1414" s="27" t="s">
        <v>2380</v>
      </c>
      <c r="I1414" s="38" t="str">
        <f t="shared" si="44"/>
        <v>Normal Weight</v>
      </c>
      <c r="J1414" s="38" t="str">
        <f t="shared" si="45"/>
        <v>Diabetes</v>
      </c>
    </row>
    <row r="1415" spans="1:10" x14ac:dyDescent="0.25">
      <c r="A1415" s="22" t="s">
        <v>957</v>
      </c>
      <c r="B1415" s="23">
        <v>19.855</v>
      </c>
      <c r="C1415" s="23">
        <v>5.71</v>
      </c>
      <c r="D1415" s="23" t="s">
        <v>2381</v>
      </c>
      <c r="E1415" s="23" t="s">
        <v>2380</v>
      </c>
      <c r="F1415" s="23" t="s">
        <v>2380</v>
      </c>
      <c r="G1415" s="23">
        <v>0</v>
      </c>
      <c r="H1415" s="24" t="s">
        <v>2380</v>
      </c>
      <c r="I1415" s="38" t="str">
        <f t="shared" si="44"/>
        <v>Normal Weight</v>
      </c>
      <c r="J1415" s="38" t="str">
        <f t="shared" si="45"/>
        <v>Prediabetes</v>
      </c>
    </row>
    <row r="1416" spans="1:10" x14ac:dyDescent="0.25">
      <c r="A1416" s="25" t="s">
        <v>956</v>
      </c>
      <c r="B1416" s="26">
        <v>25.364999999999998</v>
      </c>
      <c r="C1416" s="26">
        <v>11.71</v>
      </c>
      <c r="D1416" s="26" t="s">
        <v>2380</v>
      </c>
      <c r="E1416" s="26" t="s">
        <v>2380</v>
      </c>
      <c r="F1416" s="26" t="s">
        <v>2380</v>
      </c>
      <c r="G1416" s="26">
        <v>0</v>
      </c>
      <c r="H1416" s="27" t="s">
        <v>2380</v>
      </c>
      <c r="I1416" s="38" t="str">
        <f t="shared" si="44"/>
        <v>Overweight</v>
      </c>
      <c r="J1416" s="38" t="str">
        <f t="shared" si="45"/>
        <v>Diabetes</v>
      </c>
    </row>
    <row r="1417" spans="1:10" x14ac:dyDescent="0.25">
      <c r="A1417" s="22" t="s">
        <v>955</v>
      </c>
      <c r="B1417" s="23">
        <v>29.6</v>
      </c>
      <c r="C1417" s="23">
        <v>6.17</v>
      </c>
      <c r="D1417" s="23" t="s">
        <v>2381</v>
      </c>
      <c r="E1417" s="23" t="s">
        <v>2380</v>
      </c>
      <c r="F1417" s="23" t="s">
        <v>2382</v>
      </c>
      <c r="G1417" s="23">
        <v>1</v>
      </c>
      <c r="H1417" s="24" t="s">
        <v>2380</v>
      </c>
      <c r="I1417" s="38" t="str">
        <f t="shared" si="44"/>
        <v>Overweight</v>
      </c>
      <c r="J1417" s="38" t="str">
        <f t="shared" si="45"/>
        <v>Prediabetes</v>
      </c>
    </row>
    <row r="1418" spans="1:10" x14ac:dyDescent="0.25">
      <c r="A1418" s="25" t="s">
        <v>954</v>
      </c>
      <c r="B1418" s="26">
        <v>39.43</v>
      </c>
      <c r="C1418" s="26">
        <v>6.1</v>
      </c>
      <c r="D1418" s="26" t="s">
        <v>2381</v>
      </c>
      <c r="E1418" s="26" t="s">
        <v>2380</v>
      </c>
      <c r="F1418" s="26" t="s">
        <v>2382</v>
      </c>
      <c r="G1418" s="26">
        <v>1</v>
      </c>
      <c r="H1418" s="27" t="s">
        <v>2380</v>
      </c>
      <c r="I1418" s="38" t="str">
        <f t="shared" si="44"/>
        <v>Obesity</v>
      </c>
      <c r="J1418" s="38" t="str">
        <f t="shared" si="45"/>
        <v>Prediabetes</v>
      </c>
    </row>
    <row r="1419" spans="1:10" x14ac:dyDescent="0.25">
      <c r="A1419" s="22" t="s">
        <v>953</v>
      </c>
      <c r="B1419" s="23">
        <v>27.34</v>
      </c>
      <c r="C1419" s="23">
        <v>5.19</v>
      </c>
      <c r="D1419" s="23" t="s">
        <v>2381</v>
      </c>
      <c r="E1419" s="23" t="s">
        <v>2380</v>
      </c>
      <c r="F1419" s="23" t="s">
        <v>2380</v>
      </c>
      <c r="G1419" s="23">
        <v>1</v>
      </c>
      <c r="H1419" s="24" t="s">
        <v>2380</v>
      </c>
      <c r="I1419" s="38" t="str">
        <f t="shared" si="44"/>
        <v>Overweight</v>
      </c>
      <c r="J1419" s="38" t="str">
        <f t="shared" si="45"/>
        <v>Normal</v>
      </c>
    </row>
    <row r="1420" spans="1:10" x14ac:dyDescent="0.25">
      <c r="A1420" s="25" t="s">
        <v>952</v>
      </c>
      <c r="B1420" s="26">
        <v>39.01</v>
      </c>
      <c r="C1420" s="26">
        <v>5.37</v>
      </c>
      <c r="D1420" s="26" t="s">
        <v>2381</v>
      </c>
      <c r="E1420" s="26" t="s">
        <v>2380</v>
      </c>
      <c r="F1420" s="26" t="s">
        <v>2380</v>
      </c>
      <c r="G1420" s="26">
        <v>0</v>
      </c>
      <c r="H1420" s="27" t="s">
        <v>2380</v>
      </c>
      <c r="I1420" s="38" t="str">
        <f t="shared" si="44"/>
        <v>Obesity</v>
      </c>
      <c r="J1420" s="38" t="str">
        <f t="shared" si="45"/>
        <v>Normal</v>
      </c>
    </row>
    <row r="1421" spans="1:10" x14ac:dyDescent="0.25">
      <c r="A1421" s="22" t="s">
        <v>951</v>
      </c>
      <c r="B1421" s="23">
        <v>18.989999999999998</v>
      </c>
      <c r="C1421" s="23">
        <v>10.82</v>
      </c>
      <c r="D1421" s="23" t="s">
        <v>2381</v>
      </c>
      <c r="E1421" s="23" t="s">
        <v>2380</v>
      </c>
      <c r="F1421" s="23" t="s">
        <v>2380</v>
      </c>
      <c r="G1421" s="23">
        <v>0</v>
      </c>
      <c r="H1421" s="24" t="s">
        <v>2380</v>
      </c>
      <c r="I1421" s="38" t="str">
        <f t="shared" si="44"/>
        <v>Normal Weight</v>
      </c>
      <c r="J1421" s="38" t="str">
        <f t="shared" si="45"/>
        <v>Diabetes</v>
      </c>
    </row>
    <row r="1422" spans="1:10" x14ac:dyDescent="0.25">
      <c r="A1422" s="25" t="s">
        <v>950</v>
      </c>
      <c r="B1422" s="26">
        <v>42.3</v>
      </c>
      <c r="C1422" s="26">
        <v>6.06</v>
      </c>
      <c r="D1422" s="26" t="s">
        <v>2381</v>
      </c>
      <c r="E1422" s="26" t="s">
        <v>2380</v>
      </c>
      <c r="F1422" s="26" t="s">
        <v>2380</v>
      </c>
      <c r="G1422" s="26">
        <v>0</v>
      </c>
      <c r="H1422" s="27" t="s">
        <v>2380</v>
      </c>
      <c r="I1422" s="38" t="str">
        <f t="shared" si="44"/>
        <v>Obesity</v>
      </c>
      <c r="J1422" s="38" t="str">
        <f t="shared" si="45"/>
        <v>Prediabetes</v>
      </c>
    </row>
    <row r="1423" spans="1:10" x14ac:dyDescent="0.25">
      <c r="A1423" s="22" t="s">
        <v>949</v>
      </c>
      <c r="B1423" s="23">
        <v>39.805</v>
      </c>
      <c r="C1423" s="23">
        <v>5.91</v>
      </c>
      <c r="D1423" s="23" t="s">
        <v>2380</v>
      </c>
      <c r="E1423" s="23" t="s">
        <v>2380</v>
      </c>
      <c r="F1423" s="23" t="s">
        <v>2380</v>
      </c>
      <c r="G1423" s="23">
        <v>0</v>
      </c>
      <c r="H1423" s="24" t="s">
        <v>2380</v>
      </c>
      <c r="I1423" s="38" t="str">
        <f t="shared" si="44"/>
        <v>Obesity</v>
      </c>
      <c r="J1423" s="38" t="str">
        <f t="shared" si="45"/>
        <v>Prediabetes</v>
      </c>
    </row>
    <row r="1424" spans="1:10" x14ac:dyDescent="0.25">
      <c r="A1424" s="25" t="s">
        <v>948</v>
      </c>
      <c r="B1424" s="26">
        <v>33.700000000000003</v>
      </c>
      <c r="C1424" s="26">
        <v>5.87</v>
      </c>
      <c r="D1424" s="26" t="s">
        <v>2380</v>
      </c>
      <c r="E1424" s="26" t="s">
        <v>2380</v>
      </c>
      <c r="F1424" s="26" t="s">
        <v>2380</v>
      </c>
      <c r="G1424" s="26">
        <v>0</v>
      </c>
      <c r="H1424" s="27" t="s">
        <v>2380</v>
      </c>
      <c r="I1424" s="38" t="str">
        <f t="shared" si="44"/>
        <v>Obesity</v>
      </c>
      <c r="J1424" s="38" t="str">
        <f t="shared" si="45"/>
        <v>Prediabetes</v>
      </c>
    </row>
    <row r="1425" spans="1:10" x14ac:dyDescent="0.25">
      <c r="A1425" s="22" t="s">
        <v>947</v>
      </c>
      <c r="B1425" s="23">
        <v>36.195</v>
      </c>
      <c r="C1425" s="23">
        <v>6.22</v>
      </c>
      <c r="D1425" s="23" t="s">
        <v>2380</v>
      </c>
      <c r="E1425" s="23" t="s">
        <v>2380</v>
      </c>
      <c r="F1425" s="23" t="s">
        <v>2380</v>
      </c>
      <c r="G1425" s="23">
        <v>0</v>
      </c>
      <c r="H1425" s="24" t="s">
        <v>2380</v>
      </c>
      <c r="I1425" s="38" t="str">
        <f t="shared" si="44"/>
        <v>Obesity</v>
      </c>
      <c r="J1425" s="38" t="str">
        <f t="shared" si="45"/>
        <v>Prediabetes</v>
      </c>
    </row>
    <row r="1426" spans="1:10" x14ac:dyDescent="0.25">
      <c r="A1426" s="25" t="s">
        <v>946</v>
      </c>
      <c r="B1426" s="26">
        <v>32.6</v>
      </c>
      <c r="C1426" s="26">
        <v>5.73</v>
      </c>
      <c r="D1426" s="26" t="s">
        <v>2380</v>
      </c>
      <c r="E1426" s="26" t="s">
        <v>2380</v>
      </c>
      <c r="F1426" s="26" t="s">
        <v>2382</v>
      </c>
      <c r="G1426" s="26">
        <v>1</v>
      </c>
      <c r="H1426" s="27" t="s">
        <v>2380</v>
      </c>
      <c r="I1426" s="38" t="str">
        <f t="shared" si="44"/>
        <v>Obesity</v>
      </c>
      <c r="J1426" s="38" t="str">
        <f t="shared" si="45"/>
        <v>Prediabetes</v>
      </c>
    </row>
    <row r="1427" spans="1:10" x14ac:dyDescent="0.25">
      <c r="A1427" s="22" t="s">
        <v>945</v>
      </c>
      <c r="B1427" s="23">
        <v>30.2</v>
      </c>
      <c r="C1427" s="23">
        <v>5.7</v>
      </c>
      <c r="D1427" s="23" t="s">
        <v>2380</v>
      </c>
      <c r="E1427" s="23" t="s">
        <v>2380</v>
      </c>
      <c r="F1427" s="23" t="s">
        <v>2380</v>
      </c>
      <c r="G1427" s="23">
        <v>0</v>
      </c>
      <c r="H1427" s="24" t="s">
        <v>2380</v>
      </c>
      <c r="I1427" s="38" t="str">
        <f t="shared" si="44"/>
        <v>Obesity</v>
      </c>
      <c r="J1427" s="38" t="str">
        <f t="shared" si="45"/>
        <v>Prediabetes</v>
      </c>
    </row>
    <row r="1428" spans="1:10" x14ac:dyDescent="0.25">
      <c r="A1428" s="25" t="s">
        <v>944</v>
      </c>
      <c r="B1428" s="26">
        <v>27.645</v>
      </c>
      <c r="C1428" s="26">
        <v>9.91</v>
      </c>
      <c r="D1428" s="26" t="s">
        <v>2380</v>
      </c>
      <c r="E1428" s="26" t="s">
        <v>2380</v>
      </c>
      <c r="F1428" s="26" t="s">
        <v>2380</v>
      </c>
      <c r="G1428" s="26">
        <v>0</v>
      </c>
      <c r="H1428" s="27" t="s">
        <v>2380</v>
      </c>
      <c r="I1428" s="38" t="str">
        <f t="shared" si="44"/>
        <v>Overweight</v>
      </c>
      <c r="J1428" s="38" t="str">
        <f t="shared" si="45"/>
        <v>Diabetes</v>
      </c>
    </row>
    <row r="1429" spans="1:10" x14ac:dyDescent="0.25">
      <c r="A1429" s="22" t="s">
        <v>943</v>
      </c>
      <c r="B1429" s="23">
        <v>26.41</v>
      </c>
      <c r="C1429" s="23">
        <v>11.4</v>
      </c>
      <c r="D1429" s="23" t="s">
        <v>2380</v>
      </c>
      <c r="E1429" s="23" t="s">
        <v>2380</v>
      </c>
      <c r="F1429" s="23" t="s">
        <v>2380</v>
      </c>
      <c r="G1429" s="23">
        <v>0</v>
      </c>
      <c r="H1429" s="24" t="s">
        <v>2380</v>
      </c>
      <c r="I1429" s="38" t="str">
        <f t="shared" si="44"/>
        <v>Overweight</v>
      </c>
      <c r="J1429" s="38" t="str">
        <f t="shared" si="45"/>
        <v>Diabetes</v>
      </c>
    </row>
    <row r="1430" spans="1:10" x14ac:dyDescent="0.25">
      <c r="A1430" s="25" t="s">
        <v>942</v>
      </c>
      <c r="B1430" s="26">
        <v>34.1</v>
      </c>
      <c r="C1430" s="26">
        <v>6.29</v>
      </c>
      <c r="D1430" s="26" t="s">
        <v>2381</v>
      </c>
      <c r="E1430" s="26" t="s">
        <v>2380</v>
      </c>
      <c r="F1430" s="26" t="s">
        <v>2382</v>
      </c>
      <c r="G1430" s="26">
        <v>1</v>
      </c>
      <c r="H1430" s="27" t="s">
        <v>2380</v>
      </c>
      <c r="I1430" s="38" t="str">
        <f t="shared" si="44"/>
        <v>Obesity</v>
      </c>
      <c r="J1430" s="38" t="str">
        <f t="shared" si="45"/>
        <v>Prediabetes</v>
      </c>
    </row>
    <row r="1431" spans="1:10" x14ac:dyDescent="0.25">
      <c r="A1431" s="22" t="s">
        <v>941</v>
      </c>
      <c r="B1431" s="23">
        <v>17.3</v>
      </c>
      <c r="C1431" s="23">
        <v>9.2799999999999994</v>
      </c>
      <c r="D1431" s="23" t="s">
        <v>2380</v>
      </c>
      <c r="E1431" s="23" t="s">
        <v>2380</v>
      </c>
      <c r="F1431" s="23" t="s">
        <v>2380</v>
      </c>
      <c r="G1431" s="23">
        <v>0</v>
      </c>
      <c r="H1431" s="24" t="s">
        <v>2380</v>
      </c>
      <c r="I1431" s="38" t="str">
        <f t="shared" si="44"/>
        <v>Underweight</v>
      </c>
      <c r="J1431" s="38" t="str">
        <f t="shared" si="45"/>
        <v>Diabetes</v>
      </c>
    </row>
    <row r="1432" spans="1:10" x14ac:dyDescent="0.25">
      <c r="A1432" s="25" t="s">
        <v>940</v>
      </c>
      <c r="B1432" s="26">
        <v>35.020000000000003</v>
      </c>
      <c r="C1432" s="26">
        <v>4.78</v>
      </c>
      <c r="D1432" s="26" t="s">
        <v>2380</v>
      </c>
      <c r="E1432" s="26" t="s">
        <v>2380</v>
      </c>
      <c r="F1432" s="26" t="s">
        <v>2382</v>
      </c>
      <c r="G1432" s="26">
        <v>1</v>
      </c>
      <c r="H1432" s="27" t="s">
        <v>2380</v>
      </c>
      <c r="I1432" s="38" t="str">
        <f t="shared" si="44"/>
        <v>Obesity</v>
      </c>
      <c r="J1432" s="38" t="str">
        <f t="shared" si="45"/>
        <v>Normal</v>
      </c>
    </row>
    <row r="1433" spans="1:10" x14ac:dyDescent="0.25">
      <c r="A1433" s="22" t="s">
        <v>939</v>
      </c>
      <c r="B1433" s="23">
        <v>37.1</v>
      </c>
      <c r="C1433" s="23">
        <v>8.8699999999999992</v>
      </c>
      <c r="D1433" s="23" t="s">
        <v>2381</v>
      </c>
      <c r="E1433" s="23" t="s">
        <v>2380</v>
      </c>
      <c r="F1433" s="23" t="s">
        <v>2380</v>
      </c>
      <c r="G1433" s="23">
        <v>0</v>
      </c>
      <c r="H1433" s="24" t="s">
        <v>2380</v>
      </c>
      <c r="I1433" s="38" t="str">
        <f t="shared" si="44"/>
        <v>Obesity</v>
      </c>
      <c r="J1433" s="38" t="str">
        <f t="shared" si="45"/>
        <v>Diabetes</v>
      </c>
    </row>
    <row r="1434" spans="1:10" x14ac:dyDescent="0.25">
      <c r="A1434" s="25" t="s">
        <v>938</v>
      </c>
      <c r="B1434" s="26">
        <v>16.79</v>
      </c>
      <c r="C1434" s="26">
        <v>11.4</v>
      </c>
      <c r="D1434" s="26" t="s">
        <v>2380</v>
      </c>
      <c r="E1434" s="26" t="s">
        <v>2380</v>
      </c>
      <c r="F1434" s="26" t="s">
        <v>2380</v>
      </c>
      <c r="G1434" s="26">
        <v>0</v>
      </c>
      <c r="H1434" s="27" t="s">
        <v>2380</v>
      </c>
      <c r="I1434" s="38" t="str">
        <f t="shared" si="44"/>
        <v>Underweight</v>
      </c>
      <c r="J1434" s="38" t="str">
        <f t="shared" si="45"/>
        <v>Diabetes</v>
      </c>
    </row>
    <row r="1435" spans="1:10" x14ac:dyDescent="0.25">
      <c r="A1435" s="22" t="s">
        <v>937</v>
      </c>
      <c r="B1435" s="23">
        <v>31.635000000000002</v>
      </c>
      <c r="C1435" s="23">
        <v>9.1300000000000008</v>
      </c>
      <c r="D1435" s="23" t="s">
        <v>2381</v>
      </c>
      <c r="E1435" s="23" t="s">
        <v>2380</v>
      </c>
      <c r="F1435" s="23" t="s">
        <v>2380</v>
      </c>
      <c r="G1435" s="23">
        <v>0</v>
      </c>
      <c r="H1435" s="24" t="s">
        <v>2380</v>
      </c>
      <c r="I1435" s="38" t="str">
        <f t="shared" si="44"/>
        <v>Obesity</v>
      </c>
      <c r="J1435" s="38" t="str">
        <f t="shared" si="45"/>
        <v>Diabetes</v>
      </c>
    </row>
    <row r="1436" spans="1:10" x14ac:dyDescent="0.25">
      <c r="A1436" s="25" t="s">
        <v>936</v>
      </c>
      <c r="B1436" s="26">
        <v>24.19</v>
      </c>
      <c r="C1436" s="26">
        <v>6.22</v>
      </c>
      <c r="D1436" s="26" t="s">
        <v>2381</v>
      </c>
      <c r="E1436" s="26" t="s">
        <v>2380</v>
      </c>
      <c r="F1436" s="26" t="s">
        <v>2382</v>
      </c>
      <c r="G1436" s="26">
        <v>1</v>
      </c>
      <c r="H1436" s="27" t="s">
        <v>2380</v>
      </c>
      <c r="I1436" s="38" t="str">
        <f t="shared" si="44"/>
        <v>Normal Weight</v>
      </c>
      <c r="J1436" s="38" t="str">
        <f t="shared" si="45"/>
        <v>Prediabetes</v>
      </c>
    </row>
    <row r="1437" spans="1:10" x14ac:dyDescent="0.25">
      <c r="A1437" s="22" t="s">
        <v>935</v>
      </c>
      <c r="B1437" s="23">
        <v>35.29</v>
      </c>
      <c r="C1437" s="23">
        <v>5.9</v>
      </c>
      <c r="D1437" s="23" t="s">
        <v>2380</v>
      </c>
      <c r="E1437" s="23" t="s">
        <v>2380</v>
      </c>
      <c r="F1437" s="23" t="s">
        <v>2382</v>
      </c>
      <c r="G1437" s="23">
        <v>1</v>
      </c>
      <c r="H1437" s="24" t="s">
        <v>2380</v>
      </c>
      <c r="I1437" s="38" t="str">
        <f t="shared" si="44"/>
        <v>Obesity</v>
      </c>
      <c r="J1437" s="38" t="str">
        <f t="shared" si="45"/>
        <v>Prediabetes</v>
      </c>
    </row>
    <row r="1438" spans="1:10" x14ac:dyDescent="0.25">
      <c r="A1438" s="25" t="s">
        <v>934</v>
      </c>
      <c r="B1438" s="26">
        <v>35.299999999999997</v>
      </c>
      <c r="C1438" s="26">
        <v>4.45</v>
      </c>
      <c r="D1438" s="26" t="s">
        <v>2380</v>
      </c>
      <c r="E1438" s="26" t="s">
        <v>2380</v>
      </c>
      <c r="F1438" s="26" t="s">
        <v>2380</v>
      </c>
      <c r="G1438" s="26">
        <v>0</v>
      </c>
      <c r="H1438" s="27" t="s">
        <v>2380</v>
      </c>
      <c r="I1438" s="38" t="str">
        <f t="shared" si="44"/>
        <v>Obesity</v>
      </c>
      <c r="J1438" s="38" t="str">
        <f t="shared" si="45"/>
        <v>Normal</v>
      </c>
    </row>
    <row r="1439" spans="1:10" x14ac:dyDescent="0.25">
      <c r="A1439" s="22" t="s">
        <v>933</v>
      </c>
      <c r="B1439" s="23">
        <v>35.64</v>
      </c>
      <c r="C1439" s="23">
        <v>6.17</v>
      </c>
      <c r="D1439" s="23" t="s">
        <v>2380</v>
      </c>
      <c r="E1439" s="23" t="s">
        <v>2380</v>
      </c>
      <c r="F1439" s="23" t="s">
        <v>2382</v>
      </c>
      <c r="G1439" s="23">
        <v>1</v>
      </c>
      <c r="H1439" s="24" t="s">
        <v>2380</v>
      </c>
      <c r="I1439" s="38" t="str">
        <f t="shared" si="44"/>
        <v>Obesity</v>
      </c>
      <c r="J1439" s="38" t="str">
        <f t="shared" si="45"/>
        <v>Prediabetes</v>
      </c>
    </row>
    <row r="1440" spans="1:10" x14ac:dyDescent="0.25">
      <c r="A1440" s="25" t="s">
        <v>932</v>
      </c>
      <c r="B1440" s="26">
        <v>33.1</v>
      </c>
      <c r="C1440" s="26">
        <v>4.93</v>
      </c>
      <c r="D1440" s="26" t="s">
        <v>2380</v>
      </c>
      <c r="E1440" s="26" t="s">
        <v>2380</v>
      </c>
      <c r="F1440" s="26" t="s">
        <v>2380</v>
      </c>
      <c r="G1440" s="26">
        <v>0</v>
      </c>
      <c r="H1440" s="27" t="s">
        <v>2380</v>
      </c>
      <c r="I1440" s="38" t="str">
        <f t="shared" si="44"/>
        <v>Obesity</v>
      </c>
      <c r="J1440" s="38" t="str">
        <f t="shared" si="45"/>
        <v>Normal</v>
      </c>
    </row>
    <row r="1441" spans="1:10" x14ac:dyDescent="0.25">
      <c r="A1441" s="22" t="s">
        <v>931</v>
      </c>
      <c r="B1441" s="23">
        <v>26.41</v>
      </c>
      <c r="C1441" s="23">
        <v>7.32</v>
      </c>
      <c r="D1441" s="23" t="s">
        <v>2381</v>
      </c>
      <c r="E1441" s="23" t="s">
        <v>2380</v>
      </c>
      <c r="F1441" s="23" t="s">
        <v>2380</v>
      </c>
      <c r="G1441" s="23">
        <v>1</v>
      </c>
      <c r="H1441" s="24" t="s">
        <v>2380</v>
      </c>
      <c r="I1441" s="38" t="str">
        <f t="shared" si="44"/>
        <v>Overweight</v>
      </c>
      <c r="J1441" s="38" t="str">
        <f t="shared" si="45"/>
        <v>Diabetes</v>
      </c>
    </row>
    <row r="1442" spans="1:10" x14ac:dyDescent="0.25">
      <c r="A1442" s="25" t="s">
        <v>930</v>
      </c>
      <c r="B1442" s="26">
        <v>29.9</v>
      </c>
      <c r="C1442" s="26">
        <v>5.27</v>
      </c>
      <c r="D1442" s="26" t="s">
        <v>2380</v>
      </c>
      <c r="E1442" s="26" t="s">
        <v>2380</v>
      </c>
      <c r="F1442" s="26" t="s">
        <v>2382</v>
      </c>
      <c r="G1442" s="26">
        <v>1</v>
      </c>
      <c r="H1442" s="27" t="s">
        <v>2380</v>
      </c>
      <c r="I1442" s="38" t="str">
        <f t="shared" si="44"/>
        <v>Overweight</v>
      </c>
      <c r="J1442" s="38" t="str">
        <f t="shared" si="45"/>
        <v>Normal</v>
      </c>
    </row>
    <row r="1443" spans="1:10" x14ac:dyDescent="0.25">
      <c r="A1443" s="22" t="s">
        <v>929</v>
      </c>
      <c r="B1443" s="23">
        <v>25.24</v>
      </c>
      <c r="C1443" s="23">
        <v>5.82</v>
      </c>
      <c r="D1443" s="23" t="s">
        <v>2380</v>
      </c>
      <c r="E1443" s="23" t="s">
        <v>2380</v>
      </c>
      <c r="F1443" s="23" t="s">
        <v>2380</v>
      </c>
      <c r="G1443" s="23">
        <v>1</v>
      </c>
      <c r="H1443" s="24" t="s">
        <v>2380</v>
      </c>
      <c r="I1443" s="38" t="str">
        <f t="shared" si="44"/>
        <v>Overweight</v>
      </c>
      <c r="J1443" s="38" t="str">
        <f t="shared" si="45"/>
        <v>Prediabetes</v>
      </c>
    </row>
    <row r="1444" spans="1:10" x14ac:dyDescent="0.25">
      <c r="A1444" s="25" t="s">
        <v>928</v>
      </c>
      <c r="B1444" s="26">
        <v>25.08</v>
      </c>
      <c r="C1444" s="26">
        <v>5.8</v>
      </c>
      <c r="D1444" s="26" t="s">
        <v>2380</v>
      </c>
      <c r="E1444" s="26" t="s">
        <v>2380</v>
      </c>
      <c r="F1444" s="26" t="s">
        <v>2382</v>
      </c>
      <c r="G1444" s="26">
        <v>1</v>
      </c>
      <c r="H1444" s="27" t="s">
        <v>2380</v>
      </c>
      <c r="I1444" s="38" t="str">
        <f t="shared" si="44"/>
        <v>Overweight</v>
      </c>
      <c r="J1444" s="38" t="str">
        <f t="shared" si="45"/>
        <v>Prediabetes</v>
      </c>
    </row>
    <row r="1445" spans="1:10" x14ac:dyDescent="0.25">
      <c r="A1445" s="22" t="s">
        <v>927</v>
      </c>
      <c r="B1445" s="23">
        <v>29.164999999999999</v>
      </c>
      <c r="C1445" s="23">
        <v>4.87</v>
      </c>
      <c r="D1445" s="23" t="s">
        <v>2380</v>
      </c>
      <c r="E1445" s="23" t="s">
        <v>2381</v>
      </c>
      <c r="F1445" s="23" t="s">
        <v>2380</v>
      </c>
      <c r="G1445" s="23">
        <v>1</v>
      </c>
      <c r="H1445" s="24" t="s">
        <v>2380</v>
      </c>
      <c r="I1445" s="38" t="str">
        <f t="shared" si="44"/>
        <v>Overweight</v>
      </c>
      <c r="J1445" s="38" t="str">
        <f t="shared" si="45"/>
        <v>Normal</v>
      </c>
    </row>
    <row r="1446" spans="1:10" x14ac:dyDescent="0.25">
      <c r="A1446" s="25" t="s">
        <v>926</v>
      </c>
      <c r="B1446" s="26">
        <v>15.05</v>
      </c>
      <c r="C1446" s="26">
        <v>8.1199999999999992</v>
      </c>
      <c r="D1446" s="26" t="s">
        <v>2380</v>
      </c>
      <c r="E1446" s="26" t="s">
        <v>2380</v>
      </c>
      <c r="F1446" s="26" t="s">
        <v>2380</v>
      </c>
      <c r="G1446" s="26">
        <v>0</v>
      </c>
      <c r="H1446" s="27" t="s">
        <v>2380</v>
      </c>
      <c r="I1446" s="38" t="str">
        <f t="shared" si="44"/>
        <v>Underweight</v>
      </c>
      <c r="J1446" s="38" t="str">
        <f t="shared" si="45"/>
        <v>Diabetes</v>
      </c>
    </row>
    <row r="1447" spans="1:10" x14ac:dyDescent="0.25">
      <c r="A1447" s="22" t="s">
        <v>925</v>
      </c>
      <c r="B1447" s="23">
        <v>19.95</v>
      </c>
      <c r="C1447" s="23">
        <v>4.3600000000000003</v>
      </c>
      <c r="D1447" s="23" t="s">
        <v>2380</v>
      </c>
      <c r="E1447" s="23" t="s">
        <v>2380</v>
      </c>
      <c r="F1447" s="23" t="s">
        <v>2380</v>
      </c>
      <c r="G1447" s="23">
        <v>2</v>
      </c>
      <c r="H1447" s="24" t="s">
        <v>2380</v>
      </c>
      <c r="I1447" s="38" t="str">
        <f t="shared" si="44"/>
        <v>Normal Weight</v>
      </c>
      <c r="J1447" s="38" t="str">
        <f t="shared" si="45"/>
        <v>Normal</v>
      </c>
    </row>
    <row r="1448" spans="1:10" x14ac:dyDescent="0.25">
      <c r="A1448" s="25" t="s">
        <v>924</v>
      </c>
      <c r="B1448" s="26">
        <v>16.66</v>
      </c>
      <c r="C1448" s="26">
        <v>9.16</v>
      </c>
      <c r="D1448" s="26" t="s">
        <v>2380</v>
      </c>
      <c r="E1448" s="26" t="s">
        <v>2380</v>
      </c>
      <c r="F1448" s="26" t="s">
        <v>2380</v>
      </c>
      <c r="G1448" s="26">
        <v>0</v>
      </c>
      <c r="H1448" s="27" t="s">
        <v>2380</v>
      </c>
      <c r="I1448" s="38" t="str">
        <f t="shared" si="44"/>
        <v>Underweight</v>
      </c>
      <c r="J1448" s="38" t="str">
        <f t="shared" si="45"/>
        <v>Diabetes</v>
      </c>
    </row>
    <row r="1449" spans="1:10" x14ac:dyDescent="0.25">
      <c r="A1449" s="22" t="s">
        <v>923</v>
      </c>
      <c r="B1449" s="23">
        <v>16.62</v>
      </c>
      <c r="C1449" s="23">
        <v>9.14</v>
      </c>
      <c r="D1449" s="23" t="s">
        <v>2380</v>
      </c>
      <c r="E1449" s="23" t="s">
        <v>2380</v>
      </c>
      <c r="F1449" s="23" t="s">
        <v>2380</v>
      </c>
      <c r="G1449" s="23">
        <v>0</v>
      </c>
      <c r="H1449" s="24" t="s">
        <v>2380</v>
      </c>
      <c r="I1449" s="38" t="str">
        <f t="shared" si="44"/>
        <v>Underweight</v>
      </c>
      <c r="J1449" s="38" t="str">
        <f t="shared" si="45"/>
        <v>Diabetes</v>
      </c>
    </row>
    <row r="1450" spans="1:10" x14ac:dyDescent="0.25">
      <c r="A1450" s="25" t="s">
        <v>922</v>
      </c>
      <c r="B1450" s="26">
        <v>15.36</v>
      </c>
      <c r="C1450" s="26">
        <v>5.49</v>
      </c>
      <c r="D1450" s="26" t="s">
        <v>2381</v>
      </c>
      <c r="E1450" s="26" t="s">
        <v>2380</v>
      </c>
      <c r="F1450" s="26" t="s">
        <v>2380</v>
      </c>
      <c r="G1450" s="26">
        <v>2</v>
      </c>
      <c r="H1450" s="27" t="s">
        <v>2380</v>
      </c>
      <c r="I1450" s="38" t="str">
        <f t="shared" si="44"/>
        <v>Underweight</v>
      </c>
      <c r="J1450" s="38" t="str">
        <f t="shared" si="45"/>
        <v>Normal</v>
      </c>
    </row>
    <row r="1451" spans="1:10" x14ac:dyDescent="0.25">
      <c r="A1451" s="22" t="s">
        <v>921</v>
      </c>
      <c r="B1451" s="23">
        <v>27.74</v>
      </c>
      <c r="C1451" s="23">
        <v>5.96</v>
      </c>
      <c r="D1451" s="23" t="s">
        <v>2381</v>
      </c>
      <c r="E1451" s="23" t="s">
        <v>2380</v>
      </c>
      <c r="F1451" s="23" t="s">
        <v>2380</v>
      </c>
      <c r="G1451" s="23">
        <v>0</v>
      </c>
      <c r="H1451" s="24" t="s">
        <v>2380</v>
      </c>
      <c r="I1451" s="38" t="str">
        <f t="shared" si="44"/>
        <v>Overweight</v>
      </c>
      <c r="J1451" s="38" t="str">
        <f t="shared" si="45"/>
        <v>Prediabetes</v>
      </c>
    </row>
    <row r="1452" spans="1:10" x14ac:dyDescent="0.25">
      <c r="A1452" s="25" t="s">
        <v>920</v>
      </c>
      <c r="B1452" s="26">
        <v>22.44</v>
      </c>
      <c r="C1452" s="26">
        <v>4.62</v>
      </c>
      <c r="D1452" s="26" t="s">
        <v>2381</v>
      </c>
      <c r="E1452" s="26" t="s">
        <v>2380</v>
      </c>
      <c r="F1452" s="26" t="s">
        <v>2380</v>
      </c>
      <c r="G1452" s="26">
        <v>0</v>
      </c>
      <c r="H1452" s="27" t="s">
        <v>2380</v>
      </c>
      <c r="I1452" s="38" t="str">
        <f t="shared" si="44"/>
        <v>Normal Weight</v>
      </c>
      <c r="J1452" s="38" t="str">
        <f t="shared" si="45"/>
        <v>Normal</v>
      </c>
    </row>
    <row r="1453" spans="1:10" x14ac:dyDescent="0.25">
      <c r="A1453" s="22" t="s">
        <v>919</v>
      </c>
      <c r="B1453" s="23">
        <v>37.049999999999997</v>
      </c>
      <c r="C1453" s="23">
        <v>9.9600000000000009</v>
      </c>
      <c r="D1453" s="23" t="s">
        <v>2381</v>
      </c>
      <c r="E1453" s="23" t="s">
        <v>2380</v>
      </c>
      <c r="F1453" s="23" t="s">
        <v>2380</v>
      </c>
      <c r="G1453" s="23">
        <v>0</v>
      </c>
      <c r="H1453" s="24" t="s">
        <v>2380</v>
      </c>
      <c r="I1453" s="38" t="str">
        <f t="shared" si="44"/>
        <v>Obesity</v>
      </c>
      <c r="J1453" s="38" t="str">
        <f t="shared" si="45"/>
        <v>Diabetes</v>
      </c>
    </row>
    <row r="1454" spans="1:10" x14ac:dyDescent="0.25">
      <c r="A1454" s="25" t="s">
        <v>918</v>
      </c>
      <c r="B1454" s="26">
        <v>22.95</v>
      </c>
      <c r="C1454" s="26">
        <v>10.53</v>
      </c>
      <c r="D1454" s="26" t="s">
        <v>2380</v>
      </c>
      <c r="E1454" s="26" t="s">
        <v>2380</v>
      </c>
      <c r="F1454" s="26" t="s">
        <v>2380</v>
      </c>
      <c r="G1454" s="26">
        <v>2</v>
      </c>
      <c r="H1454" s="27" t="s">
        <v>2380</v>
      </c>
      <c r="I1454" s="38" t="str">
        <f t="shared" si="44"/>
        <v>Normal Weight</v>
      </c>
      <c r="J1454" s="38" t="str">
        <f t="shared" si="45"/>
        <v>Diabetes</v>
      </c>
    </row>
    <row r="1455" spans="1:10" x14ac:dyDescent="0.25">
      <c r="A1455" s="22" t="s">
        <v>917</v>
      </c>
      <c r="B1455" s="23">
        <v>34.200000000000003</v>
      </c>
      <c r="C1455" s="23">
        <v>6.69</v>
      </c>
      <c r="D1455" s="23" t="s">
        <v>2381</v>
      </c>
      <c r="E1455" s="23" t="s">
        <v>2380</v>
      </c>
      <c r="F1455" s="23" t="s">
        <v>2380</v>
      </c>
      <c r="G1455" s="23">
        <v>0</v>
      </c>
      <c r="H1455" s="24" t="s">
        <v>2380</v>
      </c>
      <c r="I1455" s="38" t="str">
        <f t="shared" si="44"/>
        <v>Obesity</v>
      </c>
      <c r="J1455" s="38" t="str">
        <f t="shared" si="45"/>
        <v>Diabetes</v>
      </c>
    </row>
    <row r="1456" spans="1:10" x14ac:dyDescent="0.25">
      <c r="A1456" s="25" t="s">
        <v>916</v>
      </c>
      <c r="B1456" s="26">
        <v>30.59</v>
      </c>
      <c r="C1456" s="26">
        <v>9.5500000000000007</v>
      </c>
      <c r="D1456" s="26" t="s">
        <v>2381</v>
      </c>
      <c r="E1456" s="26" t="s">
        <v>2380</v>
      </c>
      <c r="F1456" s="26" t="s">
        <v>2380</v>
      </c>
      <c r="G1456" s="26">
        <v>0</v>
      </c>
      <c r="H1456" s="27" t="s">
        <v>2380</v>
      </c>
      <c r="I1456" s="38" t="str">
        <f t="shared" si="44"/>
        <v>Obesity</v>
      </c>
      <c r="J1456" s="38" t="str">
        <f t="shared" si="45"/>
        <v>Diabetes</v>
      </c>
    </row>
    <row r="1457" spans="1:10" x14ac:dyDescent="0.25">
      <c r="A1457" s="22" t="s">
        <v>915</v>
      </c>
      <c r="B1457" s="23">
        <v>25.51</v>
      </c>
      <c r="C1457" s="23">
        <v>6.05</v>
      </c>
      <c r="D1457" s="23" t="s">
        <v>2380</v>
      </c>
      <c r="E1457" s="23" t="s">
        <v>2380</v>
      </c>
      <c r="F1457" s="23" t="s">
        <v>2380</v>
      </c>
      <c r="G1457" s="23">
        <v>0</v>
      </c>
      <c r="H1457" s="24" t="s">
        <v>2380</v>
      </c>
      <c r="I1457" s="38" t="str">
        <f t="shared" si="44"/>
        <v>Overweight</v>
      </c>
      <c r="J1457" s="38" t="str">
        <f t="shared" si="45"/>
        <v>Prediabetes</v>
      </c>
    </row>
    <row r="1458" spans="1:10" x14ac:dyDescent="0.25">
      <c r="A1458" s="25" t="s">
        <v>914</v>
      </c>
      <c r="B1458" s="26">
        <v>29.04</v>
      </c>
      <c r="C1458" s="26">
        <v>10.56</v>
      </c>
      <c r="D1458" s="26" t="s">
        <v>2381</v>
      </c>
      <c r="E1458" s="26" t="s">
        <v>2380</v>
      </c>
      <c r="F1458" s="26" t="s">
        <v>2380</v>
      </c>
      <c r="G1458" s="26">
        <v>1</v>
      </c>
      <c r="H1458" s="27" t="s">
        <v>2380</v>
      </c>
      <c r="I1458" s="38" t="str">
        <f t="shared" si="44"/>
        <v>Overweight</v>
      </c>
      <c r="J1458" s="38" t="str">
        <f t="shared" si="45"/>
        <v>Diabetes</v>
      </c>
    </row>
    <row r="1459" spans="1:10" x14ac:dyDescent="0.25">
      <c r="A1459" s="22" t="s">
        <v>913</v>
      </c>
      <c r="B1459" s="23">
        <v>22.135000000000002</v>
      </c>
      <c r="C1459" s="23">
        <v>10.81</v>
      </c>
      <c r="D1459" s="23" t="s">
        <v>2381</v>
      </c>
      <c r="E1459" s="23" t="s">
        <v>2380</v>
      </c>
      <c r="F1459" s="23" t="s">
        <v>2380</v>
      </c>
      <c r="G1459" s="23">
        <v>1</v>
      </c>
      <c r="H1459" s="24" t="s">
        <v>2380</v>
      </c>
      <c r="I1459" s="38" t="str">
        <f t="shared" si="44"/>
        <v>Normal Weight</v>
      </c>
      <c r="J1459" s="38" t="str">
        <f t="shared" si="45"/>
        <v>Diabetes</v>
      </c>
    </row>
    <row r="1460" spans="1:10" x14ac:dyDescent="0.25">
      <c r="A1460" s="25" t="s">
        <v>912</v>
      </c>
      <c r="B1460" s="26">
        <v>21.375</v>
      </c>
      <c r="C1460" s="26">
        <v>4.32</v>
      </c>
      <c r="D1460" s="26" t="s">
        <v>2380</v>
      </c>
      <c r="E1460" s="26" t="s">
        <v>2380</v>
      </c>
      <c r="F1460" s="26" t="s">
        <v>2380</v>
      </c>
      <c r="G1460" s="26">
        <v>0</v>
      </c>
      <c r="H1460" s="27" t="s">
        <v>2380</v>
      </c>
      <c r="I1460" s="38" t="str">
        <f t="shared" si="44"/>
        <v>Normal Weight</v>
      </c>
      <c r="J1460" s="38" t="str">
        <f t="shared" si="45"/>
        <v>Normal</v>
      </c>
    </row>
    <row r="1461" spans="1:10" x14ac:dyDescent="0.25">
      <c r="A1461" s="22" t="s">
        <v>911</v>
      </c>
      <c r="B1461" s="23">
        <v>29.19</v>
      </c>
      <c r="C1461" s="23">
        <v>4.37</v>
      </c>
      <c r="D1461" s="23" t="s">
        <v>2380</v>
      </c>
      <c r="E1461" s="23" t="s">
        <v>2380</v>
      </c>
      <c r="F1461" s="23" t="s">
        <v>2380</v>
      </c>
      <c r="G1461" s="23">
        <v>0</v>
      </c>
      <c r="H1461" s="24" t="s">
        <v>2380</v>
      </c>
      <c r="I1461" s="38" t="str">
        <f t="shared" si="44"/>
        <v>Overweight</v>
      </c>
      <c r="J1461" s="38" t="str">
        <f t="shared" si="45"/>
        <v>Normal</v>
      </c>
    </row>
    <row r="1462" spans="1:10" x14ac:dyDescent="0.25">
      <c r="A1462" s="25" t="s">
        <v>910</v>
      </c>
      <c r="B1462" s="26">
        <v>31.92</v>
      </c>
      <c r="C1462" s="26">
        <v>4.8099999999999996</v>
      </c>
      <c r="D1462" s="26" t="s">
        <v>2381</v>
      </c>
      <c r="E1462" s="26" t="s">
        <v>2380</v>
      </c>
      <c r="F1462" s="26" t="s">
        <v>2382</v>
      </c>
      <c r="G1462" s="26">
        <v>1</v>
      </c>
      <c r="H1462" s="27" t="s">
        <v>2380</v>
      </c>
      <c r="I1462" s="38" t="str">
        <f t="shared" si="44"/>
        <v>Obesity</v>
      </c>
      <c r="J1462" s="38" t="str">
        <f t="shared" si="45"/>
        <v>Normal</v>
      </c>
    </row>
    <row r="1463" spans="1:10" x14ac:dyDescent="0.25">
      <c r="A1463" s="22" t="s">
        <v>909</v>
      </c>
      <c r="B1463" s="23">
        <v>26.315000000000001</v>
      </c>
      <c r="C1463" s="23">
        <v>4.5599999999999996</v>
      </c>
      <c r="D1463" s="23" t="s">
        <v>2381</v>
      </c>
      <c r="E1463" s="23" t="s">
        <v>2380</v>
      </c>
      <c r="F1463" s="23" t="s">
        <v>2382</v>
      </c>
      <c r="G1463" s="23">
        <v>1</v>
      </c>
      <c r="H1463" s="24" t="s">
        <v>2380</v>
      </c>
      <c r="I1463" s="38" t="str">
        <f t="shared" si="44"/>
        <v>Overweight</v>
      </c>
      <c r="J1463" s="38" t="str">
        <f t="shared" si="45"/>
        <v>Normal</v>
      </c>
    </row>
    <row r="1464" spans="1:10" x14ac:dyDescent="0.25">
      <c r="A1464" s="25" t="s">
        <v>908</v>
      </c>
      <c r="B1464" s="26">
        <v>35.299999999999997</v>
      </c>
      <c r="C1464" s="26">
        <v>4.3899999999999997</v>
      </c>
      <c r="D1464" s="26" t="s">
        <v>2380</v>
      </c>
      <c r="E1464" s="26" t="s">
        <v>2380</v>
      </c>
      <c r="F1464" s="26" t="s">
        <v>2380</v>
      </c>
      <c r="G1464" s="26">
        <v>0</v>
      </c>
      <c r="H1464" s="27" t="s">
        <v>2380</v>
      </c>
      <c r="I1464" s="38" t="str">
        <f t="shared" si="44"/>
        <v>Obesity</v>
      </c>
      <c r="J1464" s="38" t="str">
        <f t="shared" si="45"/>
        <v>Normal</v>
      </c>
    </row>
    <row r="1465" spans="1:10" x14ac:dyDescent="0.25">
      <c r="A1465" s="22" t="s">
        <v>907</v>
      </c>
      <c r="B1465" s="23">
        <v>18.91</v>
      </c>
      <c r="C1465" s="23">
        <v>11.44</v>
      </c>
      <c r="D1465" s="23" t="s">
        <v>2380</v>
      </c>
      <c r="E1465" s="23" t="s">
        <v>2380</v>
      </c>
      <c r="F1465" s="23" t="s">
        <v>2380</v>
      </c>
      <c r="G1465" s="23">
        <v>0</v>
      </c>
      <c r="H1465" s="24" t="s">
        <v>2380</v>
      </c>
      <c r="I1465" s="38" t="str">
        <f t="shared" si="44"/>
        <v>Normal Weight</v>
      </c>
      <c r="J1465" s="38" t="str">
        <f t="shared" si="45"/>
        <v>Diabetes</v>
      </c>
    </row>
    <row r="1466" spans="1:10" x14ac:dyDescent="0.25">
      <c r="A1466" s="25" t="s">
        <v>906</v>
      </c>
      <c r="B1466" s="26">
        <v>22.41</v>
      </c>
      <c r="C1466" s="26">
        <v>11.37</v>
      </c>
      <c r="D1466" s="26" t="s">
        <v>2381</v>
      </c>
      <c r="E1466" s="26" t="s">
        <v>2380</v>
      </c>
      <c r="F1466" s="26" t="s">
        <v>2380</v>
      </c>
      <c r="G1466" s="26">
        <v>1</v>
      </c>
      <c r="H1466" s="27" t="s">
        <v>2380</v>
      </c>
      <c r="I1466" s="38" t="str">
        <f t="shared" si="44"/>
        <v>Normal Weight</v>
      </c>
      <c r="J1466" s="38" t="str">
        <f t="shared" si="45"/>
        <v>Diabetes</v>
      </c>
    </row>
    <row r="1467" spans="1:10" x14ac:dyDescent="0.25">
      <c r="A1467" s="22" t="s">
        <v>905</v>
      </c>
      <c r="B1467" s="23">
        <v>22.704999999999998</v>
      </c>
      <c r="C1467" s="23">
        <v>6.14</v>
      </c>
      <c r="D1467" s="23" t="s">
        <v>2380</v>
      </c>
      <c r="E1467" s="23" t="s">
        <v>2380</v>
      </c>
      <c r="F1467" s="23" t="s">
        <v>2380</v>
      </c>
      <c r="G1467" s="23">
        <v>0</v>
      </c>
      <c r="H1467" s="24" t="s">
        <v>2380</v>
      </c>
      <c r="I1467" s="38" t="str">
        <f t="shared" si="44"/>
        <v>Normal Weight</v>
      </c>
      <c r="J1467" s="38" t="str">
        <f t="shared" si="45"/>
        <v>Prediabetes</v>
      </c>
    </row>
    <row r="1468" spans="1:10" x14ac:dyDescent="0.25">
      <c r="A1468" s="25" t="s">
        <v>904</v>
      </c>
      <c r="B1468" s="26">
        <v>37.18</v>
      </c>
      <c r="C1468" s="26">
        <v>4.8899999999999997</v>
      </c>
      <c r="D1468" s="26" t="s">
        <v>2380</v>
      </c>
      <c r="E1468" s="26" t="s">
        <v>2380</v>
      </c>
      <c r="F1468" s="26" t="s">
        <v>2380</v>
      </c>
      <c r="G1468" s="26">
        <v>0</v>
      </c>
      <c r="H1468" s="27" t="s">
        <v>2380</v>
      </c>
      <c r="I1468" s="38" t="str">
        <f t="shared" si="44"/>
        <v>Obesity</v>
      </c>
      <c r="J1468" s="38" t="str">
        <f t="shared" si="45"/>
        <v>Normal</v>
      </c>
    </row>
    <row r="1469" spans="1:10" x14ac:dyDescent="0.25">
      <c r="A1469" s="22" t="s">
        <v>903</v>
      </c>
      <c r="B1469" s="23">
        <v>35.97</v>
      </c>
      <c r="C1469" s="23">
        <v>4.5999999999999996</v>
      </c>
      <c r="D1469" s="23" t="s">
        <v>2380</v>
      </c>
      <c r="E1469" s="23" t="s">
        <v>2380</v>
      </c>
      <c r="F1469" s="23" t="s">
        <v>2380</v>
      </c>
      <c r="G1469" s="23">
        <v>0</v>
      </c>
      <c r="H1469" s="24" t="s">
        <v>2380</v>
      </c>
      <c r="I1469" s="38" t="str">
        <f t="shared" si="44"/>
        <v>Obesity</v>
      </c>
      <c r="J1469" s="38" t="str">
        <f t="shared" si="45"/>
        <v>Normal</v>
      </c>
    </row>
    <row r="1470" spans="1:10" x14ac:dyDescent="0.25">
      <c r="A1470" s="25" t="s">
        <v>902</v>
      </c>
      <c r="B1470" s="26">
        <v>35.799999999999997</v>
      </c>
      <c r="C1470" s="26">
        <v>4.42</v>
      </c>
      <c r="D1470" s="26" t="s">
        <v>2380</v>
      </c>
      <c r="E1470" s="26" t="s">
        <v>2380</v>
      </c>
      <c r="F1470" s="26" t="s">
        <v>2380</v>
      </c>
      <c r="G1470" s="26">
        <v>0</v>
      </c>
      <c r="H1470" s="27" t="s">
        <v>2380</v>
      </c>
      <c r="I1470" s="38" t="str">
        <f t="shared" si="44"/>
        <v>Obesity</v>
      </c>
      <c r="J1470" s="38" t="str">
        <f t="shared" si="45"/>
        <v>Normal</v>
      </c>
    </row>
    <row r="1471" spans="1:10" x14ac:dyDescent="0.25">
      <c r="A1471" s="22" t="s">
        <v>901</v>
      </c>
      <c r="B1471" s="23">
        <v>28.31</v>
      </c>
      <c r="C1471" s="23">
        <v>7.48</v>
      </c>
      <c r="D1471" s="23" t="s">
        <v>2381</v>
      </c>
      <c r="E1471" s="23" t="s">
        <v>2380</v>
      </c>
      <c r="F1471" s="23" t="s">
        <v>2380</v>
      </c>
      <c r="G1471" s="23">
        <v>0</v>
      </c>
      <c r="H1471" s="24" t="s">
        <v>2380</v>
      </c>
      <c r="I1471" s="38" t="str">
        <f t="shared" si="44"/>
        <v>Overweight</v>
      </c>
      <c r="J1471" s="38" t="str">
        <f t="shared" si="45"/>
        <v>Diabetes</v>
      </c>
    </row>
    <row r="1472" spans="1:10" x14ac:dyDescent="0.25">
      <c r="A1472" s="25" t="s">
        <v>900</v>
      </c>
      <c r="B1472" s="26">
        <v>38.06</v>
      </c>
      <c r="C1472" s="26">
        <v>10.74</v>
      </c>
      <c r="D1472" s="26" t="s">
        <v>2380</v>
      </c>
      <c r="E1472" s="26" t="s">
        <v>2380</v>
      </c>
      <c r="F1472" s="26" t="s">
        <v>2380</v>
      </c>
      <c r="G1472" s="26">
        <v>0</v>
      </c>
      <c r="H1472" s="27" t="s">
        <v>2380</v>
      </c>
      <c r="I1472" s="38" t="str">
        <f t="shared" si="44"/>
        <v>Obesity</v>
      </c>
      <c r="J1472" s="38" t="str">
        <f t="shared" si="45"/>
        <v>Diabetes</v>
      </c>
    </row>
    <row r="1473" spans="1:10" x14ac:dyDescent="0.25">
      <c r="A1473" s="22" t="s">
        <v>899</v>
      </c>
      <c r="B1473" s="23">
        <v>28</v>
      </c>
      <c r="C1473" s="23">
        <v>5.19</v>
      </c>
      <c r="D1473" s="23" t="s">
        <v>2380</v>
      </c>
      <c r="E1473" s="23" t="s">
        <v>2380</v>
      </c>
      <c r="F1473" s="23" t="s">
        <v>2380</v>
      </c>
      <c r="G1473" s="23">
        <v>1</v>
      </c>
      <c r="H1473" s="24" t="s">
        <v>2380</v>
      </c>
      <c r="I1473" s="38" t="str">
        <f t="shared" si="44"/>
        <v>Overweight</v>
      </c>
      <c r="J1473" s="38" t="str">
        <f t="shared" si="45"/>
        <v>Normal</v>
      </c>
    </row>
    <row r="1474" spans="1:10" x14ac:dyDescent="0.25">
      <c r="A1474" s="25" t="s">
        <v>898</v>
      </c>
      <c r="B1474" s="26">
        <v>34.32</v>
      </c>
      <c r="C1474" s="26">
        <v>9.17</v>
      </c>
      <c r="D1474" s="26" t="s">
        <v>2380</v>
      </c>
      <c r="E1474" s="26" t="s">
        <v>2380</v>
      </c>
      <c r="F1474" s="26" t="s">
        <v>2380</v>
      </c>
      <c r="G1474" s="26">
        <v>0</v>
      </c>
      <c r="H1474" s="27" t="s">
        <v>2380</v>
      </c>
      <c r="I1474" s="38" t="str">
        <f t="shared" ref="I1474:I1537" si="46">IF(B1474&lt;18.5,"Underweight",IF(B1474&lt;25,"Normal Weight",IF(B1474&lt;30,"Overweight","Obesity")))</f>
        <v>Obesity</v>
      </c>
      <c r="J1474" s="38" t="str">
        <f t="shared" ref="J1474:J1537" si="47">IF(C1474&lt;5.7,"Normal",IF(C1474&lt;6.5,"Prediabetes","Diabetes"))</f>
        <v>Diabetes</v>
      </c>
    </row>
    <row r="1475" spans="1:10" x14ac:dyDescent="0.25">
      <c r="A1475" s="22" t="s">
        <v>897</v>
      </c>
      <c r="B1475" s="23">
        <v>22.3</v>
      </c>
      <c r="C1475" s="23">
        <v>4.95</v>
      </c>
      <c r="D1475" s="23" t="s">
        <v>2381</v>
      </c>
      <c r="E1475" s="23" t="s">
        <v>2380</v>
      </c>
      <c r="F1475" s="23" t="s">
        <v>2380</v>
      </c>
      <c r="G1475" s="23">
        <v>0</v>
      </c>
      <c r="H1475" s="24" t="s">
        <v>2380</v>
      </c>
      <c r="I1475" s="38" t="str">
        <f t="shared" si="46"/>
        <v>Normal Weight</v>
      </c>
      <c r="J1475" s="38" t="str">
        <f t="shared" si="47"/>
        <v>Normal</v>
      </c>
    </row>
    <row r="1476" spans="1:10" x14ac:dyDescent="0.25">
      <c r="A1476" s="25" t="s">
        <v>896</v>
      </c>
      <c r="B1476" s="26">
        <v>27.835000000000001</v>
      </c>
      <c r="C1476" s="26">
        <v>6.03</v>
      </c>
      <c r="D1476" s="26" t="s">
        <v>2380</v>
      </c>
      <c r="E1476" s="26" t="s">
        <v>2380</v>
      </c>
      <c r="F1476" s="26" t="s">
        <v>2380</v>
      </c>
      <c r="G1476" s="26">
        <v>1</v>
      </c>
      <c r="H1476" s="27" t="s">
        <v>2380</v>
      </c>
      <c r="I1476" s="38" t="str">
        <f t="shared" si="46"/>
        <v>Overweight</v>
      </c>
      <c r="J1476" s="38" t="str">
        <f t="shared" si="47"/>
        <v>Prediabetes</v>
      </c>
    </row>
    <row r="1477" spans="1:10" x14ac:dyDescent="0.25">
      <c r="A1477" s="22" t="s">
        <v>895</v>
      </c>
      <c r="B1477" s="23">
        <v>39.229999999999997</v>
      </c>
      <c r="C1477" s="23">
        <v>5.36</v>
      </c>
      <c r="D1477" s="23" t="s">
        <v>2380</v>
      </c>
      <c r="E1477" s="23" t="s">
        <v>2380</v>
      </c>
      <c r="F1477" s="23" t="s">
        <v>2380</v>
      </c>
      <c r="G1477" s="23">
        <v>0</v>
      </c>
      <c r="H1477" s="24" t="s">
        <v>2380</v>
      </c>
      <c r="I1477" s="38" t="str">
        <f t="shared" si="46"/>
        <v>Obesity</v>
      </c>
      <c r="J1477" s="38" t="str">
        <f t="shared" si="47"/>
        <v>Normal</v>
      </c>
    </row>
    <row r="1478" spans="1:10" x14ac:dyDescent="0.25">
      <c r="A1478" s="25" t="s">
        <v>894</v>
      </c>
      <c r="B1478" s="26">
        <v>19.95</v>
      </c>
      <c r="C1478" s="26">
        <v>6.11</v>
      </c>
      <c r="D1478" s="26" t="s">
        <v>2380</v>
      </c>
      <c r="E1478" s="26" t="s">
        <v>2380</v>
      </c>
      <c r="F1478" s="26" t="s">
        <v>2380</v>
      </c>
      <c r="G1478" s="26">
        <v>1</v>
      </c>
      <c r="H1478" s="27" t="s">
        <v>2380</v>
      </c>
      <c r="I1478" s="38" t="str">
        <f t="shared" si="46"/>
        <v>Normal Weight</v>
      </c>
      <c r="J1478" s="38" t="str">
        <f t="shared" si="47"/>
        <v>Prediabetes</v>
      </c>
    </row>
    <row r="1479" spans="1:10" x14ac:dyDescent="0.25">
      <c r="A1479" s="22" t="s">
        <v>893</v>
      </c>
      <c r="B1479" s="23">
        <v>34.64</v>
      </c>
      <c r="C1479" s="23">
        <v>4.88</v>
      </c>
      <c r="D1479" s="23" t="s">
        <v>2380</v>
      </c>
      <c r="E1479" s="23" t="s">
        <v>2380</v>
      </c>
      <c r="F1479" s="23" t="s">
        <v>2382</v>
      </c>
      <c r="G1479" s="23">
        <v>1</v>
      </c>
      <c r="H1479" s="24" t="s">
        <v>2380</v>
      </c>
      <c r="I1479" s="38" t="str">
        <f t="shared" si="46"/>
        <v>Obesity</v>
      </c>
      <c r="J1479" s="38" t="str">
        <f t="shared" si="47"/>
        <v>Normal</v>
      </c>
    </row>
    <row r="1480" spans="1:10" x14ac:dyDescent="0.25">
      <c r="A1480" s="25" t="s">
        <v>892</v>
      </c>
      <c r="B1480" s="26">
        <v>18.75</v>
      </c>
      <c r="C1480" s="26">
        <v>6.72</v>
      </c>
      <c r="D1480" s="26" t="s">
        <v>2380</v>
      </c>
      <c r="E1480" s="26" t="s">
        <v>2380</v>
      </c>
      <c r="F1480" s="26" t="s">
        <v>2380</v>
      </c>
      <c r="G1480" s="26">
        <v>0</v>
      </c>
      <c r="H1480" s="27" t="s">
        <v>2380</v>
      </c>
      <c r="I1480" s="38" t="str">
        <f t="shared" si="46"/>
        <v>Normal Weight</v>
      </c>
      <c r="J1480" s="38" t="str">
        <f t="shared" si="47"/>
        <v>Diabetes</v>
      </c>
    </row>
    <row r="1481" spans="1:10" x14ac:dyDescent="0.25">
      <c r="A1481" s="22" t="s">
        <v>891</v>
      </c>
      <c r="B1481" s="23">
        <v>26.48</v>
      </c>
      <c r="C1481" s="23">
        <v>4.2</v>
      </c>
      <c r="D1481" s="23" t="s">
        <v>2380</v>
      </c>
      <c r="E1481" s="23" t="s">
        <v>2380</v>
      </c>
      <c r="F1481" s="23" t="s">
        <v>2380</v>
      </c>
      <c r="G1481" s="23">
        <v>1</v>
      </c>
      <c r="H1481" s="24" t="s">
        <v>2380</v>
      </c>
      <c r="I1481" s="38" t="str">
        <f t="shared" si="46"/>
        <v>Overweight</v>
      </c>
      <c r="J1481" s="38" t="str">
        <f t="shared" si="47"/>
        <v>Normal</v>
      </c>
    </row>
    <row r="1482" spans="1:10" x14ac:dyDescent="0.25">
      <c r="A1482" s="25" t="s">
        <v>890</v>
      </c>
      <c r="B1482" s="26">
        <v>34.83</v>
      </c>
      <c r="C1482" s="26">
        <v>5.79</v>
      </c>
      <c r="D1482" s="26" t="s">
        <v>2380</v>
      </c>
      <c r="E1482" s="26" t="s">
        <v>2380</v>
      </c>
      <c r="F1482" s="26" t="s">
        <v>2380</v>
      </c>
      <c r="G1482" s="26">
        <v>1</v>
      </c>
      <c r="H1482" s="27" t="s">
        <v>2380</v>
      </c>
      <c r="I1482" s="38" t="str">
        <f t="shared" si="46"/>
        <v>Obesity</v>
      </c>
      <c r="J1482" s="38" t="str">
        <f t="shared" si="47"/>
        <v>Prediabetes</v>
      </c>
    </row>
    <row r="1483" spans="1:10" x14ac:dyDescent="0.25">
      <c r="A1483" s="22" t="s">
        <v>889</v>
      </c>
      <c r="B1483" s="23">
        <v>25.46</v>
      </c>
      <c r="C1483" s="23">
        <v>4.29</v>
      </c>
      <c r="D1483" s="23" t="s">
        <v>2380</v>
      </c>
      <c r="E1483" s="23" t="s">
        <v>2380</v>
      </c>
      <c r="F1483" s="23" t="s">
        <v>2380</v>
      </c>
      <c r="G1483" s="23">
        <v>0</v>
      </c>
      <c r="H1483" s="24" t="s">
        <v>2380</v>
      </c>
      <c r="I1483" s="38" t="str">
        <f t="shared" si="46"/>
        <v>Overweight</v>
      </c>
      <c r="J1483" s="38" t="str">
        <f t="shared" si="47"/>
        <v>Normal</v>
      </c>
    </row>
    <row r="1484" spans="1:10" x14ac:dyDescent="0.25">
      <c r="A1484" s="25" t="s">
        <v>888</v>
      </c>
      <c r="B1484" s="26">
        <v>23.31</v>
      </c>
      <c r="C1484" s="26">
        <v>8.27</v>
      </c>
      <c r="D1484" s="26" t="s">
        <v>2380</v>
      </c>
      <c r="E1484" s="26" t="s">
        <v>2380</v>
      </c>
      <c r="F1484" s="26" t="s">
        <v>2380</v>
      </c>
      <c r="G1484" s="26">
        <v>0</v>
      </c>
      <c r="H1484" s="27" t="s">
        <v>2380</v>
      </c>
      <c r="I1484" s="38" t="str">
        <f t="shared" si="46"/>
        <v>Normal Weight</v>
      </c>
      <c r="J1484" s="38" t="str">
        <f t="shared" si="47"/>
        <v>Diabetes</v>
      </c>
    </row>
    <row r="1485" spans="1:10" x14ac:dyDescent="0.25">
      <c r="A1485" s="22" t="s">
        <v>887</v>
      </c>
      <c r="B1485" s="23">
        <v>29</v>
      </c>
      <c r="C1485" s="23">
        <v>4.5599999999999996</v>
      </c>
      <c r="D1485" s="23" t="s">
        <v>2380</v>
      </c>
      <c r="E1485" s="23" t="s">
        <v>2380</v>
      </c>
      <c r="F1485" s="23" t="s">
        <v>2380</v>
      </c>
      <c r="G1485" s="23">
        <v>0</v>
      </c>
      <c r="H1485" s="24" t="s">
        <v>2380</v>
      </c>
      <c r="I1485" s="38" t="str">
        <f t="shared" si="46"/>
        <v>Overweight</v>
      </c>
      <c r="J1485" s="38" t="str">
        <f t="shared" si="47"/>
        <v>Normal</v>
      </c>
    </row>
    <row r="1486" spans="1:10" x14ac:dyDescent="0.25">
      <c r="A1486" s="25" t="s">
        <v>886</v>
      </c>
      <c r="B1486" s="26">
        <v>32.869999999999997</v>
      </c>
      <c r="C1486" s="26">
        <v>5.33</v>
      </c>
      <c r="D1486" s="26" t="s">
        <v>2380</v>
      </c>
      <c r="E1486" s="26" t="s">
        <v>2380</v>
      </c>
      <c r="F1486" s="26" t="s">
        <v>2380</v>
      </c>
      <c r="G1486" s="26">
        <v>0</v>
      </c>
      <c r="H1486" s="27" t="s">
        <v>2380</v>
      </c>
      <c r="I1486" s="38" t="str">
        <f t="shared" si="46"/>
        <v>Obesity</v>
      </c>
      <c r="J1486" s="38" t="str">
        <f t="shared" si="47"/>
        <v>Normal</v>
      </c>
    </row>
    <row r="1487" spans="1:10" x14ac:dyDescent="0.25">
      <c r="A1487" s="22" t="s">
        <v>885</v>
      </c>
      <c r="B1487" s="23">
        <v>26.18</v>
      </c>
      <c r="C1487" s="23">
        <v>5.63</v>
      </c>
      <c r="D1487" s="23" t="s">
        <v>2380</v>
      </c>
      <c r="E1487" s="23" t="s">
        <v>2380</v>
      </c>
      <c r="F1487" s="23" t="s">
        <v>2380</v>
      </c>
      <c r="G1487" s="23">
        <v>0</v>
      </c>
      <c r="H1487" s="24" t="s">
        <v>2380</v>
      </c>
      <c r="I1487" s="38" t="str">
        <f t="shared" si="46"/>
        <v>Overweight</v>
      </c>
      <c r="J1487" s="38" t="str">
        <f t="shared" si="47"/>
        <v>Normal</v>
      </c>
    </row>
    <row r="1488" spans="1:10" x14ac:dyDescent="0.25">
      <c r="A1488" s="25" t="s">
        <v>884</v>
      </c>
      <c r="B1488" s="26">
        <v>25.3</v>
      </c>
      <c r="C1488" s="26">
        <v>5.12</v>
      </c>
      <c r="D1488" s="26" t="s">
        <v>2380</v>
      </c>
      <c r="E1488" s="26" t="s">
        <v>2380</v>
      </c>
      <c r="F1488" s="26" t="s">
        <v>2380</v>
      </c>
      <c r="G1488" s="26">
        <v>0</v>
      </c>
      <c r="H1488" s="27" t="s">
        <v>2380</v>
      </c>
      <c r="I1488" s="38" t="str">
        <f t="shared" si="46"/>
        <v>Overweight</v>
      </c>
      <c r="J1488" s="38" t="str">
        <f t="shared" si="47"/>
        <v>Normal</v>
      </c>
    </row>
    <row r="1489" spans="1:10" x14ac:dyDescent="0.25">
      <c r="A1489" s="22" t="s">
        <v>883</v>
      </c>
      <c r="B1489" s="23">
        <v>36.94</v>
      </c>
      <c r="C1489" s="23">
        <v>5.15</v>
      </c>
      <c r="D1489" s="23" t="s">
        <v>2381</v>
      </c>
      <c r="E1489" s="23" t="s">
        <v>2380</v>
      </c>
      <c r="F1489" s="23" t="s">
        <v>2380</v>
      </c>
      <c r="G1489" s="23">
        <v>1</v>
      </c>
      <c r="H1489" s="24" t="s">
        <v>2380</v>
      </c>
      <c r="I1489" s="38" t="str">
        <f t="shared" si="46"/>
        <v>Obesity</v>
      </c>
      <c r="J1489" s="38" t="str">
        <f t="shared" si="47"/>
        <v>Normal</v>
      </c>
    </row>
    <row r="1490" spans="1:10" x14ac:dyDescent="0.25">
      <c r="A1490" s="25" t="s">
        <v>882</v>
      </c>
      <c r="B1490" s="26">
        <v>22.86</v>
      </c>
      <c r="C1490" s="26">
        <v>7.5</v>
      </c>
      <c r="D1490" s="26" t="s">
        <v>2380</v>
      </c>
      <c r="E1490" s="26" t="s">
        <v>2380</v>
      </c>
      <c r="F1490" s="26" t="s">
        <v>2380</v>
      </c>
      <c r="G1490" s="26">
        <v>0</v>
      </c>
      <c r="H1490" s="27" t="s">
        <v>2380</v>
      </c>
      <c r="I1490" s="38" t="str">
        <f t="shared" si="46"/>
        <v>Normal Weight</v>
      </c>
      <c r="J1490" s="38" t="str">
        <f t="shared" si="47"/>
        <v>Diabetes</v>
      </c>
    </row>
    <row r="1491" spans="1:10" x14ac:dyDescent="0.25">
      <c r="A1491" s="22" t="s">
        <v>881</v>
      </c>
      <c r="B1491" s="23">
        <v>18.760000000000002</v>
      </c>
      <c r="C1491" s="23">
        <v>4.88</v>
      </c>
      <c r="D1491" s="23" t="s">
        <v>2381</v>
      </c>
      <c r="E1491" s="23" t="s">
        <v>2380</v>
      </c>
      <c r="F1491" s="23" t="s">
        <v>2382</v>
      </c>
      <c r="G1491" s="23">
        <v>1</v>
      </c>
      <c r="H1491" s="24" t="s">
        <v>2380</v>
      </c>
      <c r="I1491" s="38" t="str">
        <f t="shared" si="46"/>
        <v>Normal Weight</v>
      </c>
      <c r="J1491" s="38" t="str">
        <f t="shared" si="47"/>
        <v>Normal</v>
      </c>
    </row>
    <row r="1492" spans="1:10" x14ac:dyDescent="0.25">
      <c r="A1492" s="25" t="s">
        <v>880</v>
      </c>
      <c r="B1492" s="26">
        <v>24.36</v>
      </c>
      <c r="C1492" s="26">
        <v>5.57</v>
      </c>
      <c r="D1492" s="26" t="s">
        <v>2380</v>
      </c>
      <c r="E1492" s="26" t="s">
        <v>2380</v>
      </c>
      <c r="F1492" s="26" t="s">
        <v>2380</v>
      </c>
      <c r="G1492" s="26">
        <v>0</v>
      </c>
      <c r="H1492" s="27" t="s">
        <v>2380</v>
      </c>
      <c r="I1492" s="38" t="str">
        <f t="shared" si="46"/>
        <v>Normal Weight</v>
      </c>
      <c r="J1492" s="38" t="str">
        <f t="shared" si="47"/>
        <v>Normal</v>
      </c>
    </row>
    <row r="1493" spans="1:10" x14ac:dyDescent="0.25">
      <c r="A1493" s="22" t="s">
        <v>879</v>
      </c>
      <c r="B1493" s="23">
        <v>32.299999999999997</v>
      </c>
      <c r="C1493" s="23">
        <v>5.31</v>
      </c>
      <c r="D1493" s="23" t="s">
        <v>2380</v>
      </c>
      <c r="E1493" s="23" t="s">
        <v>2380</v>
      </c>
      <c r="F1493" s="23" t="s">
        <v>2380</v>
      </c>
      <c r="G1493" s="23">
        <v>0</v>
      </c>
      <c r="H1493" s="24" t="s">
        <v>2380</v>
      </c>
      <c r="I1493" s="38" t="str">
        <f t="shared" si="46"/>
        <v>Obesity</v>
      </c>
      <c r="J1493" s="38" t="str">
        <f t="shared" si="47"/>
        <v>Normal</v>
      </c>
    </row>
    <row r="1494" spans="1:10" x14ac:dyDescent="0.25">
      <c r="A1494" s="25" t="s">
        <v>878</v>
      </c>
      <c r="B1494" s="26">
        <v>22.704999999999998</v>
      </c>
      <c r="C1494" s="26">
        <v>4.57</v>
      </c>
      <c r="D1494" s="26" t="s">
        <v>2381</v>
      </c>
      <c r="E1494" s="26" t="s">
        <v>2380</v>
      </c>
      <c r="F1494" s="26" t="s">
        <v>2380</v>
      </c>
      <c r="G1494" s="26">
        <v>0</v>
      </c>
      <c r="H1494" s="27" t="s">
        <v>2380</v>
      </c>
      <c r="I1494" s="38" t="str">
        <f t="shared" si="46"/>
        <v>Normal Weight</v>
      </c>
      <c r="J1494" s="38" t="str">
        <f t="shared" si="47"/>
        <v>Normal</v>
      </c>
    </row>
    <row r="1495" spans="1:10" x14ac:dyDescent="0.25">
      <c r="A1495" s="22" t="s">
        <v>877</v>
      </c>
      <c r="B1495" s="23">
        <v>21.79</v>
      </c>
      <c r="C1495" s="23">
        <v>8.6999999999999993</v>
      </c>
      <c r="D1495" s="23" t="s">
        <v>2381</v>
      </c>
      <c r="E1495" s="23" t="s">
        <v>2380</v>
      </c>
      <c r="F1495" s="23" t="s">
        <v>2380</v>
      </c>
      <c r="G1495" s="23">
        <v>1</v>
      </c>
      <c r="H1495" s="24" t="s">
        <v>2380</v>
      </c>
      <c r="I1495" s="38" t="str">
        <f t="shared" si="46"/>
        <v>Normal Weight</v>
      </c>
      <c r="J1495" s="38" t="str">
        <f t="shared" si="47"/>
        <v>Diabetes</v>
      </c>
    </row>
    <row r="1496" spans="1:10" x14ac:dyDescent="0.25">
      <c r="A1496" s="25" t="s">
        <v>876</v>
      </c>
      <c r="B1496" s="26">
        <v>24.52</v>
      </c>
      <c r="C1496" s="26">
        <v>4.76</v>
      </c>
      <c r="D1496" s="26" t="s">
        <v>2380</v>
      </c>
      <c r="E1496" s="26" t="s">
        <v>2380</v>
      </c>
      <c r="F1496" s="26" t="s">
        <v>2380</v>
      </c>
      <c r="G1496" s="26">
        <v>0</v>
      </c>
      <c r="H1496" s="27" t="s">
        <v>2380</v>
      </c>
      <c r="I1496" s="38" t="str">
        <f t="shared" si="46"/>
        <v>Normal Weight</v>
      </c>
      <c r="J1496" s="38" t="str">
        <f t="shared" si="47"/>
        <v>Normal</v>
      </c>
    </row>
    <row r="1497" spans="1:10" x14ac:dyDescent="0.25">
      <c r="A1497" s="22" t="s">
        <v>875</v>
      </c>
      <c r="B1497" s="23">
        <v>39.520000000000003</v>
      </c>
      <c r="C1497" s="23">
        <v>11.81</v>
      </c>
      <c r="D1497" s="23" t="s">
        <v>2380</v>
      </c>
      <c r="E1497" s="23" t="s">
        <v>2380</v>
      </c>
      <c r="F1497" s="23" t="s">
        <v>2380</v>
      </c>
      <c r="G1497" s="23">
        <v>0</v>
      </c>
      <c r="H1497" s="24" t="s">
        <v>2380</v>
      </c>
      <c r="I1497" s="38" t="str">
        <f t="shared" si="46"/>
        <v>Obesity</v>
      </c>
      <c r="J1497" s="38" t="str">
        <f t="shared" si="47"/>
        <v>Diabetes</v>
      </c>
    </row>
    <row r="1498" spans="1:10" x14ac:dyDescent="0.25">
      <c r="A1498" s="25" t="s">
        <v>874</v>
      </c>
      <c r="B1498" s="26">
        <v>24.49</v>
      </c>
      <c r="C1498" s="26">
        <v>4.67</v>
      </c>
      <c r="D1498" s="26" t="s">
        <v>2380</v>
      </c>
      <c r="E1498" s="26" t="s">
        <v>2380</v>
      </c>
      <c r="F1498" s="26" t="s">
        <v>2380</v>
      </c>
      <c r="G1498" s="26">
        <v>0</v>
      </c>
      <c r="H1498" s="27" t="s">
        <v>2380</v>
      </c>
      <c r="I1498" s="38" t="str">
        <f t="shared" si="46"/>
        <v>Normal Weight</v>
      </c>
      <c r="J1498" s="38" t="str">
        <f t="shared" si="47"/>
        <v>Normal</v>
      </c>
    </row>
    <row r="1499" spans="1:10" x14ac:dyDescent="0.25">
      <c r="A1499" s="22" t="s">
        <v>873</v>
      </c>
      <c r="B1499" s="23">
        <v>26.315000000000001</v>
      </c>
      <c r="C1499" s="23">
        <v>6.02</v>
      </c>
      <c r="D1499" s="23" t="s">
        <v>2380</v>
      </c>
      <c r="E1499" s="23" t="s">
        <v>2380</v>
      </c>
      <c r="F1499" s="23" t="s">
        <v>2380</v>
      </c>
      <c r="G1499" s="23">
        <v>0</v>
      </c>
      <c r="H1499" s="24" t="s">
        <v>2380</v>
      </c>
      <c r="I1499" s="38" t="str">
        <f t="shared" si="46"/>
        <v>Overweight</v>
      </c>
      <c r="J1499" s="38" t="str">
        <f t="shared" si="47"/>
        <v>Prediabetes</v>
      </c>
    </row>
    <row r="1500" spans="1:10" x14ac:dyDescent="0.25">
      <c r="A1500" s="25" t="s">
        <v>872</v>
      </c>
      <c r="B1500" s="26">
        <v>22.58</v>
      </c>
      <c r="C1500" s="26">
        <v>7.46</v>
      </c>
      <c r="D1500" s="26" t="s">
        <v>2380</v>
      </c>
      <c r="E1500" s="26" t="s">
        <v>2380</v>
      </c>
      <c r="F1500" s="26" t="s">
        <v>2380</v>
      </c>
      <c r="G1500" s="26">
        <v>0</v>
      </c>
      <c r="H1500" s="27" t="s">
        <v>2380</v>
      </c>
      <c r="I1500" s="38" t="str">
        <f t="shared" si="46"/>
        <v>Normal Weight</v>
      </c>
      <c r="J1500" s="38" t="str">
        <f t="shared" si="47"/>
        <v>Diabetes</v>
      </c>
    </row>
    <row r="1501" spans="1:10" x14ac:dyDescent="0.25">
      <c r="A1501" s="22" t="s">
        <v>871</v>
      </c>
      <c r="B1501" s="23">
        <v>19.475000000000001</v>
      </c>
      <c r="C1501" s="23">
        <v>4.74</v>
      </c>
      <c r="D1501" s="23" t="s">
        <v>2380</v>
      </c>
      <c r="E1501" s="23" t="s">
        <v>2380</v>
      </c>
      <c r="F1501" s="23" t="s">
        <v>2380</v>
      </c>
      <c r="G1501" s="23">
        <v>1</v>
      </c>
      <c r="H1501" s="24" t="s">
        <v>2380</v>
      </c>
      <c r="I1501" s="38" t="str">
        <f t="shared" si="46"/>
        <v>Normal Weight</v>
      </c>
      <c r="J1501" s="38" t="str">
        <f t="shared" si="47"/>
        <v>Normal</v>
      </c>
    </row>
    <row r="1502" spans="1:10" x14ac:dyDescent="0.25">
      <c r="A1502" s="25" t="s">
        <v>870</v>
      </c>
      <c r="B1502" s="26">
        <v>26.33</v>
      </c>
      <c r="C1502" s="26">
        <v>4.79</v>
      </c>
      <c r="D1502" s="26" t="s">
        <v>2380</v>
      </c>
      <c r="E1502" s="26" t="s">
        <v>2380</v>
      </c>
      <c r="F1502" s="26" t="s">
        <v>2380</v>
      </c>
      <c r="G1502" s="26">
        <v>0</v>
      </c>
      <c r="H1502" s="27" t="s">
        <v>2380</v>
      </c>
      <c r="I1502" s="38" t="str">
        <f t="shared" si="46"/>
        <v>Overweight</v>
      </c>
      <c r="J1502" s="38" t="str">
        <f t="shared" si="47"/>
        <v>Normal</v>
      </c>
    </row>
    <row r="1503" spans="1:10" x14ac:dyDescent="0.25">
      <c r="A1503" s="22" t="s">
        <v>869</v>
      </c>
      <c r="B1503" s="23">
        <v>17.29</v>
      </c>
      <c r="C1503" s="23">
        <v>5.35</v>
      </c>
      <c r="D1503" s="23" t="s">
        <v>2381</v>
      </c>
      <c r="E1503" s="23" t="s">
        <v>2380</v>
      </c>
      <c r="F1503" s="23" t="s">
        <v>2380</v>
      </c>
      <c r="G1503" s="23">
        <v>0</v>
      </c>
      <c r="H1503" s="24" t="s">
        <v>2380</v>
      </c>
      <c r="I1503" s="38" t="str">
        <f t="shared" si="46"/>
        <v>Underweight</v>
      </c>
      <c r="J1503" s="38" t="str">
        <f t="shared" si="47"/>
        <v>Normal</v>
      </c>
    </row>
    <row r="1504" spans="1:10" x14ac:dyDescent="0.25">
      <c r="A1504" s="25" t="s">
        <v>868</v>
      </c>
      <c r="B1504" s="26">
        <v>42.88</v>
      </c>
      <c r="C1504" s="26">
        <v>4.87</v>
      </c>
      <c r="D1504" s="26" t="s">
        <v>2380</v>
      </c>
      <c r="E1504" s="26" t="s">
        <v>2381</v>
      </c>
      <c r="F1504" s="26" t="s">
        <v>2380</v>
      </c>
      <c r="G1504" s="26">
        <v>1</v>
      </c>
      <c r="H1504" s="27" t="s">
        <v>2380</v>
      </c>
      <c r="I1504" s="38" t="str">
        <f t="shared" si="46"/>
        <v>Obesity</v>
      </c>
      <c r="J1504" s="38" t="str">
        <f t="shared" si="47"/>
        <v>Normal</v>
      </c>
    </row>
    <row r="1505" spans="1:10" x14ac:dyDescent="0.25">
      <c r="A1505" s="22" t="s">
        <v>867</v>
      </c>
      <c r="B1505" s="23">
        <v>32.200000000000003</v>
      </c>
      <c r="C1505" s="23">
        <v>10.09</v>
      </c>
      <c r="D1505" s="23" t="s">
        <v>2381</v>
      </c>
      <c r="E1505" s="23" t="s">
        <v>2380</v>
      </c>
      <c r="F1505" s="23" t="s">
        <v>2380</v>
      </c>
      <c r="G1505" s="23">
        <v>0</v>
      </c>
      <c r="H1505" s="24" t="s">
        <v>2380</v>
      </c>
      <c r="I1505" s="38" t="str">
        <f t="shared" si="46"/>
        <v>Obesity</v>
      </c>
      <c r="J1505" s="38" t="str">
        <f t="shared" si="47"/>
        <v>Diabetes</v>
      </c>
    </row>
    <row r="1506" spans="1:10" x14ac:dyDescent="0.25">
      <c r="A1506" s="25" t="s">
        <v>866</v>
      </c>
      <c r="B1506" s="26">
        <v>18.75</v>
      </c>
      <c r="C1506" s="26">
        <v>5.47</v>
      </c>
      <c r="D1506" s="26" t="s">
        <v>2381</v>
      </c>
      <c r="E1506" s="26" t="s">
        <v>2380</v>
      </c>
      <c r="F1506" s="26" t="s">
        <v>2382</v>
      </c>
      <c r="G1506" s="26">
        <v>1</v>
      </c>
      <c r="H1506" s="27" t="s">
        <v>2380</v>
      </c>
      <c r="I1506" s="38" t="str">
        <f t="shared" si="46"/>
        <v>Normal Weight</v>
      </c>
      <c r="J1506" s="38" t="str">
        <f t="shared" si="47"/>
        <v>Normal</v>
      </c>
    </row>
    <row r="1507" spans="1:10" x14ac:dyDescent="0.25">
      <c r="A1507" s="22" t="s">
        <v>865</v>
      </c>
      <c r="B1507" s="23">
        <v>22.36</v>
      </c>
      <c r="C1507" s="23">
        <v>8.6</v>
      </c>
      <c r="D1507" s="23" t="s">
        <v>2380</v>
      </c>
      <c r="E1507" s="23" t="s">
        <v>2380</v>
      </c>
      <c r="F1507" s="23" t="s">
        <v>2380</v>
      </c>
      <c r="G1507" s="23">
        <v>0</v>
      </c>
      <c r="H1507" s="24" t="s">
        <v>2380</v>
      </c>
      <c r="I1507" s="38" t="str">
        <f t="shared" si="46"/>
        <v>Normal Weight</v>
      </c>
      <c r="J1507" s="38" t="str">
        <f t="shared" si="47"/>
        <v>Diabetes</v>
      </c>
    </row>
    <row r="1508" spans="1:10" x14ac:dyDescent="0.25">
      <c r="A1508" s="25" t="s">
        <v>864</v>
      </c>
      <c r="B1508" s="26">
        <v>23.94</v>
      </c>
      <c r="C1508" s="26">
        <v>10.74</v>
      </c>
      <c r="D1508" s="26" t="s">
        <v>2381</v>
      </c>
      <c r="E1508" s="26" t="s">
        <v>2380</v>
      </c>
      <c r="F1508" s="26" t="s">
        <v>2380</v>
      </c>
      <c r="G1508" s="26">
        <v>0</v>
      </c>
      <c r="H1508" s="27" t="s">
        <v>2380</v>
      </c>
      <c r="I1508" s="38" t="str">
        <f t="shared" si="46"/>
        <v>Normal Weight</v>
      </c>
      <c r="J1508" s="38" t="str">
        <f t="shared" si="47"/>
        <v>Diabetes</v>
      </c>
    </row>
    <row r="1509" spans="1:10" x14ac:dyDescent="0.25">
      <c r="A1509" s="22" t="s">
        <v>863</v>
      </c>
      <c r="B1509" s="23">
        <v>30.1</v>
      </c>
      <c r="C1509" s="23">
        <v>4.3899999999999997</v>
      </c>
      <c r="D1509" s="23" t="s">
        <v>2380</v>
      </c>
      <c r="E1509" s="23" t="s">
        <v>2380</v>
      </c>
      <c r="F1509" s="23" t="s">
        <v>2382</v>
      </c>
      <c r="G1509" s="23">
        <v>1</v>
      </c>
      <c r="H1509" s="24" t="s">
        <v>2380</v>
      </c>
      <c r="I1509" s="38" t="str">
        <f t="shared" si="46"/>
        <v>Obesity</v>
      </c>
      <c r="J1509" s="38" t="str">
        <f t="shared" si="47"/>
        <v>Normal</v>
      </c>
    </row>
    <row r="1510" spans="1:10" x14ac:dyDescent="0.25">
      <c r="A1510" s="25" t="s">
        <v>862</v>
      </c>
      <c r="B1510" s="26">
        <v>21.93</v>
      </c>
      <c r="C1510" s="26">
        <v>6.3</v>
      </c>
      <c r="D1510" s="26" t="s">
        <v>2380</v>
      </c>
      <c r="E1510" s="26" t="s">
        <v>2380</v>
      </c>
      <c r="F1510" s="26" t="s">
        <v>2380</v>
      </c>
      <c r="G1510" s="26">
        <v>0</v>
      </c>
      <c r="H1510" s="27" t="s">
        <v>2380</v>
      </c>
      <c r="I1510" s="38" t="str">
        <f t="shared" si="46"/>
        <v>Normal Weight</v>
      </c>
      <c r="J1510" s="38" t="str">
        <f t="shared" si="47"/>
        <v>Prediabetes</v>
      </c>
    </row>
    <row r="1511" spans="1:10" x14ac:dyDescent="0.25">
      <c r="A1511" s="22" t="s">
        <v>861</v>
      </c>
      <c r="B1511" s="23">
        <v>39.75</v>
      </c>
      <c r="C1511" s="23">
        <v>5.41</v>
      </c>
      <c r="D1511" s="23" t="s">
        <v>2380</v>
      </c>
      <c r="E1511" s="23" t="s">
        <v>2381</v>
      </c>
      <c r="F1511" s="23" t="s">
        <v>2380</v>
      </c>
      <c r="G1511" s="23">
        <v>1</v>
      </c>
      <c r="H1511" s="24" t="s">
        <v>2380</v>
      </c>
      <c r="I1511" s="38" t="str">
        <f t="shared" si="46"/>
        <v>Obesity</v>
      </c>
      <c r="J1511" s="38" t="str">
        <f t="shared" si="47"/>
        <v>Normal</v>
      </c>
    </row>
    <row r="1512" spans="1:10" x14ac:dyDescent="0.25">
      <c r="A1512" s="25" t="s">
        <v>860</v>
      </c>
      <c r="B1512" s="26">
        <v>26.03</v>
      </c>
      <c r="C1512" s="26">
        <v>4.47</v>
      </c>
      <c r="D1512" s="26" t="s">
        <v>2380</v>
      </c>
      <c r="E1512" s="26" t="s">
        <v>2380</v>
      </c>
      <c r="F1512" s="26" t="s">
        <v>2382</v>
      </c>
      <c r="G1512" s="26">
        <v>1</v>
      </c>
      <c r="H1512" s="27" t="s">
        <v>2380</v>
      </c>
      <c r="I1512" s="38" t="str">
        <f t="shared" si="46"/>
        <v>Overweight</v>
      </c>
      <c r="J1512" s="38" t="str">
        <f t="shared" si="47"/>
        <v>Normal</v>
      </c>
    </row>
    <row r="1513" spans="1:10" x14ac:dyDescent="0.25">
      <c r="A1513" s="22" t="s">
        <v>859</v>
      </c>
      <c r="B1513" s="23">
        <v>34.51</v>
      </c>
      <c r="C1513" s="23">
        <v>6.26</v>
      </c>
      <c r="D1513" s="23" t="s">
        <v>2380</v>
      </c>
      <c r="E1513" s="23" t="s">
        <v>2380</v>
      </c>
      <c r="F1513" s="23" t="s">
        <v>2380</v>
      </c>
      <c r="G1513" s="23">
        <v>0</v>
      </c>
      <c r="H1513" s="24" t="s">
        <v>2380</v>
      </c>
      <c r="I1513" s="38" t="str">
        <f t="shared" si="46"/>
        <v>Obesity</v>
      </c>
      <c r="J1513" s="38" t="str">
        <f t="shared" si="47"/>
        <v>Prediabetes</v>
      </c>
    </row>
    <row r="1514" spans="1:10" x14ac:dyDescent="0.25">
      <c r="A1514" s="25" t="s">
        <v>858</v>
      </c>
      <c r="B1514" s="26">
        <v>19.32</v>
      </c>
      <c r="C1514" s="26">
        <v>11.58</v>
      </c>
      <c r="D1514" s="26" t="s">
        <v>2381</v>
      </c>
      <c r="E1514" s="26" t="s">
        <v>2380</v>
      </c>
      <c r="F1514" s="26" t="s">
        <v>2380</v>
      </c>
      <c r="G1514" s="26">
        <v>1</v>
      </c>
      <c r="H1514" s="27" t="s">
        <v>2380</v>
      </c>
      <c r="I1514" s="38" t="str">
        <f t="shared" si="46"/>
        <v>Normal Weight</v>
      </c>
      <c r="J1514" s="38" t="str">
        <f t="shared" si="47"/>
        <v>Diabetes</v>
      </c>
    </row>
    <row r="1515" spans="1:10" x14ac:dyDescent="0.25">
      <c r="A1515" s="22" t="s">
        <v>857</v>
      </c>
      <c r="B1515" s="23">
        <v>28.5</v>
      </c>
      <c r="C1515" s="23">
        <v>4.3600000000000003</v>
      </c>
      <c r="D1515" s="23" t="s">
        <v>2380</v>
      </c>
      <c r="E1515" s="23" t="s">
        <v>2380</v>
      </c>
      <c r="F1515" s="23" t="s">
        <v>2380</v>
      </c>
      <c r="G1515" s="23">
        <v>0</v>
      </c>
      <c r="H1515" s="24" t="s">
        <v>2380</v>
      </c>
      <c r="I1515" s="38" t="str">
        <f t="shared" si="46"/>
        <v>Overweight</v>
      </c>
      <c r="J1515" s="38" t="str">
        <f t="shared" si="47"/>
        <v>Normal</v>
      </c>
    </row>
    <row r="1516" spans="1:10" x14ac:dyDescent="0.25">
      <c r="A1516" s="25" t="s">
        <v>856</v>
      </c>
      <c r="B1516" s="26">
        <v>30.875</v>
      </c>
      <c r="C1516" s="26">
        <v>4.1399999999999997</v>
      </c>
      <c r="D1516" s="26" t="s">
        <v>2381</v>
      </c>
      <c r="E1516" s="26" t="s">
        <v>2380</v>
      </c>
      <c r="F1516" s="26" t="s">
        <v>2380</v>
      </c>
      <c r="G1516" s="26">
        <v>0</v>
      </c>
      <c r="H1516" s="27" t="s">
        <v>2380</v>
      </c>
      <c r="I1516" s="38" t="str">
        <f t="shared" si="46"/>
        <v>Obesity</v>
      </c>
      <c r="J1516" s="38" t="str">
        <f t="shared" si="47"/>
        <v>Normal</v>
      </c>
    </row>
    <row r="1517" spans="1:10" x14ac:dyDescent="0.25">
      <c r="A1517" s="22" t="s">
        <v>855</v>
      </c>
      <c r="B1517" s="23">
        <v>24.02</v>
      </c>
      <c r="C1517" s="23">
        <v>4.38</v>
      </c>
      <c r="D1517" s="23" t="s">
        <v>2380</v>
      </c>
      <c r="E1517" s="23" t="s">
        <v>2380</v>
      </c>
      <c r="F1517" s="23" t="s">
        <v>2380</v>
      </c>
      <c r="G1517" s="23">
        <v>0</v>
      </c>
      <c r="H1517" s="24" t="s">
        <v>2380</v>
      </c>
      <c r="I1517" s="38" t="str">
        <f t="shared" si="46"/>
        <v>Normal Weight</v>
      </c>
      <c r="J1517" s="38" t="str">
        <f t="shared" si="47"/>
        <v>Normal</v>
      </c>
    </row>
    <row r="1518" spans="1:10" x14ac:dyDescent="0.25">
      <c r="A1518" s="25" t="s">
        <v>854</v>
      </c>
      <c r="B1518" s="26">
        <v>36.08</v>
      </c>
      <c r="C1518" s="26">
        <v>11.61</v>
      </c>
      <c r="D1518" s="26" t="s">
        <v>2381</v>
      </c>
      <c r="E1518" s="26" t="s">
        <v>2380</v>
      </c>
      <c r="F1518" s="26" t="s">
        <v>2380</v>
      </c>
      <c r="G1518" s="26">
        <v>0</v>
      </c>
      <c r="H1518" s="27" t="s">
        <v>2380</v>
      </c>
      <c r="I1518" s="38" t="str">
        <f t="shared" si="46"/>
        <v>Obesity</v>
      </c>
      <c r="J1518" s="38" t="str">
        <f t="shared" si="47"/>
        <v>Diabetes</v>
      </c>
    </row>
    <row r="1519" spans="1:10" x14ac:dyDescent="0.25">
      <c r="A1519" s="22" t="s">
        <v>853</v>
      </c>
      <c r="B1519" s="23">
        <v>32.200000000000003</v>
      </c>
      <c r="C1519" s="23">
        <v>10.59</v>
      </c>
      <c r="D1519" s="23" t="s">
        <v>2381</v>
      </c>
      <c r="E1519" s="23" t="s">
        <v>2380</v>
      </c>
      <c r="F1519" s="23" t="s">
        <v>2380</v>
      </c>
      <c r="G1519" s="23">
        <v>0</v>
      </c>
      <c r="H1519" s="24" t="s">
        <v>2380</v>
      </c>
      <c r="I1519" s="38" t="str">
        <f t="shared" si="46"/>
        <v>Obesity</v>
      </c>
      <c r="J1519" s="38" t="str">
        <f t="shared" si="47"/>
        <v>Diabetes</v>
      </c>
    </row>
    <row r="1520" spans="1:10" x14ac:dyDescent="0.25">
      <c r="A1520" s="25" t="s">
        <v>852</v>
      </c>
      <c r="B1520" s="26">
        <v>28.05</v>
      </c>
      <c r="C1520" s="26">
        <v>11.85</v>
      </c>
      <c r="D1520" s="26" t="s">
        <v>2381</v>
      </c>
      <c r="E1520" s="26" t="s">
        <v>2380</v>
      </c>
      <c r="F1520" s="26" t="s">
        <v>2380</v>
      </c>
      <c r="G1520" s="26">
        <v>0</v>
      </c>
      <c r="H1520" s="27" t="s">
        <v>2380</v>
      </c>
      <c r="I1520" s="38" t="str">
        <f t="shared" si="46"/>
        <v>Overweight</v>
      </c>
      <c r="J1520" s="38" t="str">
        <f t="shared" si="47"/>
        <v>Diabetes</v>
      </c>
    </row>
    <row r="1521" spans="1:10" x14ac:dyDescent="0.25">
      <c r="A1521" s="22" t="s">
        <v>851</v>
      </c>
      <c r="B1521" s="23">
        <v>19</v>
      </c>
      <c r="C1521" s="23">
        <v>5.46</v>
      </c>
      <c r="D1521" s="23" t="s">
        <v>2381</v>
      </c>
      <c r="E1521" s="23" t="s">
        <v>2380</v>
      </c>
      <c r="F1521" s="23" t="s">
        <v>2380</v>
      </c>
      <c r="G1521" s="23">
        <v>1</v>
      </c>
      <c r="H1521" s="24" t="s">
        <v>2380</v>
      </c>
      <c r="I1521" s="38" t="str">
        <f t="shared" si="46"/>
        <v>Normal Weight</v>
      </c>
      <c r="J1521" s="38" t="str">
        <f t="shared" si="47"/>
        <v>Normal</v>
      </c>
    </row>
    <row r="1522" spans="1:10" x14ac:dyDescent="0.25">
      <c r="A1522" s="25" t="s">
        <v>850</v>
      </c>
      <c r="B1522" s="26">
        <v>16.13</v>
      </c>
      <c r="C1522" s="26">
        <v>4.54</v>
      </c>
      <c r="D1522" s="26" t="s">
        <v>2381</v>
      </c>
      <c r="E1522" s="26" t="s">
        <v>2380</v>
      </c>
      <c r="F1522" s="26" t="s">
        <v>2380</v>
      </c>
      <c r="G1522" s="26">
        <v>2</v>
      </c>
      <c r="H1522" s="27" t="s">
        <v>2380</v>
      </c>
      <c r="I1522" s="38" t="str">
        <f t="shared" si="46"/>
        <v>Underweight</v>
      </c>
      <c r="J1522" s="38" t="str">
        <f t="shared" si="47"/>
        <v>Normal</v>
      </c>
    </row>
    <row r="1523" spans="1:10" x14ac:dyDescent="0.25">
      <c r="A1523" s="22" t="s">
        <v>849</v>
      </c>
      <c r="B1523" s="23">
        <v>18.77</v>
      </c>
      <c r="C1523" s="23">
        <v>11.98</v>
      </c>
      <c r="D1523" s="23" t="s">
        <v>2381</v>
      </c>
      <c r="E1523" s="23" t="s">
        <v>2380</v>
      </c>
      <c r="F1523" s="23" t="s">
        <v>2380</v>
      </c>
      <c r="G1523" s="23">
        <v>2</v>
      </c>
      <c r="H1523" s="24" t="s">
        <v>2380</v>
      </c>
      <c r="I1523" s="38" t="str">
        <f t="shared" si="46"/>
        <v>Normal Weight</v>
      </c>
      <c r="J1523" s="38" t="str">
        <f t="shared" si="47"/>
        <v>Diabetes</v>
      </c>
    </row>
    <row r="1524" spans="1:10" x14ac:dyDescent="0.25">
      <c r="A1524" s="25" t="s">
        <v>848</v>
      </c>
      <c r="B1524" s="26">
        <v>28.88</v>
      </c>
      <c r="C1524" s="26">
        <v>6.59</v>
      </c>
      <c r="D1524" s="26" t="s">
        <v>2381</v>
      </c>
      <c r="E1524" s="26" t="s">
        <v>2380</v>
      </c>
      <c r="F1524" s="26" t="s">
        <v>2380</v>
      </c>
      <c r="G1524" s="26">
        <v>1</v>
      </c>
      <c r="H1524" s="27" t="s">
        <v>2380</v>
      </c>
      <c r="I1524" s="38" t="str">
        <f t="shared" si="46"/>
        <v>Overweight</v>
      </c>
      <c r="J1524" s="38" t="str">
        <f t="shared" si="47"/>
        <v>Diabetes</v>
      </c>
    </row>
    <row r="1525" spans="1:10" x14ac:dyDescent="0.25">
      <c r="A1525" s="22" t="s">
        <v>847</v>
      </c>
      <c r="B1525" s="23">
        <v>27.55</v>
      </c>
      <c r="C1525" s="23">
        <v>10.83</v>
      </c>
      <c r="D1525" s="23" t="s">
        <v>2381</v>
      </c>
      <c r="E1525" s="23" t="s">
        <v>2380</v>
      </c>
      <c r="F1525" s="23" t="s">
        <v>2380</v>
      </c>
      <c r="G1525" s="23">
        <v>1</v>
      </c>
      <c r="H1525" s="24" t="s">
        <v>2380</v>
      </c>
      <c r="I1525" s="38" t="str">
        <f t="shared" si="46"/>
        <v>Overweight</v>
      </c>
      <c r="J1525" s="38" t="str">
        <f t="shared" si="47"/>
        <v>Diabetes</v>
      </c>
    </row>
    <row r="1526" spans="1:10" x14ac:dyDescent="0.25">
      <c r="A1526" s="25" t="s">
        <v>846</v>
      </c>
      <c r="B1526" s="26">
        <v>15.6</v>
      </c>
      <c r="C1526" s="26">
        <v>8.6</v>
      </c>
      <c r="D1526" s="26" t="s">
        <v>2380</v>
      </c>
      <c r="E1526" s="26" t="s">
        <v>2380</v>
      </c>
      <c r="F1526" s="26" t="s">
        <v>2380</v>
      </c>
      <c r="G1526" s="26">
        <v>0</v>
      </c>
      <c r="H1526" s="27" t="s">
        <v>2380</v>
      </c>
      <c r="I1526" s="38" t="str">
        <f t="shared" si="46"/>
        <v>Underweight</v>
      </c>
      <c r="J1526" s="38" t="str">
        <f t="shared" si="47"/>
        <v>Diabetes</v>
      </c>
    </row>
    <row r="1527" spans="1:10" x14ac:dyDescent="0.25">
      <c r="A1527" s="22" t="s">
        <v>845</v>
      </c>
      <c r="B1527" s="23">
        <v>21.99</v>
      </c>
      <c r="C1527" s="23">
        <v>11.17</v>
      </c>
      <c r="D1527" s="23" t="s">
        <v>2380</v>
      </c>
      <c r="E1527" s="23" t="s">
        <v>2380</v>
      </c>
      <c r="F1527" s="23" t="s">
        <v>2380</v>
      </c>
      <c r="G1527" s="23">
        <v>0</v>
      </c>
      <c r="H1527" s="24" t="s">
        <v>2380</v>
      </c>
      <c r="I1527" s="38" t="str">
        <f t="shared" si="46"/>
        <v>Normal Weight</v>
      </c>
      <c r="J1527" s="38" t="str">
        <f t="shared" si="47"/>
        <v>Diabetes</v>
      </c>
    </row>
    <row r="1528" spans="1:10" x14ac:dyDescent="0.25">
      <c r="A1528" s="25" t="s">
        <v>844</v>
      </c>
      <c r="B1528" s="26">
        <v>34.85</v>
      </c>
      <c r="C1528" s="26">
        <v>5.75</v>
      </c>
      <c r="D1528" s="26" t="s">
        <v>2380</v>
      </c>
      <c r="E1528" s="26" t="s">
        <v>2380</v>
      </c>
      <c r="F1528" s="26" t="s">
        <v>2380</v>
      </c>
      <c r="G1528" s="26">
        <v>0</v>
      </c>
      <c r="H1528" s="27" t="s">
        <v>2380</v>
      </c>
      <c r="I1528" s="38" t="str">
        <f t="shared" si="46"/>
        <v>Obesity</v>
      </c>
      <c r="J1528" s="38" t="str">
        <f t="shared" si="47"/>
        <v>Prediabetes</v>
      </c>
    </row>
    <row r="1529" spans="1:10" x14ac:dyDescent="0.25">
      <c r="A1529" s="22" t="s">
        <v>843</v>
      </c>
      <c r="B1529" s="23">
        <v>24.51</v>
      </c>
      <c r="C1529" s="23">
        <v>4.83</v>
      </c>
      <c r="D1529" s="23" t="s">
        <v>2381</v>
      </c>
      <c r="E1529" s="23" t="s">
        <v>2380</v>
      </c>
      <c r="F1529" s="23" t="s">
        <v>2382</v>
      </c>
      <c r="G1529" s="23">
        <v>1</v>
      </c>
      <c r="H1529" s="24" t="s">
        <v>2380</v>
      </c>
      <c r="I1529" s="38" t="str">
        <f t="shared" si="46"/>
        <v>Normal Weight</v>
      </c>
      <c r="J1529" s="38" t="str">
        <f t="shared" si="47"/>
        <v>Normal</v>
      </c>
    </row>
    <row r="1530" spans="1:10" x14ac:dyDescent="0.25">
      <c r="A1530" s="25" t="s">
        <v>842</v>
      </c>
      <c r="B1530" s="26">
        <v>19.399999999999999</v>
      </c>
      <c r="C1530" s="26">
        <v>11.93</v>
      </c>
      <c r="D1530" s="26" t="s">
        <v>2380</v>
      </c>
      <c r="E1530" s="26" t="s">
        <v>2380</v>
      </c>
      <c r="F1530" s="26" t="s">
        <v>2380</v>
      </c>
      <c r="G1530" s="26">
        <v>0</v>
      </c>
      <c r="H1530" s="27" t="s">
        <v>2380</v>
      </c>
      <c r="I1530" s="38" t="str">
        <f t="shared" si="46"/>
        <v>Normal Weight</v>
      </c>
      <c r="J1530" s="38" t="str">
        <f t="shared" si="47"/>
        <v>Diabetes</v>
      </c>
    </row>
    <row r="1531" spans="1:10" x14ac:dyDescent="0.25">
      <c r="A1531" s="22" t="s">
        <v>841</v>
      </c>
      <c r="B1531" s="23">
        <v>15.1</v>
      </c>
      <c r="C1531" s="23">
        <v>8.41</v>
      </c>
      <c r="D1531" s="23" t="s">
        <v>2380</v>
      </c>
      <c r="E1531" s="23" t="s">
        <v>2380</v>
      </c>
      <c r="F1531" s="23" t="s">
        <v>2380</v>
      </c>
      <c r="G1531" s="23">
        <v>0</v>
      </c>
      <c r="H1531" s="24" t="s">
        <v>2380</v>
      </c>
      <c r="I1531" s="38" t="str">
        <f t="shared" si="46"/>
        <v>Underweight</v>
      </c>
      <c r="J1531" s="38" t="str">
        <f t="shared" si="47"/>
        <v>Diabetes</v>
      </c>
    </row>
    <row r="1532" spans="1:10" x14ac:dyDescent="0.25">
      <c r="A1532" s="25" t="s">
        <v>840</v>
      </c>
      <c r="B1532" s="26">
        <v>23.37</v>
      </c>
      <c r="C1532" s="26">
        <v>5.59</v>
      </c>
      <c r="D1532" s="26" t="s">
        <v>2381</v>
      </c>
      <c r="E1532" s="26" t="s">
        <v>2380</v>
      </c>
      <c r="F1532" s="26" t="s">
        <v>2380</v>
      </c>
      <c r="G1532" s="26">
        <v>0</v>
      </c>
      <c r="H1532" s="27" t="s">
        <v>2380</v>
      </c>
      <c r="I1532" s="38" t="str">
        <f t="shared" si="46"/>
        <v>Normal Weight</v>
      </c>
      <c r="J1532" s="38" t="str">
        <f t="shared" si="47"/>
        <v>Normal</v>
      </c>
    </row>
    <row r="1533" spans="1:10" x14ac:dyDescent="0.25">
      <c r="A1533" s="22" t="s">
        <v>839</v>
      </c>
      <c r="B1533" s="23">
        <v>42.4</v>
      </c>
      <c r="C1533" s="23">
        <v>4.0599999999999996</v>
      </c>
      <c r="D1533" s="23" t="s">
        <v>2380</v>
      </c>
      <c r="E1533" s="23" t="s">
        <v>2380</v>
      </c>
      <c r="F1533" s="23" t="s">
        <v>2380</v>
      </c>
      <c r="G1533" s="23">
        <v>0</v>
      </c>
      <c r="H1533" s="24" t="s">
        <v>2380</v>
      </c>
      <c r="I1533" s="38" t="str">
        <f t="shared" si="46"/>
        <v>Obesity</v>
      </c>
      <c r="J1533" s="38" t="str">
        <f t="shared" si="47"/>
        <v>Normal</v>
      </c>
    </row>
    <row r="1534" spans="1:10" x14ac:dyDescent="0.25">
      <c r="A1534" s="25" t="s">
        <v>838</v>
      </c>
      <c r="B1534" s="26">
        <v>28.405000000000001</v>
      </c>
      <c r="C1534" s="26">
        <v>7.02</v>
      </c>
      <c r="D1534" s="26" t="s">
        <v>2381</v>
      </c>
      <c r="E1534" s="26" t="s">
        <v>2380</v>
      </c>
      <c r="F1534" s="26" t="s">
        <v>2380</v>
      </c>
      <c r="G1534" s="26">
        <v>0</v>
      </c>
      <c r="H1534" s="27" t="s">
        <v>2380</v>
      </c>
      <c r="I1534" s="38" t="str">
        <f t="shared" si="46"/>
        <v>Overweight</v>
      </c>
      <c r="J1534" s="38" t="str">
        <f t="shared" si="47"/>
        <v>Diabetes</v>
      </c>
    </row>
    <row r="1535" spans="1:10" x14ac:dyDescent="0.25">
      <c r="A1535" s="22" t="s">
        <v>837</v>
      </c>
      <c r="B1535" s="23">
        <v>23.4</v>
      </c>
      <c r="C1535" s="23">
        <v>4.47</v>
      </c>
      <c r="D1535" s="23" t="s">
        <v>2380</v>
      </c>
      <c r="E1535" s="23" t="s">
        <v>2380</v>
      </c>
      <c r="F1535" s="23" t="s">
        <v>2380</v>
      </c>
      <c r="G1535" s="23">
        <v>0</v>
      </c>
      <c r="H1535" s="24" t="s">
        <v>2380</v>
      </c>
      <c r="I1535" s="38" t="str">
        <f t="shared" si="46"/>
        <v>Normal Weight</v>
      </c>
      <c r="J1535" s="38" t="str">
        <f t="shared" si="47"/>
        <v>Normal</v>
      </c>
    </row>
    <row r="1536" spans="1:10" x14ac:dyDescent="0.25">
      <c r="A1536" s="25" t="s">
        <v>836</v>
      </c>
      <c r="B1536" s="26">
        <v>33.44</v>
      </c>
      <c r="C1536" s="26">
        <v>4.54</v>
      </c>
      <c r="D1536" s="26" t="s">
        <v>2380</v>
      </c>
      <c r="E1536" s="26" t="s">
        <v>2380</v>
      </c>
      <c r="F1536" s="26" t="s">
        <v>2380</v>
      </c>
      <c r="G1536" s="26">
        <v>0</v>
      </c>
      <c r="H1536" s="27" t="s">
        <v>2380</v>
      </c>
      <c r="I1536" s="38" t="str">
        <f t="shared" si="46"/>
        <v>Obesity</v>
      </c>
      <c r="J1536" s="38" t="str">
        <f t="shared" si="47"/>
        <v>Normal</v>
      </c>
    </row>
    <row r="1537" spans="1:10" x14ac:dyDescent="0.25">
      <c r="A1537" s="22" t="s">
        <v>835</v>
      </c>
      <c r="B1537" s="23">
        <v>21.12</v>
      </c>
      <c r="C1537" s="23">
        <v>4.99</v>
      </c>
      <c r="D1537" s="23" t="s">
        <v>2380</v>
      </c>
      <c r="E1537" s="23" t="s">
        <v>2380</v>
      </c>
      <c r="F1537" s="23" t="s">
        <v>2380</v>
      </c>
      <c r="G1537" s="23">
        <v>1</v>
      </c>
      <c r="H1537" s="24" t="s">
        <v>2380</v>
      </c>
      <c r="I1537" s="38" t="str">
        <f t="shared" si="46"/>
        <v>Normal Weight</v>
      </c>
      <c r="J1537" s="38" t="str">
        <f t="shared" si="47"/>
        <v>Normal</v>
      </c>
    </row>
    <row r="1538" spans="1:10" x14ac:dyDescent="0.25">
      <c r="A1538" s="25" t="s">
        <v>834</v>
      </c>
      <c r="B1538" s="26">
        <v>18.48</v>
      </c>
      <c r="C1538" s="26">
        <v>10.84</v>
      </c>
      <c r="D1538" s="26" t="s">
        <v>2381</v>
      </c>
      <c r="E1538" s="26" t="s">
        <v>2380</v>
      </c>
      <c r="F1538" s="26" t="s">
        <v>2380</v>
      </c>
      <c r="G1538" s="26">
        <v>2</v>
      </c>
      <c r="H1538" s="27" t="s">
        <v>2380</v>
      </c>
      <c r="I1538" s="38" t="str">
        <f t="shared" ref="I1538:I1601" si="48">IF(B1538&lt;18.5,"Underweight",IF(B1538&lt;25,"Normal Weight",IF(B1538&lt;30,"Overweight","Obesity")))</f>
        <v>Underweight</v>
      </c>
      <c r="J1538" s="38" t="str">
        <f t="shared" ref="J1538:J1601" si="49">IF(C1538&lt;5.7,"Normal",IF(C1538&lt;6.5,"Prediabetes","Diabetes"))</f>
        <v>Diabetes</v>
      </c>
    </row>
    <row r="1539" spans="1:10" x14ac:dyDescent="0.25">
      <c r="A1539" s="22" t="s">
        <v>833</v>
      </c>
      <c r="B1539" s="23">
        <v>16.815000000000001</v>
      </c>
      <c r="C1539" s="23">
        <v>5.63</v>
      </c>
      <c r="D1539" s="23" t="s">
        <v>2380</v>
      </c>
      <c r="E1539" s="23" t="s">
        <v>2380</v>
      </c>
      <c r="F1539" s="23" t="s">
        <v>2380</v>
      </c>
      <c r="G1539" s="23">
        <v>1</v>
      </c>
      <c r="H1539" s="24" t="s">
        <v>2380</v>
      </c>
      <c r="I1539" s="38" t="str">
        <f t="shared" si="48"/>
        <v>Underweight</v>
      </c>
      <c r="J1539" s="38" t="str">
        <f t="shared" si="49"/>
        <v>Normal</v>
      </c>
    </row>
    <row r="1540" spans="1:10" x14ac:dyDescent="0.25">
      <c r="A1540" s="25" t="s">
        <v>832</v>
      </c>
      <c r="B1540" s="26">
        <v>26.72</v>
      </c>
      <c r="C1540" s="26">
        <v>4.1399999999999997</v>
      </c>
      <c r="D1540" s="26" t="s">
        <v>2380</v>
      </c>
      <c r="E1540" s="26" t="s">
        <v>2380</v>
      </c>
      <c r="F1540" s="26" t="s">
        <v>2380</v>
      </c>
      <c r="G1540" s="26">
        <v>0</v>
      </c>
      <c r="H1540" s="27" t="s">
        <v>2380</v>
      </c>
      <c r="I1540" s="38" t="str">
        <f t="shared" si="48"/>
        <v>Overweight</v>
      </c>
      <c r="J1540" s="38" t="str">
        <f t="shared" si="49"/>
        <v>Normal</v>
      </c>
    </row>
    <row r="1541" spans="1:10" x14ac:dyDescent="0.25">
      <c r="A1541" s="22" t="s">
        <v>831</v>
      </c>
      <c r="B1541" s="23">
        <v>41.42</v>
      </c>
      <c r="C1541" s="23">
        <v>5.17</v>
      </c>
      <c r="D1541" s="23" t="s">
        <v>2380</v>
      </c>
      <c r="E1541" s="23" t="s">
        <v>2380</v>
      </c>
      <c r="F1541" s="23" t="s">
        <v>2382</v>
      </c>
      <c r="G1541" s="23">
        <v>1</v>
      </c>
      <c r="H1541" s="24" t="s">
        <v>2380</v>
      </c>
      <c r="I1541" s="38" t="str">
        <f t="shared" si="48"/>
        <v>Obesity</v>
      </c>
      <c r="J1541" s="38" t="str">
        <f t="shared" si="49"/>
        <v>Normal</v>
      </c>
    </row>
    <row r="1542" spans="1:10" x14ac:dyDescent="0.25">
      <c r="A1542" s="25" t="s">
        <v>830</v>
      </c>
      <c r="B1542" s="26">
        <v>20.69</v>
      </c>
      <c r="C1542" s="26">
        <v>6.93</v>
      </c>
      <c r="D1542" s="26" t="s">
        <v>2380</v>
      </c>
      <c r="E1542" s="26" t="s">
        <v>2380</v>
      </c>
      <c r="F1542" s="26" t="s">
        <v>2380</v>
      </c>
      <c r="G1542" s="26">
        <v>2</v>
      </c>
      <c r="H1542" s="27" t="s">
        <v>2380</v>
      </c>
      <c r="I1542" s="38" t="str">
        <f t="shared" si="48"/>
        <v>Normal Weight</v>
      </c>
      <c r="J1542" s="38" t="str">
        <f t="shared" si="49"/>
        <v>Diabetes</v>
      </c>
    </row>
    <row r="1543" spans="1:10" x14ac:dyDescent="0.25">
      <c r="A1543" s="22" t="s">
        <v>829</v>
      </c>
      <c r="B1543" s="23">
        <v>41.23</v>
      </c>
      <c r="C1543" s="23">
        <v>4.24</v>
      </c>
      <c r="D1543" s="23" t="s">
        <v>2380</v>
      </c>
      <c r="E1543" s="23" t="s">
        <v>2380</v>
      </c>
      <c r="F1543" s="23" t="s">
        <v>2380</v>
      </c>
      <c r="G1543" s="23">
        <v>0</v>
      </c>
      <c r="H1543" s="24" t="s">
        <v>2380</v>
      </c>
      <c r="I1543" s="38" t="str">
        <f t="shared" si="48"/>
        <v>Obesity</v>
      </c>
      <c r="J1543" s="38" t="str">
        <f t="shared" si="49"/>
        <v>Normal</v>
      </c>
    </row>
    <row r="1544" spans="1:10" x14ac:dyDescent="0.25">
      <c r="A1544" s="25" t="s">
        <v>828</v>
      </c>
      <c r="B1544" s="26">
        <v>29.9</v>
      </c>
      <c r="C1544" s="26">
        <v>5.91</v>
      </c>
      <c r="D1544" s="26" t="s">
        <v>2380</v>
      </c>
      <c r="E1544" s="26" t="s">
        <v>2380</v>
      </c>
      <c r="F1544" s="26" t="s">
        <v>2380</v>
      </c>
      <c r="G1544" s="26">
        <v>0</v>
      </c>
      <c r="H1544" s="27" t="s">
        <v>2380</v>
      </c>
      <c r="I1544" s="38" t="str">
        <f t="shared" si="48"/>
        <v>Overweight</v>
      </c>
      <c r="J1544" s="38" t="str">
        <f t="shared" si="49"/>
        <v>Prediabetes</v>
      </c>
    </row>
    <row r="1545" spans="1:10" x14ac:dyDescent="0.25">
      <c r="A1545" s="22" t="s">
        <v>827</v>
      </c>
      <c r="B1545" s="23">
        <v>34.104999999999997</v>
      </c>
      <c r="C1545" s="23">
        <v>5.93</v>
      </c>
      <c r="D1545" s="23" t="s">
        <v>2380</v>
      </c>
      <c r="E1545" s="23" t="s">
        <v>2380</v>
      </c>
      <c r="F1545" s="23" t="s">
        <v>2380</v>
      </c>
      <c r="G1545" s="23">
        <v>0</v>
      </c>
      <c r="H1545" s="24" t="s">
        <v>2380</v>
      </c>
      <c r="I1545" s="38" t="str">
        <f t="shared" si="48"/>
        <v>Obesity</v>
      </c>
      <c r="J1545" s="38" t="str">
        <f t="shared" si="49"/>
        <v>Prediabetes</v>
      </c>
    </row>
    <row r="1546" spans="1:10" x14ac:dyDescent="0.25">
      <c r="A1546" s="25" t="s">
        <v>826</v>
      </c>
      <c r="B1546" s="26">
        <v>24.97</v>
      </c>
      <c r="C1546" s="26">
        <v>5.66</v>
      </c>
      <c r="D1546" s="26" t="s">
        <v>2380</v>
      </c>
      <c r="E1546" s="26" t="s">
        <v>2380</v>
      </c>
      <c r="F1546" s="26" t="s">
        <v>2380</v>
      </c>
      <c r="G1546" s="26">
        <v>0</v>
      </c>
      <c r="H1546" s="27" t="s">
        <v>2380</v>
      </c>
      <c r="I1546" s="38" t="str">
        <f t="shared" si="48"/>
        <v>Normal Weight</v>
      </c>
      <c r="J1546" s="38" t="str">
        <f t="shared" si="49"/>
        <v>Normal</v>
      </c>
    </row>
    <row r="1547" spans="1:10" x14ac:dyDescent="0.25">
      <c r="A1547" s="22" t="s">
        <v>825</v>
      </c>
      <c r="B1547" s="23">
        <v>34.799999999999997</v>
      </c>
      <c r="C1547" s="23">
        <v>4.1900000000000004</v>
      </c>
      <c r="D1547" s="23" t="s">
        <v>2380</v>
      </c>
      <c r="E1547" s="23" t="s">
        <v>2380</v>
      </c>
      <c r="F1547" s="23" t="s">
        <v>2380</v>
      </c>
      <c r="G1547" s="23">
        <v>1</v>
      </c>
      <c r="H1547" s="24" t="s">
        <v>2380</v>
      </c>
      <c r="I1547" s="38" t="str">
        <f t="shared" si="48"/>
        <v>Obesity</v>
      </c>
      <c r="J1547" s="38" t="str">
        <f t="shared" si="49"/>
        <v>Normal</v>
      </c>
    </row>
    <row r="1548" spans="1:10" x14ac:dyDescent="0.25">
      <c r="A1548" s="25" t="s">
        <v>824</v>
      </c>
      <c r="B1548" s="26">
        <v>32.965000000000003</v>
      </c>
      <c r="C1548" s="26">
        <v>9.2100000000000009</v>
      </c>
      <c r="D1548" s="26" t="s">
        <v>2381</v>
      </c>
      <c r="E1548" s="26" t="s">
        <v>2380</v>
      </c>
      <c r="F1548" s="26" t="s">
        <v>2380</v>
      </c>
      <c r="G1548" s="26">
        <v>0</v>
      </c>
      <c r="H1548" s="27" t="s">
        <v>2380</v>
      </c>
      <c r="I1548" s="38" t="str">
        <f t="shared" si="48"/>
        <v>Obesity</v>
      </c>
      <c r="J1548" s="38" t="str">
        <f t="shared" si="49"/>
        <v>Diabetes</v>
      </c>
    </row>
    <row r="1549" spans="1:10" x14ac:dyDescent="0.25">
      <c r="A1549" s="22" t="s">
        <v>823</v>
      </c>
      <c r="B1549" s="23">
        <v>27.265000000000001</v>
      </c>
      <c r="C1549" s="23">
        <v>5.51</v>
      </c>
      <c r="D1549" s="23" t="s">
        <v>2380</v>
      </c>
      <c r="E1549" s="23" t="s">
        <v>2380</v>
      </c>
      <c r="F1549" s="23" t="s">
        <v>2380</v>
      </c>
      <c r="G1549" s="23">
        <v>1</v>
      </c>
      <c r="H1549" s="24" t="s">
        <v>2380</v>
      </c>
      <c r="I1549" s="38" t="str">
        <f t="shared" si="48"/>
        <v>Overweight</v>
      </c>
      <c r="J1549" s="38" t="str">
        <f t="shared" si="49"/>
        <v>Normal</v>
      </c>
    </row>
    <row r="1550" spans="1:10" x14ac:dyDescent="0.25">
      <c r="A1550" s="25" t="s">
        <v>822</v>
      </c>
      <c r="B1550" s="26">
        <v>17.059999999999999</v>
      </c>
      <c r="C1550" s="26">
        <v>8.5</v>
      </c>
      <c r="D1550" s="26" t="s">
        <v>2380</v>
      </c>
      <c r="E1550" s="26" t="s">
        <v>2380</v>
      </c>
      <c r="F1550" s="26" t="s">
        <v>2380</v>
      </c>
      <c r="G1550" s="26">
        <v>0</v>
      </c>
      <c r="H1550" s="27" t="s">
        <v>2380</v>
      </c>
      <c r="I1550" s="38" t="str">
        <f t="shared" si="48"/>
        <v>Underweight</v>
      </c>
      <c r="J1550" s="38" t="str">
        <f t="shared" si="49"/>
        <v>Diabetes</v>
      </c>
    </row>
    <row r="1551" spans="1:10" x14ac:dyDescent="0.25">
      <c r="A1551" s="22" t="s">
        <v>821</v>
      </c>
      <c r="B1551" s="23">
        <v>36.29</v>
      </c>
      <c r="C1551" s="23">
        <v>6.23</v>
      </c>
      <c r="D1551" s="23" t="s">
        <v>2380</v>
      </c>
      <c r="E1551" s="23" t="s">
        <v>2380</v>
      </c>
      <c r="F1551" s="23" t="s">
        <v>2380</v>
      </c>
      <c r="G1551" s="23">
        <v>0</v>
      </c>
      <c r="H1551" s="24" t="s">
        <v>2380</v>
      </c>
      <c r="I1551" s="38" t="str">
        <f t="shared" si="48"/>
        <v>Obesity</v>
      </c>
      <c r="J1551" s="38" t="str">
        <f t="shared" si="49"/>
        <v>Prediabetes</v>
      </c>
    </row>
    <row r="1552" spans="1:10" x14ac:dyDescent="0.25">
      <c r="A1552" s="25" t="s">
        <v>820</v>
      </c>
      <c r="B1552" s="26">
        <v>28.594999999999999</v>
      </c>
      <c r="C1552" s="26">
        <v>8.5299999999999994</v>
      </c>
      <c r="D1552" s="26" t="s">
        <v>2381</v>
      </c>
      <c r="E1552" s="26" t="s">
        <v>2380</v>
      </c>
      <c r="F1552" s="26" t="s">
        <v>2380</v>
      </c>
      <c r="G1552" s="26">
        <v>1</v>
      </c>
      <c r="H1552" s="27" t="s">
        <v>2380</v>
      </c>
      <c r="I1552" s="38" t="str">
        <f t="shared" si="48"/>
        <v>Overweight</v>
      </c>
      <c r="J1552" s="38" t="str">
        <f t="shared" si="49"/>
        <v>Diabetes</v>
      </c>
    </row>
    <row r="1553" spans="1:10" x14ac:dyDescent="0.25">
      <c r="A1553" s="22" t="s">
        <v>819</v>
      </c>
      <c r="B1553" s="23">
        <v>17.8</v>
      </c>
      <c r="C1553" s="23">
        <v>5.75</v>
      </c>
      <c r="D1553" s="23" t="s">
        <v>2381</v>
      </c>
      <c r="E1553" s="23" t="s">
        <v>2380</v>
      </c>
      <c r="F1553" s="23" t="s">
        <v>2382</v>
      </c>
      <c r="G1553" s="23">
        <v>1</v>
      </c>
      <c r="H1553" s="24" t="s">
        <v>2380</v>
      </c>
      <c r="I1553" s="38" t="str">
        <f t="shared" si="48"/>
        <v>Underweight</v>
      </c>
      <c r="J1553" s="38" t="str">
        <f t="shared" si="49"/>
        <v>Prediabetes</v>
      </c>
    </row>
    <row r="1554" spans="1:10" x14ac:dyDescent="0.25">
      <c r="A1554" s="25" t="s">
        <v>818</v>
      </c>
      <c r="B1554" s="26">
        <v>21.4</v>
      </c>
      <c r="C1554" s="26">
        <v>5.6</v>
      </c>
      <c r="D1554" s="26" t="s">
        <v>2380</v>
      </c>
      <c r="E1554" s="26" t="s">
        <v>2380</v>
      </c>
      <c r="F1554" s="26" t="s">
        <v>2380</v>
      </c>
      <c r="G1554" s="26">
        <v>0</v>
      </c>
      <c r="H1554" s="27" t="s">
        <v>2380</v>
      </c>
      <c r="I1554" s="38" t="str">
        <f t="shared" si="48"/>
        <v>Normal Weight</v>
      </c>
      <c r="J1554" s="38" t="str">
        <f t="shared" si="49"/>
        <v>Normal</v>
      </c>
    </row>
    <row r="1555" spans="1:10" x14ac:dyDescent="0.25">
      <c r="A1555" s="22" t="s">
        <v>817</v>
      </c>
      <c r="B1555" s="23">
        <v>23.01</v>
      </c>
      <c r="C1555" s="23">
        <v>4.68</v>
      </c>
      <c r="D1555" s="23" t="s">
        <v>2380</v>
      </c>
      <c r="E1555" s="23" t="s">
        <v>2380</v>
      </c>
      <c r="F1555" s="23" t="s">
        <v>2380</v>
      </c>
      <c r="G1555" s="23">
        <v>0</v>
      </c>
      <c r="H1555" s="24" t="s">
        <v>2380</v>
      </c>
      <c r="I1555" s="38" t="str">
        <f t="shared" si="48"/>
        <v>Normal Weight</v>
      </c>
      <c r="J1555" s="38" t="str">
        <f t="shared" si="49"/>
        <v>Normal</v>
      </c>
    </row>
    <row r="1556" spans="1:10" x14ac:dyDescent="0.25">
      <c r="A1556" s="25" t="s">
        <v>816</v>
      </c>
      <c r="B1556" s="26">
        <v>19.86</v>
      </c>
      <c r="C1556" s="26">
        <v>5.62</v>
      </c>
      <c r="D1556" s="26" t="s">
        <v>2381</v>
      </c>
      <c r="E1556" s="26" t="s">
        <v>2380</v>
      </c>
      <c r="F1556" s="26" t="s">
        <v>2380</v>
      </c>
      <c r="G1556" s="26">
        <v>0</v>
      </c>
      <c r="H1556" s="27" t="s">
        <v>2380</v>
      </c>
      <c r="I1556" s="38" t="str">
        <f t="shared" si="48"/>
        <v>Normal Weight</v>
      </c>
      <c r="J1556" s="38" t="str">
        <f t="shared" si="49"/>
        <v>Normal</v>
      </c>
    </row>
    <row r="1557" spans="1:10" x14ac:dyDescent="0.25">
      <c r="A1557" s="22" t="s">
        <v>815</v>
      </c>
      <c r="B1557" s="23">
        <v>33.58</v>
      </c>
      <c r="C1557" s="23">
        <v>5.08</v>
      </c>
      <c r="D1557" s="23" t="s">
        <v>2380</v>
      </c>
      <c r="E1557" s="23" t="s">
        <v>2380</v>
      </c>
      <c r="F1557" s="23" t="s">
        <v>2380</v>
      </c>
      <c r="G1557" s="23">
        <v>0</v>
      </c>
      <c r="H1557" s="24" t="s">
        <v>2380</v>
      </c>
      <c r="I1557" s="38" t="str">
        <f t="shared" si="48"/>
        <v>Obesity</v>
      </c>
      <c r="J1557" s="38" t="str">
        <f t="shared" si="49"/>
        <v>Normal</v>
      </c>
    </row>
    <row r="1558" spans="1:10" x14ac:dyDescent="0.25">
      <c r="A1558" s="25" t="s">
        <v>814</v>
      </c>
      <c r="B1558" s="26">
        <v>29.81</v>
      </c>
      <c r="C1558" s="26">
        <v>5.28</v>
      </c>
      <c r="D1558" s="26" t="s">
        <v>2380</v>
      </c>
      <c r="E1558" s="26" t="s">
        <v>2380</v>
      </c>
      <c r="F1558" s="26" t="s">
        <v>2380</v>
      </c>
      <c r="G1558" s="26">
        <v>0</v>
      </c>
      <c r="H1558" s="27" t="s">
        <v>2380</v>
      </c>
      <c r="I1558" s="38" t="str">
        <f t="shared" si="48"/>
        <v>Overweight</v>
      </c>
      <c r="J1558" s="38" t="str">
        <f t="shared" si="49"/>
        <v>Normal</v>
      </c>
    </row>
    <row r="1559" spans="1:10" x14ac:dyDescent="0.25">
      <c r="A1559" s="22" t="s">
        <v>813</v>
      </c>
      <c r="B1559" s="23">
        <v>27.4</v>
      </c>
      <c r="C1559" s="23">
        <v>4.6100000000000003</v>
      </c>
      <c r="D1559" s="23" t="s">
        <v>2380</v>
      </c>
      <c r="E1559" s="23" t="s">
        <v>2380</v>
      </c>
      <c r="F1559" s="23" t="s">
        <v>2380</v>
      </c>
      <c r="G1559" s="23">
        <v>0</v>
      </c>
      <c r="H1559" s="24" t="s">
        <v>2380</v>
      </c>
      <c r="I1559" s="38" t="str">
        <f t="shared" si="48"/>
        <v>Overweight</v>
      </c>
      <c r="J1559" s="38" t="str">
        <f t="shared" si="49"/>
        <v>Normal</v>
      </c>
    </row>
    <row r="1560" spans="1:10" x14ac:dyDescent="0.25">
      <c r="A1560" s="25" t="s">
        <v>812</v>
      </c>
      <c r="B1560" s="26">
        <v>17.98</v>
      </c>
      <c r="C1560" s="26">
        <v>6.57</v>
      </c>
      <c r="D1560" s="26" t="s">
        <v>2381</v>
      </c>
      <c r="E1560" s="26" t="s">
        <v>2380</v>
      </c>
      <c r="F1560" s="26" t="s">
        <v>2380</v>
      </c>
      <c r="G1560" s="26">
        <v>2</v>
      </c>
      <c r="H1560" s="27" t="s">
        <v>2380</v>
      </c>
      <c r="I1560" s="38" t="str">
        <f t="shared" si="48"/>
        <v>Underweight</v>
      </c>
      <c r="J1560" s="38" t="str">
        <f t="shared" si="49"/>
        <v>Diabetes</v>
      </c>
    </row>
    <row r="1561" spans="1:10" x14ac:dyDescent="0.25">
      <c r="A1561" s="22" t="s">
        <v>811</v>
      </c>
      <c r="B1561" s="23">
        <v>37.9</v>
      </c>
      <c r="C1561" s="23">
        <v>5.83</v>
      </c>
      <c r="D1561" s="23" t="s">
        <v>2380</v>
      </c>
      <c r="E1561" s="23" t="s">
        <v>2380</v>
      </c>
      <c r="F1561" s="23" t="s">
        <v>2380</v>
      </c>
      <c r="G1561" s="23">
        <v>0</v>
      </c>
      <c r="H1561" s="24" t="s">
        <v>2380</v>
      </c>
      <c r="I1561" s="38" t="str">
        <f t="shared" si="48"/>
        <v>Obesity</v>
      </c>
      <c r="J1561" s="38" t="str">
        <f t="shared" si="49"/>
        <v>Prediabetes</v>
      </c>
    </row>
    <row r="1562" spans="1:10" x14ac:dyDescent="0.25">
      <c r="A1562" s="25" t="s">
        <v>810</v>
      </c>
      <c r="B1562" s="26">
        <v>25.27</v>
      </c>
      <c r="C1562" s="26">
        <v>6.98</v>
      </c>
      <c r="D1562" s="26" t="s">
        <v>2381</v>
      </c>
      <c r="E1562" s="26" t="s">
        <v>2380</v>
      </c>
      <c r="F1562" s="26" t="s">
        <v>2380</v>
      </c>
      <c r="G1562" s="26">
        <v>0</v>
      </c>
      <c r="H1562" s="27" t="s">
        <v>2380</v>
      </c>
      <c r="I1562" s="38" t="str">
        <f t="shared" si="48"/>
        <v>Overweight</v>
      </c>
      <c r="J1562" s="38" t="str">
        <f t="shared" si="49"/>
        <v>Diabetes</v>
      </c>
    </row>
    <row r="1563" spans="1:10" x14ac:dyDescent="0.25">
      <c r="A1563" s="22" t="s">
        <v>809</v>
      </c>
      <c r="B1563" s="23">
        <v>29.26</v>
      </c>
      <c r="C1563" s="23">
        <v>4.03</v>
      </c>
      <c r="D1563" s="23" t="s">
        <v>2380</v>
      </c>
      <c r="E1563" s="23" t="s">
        <v>2380</v>
      </c>
      <c r="F1563" s="23" t="s">
        <v>2380</v>
      </c>
      <c r="G1563" s="23">
        <v>1</v>
      </c>
      <c r="H1563" s="24" t="s">
        <v>2380</v>
      </c>
      <c r="I1563" s="38" t="str">
        <f t="shared" si="48"/>
        <v>Overweight</v>
      </c>
      <c r="J1563" s="38" t="str">
        <f t="shared" si="49"/>
        <v>Normal</v>
      </c>
    </row>
    <row r="1564" spans="1:10" x14ac:dyDescent="0.25">
      <c r="A1564" s="25" t="s">
        <v>808</v>
      </c>
      <c r="B1564" s="26">
        <v>27.835000000000001</v>
      </c>
      <c r="C1564" s="26">
        <v>4.5599999999999996</v>
      </c>
      <c r="D1564" s="26" t="s">
        <v>2380</v>
      </c>
      <c r="E1564" s="26" t="s">
        <v>2380</v>
      </c>
      <c r="F1564" s="26" t="s">
        <v>2380</v>
      </c>
      <c r="G1564" s="26">
        <v>1</v>
      </c>
      <c r="H1564" s="27" t="s">
        <v>2380</v>
      </c>
      <c r="I1564" s="38" t="str">
        <f t="shared" si="48"/>
        <v>Overweight</v>
      </c>
      <c r="J1564" s="38" t="str">
        <f t="shared" si="49"/>
        <v>Normal</v>
      </c>
    </row>
    <row r="1565" spans="1:10" x14ac:dyDescent="0.25">
      <c r="A1565" s="22" t="s">
        <v>807</v>
      </c>
      <c r="B1565" s="23">
        <v>46.53</v>
      </c>
      <c r="C1565" s="23">
        <v>5.38</v>
      </c>
      <c r="D1565" s="23" t="s">
        <v>2381</v>
      </c>
      <c r="E1565" s="23" t="s">
        <v>2380</v>
      </c>
      <c r="F1565" s="23" t="s">
        <v>2380</v>
      </c>
      <c r="G1565" s="23">
        <v>0</v>
      </c>
      <c r="H1565" s="24" t="s">
        <v>2380</v>
      </c>
      <c r="I1565" s="38" t="str">
        <f t="shared" si="48"/>
        <v>Obesity</v>
      </c>
      <c r="J1565" s="38" t="str">
        <f t="shared" si="49"/>
        <v>Normal</v>
      </c>
    </row>
    <row r="1566" spans="1:10" x14ac:dyDescent="0.25">
      <c r="A1566" s="25" t="s">
        <v>806</v>
      </c>
      <c r="B1566" s="26">
        <v>20.58</v>
      </c>
      <c r="C1566" s="26">
        <v>11.04</v>
      </c>
      <c r="D1566" s="26" t="s">
        <v>2381</v>
      </c>
      <c r="E1566" s="26" t="s">
        <v>2380</v>
      </c>
      <c r="F1566" s="26" t="s">
        <v>2380</v>
      </c>
      <c r="G1566" s="26">
        <v>1</v>
      </c>
      <c r="H1566" s="27" t="s">
        <v>2380</v>
      </c>
      <c r="I1566" s="38" t="str">
        <f t="shared" si="48"/>
        <v>Normal Weight</v>
      </c>
      <c r="J1566" s="38" t="str">
        <f t="shared" si="49"/>
        <v>Diabetes</v>
      </c>
    </row>
    <row r="1567" spans="1:10" x14ac:dyDescent="0.25">
      <c r="A1567" s="22" t="s">
        <v>805</v>
      </c>
      <c r="B1567" s="23">
        <v>19.53</v>
      </c>
      <c r="C1567" s="23">
        <v>6.09</v>
      </c>
      <c r="D1567" s="23" t="s">
        <v>2381</v>
      </c>
      <c r="E1567" s="23" t="s">
        <v>2380</v>
      </c>
      <c r="F1567" s="23" t="s">
        <v>2380</v>
      </c>
      <c r="G1567" s="23">
        <v>0</v>
      </c>
      <c r="H1567" s="24" t="s">
        <v>2380</v>
      </c>
      <c r="I1567" s="38" t="str">
        <f t="shared" si="48"/>
        <v>Normal Weight</v>
      </c>
      <c r="J1567" s="38" t="str">
        <f t="shared" si="49"/>
        <v>Prediabetes</v>
      </c>
    </row>
    <row r="1568" spans="1:10" x14ac:dyDescent="0.25">
      <c r="A1568" s="25" t="s">
        <v>804</v>
      </c>
      <c r="B1568" s="26">
        <v>27.7</v>
      </c>
      <c r="C1568" s="26">
        <v>4.71</v>
      </c>
      <c r="D1568" s="26" t="s">
        <v>2380</v>
      </c>
      <c r="E1568" s="26" t="s">
        <v>2380</v>
      </c>
      <c r="F1568" s="26" t="s">
        <v>2380</v>
      </c>
      <c r="G1568" s="26">
        <v>1</v>
      </c>
      <c r="H1568" s="27" t="s">
        <v>2380</v>
      </c>
      <c r="I1568" s="38" t="str">
        <f t="shared" si="48"/>
        <v>Overweight</v>
      </c>
      <c r="J1568" s="38" t="str">
        <f t="shared" si="49"/>
        <v>Normal</v>
      </c>
    </row>
    <row r="1569" spans="1:10" x14ac:dyDescent="0.25">
      <c r="A1569" s="22" t="s">
        <v>803</v>
      </c>
      <c r="B1569" s="23">
        <v>18.920000000000002</v>
      </c>
      <c r="C1569" s="23">
        <v>8.18</v>
      </c>
      <c r="D1569" s="23" t="s">
        <v>2380</v>
      </c>
      <c r="E1569" s="23" t="s">
        <v>2380</v>
      </c>
      <c r="F1569" s="23" t="s">
        <v>2380</v>
      </c>
      <c r="G1569" s="23">
        <v>0</v>
      </c>
      <c r="H1569" s="24" t="s">
        <v>2380</v>
      </c>
      <c r="I1569" s="38" t="str">
        <f t="shared" si="48"/>
        <v>Normal Weight</v>
      </c>
      <c r="J1569" s="38" t="str">
        <f t="shared" si="49"/>
        <v>Diabetes</v>
      </c>
    </row>
    <row r="1570" spans="1:10" x14ac:dyDescent="0.25">
      <c r="A1570" s="25" t="s">
        <v>802</v>
      </c>
      <c r="B1570" s="26">
        <v>17.760000000000002</v>
      </c>
      <c r="C1570" s="26">
        <v>11.18</v>
      </c>
      <c r="D1570" s="26" t="s">
        <v>2381</v>
      </c>
      <c r="E1570" s="26" t="s">
        <v>2380</v>
      </c>
      <c r="F1570" s="26" t="s">
        <v>2380</v>
      </c>
      <c r="G1570" s="26">
        <v>2</v>
      </c>
      <c r="H1570" s="27" t="s">
        <v>2380</v>
      </c>
      <c r="I1570" s="38" t="str">
        <f t="shared" si="48"/>
        <v>Underweight</v>
      </c>
      <c r="J1570" s="38" t="str">
        <f t="shared" si="49"/>
        <v>Diabetes</v>
      </c>
    </row>
    <row r="1571" spans="1:10" x14ac:dyDescent="0.25">
      <c r="A1571" s="22" t="s">
        <v>801</v>
      </c>
      <c r="B1571" s="23">
        <v>29.83</v>
      </c>
      <c r="C1571" s="23">
        <v>5.03</v>
      </c>
      <c r="D1571" s="23" t="s">
        <v>2381</v>
      </c>
      <c r="E1571" s="23" t="s">
        <v>2380</v>
      </c>
      <c r="F1571" s="23" t="s">
        <v>2380</v>
      </c>
      <c r="G1571" s="23">
        <v>0</v>
      </c>
      <c r="H1571" s="24" t="s">
        <v>2380</v>
      </c>
      <c r="I1571" s="38" t="str">
        <f t="shared" si="48"/>
        <v>Overweight</v>
      </c>
      <c r="J1571" s="38" t="str">
        <f t="shared" si="49"/>
        <v>Normal</v>
      </c>
    </row>
    <row r="1572" spans="1:10" x14ac:dyDescent="0.25">
      <c r="A1572" s="25" t="s">
        <v>800</v>
      </c>
      <c r="B1572" s="26">
        <v>23.465</v>
      </c>
      <c r="C1572" s="26">
        <v>5.56</v>
      </c>
      <c r="D1572" s="26" t="s">
        <v>2380</v>
      </c>
      <c r="E1572" s="26" t="s">
        <v>2380</v>
      </c>
      <c r="F1572" s="26" t="s">
        <v>2380</v>
      </c>
      <c r="G1572" s="26">
        <v>1</v>
      </c>
      <c r="H1572" s="27" t="s">
        <v>2380</v>
      </c>
      <c r="I1572" s="38" t="str">
        <f t="shared" si="48"/>
        <v>Normal Weight</v>
      </c>
      <c r="J1572" s="38" t="str">
        <f t="shared" si="49"/>
        <v>Normal</v>
      </c>
    </row>
    <row r="1573" spans="1:10" x14ac:dyDescent="0.25">
      <c r="A1573" s="22" t="s">
        <v>799</v>
      </c>
      <c r="B1573" s="23">
        <v>29.355</v>
      </c>
      <c r="C1573" s="23">
        <v>4.33</v>
      </c>
      <c r="D1573" s="23" t="s">
        <v>2380</v>
      </c>
      <c r="E1573" s="23" t="s">
        <v>2380</v>
      </c>
      <c r="F1573" s="23" t="s">
        <v>2380</v>
      </c>
      <c r="G1573" s="23">
        <v>0</v>
      </c>
      <c r="H1573" s="24" t="s">
        <v>2380</v>
      </c>
      <c r="I1573" s="38" t="str">
        <f t="shared" si="48"/>
        <v>Overweight</v>
      </c>
      <c r="J1573" s="38" t="str">
        <f t="shared" si="49"/>
        <v>Normal</v>
      </c>
    </row>
    <row r="1574" spans="1:10" x14ac:dyDescent="0.25">
      <c r="A1574" s="25" t="s">
        <v>798</v>
      </c>
      <c r="B1574" s="26">
        <v>35.49</v>
      </c>
      <c r="C1574" s="26">
        <v>5.21</v>
      </c>
      <c r="D1574" s="26" t="s">
        <v>2381</v>
      </c>
      <c r="E1574" s="26" t="s">
        <v>2380</v>
      </c>
      <c r="F1574" s="26" t="s">
        <v>2382</v>
      </c>
      <c r="G1574" s="26">
        <v>1</v>
      </c>
      <c r="H1574" s="27" t="s">
        <v>2380</v>
      </c>
      <c r="I1574" s="38" t="str">
        <f t="shared" si="48"/>
        <v>Obesity</v>
      </c>
      <c r="J1574" s="38" t="str">
        <f t="shared" si="49"/>
        <v>Normal</v>
      </c>
    </row>
    <row r="1575" spans="1:10" x14ac:dyDescent="0.25">
      <c r="A1575" s="22" t="s">
        <v>797</v>
      </c>
      <c r="B1575" s="23">
        <v>26.315000000000001</v>
      </c>
      <c r="C1575" s="23">
        <v>5.89</v>
      </c>
      <c r="D1575" s="23" t="s">
        <v>2380</v>
      </c>
      <c r="E1575" s="23" t="s">
        <v>2380</v>
      </c>
      <c r="F1575" s="23" t="s">
        <v>2380</v>
      </c>
      <c r="G1575" s="23">
        <v>0</v>
      </c>
      <c r="H1575" s="24" t="s">
        <v>2380</v>
      </c>
      <c r="I1575" s="38" t="str">
        <f t="shared" si="48"/>
        <v>Overweight</v>
      </c>
      <c r="J1575" s="38" t="str">
        <f t="shared" si="49"/>
        <v>Prediabetes</v>
      </c>
    </row>
    <row r="1576" spans="1:10" x14ac:dyDescent="0.25">
      <c r="A1576" s="25" t="s">
        <v>796</v>
      </c>
      <c r="B1576" s="26">
        <v>19.79</v>
      </c>
      <c r="C1576" s="26">
        <v>4.8099999999999996</v>
      </c>
      <c r="D1576" s="26" t="s">
        <v>2381</v>
      </c>
      <c r="E1576" s="26" t="s">
        <v>2380</v>
      </c>
      <c r="F1576" s="26" t="s">
        <v>2380</v>
      </c>
      <c r="G1576" s="26">
        <v>0</v>
      </c>
      <c r="H1576" s="27" t="s">
        <v>2380</v>
      </c>
      <c r="I1576" s="38" t="str">
        <f t="shared" si="48"/>
        <v>Normal Weight</v>
      </c>
      <c r="J1576" s="38" t="str">
        <f t="shared" si="49"/>
        <v>Normal</v>
      </c>
    </row>
    <row r="1577" spans="1:10" x14ac:dyDescent="0.25">
      <c r="A1577" s="22" t="s">
        <v>795</v>
      </c>
      <c r="B1577" s="23">
        <v>40.564999999999998</v>
      </c>
      <c r="C1577" s="23">
        <v>5.66</v>
      </c>
      <c r="D1577" s="23" t="s">
        <v>2380</v>
      </c>
      <c r="E1577" s="23" t="s">
        <v>2380</v>
      </c>
      <c r="F1577" s="23" t="s">
        <v>2380</v>
      </c>
      <c r="G1577" s="23">
        <v>1</v>
      </c>
      <c r="H1577" s="24" t="s">
        <v>2380</v>
      </c>
      <c r="I1577" s="38" t="str">
        <f t="shared" si="48"/>
        <v>Obesity</v>
      </c>
      <c r="J1577" s="38" t="str">
        <f t="shared" si="49"/>
        <v>Normal</v>
      </c>
    </row>
    <row r="1578" spans="1:10" x14ac:dyDescent="0.25">
      <c r="A1578" s="25" t="s">
        <v>794</v>
      </c>
      <c r="B1578" s="26">
        <v>18.03</v>
      </c>
      <c r="C1578" s="26">
        <v>10.66</v>
      </c>
      <c r="D1578" s="26" t="s">
        <v>2381</v>
      </c>
      <c r="E1578" s="26" t="s">
        <v>2380</v>
      </c>
      <c r="F1578" s="26" t="s">
        <v>2380</v>
      </c>
      <c r="G1578" s="26">
        <v>2</v>
      </c>
      <c r="H1578" s="27" t="s">
        <v>2380</v>
      </c>
      <c r="I1578" s="38" t="str">
        <f t="shared" si="48"/>
        <v>Underweight</v>
      </c>
      <c r="J1578" s="38" t="str">
        <f t="shared" si="49"/>
        <v>Diabetes</v>
      </c>
    </row>
    <row r="1579" spans="1:10" x14ac:dyDescent="0.25">
      <c r="A1579" s="22" t="s">
        <v>793</v>
      </c>
      <c r="B1579" s="23">
        <v>34.65</v>
      </c>
      <c r="C1579" s="23">
        <v>5.98</v>
      </c>
      <c r="D1579" s="23" t="s">
        <v>2381</v>
      </c>
      <c r="E1579" s="23" t="s">
        <v>2380</v>
      </c>
      <c r="F1579" s="23" t="s">
        <v>2380</v>
      </c>
      <c r="G1579" s="23">
        <v>0</v>
      </c>
      <c r="H1579" s="24" t="s">
        <v>2380</v>
      </c>
      <c r="I1579" s="38" t="str">
        <f t="shared" si="48"/>
        <v>Obesity</v>
      </c>
      <c r="J1579" s="38" t="str">
        <f t="shared" si="49"/>
        <v>Prediabetes</v>
      </c>
    </row>
    <row r="1580" spans="1:10" x14ac:dyDescent="0.25">
      <c r="A1580" s="25" t="s">
        <v>792</v>
      </c>
      <c r="B1580" s="26">
        <v>42.94</v>
      </c>
      <c r="C1580" s="26">
        <v>4.34</v>
      </c>
      <c r="D1580" s="26" t="s">
        <v>2380</v>
      </c>
      <c r="E1580" s="26" t="s">
        <v>2380</v>
      </c>
      <c r="F1580" s="26" t="s">
        <v>2380</v>
      </c>
      <c r="G1580" s="26">
        <v>0</v>
      </c>
      <c r="H1580" s="27" t="s">
        <v>2380</v>
      </c>
      <c r="I1580" s="38" t="str">
        <f t="shared" si="48"/>
        <v>Obesity</v>
      </c>
      <c r="J1580" s="38" t="str">
        <f t="shared" si="49"/>
        <v>Normal</v>
      </c>
    </row>
    <row r="1581" spans="1:10" x14ac:dyDescent="0.25">
      <c r="A1581" s="22" t="s">
        <v>791</v>
      </c>
      <c r="B1581" s="23">
        <v>31.254999999999999</v>
      </c>
      <c r="C1581" s="23">
        <v>5.17</v>
      </c>
      <c r="D1581" s="23" t="s">
        <v>2380</v>
      </c>
      <c r="E1581" s="23" t="s">
        <v>2380</v>
      </c>
      <c r="F1581" s="23" t="s">
        <v>2380</v>
      </c>
      <c r="G1581" s="23">
        <v>0</v>
      </c>
      <c r="H1581" s="24" t="s">
        <v>2380</v>
      </c>
      <c r="I1581" s="38" t="str">
        <f t="shared" si="48"/>
        <v>Obesity</v>
      </c>
      <c r="J1581" s="38" t="str">
        <f t="shared" si="49"/>
        <v>Normal</v>
      </c>
    </row>
    <row r="1582" spans="1:10" x14ac:dyDescent="0.25">
      <c r="A1582" s="25" t="s">
        <v>790</v>
      </c>
      <c r="B1582" s="26">
        <v>45.43</v>
      </c>
      <c r="C1582" s="26">
        <v>4.2300000000000004</v>
      </c>
      <c r="D1582" s="26" t="s">
        <v>2381</v>
      </c>
      <c r="E1582" s="26" t="s">
        <v>2380</v>
      </c>
      <c r="F1582" s="26" t="s">
        <v>2382</v>
      </c>
      <c r="G1582" s="26">
        <v>1</v>
      </c>
      <c r="H1582" s="27" t="s">
        <v>2380</v>
      </c>
      <c r="I1582" s="38" t="str">
        <f t="shared" si="48"/>
        <v>Obesity</v>
      </c>
      <c r="J1582" s="38" t="str">
        <f t="shared" si="49"/>
        <v>Normal</v>
      </c>
    </row>
    <row r="1583" spans="1:10" x14ac:dyDescent="0.25">
      <c r="A1583" s="22" t="s">
        <v>789</v>
      </c>
      <c r="B1583" s="23">
        <v>32.340000000000003</v>
      </c>
      <c r="C1583" s="23">
        <v>4.88</v>
      </c>
      <c r="D1583" s="23" t="s">
        <v>2381</v>
      </c>
      <c r="E1583" s="23" t="s">
        <v>2380</v>
      </c>
      <c r="F1583" s="23" t="s">
        <v>2382</v>
      </c>
      <c r="G1583" s="23">
        <v>1</v>
      </c>
      <c r="H1583" s="24" t="s">
        <v>2380</v>
      </c>
      <c r="I1583" s="38" t="str">
        <f t="shared" si="48"/>
        <v>Obesity</v>
      </c>
      <c r="J1583" s="38" t="str">
        <f t="shared" si="49"/>
        <v>Normal</v>
      </c>
    </row>
    <row r="1584" spans="1:10" x14ac:dyDescent="0.25">
      <c r="A1584" s="25" t="s">
        <v>788</v>
      </c>
      <c r="B1584" s="26">
        <v>25.46</v>
      </c>
      <c r="C1584" s="26">
        <v>9.7100000000000009</v>
      </c>
      <c r="D1584" s="26" t="s">
        <v>2381</v>
      </c>
      <c r="E1584" s="26" t="s">
        <v>2380</v>
      </c>
      <c r="F1584" s="26" t="s">
        <v>2380</v>
      </c>
      <c r="G1584" s="26">
        <v>1</v>
      </c>
      <c r="H1584" s="27" t="s">
        <v>2380</v>
      </c>
      <c r="I1584" s="38" t="str">
        <f t="shared" si="48"/>
        <v>Overweight</v>
      </c>
      <c r="J1584" s="38" t="str">
        <f t="shared" si="49"/>
        <v>Diabetes</v>
      </c>
    </row>
    <row r="1585" spans="1:10" x14ac:dyDescent="0.25">
      <c r="A1585" s="22" t="s">
        <v>787</v>
      </c>
      <c r="B1585" s="23">
        <v>37.145000000000003</v>
      </c>
      <c r="C1585" s="23">
        <v>5.32</v>
      </c>
      <c r="D1585" s="23" t="s">
        <v>2380</v>
      </c>
      <c r="E1585" s="23" t="s">
        <v>2380</v>
      </c>
      <c r="F1585" s="23" t="s">
        <v>2380</v>
      </c>
      <c r="G1585" s="23">
        <v>0</v>
      </c>
      <c r="H1585" s="24" t="s">
        <v>2380</v>
      </c>
      <c r="I1585" s="38" t="str">
        <f t="shared" si="48"/>
        <v>Obesity</v>
      </c>
      <c r="J1585" s="38" t="str">
        <f t="shared" si="49"/>
        <v>Normal</v>
      </c>
    </row>
    <row r="1586" spans="1:10" x14ac:dyDescent="0.25">
      <c r="A1586" s="25" t="s">
        <v>786</v>
      </c>
      <c r="B1586" s="26">
        <v>30.8</v>
      </c>
      <c r="C1586" s="26">
        <v>5.83</v>
      </c>
      <c r="D1586" s="26" t="s">
        <v>2381</v>
      </c>
      <c r="E1586" s="26" t="s">
        <v>2380</v>
      </c>
      <c r="F1586" s="26" t="s">
        <v>2380</v>
      </c>
      <c r="G1586" s="26">
        <v>0</v>
      </c>
      <c r="H1586" s="27" t="s">
        <v>2380</v>
      </c>
      <c r="I1586" s="38" t="str">
        <f t="shared" si="48"/>
        <v>Obesity</v>
      </c>
      <c r="J1586" s="38" t="str">
        <f t="shared" si="49"/>
        <v>Prediabetes</v>
      </c>
    </row>
    <row r="1587" spans="1:10" x14ac:dyDescent="0.25">
      <c r="A1587" s="22" t="s">
        <v>785</v>
      </c>
      <c r="B1587" s="23">
        <v>29.5</v>
      </c>
      <c r="C1587" s="23">
        <v>5.54</v>
      </c>
      <c r="D1587" s="23" t="s">
        <v>2381</v>
      </c>
      <c r="E1587" s="23" t="s">
        <v>2380</v>
      </c>
      <c r="F1587" s="23" t="s">
        <v>2380</v>
      </c>
      <c r="G1587" s="23">
        <v>0</v>
      </c>
      <c r="H1587" s="24" t="s">
        <v>2380</v>
      </c>
      <c r="I1587" s="38" t="str">
        <f t="shared" si="48"/>
        <v>Overweight</v>
      </c>
      <c r="J1587" s="38" t="str">
        <f t="shared" si="49"/>
        <v>Normal</v>
      </c>
    </row>
    <row r="1588" spans="1:10" x14ac:dyDescent="0.25">
      <c r="A1588" s="25" t="s">
        <v>784</v>
      </c>
      <c r="B1588" s="26">
        <v>43.39</v>
      </c>
      <c r="C1588" s="26">
        <v>5.85</v>
      </c>
      <c r="D1588" s="26" t="s">
        <v>2380</v>
      </c>
      <c r="E1588" s="26" t="s">
        <v>2381</v>
      </c>
      <c r="F1588" s="26" t="s">
        <v>2380</v>
      </c>
      <c r="G1588" s="26">
        <v>1</v>
      </c>
      <c r="H1588" s="27" t="s">
        <v>2380</v>
      </c>
      <c r="I1588" s="38" t="str">
        <f t="shared" si="48"/>
        <v>Obesity</v>
      </c>
      <c r="J1588" s="38" t="str">
        <f t="shared" si="49"/>
        <v>Prediabetes</v>
      </c>
    </row>
    <row r="1589" spans="1:10" x14ac:dyDescent="0.25">
      <c r="A1589" s="22" t="s">
        <v>783</v>
      </c>
      <c r="B1589" s="23">
        <v>15.08</v>
      </c>
      <c r="C1589" s="23">
        <v>4.8499999999999996</v>
      </c>
      <c r="D1589" s="23" t="s">
        <v>2381</v>
      </c>
      <c r="E1589" s="23" t="s">
        <v>2380</v>
      </c>
      <c r="F1589" s="23" t="s">
        <v>2382</v>
      </c>
      <c r="G1589" s="23">
        <v>1</v>
      </c>
      <c r="H1589" s="24" t="s">
        <v>2380</v>
      </c>
      <c r="I1589" s="38" t="str">
        <f t="shared" si="48"/>
        <v>Underweight</v>
      </c>
      <c r="J1589" s="38" t="str">
        <f t="shared" si="49"/>
        <v>Normal</v>
      </c>
    </row>
    <row r="1590" spans="1:10" x14ac:dyDescent="0.25">
      <c r="A1590" s="25" t="s">
        <v>782</v>
      </c>
      <c r="B1590" s="26">
        <v>20.48</v>
      </c>
      <c r="C1590" s="26">
        <v>11.09</v>
      </c>
      <c r="D1590" s="26" t="s">
        <v>2380</v>
      </c>
      <c r="E1590" s="26" t="s">
        <v>2380</v>
      </c>
      <c r="F1590" s="26" t="s">
        <v>2380</v>
      </c>
      <c r="G1590" s="26">
        <v>0</v>
      </c>
      <c r="H1590" s="27" t="s">
        <v>2380</v>
      </c>
      <c r="I1590" s="38" t="str">
        <f t="shared" si="48"/>
        <v>Normal Weight</v>
      </c>
      <c r="J1590" s="38" t="str">
        <f t="shared" si="49"/>
        <v>Diabetes</v>
      </c>
    </row>
    <row r="1591" spans="1:10" x14ac:dyDescent="0.25">
      <c r="A1591" s="22" t="s">
        <v>781</v>
      </c>
      <c r="B1591" s="23">
        <v>34.450000000000003</v>
      </c>
      <c r="C1591" s="23">
        <v>5.58</v>
      </c>
      <c r="D1591" s="23" t="s">
        <v>2381</v>
      </c>
      <c r="E1591" s="23" t="s">
        <v>2380</v>
      </c>
      <c r="F1591" s="23" t="s">
        <v>2380</v>
      </c>
      <c r="G1591" s="23">
        <v>0</v>
      </c>
      <c r="H1591" s="24" t="s">
        <v>2380</v>
      </c>
      <c r="I1591" s="38" t="str">
        <f t="shared" si="48"/>
        <v>Obesity</v>
      </c>
      <c r="J1591" s="38" t="str">
        <f t="shared" si="49"/>
        <v>Normal</v>
      </c>
    </row>
    <row r="1592" spans="1:10" x14ac:dyDescent="0.25">
      <c r="A1592" s="25" t="s">
        <v>780</v>
      </c>
      <c r="B1592" s="26">
        <v>34.21</v>
      </c>
      <c r="C1592" s="26">
        <v>9.7200000000000006</v>
      </c>
      <c r="D1592" s="26" t="s">
        <v>2381</v>
      </c>
      <c r="E1592" s="26" t="s">
        <v>2380</v>
      </c>
      <c r="F1592" s="26" t="s">
        <v>2380</v>
      </c>
      <c r="G1592" s="26">
        <v>0</v>
      </c>
      <c r="H1592" s="27" t="s">
        <v>2380</v>
      </c>
      <c r="I1592" s="38" t="str">
        <f t="shared" si="48"/>
        <v>Obesity</v>
      </c>
      <c r="J1592" s="38" t="str">
        <f t="shared" si="49"/>
        <v>Diabetes</v>
      </c>
    </row>
    <row r="1593" spans="1:10" x14ac:dyDescent="0.25">
      <c r="A1593" s="22" t="s">
        <v>779</v>
      </c>
      <c r="B1593" s="23">
        <v>28.8</v>
      </c>
      <c r="C1593" s="23">
        <v>11.41</v>
      </c>
      <c r="D1593" s="23" t="s">
        <v>2381</v>
      </c>
      <c r="E1593" s="23" t="s">
        <v>2380</v>
      </c>
      <c r="F1593" s="23" t="s">
        <v>2380</v>
      </c>
      <c r="G1593" s="23">
        <v>0</v>
      </c>
      <c r="H1593" s="24" t="s">
        <v>2380</v>
      </c>
      <c r="I1593" s="38" t="str">
        <f t="shared" si="48"/>
        <v>Overweight</v>
      </c>
      <c r="J1593" s="38" t="str">
        <f t="shared" si="49"/>
        <v>Diabetes</v>
      </c>
    </row>
    <row r="1594" spans="1:10" x14ac:dyDescent="0.25">
      <c r="A1594" s="25" t="s">
        <v>778</v>
      </c>
      <c r="B1594" s="26">
        <v>31.74</v>
      </c>
      <c r="C1594" s="26">
        <v>4.46</v>
      </c>
      <c r="D1594" s="26" t="s">
        <v>2380</v>
      </c>
      <c r="E1594" s="26" t="s">
        <v>2380</v>
      </c>
      <c r="F1594" s="26" t="s">
        <v>2382</v>
      </c>
      <c r="G1594" s="26">
        <v>1</v>
      </c>
      <c r="H1594" s="27" t="s">
        <v>2380</v>
      </c>
      <c r="I1594" s="38" t="str">
        <f t="shared" si="48"/>
        <v>Obesity</v>
      </c>
      <c r="J1594" s="38" t="str">
        <f t="shared" si="49"/>
        <v>Normal</v>
      </c>
    </row>
    <row r="1595" spans="1:10" x14ac:dyDescent="0.25">
      <c r="A1595" s="22" t="s">
        <v>777</v>
      </c>
      <c r="B1595" s="23">
        <v>21.78</v>
      </c>
      <c r="C1595" s="23">
        <v>9.31</v>
      </c>
      <c r="D1595" s="23" t="s">
        <v>2381</v>
      </c>
      <c r="E1595" s="23" t="s">
        <v>2380</v>
      </c>
      <c r="F1595" s="23" t="s">
        <v>2380</v>
      </c>
      <c r="G1595" s="23">
        <v>0</v>
      </c>
      <c r="H1595" s="24" t="s">
        <v>2380</v>
      </c>
      <c r="I1595" s="38" t="str">
        <f t="shared" si="48"/>
        <v>Normal Weight</v>
      </c>
      <c r="J1595" s="38" t="str">
        <f t="shared" si="49"/>
        <v>Diabetes</v>
      </c>
    </row>
    <row r="1596" spans="1:10" x14ac:dyDescent="0.25">
      <c r="A1596" s="25" t="s">
        <v>776</v>
      </c>
      <c r="B1596" s="26">
        <v>23.75</v>
      </c>
      <c r="C1596" s="26">
        <v>5.03</v>
      </c>
      <c r="D1596" s="26" t="s">
        <v>2380</v>
      </c>
      <c r="E1596" s="26" t="s">
        <v>2380</v>
      </c>
      <c r="F1596" s="26" t="s">
        <v>2380</v>
      </c>
      <c r="G1596" s="26">
        <v>1</v>
      </c>
      <c r="H1596" s="27" t="s">
        <v>2380</v>
      </c>
      <c r="I1596" s="38" t="str">
        <f t="shared" si="48"/>
        <v>Normal Weight</v>
      </c>
      <c r="J1596" s="38" t="str">
        <f t="shared" si="49"/>
        <v>Normal</v>
      </c>
    </row>
    <row r="1597" spans="1:10" x14ac:dyDescent="0.25">
      <c r="A1597" s="22" t="s">
        <v>775</v>
      </c>
      <c r="B1597" s="23">
        <v>33.21</v>
      </c>
      <c r="C1597" s="23">
        <v>5.07</v>
      </c>
      <c r="D1597" s="23" t="s">
        <v>2381</v>
      </c>
      <c r="E1597" s="23" t="s">
        <v>2380</v>
      </c>
      <c r="F1597" s="23" t="s">
        <v>2380</v>
      </c>
      <c r="G1597" s="23">
        <v>1</v>
      </c>
      <c r="H1597" s="24" t="s">
        <v>2380</v>
      </c>
      <c r="I1597" s="38" t="str">
        <f t="shared" si="48"/>
        <v>Obesity</v>
      </c>
      <c r="J1597" s="38" t="str">
        <f t="shared" si="49"/>
        <v>Normal</v>
      </c>
    </row>
    <row r="1598" spans="1:10" x14ac:dyDescent="0.25">
      <c r="A1598" s="25" t="s">
        <v>774</v>
      </c>
      <c r="B1598" s="26">
        <v>17.7</v>
      </c>
      <c r="C1598" s="26">
        <v>10.42</v>
      </c>
      <c r="D1598" s="26" t="s">
        <v>2381</v>
      </c>
      <c r="E1598" s="26" t="s">
        <v>2380</v>
      </c>
      <c r="F1598" s="26" t="s">
        <v>2380</v>
      </c>
      <c r="G1598" s="26">
        <v>2</v>
      </c>
      <c r="H1598" s="27" t="s">
        <v>2380</v>
      </c>
      <c r="I1598" s="38" t="str">
        <f t="shared" si="48"/>
        <v>Underweight</v>
      </c>
      <c r="J1598" s="38" t="str">
        <f t="shared" si="49"/>
        <v>Diabetes</v>
      </c>
    </row>
    <row r="1599" spans="1:10" x14ac:dyDescent="0.25">
      <c r="A1599" s="22" t="s">
        <v>773</v>
      </c>
      <c r="B1599" s="23">
        <v>17.2</v>
      </c>
      <c r="C1599" s="23">
        <v>6.45</v>
      </c>
      <c r="D1599" s="23" t="s">
        <v>2380</v>
      </c>
      <c r="E1599" s="23" t="s">
        <v>2380</v>
      </c>
      <c r="F1599" s="23" t="s">
        <v>2380</v>
      </c>
      <c r="G1599" s="23">
        <v>2</v>
      </c>
      <c r="H1599" s="24" t="s">
        <v>2380</v>
      </c>
      <c r="I1599" s="38" t="str">
        <f t="shared" si="48"/>
        <v>Underweight</v>
      </c>
      <c r="J1599" s="38" t="str">
        <f t="shared" si="49"/>
        <v>Prediabetes</v>
      </c>
    </row>
    <row r="1600" spans="1:10" x14ac:dyDescent="0.25">
      <c r="A1600" s="25" t="s">
        <v>772</v>
      </c>
      <c r="B1600" s="26">
        <v>19.21</v>
      </c>
      <c r="C1600" s="26">
        <v>5.52</v>
      </c>
      <c r="D1600" s="26" t="s">
        <v>2380</v>
      </c>
      <c r="E1600" s="26" t="s">
        <v>2380</v>
      </c>
      <c r="F1600" s="26" t="s">
        <v>2380</v>
      </c>
      <c r="G1600" s="26">
        <v>2</v>
      </c>
      <c r="H1600" s="27" t="s">
        <v>2380</v>
      </c>
      <c r="I1600" s="38" t="str">
        <f t="shared" si="48"/>
        <v>Normal Weight</v>
      </c>
      <c r="J1600" s="38" t="str">
        <f t="shared" si="49"/>
        <v>Normal</v>
      </c>
    </row>
    <row r="1601" spans="1:10" x14ac:dyDescent="0.25">
      <c r="A1601" s="22" t="s">
        <v>771</v>
      </c>
      <c r="B1601" s="23">
        <v>23.2</v>
      </c>
      <c r="C1601" s="23">
        <v>4.41</v>
      </c>
      <c r="D1601" s="23" t="s">
        <v>2380</v>
      </c>
      <c r="E1601" s="23" t="s">
        <v>2380</v>
      </c>
      <c r="F1601" s="23" t="s">
        <v>2382</v>
      </c>
      <c r="G1601" s="23">
        <v>1</v>
      </c>
      <c r="H1601" s="24" t="s">
        <v>2380</v>
      </c>
      <c r="I1601" s="38" t="str">
        <f t="shared" si="48"/>
        <v>Normal Weight</v>
      </c>
      <c r="J1601" s="38" t="str">
        <f t="shared" si="49"/>
        <v>Normal</v>
      </c>
    </row>
    <row r="1602" spans="1:10" x14ac:dyDescent="0.25">
      <c r="A1602" s="25" t="s">
        <v>770</v>
      </c>
      <c r="B1602" s="26">
        <v>32.5</v>
      </c>
      <c r="C1602" s="26">
        <v>4.6900000000000004</v>
      </c>
      <c r="D1602" s="26" t="s">
        <v>2381</v>
      </c>
      <c r="E1602" s="26" t="s">
        <v>2380</v>
      </c>
      <c r="F1602" s="26" t="s">
        <v>2382</v>
      </c>
      <c r="G1602" s="26">
        <v>1</v>
      </c>
      <c r="H1602" s="27" t="s">
        <v>2380</v>
      </c>
      <c r="I1602" s="38" t="str">
        <f t="shared" ref="I1602:I1665" si="50">IF(B1602&lt;18.5,"Underweight",IF(B1602&lt;25,"Normal Weight",IF(B1602&lt;30,"Overweight","Obesity")))</f>
        <v>Obesity</v>
      </c>
      <c r="J1602" s="38" t="str">
        <f t="shared" ref="J1602:J1665" si="51">IF(C1602&lt;5.7,"Normal",IF(C1602&lt;6.5,"Prediabetes","Diabetes"))</f>
        <v>Normal</v>
      </c>
    </row>
    <row r="1603" spans="1:10" x14ac:dyDescent="0.25">
      <c r="A1603" s="22" t="s">
        <v>769</v>
      </c>
      <c r="B1603" s="23">
        <v>20.9</v>
      </c>
      <c r="C1603" s="23">
        <v>6.94</v>
      </c>
      <c r="D1603" s="23" t="s">
        <v>2380</v>
      </c>
      <c r="E1603" s="23" t="s">
        <v>2380</v>
      </c>
      <c r="F1603" s="23" t="s">
        <v>2380</v>
      </c>
      <c r="G1603" s="23">
        <v>0</v>
      </c>
      <c r="H1603" s="24" t="s">
        <v>2380</v>
      </c>
      <c r="I1603" s="38" t="str">
        <f t="shared" si="50"/>
        <v>Normal Weight</v>
      </c>
      <c r="J1603" s="38" t="str">
        <f t="shared" si="51"/>
        <v>Diabetes</v>
      </c>
    </row>
    <row r="1604" spans="1:10" x14ac:dyDescent="0.25">
      <c r="A1604" s="25" t="s">
        <v>768</v>
      </c>
      <c r="B1604" s="26">
        <v>19.11</v>
      </c>
      <c r="C1604" s="26">
        <v>4.3499999999999996</v>
      </c>
      <c r="D1604" s="26" t="s">
        <v>2380</v>
      </c>
      <c r="E1604" s="26" t="s">
        <v>2380</v>
      </c>
      <c r="F1604" s="26" t="s">
        <v>2380</v>
      </c>
      <c r="G1604" s="26">
        <v>2</v>
      </c>
      <c r="H1604" s="27" t="s">
        <v>2380</v>
      </c>
      <c r="I1604" s="38" t="str">
        <f t="shared" si="50"/>
        <v>Normal Weight</v>
      </c>
      <c r="J1604" s="38" t="str">
        <f t="shared" si="51"/>
        <v>Normal</v>
      </c>
    </row>
    <row r="1605" spans="1:10" x14ac:dyDescent="0.25">
      <c r="A1605" s="22" t="s">
        <v>767</v>
      </c>
      <c r="B1605" s="23">
        <v>31.17</v>
      </c>
      <c r="C1605" s="23">
        <v>5.28</v>
      </c>
      <c r="D1605" s="23" t="s">
        <v>2380</v>
      </c>
      <c r="E1605" s="23" t="s">
        <v>2380</v>
      </c>
      <c r="F1605" s="23" t="s">
        <v>2380</v>
      </c>
      <c r="G1605" s="23">
        <v>1</v>
      </c>
      <c r="H1605" s="24" t="s">
        <v>2380</v>
      </c>
      <c r="I1605" s="38" t="str">
        <f t="shared" si="50"/>
        <v>Obesity</v>
      </c>
      <c r="J1605" s="38" t="str">
        <f t="shared" si="51"/>
        <v>Normal</v>
      </c>
    </row>
    <row r="1606" spans="1:10" x14ac:dyDescent="0.25">
      <c r="A1606" s="25" t="s">
        <v>766</v>
      </c>
      <c r="B1606" s="26">
        <v>36.08</v>
      </c>
      <c r="C1606" s="26">
        <v>4.29</v>
      </c>
      <c r="D1606" s="26" t="s">
        <v>2380</v>
      </c>
      <c r="E1606" s="26" t="s">
        <v>2380</v>
      </c>
      <c r="F1606" s="26" t="s">
        <v>2380</v>
      </c>
      <c r="G1606" s="26">
        <v>0</v>
      </c>
      <c r="H1606" s="27" t="s">
        <v>2380</v>
      </c>
      <c r="I1606" s="38" t="str">
        <f t="shared" si="50"/>
        <v>Obesity</v>
      </c>
      <c r="J1606" s="38" t="str">
        <f t="shared" si="51"/>
        <v>Normal</v>
      </c>
    </row>
    <row r="1607" spans="1:10" x14ac:dyDescent="0.25">
      <c r="A1607" s="22" t="s">
        <v>765</v>
      </c>
      <c r="B1607" s="23">
        <v>28.024999999999999</v>
      </c>
      <c r="C1607" s="23">
        <v>5.69</v>
      </c>
      <c r="D1607" s="23" t="s">
        <v>2381</v>
      </c>
      <c r="E1607" s="23" t="s">
        <v>2380</v>
      </c>
      <c r="F1607" s="23" t="s">
        <v>2380</v>
      </c>
      <c r="G1607" s="23">
        <v>0</v>
      </c>
      <c r="H1607" s="24" t="s">
        <v>2380</v>
      </c>
      <c r="I1607" s="38" t="str">
        <f t="shared" si="50"/>
        <v>Overweight</v>
      </c>
      <c r="J1607" s="38" t="str">
        <f t="shared" si="51"/>
        <v>Normal</v>
      </c>
    </row>
    <row r="1608" spans="1:10" x14ac:dyDescent="0.25">
      <c r="A1608" s="25" t="s">
        <v>764</v>
      </c>
      <c r="B1608" s="26">
        <v>24.32</v>
      </c>
      <c r="C1608" s="26">
        <v>5.56</v>
      </c>
      <c r="D1608" s="26" t="s">
        <v>2381</v>
      </c>
      <c r="E1608" s="26" t="s">
        <v>2380</v>
      </c>
      <c r="F1608" s="26" t="s">
        <v>2380</v>
      </c>
      <c r="G1608" s="26">
        <v>0</v>
      </c>
      <c r="H1608" s="27" t="s">
        <v>2380</v>
      </c>
      <c r="I1608" s="38" t="str">
        <f t="shared" si="50"/>
        <v>Normal Weight</v>
      </c>
      <c r="J1608" s="38" t="str">
        <f t="shared" si="51"/>
        <v>Normal</v>
      </c>
    </row>
    <row r="1609" spans="1:10" x14ac:dyDescent="0.25">
      <c r="A1609" s="22" t="s">
        <v>763</v>
      </c>
      <c r="B1609" s="23">
        <v>38</v>
      </c>
      <c r="C1609" s="23">
        <v>5.41</v>
      </c>
      <c r="D1609" s="23" t="s">
        <v>2381</v>
      </c>
      <c r="E1609" s="23" t="s">
        <v>2380</v>
      </c>
      <c r="F1609" s="23" t="s">
        <v>2380</v>
      </c>
      <c r="G1609" s="23">
        <v>1</v>
      </c>
      <c r="H1609" s="24" t="s">
        <v>2380</v>
      </c>
      <c r="I1609" s="38" t="str">
        <f t="shared" si="50"/>
        <v>Obesity</v>
      </c>
      <c r="J1609" s="38" t="str">
        <f t="shared" si="51"/>
        <v>Normal</v>
      </c>
    </row>
    <row r="1610" spans="1:10" x14ac:dyDescent="0.25">
      <c r="A1610" s="25" t="s">
        <v>762</v>
      </c>
      <c r="B1610" s="26">
        <v>31.6</v>
      </c>
      <c r="C1610" s="26">
        <v>10.85</v>
      </c>
      <c r="D1610" s="26" t="s">
        <v>2381</v>
      </c>
      <c r="E1610" s="26" t="s">
        <v>2380</v>
      </c>
      <c r="F1610" s="26" t="s">
        <v>2380</v>
      </c>
      <c r="G1610" s="26">
        <v>0</v>
      </c>
      <c r="H1610" s="27" t="s">
        <v>2380</v>
      </c>
      <c r="I1610" s="38" t="str">
        <f t="shared" si="50"/>
        <v>Obesity</v>
      </c>
      <c r="J1610" s="38" t="str">
        <f t="shared" si="51"/>
        <v>Diabetes</v>
      </c>
    </row>
    <row r="1611" spans="1:10" x14ac:dyDescent="0.25">
      <c r="A1611" s="22" t="s">
        <v>761</v>
      </c>
      <c r="B1611" s="23">
        <v>31.02</v>
      </c>
      <c r="C1611" s="23">
        <v>11.63</v>
      </c>
      <c r="D1611" s="23" t="s">
        <v>2381</v>
      </c>
      <c r="E1611" s="23" t="s">
        <v>2380</v>
      </c>
      <c r="F1611" s="23" t="s">
        <v>2380</v>
      </c>
      <c r="G1611" s="23">
        <v>0</v>
      </c>
      <c r="H1611" s="24" t="s">
        <v>2380</v>
      </c>
      <c r="I1611" s="38" t="str">
        <f t="shared" si="50"/>
        <v>Obesity</v>
      </c>
      <c r="J1611" s="38" t="str">
        <f t="shared" si="51"/>
        <v>Diabetes</v>
      </c>
    </row>
    <row r="1612" spans="1:10" x14ac:dyDescent="0.25">
      <c r="A1612" s="25" t="s">
        <v>760</v>
      </c>
      <c r="B1612" s="26">
        <v>29.26</v>
      </c>
      <c r="C1612" s="26">
        <v>5.68</v>
      </c>
      <c r="D1612" s="26" t="s">
        <v>2381</v>
      </c>
      <c r="E1612" s="26" t="s">
        <v>2380</v>
      </c>
      <c r="F1612" s="26" t="s">
        <v>2380</v>
      </c>
      <c r="G1612" s="26">
        <v>1</v>
      </c>
      <c r="H1612" s="27" t="s">
        <v>2380</v>
      </c>
      <c r="I1612" s="38" t="str">
        <f t="shared" si="50"/>
        <v>Overweight</v>
      </c>
      <c r="J1612" s="38" t="str">
        <f t="shared" si="51"/>
        <v>Normal</v>
      </c>
    </row>
    <row r="1613" spans="1:10" x14ac:dyDescent="0.25">
      <c r="A1613" s="22" t="s">
        <v>759</v>
      </c>
      <c r="B1613" s="23">
        <v>15.09</v>
      </c>
      <c r="C1613" s="23">
        <v>7.59</v>
      </c>
      <c r="D1613" s="23" t="s">
        <v>2381</v>
      </c>
      <c r="E1613" s="23" t="s">
        <v>2380</v>
      </c>
      <c r="F1613" s="23" t="s">
        <v>2380</v>
      </c>
      <c r="G1613" s="23">
        <v>2</v>
      </c>
      <c r="H1613" s="24" t="s">
        <v>2380</v>
      </c>
      <c r="I1613" s="38" t="str">
        <f t="shared" si="50"/>
        <v>Underweight</v>
      </c>
      <c r="J1613" s="38" t="str">
        <f t="shared" si="51"/>
        <v>Diabetes</v>
      </c>
    </row>
    <row r="1614" spans="1:10" x14ac:dyDescent="0.25">
      <c r="A1614" s="25" t="s">
        <v>758</v>
      </c>
      <c r="B1614" s="26">
        <v>22.63</v>
      </c>
      <c r="C1614" s="26">
        <v>5.09</v>
      </c>
      <c r="D1614" s="26" t="s">
        <v>2381</v>
      </c>
      <c r="E1614" s="26" t="s">
        <v>2380</v>
      </c>
      <c r="F1614" s="26" t="s">
        <v>2380</v>
      </c>
      <c r="G1614" s="26">
        <v>0</v>
      </c>
      <c r="H1614" s="27" t="s">
        <v>2380</v>
      </c>
      <c r="I1614" s="38" t="str">
        <f t="shared" si="50"/>
        <v>Normal Weight</v>
      </c>
      <c r="J1614" s="38" t="str">
        <f t="shared" si="51"/>
        <v>Normal</v>
      </c>
    </row>
    <row r="1615" spans="1:10" x14ac:dyDescent="0.25">
      <c r="A1615" s="22" t="s">
        <v>757</v>
      </c>
      <c r="B1615" s="23">
        <v>23.46</v>
      </c>
      <c r="C1615" s="23">
        <v>4.21</v>
      </c>
      <c r="D1615" s="23" t="s">
        <v>2380</v>
      </c>
      <c r="E1615" s="23" t="s">
        <v>2380</v>
      </c>
      <c r="F1615" s="23" t="s">
        <v>2380</v>
      </c>
      <c r="G1615" s="23">
        <v>1</v>
      </c>
      <c r="H1615" s="24" t="s">
        <v>2380</v>
      </c>
      <c r="I1615" s="38" t="str">
        <f t="shared" si="50"/>
        <v>Normal Weight</v>
      </c>
      <c r="J1615" s="38" t="str">
        <f t="shared" si="51"/>
        <v>Normal</v>
      </c>
    </row>
    <row r="1616" spans="1:10" x14ac:dyDescent="0.25">
      <c r="A1616" s="25" t="s">
        <v>756</v>
      </c>
      <c r="B1616" s="26">
        <v>22.56</v>
      </c>
      <c r="C1616" s="26">
        <v>4.34</v>
      </c>
      <c r="D1616" s="26" t="s">
        <v>2381</v>
      </c>
      <c r="E1616" s="26" t="s">
        <v>2380</v>
      </c>
      <c r="F1616" s="26" t="s">
        <v>2380</v>
      </c>
      <c r="G1616" s="26">
        <v>0</v>
      </c>
      <c r="H1616" s="27" t="s">
        <v>2380</v>
      </c>
      <c r="I1616" s="38" t="str">
        <f t="shared" si="50"/>
        <v>Normal Weight</v>
      </c>
      <c r="J1616" s="38" t="str">
        <f t="shared" si="51"/>
        <v>Normal</v>
      </c>
    </row>
    <row r="1617" spans="1:10" x14ac:dyDescent="0.25">
      <c r="A1617" s="22" t="s">
        <v>755</v>
      </c>
      <c r="B1617" s="23">
        <v>19.28</v>
      </c>
      <c r="C1617" s="23">
        <v>11.85</v>
      </c>
      <c r="D1617" s="23" t="s">
        <v>2380</v>
      </c>
      <c r="E1617" s="23" t="s">
        <v>2380</v>
      </c>
      <c r="F1617" s="23" t="s">
        <v>2380</v>
      </c>
      <c r="G1617" s="23">
        <v>2</v>
      </c>
      <c r="H1617" s="24" t="s">
        <v>2380</v>
      </c>
      <c r="I1617" s="38" t="str">
        <f t="shared" si="50"/>
        <v>Normal Weight</v>
      </c>
      <c r="J1617" s="38" t="str">
        <f t="shared" si="51"/>
        <v>Diabetes</v>
      </c>
    </row>
    <row r="1618" spans="1:10" x14ac:dyDescent="0.25">
      <c r="A1618" s="25" t="s">
        <v>754</v>
      </c>
      <c r="B1618" s="26">
        <v>15.37</v>
      </c>
      <c r="C1618" s="26">
        <v>9.61</v>
      </c>
      <c r="D1618" s="26" t="s">
        <v>2381</v>
      </c>
      <c r="E1618" s="26" t="s">
        <v>2380</v>
      </c>
      <c r="F1618" s="26" t="s">
        <v>2380</v>
      </c>
      <c r="G1618" s="26">
        <v>2</v>
      </c>
      <c r="H1618" s="27" t="s">
        <v>2380</v>
      </c>
      <c r="I1618" s="38" t="str">
        <f t="shared" si="50"/>
        <v>Underweight</v>
      </c>
      <c r="J1618" s="38" t="str">
        <f t="shared" si="51"/>
        <v>Diabetes</v>
      </c>
    </row>
    <row r="1619" spans="1:10" x14ac:dyDescent="0.25">
      <c r="A1619" s="22" t="s">
        <v>753</v>
      </c>
      <c r="B1619" s="23">
        <v>18.71</v>
      </c>
      <c r="C1619" s="23">
        <v>5.29</v>
      </c>
      <c r="D1619" s="23" t="s">
        <v>2381</v>
      </c>
      <c r="E1619" s="23" t="s">
        <v>2380</v>
      </c>
      <c r="F1619" s="23" t="s">
        <v>2380</v>
      </c>
      <c r="G1619" s="23">
        <v>0</v>
      </c>
      <c r="H1619" s="24" t="s">
        <v>2380</v>
      </c>
      <c r="I1619" s="38" t="str">
        <f t="shared" si="50"/>
        <v>Normal Weight</v>
      </c>
      <c r="J1619" s="38" t="str">
        <f t="shared" si="51"/>
        <v>Normal</v>
      </c>
    </row>
    <row r="1620" spans="1:10" x14ac:dyDescent="0.25">
      <c r="A1620" s="25" t="s">
        <v>752</v>
      </c>
      <c r="B1620" s="26">
        <v>20.61</v>
      </c>
      <c r="C1620" s="26">
        <v>6.89</v>
      </c>
      <c r="D1620" s="26" t="s">
        <v>2380</v>
      </c>
      <c r="E1620" s="26" t="s">
        <v>2380</v>
      </c>
      <c r="F1620" s="26" t="s">
        <v>2380</v>
      </c>
      <c r="G1620" s="26">
        <v>0</v>
      </c>
      <c r="H1620" s="27" t="s">
        <v>2380</v>
      </c>
      <c r="I1620" s="38" t="str">
        <f t="shared" si="50"/>
        <v>Normal Weight</v>
      </c>
      <c r="J1620" s="38" t="str">
        <f t="shared" si="51"/>
        <v>Diabetes</v>
      </c>
    </row>
    <row r="1621" spans="1:10" x14ac:dyDescent="0.25">
      <c r="A1621" s="22" t="s">
        <v>751</v>
      </c>
      <c r="B1621" s="23">
        <v>15.99</v>
      </c>
      <c r="C1621" s="23">
        <v>4.57</v>
      </c>
      <c r="D1621" s="23" t="s">
        <v>2381</v>
      </c>
      <c r="E1621" s="23" t="s">
        <v>2380</v>
      </c>
      <c r="F1621" s="23" t="s">
        <v>2382</v>
      </c>
      <c r="G1621" s="23">
        <v>1</v>
      </c>
      <c r="H1621" s="24" t="s">
        <v>2380</v>
      </c>
      <c r="I1621" s="38" t="str">
        <f t="shared" si="50"/>
        <v>Underweight</v>
      </c>
      <c r="J1621" s="38" t="str">
        <f t="shared" si="51"/>
        <v>Normal</v>
      </c>
    </row>
    <row r="1622" spans="1:10" x14ac:dyDescent="0.25">
      <c r="A1622" s="25" t="s">
        <v>750</v>
      </c>
      <c r="B1622" s="26">
        <v>33.155000000000001</v>
      </c>
      <c r="C1622" s="26">
        <v>4.32</v>
      </c>
      <c r="D1622" s="26" t="s">
        <v>2380</v>
      </c>
      <c r="E1622" s="26" t="s">
        <v>2380</v>
      </c>
      <c r="F1622" s="26" t="s">
        <v>2380</v>
      </c>
      <c r="G1622" s="26">
        <v>0</v>
      </c>
      <c r="H1622" s="27" t="s">
        <v>2380</v>
      </c>
      <c r="I1622" s="38" t="str">
        <f t="shared" si="50"/>
        <v>Obesity</v>
      </c>
      <c r="J1622" s="38" t="str">
        <f t="shared" si="51"/>
        <v>Normal</v>
      </c>
    </row>
    <row r="1623" spans="1:10" x14ac:dyDescent="0.25">
      <c r="A1623" s="22" t="s">
        <v>749</v>
      </c>
      <c r="B1623" s="23">
        <v>26.22</v>
      </c>
      <c r="C1623" s="23">
        <v>5.57</v>
      </c>
      <c r="D1623" s="23" t="s">
        <v>2381</v>
      </c>
      <c r="E1623" s="23" t="s">
        <v>2380</v>
      </c>
      <c r="F1623" s="23" t="s">
        <v>2382</v>
      </c>
      <c r="G1623" s="23">
        <v>1</v>
      </c>
      <c r="H1623" s="24" t="s">
        <v>2380</v>
      </c>
      <c r="I1623" s="38" t="str">
        <f t="shared" si="50"/>
        <v>Overweight</v>
      </c>
      <c r="J1623" s="38" t="str">
        <f t="shared" si="51"/>
        <v>Normal</v>
      </c>
    </row>
    <row r="1624" spans="1:10" x14ac:dyDescent="0.25">
      <c r="A1624" s="25" t="s">
        <v>748</v>
      </c>
      <c r="B1624" s="26">
        <v>21.85</v>
      </c>
      <c r="C1624" s="26">
        <v>5.26</v>
      </c>
      <c r="D1624" s="26" t="s">
        <v>2381</v>
      </c>
      <c r="E1624" s="26" t="s">
        <v>2380</v>
      </c>
      <c r="F1624" s="26" t="s">
        <v>2382</v>
      </c>
      <c r="G1624" s="26">
        <v>1</v>
      </c>
      <c r="H1624" s="27" t="s">
        <v>2380</v>
      </c>
      <c r="I1624" s="38" t="str">
        <f t="shared" si="50"/>
        <v>Normal Weight</v>
      </c>
      <c r="J1624" s="38" t="str">
        <f t="shared" si="51"/>
        <v>Normal</v>
      </c>
    </row>
    <row r="1625" spans="1:10" x14ac:dyDescent="0.25">
      <c r="A1625" s="22" t="s">
        <v>747</v>
      </c>
      <c r="B1625" s="23">
        <v>30.495000000000001</v>
      </c>
      <c r="C1625" s="23">
        <v>6.25</v>
      </c>
      <c r="D1625" s="23" t="s">
        <v>2380</v>
      </c>
      <c r="E1625" s="23" t="s">
        <v>2380</v>
      </c>
      <c r="F1625" s="23" t="s">
        <v>2380</v>
      </c>
      <c r="G1625" s="23">
        <v>0</v>
      </c>
      <c r="H1625" s="24" t="s">
        <v>2380</v>
      </c>
      <c r="I1625" s="38" t="str">
        <f t="shared" si="50"/>
        <v>Obesity</v>
      </c>
      <c r="J1625" s="38" t="str">
        <f t="shared" si="51"/>
        <v>Prediabetes</v>
      </c>
    </row>
    <row r="1626" spans="1:10" x14ac:dyDescent="0.25">
      <c r="A1626" s="25" t="s">
        <v>746</v>
      </c>
      <c r="B1626" s="26">
        <v>34.104999999999997</v>
      </c>
      <c r="C1626" s="26">
        <v>5.67</v>
      </c>
      <c r="D1626" s="26" t="s">
        <v>2381</v>
      </c>
      <c r="E1626" s="26" t="s">
        <v>2380</v>
      </c>
      <c r="F1626" s="26" t="s">
        <v>2380</v>
      </c>
      <c r="G1626" s="26">
        <v>0</v>
      </c>
      <c r="H1626" s="27" t="s">
        <v>2380</v>
      </c>
      <c r="I1626" s="38" t="str">
        <f t="shared" si="50"/>
        <v>Obesity</v>
      </c>
      <c r="J1626" s="38" t="str">
        <f t="shared" si="51"/>
        <v>Normal</v>
      </c>
    </row>
    <row r="1627" spans="1:10" x14ac:dyDescent="0.25">
      <c r="A1627" s="22" t="s">
        <v>745</v>
      </c>
      <c r="B1627" s="23">
        <v>32.770000000000003</v>
      </c>
      <c r="C1627" s="23">
        <v>4.42</v>
      </c>
      <c r="D1627" s="23" t="s">
        <v>2381</v>
      </c>
      <c r="E1627" s="23" t="s">
        <v>2380</v>
      </c>
      <c r="F1627" s="23" t="s">
        <v>2380</v>
      </c>
      <c r="G1627" s="23">
        <v>1</v>
      </c>
      <c r="H1627" s="24" t="s">
        <v>2380</v>
      </c>
      <c r="I1627" s="38" t="str">
        <f t="shared" si="50"/>
        <v>Obesity</v>
      </c>
      <c r="J1627" s="38" t="str">
        <f t="shared" si="51"/>
        <v>Normal</v>
      </c>
    </row>
    <row r="1628" spans="1:10" x14ac:dyDescent="0.25">
      <c r="A1628" s="25" t="s">
        <v>744</v>
      </c>
      <c r="B1628" s="26">
        <v>16.850000000000001</v>
      </c>
      <c r="C1628" s="26">
        <v>11.75</v>
      </c>
      <c r="D1628" s="26" t="s">
        <v>2381</v>
      </c>
      <c r="E1628" s="26" t="s">
        <v>2380</v>
      </c>
      <c r="F1628" s="26" t="s">
        <v>2380</v>
      </c>
      <c r="G1628" s="26">
        <v>2</v>
      </c>
      <c r="H1628" s="27" t="s">
        <v>2380</v>
      </c>
      <c r="I1628" s="38" t="str">
        <f t="shared" si="50"/>
        <v>Underweight</v>
      </c>
      <c r="J1628" s="38" t="str">
        <f t="shared" si="51"/>
        <v>Diabetes</v>
      </c>
    </row>
    <row r="1629" spans="1:10" x14ac:dyDescent="0.25">
      <c r="A1629" s="22" t="s">
        <v>743</v>
      </c>
      <c r="B1629" s="23">
        <v>34.700000000000003</v>
      </c>
      <c r="C1629" s="23">
        <v>6.06</v>
      </c>
      <c r="D1629" s="23" t="s">
        <v>2380</v>
      </c>
      <c r="E1629" s="23" t="s">
        <v>2380</v>
      </c>
      <c r="F1629" s="23" t="s">
        <v>2380</v>
      </c>
      <c r="G1629" s="23">
        <v>1</v>
      </c>
      <c r="H1629" s="24" t="s">
        <v>2380</v>
      </c>
      <c r="I1629" s="38" t="str">
        <f t="shared" si="50"/>
        <v>Obesity</v>
      </c>
      <c r="J1629" s="38" t="str">
        <f t="shared" si="51"/>
        <v>Prediabetes</v>
      </c>
    </row>
    <row r="1630" spans="1:10" x14ac:dyDescent="0.25">
      <c r="A1630" s="25" t="s">
        <v>742</v>
      </c>
      <c r="B1630" s="26">
        <v>37.049999999999997</v>
      </c>
      <c r="C1630" s="26">
        <v>5.48</v>
      </c>
      <c r="D1630" s="26" t="s">
        <v>2380</v>
      </c>
      <c r="E1630" s="26" t="s">
        <v>2380</v>
      </c>
      <c r="F1630" s="26" t="s">
        <v>2380</v>
      </c>
      <c r="G1630" s="26">
        <v>1</v>
      </c>
      <c r="H1630" s="27" t="s">
        <v>2380</v>
      </c>
      <c r="I1630" s="38" t="str">
        <f t="shared" si="50"/>
        <v>Obesity</v>
      </c>
      <c r="J1630" s="38" t="str">
        <f t="shared" si="51"/>
        <v>Normal</v>
      </c>
    </row>
    <row r="1631" spans="1:10" x14ac:dyDescent="0.25">
      <c r="A1631" s="22" t="s">
        <v>741</v>
      </c>
      <c r="B1631" s="23">
        <v>18.78</v>
      </c>
      <c r="C1631" s="23">
        <v>4.45</v>
      </c>
      <c r="D1631" s="23" t="s">
        <v>2380</v>
      </c>
      <c r="E1631" s="23" t="s">
        <v>2380</v>
      </c>
      <c r="F1631" s="23" t="s">
        <v>2382</v>
      </c>
      <c r="G1631" s="23">
        <v>1</v>
      </c>
      <c r="H1631" s="24" t="s">
        <v>2380</v>
      </c>
      <c r="I1631" s="38" t="str">
        <f t="shared" si="50"/>
        <v>Normal Weight</v>
      </c>
      <c r="J1631" s="38" t="str">
        <f t="shared" si="51"/>
        <v>Normal</v>
      </c>
    </row>
    <row r="1632" spans="1:10" x14ac:dyDescent="0.25">
      <c r="A1632" s="25" t="s">
        <v>740</v>
      </c>
      <c r="B1632" s="26">
        <v>28.024999999999999</v>
      </c>
      <c r="C1632" s="26">
        <v>5</v>
      </c>
      <c r="D1632" s="26" t="s">
        <v>2380</v>
      </c>
      <c r="E1632" s="26" t="s">
        <v>2380</v>
      </c>
      <c r="F1632" s="26" t="s">
        <v>2380</v>
      </c>
      <c r="G1632" s="26">
        <v>1</v>
      </c>
      <c r="H1632" s="27" t="s">
        <v>2380</v>
      </c>
      <c r="I1632" s="38" t="str">
        <f t="shared" si="50"/>
        <v>Overweight</v>
      </c>
      <c r="J1632" s="38" t="str">
        <f t="shared" si="51"/>
        <v>Normal</v>
      </c>
    </row>
    <row r="1633" spans="1:10" x14ac:dyDescent="0.25">
      <c r="A1633" s="22" t="s">
        <v>739</v>
      </c>
      <c r="B1633" s="23">
        <v>35.090000000000003</v>
      </c>
      <c r="C1633" s="23">
        <v>5.84</v>
      </c>
      <c r="D1633" s="23" t="s">
        <v>2380</v>
      </c>
      <c r="E1633" s="23" t="s">
        <v>2380</v>
      </c>
      <c r="F1633" s="23" t="s">
        <v>2380</v>
      </c>
      <c r="G1633" s="23">
        <v>0</v>
      </c>
      <c r="H1633" s="24" t="s">
        <v>2380</v>
      </c>
      <c r="I1633" s="38" t="str">
        <f t="shared" si="50"/>
        <v>Obesity</v>
      </c>
      <c r="J1633" s="38" t="str">
        <f t="shared" si="51"/>
        <v>Prediabetes</v>
      </c>
    </row>
    <row r="1634" spans="1:10" x14ac:dyDescent="0.25">
      <c r="A1634" s="25" t="s">
        <v>738</v>
      </c>
      <c r="B1634" s="26">
        <v>34.42</v>
      </c>
      <c r="C1634" s="26">
        <v>5.21</v>
      </c>
      <c r="D1634" s="26" t="s">
        <v>2381</v>
      </c>
      <c r="E1634" s="26" t="s">
        <v>2380</v>
      </c>
      <c r="F1634" s="26" t="s">
        <v>2380</v>
      </c>
      <c r="G1634" s="26">
        <v>0</v>
      </c>
      <c r="H1634" s="27" t="s">
        <v>2380</v>
      </c>
      <c r="I1634" s="38" t="str">
        <f t="shared" si="50"/>
        <v>Obesity</v>
      </c>
      <c r="J1634" s="38" t="str">
        <f t="shared" si="51"/>
        <v>Normal</v>
      </c>
    </row>
    <row r="1635" spans="1:10" x14ac:dyDescent="0.25">
      <c r="A1635" s="22" t="s">
        <v>737</v>
      </c>
      <c r="B1635" s="23">
        <v>29.4</v>
      </c>
      <c r="C1635" s="23">
        <v>4.26</v>
      </c>
      <c r="D1635" s="23" t="s">
        <v>2380</v>
      </c>
      <c r="E1635" s="23" t="s">
        <v>2380</v>
      </c>
      <c r="F1635" s="23" t="s">
        <v>2380</v>
      </c>
      <c r="G1635" s="23">
        <v>0</v>
      </c>
      <c r="H1635" s="24" t="s">
        <v>2380</v>
      </c>
      <c r="I1635" s="38" t="str">
        <f t="shared" si="50"/>
        <v>Overweight</v>
      </c>
      <c r="J1635" s="38" t="str">
        <f t="shared" si="51"/>
        <v>Normal</v>
      </c>
    </row>
    <row r="1636" spans="1:10" x14ac:dyDescent="0.25">
      <c r="A1636" s="25" t="s">
        <v>736</v>
      </c>
      <c r="B1636" s="26">
        <v>21.31</v>
      </c>
      <c r="C1636" s="26">
        <v>4.17</v>
      </c>
      <c r="D1636" s="26" t="s">
        <v>2380</v>
      </c>
      <c r="E1636" s="26" t="s">
        <v>2380</v>
      </c>
      <c r="F1636" s="26" t="s">
        <v>2380</v>
      </c>
      <c r="G1636" s="26">
        <v>0</v>
      </c>
      <c r="H1636" s="27" t="s">
        <v>2380</v>
      </c>
      <c r="I1636" s="38" t="str">
        <f t="shared" si="50"/>
        <v>Normal Weight</v>
      </c>
      <c r="J1636" s="38" t="str">
        <f t="shared" si="51"/>
        <v>Normal</v>
      </c>
    </row>
    <row r="1637" spans="1:10" x14ac:dyDescent="0.25">
      <c r="A1637" s="22" t="s">
        <v>735</v>
      </c>
      <c r="B1637" s="23">
        <v>19.559999999999999</v>
      </c>
      <c r="C1637" s="23">
        <v>11.96</v>
      </c>
      <c r="D1637" s="23" t="s">
        <v>2380</v>
      </c>
      <c r="E1637" s="23" t="s">
        <v>2380</v>
      </c>
      <c r="F1637" s="23" t="s">
        <v>2380</v>
      </c>
      <c r="G1637" s="23">
        <v>0</v>
      </c>
      <c r="H1637" s="24" t="s">
        <v>2380</v>
      </c>
      <c r="I1637" s="38" t="str">
        <f t="shared" si="50"/>
        <v>Normal Weight</v>
      </c>
      <c r="J1637" s="38" t="str">
        <f t="shared" si="51"/>
        <v>Diabetes</v>
      </c>
    </row>
    <row r="1638" spans="1:10" x14ac:dyDescent="0.25">
      <c r="A1638" s="25" t="s">
        <v>734</v>
      </c>
      <c r="B1638" s="26">
        <v>37.335000000000001</v>
      </c>
      <c r="C1638" s="26">
        <v>6.26</v>
      </c>
      <c r="D1638" s="26" t="s">
        <v>2381</v>
      </c>
      <c r="E1638" s="26" t="s">
        <v>2380</v>
      </c>
      <c r="F1638" s="26" t="s">
        <v>2380</v>
      </c>
      <c r="G1638" s="26">
        <v>1</v>
      </c>
      <c r="H1638" s="27" t="s">
        <v>2380</v>
      </c>
      <c r="I1638" s="38" t="str">
        <f t="shared" si="50"/>
        <v>Obesity</v>
      </c>
      <c r="J1638" s="38" t="str">
        <f t="shared" si="51"/>
        <v>Prediabetes</v>
      </c>
    </row>
    <row r="1639" spans="1:10" x14ac:dyDescent="0.25">
      <c r="A1639" s="22" t="s">
        <v>733</v>
      </c>
      <c r="B1639" s="23">
        <v>19.53</v>
      </c>
      <c r="C1639" s="23">
        <v>11.68</v>
      </c>
      <c r="D1639" s="23" t="s">
        <v>2380</v>
      </c>
      <c r="E1639" s="23" t="s">
        <v>2380</v>
      </c>
      <c r="F1639" s="23" t="s">
        <v>2380</v>
      </c>
      <c r="G1639" s="23">
        <v>0</v>
      </c>
      <c r="H1639" s="24" t="s">
        <v>2380</v>
      </c>
      <c r="I1639" s="38" t="str">
        <f t="shared" si="50"/>
        <v>Normal Weight</v>
      </c>
      <c r="J1639" s="38" t="str">
        <f t="shared" si="51"/>
        <v>Diabetes</v>
      </c>
    </row>
    <row r="1640" spans="1:10" x14ac:dyDescent="0.25">
      <c r="A1640" s="25" t="s">
        <v>732</v>
      </c>
      <c r="B1640" s="26">
        <v>34.1</v>
      </c>
      <c r="C1640" s="26">
        <v>5.16</v>
      </c>
      <c r="D1640" s="26" t="s">
        <v>2380</v>
      </c>
      <c r="E1640" s="26" t="s">
        <v>2380</v>
      </c>
      <c r="F1640" s="26" t="s">
        <v>2380</v>
      </c>
      <c r="G1640" s="26">
        <v>0</v>
      </c>
      <c r="H1640" s="27" t="s">
        <v>2380</v>
      </c>
      <c r="I1640" s="38" t="str">
        <f t="shared" si="50"/>
        <v>Obesity</v>
      </c>
      <c r="J1640" s="38" t="str">
        <f t="shared" si="51"/>
        <v>Normal</v>
      </c>
    </row>
    <row r="1641" spans="1:10" x14ac:dyDescent="0.25">
      <c r="A1641" s="22" t="s">
        <v>731</v>
      </c>
      <c r="B1641" s="23">
        <v>16.5</v>
      </c>
      <c r="C1641" s="23">
        <v>6.9</v>
      </c>
      <c r="D1641" s="23" t="s">
        <v>2381</v>
      </c>
      <c r="E1641" s="23" t="s">
        <v>2380</v>
      </c>
      <c r="F1641" s="23" t="s">
        <v>2380</v>
      </c>
      <c r="G1641" s="23">
        <v>2</v>
      </c>
      <c r="H1641" s="24" t="s">
        <v>2380</v>
      </c>
      <c r="I1641" s="38" t="str">
        <f t="shared" si="50"/>
        <v>Underweight</v>
      </c>
      <c r="J1641" s="38" t="str">
        <f t="shared" si="51"/>
        <v>Diabetes</v>
      </c>
    </row>
    <row r="1642" spans="1:10" x14ac:dyDescent="0.25">
      <c r="A1642" s="25" t="s">
        <v>730</v>
      </c>
      <c r="B1642" s="26">
        <v>30.69</v>
      </c>
      <c r="C1642" s="26">
        <v>4.83</v>
      </c>
      <c r="D1642" s="26" t="s">
        <v>2380</v>
      </c>
      <c r="E1642" s="26" t="s">
        <v>2380</v>
      </c>
      <c r="F1642" s="26" t="s">
        <v>2380</v>
      </c>
      <c r="G1642" s="26">
        <v>1</v>
      </c>
      <c r="H1642" s="27" t="s">
        <v>2380</v>
      </c>
      <c r="I1642" s="38" t="str">
        <f t="shared" si="50"/>
        <v>Obesity</v>
      </c>
      <c r="J1642" s="38" t="str">
        <f t="shared" si="51"/>
        <v>Normal</v>
      </c>
    </row>
    <row r="1643" spans="1:10" x14ac:dyDescent="0.25">
      <c r="A1643" s="22" t="s">
        <v>729</v>
      </c>
      <c r="B1643" s="23">
        <v>28.93</v>
      </c>
      <c r="C1643" s="23">
        <v>4.87</v>
      </c>
      <c r="D1643" s="23" t="s">
        <v>2380</v>
      </c>
      <c r="E1643" s="23" t="s">
        <v>2380</v>
      </c>
      <c r="F1643" s="23" t="s">
        <v>2380</v>
      </c>
      <c r="G1643" s="23">
        <v>1</v>
      </c>
      <c r="H1643" s="24" t="s">
        <v>2380</v>
      </c>
      <c r="I1643" s="38" t="str">
        <f t="shared" si="50"/>
        <v>Overweight</v>
      </c>
      <c r="J1643" s="38" t="str">
        <f t="shared" si="51"/>
        <v>Normal</v>
      </c>
    </row>
    <row r="1644" spans="1:10" x14ac:dyDescent="0.25">
      <c r="A1644" s="25" t="s">
        <v>728</v>
      </c>
      <c r="B1644" s="26">
        <v>38.9</v>
      </c>
      <c r="C1644" s="26">
        <v>4.28</v>
      </c>
      <c r="D1644" s="26" t="s">
        <v>2380</v>
      </c>
      <c r="E1644" s="26" t="s">
        <v>2380</v>
      </c>
      <c r="F1644" s="26" t="s">
        <v>2380</v>
      </c>
      <c r="G1644" s="26">
        <v>0</v>
      </c>
      <c r="H1644" s="27" t="s">
        <v>2380</v>
      </c>
      <c r="I1644" s="38" t="str">
        <f t="shared" si="50"/>
        <v>Obesity</v>
      </c>
      <c r="J1644" s="38" t="str">
        <f t="shared" si="51"/>
        <v>Normal</v>
      </c>
    </row>
    <row r="1645" spans="1:10" x14ac:dyDescent="0.25">
      <c r="A1645" s="22" t="s">
        <v>727</v>
      </c>
      <c r="B1645" s="23">
        <v>26.9</v>
      </c>
      <c r="C1645" s="23">
        <v>4.07</v>
      </c>
      <c r="D1645" s="23" t="s">
        <v>2380</v>
      </c>
      <c r="E1645" s="23" t="s">
        <v>2380</v>
      </c>
      <c r="F1645" s="23" t="s">
        <v>2380</v>
      </c>
      <c r="G1645" s="23">
        <v>0</v>
      </c>
      <c r="H1645" s="24" t="s">
        <v>2380</v>
      </c>
      <c r="I1645" s="38" t="str">
        <f t="shared" si="50"/>
        <v>Overweight</v>
      </c>
      <c r="J1645" s="38" t="str">
        <f t="shared" si="51"/>
        <v>Normal</v>
      </c>
    </row>
    <row r="1646" spans="1:10" x14ac:dyDescent="0.25">
      <c r="A1646" s="25" t="s">
        <v>726</v>
      </c>
      <c r="B1646" s="26">
        <v>24.86</v>
      </c>
      <c r="C1646" s="26">
        <v>6.23</v>
      </c>
      <c r="D1646" s="26" t="s">
        <v>2380</v>
      </c>
      <c r="E1646" s="26" t="s">
        <v>2380</v>
      </c>
      <c r="F1646" s="26" t="s">
        <v>2380</v>
      </c>
      <c r="G1646" s="26">
        <v>0</v>
      </c>
      <c r="H1646" s="27" t="s">
        <v>2380</v>
      </c>
      <c r="I1646" s="38" t="str">
        <f t="shared" si="50"/>
        <v>Normal Weight</v>
      </c>
      <c r="J1646" s="38" t="str">
        <f t="shared" si="51"/>
        <v>Prediabetes</v>
      </c>
    </row>
    <row r="1647" spans="1:10" x14ac:dyDescent="0.25">
      <c r="A1647" s="22" t="s">
        <v>725</v>
      </c>
      <c r="B1647" s="23">
        <v>39.14</v>
      </c>
      <c r="C1647" s="23">
        <v>6.24</v>
      </c>
      <c r="D1647" s="23" t="s">
        <v>2380</v>
      </c>
      <c r="E1647" s="23" t="s">
        <v>2381</v>
      </c>
      <c r="F1647" s="23" t="s">
        <v>2380</v>
      </c>
      <c r="G1647" s="23">
        <v>1</v>
      </c>
      <c r="H1647" s="24" t="s">
        <v>2380</v>
      </c>
      <c r="I1647" s="38" t="str">
        <f t="shared" si="50"/>
        <v>Obesity</v>
      </c>
      <c r="J1647" s="38" t="str">
        <f t="shared" si="51"/>
        <v>Prediabetes</v>
      </c>
    </row>
    <row r="1648" spans="1:10" x14ac:dyDescent="0.25">
      <c r="A1648" s="25" t="s">
        <v>724</v>
      </c>
      <c r="B1648" s="26">
        <v>39.799999999999997</v>
      </c>
      <c r="C1648" s="26">
        <v>6.17</v>
      </c>
      <c r="D1648" s="26" t="s">
        <v>2380</v>
      </c>
      <c r="E1648" s="26" t="s">
        <v>2380</v>
      </c>
      <c r="F1648" s="26" t="s">
        <v>2382</v>
      </c>
      <c r="G1648" s="26">
        <v>1</v>
      </c>
      <c r="H1648" s="27" t="s">
        <v>2380</v>
      </c>
      <c r="I1648" s="38" t="str">
        <f t="shared" si="50"/>
        <v>Obesity</v>
      </c>
      <c r="J1648" s="38" t="str">
        <f t="shared" si="51"/>
        <v>Prediabetes</v>
      </c>
    </row>
    <row r="1649" spans="1:10" x14ac:dyDescent="0.25">
      <c r="A1649" s="22" t="s">
        <v>723</v>
      </c>
      <c r="B1649" s="23">
        <v>34.32</v>
      </c>
      <c r="C1649" s="23">
        <v>5.16</v>
      </c>
      <c r="D1649" s="23" t="s">
        <v>2380</v>
      </c>
      <c r="E1649" s="23" t="s">
        <v>2380</v>
      </c>
      <c r="F1649" s="23" t="s">
        <v>2380</v>
      </c>
      <c r="G1649" s="23">
        <v>1</v>
      </c>
      <c r="H1649" s="24" t="s">
        <v>2380</v>
      </c>
      <c r="I1649" s="38" t="str">
        <f t="shared" si="50"/>
        <v>Obesity</v>
      </c>
      <c r="J1649" s="38" t="str">
        <f t="shared" si="51"/>
        <v>Normal</v>
      </c>
    </row>
    <row r="1650" spans="1:10" x14ac:dyDescent="0.25">
      <c r="A1650" s="25" t="s">
        <v>722</v>
      </c>
      <c r="B1650" s="26">
        <v>32.51</v>
      </c>
      <c r="C1650" s="26">
        <v>4.3</v>
      </c>
      <c r="D1650" s="26" t="s">
        <v>2380</v>
      </c>
      <c r="E1650" s="26" t="s">
        <v>2380</v>
      </c>
      <c r="F1650" s="26" t="s">
        <v>2380</v>
      </c>
      <c r="G1650" s="26">
        <v>0</v>
      </c>
      <c r="H1650" s="27" t="s">
        <v>2380</v>
      </c>
      <c r="I1650" s="38" t="str">
        <f t="shared" si="50"/>
        <v>Obesity</v>
      </c>
      <c r="J1650" s="38" t="str">
        <f t="shared" si="51"/>
        <v>Normal</v>
      </c>
    </row>
    <row r="1651" spans="1:10" x14ac:dyDescent="0.25">
      <c r="A1651" s="22" t="s">
        <v>721</v>
      </c>
      <c r="B1651" s="23">
        <v>30.71</v>
      </c>
      <c r="C1651" s="23">
        <v>6.14</v>
      </c>
      <c r="D1651" s="23" t="s">
        <v>2380</v>
      </c>
      <c r="E1651" s="23" t="s">
        <v>2380</v>
      </c>
      <c r="F1651" s="23" t="s">
        <v>2382</v>
      </c>
      <c r="G1651" s="23">
        <v>1</v>
      </c>
      <c r="H1651" s="24" t="s">
        <v>2380</v>
      </c>
      <c r="I1651" s="38" t="str">
        <f t="shared" si="50"/>
        <v>Obesity</v>
      </c>
      <c r="J1651" s="38" t="str">
        <f t="shared" si="51"/>
        <v>Prediabetes</v>
      </c>
    </row>
    <row r="1652" spans="1:10" x14ac:dyDescent="0.25">
      <c r="A1652" s="25" t="s">
        <v>720</v>
      </c>
      <c r="B1652" s="26">
        <v>28.9</v>
      </c>
      <c r="C1652" s="26">
        <v>5.36</v>
      </c>
      <c r="D1652" s="26" t="s">
        <v>2380</v>
      </c>
      <c r="E1652" s="26" t="s">
        <v>2380</v>
      </c>
      <c r="F1652" s="26" t="s">
        <v>2380</v>
      </c>
      <c r="G1652" s="26">
        <v>1</v>
      </c>
      <c r="H1652" s="27" t="s">
        <v>2380</v>
      </c>
      <c r="I1652" s="38" t="str">
        <f t="shared" si="50"/>
        <v>Overweight</v>
      </c>
      <c r="J1652" s="38" t="str">
        <f t="shared" si="51"/>
        <v>Normal</v>
      </c>
    </row>
    <row r="1653" spans="1:10" x14ac:dyDescent="0.25">
      <c r="A1653" s="22" t="s">
        <v>719</v>
      </c>
      <c r="B1653" s="23">
        <v>36.19</v>
      </c>
      <c r="C1653" s="23">
        <v>4.3</v>
      </c>
      <c r="D1653" s="23" t="s">
        <v>2380</v>
      </c>
      <c r="E1653" s="23" t="s">
        <v>2380</v>
      </c>
      <c r="F1653" s="23" t="s">
        <v>2380</v>
      </c>
      <c r="G1653" s="23">
        <v>0</v>
      </c>
      <c r="H1653" s="24" t="s">
        <v>2380</v>
      </c>
      <c r="I1653" s="38" t="str">
        <f t="shared" si="50"/>
        <v>Obesity</v>
      </c>
      <c r="J1653" s="38" t="str">
        <f t="shared" si="51"/>
        <v>Normal</v>
      </c>
    </row>
    <row r="1654" spans="1:10" x14ac:dyDescent="0.25">
      <c r="A1654" s="25" t="s">
        <v>718</v>
      </c>
      <c r="B1654" s="26">
        <v>29.6</v>
      </c>
      <c r="C1654" s="26">
        <v>4.09</v>
      </c>
      <c r="D1654" s="26" t="s">
        <v>2380</v>
      </c>
      <c r="E1654" s="26" t="s">
        <v>2380</v>
      </c>
      <c r="F1654" s="26" t="s">
        <v>2380</v>
      </c>
      <c r="G1654" s="26">
        <v>0</v>
      </c>
      <c r="H1654" s="27" t="s">
        <v>2380</v>
      </c>
      <c r="I1654" s="38" t="str">
        <f t="shared" si="50"/>
        <v>Overweight</v>
      </c>
      <c r="J1654" s="38" t="str">
        <f t="shared" si="51"/>
        <v>Normal</v>
      </c>
    </row>
    <row r="1655" spans="1:10" x14ac:dyDescent="0.25">
      <c r="A1655" s="22" t="s">
        <v>717</v>
      </c>
      <c r="B1655" s="23">
        <v>30.95</v>
      </c>
      <c r="C1655" s="23">
        <v>6.27</v>
      </c>
      <c r="D1655" s="23" t="s">
        <v>2380</v>
      </c>
      <c r="E1655" s="23" t="s">
        <v>2380</v>
      </c>
      <c r="F1655" s="23" t="s">
        <v>2382</v>
      </c>
      <c r="G1655" s="23">
        <v>1</v>
      </c>
      <c r="H1655" s="24" t="s">
        <v>2380</v>
      </c>
      <c r="I1655" s="38" t="str">
        <f t="shared" si="50"/>
        <v>Obesity</v>
      </c>
      <c r="J1655" s="38" t="str">
        <f t="shared" si="51"/>
        <v>Prediabetes</v>
      </c>
    </row>
    <row r="1656" spans="1:10" x14ac:dyDescent="0.25">
      <c r="A1656" s="25" t="s">
        <v>716</v>
      </c>
      <c r="B1656" s="26">
        <v>19.95</v>
      </c>
      <c r="C1656" s="26">
        <v>5.39</v>
      </c>
      <c r="D1656" s="26" t="s">
        <v>2380</v>
      </c>
      <c r="E1656" s="26" t="s">
        <v>2380</v>
      </c>
      <c r="F1656" s="26" t="s">
        <v>2380</v>
      </c>
      <c r="G1656" s="26">
        <v>1</v>
      </c>
      <c r="H1656" s="27" t="s">
        <v>2380</v>
      </c>
      <c r="I1656" s="38" t="str">
        <f t="shared" si="50"/>
        <v>Normal Weight</v>
      </c>
      <c r="J1656" s="38" t="str">
        <f t="shared" si="51"/>
        <v>Normal</v>
      </c>
    </row>
    <row r="1657" spans="1:10" x14ac:dyDescent="0.25">
      <c r="A1657" s="22" t="s">
        <v>715</v>
      </c>
      <c r="B1657" s="23">
        <v>23.65</v>
      </c>
      <c r="C1657" s="23">
        <v>5.75</v>
      </c>
      <c r="D1657" s="23" t="s">
        <v>2381</v>
      </c>
      <c r="E1657" s="23" t="s">
        <v>2380</v>
      </c>
      <c r="F1657" s="23" t="s">
        <v>2380</v>
      </c>
      <c r="G1657" s="23">
        <v>0</v>
      </c>
      <c r="H1657" s="24" t="s">
        <v>2380</v>
      </c>
      <c r="I1657" s="38" t="str">
        <f t="shared" si="50"/>
        <v>Normal Weight</v>
      </c>
      <c r="J1657" s="38" t="str">
        <f t="shared" si="51"/>
        <v>Prediabetes</v>
      </c>
    </row>
    <row r="1658" spans="1:10" x14ac:dyDescent="0.25">
      <c r="A1658" s="25" t="s">
        <v>714</v>
      </c>
      <c r="B1658" s="26">
        <v>43.34</v>
      </c>
      <c r="C1658" s="26">
        <v>4.91</v>
      </c>
      <c r="D1658" s="26" t="s">
        <v>2380</v>
      </c>
      <c r="E1658" s="26" t="s">
        <v>2380</v>
      </c>
      <c r="F1658" s="26" t="s">
        <v>2380</v>
      </c>
      <c r="G1658" s="26">
        <v>1</v>
      </c>
      <c r="H1658" s="27" t="s">
        <v>2380</v>
      </c>
      <c r="I1658" s="38" t="str">
        <f t="shared" si="50"/>
        <v>Obesity</v>
      </c>
      <c r="J1658" s="38" t="str">
        <f t="shared" si="51"/>
        <v>Normal</v>
      </c>
    </row>
    <row r="1659" spans="1:10" x14ac:dyDescent="0.25">
      <c r="A1659" s="22" t="s">
        <v>713</v>
      </c>
      <c r="B1659" s="23">
        <v>31.98</v>
      </c>
      <c r="C1659" s="23">
        <v>4.46</v>
      </c>
      <c r="D1659" s="23" t="s">
        <v>2381</v>
      </c>
      <c r="E1659" s="23" t="s">
        <v>2380</v>
      </c>
      <c r="F1659" s="23" t="s">
        <v>2380</v>
      </c>
      <c r="G1659" s="23">
        <v>1</v>
      </c>
      <c r="H1659" s="24" t="s">
        <v>2380</v>
      </c>
      <c r="I1659" s="38" t="str">
        <f t="shared" si="50"/>
        <v>Obesity</v>
      </c>
      <c r="J1659" s="38" t="str">
        <f t="shared" si="51"/>
        <v>Normal</v>
      </c>
    </row>
    <row r="1660" spans="1:10" x14ac:dyDescent="0.25">
      <c r="A1660" s="25" t="s">
        <v>712</v>
      </c>
      <c r="B1660" s="26">
        <v>35.86</v>
      </c>
      <c r="C1660" s="26">
        <v>6.22</v>
      </c>
      <c r="D1660" s="26" t="s">
        <v>2380</v>
      </c>
      <c r="E1660" s="26" t="s">
        <v>2380</v>
      </c>
      <c r="F1660" s="26" t="s">
        <v>2380</v>
      </c>
      <c r="G1660" s="26">
        <v>1</v>
      </c>
      <c r="H1660" s="27" t="s">
        <v>2380</v>
      </c>
      <c r="I1660" s="38" t="str">
        <f t="shared" si="50"/>
        <v>Obesity</v>
      </c>
      <c r="J1660" s="38" t="str">
        <f t="shared" si="51"/>
        <v>Prediabetes</v>
      </c>
    </row>
    <row r="1661" spans="1:10" x14ac:dyDescent="0.25">
      <c r="A1661" s="22" t="s">
        <v>711</v>
      </c>
      <c r="B1661" s="23">
        <v>15.2</v>
      </c>
      <c r="C1661" s="23">
        <v>8.82</v>
      </c>
      <c r="D1661" s="23" t="s">
        <v>2380</v>
      </c>
      <c r="E1661" s="23" t="s">
        <v>2380</v>
      </c>
      <c r="F1661" s="23" t="s">
        <v>2380</v>
      </c>
      <c r="G1661" s="23">
        <v>0</v>
      </c>
      <c r="H1661" s="24" t="s">
        <v>2380</v>
      </c>
      <c r="I1661" s="38" t="str">
        <f t="shared" si="50"/>
        <v>Underweight</v>
      </c>
      <c r="J1661" s="38" t="str">
        <f t="shared" si="51"/>
        <v>Diabetes</v>
      </c>
    </row>
    <row r="1662" spans="1:10" x14ac:dyDescent="0.25">
      <c r="A1662" s="25" t="s">
        <v>710</v>
      </c>
      <c r="B1662" s="26">
        <v>37.200000000000003</v>
      </c>
      <c r="C1662" s="26">
        <v>10.14</v>
      </c>
      <c r="D1662" s="26" t="s">
        <v>2380</v>
      </c>
      <c r="E1662" s="26" t="s">
        <v>2380</v>
      </c>
      <c r="F1662" s="26" t="s">
        <v>2380</v>
      </c>
      <c r="G1662" s="26">
        <v>0</v>
      </c>
      <c r="H1662" s="27" t="s">
        <v>2380</v>
      </c>
      <c r="I1662" s="38" t="str">
        <f t="shared" si="50"/>
        <v>Obesity</v>
      </c>
      <c r="J1662" s="38" t="str">
        <f t="shared" si="51"/>
        <v>Diabetes</v>
      </c>
    </row>
    <row r="1663" spans="1:10" x14ac:dyDescent="0.25">
      <c r="A1663" s="22" t="s">
        <v>709</v>
      </c>
      <c r="B1663" s="23">
        <v>17.91</v>
      </c>
      <c r="C1663" s="23">
        <v>4.66</v>
      </c>
      <c r="D1663" s="23" t="s">
        <v>2380</v>
      </c>
      <c r="E1663" s="23" t="s">
        <v>2380</v>
      </c>
      <c r="F1663" s="23" t="s">
        <v>2380</v>
      </c>
      <c r="G1663" s="23">
        <v>2</v>
      </c>
      <c r="H1663" s="24" t="s">
        <v>2380</v>
      </c>
      <c r="I1663" s="38" t="str">
        <f t="shared" si="50"/>
        <v>Underweight</v>
      </c>
      <c r="J1663" s="38" t="str">
        <f t="shared" si="51"/>
        <v>Normal</v>
      </c>
    </row>
    <row r="1664" spans="1:10" x14ac:dyDescent="0.25">
      <c r="A1664" s="25" t="s">
        <v>708</v>
      </c>
      <c r="B1664" s="26">
        <v>20.76</v>
      </c>
      <c r="C1664" s="26">
        <v>6.26</v>
      </c>
      <c r="D1664" s="26" t="s">
        <v>2380</v>
      </c>
      <c r="E1664" s="26" t="s">
        <v>2380</v>
      </c>
      <c r="F1664" s="26" t="s">
        <v>2380</v>
      </c>
      <c r="G1664" s="26">
        <v>0</v>
      </c>
      <c r="H1664" s="27" t="s">
        <v>2380</v>
      </c>
      <c r="I1664" s="38" t="str">
        <f t="shared" si="50"/>
        <v>Normal Weight</v>
      </c>
      <c r="J1664" s="38" t="str">
        <f t="shared" si="51"/>
        <v>Prediabetes</v>
      </c>
    </row>
    <row r="1665" spans="1:10" x14ac:dyDescent="0.25">
      <c r="A1665" s="22" t="s">
        <v>707</v>
      </c>
      <c r="B1665" s="23">
        <v>38.99</v>
      </c>
      <c r="C1665" s="23">
        <v>5.21</v>
      </c>
      <c r="D1665" s="23" t="s">
        <v>2380</v>
      </c>
      <c r="E1665" s="23" t="s">
        <v>2381</v>
      </c>
      <c r="F1665" s="23" t="s">
        <v>2380</v>
      </c>
      <c r="G1665" s="23">
        <v>1</v>
      </c>
      <c r="H1665" s="24" t="s">
        <v>2380</v>
      </c>
      <c r="I1665" s="38" t="str">
        <f t="shared" si="50"/>
        <v>Obesity</v>
      </c>
      <c r="J1665" s="38" t="str">
        <f t="shared" si="51"/>
        <v>Normal</v>
      </c>
    </row>
    <row r="1666" spans="1:10" x14ac:dyDescent="0.25">
      <c r="A1666" s="25" t="s">
        <v>706</v>
      </c>
      <c r="B1666" s="26">
        <v>42.655000000000001</v>
      </c>
      <c r="C1666" s="26">
        <v>5.94</v>
      </c>
      <c r="D1666" s="26" t="s">
        <v>2381</v>
      </c>
      <c r="E1666" s="26" t="s">
        <v>2380</v>
      </c>
      <c r="F1666" s="26" t="s">
        <v>2382</v>
      </c>
      <c r="G1666" s="26">
        <v>1</v>
      </c>
      <c r="H1666" s="27" t="s">
        <v>2380</v>
      </c>
      <c r="I1666" s="38" t="str">
        <f t="shared" ref="I1666:I1729" si="52">IF(B1666&lt;18.5,"Underweight",IF(B1666&lt;25,"Normal Weight",IF(B1666&lt;30,"Overweight","Obesity")))</f>
        <v>Obesity</v>
      </c>
      <c r="J1666" s="38" t="str">
        <f t="shared" ref="J1666:J1729" si="53">IF(C1666&lt;5.7,"Normal",IF(C1666&lt;6.5,"Prediabetes","Diabetes"))</f>
        <v>Prediabetes</v>
      </c>
    </row>
    <row r="1667" spans="1:10" x14ac:dyDescent="0.25">
      <c r="A1667" s="22" t="s">
        <v>705</v>
      </c>
      <c r="B1667" s="23">
        <v>30.57</v>
      </c>
      <c r="C1667" s="23">
        <v>5.34</v>
      </c>
      <c r="D1667" s="23" t="s">
        <v>2380</v>
      </c>
      <c r="E1667" s="23" t="s">
        <v>2380</v>
      </c>
      <c r="F1667" s="23" t="s">
        <v>2382</v>
      </c>
      <c r="G1667" s="23">
        <v>1</v>
      </c>
      <c r="H1667" s="24" t="s">
        <v>2380</v>
      </c>
      <c r="I1667" s="38" t="str">
        <f t="shared" si="52"/>
        <v>Obesity</v>
      </c>
      <c r="J1667" s="38" t="str">
        <f t="shared" si="53"/>
        <v>Normal</v>
      </c>
    </row>
    <row r="1668" spans="1:10" x14ac:dyDescent="0.25">
      <c r="A1668" s="25" t="s">
        <v>704</v>
      </c>
      <c r="B1668" s="26">
        <v>17.7</v>
      </c>
      <c r="C1668" s="26">
        <v>6.38</v>
      </c>
      <c r="D1668" s="26" t="s">
        <v>2380</v>
      </c>
      <c r="E1668" s="26" t="s">
        <v>2380</v>
      </c>
      <c r="F1668" s="26" t="s">
        <v>2380</v>
      </c>
      <c r="G1668" s="26">
        <v>2</v>
      </c>
      <c r="H1668" s="27" t="s">
        <v>2380</v>
      </c>
      <c r="I1668" s="38" t="str">
        <f t="shared" si="52"/>
        <v>Underweight</v>
      </c>
      <c r="J1668" s="38" t="str">
        <f t="shared" si="53"/>
        <v>Prediabetes</v>
      </c>
    </row>
    <row r="1669" spans="1:10" x14ac:dyDescent="0.25">
      <c r="A1669" s="22" t="s">
        <v>703</v>
      </c>
      <c r="B1669" s="23">
        <v>34.770000000000003</v>
      </c>
      <c r="C1669" s="23">
        <v>4.47</v>
      </c>
      <c r="D1669" s="23" t="s">
        <v>2380</v>
      </c>
      <c r="E1669" s="23" t="s">
        <v>2380</v>
      </c>
      <c r="F1669" s="23" t="s">
        <v>2380</v>
      </c>
      <c r="G1669" s="23">
        <v>1</v>
      </c>
      <c r="H1669" s="24" t="s">
        <v>2380</v>
      </c>
      <c r="I1669" s="38" t="str">
        <f t="shared" si="52"/>
        <v>Obesity</v>
      </c>
      <c r="J1669" s="38" t="str">
        <f t="shared" si="53"/>
        <v>Normal</v>
      </c>
    </row>
    <row r="1670" spans="1:10" x14ac:dyDescent="0.25">
      <c r="A1670" s="25" t="s">
        <v>702</v>
      </c>
      <c r="B1670" s="26">
        <v>16.88</v>
      </c>
      <c r="C1670" s="26">
        <v>9.9600000000000009</v>
      </c>
      <c r="D1670" s="26" t="s">
        <v>2380</v>
      </c>
      <c r="E1670" s="26" t="s">
        <v>2380</v>
      </c>
      <c r="F1670" s="26" t="s">
        <v>2380</v>
      </c>
      <c r="G1670" s="26">
        <v>0</v>
      </c>
      <c r="H1670" s="27" t="s">
        <v>2380</v>
      </c>
      <c r="I1670" s="38" t="str">
        <f t="shared" si="52"/>
        <v>Underweight</v>
      </c>
      <c r="J1670" s="38" t="str">
        <f t="shared" si="53"/>
        <v>Diabetes</v>
      </c>
    </row>
    <row r="1671" spans="1:10" x14ac:dyDescent="0.25">
      <c r="A1671" s="22" t="s">
        <v>701</v>
      </c>
      <c r="B1671" s="23">
        <v>40.26</v>
      </c>
      <c r="C1671" s="23">
        <v>9.92</v>
      </c>
      <c r="D1671" s="23" t="s">
        <v>2381</v>
      </c>
      <c r="E1671" s="23" t="s">
        <v>2380</v>
      </c>
      <c r="F1671" s="23" t="s">
        <v>2380</v>
      </c>
      <c r="G1671" s="23">
        <v>0</v>
      </c>
      <c r="H1671" s="24" t="s">
        <v>2380</v>
      </c>
      <c r="I1671" s="38" t="str">
        <f t="shared" si="52"/>
        <v>Obesity</v>
      </c>
      <c r="J1671" s="38" t="str">
        <f t="shared" si="53"/>
        <v>Diabetes</v>
      </c>
    </row>
    <row r="1672" spans="1:10" x14ac:dyDescent="0.25">
      <c r="A1672" s="25" t="s">
        <v>700</v>
      </c>
      <c r="B1672" s="26">
        <v>25.6</v>
      </c>
      <c r="C1672" s="26">
        <v>6.03</v>
      </c>
      <c r="D1672" s="26" t="s">
        <v>2380</v>
      </c>
      <c r="E1672" s="26" t="s">
        <v>2380</v>
      </c>
      <c r="F1672" s="26" t="s">
        <v>2382</v>
      </c>
      <c r="G1672" s="26">
        <v>1</v>
      </c>
      <c r="H1672" s="27" t="s">
        <v>2380</v>
      </c>
      <c r="I1672" s="38" t="str">
        <f t="shared" si="52"/>
        <v>Overweight</v>
      </c>
      <c r="J1672" s="38" t="str">
        <f t="shared" si="53"/>
        <v>Prediabetes</v>
      </c>
    </row>
    <row r="1673" spans="1:10" x14ac:dyDescent="0.25">
      <c r="A1673" s="22" t="s">
        <v>699</v>
      </c>
      <c r="B1673" s="23">
        <v>33.549999999999997</v>
      </c>
      <c r="C1673" s="23">
        <v>10.9</v>
      </c>
      <c r="D1673" s="23" t="s">
        <v>2381</v>
      </c>
      <c r="E1673" s="23" t="s">
        <v>2380</v>
      </c>
      <c r="F1673" s="23" t="s">
        <v>2380</v>
      </c>
      <c r="G1673" s="23">
        <v>0</v>
      </c>
      <c r="H1673" s="24" t="s">
        <v>2380</v>
      </c>
      <c r="I1673" s="38" t="str">
        <f t="shared" si="52"/>
        <v>Obesity</v>
      </c>
      <c r="J1673" s="38" t="str">
        <f t="shared" si="53"/>
        <v>Diabetes</v>
      </c>
    </row>
    <row r="1674" spans="1:10" x14ac:dyDescent="0.25">
      <c r="A1674" s="25" t="s">
        <v>698</v>
      </c>
      <c r="B1674" s="26">
        <v>16.690000000000001</v>
      </c>
      <c r="C1674" s="26">
        <v>10.66</v>
      </c>
      <c r="D1674" s="26" t="s">
        <v>2380</v>
      </c>
      <c r="E1674" s="26" t="s">
        <v>2380</v>
      </c>
      <c r="F1674" s="26" t="s">
        <v>2380</v>
      </c>
      <c r="G1674" s="26">
        <v>0</v>
      </c>
      <c r="H1674" s="27" t="s">
        <v>2380</v>
      </c>
      <c r="I1674" s="38" t="str">
        <f t="shared" si="52"/>
        <v>Underweight</v>
      </c>
      <c r="J1674" s="38" t="str">
        <f t="shared" si="53"/>
        <v>Diabetes</v>
      </c>
    </row>
    <row r="1675" spans="1:10" x14ac:dyDescent="0.25">
      <c r="A1675" s="22" t="s">
        <v>697</v>
      </c>
      <c r="B1675" s="23">
        <v>19.95</v>
      </c>
      <c r="C1675" s="23">
        <v>4.05</v>
      </c>
      <c r="D1675" s="23" t="s">
        <v>2380</v>
      </c>
      <c r="E1675" s="23" t="s">
        <v>2380</v>
      </c>
      <c r="F1675" s="23" t="s">
        <v>2380</v>
      </c>
      <c r="G1675" s="23">
        <v>1</v>
      </c>
      <c r="H1675" s="24" t="s">
        <v>2380</v>
      </c>
      <c r="I1675" s="38" t="str">
        <f t="shared" si="52"/>
        <v>Normal Weight</v>
      </c>
      <c r="J1675" s="38" t="str">
        <f t="shared" si="53"/>
        <v>Normal</v>
      </c>
    </row>
    <row r="1676" spans="1:10" x14ac:dyDescent="0.25">
      <c r="A1676" s="25" t="s">
        <v>696</v>
      </c>
      <c r="B1676" s="26">
        <v>17.55</v>
      </c>
      <c r="C1676" s="26">
        <v>4.2300000000000004</v>
      </c>
      <c r="D1676" s="26" t="s">
        <v>2380</v>
      </c>
      <c r="E1676" s="26" t="s">
        <v>2380</v>
      </c>
      <c r="F1676" s="26" t="s">
        <v>2380</v>
      </c>
      <c r="G1676" s="26">
        <v>2</v>
      </c>
      <c r="H1676" s="27" t="s">
        <v>2380</v>
      </c>
      <c r="I1676" s="38" t="str">
        <f t="shared" si="52"/>
        <v>Underweight</v>
      </c>
      <c r="J1676" s="38" t="str">
        <f t="shared" si="53"/>
        <v>Normal</v>
      </c>
    </row>
    <row r="1677" spans="1:10" x14ac:dyDescent="0.25">
      <c r="A1677" s="22" t="s">
        <v>695</v>
      </c>
      <c r="B1677" s="23">
        <v>22.01</v>
      </c>
      <c r="C1677" s="23">
        <v>5.01</v>
      </c>
      <c r="D1677" s="23" t="s">
        <v>2380</v>
      </c>
      <c r="E1677" s="23" t="s">
        <v>2380</v>
      </c>
      <c r="F1677" s="23" t="s">
        <v>2380</v>
      </c>
      <c r="G1677" s="23">
        <v>1</v>
      </c>
      <c r="H1677" s="24" t="s">
        <v>2380</v>
      </c>
      <c r="I1677" s="38" t="str">
        <f t="shared" si="52"/>
        <v>Normal Weight</v>
      </c>
      <c r="J1677" s="38" t="str">
        <f t="shared" si="53"/>
        <v>Normal</v>
      </c>
    </row>
    <row r="1678" spans="1:10" x14ac:dyDescent="0.25">
      <c r="A1678" s="25" t="s">
        <v>694</v>
      </c>
      <c r="B1678" s="26">
        <v>41.8</v>
      </c>
      <c r="C1678" s="26">
        <v>5.82</v>
      </c>
      <c r="D1678" s="26" t="s">
        <v>2381</v>
      </c>
      <c r="E1678" s="26" t="s">
        <v>2380</v>
      </c>
      <c r="F1678" s="26" t="s">
        <v>2382</v>
      </c>
      <c r="G1678" s="26">
        <v>1</v>
      </c>
      <c r="H1678" s="27" t="s">
        <v>2380</v>
      </c>
      <c r="I1678" s="38" t="str">
        <f t="shared" si="52"/>
        <v>Obesity</v>
      </c>
      <c r="J1678" s="38" t="str">
        <f t="shared" si="53"/>
        <v>Prediabetes</v>
      </c>
    </row>
    <row r="1679" spans="1:10" x14ac:dyDescent="0.25">
      <c r="A1679" s="22" t="s">
        <v>693</v>
      </c>
      <c r="B1679" s="23">
        <v>19.170000000000002</v>
      </c>
      <c r="C1679" s="23">
        <v>7.94</v>
      </c>
      <c r="D1679" s="23" t="s">
        <v>2380</v>
      </c>
      <c r="E1679" s="23" t="s">
        <v>2380</v>
      </c>
      <c r="F1679" s="23" t="s">
        <v>2380</v>
      </c>
      <c r="G1679" s="23">
        <v>0</v>
      </c>
      <c r="H1679" s="24" t="s">
        <v>2380</v>
      </c>
      <c r="I1679" s="38" t="str">
        <f t="shared" si="52"/>
        <v>Normal Weight</v>
      </c>
      <c r="J1679" s="38" t="str">
        <f t="shared" si="53"/>
        <v>Diabetes</v>
      </c>
    </row>
    <row r="1680" spans="1:10" x14ac:dyDescent="0.25">
      <c r="A1680" s="25" t="s">
        <v>692</v>
      </c>
      <c r="B1680" s="26">
        <v>32.799999999999997</v>
      </c>
      <c r="C1680" s="26">
        <v>6.16</v>
      </c>
      <c r="D1680" s="26" t="s">
        <v>2381</v>
      </c>
      <c r="E1680" s="26" t="s">
        <v>2380</v>
      </c>
      <c r="F1680" s="26" t="s">
        <v>2382</v>
      </c>
      <c r="G1680" s="26">
        <v>1</v>
      </c>
      <c r="H1680" s="27" t="s">
        <v>2380</v>
      </c>
      <c r="I1680" s="38" t="str">
        <f t="shared" si="52"/>
        <v>Obesity</v>
      </c>
      <c r="J1680" s="38" t="str">
        <f t="shared" si="53"/>
        <v>Prediabetes</v>
      </c>
    </row>
    <row r="1681" spans="1:10" x14ac:dyDescent="0.25">
      <c r="A1681" s="22" t="s">
        <v>691</v>
      </c>
      <c r="B1681" s="23">
        <v>35.814999999999998</v>
      </c>
      <c r="C1681" s="23">
        <v>4.1500000000000004</v>
      </c>
      <c r="D1681" s="23" t="s">
        <v>2380</v>
      </c>
      <c r="E1681" s="23" t="s">
        <v>2380</v>
      </c>
      <c r="F1681" s="23" t="s">
        <v>2380</v>
      </c>
      <c r="G1681" s="23">
        <v>1</v>
      </c>
      <c r="H1681" s="24" t="s">
        <v>2380</v>
      </c>
      <c r="I1681" s="38" t="str">
        <f t="shared" si="52"/>
        <v>Obesity</v>
      </c>
      <c r="J1681" s="38" t="str">
        <f t="shared" si="53"/>
        <v>Normal</v>
      </c>
    </row>
    <row r="1682" spans="1:10" x14ac:dyDescent="0.25">
      <c r="A1682" s="25" t="s">
        <v>690</v>
      </c>
      <c r="B1682" s="26">
        <v>24.3</v>
      </c>
      <c r="C1682" s="26">
        <v>6.23</v>
      </c>
      <c r="D1682" s="26" t="s">
        <v>2380</v>
      </c>
      <c r="E1682" s="26" t="s">
        <v>2380</v>
      </c>
      <c r="F1682" s="26" t="s">
        <v>2380</v>
      </c>
      <c r="G1682" s="26">
        <v>0</v>
      </c>
      <c r="H1682" s="27" t="s">
        <v>2380</v>
      </c>
      <c r="I1682" s="38" t="str">
        <f t="shared" si="52"/>
        <v>Normal Weight</v>
      </c>
      <c r="J1682" s="38" t="str">
        <f t="shared" si="53"/>
        <v>Prediabetes</v>
      </c>
    </row>
    <row r="1683" spans="1:10" x14ac:dyDescent="0.25">
      <c r="A1683" s="22" t="s">
        <v>689</v>
      </c>
      <c r="B1683" s="23">
        <v>19.059999999999999</v>
      </c>
      <c r="C1683" s="23">
        <v>7.41</v>
      </c>
      <c r="D1683" s="23" t="s">
        <v>2380</v>
      </c>
      <c r="E1683" s="23" t="s">
        <v>2380</v>
      </c>
      <c r="F1683" s="23" t="s">
        <v>2380</v>
      </c>
      <c r="G1683" s="23">
        <v>0</v>
      </c>
      <c r="H1683" s="24" t="s">
        <v>2380</v>
      </c>
      <c r="I1683" s="38" t="str">
        <f t="shared" si="52"/>
        <v>Normal Weight</v>
      </c>
      <c r="J1683" s="38" t="str">
        <f t="shared" si="53"/>
        <v>Diabetes</v>
      </c>
    </row>
    <row r="1684" spans="1:10" x14ac:dyDescent="0.25">
      <c r="A1684" s="25" t="s">
        <v>688</v>
      </c>
      <c r="B1684" s="26">
        <v>33.25</v>
      </c>
      <c r="C1684" s="26">
        <v>5.62</v>
      </c>
      <c r="D1684" s="26" t="s">
        <v>2381</v>
      </c>
      <c r="E1684" s="26" t="s">
        <v>2380</v>
      </c>
      <c r="F1684" s="26" t="s">
        <v>2380</v>
      </c>
      <c r="G1684" s="26">
        <v>1</v>
      </c>
      <c r="H1684" s="27" t="s">
        <v>2380</v>
      </c>
      <c r="I1684" s="38" t="str">
        <f t="shared" si="52"/>
        <v>Obesity</v>
      </c>
      <c r="J1684" s="38" t="str">
        <f t="shared" si="53"/>
        <v>Normal</v>
      </c>
    </row>
    <row r="1685" spans="1:10" x14ac:dyDescent="0.25">
      <c r="A1685" s="22" t="s">
        <v>687</v>
      </c>
      <c r="B1685" s="23">
        <v>21.37</v>
      </c>
      <c r="C1685" s="23">
        <v>4.54</v>
      </c>
      <c r="D1685" s="23" t="s">
        <v>2381</v>
      </c>
      <c r="E1685" s="23" t="s">
        <v>2380</v>
      </c>
      <c r="F1685" s="23" t="s">
        <v>2382</v>
      </c>
      <c r="G1685" s="23">
        <v>1</v>
      </c>
      <c r="H1685" s="24" t="s">
        <v>2380</v>
      </c>
      <c r="I1685" s="38" t="str">
        <f t="shared" si="52"/>
        <v>Normal Weight</v>
      </c>
      <c r="J1685" s="38" t="str">
        <f t="shared" si="53"/>
        <v>Normal</v>
      </c>
    </row>
    <row r="1686" spans="1:10" x14ac:dyDescent="0.25">
      <c r="A1686" s="25" t="s">
        <v>686</v>
      </c>
      <c r="B1686" s="26">
        <v>34.43</v>
      </c>
      <c r="C1686" s="26">
        <v>8.6199999999999992</v>
      </c>
      <c r="D1686" s="26" t="s">
        <v>2381</v>
      </c>
      <c r="E1686" s="26" t="s">
        <v>2380</v>
      </c>
      <c r="F1686" s="26" t="s">
        <v>2380</v>
      </c>
      <c r="G1686" s="26">
        <v>1</v>
      </c>
      <c r="H1686" s="27" t="s">
        <v>2380</v>
      </c>
      <c r="I1686" s="38" t="str">
        <f t="shared" si="52"/>
        <v>Obesity</v>
      </c>
      <c r="J1686" s="38" t="str">
        <f t="shared" si="53"/>
        <v>Diabetes</v>
      </c>
    </row>
    <row r="1687" spans="1:10" x14ac:dyDescent="0.25">
      <c r="A1687" s="22" t="s">
        <v>685</v>
      </c>
      <c r="B1687" s="23">
        <v>20.86</v>
      </c>
      <c r="C1687" s="23">
        <v>4.3600000000000003</v>
      </c>
      <c r="D1687" s="23" t="s">
        <v>2381</v>
      </c>
      <c r="E1687" s="23" t="s">
        <v>2380</v>
      </c>
      <c r="F1687" s="23" t="s">
        <v>2380</v>
      </c>
      <c r="G1687" s="23">
        <v>0</v>
      </c>
      <c r="H1687" s="24" t="s">
        <v>2380</v>
      </c>
      <c r="I1687" s="38" t="str">
        <f t="shared" si="52"/>
        <v>Normal Weight</v>
      </c>
      <c r="J1687" s="38" t="str">
        <f t="shared" si="53"/>
        <v>Normal</v>
      </c>
    </row>
    <row r="1688" spans="1:10" x14ac:dyDescent="0.25">
      <c r="A1688" s="25" t="s">
        <v>684</v>
      </c>
      <c r="B1688" s="26">
        <v>18.34</v>
      </c>
      <c r="C1688" s="26">
        <v>10.01</v>
      </c>
      <c r="D1688" s="26" t="s">
        <v>2380</v>
      </c>
      <c r="E1688" s="26" t="s">
        <v>2380</v>
      </c>
      <c r="F1688" s="26" t="s">
        <v>2380</v>
      </c>
      <c r="G1688" s="26">
        <v>0</v>
      </c>
      <c r="H1688" s="27" t="s">
        <v>2380</v>
      </c>
      <c r="I1688" s="38" t="str">
        <f t="shared" si="52"/>
        <v>Underweight</v>
      </c>
      <c r="J1688" s="38" t="str">
        <f t="shared" si="53"/>
        <v>Diabetes</v>
      </c>
    </row>
    <row r="1689" spans="1:10" x14ac:dyDescent="0.25">
      <c r="A1689" s="22" t="s">
        <v>683</v>
      </c>
      <c r="B1689" s="23">
        <v>34.15</v>
      </c>
      <c r="C1689" s="23">
        <v>5.42</v>
      </c>
      <c r="D1689" s="23" t="s">
        <v>2380</v>
      </c>
      <c r="E1689" s="23" t="s">
        <v>2380</v>
      </c>
      <c r="F1689" s="23" t="s">
        <v>2380</v>
      </c>
      <c r="G1689" s="23">
        <v>0</v>
      </c>
      <c r="H1689" s="24" t="s">
        <v>2380</v>
      </c>
      <c r="I1689" s="38" t="str">
        <f t="shared" si="52"/>
        <v>Obesity</v>
      </c>
      <c r="J1689" s="38" t="str">
        <f t="shared" si="53"/>
        <v>Normal</v>
      </c>
    </row>
    <row r="1690" spans="1:10" x14ac:dyDescent="0.25">
      <c r="A1690" s="25" t="s">
        <v>682</v>
      </c>
      <c r="B1690" s="26">
        <v>18.350000000000001</v>
      </c>
      <c r="C1690" s="26">
        <v>5.12</v>
      </c>
      <c r="D1690" s="26" t="s">
        <v>2380</v>
      </c>
      <c r="E1690" s="26" t="s">
        <v>2380</v>
      </c>
      <c r="F1690" s="26" t="s">
        <v>2380</v>
      </c>
      <c r="G1690" s="26">
        <v>0</v>
      </c>
      <c r="H1690" s="27" t="s">
        <v>2380</v>
      </c>
      <c r="I1690" s="38" t="str">
        <f t="shared" si="52"/>
        <v>Underweight</v>
      </c>
      <c r="J1690" s="38" t="str">
        <f t="shared" si="53"/>
        <v>Normal</v>
      </c>
    </row>
    <row r="1691" spans="1:10" x14ac:dyDescent="0.25">
      <c r="A1691" s="22" t="s">
        <v>681</v>
      </c>
      <c r="B1691" s="23">
        <v>22.13</v>
      </c>
      <c r="C1691" s="23">
        <v>9.1999999999999993</v>
      </c>
      <c r="D1691" s="23" t="s">
        <v>2381</v>
      </c>
      <c r="E1691" s="23" t="s">
        <v>2380</v>
      </c>
      <c r="F1691" s="23" t="s">
        <v>2380</v>
      </c>
      <c r="G1691" s="23">
        <v>0</v>
      </c>
      <c r="H1691" s="24" t="s">
        <v>2380</v>
      </c>
      <c r="I1691" s="38" t="str">
        <f t="shared" si="52"/>
        <v>Normal Weight</v>
      </c>
      <c r="J1691" s="38" t="str">
        <f t="shared" si="53"/>
        <v>Diabetes</v>
      </c>
    </row>
    <row r="1692" spans="1:10" x14ac:dyDescent="0.25">
      <c r="A1692" s="25" t="s">
        <v>680</v>
      </c>
      <c r="B1692" s="26">
        <v>22.51</v>
      </c>
      <c r="C1692" s="26">
        <v>6.08</v>
      </c>
      <c r="D1692" s="26" t="s">
        <v>2381</v>
      </c>
      <c r="E1692" s="26" t="s">
        <v>2380</v>
      </c>
      <c r="F1692" s="26" t="s">
        <v>2380</v>
      </c>
      <c r="G1692" s="26">
        <v>1</v>
      </c>
      <c r="H1692" s="27" t="s">
        <v>2380</v>
      </c>
      <c r="I1692" s="38" t="str">
        <f t="shared" si="52"/>
        <v>Normal Weight</v>
      </c>
      <c r="J1692" s="38" t="str">
        <f t="shared" si="53"/>
        <v>Prediabetes</v>
      </c>
    </row>
    <row r="1693" spans="1:10" x14ac:dyDescent="0.25">
      <c r="A1693" s="22" t="s">
        <v>679</v>
      </c>
      <c r="B1693" s="23">
        <v>31</v>
      </c>
      <c r="C1693" s="23">
        <v>4.7699999999999996</v>
      </c>
      <c r="D1693" s="23" t="s">
        <v>2380</v>
      </c>
      <c r="E1693" s="23" t="s">
        <v>2380</v>
      </c>
      <c r="F1693" s="23" t="s">
        <v>2380</v>
      </c>
      <c r="G1693" s="23">
        <v>1</v>
      </c>
      <c r="H1693" s="24" t="s">
        <v>2380</v>
      </c>
      <c r="I1693" s="38" t="str">
        <f t="shared" si="52"/>
        <v>Obesity</v>
      </c>
      <c r="J1693" s="38" t="str">
        <f t="shared" si="53"/>
        <v>Normal</v>
      </c>
    </row>
    <row r="1694" spans="1:10" x14ac:dyDescent="0.25">
      <c r="A1694" s="25" t="s">
        <v>678</v>
      </c>
      <c r="B1694" s="26">
        <v>28.27</v>
      </c>
      <c r="C1694" s="26">
        <v>4.62</v>
      </c>
      <c r="D1694" s="26" t="s">
        <v>2380</v>
      </c>
      <c r="E1694" s="26" t="s">
        <v>2380</v>
      </c>
      <c r="F1694" s="26" t="s">
        <v>2380</v>
      </c>
      <c r="G1694" s="26">
        <v>1</v>
      </c>
      <c r="H1694" s="27" t="s">
        <v>2380</v>
      </c>
      <c r="I1694" s="38" t="str">
        <f t="shared" si="52"/>
        <v>Overweight</v>
      </c>
      <c r="J1694" s="38" t="str">
        <f t="shared" si="53"/>
        <v>Normal</v>
      </c>
    </row>
    <row r="1695" spans="1:10" x14ac:dyDescent="0.25">
      <c r="A1695" s="22" t="s">
        <v>677</v>
      </c>
      <c r="B1695" s="23">
        <v>29.92</v>
      </c>
      <c r="C1695" s="23">
        <v>9.07</v>
      </c>
      <c r="D1695" s="23" t="s">
        <v>2381</v>
      </c>
      <c r="E1695" s="23" t="s">
        <v>2380</v>
      </c>
      <c r="F1695" s="23" t="s">
        <v>2380</v>
      </c>
      <c r="G1695" s="23">
        <v>1</v>
      </c>
      <c r="H1695" s="24" t="s">
        <v>2380</v>
      </c>
      <c r="I1695" s="38" t="str">
        <f t="shared" si="52"/>
        <v>Overweight</v>
      </c>
      <c r="J1695" s="38" t="str">
        <f t="shared" si="53"/>
        <v>Diabetes</v>
      </c>
    </row>
    <row r="1696" spans="1:10" x14ac:dyDescent="0.25">
      <c r="A1696" s="25" t="s">
        <v>676</v>
      </c>
      <c r="B1696" s="26">
        <v>25.9</v>
      </c>
      <c r="C1696" s="26">
        <v>9.1199999999999992</v>
      </c>
      <c r="D1696" s="26" t="s">
        <v>2381</v>
      </c>
      <c r="E1696" s="26" t="s">
        <v>2380</v>
      </c>
      <c r="F1696" s="26" t="s">
        <v>2380</v>
      </c>
      <c r="G1696" s="26">
        <v>1</v>
      </c>
      <c r="H1696" s="27" t="s">
        <v>2380</v>
      </c>
      <c r="I1696" s="38" t="str">
        <f t="shared" si="52"/>
        <v>Overweight</v>
      </c>
      <c r="J1696" s="38" t="str">
        <f t="shared" si="53"/>
        <v>Diabetes</v>
      </c>
    </row>
    <row r="1697" spans="1:10" x14ac:dyDescent="0.25">
      <c r="A1697" s="22" t="s">
        <v>675</v>
      </c>
      <c r="B1697" s="23">
        <v>27.74</v>
      </c>
      <c r="C1697" s="23">
        <v>7.32</v>
      </c>
      <c r="D1697" s="23" t="s">
        <v>2381</v>
      </c>
      <c r="E1697" s="23" t="s">
        <v>2380</v>
      </c>
      <c r="F1697" s="23" t="s">
        <v>2380</v>
      </c>
      <c r="G1697" s="23">
        <v>1</v>
      </c>
      <c r="H1697" s="24" t="s">
        <v>2380</v>
      </c>
      <c r="I1697" s="38" t="str">
        <f t="shared" si="52"/>
        <v>Overweight</v>
      </c>
      <c r="J1697" s="38" t="str">
        <f t="shared" si="53"/>
        <v>Diabetes</v>
      </c>
    </row>
    <row r="1698" spans="1:10" x14ac:dyDescent="0.25">
      <c r="A1698" s="25" t="s">
        <v>674</v>
      </c>
      <c r="B1698" s="26">
        <v>17.260000000000002</v>
      </c>
      <c r="C1698" s="26">
        <v>11.73</v>
      </c>
      <c r="D1698" s="26" t="s">
        <v>2380</v>
      </c>
      <c r="E1698" s="26" t="s">
        <v>2380</v>
      </c>
      <c r="F1698" s="26" t="s">
        <v>2380</v>
      </c>
      <c r="G1698" s="26">
        <v>2</v>
      </c>
      <c r="H1698" s="27" t="s">
        <v>2380</v>
      </c>
      <c r="I1698" s="38" t="str">
        <f t="shared" si="52"/>
        <v>Underweight</v>
      </c>
      <c r="J1698" s="38" t="str">
        <f t="shared" si="53"/>
        <v>Diabetes</v>
      </c>
    </row>
    <row r="1699" spans="1:10" x14ac:dyDescent="0.25">
      <c r="A1699" s="22" t="s">
        <v>673</v>
      </c>
      <c r="B1699" s="23">
        <v>19.855</v>
      </c>
      <c r="C1699" s="23">
        <v>6.64</v>
      </c>
      <c r="D1699" s="23" t="s">
        <v>2381</v>
      </c>
      <c r="E1699" s="23" t="s">
        <v>2380</v>
      </c>
      <c r="F1699" s="23" t="s">
        <v>2380</v>
      </c>
      <c r="G1699" s="23">
        <v>1</v>
      </c>
      <c r="H1699" s="24" t="s">
        <v>2380</v>
      </c>
      <c r="I1699" s="38" t="str">
        <f t="shared" si="52"/>
        <v>Normal Weight</v>
      </c>
      <c r="J1699" s="38" t="str">
        <f t="shared" si="53"/>
        <v>Diabetes</v>
      </c>
    </row>
    <row r="1700" spans="1:10" x14ac:dyDescent="0.25">
      <c r="A1700" s="25" t="s">
        <v>672</v>
      </c>
      <c r="B1700" s="26">
        <v>41.69</v>
      </c>
      <c r="C1700" s="26">
        <v>5.78</v>
      </c>
      <c r="D1700" s="26" t="s">
        <v>2380</v>
      </c>
      <c r="E1700" s="26" t="s">
        <v>2380</v>
      </c>
      <c r="F1700" s="26" t="s">
        <v>2380</v>
      </c>
      <c r="G1700" s="26">
        <v>0</v>
      </c>
      <c r="H1700" s="27" t="s">
        <v>2380</v>
      </c>
      <c r="I1700" s="38" t="str">
        <f t="shared" si="52"/>
        <v>Obesity</v>
      </c>
      <c r="J1700" s="38" t="str">
        <f t="shared" si="53"/>
        <v>Prediabetes</v>
      </c>
    </row>
    <row r="1701" spans="1:10" x14ac:dyDescent="0.25">
      <c r="A1701" s="22" t="s">
        <v>671</v>
      </c>
      <c r="B1701" s="23">
        <v>16.12</v>
      </c>
      <c r="C1701" s="23">
        <v>10.45</v>
      </c>
      <c r="D1701" s="23" t="s">
        <v>2380</v>
      </c>
      <c r="E1701" s="23" t="s">
        <v>2380</v>
      </c>
      <c r="F1701" s="23" t="s">
        <v>2380</v>
      </c>
      <c r="G1701" s="23">
        <v>0</v>
      </c>
      <c r="H1701" s="24" t="s">
        <v>2380</v>
      </c>
      <c r="I1701" s="38" t="str">
        <f t="shared" si="52"/>
        <v>Underweight</v>
      </c>
      <c r="J1701" s="38" t="str">
        <f t="shared" si="53"/>
        <v>Diabetes</v>
      </c>
    </row>
    <row r="1702" spans="1:10" x14ac:dyDescent="0.25">
      <c r="A1702" s="25" t="s">
        <v>670</v>
      </c>
      <c r="B1702" s="26">
        <v>37.43</v>
      </c>
      <c r="C1702" s="26">
        <v>4.5199999999999996</v>
      </c>
      <c r="D1702" s="26" t="s">
        <v>2380</v>
      </c>
      <c r="E1702" s="26" t="s">
        <v>2380</v>
      </c>
      <c r="F1702" s="26" t="s">
        <v>2380</v>
      </c>
      <c r="G1702" s="26">
        <v>1</v>
      </c>
      <c r="H1702" s="27" t="s">
        <v>2380</v>
      </c>
      <c r="I1702" s="38" t="str">
        <f t="shared" si="52"/>
        <v>Obesity</v>
      </c>
      <c r="J1702" s="38" t="str">
        <f t="shared" si="53"/>
        <v>Normal</v>
      </c>
    </row>
    <row r="1703" spans="1:10" x14ac:dyDescent="0.25">
      <c r="A1703" s="22" t="s">
        <v>669</v>
      </c>
      <c r="B1703" s="23">
        <v>31.065000000000001</v>
      </c>
      <c r="C1703" s="23">
        <v>5.71</v>
      </c>
      <c r="D1703" s="23" t="s">
        <v>2380</v>
      </c>
      <c r="E1703" s="23" t="s">
        <v>2380</v>
      </c>
      <c r="F1703" s="23" t="s">
        <v>2380</v>
      </c>
      <c r="G1703" s="23">
        <v>0</v>
      </c>
      <c r="H1703" s="24" t="s">
        <v>2380</v>
      </c>
      <c r="I1703" s="38" t="str">
        <f t="shared" si="52"/>
        <v>Obesity</v>
      </c>
      <c r="J1703" s="38" t="str">
        <f t="shared" si="53"/>
        <v>Prediabetes</v>
      </c>
    </row>
    <row r="1704" spans="1:10" x14ac:dyDescent="0.25">
      <c r="A1704" s="25" t="s">
        <v>668</v>
      </c>
      <c r="B1704" s="26">
        <v>25.08</v>
      </c>
      <c r="C1704" s="26">
        <v>4.7699999999999996</v>
      </c>
      <c r="D1704" s="26" t="s">
        <v>2380</v>
      </c>
      <c r="E1704" s="26" t="s">
        <v>2380</v>
      </c>
      <c r="F1704" s="26" t="s">
        <v>2380</v>
      </c>
      <c r="G1704" s="26">
        <v>0</v>
      </c>
      <c r="H1704" s="27" t="s">
        <v>2380</v>
      </c>
      <c r="I1704" s="38" t="str">
        <f t="shared" si="52"/>
        <v>Overweight</v>
      </c>
      <c r="J1704" s="38" t="str">
        <f t="shared" si="53"/>
        <v>Normal</v>
      </c>
    </row>
    <row r="1705" spans="1:10" x14ac:dyDescent="0.25">
      <c r="A1705" s="22" t="s">
        <v>667</v>
      </c>
      <c r="B1705" s="23">
        <v>15.2</v>
      </c>
      <c r="C1705" s="23">
        <v>7.81</v>
      </c>
      <c r="D1705" s="23" t="s">
        <v>2381</v>
      </c>
      <c r="E1705" s="23" t="s">
        <v>2380</v>
      </c>
      <c r="F1705" s="23" t="s">
        <v>2380</v>
      </c>
      <c r="G1705" s="23">
        <v>1</v>
      </c>
      <c r="H1705" s="24" t="s">
        <v>2380</v>
      </c>
      <c r="I1705" s="38" t="str">
        <f t="shared" si="52"/>
        <v>Underweight</v>
      </c>
      <c r="J1705" s="38" t="str">
        <f t="shared" si="53"/>
        <v>Diabetes</v>
      </c>
    </row>
    <row r="1706" spans="1:10" x14ac:dyDescent="0.25">
      <c r="A1706" s="25" t="s">
        <v>666</v>
      </c>
      <c r="B1706" s="26">
        <v>22.34</v>
      </c>
      <c r="C1706" s="26">
        <v>5.19</v>
      </c>
      <c r="D1706" s="26" t="s">
        <v>2381</v>
      </c>
      <c r="E1706" s="26" t="s">
        <v>2380</v>
      </c>
      <c r="F1706" s="26" t="s">
        <v>2380</v>
      </c>
      <c r="G1706" s="26">
        <v>0</v>
      </c>
      <c r="H1706" s="27" t="s">
        <v>2380</v>
      </c>
      <c r="I1706" s="38" t="str">
        <f t="shared" si="52"/>
        <v>Normal Weight</v>
      </c>
      <c r="J1706" s="38" t="str">
        <f t="shared" si="53"/>
        <v>Normal</v>
      </c>
    </row>
    <row r="1707" spans="1:10" x14ac:dyDescent="0.25">
      <c r="A1707" s="22" t="s">
        <v>665</v>
      </c>
      <c r="B1707" s="23">
        <v>40.15</v>
      </c>
      <c r="C1707" s="23">
        <v>5.93</v>
      </c>
      <c r="D1707" s="23" t="s">
        <v>2380</v>
      </c>
      <c r="E1707" s="23" t="s">
        <v>2380</v>
      </c>
      <c r="F1707" s="23" t="s">
        <v>2380</v>
      </c>
      <c r="G1707" s="23">
        <v>1</v>
      </c>
      <c r="H1707" s="24" t="s">
        <v>2380</v>
      </c>
      <c r="I1707" s="38" t="str">
        <f t="shared" si="52"/>
        <v>Obesity</v>
      </c>
      <c r="J1707" s="38" t="str">
        <f t="shared" si="53"/>
        <v>Prediabetes</v>
      </c>
    </row>
    <row r="1708" spans="1:10" x14ac:dyDescent="0.25">
      <c r="A1708" s="25" t="s">
        <v>664</v>
      </c>
      <c r="B1708" s="26">
        <v>37.729999999999997</v>
      </c>
      <c r="C1708" s="26">
        <v>6.29</v>
      </c>
      <c r="D1708" s="26" t="s">
        <v>2380</v>
      </c>
      <c r="E1708" s="26" t="s">
        <v>2380</v>
      </c>
      <c r="F1708" s="26" t="s">
        <v>2380</v>
      </c>
      <c r="G1708" s="26">
        <v>1</v>
      </c>
      <c r="H1708" s="27" t="s">
        <v>2380</v>
      </c>
      <c r="I1708" s="38" t="str">
        <f t="shared" si="52"/>
        <v>Obesity</v>
      </c>
      <c r="J1708" s="38" t="str">
        <f t="shared" si="53"/>
        <v>Prediabetes</v>
      </c>
    </row>
    <row r="1709" spans="1:10" x14ac:dyDescent="0.25">
      <c r="A1709" s="22" t="s">
        <v>663</v>
      </c>
      <c r="B1709" s="23">
        <v>25.35</v>
      </c>
      <c r="C1709" s="23">
        <v>4.9000000000000004</v>
      </c>
      <c r="D1709" s="23" t="s">
        <v>2380</v>
      </c>
      <c r="E1709" s="23" t="s">
        <v>2380</v>
      </c>
      <c r="F1709" s="23" t="s">
        <v>2380</v>
      </c>
      <c r="G1709" s="23">
        <v>0</v>
      </c>
      <c r="H1709" s="24" t="s">
        <v>2380</v>
      </c>
      <c r="I1709" s="38" t="str">
        <f t="shared" si="52"/>
        <v>Overweight</v>
      </c>
      <c r="J1709" s="38" t="str">
        <f t="shared" si="53"/>
        <v>Normal</v>
      </c>
    </row>
    <row r="1710" spans="1:10" x14ac:dyDescent="0.25">
      <c r="A1710" s="25" t="s">
        <v>662</v>
      </c>
      <c r="B1710" s="26">
        <v>26.41</v>
      </c>
      <c r="C1710" s="26">
        <v>5.07</v>
      </c>
      <c r="D1710" s="26" t="s">
        <v>2381</v>
      </c>
      <c r="E1710" s="26" t="s">
        <v>2380</v>
      </c>
      <c r="F1710" s="26" t="s">
        <v>2380</v>
      </c>
      <c r="G1710" s="26">
        <v>1</v>
      </c>
      <c r="H1710" s="27" t="s">
        <v>2380</v>
      </c>
      <c r="I1710" s="38" t="str">
        <f t="shared" si="52"/>
        <v>Overweight</v>
      </c>
      <c r="J1710" s="38" t="str">
        <f t="shared" si="53"/>
        <v>Normal</v>
      </c>
    </row>
    <row r="1711" spans="1:10" x14ac:dyDescent="0.25">
      <c r="A1711" s="22" t="s">
        <v>661</v>
      </c>
      <c r="B1711" s="23">
        <v>27.6</v>
      </c>
      <c r="C1711" s="23">
        <v>5.33</v>
      </c>
      <c r="D1711" s="23" t="s">
        <v>2380</v>
      </c>
      <c r="E1711" s="23" t="s">
        <v>2380</v>
      </c>
      <c r="F1711" s="23" t="s">
        <v>2380</v>
      </c>
      <c r="G1711" s="23">
        <v>1</v>
      </c>
      <c r="H1711" s="24" t="s">
        <v>2380</v>
      </c>
      <c r="I1711" s="38" t="str">
        <f t="shared" si="52"/>
        <v>Overweight</v>
      </c>
      <c r="J1711" s="38" t="str">
        <f t="shared" si="53"/>
        <v>Normal</v>
      </c>
    </row>
    <row r="1712" spans="1:10" x14ac:dyDescent="0.25">
      <c r="A1712" s="25" t="s">
        <v>660</v>
      </c>
      <c r="B1712" s="26">
        <v>33.82</v>
      </c>
      <c r="C1712" s="26">
        <v>8.93</v>
      </c>
      <c r="D1712" s="26" t="s">
        <v>2381</v>
      </c>
      <c r="E1712" s="26" t="s">
        <v>2380</v>
      </c>
      <c r="F1712" s="26" t="s">
        <v>2380</v>
      </c>
      <c r="G1712" s="26">
        <v>1</v>
      </c>
      <c r="H1712" s="27" t="s">
        <v>2380</v>
      </c>
      <c r="I1712" s="38" t="str">
        <f t="shared" si="52"/>
        <v>Obesity</v>
      </c>
      <c r="J1712" s="38" t="str">
        <f t="shared" si="53"/>
        <v>Diabetes</v>
      </c>
    </row>
    <row r="1713" spans="1:10" x14ac:dyDescent="0.25">
      <c r="A1713" s="22" t="s">
        <v>659</v>
      </c>
      <c r="B1713" s="23">
        <v>32.9</v>
      </c>
      <c r="C1713" s="23">
        <v>4.3499999999999996</v>
      </c>
      <c r="D1713" s="23" t="s">
        <v>2380</v>
      </c>
      <c r="E1713" s="23" t="s">
        <v>2380</v>
      </c>
      <c r="F1713" s="23" t="s">
        <v>2380</v>
      </c>
      <c r="G1713" s="23">
        <v>0</v>
      </c>
      <c r="H1713" s="24" t="s">
        <v>2380</v>
      </c>
      <c r="I1713" s="38" t="str">
        <f t="shared" si="52"/>
        <v>Obesity</v>
      </c>
      <c r="J1713" s="38" t="str">
        <f t="shared" si="53"/>
        <v>Normal</v>
      </c>
    </row>
    <row r="1714" spans="1:10" x14ac:dyDescent="0.25">
      <c r="A1714" s="25" t="s">
        <v>658</v>
      </c>
      <c r="B1714" s="26">
        <v>30.875</v>
      </c>
      <c r="C1714" s="26">
        <v>9.5399999999999991</v>
      </c>
      <c r="D1714" s="26" t="s">
        <v>2381</v>
      </c>
      <c r="E1714" s="26" t="s">
        <v>2380</v>
      </c>
      <c r="F1714" s="26" t="s">
        <v>2380</v>
      </c>
      <c r="G1714" s="26">
        <v>1</v>
      </c>
      <c r="H1714" s="27" t="s">
        <v>2380</v>
      </c>
      <c r="I1714" s="38" t="str">
        <f t="shared" si="52"/>
        <v>Obesity</v>
      </c>
      <c r="J1714" s="38" t="str">
        <f t="shared" si="53"/>
        <v>Diabetes</v>
      </c>
    </row>
    <row r="1715" spans="1:10" x14ac:dyDescent="0.25">
      <c r="A1715" s="22" t="s">
        <v>657</v>
      </c>
      <c r="B1715" s="23">
        <v>32.64</v>
      </c>
      <c r="C1715" s="23">
        <v>5.91</v>
      </c>
      <c r="D1715" s="23" t="s">
        <v>2380</v>
      </c>
      <c r="E1715" s="23" t="s">
        <v>2380</v>
      </c>
      <c r="F1715" s="23" t="s">
        <v>2380</v>
      </c>
      <c r="G1715" s="23">
        <v>0</v>
      </c>
      <c r="H1715" s="24" t="s">
        <v>2380</v>
      </c>
      <c r="I1715" s="38" t="str">
        <f t="shared" si="52"/>
        <v>Obesity</v>
      </c>
      <c r="J1715" s="38" t="str">
        <f t="shared" si="53"/>
        <v>Prediabetes</v>
      </c>
    </row>
    <row r="1716" spans="1:10" x14ac:dyDescent="0.25">
      <c r="A1716" s="25" t="s">
        <v>656</v>
      </c>
      <c r="B1716" s="26">
        <v>22.135000000000002</v>
      </c>
      <c r="C1716" s="26">
        <v>5.0999999999999996</v>
      </c>
      <c r="D1716" s="26" t="s">
        <v>2380</v>
      </c>
      <c r="E1716" s="26" t="s">
        <v>2380</v>
      </c>
      <c r="F1716" s="26" t="s">
        <v>2380</v>
      </c>
      <c r="G1716" s="26">
        <v>0</v>
      </c>
      <c r="H1716" s="27" t="s">
        <v>2380</v>
      </c>
      <c r="I1716" s="38" t="str">
        <f t="shared" si="52"/>
        <v>Normal Weight</v>
      </c>
      <c r="J1716" s="38" t="str">
        <f t="shared" si="53"/>
        <v>Normal</v>
      </c>
    </row>
    <row r="1717" spans="1:10" x14ac:dyDescent="0.25">
      <c r="A1717" s="22" t="s">
        <v>655</v>
      </c>
      <c r="B1717" s="23">
        <v>16.53</v>
      </c>
      <c r="C1717" s="23">
        <v>5.08</v>
      </c>
      <c r="D1717" s="23" t="s">
        <v>2380</v>
      </c>
      <c r="E1717" s="23" t="s">
        <v>2380</v>
      </c>
      <c r="F1717" s="23" t="s">
        <v>2380</v>
      </c>
      <c r="G1717" s="23">
        <v>2</v>
      </c>
      <c r="H1717" s="24" t="s">
        <v>2380</v>
      </c>
      <c r="I1717" s="38" t="str">
        <f t="shared" si="52"/>
        <v>Underweight</v>
      </c>
      <c r="J1717" s="38" t="str">
        <f t="shared" si="53"/>
        <v>Normal</v>
      </c>
    </row>
    <row r="1718" spans="1:10" x14ac:dyDescent="0.25">
      <c r="A1718" s="25" t="s">
        <v>654</v>
      </c>
      <c r="B1718" s="26">
        <v>32.774999999999999</v>
      </c>
      <c r="C1718" s="26">
        <v>4.75</v>
      </c>
      <c r="D1718" s="26" t="s">
        <v>2380</v>
      </c>
      <c r="E1718" s="26" t="s">
        <v>2380</v>
      </c>
      <c r="F1718" s="26" t="s">
        <v>2380</v>
      </c>
      <c r="G1718" s="26">
        <v>0</v>
      </c>
      <c r="H1718" s="27" t="s">
        <v>2380</v>
      </c>
      <c r="I1718" s="38" t="str">
        <f t="shared" si="52"/>
        <v>Obesity</v>
      </c>
      <c r="J1718" s="38" t="str">
        <f t="shared" si="53"/>
        <v>Normal</v>
      </c>
    </row>
    <row r="1719" spans="1:10" x14ac:dyDescent="0.25">
      <c r="A1719" s="22" t="s">
        <v>653</v>
      </c>
      <c r="B1719" s="23">
        <v>30.9</v>
      </c>
      <c r="C1719" s="23">
        <v>6.05</v>
      </c>
      <c r="D1719" s="23" t="s">
        <v>2380</v>
      </c>
      <c r="E1719" s="23" t="s">
        <v>2380</v>
      </c>
      <c r="F1719" s="23" t="s">
        <v>2380</v>
      </c>
      <c r="G1719" s="23">
        <v>1</v>
      </c>
      <c r="H1719" s="24" t="s">
        <v>2380</v>
      </c>
      <c r="I1719" s="38" t="str">
        <f t="shared" si="52"/>
        <v>Obesity</v>
      </c>
      <c r="J1719" s="38" t="str">
        <f t="shared" si="53"/>
        <v>Prediabetes</v>
      </c>
    </row>
    <row r="1720" spans="1:10" x14ac:dyDescent="0.25">
      <c r="A1720" s="25" t="s">
        <v>652</v>
      </c>
      <c r="B1720" s="26">
        <v>15.58</v>
      </c>
      <c r="C1720" s="26">
        <v>11.56</v>
      </c>
      <c r="D1720" s="26" t="s">
        <v>2380</v>
      </c>
      <c r="E1720" s="26" t="s">
        <v>2380</v>
      </c>
      <c r="F1720" s="26" t="s">
        <v>2380</v>
      </c>
      <c r="G1720" s="26">
        <v>0</v>
      </c>
      <c r="H1720" s="27" t="s">
        <v>2380</v>
      </c>
      <c r="I1720" s="38" t="str">
        <f t="shared" si="52"/>
        <v>Underweight</v>
      </c>
      <c r="J1720" s="38" t="str">
        <f t="shared" si="53"/>
        <v>Diabetes</v>
      </c>
    </row>
    <row r="1721" spans="1:10" x14ac:dyDescent="0.25">
      <c r="A1721" s="22" t="s">
        <v>651</v>
      </c>
      <c r="B1721" s="23">
        <v>26.315000000000001</v>
      </c>
      <c r="C1721" s="23">
        <v>5.76</v>
      </c>
      <c r="D1721" s="23" t="s">
        <v>2380</v>
      </c>
      <c r="E1721" s="23" t="s">
        <v>2380</v>
      </c>
      <c r="F1721" s="23" t="s">
        <v>2380</v>
      </c>
      <c r="G1721" s="23">
        <v>0</v>
      </c>
      <c r="H1721" s="24" t="s">
        <v>2380</v>
      </c>
      <c r="I1721" s="38" t="str">
        <f t="shared" si="52"/>
        <v>Overweight</v>
      </c>
      <c r="J1721" s="38" t="str">
        <f t="shared" si="53"/>
        <v>Prediabetes</v>
      </c>
    </row>
    <row r="1722" spans="1:10" x14ac:dyDescent="0.25">
      <c r="A1722" s="25" t="s">
        <v>650</v>
      </c>
      <c r="B1722" s="26">
        <v>35.61</v>
      </c>
      <c r="C1722" s="26">
        <v>5.65</v>
      </c>
      <c r="D1722" s="26" t="s">
        <v>2380</v>
      </c>
      <c r="E1722" s="26" t="s">
        <v>2381</v>
      </c>
      <c r="F1722" s="26" t="s">
        <v>2380</v>
      </c>
      <c r="G1722" s="26">
        <v>1</v>
      </c>
      <c r="H1722" s="27" t="s">
        <v>2380</v>
      </c>
      <c r="I1722" s="38" t="str">
        <f t="shared" si="52"/>
        <v>Obesity</v>
      </c>
      <c r="J1722" s="38" t="str">
        <f t="shared" si="53"/>
        <v>Normal</v>
      </c>
    </row>
    <row r="1723" spans="1:10" x14ac:dyDescent="0.25">
      <c r="A1723" s="22" t="s">
        <v>649</v>
      </c>
      <c r="B1723" s="23">
        <v>37.56</v>
      </c>
      <c r="C1723" s="23">
        <v>5.88</v>
      </c>
      <c r="D1723" s="23" t="s">
        <v>2380</v>
      </c>
      <c r="E1723" s="23" t="s">
        <v>2381</v>
      </c>
      <c r="F1723" s="23" t="s">
        <v>2380</v>
      </c>
      <c r="G1723" s="23">
        <v>1</v>
      </c>
      <c r="H1723" s="24" t="s">
        <v>2380</v>
      </c>
      <c r="I1723" s="38" t="str">
        <f t="shared" si="52"/>
        <v>Obesity</v>
      </c>
      <c r="J1723" s="38" t="str">
        <f t="shared" si="53"/>
        <v>Prediabetes</v>
      </c>
    </row>
    <row r="1724" spans="1:10" x14ac:dyDescent="0.25">
      <c r="A1724" s="25" t="s">
        <v>648</v>
      </c>
      <c r="B1724" s="26">
        <v>15.49</v>
      </c>
      <c r="C1724" s="26">
        <v>9.6</v>
      </c>
      <c r="D1724" s="26" t="s">
        <v>2380</v>
      </c>
      <c r="E1724" s="26" t="s">
        <v>2380</v>
      </c>
      <c r="F1724" s="26" t="s">
        <v>2380</v>
      </c>
      <c r="G1724" s="26">
        <v>0</v>
      </c>
      <c r="H1724" s="27" t="s">
        <v>2380</v>
      </c>
      <c r="I1724" s="38" t="str">
        <f t="shared" si="52"/>
        <v>Underweight</v>
      </c>
      <c r="J1724" s="38" t="str">
        <f t="shared" si="53"/>
        <v>Diabetes</v>
      </c>
    </row>
    <row r="1725" spans="1:10" x14ac:dyDescent="0.25">
      <c r="A1725" s="22" t="s">
        <v>647</v>
      </c>
      <c r="B1725" s="23">
        <v>23.48</v>
      </c>
      <c r="C1725" s="23">
        <v>6.24</v>
      </c>
      <c r="D1725" s="23" t="s">
        <v>2380</v>
      </c>
      <c r="E1725" s="23" t="s">
        <v>2380</v>
      </c>
      <c r="F1725" s="23" t="s">
        <v>2380</v>
      </c>
      <c r="G1725" s="23">
        <v>1</v>
      </c>
      <c r="H1725" s="24" t="s">
        <v>2380</v>
      </c>
      <c r="I1725" s="38" t="str">
        <f t="shared" si="52"/>
        <v>Normal Weight</v>
      </c>
      <c r="J1725" s="38" t="str">
        <f t="shared" si="53"/>
        <v>Prediabetes</v>
      </c>
    </row>
    <row r="1726" spans="1:10" x14ac:dyDescent="0.25">
      <c r="A1726" s="25" t="s">
        <v>646</v>
      </c>
      <c r="B1726" s="26">
        <v>30.02</v>
      </c>
      <c r="C1726" s="26">
        <v>7.63</v>
      </c>
      <c r="D1726" s="26" t="s">
        <v>2381</v>
      </c>
      <c r="E1726" s="26" t="s">
        <v>2380</v>
      </c>
      <c r="F1726" s="26" t="s">
        <v>2380</v>
      </c>
      <c r="G1726" s="26">
        <v>1</v>
      </c>
      <c r="H1726" s="27" t="s">
        <v>2380</v>
      </c>
      <c r="I1726" s="38" t="str">
        <f t="shared" si="52"/>
        <v>Obesity</v>
      </c>
      <c r="J1726" s="38" t="str">
        <f t="shared" si="53"/>
        <v>Diabetes</v>
      </c>
    </row>
    <row r="1727" spans="1:10" x14ac:dyDescent="0.25">
      <c r="A1727" s="22" t="s">
        <v>645</v>
      </c>
      <c r="B1727" s="23">
        <v>26.885000000000002</v>
      </c>
      <c r="C1727" s="23">
        <v>8.66</v>
      </c>
      <c r="D1727" s="23" t="s">
        <v>2381</v>
      </c>
      <c r="E1727" s="23" t="s">
        <v>2380</v>
      </c>
      <c r="F1727" s="23" t="s">
        <v>2380</v>
      </c>
      <c r="G1727" s="23">
        <v>1</v>
      </c>
      <c r="H1727" s="24" t="s">
        <v>2380</v>
      </c>
      <c r="I1727" s="38" t="str">
        <f t="shared" si="52"/>
        <v>Overweight</v>
      </c>
      <c r="J1727" s="38" t="str">
        <f t="shared" si="53"/>
        <v>Diabetes</v>
      </c>
    </row>
    <row r="1728" spans="1:10" x14ac:dyDescent="0.25">
      <c r="A1728" s="25" t="s">
        <v>644</v>
      </c>
      <c r="B1728" s="26">
        <v>25.84</v>
      </c>
      <c r="C1728" s="26">
        <v>8.5500000000000007</v>
      </c>
      <c r="D1728" s="26" t="s">
        <v>2381</v>
      </c>
      <c r="E1728" s="26" t="s">
        <v>2380</v>
      </c>
      <c r="F1728" s="26" t="s">
        <v>2380</v>
      </c>
      <c r="G1728" s="26">
        <v>1</v>
      </c>
      <c r="H1728" s="27" t="s">
        <v>2380</v>
      </c>
      <c r="I1728" s="38" t="str">
        <f t="shared" si="52"/>
        <v>Overweight</v>
      </c>
      <c r="J1728" s="38" t="str">
        <f t="shared" si="53"/>
        <v>Diabetes</v>
      </c>
    </row>
    <row r="1729" spans="1:10" x14ac:dyDescent="0.25">
      <c r="A1729" s="22" t="s">
        <v>643</v>
      </c>
      <c r="B1729" s="23">
        <v>27.454999999999998</v>
      </c>
      <c r="C1729" s="23">
        <v>4.54</v>
      </c>
      <c r="D1729" s="23" t="s">
        <v>2380</v>
      </c>
      <c r="E1729" s="23" t="s">
        <v>2380</v>
      </c>
      <c r="F1729" s="23" t="s">
        <v>2380</v>
      </c>
      <c r="G1729" s="23">
        <v>0</v>
      </c>
      <c r="H1729" s="24" t="s">
        <v>2380</v>
      </c>
      <c r="I1729" s="38" t="str">
        <f t="shared" si="52"/>
        <v>Overweight</v>
      </c>
      <c r="J1729" s="38" t="str">
        <f t="shared" si="53"/>
        <v>Normal</v>
      </c>
    </row>
    <row r="1730" spans="1:10" x14ac:dyDescent="0.25">
      <c r="A1730" s="25" t="s">
        <v>642</v>
      </c>
      <c r="B1730" s="26">
        <v>24.605</v>
      </c>
      <c r="C1730" s="26">
        <v>5.7</v>
      </c>
      <c r="D1730" s="26" t="s">
        <v>2380</v>
      </c>
      <c r="E1730" s="26" t="s">
        <v>2380</v>
      </c>
      <c r="F1730" s="26" t="s">
        <v>2380</v>
      </c>
      <c r="G1730" s="26">
        <v>0</v>
      </c>
      <c r="H1730" s="27" t="s">
        <v>2380</v>
      </c>
      <c r="I1730" s="38" t="str">
        <f t="shared" ref="I1730:I1793" si="54">IF(B1730&lt;18.5,"Underweight",IF(B1730&lt;25,"Normal Weight",IF(B1730&lt;30,"Overweight","Obesity")))</f>
        <v>Normal Weight</v>
      </c>
      <c r="J1730" s="38" t="str">
        <f t="shared" ref="J1730:J1793" si="55">IF(C1730&lt;5.7,"Normal",IF(C1730&lt;6.5,"Prediabetes","Diabetes"))</f>
        <v>Prediabetes</v>
      </c>
    </row>
    <row r="1731" spans="1:10" x14ac:dyDescent="0.25">
      <c r="A1731" s="22" t="s">
        <v>641</v>
      </c>
      <c r="B1731" s="23">
        <v>30.8</v>
      </c>
      <c r="C1731" s="23">
        <v>5.07</v>
      </c>
      <c r="D1731" s="23" t="s">
        <v>2380</v>
      </c>
      <c r="E1731" s="23" t="s">
        <v>2380</v>
      </c>
      <c r="F1731" s="23" t="s">
        <v>2380</v>
      </c>
      <c r="G1731" s="23">
        <v>0</v>
      </c>
      <c r="H1731" s="24" t="s">
        <v>2380</v>
      </c>
      <c r="I1731" s="38" t="str">
        <f t="shared" si="54"/>
        <v>Obesity</v>
      </c>
      <c r="J1731" s="38" t="str">
        <f t="shared" si="55"/>
        <v>Normal</v>
      </c>
    </row>
    <row r="1732" spans="1:10" x14ac:dyDescent="0.25">
      <c r="A1732" s="25" t="s">
        <v>640</v>
      </c>
      <c r="B1732" s="26">
        <v>34.799999999999997</v>
      </c>
      <c r="C1732" s="26">
        <v>4.38</v>
      </c>
      <c r="D1732" s="26" t="s">
        <v>2380</v>
      </c>
      <c r="E1732" s="26" t="s">
        <v>2380</v>
      </c>
      <c r="F1732" s="26" t="s">
        <v>2380</v>
      </c>
      <c r="G1732" s="26">
        <v>1</v>
      </c>
      <c r="H1732" s="27" t="s">
        <v>2380</v>
      </c>
      <c r="I1732" s="38" t="str">
        <f t="shared" si="54"/>
        <v>Obesity</v>
      </c>
      <c r="J1732" s="38" t="str">
        <f t="shared" si="55"/>
        <v>Normal</v>
      </c>
    </row>
    <row r="1733" spans="1:10" x14ac:dyDescent="0.25">
      <c r="A1733" s="22" t="s">
        <v>639</v>
      </c>
      <c r="B1733" s="23">
        <v>34.21</v>
      </c>
      <c r="C1733" s="23">
        <v>4.54</v>
      </c>
      <c r="D1733" s="23" t="s">
        <v>2380</v>
      </c>
      <c r="E1733" s="23" t="s">
        <v>2380</v>
      </c>
      <c r="F1733" s="23" t="s">
        <v>2380</v>
      </c>
      <c r="G1733" s="23">
        <v>1</v>
      </c>
      <c r="H1733" s="24" t="s">
        <v>2380</v>
      </c>
      <c r="I1733" s="38" t="str">
        <f t="shared" si="54"/>
        <v>Obesity</v>
      </c>
      <c r="J1733" s="38" t="str">
        <f t="shared" si="55"/>
        <v>Normal</v>
      </c>
    </row>
    <row r="1734" spans="1:10" x14ac:dyDescent="0.25">
      <c r="A1734" s="25" t="s">
        <v>638</v>
      </c>
      <c r="B1734" s="26">
        <v>31</v>
      </c>
      <c r="C1734" s="26">
        <v>5.38</v>
      </c>
      <c r="D1734" s="26" t="s">
        <v>2380</v>
      </c>
      <c r="E1734" s="26" t="s">
        <v>2380</v>
      </c>
      <c r="F1734" s="26" t="s">
        <v>2380</v>
      </c>
      <c r="G1734" s="26">
        <v>1</v>
      </c>
      <c r="H1734" s="27" t="s">
        <v>2380</v>
      </c>
      <c r="I1734" s="38" t="str">
        <f t="shared" si="54"/>
        <v>Obesity</v>
      </c>
      <c r="J1734" s="38" t="str">
        <f t="shared" si="55"/>
        <v>Normal</v>
      </c>
    </row>
    <row r="1735" spans="1:10" x14ac:dyDescent="0.25">
      <c r="A1735" s="22" t="s">
        <v>637</v>
      </c>
      <c r="B1735" s="23">
        <v>26.125</v>
      </c>
      <c r="C1735" s="23">
        <v>5.55</v>
      </c>
      <c r="D1735" s="23" t="s">
        <v>2380</v>
      </c>
      <c r="E1735" s="23" t="s">
        <v>2380</v>
      </c>
      <c r="F1735" s="23" t="s">
        <v>2380</v>
      </c>
      <c r="G1735" s="23">
        <v>1</v>
      </c>
      <c r="H1735" s="24" t="s">
        <v>2380</v>
      </c>
      <c r="I1735" s="38" t="str">
        <f t="shared" si="54"/>
        <v>Overweight</v>
      </c>
      <c r="J1735" s="38" t="str">
        <f t="shared" si="55"/>
        <v>Normal</v>
      </c>
    </row>
    <row r="1736" spans="1:10" x14ac:dyDescent="0.25">
      <c r="A1736" s="25" t="s">
        <v>636</v>
      </c>
      <c r="B1736" s="26">
        <v>30.13</v>
      </c>
      <c r="C1736" s="26">
        <v>4.03</v>
      </c>
      <c r="D1736" s="26" t="s">
        <v>2381</v>
      </c>
      <c r="E1736" s="26" t="s">
        <v>2380</v>
      </c>
      <c r="F1736" s="26" t="s">
        <v>2380</v>
      </c>
      <c r="G1736" s="26">
        <v>1</v>
      </c>
      <c r="H1736" s="27" t="s">
        <v>2380</v>
      </c>
      <c r="I1736" s="38" t="str">
        <f t="shared" si="54"/>
        <v>Obesity</v>
      </c>
      <c r="J1736" s="38" t="str">
        <f t="shared" si="55"/>
        <v>Normal</v>
      </c>
    </row>
    <row r="1737" spans="1:10" x14ac:dyDescent="0.25">
      <c r="A1737" s="22" t="s">
        <v>635</v>
      </c>
      <c r="B1737" s="23">
        <v>34.19</v>
      </c>
      <c r="C1737" s="23">
        <v>4.1900000000000004</v>
      </c>
      <c r="D1737" s="23" t="s">
        <v>2380</v>
      </c>
      <c r="E1737" s="23" t="s">
        <v>2380</v>
      </c>
      <c r="F1737" s="23" t="s">
        <v>2380</v>
      </c>
      <c r="G1737" s="23">
        <v>0</v>
      </c>
      <c r="H1737" s="24" t="s">
        <v>2380</v>
      </c>
      <c r="I1737" s="38" t="str">
        <f t="shared" si="54"/>
        <v>Obesity</v>
      </c>
      <c r="J1737" s="38" t="str">
        <f t="shared" si="55"/>
        <v>Normal</v>
      </c>
    </row>
    <row r="1738" spans="1:10" x14ac:dyDescent="0.25">
      <c r="A1738" s="25" t="s">
        <v>634</v>
      </c>
      <c r="B1738" s="26">
        <v>22.515000000000001</v>
      </c>
      <c r="C1738" s="26">
        <v>4.37</v>
      </c>
      <c r="D1738" s="26" t="s">
        <v>2380</v>
      </c>
      <c r="E1738" s="26" t="s">
        <v>2380</v>
      </c>
      <c r="F1738" s="26" t="s">
        <v>2382</v>
      </c>
      <c r="G1738" s="26">
        <v>1</v>
      </c>
      <c r="H1738" s="27" t="s">
        <v>2380</v>
      </c>
      <c r="I1738" s="38" t="str">
        <f t="shared" si="54"/>
        <v>Normal Weight</v>
      </c>
      <c r="J1738" s="38" t="str">
        <f t="shared" si="55"/>
        <v>Normal</v>
      </c>
    </row>
    <row r="1739" spans="1:10" x14ac:dyDescent="0.25">
      <c r="A1739" s="22" t="s">
        <v>633</v>
      </c>
      <c r="B1739" s="23">
        <v>18.239999999999998</v>
      </c>
      <c r="C1739" s="23">
        <v>5.31</v>
      </c>
      <c r="D1739" s="23" t="s">
        <v>2381</v>
      </c>
      <c r="E1739" s="23" t="s">
        <v>2380</v>
      </c>
      <c r="F1739" s="23" t="s">
        <v>2382</v>
      </c>
      <c r="G1739" s="23">
        <v>1</v>
      </c>
      <c r="H1739" s="24" t="s">
        <v>2380</v>
      </c>
      <c r="I1739" s="38" t="str">
        <f t="shared" si="54"/>
        <v>Underweight</v>
      </c>
      <c r="J1739" s="38" t="str">
        <f t="shared" si="55"/>
        <v>Normal</v>
      </c>
    </row>
    <row r="1740" spans="1:10" x14ac:dyDescent="0.25">
      <c r="A1740" s="25" t="s">
        <v>631</v>
      </c>
      <c r="B1740" s="26">
        <v>37.28</v>
      </c>
      <c r="C1740" s="26">
        <v>4.66</v>
      </c>
      <c r="D1740" s="26" t="s">
        <v>2380</v>
      </c>
      <c r="E1740" s="26" t="s">
        <v>2381</v>
      </c>
      <c r="F1740" s="26" t="s">
        <v>2380</v>
      </c>
      <c r="G1740" s="26">
        <v>1</v>
      </c>
      <c r="H1740" s="27" t="s">
        <v>2380</v>
      </c>
      <c r="I1740" s="38" t="str">
        <f t="shared" si="54"/>
        <v>Obesity</v>
      </c>
      <c r="J1740" s="38" t="str">
        <f t="shared" si="55"/>
        <v>Normal</v>
      </c>
    </row>
    <row r="1741" spans="1:10" x14ac:dyDescent="0.25">
      <c r="A1741" s="22" t="s">
        <v>630</v>
      </c>
      <c r="B1741" s="23">
        <v>18.2</v>
      </c>
      <c r="C1741" s="23">
        <v>6.19</v>
      </c>
      <c r="D1741" s="23" t="s">
        <v>2380</v>
      </c>
      <c r="E1741" s="23" t="s">
        <v>2380</v>
      </c>
      <c r="F1741" s="23" t="s">
        <v>2382</v>
      </c>
      <c r="G1741" s="23">
        <v>1</v>
      </c>
      <c r="H1741" s="24" t="s">
        <v>2380</v>
      </c>
      <c r="I1741" s="38" t="str">
        <f t="shared" si="54"/>
        <v>Underweight</v>
      </c>
      <c r="J1741" s="38" t="str">
        <f t="shared" si="55"/>
        <v>Prediabetes</v>
      </c>
    </row>
    <row r="1742" spans="1:10" x14ac:dyDescent="0.25">
      <c r="A1742" s="25" t="s">
        <v>629</v>
      </c>
      <c r="B1742" s="26">
        <v>20.53</v>
      </c>
      <c r="C1742" s="26">
        <v>4.8600000000000003</v>
      </c>
      <c r="D1742" s="26" t="s">
        <v>2380</v>
      </c>
      <c r="E1742" s="26" t="s">
        <v>2380</v>
      </c>
      <c r="F1742" s="26" t="s">
        <v>2380</v>
      </c>
      <c r="G1742" s="26">
        <v>1</v>
      </c>
      <c r="H1742" s="27" t="s">
        <v>2380</v>
      </c>
      <c r="I1742" s="38" t="str">
        <f t="shared" si="54"/>
        <v>Normal Weight</v>
      </c>
      <c r="J1742" s="38" t="str">
        <f t="shared" si="55"/>
        <v>Normal</v>
      </c>
    </row>
    <row r="1743" spans="1:10" x14ac:dyDescent="0.25">
      <c r="A1743" s="22" t="s">
        <v>628</v>
      </c>
      <c r="B1743" s="23">
        <v>23.79</v>
      </c>
      <c r="C1743" s="23">
        <v>4.74</v>
      </c>
      <c r="D1743" s="23" t="s">
        <v>2380</v>
      </c>
      <c r="E1743" s="23" t="s">
        <v>2380</v>
      </c>
      <c r="F1743" s="23" t="s">
        <v>2380</v>
      </c>
      <c r="G1743" s="23">
        <v>0</v>
      </c>
      <c r="H1743" s="24" t="s">
        <v>2380</v>
      </c>
      <c r="I1743" s="38" t="str">
        <f t="shared" si="54"/>
        <v>Normal Weight</v>
      </c>
      <c r="J1743" s="38" t="str">
        <f t="shared" si="55"/>
        <v>Normal</v>
      </c>
    </row>
    <row r="1744" spans="1:10" x14ac:dyDescent="0.25">
      <c r="A1744" s="25" t="s">
        <v>627</v>
      </c>
      <c r="B1744" s="26">
        <v>29.8</v>
      </c>
      <c r="C1744" s="26">
        <v>6.03</v>
      </c>
      <c r="D1744" s="26" t="s">
        <v>2380</v>
      </c>
      <c r="E1744" s="26" t="s">
        <v>2380</v>
      </c>
      <c r="F1744" s="26" t="s">
        <v>2380</v>
      </c>
      <c r="G1744" s="26">
        <v>0</v>
      </c>
      <c r="H1744" s="27" t="s">
        <v>2380</v>
      </c>
      <c r="I1744" s="38" t="str">
        <f t="shared" si="54"/>
        <v>Overweight</v>
      </c>
      <c r="J1744" s="38" t="str">
        <f t="shared" si="55"/>
        <v>Prediabetes</v>
      </c>
    </row>
    <row r="1745" spans="1:10" x14ac:dyDescent="0.25">
      <c r="A1745" s="22" t="s">
        <v>626</v>
      </c>
      <c r="B1745" s="23">
        <v>31.54</v>
      </c>
      <c r="C1745" s="23">
        <v>4.71</v>
      </c>
      <c r="D1745" s="23" t="s">
        <v>2380</v>
      </c>
      <c r="E1745" s="23" t="s">
        <v>2380</v>
      </c>
      <c r="F1745" s="23" t="s">
        <v>2380</v>
      </c>
      <c r="G1745" s="23">
        <v>0</v>
      </c>
      <c r="H1745" s="24" t="s">
        <v>2380</v>
      </c>
      <c r="I1745" s="38" t="str">
        <f t="shared" si="54"/>
        <v>Obesity</v>
      </c>
      <c r="J1745" s="38" t="str">
        <f t="shared" si="55"/>
        <v>Normal</v>
      </c>
    </row>
    <row r="1746" spans="1:10" x14ac:dyDescent="0.25">
      <c r="A1746" s="25" t="s">
        <v>625</v>
      </c>
      <c r="B1746" s="26">
        <v>20.82</v>
      </c>
      <c r="C1746" s="26">
        <v>5.55</v>
      </c>
      <c r="D1746" s="26" t="s">
        <v>2380</v>
      </c>
      <c r="E1746" s="26" t="s">
        <v>2380</v>
      </c>
      <c r="F1746" s="26" t="s">
        <v>2380</v>
      </c>
      <c r="G1746" s="26">
        <v>1</v>
      </c>
      <c r="H1746" s="27" t="s">
        <v>2380</v>
      </c>
      <c r="I1746" s="38" t="str">
        <f t="shared" si="54"/>
        <v>Normal Weight</v>
      </c>
      <c r="J1746" s="38" t="str">
        <f t="shared" si="55"/>
        <v>Normal</v>
      </c>
    </row>
    <row r="1747" spans="1:10" x14ac:dyDescent="0.25">
      <c r="A1747" s="22" t="s">
        <v>624</v>
      </c>
      <c r="B1747" s="23">
        <v>38.83</v>
      </c>
      <c r="C1747" s="23">
        <v>4.78</v>
      </c>
      <c r="D1747" s="23" t="s">
        <v>2380</v>
      </c>
      <c r="E1747" s="23" t="s">
        <v>2380</v>
      </c>
      <c r="F1747" s="23" t="s">
        <v>2382</v>
      </c>
      <c r="G1747" s="23">
        <v>1</v>
      </c>
      <c r="H1747" s="24" t="s">
        <v>2380</v>
      </c>
      <c r="I1747" s="38" t="str">
        <f t="shared" si="54"/>
        <v>Obesity</v>
      </c>
      <c r="J1747" s="38" t="str">
        <f t="shared" si="55"/>
        <v>Normal</v>
      </c>
    </row>
    <row r="1748" spans="1:10" x14ac:dyDescent="0.25">
      <c r="A1748" s="25" t="s">
        <v>623</v>
      </c>
      <c r="B1748" s="26">
        <v>23.44</v>
      </c>
      <c r="C1748" s="26">
        <v>4.6500000000000004</v>
      </c>
      <c r="D1748" s="26" t="s">
        <v>2381</v>
      </c>
      <c r="E1748" s="26" t="s">
        <v>2380</v>
      </c>
      <c r="F1748" s="26" t="s">
        <v>2380</v>
      </c>
      <c r="G1748" s="26">
        <v>1</v>
      </c>
      <c r="H1748" s="27" t="s">
        <v>2380</v>
      </c>
      <c r="I1748" s="38" t="str">
        <f t="shared" si="54"/>
        <v>Normal Weight</v>
      </c>
      <c r="J1748" s="38" t="str">
        <f t="shared" si="55"/>
        <v>Normal</v>
      </c>
    </row>
    <row r="1749" spans="1:10" x14ac:dyDescent="0.25">
      <c r="A1749" s="22" t="s">
        <v>622</v>
      </c>
      <c r="B1749" s="23">
        <v>24.13</v>
      </c>
      <c r="C1749" s="23">
        <v>5.2</v>
      </c>
      <c r="D1749" s="23" t="s">
        <v>2380</v>
      </c>
      <c r="E1749" s="23" t="s">
        <v>2380</v>
      </c>
      <c r="F1749" s="23" t="s">
        <v>2380</v>
      </c>
      <c r="G1749" s="23">
        <v>1</v>
      </c>
      <c r="H1749" s="24" t="s">
        <v>2380</v>
      </c>
      <c r="I1749" s="38" t="str">
        <f t="shared" si="54"/>
        <v>Normal Weight</v>
      </c>
      <c r="J1749" s="38" t="str">
        <f t="shared" si="55"/>
        <v>Normal</v>
      </c>
    </row>
    <row r="1750" spans="1:10" x14ac:dyDescent="0.25">
      <c r="A1750" s="25" t="s">
        <v>621</v>
      </c>
      <c r="B1750" s="26">
        <v>42.13</v>
      </c>
      <c r="C1750" s="26">
        <v>4.54</v>
      </c>
      <c r="D1750" s="26" t="s">
        <v>2381</v>
      </c>
      <c r="E1750" s="26" t="s">
        <v>2380</v>
      </c>
      <c r="F1750" s="26" t="s">
        <v>2380</v>
      </c>
      <c r="G1750" s="26">
        <v>1</v>
      </c>
      <c r="H1750" s="27" t="s">
        <v>2380</v>
      </c>
      <c r="I1750" s="38" t="str">
        <f t="shared" si="54"/>
        <v>Obesity</v>
      </c>
      <c r="J1750" s="38" t="str">
        <f t="shared" si="55"/>
        <v>Normal</v>
      </c>
    </row>
    <row r="1751" spans="1:10" x14ac:dyDescent="0.25">
      <c r="A1751" s="22" t="s">
        <v>620</v>
      </c>
      <c r="B1751" s="23">
        <v>17.86</v>
      </c>
      <c r="C1751" s="23">
        <v>4.1100000000000003</v>
      </c>
      <c r="D1751" s="23" t="s">
        <v>2380</v>
      </c>
      <c r="E1751" s="23" t="s">
        <v>2380</v>
      </c>
      <c r="F1751" s="23" t="s">
        <v>2380</v>
      </c>
      <c r="G1751" s="23">
        <v>1</v>
      </c>
      <c r="H1751" s="24" t="s">
        <v>2380</v>
      </c>
      <c r="I1751" s="38" t="str">
        <f t="shared" si="54"/>
        <v>Underweight</v>
      </c>
      <c r="J1751" s="38" t="str">
        <f t="shared" si="55"/>
        <v>Normal</v>
      </c>
    </row>
    <row r="1752" spans="1:10" x14ac:dyDescent="0.25">
      <c r="A1752" s="25" t="s">
        <v>619</v>
      </c>
      <c r="B1752" s="26">
        <v>32.78</v>
      </c>
      <c r="C1752" s="26">
        <v>4.63</v>
      </c>
      <c r="D1752" s="26" t="s">
        <v>2380</v>
      </c>
      <c r="E1752" s="26" t="s">
        <v>2380</v>
      </c>
      <c r="F1752" s="26" t="s">
        <v>2380</v>
      </c>
      <c r="G1752" s="26">
        <v>0</v>
      </c>
      <c r="H1752" s="27" t="s">
        <v>2380</v>
      </c>
      <c r="I1752" s="38" t="str">
        <f t="shared" si="54"/>
        <v>Obesity</v>
      </c>
      <c r="J1752" s="38" t="str">
        <f t="shared" si="55"/>
        <v>Normal</v>
      </c>
    </row>
    <row r="1753" spans="1:10" x14ac:dyDescent="0.25">
      <c r="A1753" s="22" t="s">
        <v>618</v>
      </c>
      <c r="B1753" s="23">
        <v>23.9</v>
      </c>
      <c r="C1753" s="23">
        <v>6.06</v>
      </c>
      <c r="D1753" s="23" t="s">
        <v>2381</v>
      </c>
      <c r="E1753" s="23" t="s">
        <v>2380</v>
      </c>
      <c r="F1753" s="23" t="s">
        <v>2382</v>
      </c>
      <c r="G1753" s="23">
        <v>1</v>
      </c>
      <c r="H1753" s="24" t="s">
        <v>2380</v>
      </c>
      <c r="I1753" s="38" t="str">
        <f t="shared" si="54"/>
        <v>Normal Weight</v>
      </c>
      <c r="J1753" s="38" t="str">
        <f t="shared" si="55"/>
        <v>Prediabetes</v>
      </c>
    </row>
    <row r="1754" spans="1:10" x14ac:dyDescent="0.25">
      <c r="A1754" s="25" t="s">
        <v>617</v>
      </c>
      <c r="B1754" s="26">
        <v>15.47</v>
      </c>
      <c r="C1754" s="26">
        <v>8.43</v>
      </c>
      <c r="D1754" s="26" t="s">
        <v>2380</v>
      </c>
      <c r="E1754" s="26" t="s">
        <v>2380</v>
      </c>
      <c r="F1754" s="26" t="s">
        <v>2380</v>
      </c>
      <c r="G1754" s="26">
        <v>0</v>
      </c>
      <c r="H1754" s="27" t="s">
        <v>2380</v>
      </c>
      <c r="I1754" s="38" t="str">
        <f t="shared" si="54"/>
        <v>Underweight</v>
      </c>
      <c r="J1754" s="38" t="str">
        <f t="shared" si="55"/>
        <v>Diabetes</v>
      </c>
    </row>
    <row r="1755" spans="1:10" x14ac:dyDescent="0.25">
      <c r="A1755" s="22" t="s">
        <v>616</v>
      </c>
      <c r="B1755" s="23">
        <v>28.54</v>
      </c>
      <c r="C1755" s="23">
        <v>5.51</v>
      </c>
      <c r="D1755" s="23" t="s">
        <v>2380</v>
      </c>
      <c r="E1755" s="23" t="s">
        <v>2380</v>
      </c>
      <c r="F1755" s="23" t="s">
        <v>2382</v>
      </c>
      <c r="G1755" s="23">
        <v>1</v>
      </c>
      <c r="H1755" s="24" t="s">
        <v>2380</v>
      </c>
      <c r="I1755" s="38" t="str">
        <f t="shared" si="54"/>
        <v>Overweight</v>
      </c>
      <c r="J1755" s="38" t="str">
        <f t="shared" si="55"/>
        <v>Normal</v>
      </c>
    </row>
    <row r="1756" spans="1:10" x14ac:dyDescent="0.25">
      <c r="A1756" s="25" t="s">
        <v>615</v>
      </c>
      <c r="B1756" s="26">
        <v>18.54</v>
      </c>
      <c r="C1756" s="26">
        <v>4.95</v>
      </c>
      <c r="D1756" s="26" t="s">
        <v>2380</v>
      </c>
      <c r="E1756" s="26" t="s">
        <v>2380</v>
      </c>
      <c r="F1756" s="26" t="s">
        <v>2380</v>
      </c>
      <c r="G1756" s="26">
        <v>0</v>
      </c>
      <c r="H1756" s="27" t="s">
        <v>2380</v>
      </c>
      <c r="I1756" s="38" t="str">
        <f t="shared" si="54"/>
        <v>Normal Weight</v>
      </c>
      <c r="J1756" s="38" t="str">
        <f t="shared" si="55"/>
        <v>Normal</v>
      </c>
    </row>
    <row r="1757" spans="1:10" x14ac:dyDescent="0.25">
      <c r="A1757" s="22" t="s">
        <v>614</v>
      </c>
      <c r="B1757" s="23">
        <v>32.18</v>
      </c>
      <c r="C1757" s="23">
        <v>6.44</v>
      </c>
      <c r="D1757" s="23" t="s">
        <v>2381</v>
      </c>
      <c r="E1757" s="23" t="s">
        <v>2380</v>
      </c>
      <c r="F1757" s="23" t="s">
        <v>2382</v>
      </c>
      <c r="G1757" s="23">
        <v>1</v>
      </c>
      <c r="H1757" s="24" t="s">
        <v>2380</v>
      </c>
      <c r="I1757" s="38" t="str">
        <f t="shared" si="54"/>
        <v>Obesity</v>
      </c>
      <c r="J1757" s="38" t="str">
        <f t="shared" si="55"/>
        <v>Prediabetes</v>
      </c>
    </row>
    <row r="1758" spans="1:10" x14ac:dyDescent="0.25">
      <c r="A1758" s="25" t="s">
        <v>613</v>
      </c>
      <c r="B1758" s="26">
        <v>37.380000000000003</v>
      </c>
      <c r="C1758" s="26">
        <v>6.05</v>
      </c>
      <c r="D1758" s="26" t="s">
        <v>2381</v>
      </c>
      <c r="E1758" s="26" t="s">
        <v>2380</v>
      </c>
      <c r="F1758" s="26" t="s">
        <v>2380</v>
      </c>
      <c r="G1758" s="26">
        <v>0</v>
      </c>
      <c r="H1758" s="27" t="s">
        <v>2380</v>
      </c>
      <c r="I1758" s="38" t="str">
        <f t="shared" si="54"/>
        <v>Obesity</v>
      </c>
      <c r="J1758" s="38" t="str">
        <f t="shared" si="55"/>
        <v>Prediabetes</v>
      </c>
    </row>
    <row r="1759" spans="1:10" x14ac:dyDescent="0.25">
      <c r="A1759" s="22" t="s">
        <v>612</v>
      </c>
      <c r="B1759" s="23">
        <v>31.12</v>
      </c>
      <c r="C1759" s="23">
        <v>4.76</v>
      </c>
      <c r="D1759" s="23" t="s">
        <v>2381</v>
      </c>
      <c r="E1759" s="23" t="s">
        <v>2380</v>
      </c>
      <c r="F1759" s="23" t="s">
        <v>2382</v>
      </c>
      <c r="G1759" s="23">
        <v>1</v>
      </c>
      <c r="H1759" s="24" t="s">
        <v>2380</v>
      </c>
      <c r="I1759" s="38" t="str">
        <f t="shared" si="54"/>
        <v>Obesity</v>
      </c>
      <c r="J1759" s="38" t="str">
        <f t="shared" si="55"/>
        <v>Normal</v>
      </c>
    </row>
    <row r="1760" spans="1:10" x14ac:dyDescent="0.25">
      <c r="A1760" s="25" t="s">
        <v>611</v>
      </c>
      <c r="B1760" s="26">
        <v>22.01</v>
      </c>
      <c r="C1760" s="26">
        <v>6.72</v>
      </c>
      <c r="D1760" s="26" t="s">
        <v>2381</v>
      </c>
      <c r="E1760" s="26" t="s">
        <v>2380</v>
      </c>
      <c r="F1760" s="26" t="s">
        <v>2380</v>
      </c>
      <c r="G1760" s="26">
        <v>1</v>
      </c>
      <c r="H1760" s="27" t="s">
        <v>2380</v>
      </c>
      <c r="I1760" s="38" t="str">
        <f t="shared" si="54"/>
        <v>Normal Weight</v>
      </c>
      <c r="J1760" s="38" t="str">
        <f t="shared" si="55"/>
        <v>Diabetes</v>
      </c>
    </row>
    <row r="1761" spans="1:10" x14ac:dyDescent="0.25">
      <c r="A1761" s="22" t="s">
        <v>610</v>
      </c>
      <c r="B1761" s="23">
        <v>27.645</v>
      </c>
      <c r="C1761" s="23">
        <v>5.7</v>
      </c>
      <c r="D1761" s="23" t="s">
        <v>2380</v>
      </c>
      <c r="E1761" s="23" t="s">
        <v>2380</v>
      </c>
      <c r="F1761" s="23" t="s">
        <v>2380</v>
      </c>
      <c r="G1761" s="23">
        <v>0</v>
      </c>
      <c r="H1761" s="24" t="s">
        <v>2380</v>
      </c>
      <c r="I1761" s="38" t="str">
        <f t="shared" si="54"/>
        <v>Overweight</v>
      </c>
      <c r="J1761" s="38" t="str">
        <f t="shared" si="55"/>
        <v>Prediabetes</v>
      </c>
    </row>
    <row r="1762" spans="1:10" x14ac:dyDescent="0.25">
      <c r="A1762" s="25" t="s">
        <v>609</v>
      </c>
      <c r="B1762" s="26">
        <v>29.64</v>
      </c>
      <c r="C1762" s="26">
        <v>5.31</v>
      </c>
      <c r="D1762" s="26" t="s">
        <v>2381</v>
      </c>
      <c r="E1762" s="26" t="s">
        <v>2380</v>
      </c>
      <c r="F1762" s="26" t="s">
        <v>2380</v>
      </c>
      <c r="G1762" s="26">
        <v>0</v>
      </c>
      <c r="H1762" s="27" t="s">
        <v>2380</v>
      </c>
      <c r="I1762" s="38" t="str">
        <f t="shared" si="54"/>
        <v>Overweight</v>
      </c>
      <c r="J1762" s="38" t="str">
        <f t="shared" si="55"/>
        <v>Normal</v>
      </c>
    </row>
    <row r="1763" spans="1:10" x14ac:dyDescent="0.25">
      <c r="A1763" s="22" t="s">
        <v>608</v>
      </c>
      <c r="B1763" s="23">
        <v>33.700000000000003</v>
      </c>
      <c r="C1763" s="23">
        <v>4.32</v>
      </c>
      <c r="D1763" s="23" t="s">
        <v>2381</v>
      </c>
      <c r="E1763" s="23" t="s">
        <v>2380</v>
      </c>
      <c r="F1763" s="23" t="s">
        <v>2380</v>
      </c>
      <c r="G1763" s="23">
        <v>1</v>
      </c>
      <c r="H1763" s="24" t="s">
        <v>2380</v>
      </c>
      <c r="I1763" s="38" t="str">
        <f t="shared" si="54"/>
        <v>Obesity</v>
      </c>
      <c r="J1763" s="38" t="str">
        <f t="shared" si="55"/>
        <v>Normal</v>
      </c>
    </row>
    <row r="1764" spans="1:10" x14ac:dyDescent="0.25">
      <c r="A1764" s="25" t="s">
        <v>607</v>
      </c>
      <c r="B1764" s="26">
        <v>27.5</v>
      </c>
      <c r="C1764" s="26">
        <v>4.2300000000000004</v>
      </c>
      <c r="D1764" s="26" t="s">
        <v>2381</v>
      </c>
      <c r="E1764" s="26" t="s">
        <v>2380</v>
      </c>
      <c r="F1764" s="26" t="s">
        <v>2380</v>
      </c>
      <c r="G1764" s="26">
        <v>1</v>
      </c>
      <c r="H1764" s="27" t="s">
        <v>2380</v>
      </c>
      <c r="I1764" s="38" t="str">
        <f t="shared" si="54"/>
        <v>Overweight</v>
      </c>
      <c r="J1764" s="38" t="str">
        <f t="shared" si="55"/>
        <v>Normal</v>
      </c>
    </row>
    <row r="1765" spans="1:10" x14ac:dyDescent="0.25">
      <c r="A1765" s="22" t="s">
        <v>606</v>
      </c>
      <c r="B1765" s="23">
        <v>16.12</v>
      </c>
      <c r="C1765" s="23">
        <v>6.09</v>
      </c>
      <c r="D1765" s="23" t="s">
        <v>2380</v>
      </c>
      <c r="E1765" s="23" t="s">
        <v>2380</v>
      </c>
      <c r="F1765" s="23" t="s">
        <v>2380</v>
      </c>
      <c r="G1765" s="23">
        <v>0</v>
      </c>
      <c r="H1765" s="24" t="s">
        <v>2380</v>
      </c>
      <c r="I1765" s="38" t="str">
        <f t="shared" si="54"/>
        <v>Underweight</v>
      </c>
      <c r="J1765" s="38" t="str">
        <f t="shared" si="55"/>
        <v>Prediabetes</v>
      </c>
    </row>
    <row r="1766" spans="1:10" x14ac:dyDescent="0.25">
      <c r="A1766" s="25" t="s">
        <v>605</v>
      </c>
      <c r="B1766" s="26">
        <v>26.73</v>
      </c>
      <c r="C1766" s="26">
        <v>4.74</v>
      </c>
      <c r="D1766" s="26" t="s">
        <v>2381</v>
      </c>
      <c r="E1766" s="26" t="s">
        <v>2380</v>
      </c>
      <c r="F1766" s="26" t="s">
        <v>2380</v>
      </c>
      <c r="G1766" s="26">
        <v>1</v>
      </c>
      <c r="H1766" s="27" t="s">
        <v>2380</v>
      </c>
      <c r="I1766" s="38" t="str">
        <f t="shared" si="54"/>
        <v>Overweight</v>
      </c>
      <c r="J1766" s="38" t="str">
        <f t="shared" si="55"/>
        <v>Normal</v>
      </c>
    </row>
    <row r="1767" spans="1:10" x14ac:dyDescent="0.25">
      <c r="A1767" s="22" t="s">
        <v>604</v>
      </c>
      <c r="B1767" s="23">
        <v>37.25</v>
      </c>
      <c r="C1767" s="23">
        <v>6.23</v>
      </c>
      <c r="D1767" s="23" t="s">
        <v>2381</v>
      </c>
      <c r="E1767" s="23" t="s">
        <v>2380</v>
      </c>
      <c r="F1767" s="23" t="s">
        <v>2380</v>
      </c>
      <c r="G1767" s="23">
        <v>0</v>
      </c>
      <c r="H1767" s="24" t="s">
        <v>2380</v>
      </c>
      <c r="I1767" s="38" t="str">
        <f t="shared" si="54"/>
        <v>Obesity</v>
      </c>
      <c r="J1767" s="38" t="str">
        <f t="shared" si="55"/>
        <v>Prediabetes</v>
      </c>
    </row>
    <row r="1768" spans="1:10" x14ac:dyDescent="0.25">
      <c r="A1768" s="25" t="s">
        <v>603</v>
      </c>
      <c r="B1768" s="26">
        <v>23.56</v>
      </c>
      <c r="C1768" s="26">
        <v>5.45</v>
      </c>
      <c r="D1768" s="26" t="s">
        <v>2381</v>
      </c>
      <c r="E1768" s="26" t="s">
        <v>2380</v>
      </c>
      <c r="F1768" s="26" t="s">
        <v>2380</v>
      </c>
      <c r="G1768" s="26">
        <v>1</v>
      </c>
      <c r="H1768" s="27" t="s">
        <v>2380</v>
      </c>
      <c r="I1768" s="38" t="str">
        <f t="shared" si="54"/>
        <v>Normal Weight</v>
      </c>
      <c r="J1768" s="38" t="str">
        <f t="shared" si="55"/>
        <v>Normal</v>
      </c>
    </row>
    <row r="1769" spans="1:10" x14ac:dyDescent="0.25">
      <c r="A1769" s="22" t="s">
        <v>602</v>
      </c>
      <c r="B1769" s="23">
        <v>15.84</v>
      </c>
      <c r="C1769" s="23">
        <v>10.34</v>
      </c>
      <c r="D1769" s="23" t="s">
        <v>2380</v>
      </c>
      <c r="E1769" s="23" t="s">
        <v>2380</v>
      </c>
      <c r="F1769" s="23" t="s">
        <v>2380</v>
      </c>
      <c r="G1769" s="23">
        <v>2</v>
      </c>
      <c r="H1769" s="24" t="s">
        <v>2380</v>
      </c>
      <c r="I1769" s="38" t="str">
        <f t="shared" si="54"/>
        <v>Underweight</v>
      </c>
      <c r="J1769" s="38" t="str">
        <f t="shared" si="55"/>
        <v>Diabetes</v>
      </c>
    </row>
    <row r="1770" spans="1:10" x14ac:dyDescent="0.25">
      <c r="A1770" s="25" t="s">
        <v>601</v>
      </c>
      <c r="B1770" s="26">
        <v>36.630000000000003</v>
      </c>
      <c r="C1770" s="26">
        <v>5.15</v>
      </c>
      <c r="D1770" s="26" t="s">
        <v>2380</v>
      </c>
      <c r="E1770" s="26" t="s">
        <v>2380</v>
      </c>
      <c r="F1770" s="26" t="s">
        <v>2380</v>
      </c>
      <c r="G1770" s="26">
        <v>0</v>
      </c>
      <c r="H1770" s="27" t="s">
        <v>2380</v>
      </c>
      <c r="I1770" s="38" t="str">
        <f t="shared" si="54"/>
        <v>Obesity</v>
      </c>
      <c r="J1770" s="38" t="str">
        <f t="shared" si="55"/>
        <v>Normal</v>
      </c>
    </row>
    <row r="1771" spans="1:10" x14ac:dyDescent="0.25">
      <c r="A1771" s="22" t="s">
        <v>600</v>
      </c>
      <c r="B1771" s="23">
        <v>16.47</v>
      </c>
      <c r="C1771" s="23">
        <v>11.72</v>
      </c>
      <c r="D1771" s="23" t="s">
        <v>2380</v>
      </c>
      <c r="E1771" s="23" t="s">
        <v>2380</v>
      </c>
      <c r="F1771" s="23" t="s">
        <v>2380</v>
      </c>
      <c r="G1771" s="23">
        <v>0</v>
      </c>
      <c r="H1771" s="24" t="s">
        <v>2380</v>
      </c>
      <c r="I1771" s="38" t="str">
        <f t="shared" si="54"/>
        <v>Underweight</v>
      </c>
      <c r="J1771" s="38" t="str">
        <f t="shared" si="55"/>
        <v>Diabetes</v>
      </c>
    </row>
    <row r="1772" spans="1:10" x14ac:dyDescent="0.25">
      <c r="A1772" s="25" t="s">
        <v>599</v>
      </c>
      <c r="B1772" s="26">
        <v>25.8</v>
      </c>
      <c r="C1772" s="26">
        <v>5.29</v>
      </c>
      <c r="D1772" s="26" t="s">
        <v>2380</v>
      </c>
      <c r="E1772" s="26" t="s">
        <v>2380</v>
      </c>
      <c r="F1772" s="26" t="s">
        <v>2380</v>
      </c>
      <c r="G1772" s="26">
        <v>0</v>
      </c>
      <c r="H1772" s="27" t="s">
        <v>2380</v>
      </c>
      <c r="I1772" s="38" t="str">
        <f t="shared" si="54"/>
        <v>Overweight</v>
      </c>
      <c r="J1772" s="38" t="str">
        <f t="shared" si="55"/>
        <v>Normal</v>
      </c>
    </row>
    <row r="1773" spans="1:10" x14ac:dyDescent="0.25">
      <c r="A1773" s="22" t="s">
        <v>598</v>
      </c>
      <c r="B1773" s="23">
        <v>23.6</v>
      </c>
      <c r="C1773" s="23">
        <v>4.33</v>
      </c>
      <c r="D1773" s="23" t="s">
        <v>2380</v>
      </c>
      <c r="E1773" s="23" t="s">
        <v>2380</v>
      </c>
      <c r="F1773" s="23" t="s">
        <v>2380</v>
      </c>
      <c r="G1773" s="23">
        <v>0</v>
      </c>
      <c r="H1773" s="24" t="s">
        <v>2380</v>
      </c>
      <c r="I1773" s="38" t="str">
        <f t="shared" si="54"/>
        <v>Normal Weight</v>
      </c>
      <c r="J1773" s="38" t="str">
        <f t="shared" si="55"/>
        <v>Normal</v>
      </c>
    </row>
    <row r="1774" spans="1:10" x14ac:dyDescent="0.25">
      <c r="A1774" s="25" t="s">
        <v>597</v>
      </c>
      <c r="B1774" s="26">
        <v>32.11</v>
      </c>
      <c r="C1774" s="26">
        <v>6.24</v>
      </c>
      <c r="D1774" s="26" t="s">
        <v>2380</v>
      </c>
      <c r="E1774" s="26" t="s">
        <v>2380</v>
      </c>
      <c r="F1774" s="26" t="s">
        <v>2382</v>
      </c>
      <c r="G1774" s="26">
        <v>1</v>
      </c>
      <c r="H1774" s="27" t="s">
        <v>2380</v>
      </c>
      <c r="I1774" s="38" t="str">
        <f t="shared" si="54"/>
        <v>Obesity</v>
      </c>
      <c r="J1774" s="38" t="str">
        <f t="shared" si="55"/>
        <v>Prediabetes</v>
      </c>
    </row>
    <row r="1775" spans="1:10" x14ac:dyDescent="0.25">
      <c r="A1775" s="22" t="s">
        <v>596</v>
      </c>
      <c r="B1775" s="23">
        <v>30.114999999999998</v>
      </c>
      <c r="C1775" s="23">
        <v>11.61</v>
      </c>
      <c r="D1775" s="23" t="s">
        <v>2380</v>
      </c>
      <c r="E1775" s="23" t="s">
        <v>2380</v>
      </c>
      <c r="F1775" s="23" t="s">
        <v>2380</v>
      </c>
      <c r="G1775" s="23">
        <v>0</v>
      </c>
      <c r="H1775" s="24" t="s">
        <v>2380</v>
      </c>
      <c r="I1775" s="38" t="str">
        <f t="shared" si="54"/>
        <v>Obesity</v>
      </c>
      <c r="J1775" s="38" t="str">
        <f t="shared" si="55"/>
        <v>Diabetes</v>
      </c>
    </row>
    <row r="1776" spans="1:10" x14ac:dyDescent="0.25">
      <c r="A1776" s="25" t="s">
        <v>595</v>
      </c>
      <c r="B1776" s="26">
        <v>20.28</v>
      </c>
      <c r="C1776" s="26">
        <v>11.07</v>
      </c>
      <c r="D1776" s="26" t="s">
        <v>2381</v>
      </c>
      <c r="E1776" s="26" t="s">
        <v>2380</v>
      </c>
      <c r="F1776" s="26" t="s">
        <v>2380</v>
      </c>
      <c r="G1776" s="26">
        <v>0</v>
      </c>
      <c r="H1776" s="27" t="s">
        <v>2380</v>
      </c>
      <c r="I1776" s="38" t="str">
        <f t="shared" si="54"/>
        <v>Normal Weight</v>
      </c>
      <c r="J1776" s="38" t="str">
        <f t="shared" si="55"/>
        <v>Diabetes</v>
      </c>
    </row>
    <row r="1777" spans="1:10" x14ac:dyDescent="0.25">
      <c r="A1777" s="22" t="s">
        <v>594</v>
      </c>
      <c r="B1777" s="23">
        <v>20.234999999999999</v>
      </c>
      <c r="C1777" s="23">
        <v>5.19</v>
      </c>
      <c r="D1777" s="23" t="s">
        <v>2380</v>
      </c>
      <c r="E1777" s="23" t="s">
        <v>2380</v>
      </c>
      <c r="F1777" s="23" t="s">
        <v>2382</v>
      </c>
      <c r="G1777" s="23">
        <v>1</v>
      </c>
      <c r="H1777" s="24" t="s">
        <v>2380</v>
      </c>
      <c r="I1777" s="38" t="str">
        <f t="shared" si="54"/>
        <v>Normal Weight</v>
      </c>
      <c r="J1777" s="38" t="str">
        <f t="shared" si="55"/>
        <v>Normal</v>
      </c>
    </row>
    <row r="1778" spans="1:10" x14ac:dyDescent="0.25">
      <c r="A1778" s="25" t="s">
        <v>593</v>
      </c>
      <c r="B1778" s="26">
        <v>25.27</v>
      </c>
      <c r="C1778" s="26">
        <v>5.7</v>
      </c>
      <c r="D1778" s="26" t="s">
        <v>2381</v>
      </c>
      <c r="E1778" s="26" t="s">
        <v>2380</v>
      </c>
      <c r="F1778" s="26" t="s">
        <v>2380</v>
      </c>
      <c r="G1778" s="26">
        <v>1</v>
      </c>
      <c r="H1778" s="27" t="s">
        <v>2380</v>
      </c>
      <c r="I1778" s="38" t="str">
        <f t="shared" si="54"/>
        <v>Overweight</v>
      </c>
      <c r="J1778" s="38" t="str">
        <f t="shared" si="55"/>
        <v>Prediabetes</v>
      </c>
    </row>
    <row r="1779" spans="1:10" x14ac:dyDescent="0.25">
      <c r="A1779" s="22" t="s">
        <v>592</v>
      </c>
      <c r="B1779" s="23">
        <v>24.24</v>
      </c>
      <c r="C1779" s="23">
        <v>6.15</v>
      </c>
      <c r="D1779" s="23" t="s">
        <v>2380</v>
      </c>
      <c r="E1779" s="23" t="s">
        <v>2380</v>
      </c>
      <c r="F1779" s="23" t="s">
        <v>2380</v>
      </c>
      <c r="G1779" s="23">
        <v>0</v>
      </c>
      <c r="H1779" s="24" t="s">
        <v>2380</v>
      </c>
      <c r="I1779" s="38" t="str">
        <f t="shared" si="54"/>
        <v>Normal Weight</v>
      </c>
      <c r="J1779" s="38" t="str">
        <f t="shared" si="55"/>
        <v>Prediabetes</v>
      </c>
    </row>
    <row r="1780" spans="1:10" x14ac:dyDescent="0.25">
      <c r="A1780" s="25" t="s">
        <v>591</v>
      </c>
      <c r="B1780" s="26">
        <v>35.75</v>
      </c>
      <c r="C1780" s="26">
        <v>5.07</v>
      </c>
      <c r="D1780" s="26" t="s">
        <v>2380</v>
      </c>
      <c r="E1780" s="26" t="s">
        <v>2380</v>
      </c>
      <c r="F1780" s="26" t="s">
        <v>2380</v>
      </c>
      <c r="G1780" s="26">
        <v>0</v>
      </c>
      <c r="H1780" s="27" t="s">
        <v>2380</v>
      </c>
      <c r="I1780" s="38" t="str">
        <f t="shared" si="54"/>
        <v>Obesity</v>
      </c>
      <c r="J1780" s="38" t="str">
        <f t="shared" si="55"/>
        <v>Normal</v>
      </c>
    </row>
    <row r="1781" spans="1:10" x14ac:dyDescent="0.25">
      <c r="A1781" s="22" t="s">
        <v>590</v>
      </c>
      <c r="B1781" s="23">
        <v>29.92</v>
      </c>
      <c r="C1781" s="23">
        <v>10.97</v>
      </c>
      <c r="D1781" s="23" t="s">
        <v>2381</v>
      </c>
      <c r="E1781" s="23" t="s">
        <v>2380</v>
      </c>
      <c r="F1781" s="23" t="s">
        <v>2380</v>
      </c>
      <c r="G1781" s="23">
        <v>1</v>
      </c>
      <c r="H1781" s="24" t="s">
        <v>2380</v>
      </c>
      <c r="I1781" s="38" t="str">
        <f t="shared" si="54"/>
        <v>Overweight</v>
      </c>
      <c r="J1781" s="38" t="str">
        <f t="shared" si="55"/>
        <v>Diabetes</v>
      </c>
    </row>
    <row r="1782" spans="1:10" x14ac:dyDescent="0.25">
      <c r="A1782" s="25" t="s">
        <v>589</v>
      </c>
      <c r="B1782" s="26">
        <v>26.2</v>
      </c>
      <c r="C1782" s="26">
        <v>10.93</v>
      </c>
      <c r="D1782" s="26" t="s">
        <v>2381</v>
      </c>
      <c r="E1782" s="26" t="s">
        <v>2380</v>
      </c>
      <c r="F1782" s="26" t="s">
        <v>2380</v>
      </c>
      <c r="G1782" s="26">
        <v>1</v>
      </c>
      <c r="H1782" s="27" t="s">
        <v>2380</v>
      </c>
      <c r="I1782" s="38" t="str">
        <f t="shared" si="54"/>
        <v>Overweight</v>
      </c>
      <c r="J1782" s="38" t="str">
        <f t="shared" si="55"/>
        <v>Diabetes</v>
      </c>
    </row>
    <row r="1783" spans="1:10" x14ac:dyDescent="0.25">
      <c r="A1783" s="22" t="s">
        <v>588</v>
      </c>
      <c r="B1783" s="23">
        <v>26.695</v>
      </c>
      <c r="C1783" s="23">
        <v>4.21</v>
      </c>
      <c r="D1783" s="23" t="s">
        <v>2381</v>
      </c>
      <c r="E1783" s="23" t="s">
        <v>2380</v>
      </c>
      <c r="F1783" s="23" t="s">
        <v>2382</v>
      </c>
      <c r="G1783" s="23">
        <v>1</v>
      </c>
      <c r="H1783" s="24" t="s">
        <v>2380</v>
      </c>
      <c r="I1783" s="38" t="str">
        <f t="shared" si="54"/>
        <v>Overweight</v>
      </c>
      <c r="J1783" s="38" t="str">
        <f t="shared" si="55"/>
        <v>Normal</v>
      </c>
    </row>
    <row r="1784" spans="1:10" x14ac:dyDescent="0.25">
      <c r="A1784" s="25" t="s">
        <v>587</v>
      </c>
      <c r="B1784" s="26">
        <v>23.16</v>
      </c>
      <c r="C1784" s="26">
        <v>5.5</v>
      </c>
      <c r="D1784" s="26" t="s">
        <v>2380</v>
      </c>
      <c r="E1784" s="26" t="s">
        <v>2380</v>
      </c>
      <c r="F1784" s="26" t="s">
        <v>2380</v>
      </c>
      <c r="G1784" s="26">
        <v>0</v>
      </c>
      <c r="H1784" s="27" t="s">
        <v>2380</v>
      </c>
      <c r="I1784" s="38" t="str">
        <f t="shared" si="54"/>
        <v>Normal Weight</v>
      </c>
      <c r="J1784" s="38" t="str">
        <f t="shared" si="55"/>
        <v>Normal</v>
      </c>
    </row>
    <row r="1785" spans="1:10" x14ac:dyDescent="0.25">
      <c r="A1785" s="22" t="s">
        <v>586</v>
      </c>
      <c r="B1785" s="23">
        <v>32.585000000000001</v>
      </c>
      <c r="C1785" s="23">
        <v>4.93</v>
      </c>
      <c r="D1785" s="23" t="s">
        <v>2381</v>
      </c>
      <c r="E1785" s="23" t="s">
        <v>2380</v>
      </c>
      <c r="F1785" s="23" t="s">
        <v>2380</v>
      </c>
      <c r="G1785" s="23">
        <v>1</v>
      </c>
      <c r="H1785" s="24" t="s">
        <v>2380</v>
      </c>
      <c r="I1785" s="38" t="str">
        <f t="shared" si="54"/>
        <v>Obesity</v>
      </c>
      <c r="J1785" s="38" t="str">
        <f t="shared" si="55"/>
        <v>Normal</v>
      </c>
    </row>
    <row r="1786" spans="1:10" x14ac:dyDescent="0.25">
      <c r="A1786" s="25" t="s">
        <v>585</v>
      </c>
      <c r="B1786" s="26">
        <v>33.97</v>
      </c>
      <c r="C1786" s="26">
        <v>5.6</v>
      </c>
      <c r="D1786" s="26" t="s">
        <v>2381</v>
      </c>
      <c r="E1786" s="26" t="s">
        <v>2380</v>
      </c>
      <c r="F1786" s="26" t="s">
        <v>2380</v>
      </c>
      <c r="G1786" s="26">
        <v>0</v>
      </c>
      <c r="H1786" s="27" t="s">
        <v>2380</v>
      </c>
      <c r="I1786" s="38" t="str">
        <f t="shared" si="54"/>
        <v>Obesity</v>
      </c>
      <c r="J1786" s="38" t="str">
        <f t="shared" si="55"/>
        <v>Normal</v>
      </c>
    </row>
    <row r="1787" spans="1:10" x14ac:dyDescent="0.25">
      <c r="A1787" s="22" t="s">
        <v>584</v>
      </c>
      <c r="B1787" s="23">
        <v>16.57</v>
      </c>
      <c r="C1787" s="23">
        <v>9.99</v>
      </c>
      <c r="D1787" s="23" t="s">
        <v>2380</v>
      </c>
      <c r="E1787" s="23" t="s">
        <v>2380</v>
      </c>
      <c r="F1787" s="23" t="s">
        <v>2380</v>
      </c>
      <c r="G1787" s="23">
        <v>0</v>
      </c>
      <c r="H1787" s="24" t="s">
        <v>2380</v>
      </c>
      <c r="I1787" s="38" t="str">
        <f t="shared" si="54"/>
        <v>Underweight</v>
      </c>
      <c r="J1787" s="38" t="str">
        <f t="shared" si="55"/>
        <v>Diabetes</v>
      </c>
    </row>
    <row r="1788" spans="1:10" x14ac:dyDescent="0.25">
      <c r="A1788" s="25" t="s">
        <v>583</v>
      </c>
      <c r="B1788" s="26">
        <v>17.55</v>
      </c>
      <c r="C1788" s="26">
        <v>5.93</v>
      </c>
      <c r="D1788" s="26" t="s">
        <v>2380</v>
      </c>
      <c r="E1788" s="26" t="s">
        <v>2380</v>
      </c>
      <c r="F1788" s="26" t="s">
        <v>2382</v>
      </c>
      <c r="G1788" s="26">
        <v>1</v>
      </c>
      <c r="H1788" s="27" t="s">
        <v>2380</v>
      </c>
      <c r="I1788" s="38" t="str">
        <f t="shared" si="54"/>
        <v>Underweight</v>
      </c>
      <c r="J1788" s="38" t="str">
        <f t="shared" si="55"/>
        <v>Prediabetes</v>
      </c>
    </row>
    <row r="1789" spans="1:10" x14ac:dyDescent="0.25">
      <c r="A1789" s="22" t="s">
        <v>582</v>
      </c>
      <c r="B1789" s="23">
        <v>29.41</v>
      </c>
      <c r="C1789" s="23">
        <v>6.29</v>
      </c>
      <c r="D1789" s="23" t="s">
        <v>2381</v>
      </c>
      <c r="E1789" s="23" t="s">
        <v>2380</v>
      </c>
      <c r="F1789" s="23" t="s">
        <v>2380</v>
      </c>
      <c r="G1789" s="23">
        <v>1</v>
      </c>
      <c r="H1789" s="24" t="s">
        <v>2380</v>
      </c>
      <c r="I1789" s="38" t="str">
        <f t="shared" si="54"/>
        <v>Overweight</v>
      </c>
      <c r="J1789" s="38" t="str">
        <f t="shared" si="55"/>
        <v>Prediabetes</v>
      </c>
    </row>
    <row r="1790" spans="1:10" x14ac:dyDescent="0.25">
      <c r="A1790" s="25" t="s">
        <v>581</v>
      </c>
      <c r="B1790" s="26">
        <v>17.91</v>
      </c>
      <c r="C1790" s="26">
        <v>5.65</v>
      </c>
      <c r="D1790" s="26" t="s">
        <v>2380</v>
      </c>
      <c r="E1790" s="26" t="s">
        <v>2380</v>
      </c>
      <c r="F1790" s="26" t="s">
        <v>2380</v>
      </c>
      <c r="G1790" s="26">
        <v>1</v>
      </c>
      <c r="H1790" s="27" t="s">
        <v>2380</v>
      </c>
      <c r="I1790" s="38" t="str">
        <f t="shared" si="54"/>
        <v>Underweight</v>
      </c>
      <c r="J1790" s="38" t="str">
        <f t="shared" si="55"/>
        <v>Normal</v>
      </c>
    </row>
    <row r="1791" spans="1:10" x14ac:dyDescent="0.25">
      <c r="A1791" s="22" t="s">
        <v>580</v>
      </c>
      <c r="B1791" s="23">
        <v>31.57</v>
      </c>
      <c r="C1791" s="23">
        <v>6.15</v>
      </c>
      <c r="D1791" s="23" t="s">
        <v>2380</v>
      </c>
      <c r="E1791" s="23" t="s">
        <v>2380</v>
      </c>
      <c r="F1791" s="23" t="s">
        <v>2380</v>
      </c>
      <c r="G1791" s="23">
        <v>1</v>
      </c>
      <c r="H1791" s="24" t="s">
        <v>2380</v>
      </c>
      <c r="I1791" s="38" t="str">
        <f t="shared" si="54"/>
        <v>Obesity</v>
      </c>
      <c r="J1791" s="38" t="str">
        <f t="shared" si="55"/>
        <v>Prediabetes</v>
      </c>
    </row>
    <row r="1792" spans="1:10" x14ac:dyDescent="0.25">
      <c r="A1792" s="25" t="s">
        <v>579</v>
      </c>
      <c r="B1792" s="26">
        <v>33.18</v>
      </c>
      <c r="C1792" s="26">
        <v>5.22</v>
      </c>
      <c r="D1792" s="26" t="s">
        <v>2380</v>
      </c>
      <c r="E1792" s="26" t="s">
        <v>2381</v>
      </c>
      <c r="F1792" s="26" t="s">
        <v>2380</v>
      </c>
      <c r="G1792" s="26">
        <v>1</v>
      </c>
      <c r="H1792" s="27" t="s">
        <v>2380</v>
      </c>
      <c r="I1792" s="38" t="str">
        <f t="shared" si="54"/>
        <v>Obesity</v>
      </c>
      <c r="J1792" s="38" t="str">
        <f t="shared" si="55"/>
        <v>Normal</v>
      </c>
    </row>
    <row r="1793" spans="1:10" x14ac:dyDescent="0.25">
      <c r="A1793" s="22" t="s">
        <v>578</v>
      </c>
      <c r="B1793" s="23">
        <v>37</v>
      </c>
      <c r="C1793" s="23">
        <v>11.66</v>
      </c>
      <c r="D1793" s="23" t="s">
        <v>2380</v>
      </c>
      <c r="E1793" s="23" t="s">
        <v>2380</v>
      </c>
      <c r="F1793" s="23" t="s">
        <v>2380</v>
      </c>
      <c r="G1793" s="23">
        <v>0</v>
      </c>
      <c r="H1793" s="24" t="s">
        <v>2380</v>
      </c>
      <c r="I1793" s="38" t="str">
        <f t="shared" si="54"/>
        <v>Obesity</v>
      </c>
      <c r="J1793" s="38" t="str">
        <f t="shared" si="55"/>
        <v>Diabetes</v>
      </c>
    </row>
    <row r="1794" spans="1:10" x14ac:dyDescent="0.25">
      <c r="A1794" s="25" t="s">
        <v>577</v>
      </c>
      <c r="B1794" s="26">
        <v>18.905000000000001</v>
      </c>
      <c r="C1794" s="26">
        <v>4.91</v>
      </c>
      <c r="D1794" s="26" t="s">
        <v>2381</v>
      </c>
      <c r="E1794" s="26" t="s">
        <v>2380</v>
      </c>
      <c r="F1794" s="26" t="s">
        <v>2380</v>
      </c>
      <c r="G1794" s="26">
        <v>1</v>
      </c>
      <c r="H1794" s="27" t="s">
        <v>2380</v>
      </c>
      <c r="I1794" s="38" t="str">
        <f t="shared" ref="I1794:I1857" si="56">IF(B1794&lt;18.5,"Underweight",IF(B1794&lt;25,"Normal Weight",IF(B1794&lt;30,"Overweight","Obesity")))</f>
        <v>Normal Weight</v>
      </c>
      <c r="J1794" s="38" t="str">
        <f t="shared" ref="J1794:J1857" si="57">IF(C1794&lt;5.7,"Normal",IF(C1794&lt;6.5,"Prediabetes","Diabetes"))</f>
        <v>Normal</v>
      </c>
    </row>
    <row r="1795" spans="1:10" x14ac:dyDescent="0.25">
      <c r="A1795" s="22" t="s">
        <v>576</v>
      </c>
      <c r="B1795" s="23">
        <v>20.03</v>
      </c>
      <c r="C1795" s="23">
        <v>9.25</v>
      </c>
      <c r="D1795" s="23" t="s">
        <v>2381</v>
      </c>
      <c r="E1795" s="23" t="s">
        <v>2380</v>
      </c>
      <c r="F1795" s="23" t="s">
        <v>2380</v>
      </c>
      <c r="G1795" s="23">
        <v>0</v>
      </c>
      <c r="H1795" s="24" t="s">
        <v>2380</v>
      </c>
      <c r="I1795" s="38" t="str">
        <f t="shared" si="56"/>
        <v>Normal Weight</v>
      </c>
      <c r="J1795" s="38" t="str">
        <f t="shared" si="57"/>
        <v>Diabetes</v>
      </c>
    </row>
    <row r="1796" spans="1:10" x14ac:dyDescent="0.25">
      <c r="A1796" s="25" t="s">
        <v>575</v>
      </c>
      <c r="B1796" s="26">
        <v>16.7</v>
      </c>
      <c r="C1796" s="26">
        <v>11.48</v>
      </c>
      <c r="D1796" s="26" t="s">
        <v>2380</v>
      </c>
      <c r="E1796" s="26" t="s">
        <v>2380</v>
      </c>
      <c r="F1796" s="26" t="s">
        <v>2380</v>
      </c>
      <c r="G1796" s="26">
        <v>0</v>
      </c>
      <c r="H1796" s="27" t="s">
        <v>2380</v>
      </c>
      <c r="I1796" s="38" t="str">
        <f t="shared" si="56"/>
        <v>Underweight</v>
      </c>
      <c r="J1796" s="38" t="str">
        <f t="shared" si="57"/>
        <v>Diabetes</v>
      </c>
    </row>
    <row r="1797" spans="1:10" x14ac:dyDescent="0.25">
      <c r="A1797" s="22" t="s">
        <v>574</v>
      </c>
      <c r="B1797" s="23">
        <v>39.82</v>
      </c>
      <c r="C1797" s="23">
        <v>6.06</v>
      </c>
      <c r="D1797" s="23" t="s">
        <v>2380</v>
      </c>
      <c r="E1797" s="23" t="s">
        <v>2380</v>
      </c>
      <c r="F1797" s="23" t="s">
        <v>2380</v>
      </c>
      <c r="G1797" s="23">
        <v>0</v>
      </c>
      <c r="H1797" s="24" t="s">
        <v>2380</v>
      </c>
      <c r="I1797" s="38" t="str">
        <f t="shared" si="56"/>
        <v>Obesity</v>
      </c>
      <c r="J1797" s="38" t="str">
        <f t="shared" si="57"/>
        <v>Prediabetes</v>
      </c>
    </row>
    <row r="1798" spans="1:10" x14ac:dyDescent="0.25">
      <c r="A1798" s="25" t="s">
        <v>573</v>
      </c>
      <c r="B1798" s="26">
        <v>22.04</v>
      </c>
      <c r="C1798" s="26">
        <v>5.86</v>
      </c>
      <c r="D1798" s="26" t="s">
        <v>2380</v>
      </c>
      <c r="E1798" s="26" t="s">
        <v>2380</v>
      </c>
      <c r="F1798" s="26" t="s">
        <v>2380</v>
      </c>
      <c r="G1798" s="26">
        <v>1</v>
      </c>
      <c r="H1798" s="27" t="s">
        <v>2380</v>
      </c>
      <c r="I1798" s="38" t="str">
        <f t="shared" si="56"/>
        <v>Normal Weight</v>
      </c>
      <c r="J1798" s="38" t="str">
        <f t="shared" si="57"/>
        <v>Prediabetes</v>
      </c>
    </row>
    <row r="1799" spans="1:10" x14ac:dyDescent="0.25">
      <c r="A1799" s="22" t="s">
        <v>572</v>
      </c>
      <c r="B1799" s="23">
        <v>28.27</v>
      </c>
      <c r="C1799" s="23">
        <v>5.33</v>
      </c>
      <c r="D1799" s="23" t="s">
        <v>2380</v>
      </c>
      <c r="E1799" s="23" t="s">
        <v>2380</v>
      </c>
      <c r="F1799" s="23" t="s">
        <v>2380</v>
      </c>
      <c r="G1799" s="23">
        <v>0</v>
      </c>
      <c r="H1799" s="24" t="s">
        <v>2380</v>
      </c>
      <c r="I1799" s="38" t="str">
        <f t="shared" si="56"/>
        <v>Overweight</v>
      </c>
      <c r="J1799" s="38" t="str">
        <f t="shared" si="57"/>
        <v>Normal</v>
      </c>
    </row>
    <row r="1800" spans="1:10" x14ac:dyDescent="0.25">
      <c r="A1800" s="25" t="s">
        <v>571</v>
      </c>
      <c r="B1800" s="26">
        <v>18.5</v>
      </c>
      <c r="C1800" s="26">
        <v>5.33</v>
      </c>
      <c r="D1800" s="26" t="s">
        <v>2380</v>
      </c>
      <c r="E1800" s="26" t="s">
        <v>2380</v>
      </c>
      <c r="F1800" s="26" t="s">
        <v>2380</v>
      </c>
      <c r="G1800" s="26">
        <v>0</v>
      </c>
      <c r="H1800" s="27" t="s">
        <v>2380</v>
      </c>
      <c r="I1800" s="38" t="str">
        <f t="shared" si="56"/>
        <v>Normal Weight</v>
      </c>
      <c r="J1800" s="38" t="str">
        <f t="shared" si="57"/>
        <v>Normal</v>
      </c>
    </row>
    <row r="1801" spans="1:10" x14ac:dyDescent="0.25">
      <c r="A1801" s="22" t="s">
        <v>570</v>
      </c>
      <c r="B1801" s="23">
        <v>38.6</v>
      </c>
      <c r="C1801" s="23">
        <v>6.02</v>
      </c>
      <c r="D1801" s="23" t="s">
        <v>2380</v>
      </c>
      <c r="E1801" s="23" t="s">
        <v>2380</v>
      </c>
      <c r="F1801" s="23" t="s">
        <v>2380</v>
      </c>
      <c r="G1801" s="23">
        <v>1</v>
      </c>
      <c r="H1801" s="24" t="s">
        <v>2380</v>
      </c>
      <c r="I1801" s="38" t="str">
        <f t="shared" si="56"/>
        <v>Obesity</v>
      </c>
      <c r="J1801" s="38" t="str">
        <f t="shared" si="57"/>
        <v>Prediabetes</v>
      </c>
    </row>
    <row r="1802" spans="1:10" x14ac:dyDescent="0.25">
      <c r="A1802" s="25" t="s">
        <v>569</v>
      </c>
      <c r="B1802" s="26">
        <v>43.12</v>
      </c>
      <c r="C1802" s="26">
        <v>6.25</v>
      </c>
      <c r="D1802" s="26" t="s">
        <v>2380</v>
      </c>
      <c r="E1802" s="26" t="s">
        <v>2380</v>
      </c>
      <c r="F1802" s="26" t="s">
        <v>2380</v>
      </c>
      <c r="G1802" s="26">
        <v>1</v>
      </c>
      <c r="H1802" s="27" t="s">
        <v>2380</v>
      </c>
      <c r="I1802" s="38" t="str">
        <f t="shared" si="56"/>
        <v>Obesity</v>
      </c>
      <c r="J1802" s="38" t="str">
        <f t="shared" si="57"/>
        <v>Prediabetes</v>
      </c>
    </row>
    <row r="1803" spans="1:10" x14ac:dyDescent="0.25">
      <c r="A1803" s="22" t="s">
        <v>568</v>
      </c>
      <c r="B1803" s="23">
        <v>30.5</v>
      </c>
      <c r="C1803" s="23">
        <v>4.8099999999999996</v>
      </c>
      <c r="D1803" s="23" t="s">
        <v>2380</v>
      </c>
      <c r="E1803" s="23" t="s">
        <v>2380</v>
      </c>
      <c r="F1803" s="23" t="s">
        <v>2380</v>
      </c>
      <c r="G1803" s="23">
        <v>1</v>
      </c>
      <c r="H1803" s="24" t="s">
        <v>2380</v>
      </c>
      <c r="I1803" s="38" t="str">
        <f t="shared" si="56"/>
        <v>Obesity</v>
      </c>
      <c r="J1803" s="38" t="str">
        <f t="shared" si="57"/>
        <v>Normal</v>
      </c>
    </row>
    <row r="1804" spans="1:10" x14ac:dyDescent="0.25">
      <c r="A1804" s="25" t="s">
        <v>567</v>
      </c>
      <c r="B1804" s="26">
        <v>27.61</v>
      </c>
      <c r="C1804" s="26">
        <v>4.5999999999999996</v>
      </c>
      <c r="D1804" s="26" t="s">
        <v>2380</v>
      </c>
      <c r="E1804" s="26" t="s">
        <v>2380</v>
      </c>
      <c r="F1804" s="26" t="s">
        <v>2380</v>
      </c>
      <c r="G1804" s="26">
        <v>1</v>
      </c>
      <c r="H1804" s="27" t="s">
        <v>2380</v>
      </c>
      <c r="I1804" s="38" t="str">
        <f t="shared" si="56"/>
        <v>Overweight</v>
      </c>
      <c r="J1804" s="38" t="str">
        <f t="shared" si="57"/>
        <v>Normal</v>
      </c>
    </row>
    <row r="1805" spans="1:10" x14ac:dyDescent="0.25">
      <c r="A1805" s="22" t="s">
        <v>566</v>
      </c>
      <c r="B1805" s="23">
        <v>27.1</v>
      </c>
      <c r="C1805" s="23">
        <v>5.08</v>
      </c>
      <c r="D1805" s="23" t="s">
        <v>2380</v>
      </c>
      <c r="E1805" s="23" t="s">
        <v>2380</v>
      </c>
      <c r="F1805" s="23" t="s">
        <v>2380</v>
      </c>
      <c r="G1805" s="23">
        <v>1</v>
      </c>
      <c r="H1805" s="24" t="s">
        <v>2380</v>
      </c>
      <c r="I1805" s="38" t="str">
        <f t="shared" si="56"/>
        <v>Overweight</v>
      </c>
      <c r="J1805" s="38" t="str">
        <f t="shared" si="57"/>
        <v>Normal</v>
      </c>
    </row>
    <row r="1806" spans="1:10" x14ac:dyDescent="0.25">
      <c r="A1806" s="25" t="s">
        <v>565</v>
      </c>
      <c r="B1806" s="26">
        <v>35.93</v>
      </c>
      <c r="C1806" s="26">
        <v>5.43</v>
      </c>
      <c r="D1806" s="26" t="s">
        <v>2380</v>
      </c>
      <c r="E1806" s="26" t="s">
        <v>2381</v>
      </c>
      <c r="F1806" s="26" t="s">
        <v>2380</v>
      </c>
      <c r="G1806" s="26">
        <v>1</v>
      </c>
      <c r="H1806" s="27" t="s">
        <v>2380</v>
      </c>
      <c r="I1806" s="38" t="str">
        <f t="shared" si="56"/>
        <v>Obesity</v>
      </c>
      <c r="J1806" s="38" t="str">
        <f t="shared" si="57"/>
        <v>Normal</v>
      </c>
    </row>
    <row r="1807" spans="1:10" x14ac:dyDescent="0.25">
      <c r="A1807" s="22" t="s">
        <v>564</v>
      </c>
      <c r="B1807" s="23">
        <v>32.68</v>
      </c>
      <c r="C1807" s="23">
        <v>5.44</v>
      </c>
      <c r="D1807" s="23" t="s">
        <v>2380</v>
      </c>
      <c r="E1807" s="23" t="s">
        <v>2380</v>
      </c>
      <c r="F1807" s="23" t="s">
        <v>2380</v>
      </c>
      <c r="G1807" s="23">
        <v>0</v>
      </c>
      <c r="H1807" s="24" t="s">
        <v>2380</v>
      </c>
      <c r="I1807" s="38" t="str">
        <f t="shared" si="56"/>
        <v>Obesity</v>
      </c>
      <c r="J1807" s="38" t="str">
        <f t="shared" si="57"/>
        <v>Normal</v>
      </c>
    </row>
    <row r="1808" spans="1:10" x14ac:dyDescent="0.25">
      <c r="A1808" s="25" t="s">
        <v>563</v>
      </c>
      <c r="B1808" s="26">
        <v>20.74</v>
      </c>
      <c r="C1808" s="26">
        <v>11.69</v>
      </c>
      <c r="D1808" s="26" t="s">
        <v>2381</v>
      </c>
      <c r="E1808" s="26" t="s">
        <v>2380</v>
      </c>
      <c r="F1808" s="26" t="s">
        <v>2380</v>
      </c>
      <c r="G1808" s="26">
        <v>1</v>
      </c>
      <c r="H1808" s="27" t="s">
        <v>2380</v>
      </c>
      <c r="I1808" s="38" t="str">
        <f t="shared" si="56"/>
        <v>Normal Weight</v>
      </c>
      <c r="J1808" s="38" t="str">
        <f t="shared" si="57"/>
        <v>Diabetes</v>
      </c>
    </row>
    <row r="1809" spans="1:10" x14ac:dyDescent="0.25">
      <c r="A1809" s="22" t="s">
        <v>562</v>
      </c>
      <c r="B1809" s="23">
        <v>15.57</v>
      </c>
      <c r="C1809" s="23">
        <v>6.07</v>
      </c>
      <c r="D1809" s="23" t="s">
        <v>2380</v>
      </c>
      <c r="E1809" s="23" t="s">
        <v>2380</v>
      </c>
      <c r="F1809" s="23" t="s">
        <v>2380</v>
      </c>
      <c r="G1809" s="23">
        <v>0</v>
      </c>
      <c r="H1809" s="24" t="s">
        <v>2380</v>
      </c>
      <c r="I1809" s="38" t="str">
        <f t="shared" si="56"/>
        <v>Underweight</v>
      </c>
      <c r="J1809" s="38" t="str">
        <f t="shared" si="57"/>
        <v>Prediabetes</v>
      </c>
    </row>
    <row r="1810" spans="1:10" x14ac:dyDescent="0.25">
      <c r="A1810" s="25" t="s">
        <v>561</v>
      </c>
      <c r="B1810" s="26">
        <v>23.844999999999999</v>
      </c>
      <c r="C1810" s="26">
        <v>4.3600000000000003</v>
      </c>
      <c r="D1810" s="26" t="s">
        <v>2380</v>
      </c>
      <c r="E1810" s="26" t="s">
        <v>2380</v>
      </c>
      <c r="F1810" s="26" t="s">
        <v>2380</v>
      </c>
      <c r="G1810" s="26">
        <v>0</v>
      </c>
      <c r="H1810" s="27" t="s">
        <v>2380</v>
      </c>
      <c r="I1810" s="38" t="str">
        <f t="shared" si="56"/>
        <v>Normal Weight</v>
      </c>
      <c r="J1810" s="38" t="str">
        <f t="shared" si="57"/>
        <v>Normal</v>
      </c>
    </row>
    <row r="1811" spans="1:10" x14ac:dyDescent="0.25">
      <c r="A1811" s="22" t="s">
        <v>560</v>
      </c>
      <c r="B1811" s="23">
        <v>22.895</v>
      </c>
      <c r="C1811" s="23">
        <v>5.24</v>
      </c>
      <c r="D1811" s="23" t="s">
        <v>2380</v>
      </c>
      <c r="E1811" s="23" t="s">
        <v>2380</v>
      </c>
      <c r="F1811" s="23" t="s">
        <v>2380</v>
      </c>
      <c r="G1811" s="23">
        <v>1</v>
      </c>
      <c r="H1811" s="24" t="s">
        <v>2380</v>
      </c>
      <c r="I1811" s="38" t="str">
        <f t="shared" si="56"/>
        <v>Normal Weight</v>
      </c>
      <c r="J1811" s="38" t="str">
        <f t="shared" si="57"/>
        <v>Normal</v>
      </c>
    </row>
    <row r="1812" spans="1:10" x14ac:dyDescent="0.25">
      <c r="A1812" s="25" t="s">
        <v>559</v>
      </c>
      <c r="B1812" s="26">
        <v>21.945</v>
      </c>
      <c r="C1812" s="26">
        <v>5.37</v>
      </c>
      <c r="D1812" s="26" t="s">
        <v>2380</v>
      </c>
      <c r="E1812" s="26" t="s">
        <v>2380</v>
      </c>
      <c r="F1812" s="26" t="s">
        <v>2380</v>
      </c>
      <c r="G1812" s="26">
        <v>1</v>
      </c>
      <c r="H1812" s="27" t="s">
        <v>2380</v>
      </c>
      <c r="I1812" s="38" t="str">
        <f t="shared" si="56"/>
        <v>Normal Weight</v>
      </c>
      <c r="J1812" s="38" t="str">
        <f t="shared" si="57"/>
        <v>Normal</v>
      </c>
    </row>
    <row r="1813" spans="1:10" x14ac:dyDescent="0.25">
      <c r="A1813" s="22" t="s">
        <v>558</v>
      </c>
      <c r="B1813" s="23">
        <v>19.47</v>
      </c>
      <c r="C1813" s="23">
        <v>6.6</v>
      </c>
      <c r="D1813" s="23" t="s">
        <v>2381</v>
      </c>
      <c r="E1813" s="23" t="s">
        <v>2380</v>
      </c>
      <c r="F1813" s="23" t="s">
        <v>2380</v>
      </c>
      <c r="G1813" s="23">
        <v>0</v>
      </c>
      <c r="H1813" s="24" t="s">
        <v>2380</v>
      </c>
      <c r="I1813" s="38" t="str">
        <f t="shared" si="56"/>
        <v>Normal Weight</v>
      </c>
      <c r="J1813" s="38" t="str">
        <f t="shared" si="57"/>
        <v>Diabetes</v>
      </c>
    </row>
    <row r="1814" spans="1:10" x14ac:dyDescent="0.25">
      <c r="A1814" s="25" t="s">
        <v>557</v>
      </c>
      <c r="B1814" s="26">
        <v>15.61</v>
      </c>
      <c r="C1814" s="26">
        <v>5.77</v>
      </c>
      <c r="D1814" s="26" t="s">
        <v>2380</v>
      </c>
      <c r="E1814" s="26" t="s">
        <v>2380</v>
      </c>
      <c r="F1814" s="26" t="s">
        <v>2380</v>
      </c>
      <c r="G1814" s="26">
        <v>0</v>
      </c>
      <c r="H1814" s="27" t="s">
        <v>2380</v>
      </c>
      <c r="I1814" s="38" t="str">
        <f t="shared" si="56"/>
        <v>Underweight</v>
      </c>
      <c r="J1814" s="38" t="str">
        <f t="shared" si="57"/>
        <v>Prediabetes</v>
      </c>
    </row>
    <row r="1815" spans="1:10" x14ac:dyDescent="0.25">
      <c r="A1815" s="22" t="s">
        <v>556</v>
      </c>
      <c r="B1815" s="23">
        <v>28.6</v>
      </c>
      <c r="C1815" s="23">
        <v>6.08</v>
      </c>
      <c r="D1815" s="23" t="s">
        <v>2380</v>
      </c>
      <c r="E1815" s="23" t="s">
        <v>2380</v>
      </c>
      <c r="F1815" s="23" t="s">
        <v>2382</v>
      </c>
      <c r="G1815" s="23">
        <v>1</v>
      </c>
      <c r="H1815" s="24" t="s">
        <v>2380</v>
      </c>
      <c r="I1815" s="38" t="str">
        <f t="shared" si="56"/>
        <v>Overweight</v>
      </c>
      <c r="J1815" s="38" t="str">
        <f t="shared" si="57"/>
        <v>Prediabetes</v>
      </c>
    </row>
    <row r="1816" spans="1:10" x14ac:dyDescent="0.25">
      <c r="A1816" s="25" t="s">
        <v>555</v>
      </c>
      <c r="B1816" s="26">
        <v>46.53</v>
      </c>
      <c r="C1816" s="26">
        <v>4.16</v>
      </c>
      <c r="D1816" s="26" t="s">
        <v>2380</v>
      </c>
      <c r="E1816" s="26" t="s">
        <v>2380</v>
      </c>
      <c r="F1816" s="26" t="s">
        <v>2380</v>
      </c>
      <c r="G1816" s="26">
        <v>0</v>
      </c>
      <c r="H1816" s="27" t="s">
        <v>2380</v>
      </c>
      <c r="I1816" s="38" t="str">
        <f t="shared" si="56"/>
        <v>Obesity</v>
      </c>
      <c r="J1816" s="38" t="str">
        <f t="shared" si="57"/>
        <v>Normal</v>
      </c>
    </row>
    <row r="1817" spans="1:10" x14ac:dyDescent="0.25">
      <c r="A1817" s="22" t="s">
        <v>554</v>
      </c>
      <c r="B1817" s="23">
        <v>34.99</v>
      </c>
      <c r="C1817" s="23">
        <v>5.0999999999999996</v>
      </c>
      <c r="D1817" s="23" t="s">
        <v>2380</v>
      </c>
      <c r="E1817" s="23" t="s">
        <v>2380</v>
      </c>
      <c r="F1817" s="23" t="s">
        <v>2382</v>
      </c>
      <c r="G1817" s="23">
        <v>1</v>
      </c>
      <c r="H1817" s="24" t="s">
        <v>2380</v>
      </c>
      <c r="I1817" s="38" t="str">
        <f t="shared" si="56"/>
        <v>Obesity</v>
      </c>
      <c r="J1817" s="38" t="str">
        <f t="shared" si="57"/>
        <v>Normal</v>
      </c>
    </row>
    <row r="1818" spans="1:10" x14ac:dyDescent="0.25">
      <c r="A1818" s="25" t="s">
        <v>553</v>
      </c>
      <c r="B1818" s="26">
        <v>17.05</v>
      </c>
      <c r="C1818" s="26">
        <v>5.3</v>
      </c>
      <c r="D1818" s="26" t="s">
        <v>2380</v>
      </c>
      <c r="E1818" s="26" t="s">
        <v>2380</v>
      </c>
      <c r="F1818" s="26" t="s">
        <v>2382</v>
      </c>
      <c r="G1818" s="26">
        <v>1</v>
      </c>
      <c r="H1818" s="27" t="s">
        <v>2380</v>
      </c>
      <c r="I1818" s="38" t="str">
        <f t="shared" si="56"/>
        <v>Underweight</v>
      </c>
      <c r="J1818" s="38" t="str">
        <f t="shared" si="57"/>
        <v>Normal</v>
      </c>
    </row>
    <row r="1819" spans="1:10" x14ac:dyDescent="0.25">
      <c r="A1819" s="22" t="s">
        <v>552</v>
      </c>
      <c r="B1819" s="23">
        <v>37.18</v>
      </c>
      <c r="C1819" s="23">
        <v>4.9000000000000004</v>
      </c>
      <c r="D1819" s="23" t="s">
        <v>2380</v>
      </c>
      <c r="E1819" s="23" t="s">
        <v>2380</v>
      </c>
      <c r="F1819" s="23" t="s">
        <v>2380</v>
      </c>
      <c r="G1819" s="23">
        <v>0</v>
      </c>
      <c r="H1819" s="24" t="s">
        <v>2380</v>
      </c>
      <c r="I1819" s="38" t="str">
        <f t="shared" si="56"/>
        <v>Obesity</v>
      </c>
      <c r="J1819" s="38" t="str">
        <f t="shared" si="57"/>
        <v>Normal</v>
      </c>
    </row>
    <row r="1820" spans="1:10" x14ac:dyDescent="0.25">
      <c r="A1820" s="25" t="s">
        <v>551</v>
      </c>
      <c r="B1820" s="26">
        <v>35.200000000000003</v>
      </c>
      <c r="C1820" s="26">
        <v>5.55</v>
      </c>
      <c r="D1820" s="26" t="s">
        <v>2380</v>
      </c>
      <c r="E1820" s="26" t="s">
        <v>2380</v>
      </c>
      <c r="F1820" s="26" t="s">
        <v>2380</v>
      </c>
      <c r="G1820" s="26">
        <v>0</v>
      </c>
      <c r="H1820" s="27" t="s">
        <v>2380</v>
      </c>
      <c r="I1820" s="38" t="str">
        <f t="shared" si="56"/>
        <v>Obesity</v>
      </c>
      <c r="J1820" s="38" t="str">
        <f t="shared" si="57"/>
        <v>Normal</v>
      </c>
    </row>
    <row r="1821" spans="1:10" x14ac:dyDescent="0.25">
      <c r="A1821" s="22" t="s">
        <v>550</v>
      </c>
      <c r="B1821" s="23">
        <v>37.335000000000001</v>
      </c>
      <c r="C1821" s="23">
        <v>4.95</v>
      </c>
      <c r="D1821" s="23" t="s">
        <v>2380</v>
      </c>
      <c r="E1821" s="23" t="s">
        <v>2380</v>
      </c>
      <c r="F1821" s="23" t="s">
        <v>2380</v>
      </c>
      <c r="G1821" s="23">
        <v>0</v>
      </c>
      <c r="H1821" s="24" t="s">
        <v>2380</v>
      </c>
      <c r="I1821" s="38" t="str">
        <f t="shared" si="56"/>
        <v>Obesity</v>
      </c>
      <c r="J1821" s="38" t="str">
        <f t="shared" si="57"/>
        <v>Normal</v>
      </c>
    </row>
    <row r="1822" spans="1:10" x14ac:dyDescent="0.25">
      <c r="A1822" s="25" t="s">
        <v>549</v>
      </c>
      <c r="B1822" s="26">
        <v>27.265000000000001</v>
      </c>
      <c r="C1822" s="26">
        <v>6.46</v>
      </c>
      <c r="D1822" s="26" t="s">
        <v>2381</v>
      </c>
      <c r="E1822" s="26" t="s">
        <v>2380</v>
      </c>
      <c r="F1822" s="26" t="s">
        <v>2380</v>
      </c>
      <c r="G1822" s="26">
        <v>0</v>
      </c>
      <c r="H1822" s="27" t="s">
        <v>2380</v>
      </c>
      <c r="I1822" s="38" t="str">
        <f t="shared" si="56"/>
        <v>Overweight</v>
      </c>
      <c r="J1822" s="38" t="str">
        <f t="shared" si="57"/>
        <v>Prediabetes</v>
      </c>
    </row>
    <row r="1823" spans="1:10" x14ac:dyDescent="0.25">
      <c r="A1823" s="22" t="s">
        <v>548</v>
      </c>
      <c r="B1823" s="23">
        <v>30.8</v>
      </c>
      <c r="C1823" s="23">
        <v>4.9000000000000004</v>
      </c>
      <c r="D1823" s="23" t="s">
        <v>2381</v>
      </c>
      <c r="E1823" s="23" t="s">
        <v>2380</v>
      </c>
      <c r="F1823" s="23" t="s">
        <v>2380</v>
      </c>
      <c r="G1823" s="23">
        <v>0</v>
      </c>
      <c r="H1823" s="24" t="s">
        <v>2380</v>
      </c>
      <c r="I1823" s="38" t="str">
        <f t="shared" si="56"/>
        <v>Obesity</v>
      </c>
      <c r="J1823" s="38" t="str">
        <f t="shared" si="57"/>
        <v>Normal</v>
      </c>
    </row>
    <row r="1824" spans="1:10" x14ac:dyDescent="0.25">
      <c r="A1824" s="25" t="s">
        <v>547</v>
      </c>
      <c r="B1824" s="26">
        <v>30.21</v>
      </c>
      <c r="C1824" s="26">
        <v>5.21</v>
      </c>
      <c r="D1824" s="26" t="s">
        <v>2380</v>
      </c>
      <c r="E1824" s="26" t="s">
        <v>2380</v>
      </c>
      <c r="F1824" s="26" t="s">
        <v>2380</v>
      </c>
      <c r="G1824" s="26">
        <v>1</v>
      </c>
      <c r="H1824" s="27" t="s">
        <v>2380</v>
      </c>
      <c r="I1824" s="38" t="str">
        <f t="shared" si="56"/>
        <v>Obesity</v>
      </c>
      <c r="J1824" s="38" t="str">
        <f t="shared" si="57"/>
        <v>Normal</v>
      </c>
    </row>
    <row r="1825" spans="1:10" x14ac:dyDescent="0.25">
      <c r="A1825" s="22" t="s">
        <v>546</v>
      </c>
      <c r="B1825" s="23">
        <v>35.340000000000003</v>
      </c>
      <c r="C1825" s="23">
        <v>4.13</v>
      </c>
      <c r="D1825" s="23" t="s">
        <v>2380</v>
      </c>
      <c r="E1825" s="23" t="s">
        <v>2381</v>
      </c>
      <c r="F1825" s="23" t="s">
        <v>2380</v>
      </c>
      <c r="G1825" s="23">
        <v>1</v>
      </c>
      <c r="H1825" s="24" t="s">
        <v>2380</v>
      </c>
      <c r="I1825" s="38" t="str">
        <f t="shared" si="56"/>
        <v>Obesity</v>
      </c>
      <c r="J1825" s="38" t="str">
        <f t="shared" si="57"/>
        <v>Normal</v>
      </c>
    </row>
    <row r="1826" spans="1:10" x14ac:dyDescent="0.25">
      <c r="A1826" s="25" t="s">
        <v>545</v>
      </c>
      <c r="B1826" s="26">
        <v>26.695</v>
      </c>
      <c r="C1826" s="26">
        <v>5.28</v>
      </c>
      <c r="D1826" s="26" t="s">
        <v>2380</v>
      </c>
      <c r="E1826" s="26" t="s">
        <v>2380</v>
      </c>
      <c r="F1826" s="26" t="s">
        <v>2380</v>
      </c>
      <c r="G1826" s="26">
        <v>0</v>
      </c>
      <c r="H1826" s="27" t="s">
        <v>2380</v>
      </c>
      <c r="I1826" s="38" t="str">
        <f t="shared" si="56"/>
        <v>Overweight</v>
      </c>
      <c r="J1826" s="38" t="str">
        <f t="shared" si="57"/>
        <v>Normal</v>
      </c>
    </row>
    <row r="1827" spans="1:10" x14ac:dyDescent="0.25">
      <c r="A1827" s="22" t="s">
        <v>544</v>
      </c>
      <c r="B1827" s="23">
        <v>29.355</v>
      </c>
      <c r="C1827" s="23">
        <v>4.68</v>
      </c>
      <c r="D1827" s="23" t="s">
        <v>2381</v>
      </c>
      <c r="E1827" s="23" t="s">
        <v>2380</v>
      </c>
      <c r="F1827" s="23" t="s">
        <v>2380</v>
      </c>
      <c r="G1827" s="23">
        <v>0</v>
      </c>
      <c r="H1827" s="24" t="s">
        <v>2380</v>
      </c>
      <c r="I1827" s="38" t="str">
        <f t="shared" si="56"/>
        <v>Overweight</v>
      </c>
      <c r="J1827" s="38" t="str">
        <f t="shared" si="57"/>
        <v>Normal</v>
      </c>
    </row>
    <row r="1828" spans="1:10" x14ac:dyDescent="0.25">
      <c r="A1828" s="25" t="s">
        <v>543</v>
      </c>
      <c r="B1828" s="26">
        <v>29.59</v>
      </c>
      <c r="C1828" s="26">
        <v>4.0599999999999996</v>
      </c>
      <c r="D1828" s="26" t="s">
        <v>2380</v>
      </c>
      <c r="E1828" s="26" t="s">
        <v>2380</v>
      </c>
      <c r="F1828" s="26" t="s">
        <v>2380</v>
      </c>
      <c r="G1828" s="26">
        <v>0</v>
      </c>
      <c r="H1828" s="27" t="s">
        <v>2380</v>
      </c>
      <c r="I1828" s="38" t="str">
        <f t="shared" si="56"/>
        <v>Overweight</v>
      </c>
      <c r="J1828" s="38" t="str">
        <f t="shared" si="57"/>
        <v>Normal</v>
      </c>
    </row>
    <row r="1829" spans="1:10" x14ac:dyDescent="0.25">
      <c r="A1829" s="22" t="s">
        <v>542</v>
      </c>
      <c r="B1829" s="23">
        <v>31.35</v>
      </c>
      <c r="C1829" s="23">
        <v>4.2</v>
      </c>
      <c r="D1829" s="23" t="s">
        <v>2380</v>
      </c>
      <c r="E1829" s="23" t="s">
        <v>2381</v>
      </c>
      <c r="F1829" s="23" t="s">
        <v>2380</v>
      </c>
      <c r="G1829" s="23">
        <v>1</v>
      </c>
      <c r="H1829" s="24" t="s">
        <v>2380</v>
      </c>
      <c r="I1829" s="38" t="str">
        <f t="shared" si="56"/>
        <v>Obesity</v>
      </c>
      <c r="J1829" s="38" t="str">
        <f t="shared" si="57"/>
        <v>Normal</v>
      </c>
    </row>
    <row r="1830" spans="1:10" x14ac:dyDescent="0.25">
      <c r="A1830" s="25" t="s">
        <v>541</v>
      </c>
      <c r="B1830" s="26">
        <v>20.52</v>
      </c>
      <c r="C1830" s="26">
        <v>4.83</v>
      </c>
      <c r="D1830" s="26" t="s">
        <v>2380</v>
      </c>
      <c r="E1830" s="26" t="s">
        <v>2380</v>
      </c>
      <c r="F1830" s="26" t="s">
        <v>2380</v>
      </c>
      <c r="G1830" s="26">
        <v>0</v>
      </c>
      <c r="H1830" s="27" t="s">
        <v>2380</v>
      </c>
      <c r="I1830" s="38" t="str">
        <f t="shared" si="56"/>
        <v>Normal Weight</v>
      </c>
      <c r="J1830" s="38" t="str">
        <f t="shared" si="57"/>
        <v>Normal</v>
      </c>
    </row>
    <row r="1831" spans="1:10" x14ac:dyDescent="0.25">
      <c r="A1831" s="22" t="s">
        <v>540</v>
      </c>
      <c r="B1831" s="23">
        <v>42.9</v>
      </c>
      <c r="C1831" s="23">
        <v>4.87</v>
      </c>
      <c r="D1831" s="23" t="s">
        <v>2381</v>
      </c>
      <c r="E1831" s="23" t="s">
        <v>2380</v>
      </c>
      <c r="F1831" s="23" t="s">
        <v>2380</v>
      </c>
      <c r="G1831" s="23">
        <v>1</v>
      </c>
      <c r="H1831" s="24" t="s">
        <v>2380</v>
      </c>
      <c r="I1831" s="38" t="str">
        <f t="shared" si="56"/>
        <v>Obesity</v>
      </c>
      <c r="J1831" s="38" t="str">
        <f t="shared" si="57"/>
        <v>Normal</v>
      </c>
    </row>
    <row r="1832" spans="1:10" x14ac:dyDescent="0.25">
      <c r="A1832" s="25" t="s">
        <v>539</v>
      </c>
      <c r="B1832" s="26">
        <v>24.6</v>
      </c>
      <c r="C1832" s="26">
        <v>5.86</v>
      </c>
      <c r="D1832" s="26" t="s">
        <v>2380</v>
      </c>
      <c r="E1832" s="26" t="s">
        <v>2380</v>
      </c>
      <c r="F1832" s="26" t="s">
        <v>2382</v>
      </c>
      <c r="G1832" s="26">
        <v>1</v>
      </c>
      <c r="H1832" s="27" t="s">
        <v>2380</v>
      </c>
      <c r="I1832" s="38" t="str">
        <f t="shared" si="56"/>
        <v>Normal Weight</v>
      </c>
      <c r="J1832" s="38" t="str">
        <f t="shared" si="57"/>
        <v>Prediabetes</v>
      </c>
    </row>
    <row r="1833" spans="1:10" x14ac:dyDescent="0.25">
      <c r="A1833" s="22" t="s">
        <v>538</v>
      </c>
      <c r="B1833" s="23">
        <v>28.405000000000001</v>
      </c>
      <c r="C1833" s="23">
        <v>4.12</v>
      </c>
      <c r="D1833" s="23" t="s">
        <v>2380</v>
      </c>
      <c r="E1833" s="23" t="s">
        <v>2380</v>
      </c>
      <c r="F1833" s="23" t="s">
        <v>2380</v>
      </c>
      <c r="G1833" s="23">
        <v>1</v>
      </c>
      <c r="H1833" s="24" t="s">
        <v>2380</v>
      </c>
      <c r="I1833" s="38" t="str">
        <f t="shared" si="56"/>
        <v>Overweight</v>
      </c>
      <c r="J1833" s="38" t="str">
        <f t="shared" si="57"/>
        <v>Normal</v>
      </c>
    </row>
    <row r="1834" spans="1:10" x14ac:dyDescent="0.25">
      <c r="A1834" s="25" t="s">
        <v>537</v>
      </c>
      <c r="B1834" s="26">
        <v>34.674999999999997</v>
      </c>
      <c r="C1834" s="26">
        <v>5.71</v>
      </c>
      <c r="D1834" s="26" t="s">
        <v>2381</v>
      </c>
      <c r="E1834" s="26" t="s">
        <v>2380</v>
      </c>
      <c r="F1834" s="26" t="s">
        <v>2380</v>
      </c>
      <c r="G1834" s="26">
        <v>1</v>
      </c>
      <c r="H1834" s="27" t="s">
        <v>2380</v>
      </c>
      <c r="I1834" s="38" t="str">
        <f t="shared" si="56"/>
        <v>Obesity</v>
      </c>
      <c r="J1834" s="38" t="str">
        <f t="shared" si="57"/>
        <v>Prediabetes</v>
      </c>
    </row>
    <row r="1835" spans="1:10" x14ac:dyDescent="0.25">
      <c r="A1835" s="22" t="s">
        <v>536</v>
      </c>
      <c r="B1835" s="23">
        <v>18.850000000000001</v>
      </c>
      <c r="C1835" s="23">
        <v>6.03</v>
      </c>
      <c r="D1835" s="23" t="s">
        <v>2380</v>
      </c>
      <c r="E1835" s="23" t="s">
        <v>2380</v>
      </c>
      <c r="F1835" s="23" t="s">
        <v>2380</v>
      </c>
      <c r="G1835" s="23">
        <v>1</v>
      </c>
      <c r="H1835" s="24" t="s">
        <v>2380</v>
      </c>
      <c r="I1835" s="38" t="str">
        <f t="shared" si="56"/>
        <v>Normal Weight</v>
      </c>
      <c r="J1835" s="38" t="str">
        <f t="shared" si="57"/>
        <v>Prediabetes</v>
      </c>
    </row>
    <row r="1836" spans="1:10" x14ac:dyDescent="0.25">
      <c r="A1836" s="25" t="s">
        <v>534</v>
      </c>
      <c r="B1836" s="26">
        <v>34.130000000000003</v>
      </c>
      <c r="C1836" s="26">
        <v>5.65</v>
      </c>
      <c r="D1836" s="26" t="s">
        <v>2380</v>
      </c>
      <c r="E1836" s="26" t="s">
        <v>2380</v>
      </c>
      <c r="F1836" s="26" t="s">
        <v>2382</v>
      </c>
      <c r="G1836" s="26">
        <v>1</v>
      </c>
      <c r="H1836" s="27" t="s">
        <v>2380</v>
      </c>
      <c r="I1836" s="38" t="str">
        <f t="shared" si="56"/>
        <v>Obesity</v>
      </c>
      <c r="J1836" s="38" t="str">
        <f t="shared" si="57"/>
        <v>Normal</v>
      </c>
    </row>
    <row r="1837" spans="1:10" x14ac:dyDescent="0.25">
      <c r="A1837" s="22" t="s">
        <v>533</v>
      </c>
      <c r="B1837" s="23">
        <v>17.34</v>
      </c>
      <c r="C1837" s="23">
        <v>5.05</v>
      </c>
      <c r="D1837" s="23" t="s">
        <v>2380</v>
      </c>
      <c r="E1837" s="23" t="s">
        <v>2380</v>
      </c>
      <c r="F1837" s="23" t="s">
        <v>2380</v>
      </c>
      <c r="G1837" s="23">
        <v>0</v>
      </c>
      <c r="H1837" s="24" t="s">
        <v>2380</v>
      </c>
      <c r="I1837" s="38" t="str">
        <f t="shared" si="56"/>
        <v>Underweight</v>
      </c>
      <c r="J1837" s="38" t="str">
        <f t="shared" si="57"/>
        <v>Normal</v>
      </c>
    </row>
    <row r="1838" spans="1:10" x14ac:dyDescent="0.25">
      <c r="A1838" s="25" t="s">
        <v>532</v>
      </c>
      <c r="B1838" s="26">
        <v>17.440000000000001</v>
      </c>
      <c r="C1838" s="26">
        <v>6.26</v>
      </c>
      <c r="D1838" s="26" t="s">
        <v>2380</v>
      </c>
      <c r="E1838" s="26" t="s">
        <v>2380</v>
      </c>
      <c r="F1838" s="26" t="s">
        <v>2380</v>
      </c>
      <c r="G1838" s="26">
        <v>0</v>
      </c>
      <c r="H1838" s="27" t="s">
        <v>2380</v>
      </c>
      <c r="I1838" s="38" t="str">
        <f t="shared" si="56"/>
        <v>Underweight</v>
      </c>
      <c r="J1838" s="38" t="str">
        <f t="shared" si="57"/>
        <v>Prediabetes</v>
      </c>
    </row>
    <row r="1839" spans="1:10" x14ac:dyDescent="0.25">
      <c r="A1839" s="22" t="s">
        <v>531</v>
      </c>
      <c r="B1839" s="23">
        <v>33.659999999999997</v>
      </c>
      <c r="C1839" s="23">
        <v>4.08</v>
      </c>
      <c r="D1839" s="23" t="s">
        <v>2381</v>
      </c>
      <c r="E1839" s="23" t="s">
        <v>2380</v>
      </c>
      <c r="F1839" s="23" t="s">
        <v>2382</v>
      </c>
      <c r="G1839" s="23">
        <v>1</v>
      </c>
      <c r="H1839" s="24" t="s">
        <v>2380</v>
      </c>
      <c r="I1839" s="38" t="str">
        <f t="shared" si="56"/>
        <v>Obesity</v>
      </c>
      <c r="J1839" s="38" t="str">
        <f t="shared" si="57"/>
        <v>Normal</v>
      </c>
    </row>
    <row r="1840" spans="1:10" x14ac:dyDescent="0.25">
      <c r="A1840" s="25" t="s">
        <v>530</v>
      </c>
      <c r="B1840" s="26">
        <v>21.375</v>
      </c>
      <c r="C1840" s="26">
        <v>6.19</v>
      </c>
      <c r="D1840" s="26" t="s">
        <v>2381</v>
      </c>
      <c r="E1840" s="26" t="s">
        <v>2380</v>
      </c>
      <c r="F1840" s="26" t="s">
        <v>2380</v>
      </c>
      <c r="G1840" s="26">
        <v>1</v>
      </c>
      <c r="H1840" s="27" t="s">
        <v>2380</v>
      </c>
      <c r="I1840" s="38" t="str">
        <f t="shared" si="56"/>
        <v>Normal Weight</v>
      </c>
      <c r="J1840" s="38" t="str">
        <f t="shared" si="57"/>
        <v>Prediabetes</v>
      </c>
    </row>
    <row r="1841" spans="1:10" x14ac:dyDescent="0.25">
      <c r="A1841" s="22" t="s">
        <v>529</v>
      </c>
      <c r="B1841" s="23">
        <v>27.14</v>
      </c>
      <c r="C1841" s="23">
        <v>6.01</v>
      </c>
      <c r="D1841" s="23" t="s">
        <v>2380</v>
      </c>
      <c r="E1841" s="23" t="s">
        <v>2380</v>
      </c>
      <c r="F1841" s="23" t="s">
        <v>2380</v>
      </c>
      <c r="G1841" s="23">
        <v>1</v>
      </c>
      <c r="H1841" s="24" t="s">
        <v>2380</v>
      </c>
      <c r="I1841" s="38" t="str">
        <f t="shared" si="56"/>
        <v>Overweight</v>
      </c>
      <c r="J1841" s="38" t="str">
        <f t="shared" si="57"/>
        <v>Prediabetes</v>
      </c>
    </row>
    <row r="1842" spans="1:10" x14ac:dyDescent="0.25">
      <c r="A1842" s="25" t="s">
        <v>528</v>
      </c>
      <c r="B1842" s="26">
        <v>35.78</v>
      </c>
      <c r="C1842" s="26">
        <v>6.07</v>
      </c>
      <c r="D1842" s="26" t="s">
        <v>2380</v>
      </c>
      <c r="E1842" s="26" t="s">
        <v>2381</v>
      </c>
      <c r="F1842" s="26" t="s">
        <v>2380</v>
      </c>
      <c r="G1842" s="26">
        <v>1</v>
      </c>
      <c r="H1842" s="27" t="s">
        <v>2380</v>
      </c>
      <c r="I1842" s="38" t="str">
        <f t="shared" si="56"/>
        <v>Obesity</v>
      </c>
      <c r="J1842" s="38" t="str">
        <f t="shared" si="57"/>
        <v>Prediabetes</v>
      </c>
    </row>
    <row r="1843" spans="1:10" x14ac:dyDescent="0.25">
      <c r="A1843" s="22" t="s">
        <v>527</v>
      </c>
      <c r="B1843" s="23">
        <v>34.96</v>
      </c>
      <c r="C1843" s="23">
        <v>5.63</v>
      </c>
      <c r="D1843" s="23" t="s">
        <v>2380</v>
      </c>
      <c r="E1843" s="23" t="s">
        <v>2380</v>
      </c>
      <c r="F1843" s="23" t="s">
        <v>2380</v>
      </c>
      <c r="G1843" s="23">
        <v>0</v>
      </c>
      <c r="H1843" s="24" t="s">
        <v>2380</v>
      </c>
      <c r="I1843" s="38" t="str">
        <f t="shared" si="56"/>
        <v>Obesity</v>
      </c>
      <c r="J1843" s="38" t="str">
        <f t="shared" si="57"/>
        <v>Normal</v>
      </c>
    </row>
    <row r="1844" spans="1:10" x14ac:dyDescent="0.25">
      <c r="A1844" s="25" t="s">
        <v>526</v>
      </c>
      <c r="B1844" s="26">
        <v>38.39</v>
      </c>
      <c r="C1844" s="26">
        <v>6.05</v>
      </c>
      <c r="D1844" s="26" t="s">
        <v>2380</v>
      </c>
      <c r="E1844" s="26" t="s">
        <v>2380</v>
      </c>
      <c r="F1844" s="26" t="s">
        <v>2380</v>
      </c>
      <c r="G1844" s="26">
        <v>0</v>
      </c>
      <c r="H1844" s="27" t="s">
        <v>2380</v>
      </c>
      <c r="I1844" s="38" t="str">
        <f t="shared" si="56"/>
        <v>Obesity</v>
      </c>
      <c r="J1844" s="38" t="str">
        <f t="shared" si="57"/>
        <v>Prediabetes</v>
      </c>
    </row>
    <row r="1845" spans="1:10" x14ac:dyDescent="0.25">
      <c r="A1845" s="22" t="s">
        <v>525</v>
      </c>
      <c r="B1845" s="23">
        <v>33.82</v>
      </c>
      <c r="C1845" s="23">
        <v>4.6500000000000004</v>
      </c>
      <c r="D1845" s="23" t="s">
        <v>2380</v>
      </c>
      <c r="E1845" s="23" t="s">
        <v>2380</v>
      </c>
      <c r="F1845" s="23" t="s">
        <v>2380</v>
      </c>
      <c r="G1845" s="23">
        <v>0</v>
      </c>
      <c r="H1845" s="24" t="s">
        <v>2380</v>
      </c>
      <c r="I1845" s="38" t="str">
        <f t="shared" si="56"/>
        <v>Obesity</v>
      </c>
      <c r="J1845" s="38" t="str">
        <f t="shared" si="57"/>
        <v>Normal</v>
      </c>
    </row>
    <row r="1846" spans="1:10" x14ac:dyDescent="0.25">
      <c r="A1846" s="25" t="s">
        <v>524</v>
      </c>
      <c r="B1846" s="26">
        <v>27.835000000000001</v>
      </c>
      <c r="C1846" s="26">
        <v>5.37</v>
      </c>
      <c r="D1846" s="26" t="s">
        <v>2380</v>
      </c>
      <c r="E1846" s="26" t="s">
        <v>2380</v>
      </c>
      <c r="F1846" s="26" t="s">
        <v>2380</v>
      </c>
      <c r="G1846" s="26">
        <v>0</v>
      </c>
      <c r="H1846" s="27" t="s">
        <v>2380</v>
      </c>
      <c r="I1846" s="38" t="str">
        <f t="shared" si="56"/>
        <v>Overweight</v>
      </c>
      <c r="J1846" s="38" t="str">
        <f t="shared" si="57"/>
        <v>Normal</v>
      </c>
    </row>
    <row r="1847" spans="1:10" x14ac:dyDescent="0.25">
      <c r="A1847" s="22" t="s">
        <v>523</v>
      </c>
      <c r="B1847" s="23">
        <v>33</v>
      </c>
      <c r="C1847" s="23">
        <v>5.39</v>
      </c>
      <c r="D1847" s="23" t="s">
        <v>2380</v>
      </c>
      <c r="E1847" s="23" t="s">
        <v>2380</v>
      </c>
      <c r="F1847" s="23" t="s">
        <v>2380</v>
      </c>
      <c r="G1847" s="23">
        <v>0</v>
      </c>
      <c r="H1847" s="24" t="s">
        <v>2380</v>
      </c>
      <c r="I1847" s="38" t="str">
        <f t="shared" si="56"/>
        <v>Obesity</v>
      </c>
      <c r="J1847" s="38" t="str">
        <f t="shared" si="57"/>
        <v>Normal</v>
      </c>
    </row>
    <row r="1848" spans="1:10" x14ac:dyDescent="0.25">
      <c r="A1848" s="25" t="s">
        <v>522</v>
      </c>
      <c r="B1848" s="26">
        <v>26.885000000000002</v>
      </c>
      <c r="C1848" s="26">
        <v>5.86</v>
      </c>
      <c r="D1848" s="26" t="s">
        <v>2380</v>
      </c>
      <c r="E1848" s="26" t="s">
        <v>2380</v>
      </c>
      <c r="F1848" s="26" t="s">
        <v>2380</v>
      </c>
      <c r="G1848" s="26">
        <v>0</v>
      </c>
      <c r="H1848" s="27" t="s">
        <v>2380</v>
      </c>
      <c r="I1848" s="38" t="str">
        <f t="shared" si="56"/>
        <v>Overweight</v>
      </c>
      <c r="J1848" s="38" t="str">
        <f t="shared" si="57"/>
        <v>Prediabetes</v>
      </c>
    </row>
    <row r="1849" spans="1:10" x14ac:dyDescent="0.25">
      <c r="A1849" s="22" t="s">
        <v>521</v>
      </c>
      <c r="B1849" s="23">
        <v>29.26</v>
      </c>
      <c r="C1849" s="23">
        <v>4.4400000000000004</v>
      </c>
      <c r="D1849" s="23" t="s">
        <v>2380</v>
      </c>
      <c r="E1849" s="23" t="s">
        <v>2380</v>
      </c>
      <c r="F1849" s="23" t="s">
        <v>2380</v>
      </c>
      <c r="G1849" s="23">
        <v>0</v>
      </c>
      <c r="H1849" s="24" t="s">
        <v>2380</v>
      </c>
      <c r="I1849" s="38" t="str">
        <f t="shared" si="56"/>
        <v>Overweight</v>
      </c>
      <c r="J1849" s="38" t="str">
        <f t="shared" si="57"/>
        <v>Normal</v>
      </c>
    </row>
    <row r="1850" spans="1:10" x14ac:dyDescent="0.25">
      <c r="A1850" s="25" t="s">
        <v>520</v>
      </c>
      <c r="B1850" s="26">
        <v>26.98</v>
      </c>
      <c r="C1850" s="26">
        <v>4.41</v>
      </c>
      <c r="D1850" s="26" t="s">
        <v>2380</v>
      </c>
      <c r="E1850" s="26" t="s">
        <v>2380</v>
      </c>
      <c r="F1850" s="26" t="s">
        <v>2380</v>
      </c>
      <c r="G1850" s="26">
        <v>0</v>
      </c>
      <c r="H1850" s="27" t="s">
        <v>2380</v>
      </c>
      <c r="I1850" s="38" t="str">
        <f t="shared" si="56"/>
        <v>Overweight</v>
      </c>
      <c r="J1850" s="38" t="str">
        <f t="shared" si="57"/>
        <v>Normal</v>
      </c>
    </row>
    <row r="1851" spans="1:10" x14ac:dyDescent="0.25">
      <c r="A1851" s="22" t="s">
        <v>519</v>
      </c>
      <c r="B1851" s="23">
        <v>32.11</v>
      </c>
      <c r="C1851" s="23">
        <v>5.19</v>
      </c>
      <c r="D1851" s="23" t="s">
        <v>2380</v>
      </c>
      <c r="E1851" s="23" t="s">
        <v>2380</v>
      </c>
      <c r="F1851" s="23" t="s">
        <v>2382</v>
      </c>
      <c r="G1851" s="23">
        <v>1</v>
      </c>
      <c r="H1851" s="24" t="s">
        <v>2380</v>
      </c>
      <c r="I1851" s="38" t="str">
        <f t="shared" si="56"/>
        <v>Obesity</v>
      </c>
      <c r="J1851" s="38" t="str">
        <f t="shared" si="57"/>
        <v>Normal</v>
      </c>
    </row>
    <row r="1852" spans="1:10" x14ac:dyDescent="0.25">
      <c r="A1852" s="25" t="s">
        <v>518</v>
      </c>
      <c r="B1852" s="26">
        <v>31.73</v>
      </c>
      <c r="C1852" s="26">
        <v>5.16</v>
      </c>
      <c r="D1852" s="26" t="s">
        <v>2380</v>
      </c>
      <c r="E1852" s="26" t="s">
        <v>2380</v>
      </c>
      <c r="F1852" s="26" t="s">
        <v>2382</v>
      </c>
      <c r="G1852" s="26">
        <v>1</v>
      </c>
      <c r="H1852" s="27" t="s">
        <v>2380</v>
      </c>
      <c r="I1852" s="38" t="str">
        <f t="shared" si="56"/>
        <v>Obesity</v>
      </c>
      <c r="J1852" s="38" t="str">
        <f t="shared" si="57"/>
        <v>Normal</v>
      </c>
    </row>
    <row r="1853" spans="1:10" x14ac:dyDescent="0.25">
      <c r="A1853" s="22" t="s">
        <v>517</v>
      </c>
      <c r="B1853" s="23">
        <v>22.515000000000001</v>
      </c>
      <c r="C1853" s="23">
        <v>4.24</v>
      </c>
      <c r="D1853" s="23" t="s">
        <v>2380</v>
      </c>
      <c r="E1853" s="23" t="s">
        <v>2380</v>
      </c>
      <c r="F1853" s="23" t="s">
        <v>2380</v>
      </c>
      <c r="G1853" s="23">
        <v>0</v>
      </c>
      <c r="H1853" s="24" t="s">
        <v>2380</v>
      </c>
      <c r="I1853" s="38" t="str">
        <f t="shared" si="56"/>
        <v>Normal Weight</v>
      </c>
      <c r="J1853" s="38" t="str">
        <f t="shared" si="57"/>
        <v>Normal</v>
      </c>
    </row>
    <row r="1854" spans="1:10" x14ac:dyDescent="0.25">
      <c r="A1854" s="25" t="s">
        <v>515</v>
      </c>
      <c r="B1854" s="26">
        <v>25.9</v>
      </c>
      <c r="C1854" s="26">
        <v>5.45</v>
      </c>
      <c r="D1854" s="26" t="s">
        <v>2380</v>
      </c>
      <c r="E1854" s="26" t="s">
        <v>2380</v>
      </c>
      <c r="F1854" s="26" t="s">
        <v>2380</v>
      </c>
      <c r="G1854" s="26">
        <v>1</v>
      </c>
      <c r="H1854" s="27" t="s">
        <v>2380</v>
      </c>
      <c r="I1854" s="38" t="str">
        <f t="shared" si="56"/>
        <v>Overweight</v>
      </c>
      <c r="J1854" s="38" t="str">
        <f t="shared" si="57"/>
        <v>Normal</v>
      </c>
    </row>
    <row r="1855" spans="1:10" x14ac:dyDescent="0.25">
      <c r="A1855" s="22" t="s">
        <v>514</v>
      </c>
      <c r="B1855" s="23">
        <v>27.72</v>
      </c>
      <c r="C1855" s="23">
        <v>5.03</v>
      </c>
      <c r="D1855" s="23" t="s">
        <v>2381</v>
      </c>
      <c r="E1855" s="23" t="s">
        <v>2380</v>
      </c>
      <c r="F1855" s="23" t="s">
        <v>2380</v>
      </c>
      <c r="G1855" s="23">
        <v>1</v>
      </c>
      <c r="H1855" s="24" t="s">
        <v>2380</v>
      </c>
      <c r="I1855" s="38" t="str">
        <f t="shared" si="56"/>
        <v>Overweight</v>
      </c>
      <c r="J1855" s="38" t="str">
        <f t="shared" si="57"/>
        <v>Normal</v>
      </c>
    </row>
    <row r="1856" spans="1:10" x14ac:dyDescent="0.25">
      <c r="A1856" s="25" t="s">
        <v>513</v>
      </c>
      <c r="B1856" s="26">
        <v>31.5</v>
      </c>
      <c r="C1856" s="26">
        <v>9.6199999999999992</v>
      </c>
      <c r="D1856" s="26" t="s">
        <v>2381</v>
      </c>
      <c r="E1856" s="26" t="s">
        <v>2380</v>
      </c>
      <c r="F1856" s="26" t="s">
        <v>2380</v>
      </c>
      <c r="G1856" s="26">
        <v>1</v>
      </c>
      <c r="H1856" s="27" t="s">
        <v>2380</v>
      </c>
      <c r="I1856" s="38" t="str">
        <f t="shared" si="56"/>
        <v>Obesity</v>
      </c>
      <c r="J1856" s="38" t="str">
        <f t="shared" si="57"/>
        <v>Diabetes</v>
      </c>
    </row>
    <row r="1857" spans="1:10" x14ac:dyDescent="0.25">
      <c r="A1857" s="22" t="s">
        <v>512</v>
      </c>
      <c r="B1857" s="23">
        <v>29.7</v>
      </c>
      <c r="C1857" s="23">
        <v>6.77</v>
      </c>
      <c r="D1857" s="23" t="s">
        <v>2381</v>
      </c>
      <c r="E1857" s="23" t="s">
        <v>2380</v>
      </c>
      <c r="F1857" s="23" t="s">
        <v>2380</v>
      </c>
      <c r="G1857" s="23">
        <v>1</v>
      </c>
      <c r="H1857" s="24" t="s">
        <v>2380</v>
      </c>
      <c r="I1857" s="38" t="str">
        <f t="shared" si="56"/>
        <v>Overweight</v>
      </c>
      <c r="J1857" s="38" t="str">
        <f t="shared" si="57"/>
        <v>Diabetes</v>
      </c>
    </row>
    <row r="1858" spans="1:10" x14ac:dyDescent="0.25">
      <c r="A1858" s="25" t="s">
        <v>511</v>
      </c>
      <c r="B1858" s="26">
        <v>21.26</v>
      </c>
      <c r="C1858" s="26">
        <v>5.36</v>
      </c>
      <c r="D1858" s="26" t="s">
        <v>2381</v>
      </c>
      <c r="E1858" s="26" t="s">
        <v>2380</v>
      </c>
      <c r="F1858" s="26" t="s">
        <v>2380</v>
      </c>
      <c r="G1858" s="26">
        <v>1</v>
      </c>
      <c r="H1858" s="27" t="s">
        <v>2380</v>
      </c>
      <c r="I1858" s="38" t="str">
        <f t="shared" ref="I1858:I1921" si="58">IF(B1858&lt;18.5,"Underweight",IF(B1858&lt;25,"Normal Weight",IF(B1858&lt;30,"Overweight","Obesity")))</f>
        <v>Normal Weight</v>
      </c>
      <c r="J1858" s="38" t="str">
        <f t="shared" ref="J1858:J1921" si="59">IF(C1858&lt;5.7,"Normal",IF(C1858&lt;6.5,"Prediabetes","Diabetes"))</f>
        <v>Normal</v>
      </c>
    </row>
    <row r="1859" spans="1:10" x14ac:dyDescent="0.25">
      <c r="A1859" s="22" t="s">
        <v>510</v>
      </c>
      <c r="B1859" s="23">
        <v>17.09</v>
      </c>
      <c r="C1859" s="23">
        <v>5.69</v>
      </c>
      <c r="D1859" s="23" t="s">
        <v>2380</v>
      </c>
      <c r="E1859" s="23" t="s">
        <v>2380</v>
      </c>
      <c r="F1859" s="23" t="s">
        <v>2380</v>
      </c>
      <c r="G1859" s="23">
        <v>0</v>
      </c>
      <c r="H1859" s="24" t="s">
        <v>2380</v>
      </c>
      <c r="I1859" s="38" t="str">
        <f t="shared" si="58"/>
        <v>Underweight</v>
      </c>
      <c r="J1859" s="38" t="str">
        <f t="shared" si="59"/>
        <v>Normal</v>
      </c>
    </row>
    <row r="1860" spans="1:10" x14ac:dyDescent="0.25">
      <c r="A1860" s="25" t="s">
        <v>509</v>
      </c>
      <c r="B1860" s="26">
        <v>24.3</v>
      </c>
      <c r="C1860" s="26">
        <v>4.9000000000000004</v>
      </c>
      <c r="D1860" s="26" t="s">
        <v>2381</v>
      </c>
      <c r="E1860" s="26" t="s">
        <v>2380</v>
      </c>
      <c r="F1860" s="26" t="s">
        <v>2382</v>
      </c>
      <c r="G1860" s="26">
        <v>1</v>
      </c>
      <c r="H1860" s="27" t="s">
        <v>2380</v>
      </c>
      <c r="I1860" s="38" t="str">
        <f t="shared" si="58"/>
        <v>Normal Weight</v>
      </c>
      <c r="J1860" s="38" t="str">
        <f t="shared" si="59"/>
        <v>Normal</v>
      </c>
    </row>
    <row r="1861" spans="1:10" x14ac:dyDescent="0.25">
      <c r="A1861" s="22" t="s">
        <v>508</v>
      </c>
      <c r="B1861" s="23">
        <v>29.734999999999999</v>
      </c>
      <c r="C1861" s="23">
        <v>5.78</v>
      </c>
      <c r="D1861" s="23" t="s">
        <v>2380</v>
      </c>
      <c r="E1861" s="23" t="s">
        <v>2380</v>
      </c>
      <c r="F1861" s="23" t="s">
        <v>2380</v>
      </c>
      <c r="G1861" s="23">
        <v>0</v>
      </c>
      <c r="H1861" s="24" t="s">
        <v>2380</v>
      </c>
      <c r="I1861" s="38" t="str">
        <f t="shared" si="58"/>
        <v>Overweight</v>
      </c>
      <c r="J1861" s="38" t="str">
        <f t="shared" si="59"/>
        <v>Prediabetes</v>
      </c>
    </row>
    <row r="1862" spans="1:10" x14ac:dyDescent="0.25">
      <c r="A1862" s="25" t="s">
        <v>507</v>
      </c>
      <c r="B1862" s="26">
        <v>29.26</v>
      </c>
      <c r="C1862" s="26">
        <v>4.7</v>
      </c>
      <c r="D1862" s="26" t="s">
        <v>2380</v>
      </c>
      <c r="E1862" s="26" t="s">
        <v>2380</v>
      </c>
      <c r="F1862" s="26" t="s">
        <v>2380</v>
      </c>
      <c r="G1862" s="26">
        <v>0</v>
      </c>
      <c r="H1862" s="27" t="s">
        <v>2380</v>
      </c>
      <c r="I1862" s="38" t="str">
        <f t="shared" si="58"/>
        <v>Overweight</v>
      </c>
      <c r="J1862" s="38" t="str">
        <f t="shared" si="59"/>
        <v>Normal</v>
      </c>
    </row>
    <row r="1863" spans="1:10" x14ac:dyDescent="0.25">
      <c r="A1863" s="22" t="s">
        <v>506</v>
      </c>
      <c r="B1863" s="23">
        <v>33</v>
      </c>
      <c r="C1863" s="23">
        <v>6.28</v>
      </c>
      <c r="D1863" s="23" t="s">
        <v>2380</v>
      </c>
      <c r="E1863" s="23" t="s">
        <v>2380</v>
      </c>
      <c r="F1863" s="23" t="s">
        <v>2380</v>
      </c>
      <c r="G1863" s="23">
        <v>0</v>
      </c>
      <c r="H1863" s="24" t="s">
        <v>2380</v>
      </c>
      <c r="I1863" s="38" t="str">
        <f t="shared" si="58"/>
        <v>Obesity</v>
      </c>
      <c r="J1863" s="38" t="str">
        <f t="shared" si="59"/>
        <v>Prediabetes</v>
      </c>
    </row>
    <row r="1864" spans="1:10" x14ac:dyDescent="0.25">
      <c r="A1864" s="25" t="s">
        <v>505</v>
      </c>
      <c r="B1864" s="26">
        <v>31.065000000000001</v>
      </c>
      <c r="C1864" s="26">
        <v>4.2300000000000004</v>
      </c>
      <c r="D1864" s="26" t="s">
        <v>2380</v>
      </c>
      <c r="E1864" s="26" t="s">
        <v>2380</v>
      </c>
      <c r="F1864" s="26" t="s">
        <v>2380</v>
      </c>
      <c r="G1864" s="26">
        <v>0</v>
      </c>
      <c r="H1864" s="27" t="s">
        <v>2380</v>
      </c>
      <c r="I1864" s="38" t="str">
        <f t="shared" si="58"/>
        <v>Obesity</v>
      </c>
      <c r="J1864" s="38" t="str">
        <f t="shared" si="59"/>
        <v>Normal</v>
      </c>
    </row>
    <row r="1865" spans="1:10" x14ac:dyDescent="0.25">
      <c r="A1865" s="22" t="s">
        <v>504</v>
      </c>
      <c r="B1865" s="23">
        <v>26.51</v>
      </c>
      <c r="C1865" s="23">
        <v>6.17</v>
      </c>
      <c r="D1865" s="23" t="s">
        <v>2380</v>
      </c>
      <c r="E1865" s="23" t="s">
        <v>2380</v>
      </c>
      <c r="F1865" s="23" t="s">
        <v>2380</v>
      </c>
      <c r="G1865" s="23">
        <v>0</v>
      </c>
      <c r="H1865" s="24" t="s">
        <v>2380</v>
      </c>
      <c r="I1865" s="38" t="str">
        <f t="shared" si="58"/>
        <v>Overweight</v>
      </c>
      <c r="J1865" s="38" t="str">
        <f t="shared" si="59"/>
        <v>Prediabetes</v>
      </c>
    </row>
    <row r="1866" spans="1:10" x14ac:dyDescent="0.25">
      <c r="A1866" s="25" t="s">
        <v>503</v>
      </c>
      <c r="B1866" s="26">
        <v>28.88</v>
      </c>
      <c r="C1866" s="26">
        <v>4.96</v>
      </c>
      <c r="D1866" s="26" t="s">
        <v>2380</v>
      </c>
      <c r="E1866" s="26" t="s">
        <v>2380</v>
      </c>
      <c r="F1866" s="26" t="s">
        <v>2380</v>
      </c>
      <c r="G1866" s="26">
        <v>0</v>
      </c>
      <c r="H1866" s="27" t="s">
        <v>2380</v>
      </c>
      <c r="I1866" s="38" t="str">
        <f t="shared" si="58"/>
        <v>Overweight</v>
      </c>
      <c r="J1866" s="38" t="str">
        <f t="shared" si="59"/>
        <v>Normal</v>
      </c>
    </row>
    <row r="1867" spans="1:10" x14ac:dyDescent="0.25">
      <c r="A1867" s="22" t="s">
        <v>502</v>
      </c>
      <c r="B1867" s="23">
        <v>35.814999999999998</v>
      </c>
      <c r="C1867" s="23">
        <v>5.1100000000000003</v>
      </c>
      <c r="D1867" s="23" t="s">
        <v>2381</v>
      </c>
      <c r="E1867" s="23" t="s">
        <v>2380</v>
      </c>
      <c r="F1867" s="23" t="s">
        <v>2380</v>
      </c>
      <c r="G1867" s="23">
        <v>1</v>
      </c>
      <c r="H1867" s="24" t="s">
        <v>2380</v>
      </c>
      <c r="I1867" s="38" t="str">
        <f t="shared" si="58"/>
        <v>Obesity</v>
      </c>
      <c r="J1867" s="38" t="str">
        <f t="shared" si="59"/>
        <v>Normal</v>
      </c>
    </row>
    <row r="1868" spans="1:10" x14ac:dyDescent="0.25">
      <c r="A1868" s="25" t="s">
        <v>501</v>
      </c>
      <c r="B1868" s="26">
        <v>21.28</v>
      </c>
      <c r="C1868" s="26">
        <v>4.05</v>
      </c>
      <c r="D1868" s="26" t="s">
        <v>2380</v>
      </c>
      <c r="E1868" s="26" t="s">
        <v>2381</v>
      </c>
      <c r="F1868" s="26" t="s">
        <v>2380</v>
      </c>
      <c r="G1868" s="26">
        <v>1</v>
      </c>
      <c r="H1868" s="27" t="s">
        <v>2380</v>
      </c>
      <c r="I1868" s="38" t="str">
        <f t="shared" si="58"/>
        <v>Normal Weight</v>
      </c>
      <c r="J1868" s="38" t="str">
        <f t="shared" si="59"/>
        <v>Normal</v>
      </c>
    </row>
    <row r="1869" spans="1:10" x14ac:dyDescent="0.25">
      <c r="A1869" s="22" t="s">
        <v>500</v>
      </c>
      <c r="B1869" s="23">
        <v>33.81</v>
      </c>
      <c r="C1869" s="23">
        <v>6.49</v>
      </c>
      <c r="D1869" s="23" t="s">
        <v>2380</v>
      </c>
      <c r="E1869" s="23" t="s">
        <v>2380</v>
      </c>
      <c r="F1869" s="23" t="s">
        <v>2382</v>
      </c>
      <c r="G1869" s="23">
        <v>1</v>
      </c>
      <c r="H1869" s="24" t="s">
        <v>2380</v>
      </c>
      <c r="I1869" s="38" t="str">
        <f t="shared" si="58"/>
        <v>Obesity</v>
      </c>
      <c r="J1869" s="38" t="str">
        <f t="shared" si="59"/>
        <v>Prediabetes</v>
      </c>
    </row>
    <row r="1870" spans="1:10" x14ac:dyDescent="0.25">
      <c r="A1870" s="25" t="s">
        <v>499</v>
      </c>
      <c r="B1870" s="26">
        <v>44.22</v>
      </c>
      <c r="C1870" s="26">
        <v>4.1900000000000004</v>
      </c>
      <c r="D1870" s="26" t="s">
        <v>2380</v>
      </c>
      <c r="E1870" s="26" t="s">
        <v>2380</v>
      </c>
      <c r="F1870" s="26" t="s">
        <v>2380</v>
      </c>
      <c r="G1870" s="26">
        <v>1</v>
      </c>
      <c r="H1870" s="27" t="s">
        <v>2380</v>
      </c>
      <c r="I1870" s="38" t="str">
        <f t="shared" si="58"/>
        <v>Obesity</v>
      </c>
      <c r="J1870" s="38" t="str">
        <f t="shared" si="59"/>
        <v>Normal</v>
      </c>
    </row>
    <row r="1871" spans="1:10" x14ac:dyDescent="0.25">
      <c r="A1871" s="22" t="s">
        <v>498</v>
      </c>
      <c r="B1871" s="23">
        <v>15.46</v>
      </c>
      <c r="C1871" s="23">
        <v>4.99</v>
      </c>
      <c r="D1871" s="23" t="s">
        <v>2381</v>
      </c>
      <c r="E1871" s="23" t="s">
        <v>2380</v>
      </c>
      <c r="F1871" s="23" t="s">
        <v>2382</v>
      </c>
      <c r="G1871" s="23">
        <v>1</v>
      </c>
      <c r="H1871" s="24" t="s">
        <v>2380</v>
      </c>
      <c r="I1871" s="38" t="str">
        <f t="shared" si="58"/>
        <v>Underweight</v>
      </c>
      <c r="J1871" s="38" t="str">
        <f t="shared" si="59"/>
        <v>Normal</v>
      </c>
    </row>
    <row r="1872" spans="1:10" x14ac:dyDescent="0.25">
      <c r="A1872" s="25" t="s">
        <v>497</v>
      </c>
      <c r="B1872" s="26">
        <v>30.3</v>
      </c>
      <c r="C1872" s="26">
        <v>4.7699999999999996</v>
      </c>
      <c r="D1872" s="26" t="s">
        <v>2381</v>
      </c>
      <c r="E1872" s="26" t="s">
        <v>2380</v>
      </c>
      <c r="F1872" s="26" t="s">
        <v>2380</v>
      </c>
      <c r="G1872" s="26">
        <v>1</v>
      </c>
      <c r="H1872" s="27" t="s">
        <v>2380</v>
      </c>
      <c r="I1872" s="38" t="str">
        <f t="shared" si="58"/>
        <v>Obesity</v>
      </c>
      <c r="J1872" s="38" t="str">
        <f t="shared" si="59"/>
        <v>Normal</v>
      </c>
    </row>
    <row r="1873" spans="1:10" x14ac:dyDescent="0.25">
      <c r="A1873" s="22" t="s">
        <v>496</v>
      </c>
      <c r="B1873" s="23">
        <v>16.670000000000002</v>
      </c>
      <c r="C1873" s="23">
        <v>5.46</v>
      </c>
      <c r="D1873" s="23" t="s">
        <v>2380</v>
      </c>
      <c r="E1873" s="23" t="s">
        <v>2380</v>
      </c>
      <c r="F1873" s="23" t="s">
        <v>2380</v>
      </c>
      <c r="G1873" s="23">
        <v>0</v>
      </c>
      <c r="H1873" s="24" t="s">
        <v>2380</v>
      </c>
      <c r="I1873" s="38" t="str">
        <f t="shared" si="58"/>
        <v>Underweight</v>
      </c>
      <c r="J1873" s="38" t="str">
        <f t="shared" si="59"/>
        <v>Normal</v>
      </c>
    </row>
    <row r="1874" spans="1:10" x14ac:dyDescent="0.25">
      <c r="A1874" s="25" t="s">
        <v>495</v>
      </c>
      <c r="B1874" s="26">
        <v>28.594999999999999</v>
      </c>
      <c r="C1874" s="26">
        <v>5.43</v>
      </c>
      <c r="D1874" s="26" t="s">
        <v>2380</v>
      </c>
      <c r="E1874" s="26" t="s">
        <v>2380</v>
      </c>
      <c r="F1874" s="26" t="s">
        <v>2380</v>
      </c>
      <c r="G1874" s="26">
        <v>0</v>
      </c>
      <c r="H1874" s="27" t="s">
        <v>2380</v>
      </c>
      <c r="I1874" s="38" t="str">
        <f t="shared" si="58"/>
        <v>Overweight</v>
      </c>
      <c r="J1874" s="38" t="str">
        <f t="shared" si="59"/>
        <v>Normal</v>
      </c>
    </row>
    <row r="1875" spans="1:10" x14ac:dyDescent="0.25">
      <c r="A1875" s="22" t="s">
        <v>494</v>
      </c>
      <c r="B1875" s="23">
        <v>25.934999999999999</v>
      </c>
      <c r="C1875" s="23">
        <v>4.29</v>
      </c>
      <c r="D1875" s="23" t="s">
        <v>2380</v>
      </c>
      <c r="E1875" s="23" t="s">
        <v>2380</v>
      </c>
      <c r="F1875" s="23" t="s">
        <v>2380</v>
      </c>
      <c r="G1875" s="23">
        <v>0</v>
      </c>
      <c r="H1875" s="24" t="s">
        <v>2380</v>
      </c>
      <c r="I1875" s="38" t="str">
        <f t="shared" si="58"/>
        <v>Overweight</v>
      </c>
      <c r="J1875" s="38" t="str">
        <f t="shared" si="59"/>
        <v>Normal</v>
      </c>
    </row>
    <row r="1876" spans="1:10" x14ac:dyDescent="0.25">
      <c r="A1876" s="25" t="s">
        <v>493</v>
      </c>
      <c r="B1876" s="26">
        <v>27.645</v>
      </c>
      <c r="C1876" s="26">
        <v>5.25</v>
      </c>
      <c r="D1876" s="26" t="s">
        <v>2380</v>
      </c>
      <c r="E1876" s="26" t="s">
        <v>2380</v>
      </c>
      <c r="F1876" s="26" t="s">
        <v>2380</v>
      </c>
      <c r="G1876" s="26">
        <v>1</v>
      </c>
      <c r="H1876" s="27" t="s">
        <v>2380</v>
      </c>
      <c r="I1876" s="38" t="str">
        <f t="shared" si="58"/>
        <v>Overweight</v>
      </c>
      <c r="J1876" s="38" t="str">
        <f t="shared" si="59"/>
        <v>Normal</v>
      </c>
    </row>
    <row r="1877" spans="1:10" x14ac:dyDescent="0.25">
      <c r="A1877" s="22" t="s">
        <v>492</v>
      </c>
      <c r="B1877" s="23">
        <v>30.1</v>
      </c>
      <c r="C1877" s="23">
        <v>4.04</v>
      </c>
      <c r="D1877" s="23" t="s">
        <v>2380</v>
      </c>
      <c r="E1877" s="23" t="s">
        <v>2380</v>
      </c>
      <c r="F1877" s="23" t="s">
        <v>2380</v>
      </c>
      <c r="G1877" s="23">
        <v>1</v>
      </c>
      <c r="H1877" s="24" t="s">
        <v>2380</v>
      </c>
      <c r="I1877" s="38" t="str">
        <f t="shared" si="58"/>
        <v>Obesity</v>
      </c>
      <c r="J1877" s="38" t="str">
        <f t="shared" si="59"/>
        <v>Normal</v>
      </c>
    </row>
    <row r="1878" spans="1:10" x14ac:dyDescent="0.25">
      <c r="A1878" s="25" t="s">
        <v>491</v>
      </c>
      <c r="B1878" s="26">
        <v>26.79</v>
      </c>
      <c r="C1878" s="26">
        <v>5</v>
      </c>
      <c r="D1878" s="26" t="s">
        <v>2381</v>
      </c>
      <c r="E1878" s="26" t="s">
        <v>2380</v>
      </c>
      <c r="F1878" s="26" t="s">
        <v>2382</v>
      </c>
      <c r="G1878" s="26">
        <v>1</v>
      </c>
      <c r="H1878" s="27" t="s">
        <v>2380</v>
      </c>
      <c r="I1878" s="38" t="str">
        <f t="shared" si="58"/>
        <v>Overweight</v>
      </c>
      <c r="J1878" s="38" t="str">
        <f t="shared" si="59"/>
        <v>Normal</v>
      </c>
    </row>
    <row r="1879" spans="1:10" x14ac:dyDescent="0.25">
      <c r="A1879" s="22" t="s">
        <v>490</v>
      </c>
      <c r="B1879" s="23">
        <v>27.1</v>
      </c>
      <c r="C1879" s="23">
        <v>4.01</v>
      </c>
      <c r="D1879" s="23" t="s">
        <v>2381</v>
      </c>
      <c r="E1879" s="23" t="s">
        <v>2380</v>
      </c>
      <c r="F1879" s="23" t="s">
        <v>2380</v>
      </c>
      <c r="G1879" s="23">
        <v>1</v>
      </c>
      <c r="H1879" s="24" t="s">
        <v>2380</v>
      </c>
      <c r="I1879" s="38" t="str">
        <f t="shared" si="58"/>
        <v>Overweight</v>
      </c>
      <c r="J1879" s="38" t="str">
        <f t="shared" si="59"/>
        <v>Normal</v>
      </c>
    </row>
    <row r="1880" spans="1:10" x14ac:dyDescent="0.25">
      <c r="A1880" s="25" t="s">
        <v>489</v>
      </c>
      <c r="B1880" s="26">
        <v>24.31</v>
      </c>
      <c r="C1880" s="26">
        <v>5.4</v>
      </c>
      <c r="D1880" s="26" t="s">
        <v>2380</v>
      </c>
      <c r="E1880" s="26" t="s">
        <v>2380</v>
      </c>
      <c r="F1880" s="26" t="s">
        <v>2380</v>
      </c>
      <c r="G1880" s="26">
        <v>0</v>
      </c>
      <c r="H1880" s="27" t="s">
        <v>2380</v>
      </c>
      <c r="I1880" s="38" t="str">
        <f t="shared" si="58"/>
        <v>Normal Weight</v>
      </c>
      <c r="J1880" s="38" t="str">
        <f t="shared" si="59"/>
        <v>Normal</v>
      </c>
    </row>
    <row r="1881" spans="1:10" x14ac:dyDescent="0.25">
      <c r="A1881" s="22" t="s">
        <v>488</v>
      </c>
      <c r="B1881" s="23">
        <v>15.53</v>
      </c>
      <c r="C1881" s="23">
        <v>5.81</v>
      </c>
      <c r="D1881" s="23" t="s">
        <v>2380</v>
      </c>
      <c r="E1881" s="23" t="s">
        <v>2380</v>
      </c>
      <c r="F1881" s="23" t="s">
        <v>2380</v>
      </c>
      <c r="G1881" s="23">
        <v>1</v>
      </c>
      <c r="H1881" s="24" t="s">
        <v>2380</v>
      </c>
      <c r="I1881" s="38" t="str">
        <f t="shared" si="58"/>
        <v>Underweight</v>
      </c>
      <c r="J1881" s="38" t="str">
        <f t="shared" si="59"/>
        <v>Prediabetes</v>
      </c>
    </row>
    <row r="1882" spans="1:10" x14ac:dyDescent="0.25">
      <c r="A1882" s="25" t="s">
        <v>487</v>
      </c>
      <c r="B1882" s="26">
        <v>30.7</v>
      </c>
      <c r="C1882" s="26">
        <v>5.82</v>
      </c>
      <c r="D1882" s="26" t="s">
        <v>2380</v>
      </c>
      <c r="E1882" s="26" t="s">
        <v>2380</v>
      </c>
      <c r="F1882" s="26" t="s">
        <v>2380</v>
      </c>
      <c r="G1882" s="26">
        <v>1</v>
      </c>
      <c r="H1882" s="27" t="s">
        <v>2380</v>
      </c>
      <c r="I1882" s="38" t="str">
        <f t="shared" si="58"/>
        <v>Obesity</v>
      </c>
      <c r="J1882" s="38" t="str">
        <f t="shared" si="59"/>
        <v>Prediabetes</v>
      </c>
    </row>
    <row r="1883" spans="1:10" x14ac:dyDescent="0.25">
      <c r="A1883" s="22" t="s">
        <v>486</v>
      </c>
      <c r="B1883" s="23">
        <v>33.33</v>
      </c>
      <c r="C1883" s="23">
        <v>4.82</v>
      </c>
      <c r="D1883" s="23" t="s">
        <v>2380</v>
      </c>
      <c r="E1883" s="23" t="s">
        <v>2380</v>
      </c>
      <c r="F1883" s="23" t="s">
        <v>2380</v>
      </c>
      <c r="G1883" s="23">
        <v>1</v>
      </c>
      <c r="H1883" s="24" t="s">
        <v>2380</v>
      </c>
      <c r="I1883" s="38" t="str">
        <f t="shared" si="58"/>
        <v>Obesity</v>
      </c>
      <c r="J1883" s="38" t="str">
        <f t="shared" si="59"/>
        <v>Normal</v>
      </c>
    </row>
    <row r="1884" spans="1:10" x14ac:dyDescent="0.25">
      <c r="A1884" s="25" t="s">
        <v>485</v>
      </c>
      <c r="B1884" s="26">
        <v>32.4</v>
      </c>
      <c r="C1884" s="26">
        <v>5.08</v>
      </c>
      <c r="D1884" s="26" t="s">
        <v>2380</v>
      </c>
      <c r="E1884" s="26" t="s">
        <v>2380</v>
      </c>
      <c r="F1884" s="26" t="s">
        <v>2380</v>
      </c>
      <c r="G1884" s="26">
        <v>1</v>
      </c>
      <c r="H1884" s="27" t="s">
        <v>2380</v>
      </c>
      <c r="I1884" s="38" t="str">
        <f t="shared" si="58"/>
        <v>Obesity</v>
      </c>
      <c r="J1884" s="38" t="str">
        <f t="shared" si="59"/>
        <v>Normal</v>
      </c>
    </row>
    <row r="1885" spans="1:10" x14ac:dyDescent="0.25">
      <c r="A1885" s="22" t="s">
        <v>484</v>
      </c>
      <c r="B1885" s="23">
        <v>27.93</v>
      </c>
      <c r="C1885" s="23">
        <v>5.59</v>
      </c>
      <c r="D1885" s="23" t="s">
        <v>2380</v>
      </c>
      <c r="E1885" s="23" t="s">
        <v>2380</v>
      </c>
      <c r="F1885" s="23" t="s">
        <v>2380</v>
      </c>
      <c r="G1885" s="23">
        <v>1</v>
      </c>
      <c r="H1885" s="24" t="s">
        <v>2380</v>
      </c>
      <c r="I1885" s="38" t="str">
        <f t="shared" si="58"/>
        <v>Overweight</v>
      </c>
      <c r="J1885" s="38" t="str">
        <f t="shared" si="59"/>
        <v>Normal</v>
      </c>
    </row>
    <row r="1886" spans="1:10" x14ac:dyDescent="0.25">
      <c r="A1886" s="25" t="s">
        <v>483</v>
      </c>
      <c r="B1886" s="26">
        <v>21.754999999999999</v>
      </c>
      <c r="C1886" s="26">
        <v>5.12</v>
      </c>
      <c r="D1886" s="26" t="s">
        <v>2380</v>
      </c>
      <c r="E1886" s="26" t="s">
        <v>2380</v>
      </c>
      <c r="F1886" s="26" t="s">
        <v>2380</v>
      </c>
      <c r="G1886" s="26">
        <v>0</v>
      </c>
      <c r="H1886" s="27" t="s">
        <v>2380</v>
      </c>
      <c r="I1886" s="38" t="str">
        <f t="shared" si="58"/>
        <v>Normal Weight</v>
      </c>
      <c r="J1886" s="38" t="str">
        <f t="shared" si="59"/>
        <v>Normal</v>
      </c>
    </row>
    <row r="1887" spans="1:10" x14ac:dyDescent="0.25">
      <c r="A1887" s="22" t="s">
        <v>482</v>
      </c>
      <c r="B1887" s="23">
        <v>25.934999999999999</v>
      </c>
      <c r="C1887" s="23">
        <v>4.95</v>
      </c>
      <c r="D1887" s="23" t="s">
        <v>2380</v>
      </c>
      <c r="E1887" s="23" t="s">
        <v>2380</v>
      </c>
      <c r="F1887" s="23" t="s">
        <v>2380</v>
      </c>
      <c r="G1887" s="23">
        <v>0</v>
      </c>
      <c r="H1887" s="24" t="s">
        <v>2380</v>
      </c>
      <c r="I1887" s="38" t="str">
        <f t="shared" si="58"/>
        <v>Overweight</v>
      </c>
      <c r="J1887" s="38" t="str">
        <f t="shared" si="59"/>
        <v>Normal</v>
      </c>
    </row>
    <row r="1888" spans="1:10" x14ac:dyDescent="0.25">
      <c r="A1888" s="25" t="s">
        <v>481</v>
      </c>
      <c r="B1888" s="26">
        <v>31.5</v>
      </c>
      <c r="C1888" s="26">
        <v>6.16</v>
      </c>
      <c r="D1888" s="26" t="s">
        <v>2380</v>
      </c>
      <c r="E1888" s="26" t="s">
        <v>2380</v>
      </c>
      <c r="F1888" s="26" t="s">
        <v>2380</v>
      </c>
      <c r="G1888" s="26">
        <v>0</v>
      </c>
      <c r="H1888" s="27" t="s">
        <v>2380</v>
      </c>
      <c r="I1888" s="38" t="str">
        <f t="shared" si="58"/>
        <v>Obesity</v>
      </c>
      <c r="J1888" s="38" t="str">
        <f t="shared" si="59"/>
        <v>Prediabetes</v>
      </c>
    </row>
    <row r="1889" spans="1:10" x14ac:dyDescent="0.25">
      <c r="A1889" s="22" t="s">
        <v>480</v>
      </c>
      <c r="B1889" s="23">
        <v>30.03</v>
      </c>
      <c r="C1889" s="23">
        <v>6.41</v>
      </c>
      <c r="D1889" s="23" t="s">
        <v>2380</v>
      </c>
      <c r="E1889" s="23" t="s">
        <v>2380</v>
      </c>
      <c r="F1889" s="23" t="s">
        <v>2380</v>
      </c>
      <c r="G1889" s="23">
        <v>0</v>
      </c>
      <c r="H1889" s="24" t="s">
        <v>2380</v>
      </c>
      <c r="I1889" s="38" t="str">
        <f t="shared" si="58"/>
        <v>Obesity</v>
      </c>
      <c r="J1889" s="38" t="str">
        <f t="shared" si="59"/>
        <v>Prediabetes</v>
      </c>
    </row>
    <row r="1890" spans="1:10" x14ac:dyDescent="0.25">
      <c r="A1890" s="25" t="s">
        <v>479</v>
      </c>
      <c r="B1890" s="26">
        <v>33.479999999999997</v>
      </c>
      <c r="C1890" s="26">
        <v>8.94</v>
      </c>
      <c r="D1890" s="26" t="s">
        <v>2380</v>
      </c>
      <c r="E1890" s="26" t="s">
        <v>2380</v>
      </c>
      <c r="F1890" s="26" t="s">
        <v>2380</v>
      </c>
      <c r="G1890" s="26">
        <v>0</v>
      </c>
      <c r="H1890" s="27" t="s">
        <v>2380</v>
      </c>
      <c r="I1890" s="38" t="str">
        <f t="shared" si="58"/>
        <v>Obesity</v>
      </c>
      <c r="J1890" s="38" t="str">
        <f t="shared" si="59"/>
        <v>Diabetes</v>
      </c>
    </row>
    <row r="1891" spans="1:10" x14ac:dyDescent="0.25">
      <c r="A1891" s="22" t="s">
        <v>478</v>
      </c>
      <c r="B1891" s="23">
        <v>16.510000000000002</v>
      </c>
      <c r="C1891" s="23">
        <v>4.42</v>
      </c>
      <c r="D1891" s="23" t="s">
        <v>2381</v>
      </c>
      <c r="E1891" s="23" t="s">
        <v>2380</v>
      </c>
      <c r="F1891" s="23" t="s">
        <v>2382</v>
      </c>
      <c r="G1891" s="23">
        <v>1</v>
      </c>
      <c r="H1891" s="24" t="s">
        <v>2380</v>
      </c>
      <c r="I1891" s="38" t="str">
        <f t="shared" si="58"/>
        <v>Underweight</v>
      </c>
      <c r="J1891" s="38" t="str">
        <f t="shared" si="59"/>
        <v>Normal</v>
      </c>
    </row>
    <row r="1892" spans="1:10" x14ac:dyDescent="0.25">
      <c r="A1892" s="25" t="s">
        <v>477</v>
      </c>
      <c r="B1892" s="26">
        <v>33.155000000000001</v>
      </c>
      <c r="C1892" s="26">
        <v>5.3</v>
      </c>
      <c r="D1892" s="26" t="s">
        <v>2381</v>
      </c>
      <c r="E1892" s="26" t="s">
        <v>2380</v>
      </c>
      <c r="F1892" s="26" t="s">
        <v>2380</v>
      </c>
      <c r="G1892" s="26">
        <v>1</v>
      </c>
      <c r="H1892" s="27" t="s">
        <v>2380</v>
      </c>
      <c r="I1892" s="38" t="str">
        <f t="shared" si="58"/>
        <v>Obesity</v>
      </c>
      <c r="J1892" s="38" t="str">
        <f t="shared" si="59"/>
        <v>Normal</v>
      </c>
    </row>
    <row r="1893" spans="1:10" x14ac:dyDescent="0.25">
      <c r="A1893" s="22" t="s">
        <v>476</v>
      </c>
      <c r="B1893" s="23">
        <v>37.29</v>
      </c>
      <c r="C1893" s="23">
        <v>4.6399999999999997</v>
      </c>
      <c r="D1893" s="23" t="s">
        <v>2380</v>
      </c>
      <c r="E1893" s="23" t="s">
        <v>2380</v>
      </c>
      <c r="F1893" s="23" t="s">
        <v>2382</v>
      </c>
      <c r="G1893" s="23">
        <v>1</v>
      </c>
      <c r="H1893" s="24" t="s">
        <v>2380</v>
      </c>
      <c r="I1893" s="38" t="str">
        <f t="shared" si="58"/>
        <v>Obesity</v>
      </c>
      <c r="J1893" s="38" t="str">
        <f t="shared" si="59"/>
        <v>Normal</v>
      </c>
    </row>
    <row r="1894" spans="1:10" x14ac:dyDescent="0.25">
      <c r="A1894" s="25" t="s">
        <v>475</v>
      </c>
      <c r="B1894" s="26">
        <v>20.23</v>
      </c>
      <c r="C1894" s="26">
        <v>6.16</v>
      </c>
      <c r="D1894" s="26" t="s">
        <v>2381</v>
      </c>
      <c r="E1894" s="26" t="s">
        <v>2380</v>
      </c>
      <c r="F1894" s="26" t="s">
        <v>2380</v>
      </c>
      <c r="G1894" s="26">
        <v>1</v>
      </c>
      <c r="H1894" s="27" t="s">
        <v>2380</v>
      </c>
      <c r="I1894" s="38" t="str">
        <f t="shared" si="58"/>
        <v>Normal Weight</v>
      </c>
      <c r="J1894" s="38" t="str">
        <f t="shared" si="59"/>
        <v>Prediabetes</v>
      </c>
    </row>
    <row r="1895" spans="1:10" x14ac:dyDescent="0.25">
      <c r="A1895" s="22" t="s">
        <v>474</v>
      </c>
      <c r="B1895" s="23">
        <v>28.975000000000001</v>
      </c>
      <c r="C1895" s="23">
        <v>4.12</v>
      </c>
      <c r="D1895" s="23" t="s">
        <v>2380</v>
      </c>
      <c r="E1895" s="23" t="s">
        <v>2380</v>
      </c>
      <c r="F1895" s="23" t="s">
        <v>2382</v>
      </c>
      <c r="G1895" s="23">
        <v>1</v>
      </c>
      <c r="H1895" s="24" t="s">
        <v>2380</v>
      </c>
      <c r="I1895" s="38" t="str">
        <f t="shared" si="58"/>
        <v>Overweight</v>
      </c>
      <c r="J1895" s="38" t="str">
        <f t="shared" si="59"/>
        <v>Normal</v>
      </c>
    </row>
    <row r="1896" spans="1:10" x14ac:dyDescent="0.25">
      <c r="A1896" s="25" t="s">
        <v>473</v>
      </c>
      <c r="B1896" s="26">
        <v>16.420000000000002</v>
      </c>
      <c r="C1896" s="26">
        <v>5.77</v>
      </c>
      <c r="D1896" s="26" t="s">
        <v>2381</v>
      </c>
      <c r="E1896" s="26" t="s">
        <v>2380</v>
      </c>
      <c r="F1896" s="26" t="s">
        <v>2382</v>
      </c>
      <c r="G1896" s="26">
        <v>1</v>
      </c>
      <c r="H1896" s="27" t="s">
        <v>2380</v>
      </c>
      <c r="I1896" s="38" t="str">
        <f t="shared" si="58"/>
        <v>Underweight</v>
      </c>
      <c r="J1896" s="38" t="str">
        <f t="shared" si="59"/>
        <v>Prediabetes</v>
      </c>
    </row>
    <row r="1897" spans="1:10" x14ac:dyDescent="0.25">
      <c r="A1897" s="22" t="s">
        <v>472</v>
      </c>
      <c r="B1897" s="23">
        <v>17.559999999999999</v>
      </c>
      <c r="C1897" s="23">
        <v>6.2</v>
      </c>
      <c r="D1897" s="23" t="s">
        <v>2380</v>
      </c>
      <c r="E1897" s="23" t="s">
        <v>2380</v>
      </c>
      <c r="F1897" s="23" t="s">
        <v>2380</v>
      </c>
      <c r="G1897" s="23">
        <v>1</v>
      </c>
      <c r="H1897" s="24" t="s">
        <v>2380</v>
      </c>
      <c r="I1897" s="38" t="str">
        <f t="shared" si="58"/>
        <v>Underweight</v>
      </c>
      <c r="J1897" s="38" t="str">
        <f t="shared" si="59"/>
        <v>Prediabetes</v>
      </c>
    </row>
    <row r="1898" spans="1:10" x14ac:dyDescent="0.25">
      <c r="A1898" s="25" t="s">
        <v>471</v>
      </c>
      <c r="B1898" s="26">
        <v>24.13</v>
      </c>
      <c r="C1898" s="26">
        <v>4.3899999999999997</v>
      </c>
      <c r="D1898" s="26" t="s">
        <v>2380</v>
      </c>
      <c r="E1898" s="26" t="s">
        <v>2380</v>
      </c>
      <c r="F1898" s="26" t="s">
        <v>2380</v>
      </c>
      <c r="G1898" s="26">
        <v>1</v>
      </c>
      <c r="H1898" s="27" t="s">
        <v>2380</v>
      </c>
      <c r="I1898" s="38" t="str">
        <f t="shared" si="58"/>
        <v>Normal Weight</v>
      </c>
      <c r="J1898" s="38" t="str">
        <f t="shared" si="59"/>
        <v>Normal</v>
      </c>
    </row>
    <row r="1899" spans="1:10" x14ac:dyDescent="0.25">
      <c r="A1899" s="22" t="s">
        <v>470</v>
      </c>
      <c r="B1899" s="23">
        <v>19.95</v>
      </c>
      <c r="C1899" s="23">
        <v>5.13</v>
      </c>
      <c r="D1899" s="23" t="s">
        <v>2380</v>
      </c>
      <c r="E1899" s="23" t="s">
        <v>2381</v>
      </c>
      <c r="F1899" s="23" t="s">
        <v>2380</v>
      </c>
      <c r="G1899" s="23">
        <v>2</v>
      </c>
      <c r="H1899" s="24" t="s">
        <v>2380</v>
      </c>
      <c r="I1899" s="38" t="str">
        <f t="shared" si="58"/>
        <v>Normal Weight</v>
      </c>
      <c r="J1899" s="38" t="str">
        <f t="shared" si="59"/>
        <v>Normal</v>
      </c>
    </row>
    <row r="1900" spans="1:10" x14ac:dyDescent="0.25">
      <c r="A1900" s="25" t="s">
        <v>469</v>
      </c>
      <c r="B1900" s="26">
        <v>21.24</v>
      </c>
      <c r="C1900" s="26">
        <v>4.49</v>
      </c>
      <c r="D1900" s="26" t="s">
        <v>2380</v>
      </c>
      <c r="E1900" s="26" t="s">
        <v>2380</v>
      </c>
      <c r="F1900" s="26" t="s">
        <v>2380</v>
      </c>
      <c r="G1900" s="26">
        <v>0</v>
      </c>
      <c r="H1900" s="27" t="s">
        <v>2380</v>
      </c>
      <c r="I1900" s="38" t="str">
        <f t="shared" si="58"/>
        <v>Normal Weight</v>
      </c>
      <c r="J1900" s="38" t="str">
        <f t="shared" si="59"/>
        <v>Normal</v>
      </c>
    </row>
    <row r="1901" spans="1:10" x14ac:dyDescent="0.25">
      <c r="A1901" s="22" t="s">
        <v>468</v>
      </c>
      <c r="B1901" s="23">
        <v>44.22</v>
      </c>
      <c r="C1901" s="23">
        <v>6.35</v>
      </c>
      <c r="D1901" s="23" t="s">
        <v>2380</v>
      </c>
      <c r="E1901" s="23" t="s">
        <v>2380</v>
      </c>
      <c r="F1901" s="23" t="s">
        <v>2380</v>
      </c>
      <c r="G1901" s="23">
        <v>0</v>
      </c>
      <c r="H1901" s="24" t="s">
        <v>2380</v>
      </c>
      <c r="I1901" s="38" t="str">
        <f t="shared" si="58"/>
        <v>Obesity</v>
      </c>
      <c r="J1901" s="38" t="str">
        <f t="shared" si="59"/>
        <v>Prediabetes</v>
      </c>
    </row>
    <row r="1902" spans="1:10" x14ac:dyDescent="0.25">
      <c r="A1902" s="25" t="s">
        <v>467</v>
      </c>
      <c r="B1902" s="26">
        <v>41.1</v>
      </c>
      <c r="C1902" s="26">
        <v>5.79</v>
      </c>
      <c r="D1902" s="26" t="s">
        <v>2380</v>
      </c>
      <c r="E1902" s="26" t="s">
        <v>2380</v>
      </c>
      <c r="F1902" s="26" t="s">
        <v>2380</v>
      </c>
      <c r="G1902" s="26">
        <v>0</v>
      </c>
      <c r="H1902" s="27" t="s">
        <v>2380</v>
      </c>
      <c r="I1902" s="38" t="str">
        <f t="shared" si="58"/>
        <v>Obesity</v>
      </c>
      <c r="J1902" s="38" t="str">
        <f t="shared" si="59"/>
        <v>Prediabetes</v>
      </c>
    </row>
    <row r="1903" spans="1:10" x14ac:dyDescent="0.25">
      <c r="A1903" s="22" t="s">
        <v>466</v>
      </c>
      <c r="B1903" s="23">
        <v>34.200000000000003</v>
      </c>
      <c r="C1903" s="23">
        <v>4.78</v>
      </c>
      <c r="D1903" s="23" t="s">
        <v>2381</v>
      </c>
      <c r="E1903" s="23" t="s">
        <v>2380</v>
      </c>
      <c r="F1903" s="23" t="s">
        <v>2380</v>
      </c>
      <c r="G1903" s="23">
        <v>0</v>
      </c>
      <c r="H1903" s="24" t="s">
        <v>2380</v>
      </c>
      <c r="I1903" s="38" t="str">
        <f t="shared" si="58"/>
        <v>Obesity</v>
      </c>
      <c r="J1903" s="38" t="str">
        <f t="shared" si="59"/>
        <v>Normal</v>
      </c>
    </row>
    <row r="1904" spans="1:10" x14ac:dyDescent="0.25">
      <c r="A1904" s="25" t="s">
        <v>465</v>
      </c>
      <c r="B1904" s="26">
        <v>29.92</v>
      </c>
      <c r="C1904" s="26">
        <v>6.02</v>
      </c>
      <c r="D1904" s="26" t="s">
        <v>2381</v>
      </c>
      <c r="E1904" s="26" t="s">
        <v>2380</v>
      </c>
      <c r="F1904" s="26" t="s">
        <v>2380</v>
      </c>
      <c r="G1904" s="26">
        <v>0</v>
      </c>
      <c r="H1904" s="27" t="s">
        <v>2380</v>
      </c>
      <c r="I1904" s="38" t="str">
        <f t="shared" si="58"/>
        <v>Overweight</v>
      </c>
      <c r="J1904" s="38" t="str">
        <f t="shared" si="59"/>
        <v>Prediabetes</v>
      </c>
    </row>
    <row r="1905" spans="1:10" x14ac:dyDescent="0.25">
      <c r="A1905" s="22" t="s">
        <v>464</v>
      </c>
      <c r="B1905" s="23">
        <v>28.93</v>
      </c>
      <c r="C1905" s="23">
        <v>4.4400000000000004</v>
      </c>
      <c r="D1905" s="23" t="s">
        <v>2380</v>
      </c>
      <c r="E1905" s="23" t="s">
        <v>2380</v>
      </c>
      <c r="F1905" s="23" t="s">
        <v>2380</v>
      </c>
      <c r="G1905" s="23">
        <v>0</v>
      </c>
      <c r="H1905" s="24" t="s">
        <v>2380</v>
      </c>
      <c r="I1905" s="38" t="str">
        <f t="shared" si="58"/>
        <v>Overweight</v>
      </c>
      <c r="J1905" s="38" t="str">
        <f t="shared" si="59"/>
        <v>Normal</v>
      </c>
    </row>
    <row r="1906" spans="1:10" x14ac:dyDescent="0.25">
      <c r="A1906" s="25" t="s">
        <v>463</v>
      </c>
      <c r="B1906" s="26">
        <v>31.254999999999999</v>
      </c>
      <c r="C1906" s="26">
        <v>5.84</v>
      </c>
      <c r="D1906" s="26" t="s">
        <v>2381</v>
      </c>
      <c r="E1906" s="26" t="s">
        <v>2380</v>
      </c>
      <c r="F1906" s="26" t="s">
        <v>2380</v>
      </c>
      <c r="G1906" s="26">
        <v>1</v>
      </c>
      <c r="H1906" s="27" t="s">
        <v>2380</v>
      </c>
      <c r="I1906" s="38" t="str">
        <f t="shared" si="58"/>
        <v>Obesity</v>
      </c>
      <c r="J1906" s="38" t="str">
        <f t="shared" si="59"/>
        <v>Prediabetes</v>
      </c>
    </row>
    <row r="1907" spans="1:10" x14ac:dyDescent="0.25">
      <c r="A1907" s="22" t="s">
        <v>462</v>
      </c>
      <c r="B1907" s="23">
        <v>29.83</v>
      </c>
      <c r="C1907" s="23">
        <v>5.39</v>
      </c>
      <c r="D1907" s="23" t="s">
        <v>2380</v>
      </c>
      <c r="E1907" s="23" t="s">
        <v>2380</v>
      </c>
      <c r="F1907" s="23" t="s">
        <v>2380</v>
      </c>
      <c r="G1907" s="23">
        <v>0</v>
      </c>
      <c r="H1907" s="24" t="s">
        <v>2380</v>
      </c>
      <c r="I1907" s="38" t="str">
        <f t="shared" si="58"/>
        <v>Overweight</v>
      </c>
      <c r="J1907" s="38" t="str">
        <f t="shared" si="59"/>
        <v>Normal</v>
      </c>
    </row>
    <row r="1908" spans="1:10" x14ac:dyDescent="0.25">
      <c r="A1908" s="25" t="s">
        <v>461</v>
      </c>
      <c r="B1908" s="26">
        <v>29.59</v>
      </c>
      <c r="C1908" s="26">
        <v>6.16</v>
      </c>
      <c r="D1908" s="26" t="s">
        <v>2380</v>
      </c>
      <c r="E1908" s="26" t="s">
        <v>2380</v>
      </c>
      <c r="F1908" s="26" t="s">
        <v>2382</v>
      </c>
      <c r="G1908" s="26">
        <v>1</v>
      </c>
      <c r="H1908" s="27" t="s">
        <v>2380</v>
      </c>
      <c r="I1908" s="38" t="str">
        <f t="shared" si="58"/>
        <v>Overweight</v>
      </c>
      <c r="J1908" s="38" t="str">
        <f t="shared" si="59"/>
        <v>Prediabetes</v>
      </c>
    </row>
    <row r="1909" spans="1:10" x14ac:dyDescent="0.25">
      <c r="A1909" s="22" t="s">
        <v>460</v>
      </c>
      <c r="B1909" s="23">
        <v>31.16</v>
      </c>
      <c r="C1909" s="23">
        <v>4.49</v>
      </c>
      <c r="D1909" s="23" t="s">
        <v>2380</v>
      </c>
      <c r="E1909" s="23" t="s">
        <v>2380</v>
      </c>
      <c r="F1909" s="23" t="s">
        <v>2382</v>
      </c>
      <c r="G1909" s="23">
        <v>1</v>
      </c>
      <c r="H1909" s="24" t="s">
        <v>2380</v>
      </c>
      <c r="I1909" s="38" t="str">
        <f t="shared" si="58"/>
        <v>Obesity</v>
      </c>
      <c r="J1909" s="38" t="str">
        <f t="shared" si="59"/>
        <v>Normal</v>
      </c>
    </row>
    <row r="1910" spans="1:10" x14ac:dyDescent="0.25">
      <c r="A1910" s="25" t="s">
        <v>459</v>
      </c>
      <c r="B1910" s="26">
        <v>34.21</v>
      </c>
      <c r="C1910" s="26">
        <v>4.4800000000000004</v>
      </c>
      <c r="D1910" s="26" t="s">
        <v>2381</v>
      </c>
      <c r="E1910" s="26" t="s">
        <v>2380</v>
      </c>
      <c r="F1910" s="26" t="s">
        <v>2380</v>
      </c>
      <c r="G1910" s="26">
        <v>1</v>
      </c>
      <c r="H1910" s="27" t="s">
        <v>2380</v>
      </c>
      <c r="I1910" s="38" t="str">
        <f t="shared" si="58"/>
        <v>Obesity</v>
      </c>
      <c r="J1910" s="38" t="str">
        <f t="shared" si="59"/>
        <v>Normal</v>
      </c>
    </row>
    <row r="1911" spans="1:10" x14ac:dyDescent="0.25">
      <c r="A1911" s="22" t="s">
        <v>458</v>
      </c>
      <c r="B1911" s="23">
        <v>34.86</v>
      </c>
      <c r="C1911" s="23">
        <v>10.97</v>
      </c>
      <c r="D1911" s="23" t="s">
        <v>2380</v>
      </c>
      <c r="E1911" s="23" t="s">
        <v>2380</v>
      </c>
      <c r="F1911" s="23" t="s">
        <v>2380</v>
      </c>
      <c r="G1911" s="23">
        <v>0</v>
      </c>
      <c r="H1911" s="24" t="s">
        <v>2380</v>
      </c>
      <c r="I1911" s="38" t="str">
        <f t="shared" si="58"/>
        <v>Obesity</v>
      </c>
      <c r="J1911" s="38" t="str">
        <f t="shared" si="59"/>
        <v>Diabetes</v>
      </c>
    </row>
    <row r="1912" spans="1:10" x14ac:dyDescent="0.25">
      <c r="A1912" s="25" t="s">
        <v>457</v>
      </c>
      <c r="B1912" s="26">
        <v>34.58</v>
      </c>
      <c r="C1912" s="26">
        <v>5.14</v>
      </c>
      <c r="D1912" s="26" t="s">
        <v>2380</v>
      </c>
      <c r="E1912" s="26" t="s">
        <v>2381</v>
      </c>
      <c r="F1912" s="26" t="s">
        <v>2380</v>
      </c>
      <c r="G1912" s="26">
        <v>2</v>
      </c>
      <c r="H1912" s="27" t="s">
        <v>2380</v>
      </c>
      <c r="I1912" s="38" t="str">
        <f t="shared" si="58"/>
        <v>Obesity</v>
      </c>
      <c r="J1912" s="38" t="str">
        <f t="shared" si="59"/>
        <v>Normal</v>
      </c>
    </row>
    <row r="1913" spans="1:10" x14ac:dyDescent="0.25">
      <c r="A1913" s="22" t="s">
        <v>456</v>
      </c>
      <c r="B1913" s="23">
        <v>17.940000000000001</v>
      </c>
      <c r="C1913" s="23">
        <v>5.17</v>
      </c>
      <c r="D1913" s="23" t="s">
        <v>2381</v>
      </c>
      <c r="E1913" s="23" t="s">
        <v>2380</v>
      </c>
      <c r="F1913" s="23" t="s">
        <v>2380</v>
      </c>
      <c r="G1913" s="23">
        <v>0</v>
      </c>
      <c r="H1913" s="24" t="s">
        <v>2380</v>
      </c>
      <c r="I1913" s="38" t="str">
        <f t="shared" si="58"/>
        <v>Underweight</v>
      </c>
      <c r="J1913" s="38" t="str">
        <f t="shared" si="59"/>
        <v>Normal</v>
      </c>
    </row>
    <row r="1914" spans="1:10" x14ac:dyDescent="0.25">
      <c r="A1914" s="25" t="s">
        <v>455</v>
      </c>
      <c r="B1914" s="26">
        <v>26.8</v>
      </c>
      <c r="C1914" s="26">
        <v>6.18</v>
      </c>
      <c r="D1914" s="26" t="s">
        <v>2381</v>
      </c>
      <c r="E1914" s="26" t="s">
        <v>2380</v>
      </c>
      <c r="F1914" s="26" t="s">
        <v>2382</v>
      </c>
      <c r="G1914" s="26">
        <v>1</v>
      </c>
      <c r="H1914" s="27" t="s">
        <v>2380</v>
      </c>
      <c r="I1914" s="38" t="str">
        <f t="shared" si="58"/>
        <v>Overweight</v>
      </c>
      <c r="J1914" s="38" t="str">
        <f t="shared" si="59"/>
        <v>Prediabetes</v>
      </c>
    </row>
    <row r="1915" spans="1:10" x14ac:dyDescent="0.25">
      <c r="A1915" s="22" t="s">
        <v>454</v>
      </c>
      <c r="B1915" s="23">
        <v>17.690000000000001</v>
      </c>
      <c r="C1915" s="23">
        <v>9.07</v>
      </c>
      <c r="D1915" s="23" t="s">
        <v>2381</v>
      </c>
      <c r="E1915" s="23" t="s">
        <v>2380</v>
      </c>
      <c r="F1915" s="23" t="s">
        <v>2380</v>
      </c>
      <c r="G1915" s="23">
        <v>0</v>
      </c>
      <c r="H1915" s="24" t="s">
        <v>2380</v>
      </c>
      <c r="I1915" s="38" t="str">
        <f t="shared" si="58"/>
        <v>Underweight</v>
      </c>
      <c r="J1915" s="38" t="str">
        <f t="shared" si="59"/>
        <v>Diabetes</v>
      </c>
    </row>
    <row r="1916" spans="1:10" x14ac:dyDescent="0.25">
      <c r="A1916" s="25" t="s">
        <v>453</v>
      </c>
      <c r="B1916" s="26">
        <v>25.77</v>
      </c>
      <c r="C1916" s="26">
        <v>4.43</v>
      </c>
      <c r="D1916" s="26" t="s">
        <v>2380</v>
      </c>
      <c r="E1916" s="26" t="s">
        <v>2380</v>
      </c>
      <c r="F1916" s="26" t="s">
        <v>2382</v>
      </c>
      <c r="G1916" s="26">
        <v>1</v>
      </c>
      <c r="H1916" s="27" t="s">
        <v>2380</v>
      </c>
      <c r="I1916" s="38" t="str">
        <f t="shared" si="58"/>
        <v>Overweight</v>
      </c>
      <c r="J1916" s="38" t="str">
        <f t="shared" si="59"/>
        <v>Normal</v>
      </c>
    </row>
    <row r="1917" spans="1:10" x14ac:dyDescent="0.25">
      <c r="A1917" s="22" t="s">
        <v>452</v>
      </c>
      <c r="B1917" s="23">
        <v>34.46</v>
      </c>
      <c r="C1917" s="23">
        <v>4.17</v>
      </c>
      <c r="D1917" s="23" t="s">
        <v>2380</v>
      </c>
      <c r="E1917" s="23" t="s">
        <v>2381</v>
      </c>
      <c r="F1917" s="23" t="s">
        <v>2380</v>
      </c>
      <c r="G1917" s="23">
        <v>1</v>
      </c>
      <c r="H1917" s="24" t="s">
        <v>2380</v>
      </c>
      <c r="I1917" s="38" t="str">
        <f t="shared" si="58"/>
        <v>Obesity</v>
      </c>
      <c r="J1917" s="38" t="str">
        <f t="shared" si="59"/>
        <v>Normal</v>
      </c>
    </row>
    <row r="1918" spans="1:10" x14ac:dyDescent="0.25">
      <c r="A1918" s="25" t="s">
        <v>451</v>
      </c>
      <c r="B1918" s="26">
        <v>30.875</v>
      </c>
      <c r="C1918" s="26">
        <v>4.95</v>
      </c>
      <c r="D1918" s="26" t="s">
        <v>2381</v>
      </c>
      <c r="E1918" s="26" t="s">
        <v>2380</v>
      </c>
      <c r="F1918" s="26" t="s">
        <v>2380</v>
      </c>
      <c r="G1918" s="26">
        <v>0</v>
      </c>
      <c r="H1918" s="27" t="s">
        <v>2380</v>
      </c>
      <c r="I1918" s="38" t="str">
        <f t="shared" si="58"/>
        <v>Obesity</v>
      </c>
      <c r="J1918" s="38" t="str">
        <f t="shared" si="59"/>
        <v>Normal</v>
      </c>
    </row>
    <row r="1919" spans="1:10" x14ac:dyDescent="0.25">
      <c r="A1919" s="22" t="s">
        <v>450</v>
      </c>
      <c r="B1919" s="23">
        <v>39.49</v>
      </c>
      <c r="C1919" s="23">
        <v>5.13</v>
      </c>
      <c r="D1919" s="23" t="s">
        <v>2380</v>
      </c>
      <c r="E1919" s="23" t="s">
        <v>2380</v>
      </c>
      <c r="F1919" s="23" t="s">
        <v>2380</v>
      </c>
      <c r="G1919" s="23">
        <v>0</v>
      </c>
      <c r="H1919" s="24" t="s">
        <v>2380</v>
      </c>
      <c r="I1919" s="38" t="str">
        <f t="shared" si="58"/>
        <v>Obesity</v>
      </c>
      <c r="J1919" s="38" t="str">
        <f t="shared" si="59"/>
        <v>Normal</v>
      </c>
    </row>
    <row r="1920" spans="1:10" x14ac:dyDescent="0.25">
      <c r="A1920" s="25" t="s">
        <v>449</v>
      </c>
      <c r="B1920" s="26">
        <v>28.88</v>
      </c>
      <c r="C1920" s="26">
        <v>4.0999999999999996</v>
      </c>
      <c r="D1920" s="26" t="s">
        <v>2380</v>
      </c>
      <c r="E1920" s="26" t="s">
        <v>2380</v>
      </c>
      <c r="F1920" s="26" t="s">
        <v>2380</v>
      </c>
      <c r="G1920" s="26">
        <v>0</v>
      </c>
      <c r="H1920" s="27" t="s">
        <v>2380</v>
      </c>
      <c r="I1920" s="38" t="str">
        <f t="shared" si="58"/>
        <v>Overweight</v>
      </c>
      <c r="J1920" s="38" t="str">
        <f t="shared" si="59"/>
        <v>Normal</v>
      </c>
    </row>
    <row r="1921" spans="1:10" x14ac:dyDescent="0.25">
      <c r="A1921" s="22" t="s">
        <v>448</v>
      </c>
      <c r="B1921" s="23">
        <v>20.234999999999999</v>
      </c>
      <c r="C1921" s="23">
        <v>5.01</v>
      </c>
      <c r="D1921" s="23" t="s">
        <v>2381</v>
      </c>
      <c r="E1921" s="23" t="s">
        <v>2380</v>
      </c>
      <c r="F1921" s="23" t="s">
        <v>2380</v>
      </c>
      <c r="G1921" s="23">
        <v>0</v>
      </c>
      <c r="H1921" s="24" t="s">
        <v>2380</v>
      </c>
      <c r="I1921" s="38" t="str">
        <f t="shared" si="58"/>
        <v>Normal Weight</v>
      </c>
      <c r="J1921" s="38" t="str">
        <f t="shared" si="59"/>
        <v>Normal</v>
      </c>
    </row>
    <row r="1922" spans="1:10" x14ac:dyDescent="0.25">
      <c r="A1922" s="25" t="s">
        <v>447</v>
      </c>
      <c r="B1922" s="26">
        <v>30.67</v>
      </c>
      <c r="C1922" s="26">
        <v>5.09</v>
      </c>
      <c r="D1922" s="26" t="s">
        <v>2381</v>
      </c>
      <c r="E1922" s="26" t="s">
        <v>2380</v>
      </c>
      <c r="F1922" s="26" t="s">
        <v>2380</v>
      </c>
      <c r="G1922" s="26">
        <v>0</v>
      </c>
      <c r="H1922" s="27" t="s">
        <v>2380</v>
      </c>
      <c r="I1922" s="38" t="str">
        <f t="shared" ref="I1922:I1985" si="60">IF(B1922&lt;18.5,"Underweight",IF(B1922&lt;25,"Normal Weight",IF(B1922&lt;30,"Overweight","Obesity")))</f>
        <v>Obesity</v>
      </c>
      <c r="J1922" s="38" t="str">
        <f t="shared" ref="J1922:J1985" si="61">IF(C1922&lt;5.7,"Normal",IF(C1922&lt;6.5,"Prediabetes","Diabetes"))</f>
        <v>Normal</v>
      </c>
    </row>
    <row r="1923" spans="1:10" x14ac:dyDescent="0.25">
      <c r="A1923" s="22" t="s">
        <v>446</v>
      </c>
      <c r="B1923" s="23">
        <v>30.875</v>
      </c>
      <c r="C1923" s="23">
        <v>6.49</v>
      </c>
      <c r="D1923" s="23" t="s">
        <v>2380</v>
      </c>
      <c r="E1923" s="23" t="s">
        <v>2380</v>
      </c>
      <c r="F1923" s="23" t="s">
        <v>2380</v>
      </c>
      <c r="G1923" s="23">
        <v>0</v>
      </c>
      <c r="H1923" s="24" t="s">
        <v>2380</v>
      </c>
      <c r="I1923" s="38" t="str">
        <f t="shared" si="60"/>
        <v>Obesity</v>
      </c>
      <c r="J1923" s="38" t="str">
        <f t="shared" si="61"/>
        <v>Prediabetes</v>
      </c>
    </row>
    <row r="1924" spans="1:10" x14ac:dyDescent="0.25">
      <c r="A1924" s="25" t="s">
        <v>445</v>
      </c>
      <c r="B1924" s="26">
        <v>23.8</v>
      </c>
      <c r="C1924" s="26">
        <v>4.08</v>
      </c>
      <c r="D1924" s="26" t="s">
        <v>2380</v>
      </c>
      <c r="E1924" s="26" t="s">
        <v>2380</v>
      </c>
      <c r="F1924" s="26" t="s">
        <v>2380</v>
      </c>
      <c r="G1924" s="26">
        <v>0</v>
      </c>
      <c r="H1924" s="27" t="s">
        <v>2380</v>
      </c>
      <c r="I1924" s="38" t="str">
        <f t="shared" si="60"/>
        <v>Normal Weight</v>
      </c>
      <c r="J1924" s="38" t="str">
        <f t="shared" si="61"/>
        <v>Normal</v>
      </c>
    </row>
    <row r="1925" spans="1:10" x14ac:dyDescent="0.25">
      <c r="A1925" s="22" t="s">
        <v>444</v>
      </c>
      <c r="B1925" s="23">
        <v>15.37</v>
      </c>
      <c r="C1925" s="23">
        <v>8.6300000000000008</v>
      </c>
      <c r="D1925" s="23" t="s">
        <v>2381</v>
      </c>
      <c r="E1925" s="23" t="s">
        <v>2380</v>
      </c>
      <c r="F1925" s="23" t="s">
        <v>2380</v>
      </c>
      <c r="G1925" s="23">
        <v>0</v>
      </c>
      <c r="H1925" s="24" t="s">
        <v>2380</v>
      </c>
      <c r="I1925" s="38" t="str">
        <f t="shared" si="60"/>
        <v>Underweight</v>
      </c>
      <c r="J1925" s="38" t="str">
        <f t="shared" si="61"/>
        <v>Diabetes</v>
      </c>
    </row>
    <row r="1926" spans="1:10" x14ac:dyDescent="0.25">
      <c r="A1926" s="25" t="s">
        <v>443</v>
      </c>
      <c r="B1926" s="26">
        <v>30.4</v>
      </c>
      <c r="C1926" s="26">
        <v>5.28</v>
      </c>
      <c r="D1926" s="26" t="s">
        <v>2380</v>
      </c>
      <c r="E1926" s="26" t="s">
        <v>2380</v>
      </c>
      <c r="F1926" s="26" t="s">
        <v>2380</v>
      </c>
      <c r="G1926" s="26">
        <v>0</v>
      </c>
      <c r="H1926" s="27" t="s">
        <v>2380</v>
      </c>
      <c r="I1926" s="38" t="str">
        <f t="shared" si="60"/>
        <v>Obesity</v>
      </c>
      <c r="J1926" s="38" t="str">
        <f t="shared" si="61"/>
        <v>Normal</v>
      </c>
    </row>
    <row r="1927" spans="1:10" x14ac:dyDescent="0.25">
      <c r="A1927" s="22" t="s">
        <v>442</v>
      </c>
      <c r="B1927" s="23">
        <v>19.48</v>
      </c>
      <c r="C1927" s="23">
        <v>5.63</v>
      </c>
      <c r="D1927" s="23" t="s">
        <v>2381</v>
      </c>
      <c r="E1927" s="23" t="s">
        <v>2380</v>
      </c>
      <c r="F1927" s="23" t="s">
        <v>2380</v>
      </c>
      <c r="G1927" s="23">
        <v>1</v>
      </c>
      <c r="H1927" s="24" t="s">
        <v>2380</v>
      </c>
      <c r="I1927" s="38" t="str">
        <f t="shared" si="60"/>
        <v>Normal Weight</v>
      </c>
      <c r="J1927" s="38" t="str">
        <f t="shared" si="61"/>
        <v>Normal</v>
      </c>
    </row>
    <row r="1928" spans="1:10" x14ac:dyDescent="0.25">
      <c r="A1928" s="25" t="s">
        <v>441</v>
      </c>
      <c r="B1928" s="26">
        <v>16.96</v>
      </c>
      <c r="C1928" s="26">
        <v>11.47</v>
      </c>
      <c r="D1928" s="26" t="s">
        <v>2381</v>
      </c>
      <c r="E1928" s="26" t="s">
        <v>2380</v>
      </c>
      <c r="F1928" s="26" t="s">
        <v>2380</v>
      </c>
      <c r="G1928" s="26">
        <v>0</v>
      </c>
      <c r="H1928" s="27" t="s">
        <v>2380</v>
      </c>
      <c r="I1928" s="38" t="str">
        <f t="shared" si="60"/>
        <v>Underweight</v>
      </c>
      <c r="J1928" s="38" t="str">
        <f t="shared" si="61"/>
        <v>Diabetes</v>
      </c>
    </row>
    <row r="1929" spans="1:10" x14ac:dyDescent="0.25">
      <c r="A1929" s="22" t="s">
        <v>440</v>
      </c>
      <c r="B1929" s="23">
        <v>19.05</v>
      </c>
      <c r="C1929" s="23">
        <v>4.92</v>
      </c>
      <c r="D1929" s="23" t="s">
        <v>2380</v>
      </c>
      <c r="E1929" s="23" t="s">
        <v>2380</v>
      </c>
      <c r="F1929" s="23" t="s">
        <v>2380</v>
      </c>
      <c r="G1929" s="23">
        <v>1</v>
      </c>
      <c r="H1929" s="24" t="s">
        <v>2380</v>
      </c>
      <c r="I1929" s="38" t="str">
        <f t="shared" si="60"/>
        <v>Normal Weight</v>
      </c>
      <c r="J1929" s="38" t="str">
        <f t="shared" si="61"/>
        <v>Normal</v>
      </c>
    </row>
    <row r="1930" spans="1:10" x14ac:dyDescent="0.25">
      <c r="A1930" s="25" t="s">
        <v>439</v>
      </c>
      <c r="B1930" s="26">
        <v>37.619999999999997</v>
      </c>
      <c r="C1930" s="26">
        <v>4.18</v>
      </c>
      <c r="D1930" s="26" t="s">
        <v>2380</v>
      </c>
      <c r="E1930" s="26" t="s">
        <v>2380</v>
      </c>
      <c r="F1930" s="26" t="s">
        <v>2380</v>
      </c>
      <c r="G1930" s="26">
        <v>0</v>
      </c>
      <c r="H1930" s="27" t="s">
        <v>2380</v>
      </c>
      <c r="I1930" s="38" t="str">
        <f t="shared" si="60"/>
        <v>Obesity</v>
      </c>
      <c r="J1930" s="38" t="str">
        <f t="shared" si="61"/>
        <v>Normal</v>
      </c>
    </row>
    <row r="1931" spans="1:10" x14ac:dyDescent="0.25">
      <c r="A1931" s="22" t="s">
        <v>438</v>
      </c>
      <c r="B1931" s="23">
        <v>29.1</v>
      </c>
      <c r="C1931" s="23">
        <v>4.67</v>
      </c>
      <c r="D1931" s="23" t="s">
        <v>2380</v>
      </c>
      <c r="E1931" s="23" t="s">
        <v>2380</v>
      </c>
      <c r="F1931" s="23" t="s">
        <v>2380</v>
      </c>
      <c r="G1931" s="23">
        <v>0</v>
      </c>
      <c r="H1931" s="24" t="s">
        <v>2380</v>
      </c>
      <c r="I1931" s="38" t="str">
        <f t="shared" si="60"/>
        <v>Overweight</v>
      </c>
      <c r="J1931" s="38" t="str">
        <f t="shared" si="61"/>
        <v>Normal</v>
      </c>
    </row>
    <row r="1932" spans="1:10" x14ac:dyDescent="0.25">
      <c r="A1932" s="25" t="s">
        <v>437</v>
      </c>
      <c r="B1932" s="26">
        <v>26.62</v>
      </c>
      <c r="C1932" s="26">
        <v>6.24</v>
      </c>
      <c r="D1932" s="26" t="s">
        <v>2380</v>
      </c>
      <c r="E1932" s="26" t="s">
        <v>2380</v>
      </c>
      <c r="F1932" s="26" t="s">
        <v>2380</v>
      </c>
      <c r="G1932" s="26">
        <v>0</v>
      </c>
      <c r="H1932" s="27" t="s">
        <v>2380</v>
      </c>
      <c r="I1932" s="38" t="str">
        <f t="shared" si="60"/>
        <v>Overweight</v>
      </c>
      <c r="J1932" s="38" t="str">
        <f t="shared" si="61"/>
        <v>Prediabetes</v>
      </c>
    </row>
    <row r="1933" spans="1:10" x14ac:dyDescent="0.25">
      <c r="A1933" s="22" t="s">
        <v>436</v>
      </c>
      <c r="B1933" s="23">
        <v>25.74</v>
      </c>
      <c r="C1933" s="23">
        <v>5.99</v>
      </c>
      <c r="D1933" s="23" t="s">
        <v>2380</v>
      </c>
      <c r="E1933" s="23" t="s">
        <v>2380</v>
      </c>
      <c r="F1933" s="23" t="s">
        <v>2380</v>
      </c>
      <c r="G1933" s="23">
        <v>0</v>
      </c>
      <c r="H1933" s="24" t="s">
        <v>2380</v>
      </c>
      <c r="I1933" s="38" t="str">
        <f t="shared" si="60"/>
        <v>Overweight</v>
      </c>
      <c r="J1933" s="38" t="str">
        <f t="shared" si="61"/>
        <v>Prediabetes</v>
      </c>
    </row>
    <row r="1934" spans="1:10" x14ac:dyDescent="0.25">
      <c r="A1934" s="25" t="s">
        <v>435</v>
      </c>
      <c r="B1934" s="26">
        <v>18.22</v>
      </c>
      <c r="C1934" s="26">
        <v>10.27</v>
      </c>
      <c r="D1934" s="26" t="s">
        <v>2381</v>
      </c>
      <c r="E1934" s="26" t="s">
        <v>2380</v>
      </c>
      <c r="F1934" s="26" t="s">
        <v>2380</v>
      </c>
      <c r="G1934" s="26">
        <v>1</v>
      </c>
      <c r="H1934" s="27" t="s">
        <v>2380</v>
      </c>
      <c r="I1934" s="38" t="str">
        <f t="shared" si="60"/>
        <v>Underweight</v>
      </c>
      <c r="J1934" s="38" t="str">
        <f t="shared" si="61"/>
        <v>Diabetes</v>
      </c>
    </row>
    <row r="1935" spans="1:10" x14ac:dyDescent="0.25">
      <c r="A1935" s="22" t="s">
        <v>434</v>
      </c>
      <c r="B1935" s="23">
        <v>26.03</v>
      </c>
      <c r="C1935" s="23">
        <v>5.97</v>
      </c>
      <c r="D1935" s="23" t="s">
        <v>2380</v>
      </c>
      <c r="E1935" s="23" t="s">
        <v>2380</v>
      </c>
      <c r="F1935" s="23" t="s">
        <v>2382</v>
      </c>
      <c r="G1935" s="23">
        <v>1</v>
      </c>
      <c r="H1935" s="24" t="s">
        <v>2380</v>
      </c>
      <c r="I1935" s="38" t="str">
        <f t="shared" si="60"/>
        <v>Overweight</v>
      </c>
      <c r="J1935" s="38" t="str">
        <f t="shared" si="61"/>
        <v>Prediabetes</v>
      </c>
    </row>
    <row r="1936" spans="1:10" x14ac:dyDescent="0.25">
      <c r="A1936" s="25" t="s">
        <v>433</v>
      </c>
      <c r="B1936" s="26">
        <v>17.29</v>
      </c>
      <c r="C1936" s="26">
        <v>4.9800000000000004</v>
      </c>
      <c r="D1936" s="26" t="s">
        <v>2380</v>
      </c>
      <c r="E1936" s="26" t="s">
        <v>2380</v>
      </c>
      <c r="F1936" s="26" t="s">
        <v>2380</v>
      </c>
      <c r="G1936" s="26">
        <v>0</v>
      </c>
      <c r="H1936" s="27" t="s">
        <v>2380</v>
      </c>
      <c r="I1936" s="38" t="str">
        <f t="shared" si="60"/>
        <v>Underweight</v>
      </c>
      <c r="J1936" s="38" t="str">
        <f t="shared" si="61"/>
        <v>Normal</v>
      </c>
    </row>
    <row r="1937" spans="1:10" x14ac:dyDescent="0.25">
      <c r="A1937" s="22" t="s">
        <v>432</v>
      </c>
      <c r="B1937" s="23">
        <v>18.170000000000002</v>
      </c>
      <c r="C1937" s="23">
        <v>6.91</v>
      </c>
      <c r="D1937" s="23" t="s">
        <v>2381</v>
      </c>
      <c r="E1937" s="23" t="s">
        <v>2380</v>
      </c>
      <c r="F1937" s="23" t="s">
        <v>2380</v>
      </c>
      <c r="G1937" s="23">
        <v>1</v>
      </c>
      <c r="H1937" s="24" t="s">
        <v>2380</v>
      </c>
      <c r="I1937" s="38" t="str">
        <f t="shared" si="60"/>
        <v>Underweight</v>
      </c>
      <c r="J1937" s="38" t="str">
        <f t="shared" si="61"/>
        <v>Diabetes</v>
      </c>
    </row>
    <row r="1938" spans="1:10" x14ac:dyDescent="0.25">
      <c r="A1938" s="25" t="s">
        <v>431</v>
      </c>
      <c r="B1938" s="26">
        <v>32.54</v>
      </c>
      <c r="C1938" s="26">
        <v>6.38</v>
      </c>
      <c r="D1938" s="26" t="s">
        <v>2380</v>
      </c>
      <c r="E1938" s="26" t="s">
        <v>2381</v>
      </c>
      <c r="F1938" s="26" t="s">
        <v>2380</v>
      </c>
      <c r="G1938" s="26">
        <v>1</v>
      </c>
      <c r="H1938" s="27" t="s">
        <v>2380</v>
      </c>
      <c r="I1938" s="38" t="str">
        <f t="shared" si="60"/>
        <v>Obesity</v>
      </c>
      <c r="J1938" s="38" t="str">
        <f t="shared" si="61"/>
        <v>Prediabetes</v>
      </c>
    </row>
    <row r="1939" spans="1:10" x14ac:dyDescent="0.25">
      <c r="A1939" s="22" t="s">
        <v>430</v>
      </c>
      <c r="B1939" s="23">
        <v>30.25</v>
      </c>
      <c r="C1939" s="23">
        <v>4.7699999999999996</v>
      </c>
      <c r="D1939" s="23" t="s">
        <v>2380</v>
      </c>
      <c r="E1939" s="23" t="s">
        <v>2380</v>
      </c>
      <c r="F1939" s="23" t="s">
        <v>2380</v>
      </c>
      <c r="G1939" s="23">
        <v>0</v>
      </c>
      <c r="H1939" s="24" t="s">
        <v>2380</v>
      </c>
      <c r="I1939" s="38" t="str">
        <f t="shared" si="60"/>
        <v>Obesity</v>
      </c>
      <c r="J1939" s="38" t="str">
        <f t="shared" si="61"/>
        <v>Normal</v>
      </c>
    </row>
    <row r="1940" spans="1:10" x14ac:dyDescent="0.25">
      <c r="A1940" s="25" t="s">
        <v>429</v>
      </c>
      <c r="B1940" s="26">
        <v>19.59</v>
      </c>
      <c r="C1940" s="26">
        <v>6.04</v>
      </c>
      <c r="D1940" s="26" t="s">
        <v>2381</v>
      </c>
      <c r="E1940" s="26" t="s">
        <v>2380</v>
      </c>
      <c r="F1940" s="26" t="s">
        <v>2380</v>
      </c>
      <c r="G1940" s="26">
        <v>1</v>
      </c>
      <c r="H1940" s="27" t="s">
        <v>2380</v>
      </c>
      <c r="I1940" s="38" t="str">
        <f t="shared" si="60"/>
        <v>Normal Weight</v>
      </c>
      <c r="J1940" s="38" t="str">
        <f t="shared" si="61"/>
        <v>Prediabetes</v>
      </c>
    </row>
    <row r="1941" spans="1:10" x14ac:dyDescent="0.25">
      <c r="A1941" s="22" t="s">
        <v>428</v>
      </c>
      <c r="B1941" s="23">
        <v>45.9</v>
      </c>
      <c r="C1941" s="23">
        <v>4.3</v>
      </c>
      <c r="D1941" s="23" t="s">
        <v>2381</v>
      </c>
      <c r="E1941" s="23" t="s">
        <v>2380</v>
      </c>
      <c r="F1941" s="23" t="s">
        <v>2380</v>
      </c>
      <c r="G1941" s="23">
        <v>1</v>
      </c>
      <c r="H1941" s="24" t="s">
        <v>2380</v>
      </c>
      <c r="I1941" s="38" t="str">
        <f t="shared" si="60"/>
        <v>Obesity</v>
      </c>
      <c r="J1941" s="38" t="str">
        <f t="shared" si="61"/>
        <v>Normal</v>
      </c>
    </row>
    <row r="1942" spans="1:10" x14ac:dyDescent="0.25">
      <c r="A1942" s="25" t="s">
        <v>427</v>
      </c>
      <c r="B1942" s="26">
        <v>17.059999999999999</v>
      </c>
      <c r="C1942" s="26">
        <v>8.75</v>
      </c>
      <c r="D1942" s="26" t="s">
        <v>2381</v>
      </c>
      <c r="E1942" s="26" t="s">
        <v>2380</v>
      </c>
      <c r="F1942" s="26" t="s">
        <v>2380</v>
      </c>
      <c r="G1942" s="26">
        <v>0</v>
      </c>
      <c r="H1942" s="27" t="s">
        <v>2380</v>
      </c>
      <c r="I1942" s="38" t="str">
        <f t="shared" si="60"/>
        <v>Underweight</v>
      </c>
      <c r="J1942" s="38" t="str">
        <f t="shared" si="61"/>
        <v>Diabetes</v>
      </c>
    </row>
    <row r="1943" spans="1:10" x14ac:dyDescent="0.25">
      <c r="A1943" s="22" t="s">
        <v>426</v>
      </c>
      <c r="B1943" s="23">
        <v>32.07</v>
      </c>
      <c r="C1943" s="23">
        <v>5.25</v>
      </c>
      <c r="D1943" s="23" t="s">
        <v>2380</v>
      </c>
      <c r="E1943" s="23" t="s">
        <v>2380</v>
      </c>
      <c r="F1943" s="23" t="s">
        <v>2382</v>
      </c>
      <c r="G1943" s="23">
        <v>1</v>
      </c>
      <c r="H1943" s="24" t="s">
        <v>2380</v>
      </c>
      <c r="I1943" s="38" t="str">
        <f t="shared" si="60"/>
        <v>Obesity</v>
      </c>
      <c r="J1943" s="38" t="str">
        <f t="shared" si="61"/>
        <v>Normal</v>
      </c>
    </row>
    <row r="1944" spans="1:10" x14ac:dyDescent="0.25">
      <c r="A1944" s="25" t="s">
        <v>425</v>
      </c>
      <c r="B1944" s="26">
        <v>16.5</v>
      </c>
      <c r="C1944" s="26">
        <v>5.03</v>
      </c>
      <c r="D1944" s="26" t="s">
        <v>2380</v>
      </c>
      <c r="E1944" s="26" t="s">
        <v>2380</v>
      </c>
      <c r="F1944" s="26" t="s">
        <v>2380</v>
      </c>
      <c r="G1944" s="26">
        <v>1</v>
      </c>
      <c r="H1944" s="27" t="s">
        <v>2380</v>
      </c>
      <c r="I1944" s="38" t="str">
        <f t="shared" si="60"/>
        <v>Underweight</v>
      </c>
      <c r="J1944" s="38" t="str">
        <f t="shared" si="61"/>
        <v>Normal</v>
      </c>
    </row>
    <row r="1945" spans="1:10" x14ac:dyDescent="0.25">
      <c r="A1945" s="22" t="s">
        <v>424</v>
      </c>
      <c r="B1945" s="23">
        <v>31.4</v>
      </c>
      <c r="C1945" s="23">
        <v>5.88</v>
      </c>
      <c r="D1945" s="23" t="s">
        <v>2380</v>
      </c>
      <c r="E1945" s="23" t="s">
        <v>2380</v>
      </c>
      <c r="F1945" s="23" t="s">
        <v>2380</v>
      </c>
      <c r="G1945" s="23">
        <v>1</v>
      </c>
      <c r="H1945" s="24" t="s">
        <v>2380</v>
      </c>
      <c r="I1945" s="38" t="str">
        <f t="shared" si="60"/>
        <v>Obesity</v>
      </c>
      <c r="J1945" s="38" t="str">
        <f t="shared" si="61"/>
        <v>Prediabetes</v>
      </c>
    </row>
    <row r="1946" spans="1:10" x14ac:dyDescent="0.25">
      <c r="A1946" s="25" t="s">
        <v>423</v>
      </c>
      <c r="B1946" s="26">
        <v>20.36</v>
      </c>
      <c r="C1946" s="26">
        <v>4.49</v>
      </c>
      <c r="D1946" s="26" t="s">
        <v>2380</v>
      </c>
      <c r="E1946" s="26" t="s">
        <v>2380</v>
      </c>
      <c r="F1946" s="26" t="s">
        <v>2380</v>
      </c>
      <c r="G1946" s="26">
        <v>0</v>
      </c>
      <c r="H1946" s="27" t="s">
        <v>2380</v>
      </c>
      <c r="I1946" s="38" t="str">
        <f t="shared" si="60"/>
        <v>Normal Weight</v>
      </c>
      <c r="J1946" s="38" t="str">
        <f t="shared" si="61"/>
        <v>Normal</v>
      </c>
    </row>
    <row r="1947" spans="1:10" x14ac:dyDescent="0.25">
      <c r="A1947" s="22" t="s">
        <v>422</v>
      </c>
      <c r="B1947" s="23">
        <v>25.46</v>
      </c>
      <c r="C1947" s="23">
        <v>4.1399999999999997</v>
      </c>
      <c r="D1947" s="23" t="s">
        <v>2380</v>
      </c>
      <c r="E1947" s="23" t="s">
        <v>2380</v>
      </c>
      <c r="F1947" s="23" t="s">
        <v>2380</v>
      </c>
      <c r="G1947" s="23">
        <v>1</v>
      </c>
      <c r="H1947" s="24" t="s">
        <v>2380</v>
      </c>
      <c r="I1947" s="38" t="str">
        <f t="shared" si="60"/>
        <v>Overweight</v>
      </c>
      <c r="J1947" s="38" t="str">
        <f t="shared" si="61"/>
        <v>Normal</v>
      </c>
    </row>
    <row r="1948" spans="1:10" x14ac:dyDescent="0.25">
      <c r="A1948" s="25" t="s">
        <v>421</v>
      </c>
      <c r="B1948" s="26">
        <v>17.09</v>
      </c>
      <c r="C1948" s="26">
        <v>5.8</v>
      </c>
      <c r="D1948" s="26" t="s">
        <v>2381</v>
      </c>
      <c r="E1948" s="26" t="s">
        <v>2380</v>
      </c>
      <c r="F1948" s="26" t="s">
        <v>2380</v>
      </c>
      <c r="G1948" s="26">
        <v>0</v>
      </c>
      <c r="H1948" s="27" t="s">
        <v>2380</v>
      </c>
      <c r="I1948" s="38" t="str">
        <f t="shared" si="60"/>
        <v>Underweight</v>
      </c>
      <c r="J1948" s="38" t="str">
        <f t="shared" si="61"/>
        <v>Prediabetes</v>
      </c>
    </row>
    <row r="1949" spans="1:10" x14ac:dyDescent="0.25">
      <c r="A1949" s="22" t="s">
        <v>420</v>
      </c>
      <c r="B1949" s="23">
        <v>20.83</v>
      </c>
      <c r="C1949" s="23">
        <v>5.12</v>
      </c>
      <c r="D1949" s="23" t="s">
        <v>2380</v>
      </c>
      <c r="E1949" s="23" t="s">
        <v>2380</v>
      </c>
      <c r="F1949" s="23" t="s">
        <v>2380</v>
      </c>
      <c r="G1949" s="23">
        <v>0</v>
      </c>
      <c r="H1949" s="24" t="s">
        <v>2380</v>
      </c>
      <c r="I1949" s="38" t="str">
        <f t="shared" si="60"/>
        <v>Normal Weight</v>
      </c>
      <c r="J1949" s="38" t="str">
        <f t="shared" si="61"/>
        <v>Normal</v>
      </c>
    </row>
    <row r="1950" spans="1:10" x14ac:dyDescent="0.25">
      <c r="A1950" s="25" t="s">
        <v>419</v>
      </c>
      <c r="B1950" s="26">
        <v>18.920000000000002</v>
      </c>
      <c r="C1950" s="26">
        <v>5.98</v>
      </c>
      <c r="D1950" s="26" t="s">
        <v>2381</v>
      </c>
      <c r="E1950" s="26" t="s">
        <v>2380</v>
      </c>
      <c r="F1950" s="26" t="s">
        <v>2380</v>
      </c>
      <c r="G1950" s="26">
        <v>1</v>
      </c>
      <c r="H1950" s="27" t="s">
        <v>2380</v>
      </c>
      <c r="I1950" s="38" t="str">
        <f t="shared" si="60"/>
        <v>Normal Weight</v>
      </c>
      <c r="J1950" s="38" t="str">
        <f t="shared" si="61"/>
        <v>Prediabetes</v>
      </c>
    </row>
    <row r="1951" spans="1:10" x14ac:dyDescent="0.25">
      <c r="A1951" s="22" t="s">
        <v>418</v>
      </c>
      <c r="B1951" s="23">
        <v>37.1</v>
      </c>
      <c r="C1951" s="23">
        <v>5.46</v>
      </c>
      <c r="D1951" s="23" t="s">
        <v>2380</v>
      </c>
      <c r="E1951" s="23" t="s">
        <v>2380</v>
      </c>
      <c r="F1951" s="23" t="s">
        <v>2380</v>
      </c>
      <c r="G1951" s="23">
        <v>0</v>
      </c>
      <c r="H1951" s="24" t="s">
        <v>2380</v>
      </c>
      <c r="I1951" s="38" t="str">
        <f t="shared" si="60"/>
        <v>Obesity</v>
      </c>
      <c r="J1951" s="38" t="str">
        <f t="shared" si="61"/>
        <v>Normal</v>
      </c>
    </row>
    <row r="1952" spans="1:10" x14ac:dyDescent="0.25">
      <c r="A1952" s="25" t="s">
        <v>417</v>
      </c>
      <c r="B1952" s="26">
        <v>22.515000000000001</v>
      </c>
      <c r="C1952" s="26">
        <v>4.91</v>
      </c>
      <c r="D1952" s="26" t="s">
        <v>2381</v>
      </c>
      <c r="E1952" s="26" t="s">
        <v>2380</v>
      </c>
      <c r="F1952" s="26" t="s">
        <v>2382</v>
      </c>
      <c r="G1952" s="26">
        <v>1</v>
      </c>
      <c r="H1952" s="27" t="s">
        <v>2380</v>
      </c>
      <c r="I1952" s="38" t="str">
        <f t="shared" si="60"/>
        <v>Normal Weight</v>
      </c>
      <c r="J1952" s="38" t="str">
        <f t="shared" si="61"/>
        <v>Normal</v>
      </c>
    </row>
    <row r="1953" spans="1:10" x14ac:dyDescent="0.25">
      <c r="A1953" s="22" t="s">
        <v>416</v>
      </c>
      <c r="B1953" s="23">
        <v>32.700000000000003</v>
      </c>
      <c r="C1953" s="23">
        <v>4.66</v>
      </c>
      <c r="D1953" s="23" t="s">
        <v>2380</v>
      </c>
      <c r="E1953" s="23" t="s">
        <v>2380</v>
      </c>
      <c r="F1953" s="23" t="s">
        <v>2380</v>
      </c>
      <c r="G1953" s="23">
        <v>0</v>
      </c>
      <c r="H1953" s="24" t="s">
        <v>2380</v>
      </c>
      <c r="I1953" s="38" t="str">
        <f t="shared" si="60"/>
        <v>Obesity</v>
      </c>
      <c r="J1953" s="38" t="str">
        <f t="shared" si="61"/>
        <v>Normal</v>
      </c>
    </row>
    <row r="1954" spans="1:10" x14ac:dyDescent="0.25">
      <c r="A1954" s="25" t="s">
        <v>415</v>
      </c>
      <c r="B1954" s="26">
        <v>17.75</v>
      </c>
      <c r="C1954" s="26">
        <v>6.8</v>
      </c>
      <c r="D1954" s="26" t="s">
        <v>2381</v>
      </c>
      <c r="E1954" s="26" t="s">
        <v>2380</v>
      </c>
      <c r="F1954" s="26" t="s">
        <v>2380</v>
      </c>
      <c r="G1954" s="26">
        <v>1</v>
      </c>
      <c r="H1954" s="27" t="s">
        <v>2380</v>
      </c>
      <c r="I1954" s="38" t="str">
        <f t="shared" si="60"/>
        <v>Underweight</v>
      </c>
      <c r="J1954" s="38" t="str">
        <f t="shared" si="61"/>
        <v>Diabetes</v>
      </c>
    </row>
    <row r="1955" spans="1:10" x14ac:dyDescent="0.25">
      <c r="A1955" s="22" t="s">
        <v>414</v>
      </c>
      <c r="B1955" s="23">
        <v>33.630000000000003</v>
      </c>
      <c r="C1955" s="23">
        <v>4.47</v>
      </c>
      <c r="D1955" s="23" t="s">
        <v>2381</v>
      </c>
      <c r="E1955" s="23" t="s">
        <v>2380</v>
      </c>
      <c r="F1955" s="23" t="s">
        <v>2380</v>
      </c>
      <c r="G1955" s="23">
        <v>0</v>
      </c>
      <c r="H1955" s="24" t="s">
        <v>2380</v>
      </c>
      <c r="I1955" s="38" t="str">
        <f t="shared" si="60"/>
        <v>Obesity</v>
      </c>
      <c r="J1955" s="38" t="str">
        <f t="shared" si="61"/>
        <v>Normal</v>
      </c>
    </row>
    <row r="1956" spans="1:10" x14ac:dyDescent="0.25">
      <c r="A1956" s="25" t="s">
        <v>413</v>
      </c>
      <c r="B1956" s="26">
        <v>34.799999999999997</v>
      </c>
      <c r="C1956" s="26">
        <v>4.08</v>
      </c>
      <c r="D1956" s="26" t="s">
        <v>2381</v>
      </c>
      <c r="E1956" s="26" t="s">
        <v>2380</v>
      </c>
      <c r="F1956" s="26" t="s">
        <v>2380</v>
      </c>
      <c r="G1956" s="26">
        <v>1</v>
      </c>
      <c r="H1956" s="27" t="s">
        <v>2380</v>
      </c>
      <c r="I1956" s="38" t="str">
        <f t="shared" si="60"/>
        <v>Obesity</v>
      </c>
      <c r="J1956" s="38" t="str">
        <f t="shared" si="61"/>
        <v>Normal</v>
      </c>
    </row>
    <row r="1957" spans="1:10" x14ac:dyDescent="0.25">
      <c r="A1957" s="22" t="s">
        <v>412</v>
      </c>
      <c r="B1957" s="23">
        <v>16.809999999999999</v>
      </c>
      <c r="C1957" s="23">
        <v>5.51</v>
      </c>
      <c r="D1957" s="23" t="s">
        <v>2381</v>
      </c>
      <c r="E1957" s="23" t="s">
        <v>2380</v>
      </c>
      <c r="F1957" s="23" t="s">
        <v>2380</v>
      </c>
      <c r="G1957" s="23">
        <v>1</v>
      </c>
      <c r="H1957" s="24" t="s">
        <v>2380</v>
      </c>
      <c r="I1957" s="38" t="str">
        <f t="shared" si="60"/>
        <v>Underweight</v>
      </c>
      <c r="J1957" s="38" t="str">
        <f t="shared" si="61"/>
        <v>Normal</v>
      </c>
    </row>
    <row r="1958" spans="1:10" x14ac:dyDescent="0.25">
      <c r="A1958" s="25" t="s">
        <v>411</v>
      </c>
      <c r="B1958" s="26">
        <v>16.690000000000001</v>
      </c>
      <c r="C1958" s="26">
        <v>8.4</v>
      </c>
      <c r="D1958" s="26" t="s">
        <v>2381</v>
      </c>
      <c r="E1958" s="26" t="s">
        <v>2380</v>
      </c>
      <c r="F1958" s="26" t="s">
        <v>2380</v>
      </c>
      <c r="G1958" s="26">
        <v>0</v>
      </c>
      <c r="H1958" s="27" t="s">
        <v>2380</v>
      </c>
      <c r="I1958" s="38" t="str">
        <f t="shared" si="60"/>
        <v>Underweight</v>
      </c>
      <c r="J1958" s="38" t="str">
        <f t="shared" si="61"/>
        <v>Diabetes</v>
      </c>
    </row>
    <row r="1959" spans="1:10" x14ac:dyDescent="0.25">
      <c r="A1959" s="22" t="s">
        <v>410</v>
      </c>
      <c r="B1959" s="23">
        <v>23.21</v>
      </c>
      <c r="C1959" s="23">
        <v>5.14</v>
      </c>
      <c r="D1959" s="23" t="s">
        <v>2381</v>
      </c>
      <c r="E1959" s="23" t="s">
        <v>2380</v>
      </c>
      <c r="F1959" s="23" t="s">
        <v>2380</v>
      </c>
      <c r="G1959" s="23">
        <v>1</v>
      </c>
      <c r="H1959" s="24" t="s">
        <v>2380</v>
      </c>
      <c r="I1959" s="38" t="str">
        <f t="shared" si="60"/>
        <v>Normal Weight</v>
      </c>
      <c r="J1959" s="38" t="str">
        <f t="shared" si="61"/>
        <v>Normal</v>
      </c>
    </row>
    <row r="1960" spans="1:10" x14ac:dyDescent="0.25">
      <c r="A1960" s="25" t="s">
        <v>409</v>
      </c>
      <c r="B1960" s="26">
        <v>25.175000000000001</v>
      </c>
      <c r="C1960" s="26">
        <v>5.21</v>
      </c>
      <c r="D1960" s="26" t="s">
        <v>2381</v>
      </c>
      <c r="E1960" s="26" t="s">
        <v>2380</v>
      </c>
      <c r="F1960" s="26" t="s">
        <v>2380</v>
      </c>
      <c r="G1960" s="26">
        <v>1</v>
      </c>
      <c r="H1960" s="27" t="s">
        <v>2380</v>
      </c>
      <c r="I1960" s="38" t="str">
        <f t="shared" si="60"/>
        <v>Overweight</v>
      </c>
      <c r="J1960" s="38" t="str">
        <f t="shared" si="61"/>
        <v>Normal</v>
      </c>
    </row>
    <row r="1961" spans="1:10" x14ac:dyDescent="0.25">
      <c r="A1961" s="22" t="s">
        <v>408</v>
      </c>
      <c r="B1961" s="23">
        <v>34.770000000000003</v>
      </c>
      <c r="C1961" s="23">
        <v>6.23</v>
      </c>
      <c r="D1961" s="23" t="s">
        <v>2380</v>
      </c>
      <c r="E1961" s="23" t="s">
        <v>2380</v>
      </c>
      <c r="F1961" s="23" t="s">
        <v>2380</v>
      </c>
      <c r="G1961" s="23">
        <v>0</v>
      </c>
      <c r="H1961" s="24" t="s">
        <v>2380</v>
      </c>
      <c r="I1961" s="38" t="str">
        <f t="shared" si="60"/>
        <v>Obesity</v>
      </c>
      <c r="J1961" s="38" t="str">
        <f t="shared" si="61"/>
        <v>Prediabetes</v>
      </c>
    </row>
    <row r="1962" spans="1:10" x14ac:dyDescent="0.25">
      <c r="A1962" s="25" t="s">
        <v>407</v>
      </c>
      <c r="B1962" s="26">
        <v>27.7</v>
      </c>
      <c r="C1962" s="26">
        <v>5.6</v>
      </c>
      <c r="D1962" s="26" t="s">
        <v>2380</v>
      </c>
      <c r="E1962" s="26" t="s">
        <v>2380</v>
      </c>
      <c r="F1962" s="26" t="s">
        <v>2380</v>
      </c>
      <c r="G1962" s="26">
        <v>1</v>
      </c>
      <c r="H1962" s="27" t="s">
        <v>2380</v>
      </c>
      <c r="I1962" s="38" t="str">
        <f t="shared" si="60"/>
        <v>Overweight</v>
      </c>
      <c r="J1962" s="38" t="str">
        <f t="shared" si="61"/>
        <v>Normal</v>
      </c>
    </row>
    <row r="1963" spans="1:10" x14ac:dyDescent="0.25">
      <c r="A1963" s="22" t="s">
        <v>406</v>
      </c>
      <c r="B1963" s="23">
        <v>19.12</v>
      </c>
      <c r="C1963" s="23">
        <v>4.72</v>
      </c>
      <c r="D1963" s="23" t="s">
        <v>2381</v>
      </c>
      <c r="E1963" s="23" t="s">
        <v>2380</v>
      </c>
      <c r="F1963" s="23" t="s">
        <v>2380</v>
      </c>
      <c r="G1963" s="23">
        <v>1</v>
      </c>
      <c r="H1963" s="24" t="s">
        <v>2380</v>
      </c>
      <c r="I1963" s="38" t="str">
        <f t="shared" si="60"/>
        <v>Normal Weight</v>
      </c>
      <c r="J1963" s="38" t="str">
        <f t="shared" si="61"/>
        <v>Normal</v>
      </c>
    </row>
    <row r="1964" spans="1:10" x14ac:dyDescent="0.25">
      <c r="A1964" s="25" t="s">
        <v>405</v>
      </c>
      <c r="B1964" s="26">
        <v>32.67</v>
      </c>
      <c r="C1964" s="26">
        <v>4.67</v>
      </c>
      <c r="D1964" s="26" t="s">
        <v>2380</v>
      </c>
      <c r="E1964" s="26" t="s">
        <v>2380</v>
      </c>
      <c r="F1964" s="26" t="s">
        <v>2382</v>
      </c>
      <c r="G1964" s="26">
        <v>1</v>
      </c>
      <c r="H1964" s="27" t="s">
        <v>2380</v>
      </c>
      <c r="I1964" s="38" t="str">
        <f t="shared" si="60"/>
        <v>Obesity</v>
      </c>
      <c r="J1964" s="38" t="str">
        <f t="shared" si="61"/>
        <v>Normal</v>
      </c>
    </row>
    <row r="1965" spans="1:10" x14ac:dyDescent="0.25">
      <c r="A1965" s="22" t="s">
        <v>404</v>
      </c>
      <c r="B1965" s="23">
        <v>28.5</v>
      </c>
      <c r="C1965" s="23">
        <v>6.11</v>
      </c>
      <c r="D1965" s="23" t="s">
        <v>2380</v>
      </c>
      <c r="E1965" s="23" t="s">
        <v>2380</v>
      </c>
      <c r="F1965" s="23" t="s">
        <v>2380</v>
      </c>
      <c r="G1965" s="23">
        <v>1</v>
      </c>
      <c r="H1965" s="24" t="s">
        <v>2380</v>
      </c>
      <c r="I1965" s="38" t="str">
        <f t="shared" si="60"/>
        <v>Overweight</v>
      </c>
      <c r="J1965" s="38" t="str">
        <f t="shared" si="61"/>
        <v>Prediabetes</v>
      </c>
    </row>
    <row r="1966" spans="1:10" x14ac:dyDescent="0.25">
      <c r="A1966" s="25" t="s">
        <v>403</v>
      </c>
      <c r="B1966" s="26">
        <v>39.270000000000003</v>
      </c>
      <c r="C1966" s="26">
        <v>6.25</v>
      </c>
      <c r="D1966" s="26" t="s">
        <v>2380</v>
      </c>
      <c r="E1966" s="26" t="s">
        <v>2380</v>
      </c>
      <c r="F1966" s="26" t="s">
        <v>2380</v>
      </c>
      <c r="G1966" s="26">
        <v>0</v>
      </c>
      <c r="H1966" s="27" t="s">
        <v>2380</v>
      </c>
      <c r="I1966" s="38" t="str">
        <f t="shared" si="60"/>
        <v>Obesity</v>
      </c>
      <c r="J1966" s="38" t="str">
        <f t="shared" si="61"/>
        <v>Prediabetes</v>
      </c>
    </row>
    <row r="1967" spans="1:10" x14ac:dyDescent="0.25">
      <c r="A1967" s="22" t="s">
        <v>402</v>
      </c>
      <c r="B1967" s="23">
        <v>32.49</v>
      </c>
      <c r="C1967" s="23">
        <v>4</v>
      </c>
      <c r="D1967" s="23" t="s">
        <v>2381</v>
      </c>
      <c r="E1967" s="23" t="s">
        <v>2380</v>
      </c>
      <c r="F1967" s="23" t="s">
        <v>2380</v>
      </c>
      <c r="G1967" s="23">
        <v>0</v>
      </c>
      <c r="H1967" s="24" t="s">
        <v>2380</v>
      </c>
      <c r="I1967" s="38" t="str">
        <f t="shared" si="60"/>
        <v>Obesity</v>
      </c>
      <c r="J1967" s="38" t="str">
        <f t="shared" si="61"/>
        <v>Normal</v>
      </c>
    </row>
    <row r="1968" spans="1:10" x14ac:dyDescent="0.25">
      <c r="A1968" s="25" t="s">
        <v>401</v>
      </c>
      <c r="B1968" s="26">
        <v>23.7</v>
      </c>
      <c r="C1968" s="26">
        <v>5.55</v>
      </c>
      <c r="D1968" s="26" t="s">
        <v>2381</v>
      </c>
      <c r="E1968" s="26" t="s">
        <v>2380</v>
      </c>
      <c r="F1968" s="26" t="s">
        <v>2380</v>
      </c>
      <c r="G1968" s="26">
        <v>0</v>
      </c>
      <c r="H1968" s="27" t="s">
        <v>2380</v>
      </c>
      <c r="I1968" s="38" t="str">
        <f t="shared" si="60"/>
        <v>Normal Weight</v>
      </c>
      <c r="J1968" s="38" t="str">
        <f t="shared" si="61"/>
        <v>Normal</v>
      </c>
    </row>
    <row r="1969" spans="1:10" x14ac:dyDescent="0.25">
      <c r="A1969" s="22" t="s">
        <v>400</v>
      </c>
      <c r="B1969" s="23">
        <v>30.4</v>
      </c>
      <c r="C1969" s="23">
        <v>5.95</v>
      </c>
      <c r="D1969" s="23" t="s">
        <v>2380</v>
      </c>
      <c r="E1969" s="23" t="s">
        <v>2381</v>
      </c>
      <c r="F1969" s="23" t="s">
        <v>2380</v>
      </c>
      <c r="G1969" s="23">
        <v>1</v>
      </c>
      <c r="H1969" s="24" t="s">
        <v>2380</v>
      </c>
      <c r="I1969" s="38" t="str">
        <f t="shared" si="60"/>
        <v>Obesity</v>
      </c>
      <c r="J1969" s="38" t="str">
        <f t="shared" si="61"/>
        <v>Prediabetes</v>
      </c>
    </row>
    <row r="1970" spans="1:10" x14ac:dyDescent="0.25">
      <c r="A1970" s="25" t="s">
        <v>399</v>
      </c>
      <c r="B1970" s="26">
        <v>38.94</v>
      </c>
      <c r="C1970" s="26">
        <v>4.3600000000000003</v>
      </c>
      <c r="D1970" s="26" t="s">
        <v>2380</v>
      </c>
      <c r="E1970" s="26" t="s">
        <v>2380</v>
      </c>
      <c r="F1970" s="26" t="s">
        <v>2382</v>
      </c>
      <c r="G1970" s="26">
        <v>1</v>
      </c>
      <c r="H1970" s="27" t="s">
        <v>2380</v>
      </c>
      <c r="I1970" s="38" t="str">
        <f t="shared" si="60"/>
        <v>Obesity</v>
      </c>
      <c r="J1970" s="38" t="str">
        <f t="shared" si="61"/>
        <v>Normal</v>
      </c>
    </row>
    <row r="1971" spans="1:10" x14ac:dyDescent="0.25">
      <c r="A1971" s="22" t="s">
        <v>398</v>
      </c>
      <c r="B1971" s="23">
        <v>31.02</v>
      </c>
      <c r="C1971" s="23">
        <v>4.84</v>
      </c>
      <c r="D1971" s="23" t="s">
        <v>2380</v>
      </c>
      <c r="E1971" s="23" t="s">
        <v>2380</v>
      </c>
      <c r="F1971" s="23" t="s">
        <v>2382</v>
      </c>
      <c r="G1971" s="23">
        <v>1</v>
      </c>
      <c r="H1971" s="24" t="s">
        <v>2380</v>
      </c>
      <c r="I1971" s="38" t="str">
        <f t="shared" si="60"/>
        <v>Obesity</v>
      </c>
      <c r="J1971" s="38" t="str">
        <f t="shared" si="61"/>
        <v>Normal</v>
      </c>
    </row>
    <row r="1972" spans="1:10" x14ac:dyDescent="0.25">
      <c r="A1972" s="25" t="s">
        <v>397</v>
      </c>
      <c r="B1972" s="26">
        <v>17.5</v>
      </c>
      <c r="C1972" s="26">
        <v>4.5599999999999996</v>
      </c>
      <c r="D1972" s="26" t="s">
        <v>2380</v>
      </c>
      <c r="E1972" s="26" t="s">
        <v>2380</v>
      </c>
      <c r="F1972" s="26" t="s">
        <v>2380</v>
      </c>
      <c r="G1972" s="26">
        <v>1</v>
      </c>
      <c r="H1972" s="27" t="s">
        <v>2380</v>
      </c>
      <c r="I1972" s="38" t="str">
        <f t="shared" si="60"/>
        <v>Underweight</v>
      </c>
      <c r="J1972" s="38" t="str">
        <f t="shared" si="61"/>
        <v>Normal</v>
      </c>
    </row>
    <row r="1973" spans="1:10" x14ac:dyDescent="0.25">
      <c r="A1973" s="22" t="s">
        <v>396</v>
      </c>
      <c r="B1973" s="23">
        <v>34.799999999999997</v>
      </c>
      <c r="C1973" s="23">
        <v>4.42</v>
      </c>
      <c r="D1973" s="23" t="s">
        <v>2381</v>
      </c>
      <c r="E1973" s="23" t="s">
        <v>2381</v>
      </c>
      <c r="F1973" s="23" t="s">
        <v>2380</v>
      </c>
      <c r="G1973" s="23">
        <v>2</v>
      </c>
      <c r="H1973" s="24" t="s">
        <v>2380</v>
      </c>
      <c r="I1973" s="38" t="str">
        <f t="shared" si="60"/>
        <v>Obesity</v>
      </c>
      <c r="J1973" s="38" t="str">
        <f t="shared" si="61"/>
        <v>Normal</v>
      </c>
    </row>
    <row r="1974" spans="1:10" x14ac:dyDescent="0.25">
      <c r="A1974" s="25" t="s">
        <v>395</v>
      </c>
      <c r="B1974" s="26">
        <v>17.3</v>
      </c>
      <c r="C1974" s="26">
        <v>7.66</v>
      </c>
      <c r="D1974" s="26" t="s">
        <v>2381</v>
      </c>
      <c r="E1974" s="26" t="s">
        <v>2380</v>
      </c>
      <c r="F1974" s="26" t="s">
        <v>2380</v>
      </c>
      <c r="G1974" s="26">
        <v>1</v>
      </c>
      <c r="H1974" s="27" t="s">
        <v>2380</v>
      </c>
      <c r="I1974" s="38" t="str">
        <f t="shared" si="60"/>
        <v>Underweight</v>
      </c>
      <c r="J1974" s="38" t="str">
        <f t="shared" si="61"/>
        <v>Diabetes</v>
      </c>
    </row>
    <row r="1975" spans="1:10" x14ac:dyDescent="0.25">
      <c r="A1975" s="22" t="s">
        <v>394</v>
      </c>
      <c r="B1975" s="23">
        <v>32.25</v>
      </c>
      <c r="C1975" s="23">
        <v>5.2</v>
      </c>
      <c r="D1975" s="23" t="s">
        <v>2381</v>
      </c>
      <c r="E1975" s="23" t="s">
        <v>2380</v>
      </c>
      <c r="F1975" s="23" t="s">
        <v>2380</v>
      </c>
      <c r="G1975" s="23">
        <v>0</v>
      </c>
      <c r="H1975" s="24" t="s">
        <v>2380</v>
      </c>
      <c r="I1975" s="38" t="str">
        <f t="shared" si="60"/>
        <v>Obesity</v>
      </c>
      <c r="J1975" s="38" t="str">
        <f t="shared" si="61"/>
        <v>Normal</v>
      </c>
    </row>
    <row r="1976" spans="1:10" x14ac:dyDescent="0.25">
      <c r="A1976" s="25" t="s">
        <v>393</v>
      </c>
      <c r="B1976" s="26">
        <v>42.4</v>
      </c>
      <c r="C1976" s="26">
        <v>5.53</v>
      </c>
      <c r="D1976" s="26" t="s">
        <v>2381</v>
      </c>
      <c r="E1976" s="26" t="s">
        <v>2380</v>
      </c>
      <c r="F1976" s="26" t="s">
        <v>2380</v>
      </c>
      <c r="G1976" s="26">
        <v>0</v>
      </c>
      <c r="H1976" s="27" t="s">
        <v>2380</v>
      </c>
      <c r="I1976" s="38" t="str">
        <f t="shared" si="60"/>
        <v>Obesity</v>
      </c>
      <c r="J1976" s="38" t="str">
        <f t="shared" si="61"/>
        <v>Normal</v>
      </c>
    </row>
    <row r="1977" spans="1:10" x14ac:dyDescent="0.25">
      <c r="A1977" s="22" t="s">
        <v>392</v>
      </c>
      <c r="B1977" s="23">
        <v>38.664999999999999</v>
      </c>
      <c r="C1977" s="23">
        <v>4.8600000000000003</v>
      </c>
      <c r="D1977" s="23" t="s">
        <v>2380</v>
      </c>
      <c r="E1977" s="23" t="s">
        <v>2381</v>
      </c>
      <c r="F1977" s="23" t="s">
        <v>2380</v>
      </c>
      <c r="G1977" s="23">
        <v>1</v>
      </c>
      <c r="H1977" s="24" t="s">
        <v>2380</v>
      </c>
      <c r="I1977" s="38" t="str">
        <f t="shared" si="60"/>
        <v>Obesity</v>
      </c>
      <c r="J1977" s="38" t="str">
        <f t="shared" si="61"/>
        <v>Normal</v>
      </c>
    </row>
    <row r="1978" spans="1:10" x14ac:dyDescent="0.25">
      <c r="A1978" s="25" t="s">
        <v>391</v>
      </c>
      <c r="B1978" s="26">
        <v>29.92</v>
      </c>
      <c r="C1978" s="26">
        <v>5.49</v>
      </c>
      <c r="D1978" s="26" t="s">
        <v>2381</v>
      </c>
      <c r="E1978" s="26" t="s">
        <v>2380</v>
      </c>
      <c r="F1978" s="26" t="s">
        <v>2380</v>
      </c>
      <c r="G1978" s="26">
        <v>0</v>
      </c>
      <c r="H1978" s="27" t="s">
        <v>2380</v>
      </c>
      <c r="I1978" s="38" t="str">
        <f t="shared" si="60"/>
        <v>Overweight</v>
      </c>
      <c r="J1978" s="38" t="str">
        <f t="shared" si="61"/>
        <v>Normal</v>
      </c>
    </row>
    <row r="1979" spans="1:10" x14ac:dyDescent="0.25">
      <c r="A1979" s="22" t="s">
        <v>390</v>
      </c>
      <c r="B1979" s="23">
        <v>29.48</v>
      </c>
      <c r="C1979" s="23">
        <v>4.09</v>
      </c>
      <c r="D1979" s="23" t="s">
        <v>2381</v>
      </c>
      <c r="E1979" s="23" t="s">
        <v>2380</v>
      </c>
      <c r="F1979" s="23" t="s">
        <v>2380</v>
      </c>
      <c r="G1979" s="23">
        <v>0</v>
      </c>
      <c r="H1979" s="24" t="s">
        <v>2380</v>
      </c>
      <c r="I1979" s="38" t="str">
        <f t="shared" si="60"/>
        <v>Overweight</v>
      </c>
      <c r="J1979" s="38" t="str">
        <f t="shared" si="61"/>
        <v>Normal</v>
      </c>
    </row>
    <row r="1980" spans="1:10" x14ac:dyDescent="0.25">
      <c r="A1980" s="25" t="s">
        <v>389</v>
      </c>
      <c r="B1980" s="26">
        <v>28.785</v>
      </c>
      <c r="C1980" s="26">
        <v>4.3099999999999996</v>
      </c>
      <c r="D1980" s="26" t="s">
        <v>2381</v>
      </c>
      <c r="E1980" s="26" t="s">
        <v>2380</v>
      </c>
      <c r="F1980" s="26" t="s">
        <v>2380</v>
      </c>
      <c r="G1980" s="26">
        <v>0</v>
      </c>
      <c r="H1980" s="27" t="s">
        <v>2380</v>
      </c>
      <c r="I1980" s="38" t="str">
        <f t="shared" si="60"/>
        <v>Overweight</v>
      </c>
      <c r="J1980" s="38" t="str">
        <f t="shared" si="61"/>
        <v>Normal</v>
      </c>
    </row>
    <row r="1981" spans="1:10" x14ac:dyDescent="0.25">
      <c r="A1981" s="22" t="s">
        <v>388</v>
      </c>
      <c r="B1981" s="23">
        <v>19.8</v>
      </c>
      <c r="C1981" s="23">
        <v>4</v>
      </c>
      <c r="D1981" s="23" t="s">
        <v>2381</v>
      </c>
      <c r="E1981" s="23" t="s">
        <v>2380</v>
      </c>
      <c r="F1981" s="23" t="s">
        <v>2380</v>
      </c>
      <c r="G1981" s="23">
        <v>0</v>
      </c>
      <c r="H1981" s="24" t="s">
        <v>2380</v>
      </c>
      <c r="I1981" s="38" t="str">
        <f t="shared" si="60"/>
        <v>Normal Weight</v>
      </c>
      <c r="J1981" s="38" t="str">
        <f t="shared" si="61"/>
        <v>Normal</v>
      </c>
    </row>
    <row r="1982" spans="1:10" x14ac:dyDescent="0.25">
      <c r="A1982" s="25" t="s">
        <v>387</v>
      </c>
      <c r="B1982" s="26">
        <v>35.53</v>
      </c>
      <c r="C1982" s="26">
        <v>4.68</v>
      </c>
      <c r="D1982" s="26" t="s">
        <v>2380</v>
      </c>
      <c r="E1982" s="26" t="s">
        <v>2380</v>
      </c>
      <c r="F1982" s="26" t="s">
        <v>2382</v>
      </c>
      <c r="G1982" s="26">
        <v>1</v>
      </c>
      <c r="H1982" s="27" t="s">
        <v>2380</v>
      </c>
      <c r="I1982" s="38" t="str">
        <f t="shared" si="60"/>
        <v>Obesity</v>
      </c>
      <c r="J1982" s="38" t="str">
        <f t="shared" si="61"/>
        <v>Normal</v>
      </c>
    </row>
    <row r="1983" spans="1:10" x14ac:dyDescent="0.25">
      <c r="A1983" s="22" t="s">
        <v>386</v>
      </c>
      <c r="B1983" s="23">
        <v>21.47</v>
      </c>
      <c r="C1983" s="23">
        <v>4.0199999999999996</v>
      </c>
      <c r="D1983" s="23" t="s">
        <v>2381</v>
      </c>
      <c r="E1983" s="23" t="s">
        <v>2380</v>
      </c>
      <c r="F1983" s="23" t="s">
        <v>2380</v>
      </c>
      <c r="G1983" s="23">
        <v>1</v>
      </c>
      <c r="H1983" s="24" t="s">
        <v>2380</v>
      </c>
      <c r="I1983" s="38" t="str">
        <f t="shared" si="60"/>
        <v>Normal Weight</v>
      </c>
      <c r="J1983" s="38" t="str">
        <f t="shared" si="61"/>
        <v>Normal</v>
      </c>
    </row>
    <row r="1984" spans="1:10" x14ac:dyDescent="0.25">
      <c r="A1984" s="25" t="s">
        <v>385</v>
      </c>
      <c r="B1984" s="26">
        <v>25.9</v>
      </c>
      <c r="C1984" s="26">
        <v>5.12</v>
      </c>
      <c r="D1984" s="26" t="s">
        <v>2380</v>
      </c>
      <c r="E1984" s="26" t="s">
        <v>2380</v>
      </c>
      <c r="F1984" s="26" t="s">
        <v>2382</v>
      </c>
      <c r="G1984" s="26">
        <v>1</v>
      </c>
      <c r="H1984" s="27" t="s">
        <v>2380</v>
      </c>
      <c r="I1984" s="38" t="str">
        <f t="shared" si="60"/>
        <v>Overweight</v>
      </c>
      <c r="J1984" s="38" t="str">
        <f t="shared" si="61"/>
        <v>Normal</v>
      </c>
    </row>
    <row r="1985" spans="1:10" x14ac:dyDescent="0.25">
      <c r="A1985" s="22" t="s">
        <v>384</v>
      </c>
      <c r="B1985" s="23">
        <v>20.81</v>
      </c>
      <c r="C1985" s="23">
        <v>5.52</v>
      </c>
      <c r="D1985" s="23" t="s">
        <v>2380</v>
      </c>
      <c r="E1985" s="23" t="s">
        <v>2380</v>
      </c>
      <c r="F1985" s="23" t="s">
        <v>2380</v>
      </c>
      <c r="G1985" s="23">
        <v>0</v>
      </c>
      <c r="H1985" s="24" t="s">
        <v>2380</v>
      </c>
      <c r="I1985" s="38" t="str">
        <f t="shared" si="60"/>
        <v>Normal Weight</v>
      </c>
      <c r="J1985" s="38" t="str">
        <f t="shared" si="61"/>
        <v>Normal</v>
      </c>
    </row>
    <row r="1986" spans="1:10" x14ac:dyDescent="0.25">
      <c r="A1986" s="25" t="s">
        <v>383</v>
      </c>
      <c r="B1986" s="26">
        <v>25.84</v>
      </c>
      <c r="C1986" s="26">
        <v>5.81</v>
      </c>
      <c r="D1986" s="26" t="s">
        <v>2381</v>
      </c>
      <c r="E1986" s="26" t="s">
        <v>2380</v>
      </c>
      <c r="F1986" s="26" t="s">
        <v>2382</v>
      </c>
      <c r="G1986" s="26">
        <v>1</v>
      </c>
      <c r="H1986" s="27" t="s">
        <v>2380</v>
      </c>
      <c r="I1986" s="38" t="str">
        <f t="shared" ref="I1986:I2049" si="62">IF(B1986&lt;18.5,"Underweight",IF(B1986&lt;25,"Normal Weight",IF(B1986&lt;30,"Overweight","Obesity")))</f>
        <v>Overweight</v>
      </c>
      <c r="J1986" s="38" t="str">
        <f t="shared" ref="J1986:J2049" si="63">IF(C1986&lt;5.7,"Normal",IF(C1986&lt;6.5,"Prediabetes","Diabetes"))</f>
        <v>Prediabetes</v>
      </c>
    </row>
    <row r="1987" spans="1:10" x14ac:dyDescent="0.25">
      <c r="A1987" s="22" t="s">
        <v>382</v>
      </c>
      <c r="B1987" s="23">
        <v>30.95</v>
      </c>
      <c r="C1987" s="23">
        <v>5.16</v>
      </c>
      <c r="D1987" s="23" t="s">
        <v>2380</v>
      </c>
      <c r="E1987" s="23" t="s">
        <v>2380</v>
      </c>
      <c r="F1987" s="23" t="s">
        <v>2382</v>
      </c>
      <c r="G1987" s="23">
        <v>1</v>
      </c>
      <c r="H1987" s="24" t="s">
        <v>2380</v>
      </c>
      <c r="I1987" s="38" t="str">
        <f t="shared" si="62"/>
        <v>Obesity</v>
      </c>
      <c r="J1987" s="38" t="str">
        <f t="shared" si="63"/>
        <v>Normal</v>
      </c>
    </row>
    <row r="1988" spans="1:10" x14ac:dyDescent="0.25">
      <c r="A1988" s="25" t="s">
        <v>381</v>
      </c>
      <c r="B1988" s="26">
        <v>30.54</v>
      </c>
      <c r="C1988" s="26">
        <v>5</v>
      </c>
      <c r="D1988" s="26" t="s">
        <v>2380</v>
      </c>
      <c r="E1988" s="26" t="s">
        <v>2380</v>
      </c>
      <c r="F1988" s="26" t="s">
        <v>2382</v>
      </c>
      <c r="G1988" s="26">
        <v>1</v>
      </c>
      <c r="H1988" s="27" t="s">
        <v>2380</v>
      </c>
      <c r="I1988" s="38" t="str">
        <f t="shared" si="62"/>
        <v>Obesity</v>
      </c>
      <c r="J1988" s="38" t="str">
        <f t="shared" si="63"/>
        <v>Normal</v>
      </c>
    </row>
    <row r="1989" spans="1:10" x14ac:dyDescent="0.25">
      <c r="A1989" s="22" t="s">
        <v>380</v>
      </c>
      <c r="B1989" s="23">
        <v>33.914999999999999</v>
      </c>
      <c r="C1989" s="23">
        <v>5.84</v>
      </c>
      <c r="D1989" s="23" t="s">
        <v>2381</v>
      </c>
      <c r="E1989" s="23" t="s">
        <v>2380</v>
      </c>
      <c r="F1989" s="23" t="s">
        <v>2380</v>
      </c>
      <c r="G1989" s="23">
        <v>0</v>
      </c>
      <c r="H1989" s="24" t="s">
        <v>2380</v>
      </c>
      <c r="I1989" s="38" t="str">
        <f t="shared" si="62"/>
        <v>Obesity</v>
      </c>
      <c r="J1989" s="38" t="str">
        <f t="shared" si="63"/>
        <v>Prediabetes</v>
      </c>
    </row>
    <row r="1990" spans="1:10" x14ac:dyDescent="0.25">
      <c r="A1990" s="25" t="s">
        <v>379</v>
      </c>
      <c r="B1990" s="26">
        <v>33.31</v>
      </c>
      <c r="C1990" s="26">
        <v>4.1900000000000004</v>
      </c>
      <c r="D1990" s="26" t="s">
        <v>2380</v>
      </c>
      <c r="E1990" s="26" t="s">
        <v>2380</v>
      </c>
      <c r="F1990" s="26" t="s">
        <v>2382</v>
      </c>
      <c r="G1990" s="26">
        <v>1</v>
      </c>
      <c r="H1990" s="27" t="s">
        <v>2380</v>
      </c>
      <c r="I1990" s="38" t="str">
        <f t="shared" si="62"/>
        <v>Obesity</v>
      </c>
      <c r="J1990" s="38" t="str">
        <f t="shared" si="63"/>
        <v>Normal</v>
      </c>
    </row>
    <row r="1991" spans="1:10" x14ac:dyDescent="0.25">
      <c r="A1991" s="22" t="s">
        <v>378</v>
      </c>
      <c r="B1991" s="23">
        <v>25.745000000000001</v>
      </c>
      <c r="C1991" s="23">
        <v>4.62</v>
      </c>
      <c r="D1991" s="23" t="s">
        <v>2381</v>
      </c>
      <c r="E1991" s="23" t="s">
        <v>2380</v>
      </c>
      <c r="F1991" s="23" t="s">
        <v>2380</v>
      </c>
      <c r="G1991" s="23">
        <v>0</v>
      </c>
      <c r="H1991" s="24" t="s">
        <v>2380</v>
      </c>
      <c r="I1991" s="38" t="str">
        <f t="shared" si="62"/>
        <v>Overweight</v>
      </c>
      <c r="J1991" s="38" t="str">
        <f t="shared" si="63"/>
        <v>Normal</v>
      </c>
    </row>
    <row r="1992" spans="1:10" x14ac:dyDescent="0.25">
      <c r="A1992" s="25" t="s">
        <v>377</v>
      </c>
      <c r="B1992" s="26">
        <v>37.1</v>
      </c>
      <c r="C1992" s="26">
        <v>6.24</v>
      </c>
      <c r="D1992" s="26" t="s">
        <v>2380</v>
      </c>
      <c r="E1992" s="26" t="s">
        <v>2380</v>
      </c>
      <c r="F1992" s="26" t="s">
        <v>2380</v>
      </c>
      <c r="G1992" s="26">
        <v>0</v>
      </c>
      <c r="H1992" s="27" t="s">
        <v>2380</v>
      </c>
      <c r="I1992" s="38" t="str">
        <f t="shared" si="62"/>
        <v>Obesity</v>
      </c>
      <c r="J1992" s="38" t="str">
        <f t="shared" si="63"/>
        <v>Prediabetes</v>
      </c>
    </row>
    <row r="1993" spans="1:10" x14ac:dyDescent="0.25">
      <c r="A1993" s="22" t="s">
        <v>376</v>
      </c>
      <c r="B1993" s="23">
        <v>35.435000000000002</v>
      </c>
      <c r="C1993" s="23">
        <v>5.81</v>
      </c>
      <c r="D1993" s="23" t="s">
        <v>2380</v>
      </c>
      <c r="E1993" s="23" t="s">
        <v>2380</v>
      </c>
      <c r="F1993" s="23" t="s">
        <v>2380</v>
      </c>
      <c r="G1993" s="23">
        <v>0</v>
      </c>
      <c r="H1993" s="24" t="s">
        <v>2380</v>
      </c>
      <c r="I1993" s="38" t="str">
        <f t="shared" si="62"/>
        <v>Obesity</v>
      </c>
      <c r="J1993" s="38" t="str">
        <f t="shared" si="63"/>
        <v>Prediabetes</v>
      </c>
    </row>
    <row r="1994" spans="1:10" x14ac:dyDescent="0.25">
      <c r="A1994" s="25" t="s">
        <v>375</v>
      </c>
      <c r="B1994" s="26">
        <v>20.399999999999999</v>
      </c>
      <c r="C1994" s="26">
        <v>4.83</v>
      </c>
      <c r="D1994" s="26" t="s">
        <v>2380</v>
      </c>
      <c r="E1994" s="26" t="s">
        <v>2380</v>
      </c>
      <c r="F1994" s="26" t="s">
        <v>2380</v>
      </c>
      <c r="G1994" s="26">
        <v>0</v>
      </c>
      <c r="H1994" s="27" t="s">
        <v>2380</v>
      </c>
      <c r="I1994" s="38" t="str">
        <f t="shared" si="62"/>
        <v>Normal Weight</v>
      </c>
      <c r="J1994" s="38" t="str">
        <f t="shared" si="63"/>
        <v>Normal</v>
      </c>
    </row>
    <row r="1995" spans="1:10" x14ac:dyDescent="0.25">
      <c r="A1995" s="22" t="s">
        <v>374</v>
      </c>
      <c r="B1995" s="23">
        <v>42.13</v>
      </c>
      <c r="C1995" s="23">
        <v>5.72</v>
      </c>
      <c r="D1995" s="23" t="s">
        <v>2381</v>
      </c>
      <c r="E1995" s="23" t="s">
        <v>2380</v>
      </c>
      <c r="F1995" s="23" t="s">
        <v>2382</v>
      </c>
      <c r="G1995" s="23">
        <v>1</v>
      </c>
      <c r="H1995" s="24" t="s">
        <v>2380</v>
      </c>
      <c r="I1995" s="38" t="str">
        <f t="shared" si="62"/>
        <v>Obesity</v>
      </c>
      <c r="J1995" s="38" t="str">
        <f t="shared" si="63"/>
        <v>Prediabetes</v>
      </c>
    </row>
    <row r="1996" spans="1:10" x14ac:dyDescent="0.25">
      <c r="A1996" s="25" t="s">
        <v>373</v>
      </c>
      <c r="B1996" s="26">
        <v>33.99</v>
      </c>
      <c r="C1996" s="26">
        <v>4.83</v>
      </c>
      <c r="D1996" s="26" t="s">
        <v>2381</v>
      </c>
      <c r="E1996" s="26" t="s">
        <v>2380</v>
      </c>
      <c r="F1996" s="26" t="s">
        <v>2382</v>
      </c>
      <c r="G1996" s="26">
        <v>1</v>
      </c>
      <c r="H1996" s="27" t="s">
        <v>2380</v>
      </c>
      <c r="I1996" s="38" t="str">
        <f t="shared" si="62"/>
        <v>Obesity</v>
      </c>
      <c r="J1996" s="38" t="str">
        <f t="shared" si="63"/>
        <v>Normal</v>
      </c>
    </row>
    <row r="1997" spans="1:10" x14ac:dyDescent="0.25">
      <c r="A1997" s="22" t="s">
        <v>372</v>
      </c>
      <c r="B1997" s="23">
        <v>28.594999999999999</v>
      </c>
      <c r="C1997" s="23">
        <v>4.1399999999999997</v>
      </c>
      <c r="D1997" s="23" t="s">
        <v>2381</v>
      </c>
      <c r="E1997" s="23" t="s">
        <v>2380</v>
      </c>
      <c r="F1997" s="23" t="s">
        <v>2382</v>
      </c>
      <c r="G1997" s="23">
        <v>1</v>
      </c>
      <c r="H1997" s="24" t="s">
        <v>2380</v>
      </c>
      <c r="I1997" s="38" t="str">
        <f t="shared" si="62"/>
        <v>Overweight</v>
      </c>
      <c r="J1997" s="38" t="str">
        <f t="shared" si="63"/>
        <v>Normal</v>
      </c>
    </row>
    <row r="1998" spans="1:10" x14ac:dyDescent="0.25">
      <c r="A1998" s="25" t="s">
        <v>371</v>
      </c>
      <c r="B1998" s="26">
        <v>20.8</v>
      </c>
      <c r="C1998" s="26">
        <v>4.07</v>
      </c>
      <c r="D1998" s="26" t="s">
        <v>2381</v>
      </c>
      <c r="E1998" s="26" t="s">
        <v>2380</v>
      </c>
      <c r="F1998" s="26" t="s">
        <v>2382</v>
      </c>
      <c r="G1998" s="26">
        <v>1</v>
      </c>
      <c r="H1998" s="27" t="s">
        <v>2380</v>
      </c>
      <c r="I1998" s="38" t="str">
        <f t="shared" si="62"/>
        <v>Normal Weight</v>
      </c>
      <c r="J1998" s="38" t="str">
        <f t="shared" si="63"/>
        <v>Normal</v>
      </c>
    </row>
    <row r="1999" spans="1:10" x14ac:dyDescent="0.25">
      <c r="A1999" s="22" t="s">
        <v>370</v>
      </c>
      <c r="B1999" s="23">
        <v>23.465</v>
      </c>
      <c r="C1999" s="23">
        <v>6.26</v>
      </c>
      <c r="D1999" s="23" t="s">
        <v>2381</v>
      </c>
      <c r="E1999" s="23" t="s">
        <v>2380</v>
      </c>
      <c r="F1999" s="23" t="s">
        <v>2382</v>
      </c>
      <c r="G1999" s="23">
        <v>1</v>
      </c>
      <c r="H1999" s="24" t="s">
        <v>2380</v>
      </c>
      <c r="I1999" s="38" t="str">
        <f t="shared" si="62"/>
        <v>Normal Weight</v>
      </c>
      <c r="J1999" s="38" t="str">
        <f t="shared" si="63"/>
        <v>Prediabetes</v>
      </c>
    </row>
    <row r="2000" spans="1:10" x14ac:dyDescent="0.25">
      <c r="A2000" s="25" t="s">
        <v>369</v>
      </c>
      <c r="B2000" s="26">
        <v>40.185000000000002</v>
      </c>
      <c r="C2000" s="26">
        <v>5.88</v>
      </c>
      <c r="D2000" s="26" t="s">
        <v>2381</v>
      </c>
      <c r="E2000" s="26" t="s">
        <v>2380</v>
      </c>
      <c r="F2000" s="26" t="s">
        <v>2380</v>
      </c>
      <c r="G2000" s="26">
        <v>0</v>
      </c>
      <c r="H2000" s="27" t="s">
        <v>2380</v>
      </c>
      <c r="I2000" s="38" t="str">
        <f t="shared" si="62"/>
        <v>Obesity</v>
      </c>
      <c r="J2000" s="38" t="str">
        <f t="shared" si="63"/>
        <v>Prediabetes</v>
      </c>
    </row>
    <row r="2001" spans="1:10" x14ac:dyDescent="0.25">
      <c r="A2001" s="22" t="s">
        <v>368</v>
      </c>
      <c r="B2001" s="23">
        <v>21.89</v>
      </c>
      <c r="C2001" s="23">
        <v>5.72</v>
      </c>
      <c r="D2001" s="23" t="s">
        <v>2381</v>
      </c>
      <c r="E2001" s="23" t="s">
        <v>2380</v>
      </c>
      <c r="F2001" s="23" t="s">
        <v>2380</v>
      </c>
      <c r="G2001" s="23">
        <v>0</v>
      </c>
      <c r="H2001" s="24" t="s">
        <v>2380</v>
      </c>
      <c r="I2001" s="38" t="str">
        <f t="shared" si="62"/>
        <v>Normal Weight</v>
      </c>
      <c r="J2001" s="38" t="str">
        <f t="shared" si="63"/>
        <v>Prediabetes</v>
      </c>
    </row>
    <row r="2002" spans="1:10" x14ac:dyDescent="0.25">
      <c r="A2002" s="25" t="s">
        <v>367</v>
      </c>
      <c r="B2002" s="26">
        <v>29.34</v>
      </c>
      <c r="C2002" s="26">
        <v>6.09</v>
      </c>
      <c r="D2002" s="26" t="s">
        <v>2381</v>
      </c>
      <c r="E2002" s="26" t="s">
        <v>2381</v>
      </c>
      <c r="F2002" s="26" t="s">
        <v>2380</v>
      </c>
      <c r="G2002" s="26">
        <v>2</v>
      </c>
      <c r="H2002" s="27" t="s">
        <v>2380</v>
      </c>
      <c r="I2002" s="38" t="str">
        <f t="shared" si="62"/>
        <v>Overweight</v>
      </c>
      <c r="J2002" s="38" t="str">
        <f t="shared" si="63"/>
        <v>Prediabetes</v>
      </c>
    </row>
    <row r="2003" spans="1:10" x14ac:dyDescent="0.25">
      <c r="A2003" s="22" t="s">
        <v>366</v>
      </c>
      <c r="B2003" s="23">
        <v>22.61</v>
      </c>
      <c r="C2003" s="23">
        <v>4.25</v>
      </c>
      <c r="D2003" s="23" t="s">
        <v>2381</v>
      </c>
      <c r="E2003" s="23" t="s">
        <v>2380</v>
      </c>
      <c r="F2003" s="23" t="s">
        <v>2380</v>
      </c>
      <c r="G2003" s="23">
        <v>0</v>
      </c>
      <c r="H2003" s="24" t="s">
        <v>2380</v>
      </c>
      <c r="I2003" s="38" t="str">
        <f t="shared" si="62"/>
        <v>Normal Weight</v>
      </c>
      <c r="J2003" s="38" t="str">
        <f t="shared" si="63"/>
        <v>Normal</v>
      </c>
    </row>
    <row r="2004" spans="1:10" x14ac:dyDescent="0.25">
      <c r="A2004" s="25" t="s">
        <v>365</v>
      </c>
      <c r="B2004" s="26">
        <v>22.23</v>
      </c>
      <c r="C2004" s="26">
        <v>6.09</v>
      </c>
      <c r="D2004" s="26" t="s">
        <v>2381</v>
      </c>
      <c r="E2004" s="26" t="s">
        <v>2380</v>
      </c>
      <c r="F2004" s="26" t="s">
        <v>2380</v>
      </c>
      <c r="G2004" s="26">
        <v>0</v>
      </c>
      <c r="H2004" s="27" t="s">
        <v>2380</v>
      </c>
      <c r="I2004" s="38" t="str">
        <f t="shared" si="62"/>
        <v>Normal Weight</v>
      </c>
      <c r="J2004" s="38" t="str">
        <f t="shared" si="63"/>
        <v>Prediabetes</v>
      </c>
    </row>
    <row r="2005" spans="1:10" x14ac:dyDescent="0.25">
      <c r="A2005" s="22" t="s">
        <v>364</v>
      </c>
      <c r="B2005" s="23">
        <v>33.4</v>
      </c>
      <c r="C2005" s="23">
        <v>5.51</v>
      </c>
      <c r="D2005" s="23" t="s">
        <v>2380</v>
      </c>
      <c r="E2005" s="23" t="s">
        <v>2380</v>
      </c>
      <c r="F2005" s="23" t="s">
        <v>2380</v>
      </c>
      <c r="G2005" s="23">
        <v>0</v>
      </c>
      <c r="H2005" s="24" t="s">
        <v>2380</v>
      </c>
      <c r="I2005" s="38" t="str">
        <f t="shared" si="62"/>
        <v>Obesity</v>
      </c>
      <c r="J2005" s="38" t="str">
        <f t="shared" si="63"/>
        <v>Normal</v>
      </c>
    </row>
    <row r="2006" spans="1:10" x14ac:dyDescent="0.25">
      <c r="A2006" s="25" t="s">
        <v>363</v>
      </c>
      <c r="B2006" s="26">
        <v>33.11</v>
      </c>
      <c r="C2006" s="26">
        <v>5.63</v>
      </c>
      <c r="D2006" s="26" t="s">
        <v>2380</v>
      </c>
      <c r="E2006" s="26" t="s">
        <v>2380</v>
      </c>
      <c r="F2006" s="26" t="s">
        <v>2380</v>
      </c>
      <c r="G2006" s="26">
        <v>0</v>
      </c>
      <c r="H2006" s="27" t="s">
        <v>2380</v>
      </c>
      <c r="I2006" s="38" t="str">
        <f t="shared" si="62"/>
        <v>Obesity</v>
      </c>
      <c r="J2006" s="38" t="str">
        <f t="shared" si="63"/>
        <v>Normal</v>
      </c>
    </row>
    <row r="2007" spans="1:10" x14ac:dyDescent="0.25">
      <c r="A2007" s="22" t="s">
        <v>362</v>
      </c>
      <c r="B2007" s="23">
        <v>16.815000000000001</v>
      </c>
      <c r="C2007" s="23">
        <v>5.29</v>
      </c>
      <c r="D2007" s="23" t="s">
        <v>2381</v>
      </c>
      <c r="E2007" s="23" t="s">
        <v>2380</v>
      </c>
      <c r="F2007" s="23" t="s">
        <v>2380</v>
      </c>
      <c r="G2007" s="23">
        <v>0</v>
      </c>
      <c r="H2007" s="24" t="s">
        <v>2380</v>
      </c>
      <c r="I2007" s="38" t="str">
        <f t="shared" si="62"/>
        <v>Underweight</v>
      </c>
      <c r="J2007" s="38" t="str">
        <f t="shared" si="63"/>
        <v>Normal</v>
      </c>
    </row>
    <row r="2008" spans="1:10" x14ac:dyDescent="0.25">
      <c r="A2008" s="25" t="s">
        <v>361</v>
      </c>
      <c r="B2008" s="26">
        <v>25.61</v>
      </c>
      <c r="C2008" s="26">
        <v>4</v>
      </c>
      <c r="D2008" s="26" t="s">
        <v>2380</v>
      </c>
      <c r="E2008" s="26" t="s">
        <v>2380</v>
      </c>
      <c r="F2008" s="26" t="s">
        <v>2382</v>
      </c>
      <c r="G2008" s="26">
        <v>1</v>
      </c>
      <c r="H2008" s="27" t="s">
        <v>2380</v>
      </c>
      <c r="I2008" s="38" t="str">
        <f t="shared" si="62"/>
        <v>Overweight</v>
      </c>
      <c r="J2008" s="38" t="str">
        <f t="shared" si="63"/>
        <v>Normal</v>
      </c>
    </row>
    <row r="2009" spans="1:10" x14ac:dyDescent="0.25">
      <c r="A2009" s="22" t="s">
        <v>360</v>
      </c>
      <c r="B2009" s="23">
        <v>25.8</v>
      </c>
      <c r="C2009" s="23">
        <v>5.49</v>
      </c>
      <c r="D2009" s="23" t="s">
        <v>2380</v>
      </c>
      <c r="E2009" s="23" t="s">
        <v>2380</v>
      </c>
      <c r="F2009" s="23" t="s">
        <v>2380</v>
      </c>
      <c r="G2009" s="23">
        <v>0</v>
      </c>
      <c r="H2009" s="24" t="s">
        <v>2380</v>
      </c>
      <c r="I2009" s="38" t="str">
        <f t="shared" si="62"/>
        <v>Overweight</v>
      </c>
      <c r="J2009" s="38" t="str">
        <f t="shared" si="63"/>
        <v>Normal</v>
      </c>
    </row>
    <row r="2010" spans="1:10" x14ac:dyDescent="0.25">
      <c r="A2010" s="25" t="s">
        <v>359</v>
      </c>
      <c r="B2010" s="26">
        <v>27.39</v>
      </c>
      <c r="C2010" s="26">
        <v>5.34</v>
      </c>
      <c r="D2010" s="26" t="s">
        <v>2380</v>
      </c>
      <c r="E2010" s="26" t="s">
        <v>2380</v>
      </c>
      <c r="F2010" s="26" t="s">
        <v>2380</v>
      </c>
      <c r="G2010" s="26">
        <v>0</v>
      </c>
      <c r="H2010" s="27" t="s">
        <v>2380</v>
      </c>
      <c r="I2010" s="38" t="str">
        <f t="shared" si="62"/>
        <v>Overweight</v>
      </c>
      <c r="J2010" s="38" t="str">
        <f t="shared" si="63"/>
        <v>Normal</v>
      </c>
    </row>
    <row r="2011" spans="1:10" x14ac:dyDescent="0.25">
      <c r="A2011" s="22" t="s">
        <v>358</v>
      </c>
      <c r="B2011" s="23">
        <v>17.03</v>
      </c>
      <c r="C2011" s="23">
        <v>4.12</v>
      </c>
      <c r="D2011" s="23" t="s">
        <v>2380</v>
      </c>
      <c r="E2011" s="23" t="s">
        <v>2380</v>
      </c>
      <c r="F2011" s="23" t="s">
        <v>2380</v>
      </c>
      <c r="G2011" s="23">
        <v>1</v>
      </c>
      <c r="H2011" s="24" t="s">
        <v>2380</v>
      </c>
      <c r="I2011" s="38" t="str">
        <f t="shared" si="62"/>
        <v>Underweight</v>
      </c>
      <c r="J2011" s="38" t="str">
        <f t="shared" si="63"/>
        <v>Normal</v>
      </c>
    </row>
    <row r="2012" spans="1:10" x14ac:dyDescent="0.25">
      <c r="A2012" s="25" t="s">
        <v>357</v>
      </c>
      <c r="B2012" s="26">
        <v>23.75</v>
      </c>
      <c r="C2012" s="26">
        <v>5.49</v>
      </c>
      <c r="D2012" s="26" t="s">
        <v>2381</v>
      </c>
      <c r="E2012" s="26" t="s">
        <v>2380</v>
      </c>
      <c r="F2012" s="26" t="s">
        <v>2380</v>
      </c>
      <c r="G2012" s="26">
        <v>0</v>
      </c>
      <c r="H2012" s="27" t="s">
        <v>2380</v>
      </c>
      <c r="I2012" s="38" t="str">
        <f t="shared" si="62"/>
        <v>Normal Weight</v>
      </c>
      <c r="J2012" s="38" t="str">
        <f t="shared" si="63"/>
        <v>Normal</v>
      </c>
    </row>
    <row r="2013" spans="1:10" x14ac:dyDescent="0.25">
      <c r="A2013" s="22" t="s">
        <v>355</v>
      </c>
      <c r="B2013" s="23">
        <v>26.03</v>
      </c>
      <c r="C2013" s="23">
        <v>5.1100000000000003</v>
      </c>
      <c r="D2013" s="23" t="s">
        <v>2381</v>
      </c>
      <c r="E2013" s="23" t="s">
        <v>2380</v>
      </c>
      <c r="F2013" s="23" t="s">
        <v>2380</v>
      </c>
      <c r="G2013" s="23">
        <v>1</v>
      </c>
      <c r="H2013" s="24" t="s">
        <v>2380</v>
      </c>
      <c r="I2013" s="38" t="str">
        <f t="shared" si="62"/>
        <v>Overweight</v>
      </c>
      <c r="J2013" s="38" t="str">
        <f t="shared" si="63"/>
        <v>Normal</v>
      </c>
    </row>
    <row r="2014" spans="1:10" x14ac:dyDescent="0.25">
      <c r="A2014" s="25" t="s">
        <v>354</v>
      </c>
      <c r="B2014" s="26">
        <v>16.079999999999998</v>
      </c>
      <c r="C2014" s="26">
        <v>5.94</v>
      </c>
      <c r="D2014" s="26" t="s">
        <v>2380</v>
      </c>
      <c r="E2014" s="26" t="s">
        <v>2380</v>
      </c>
      <c r="F2014" s="26" t="s">
        <v>2380</v>
      </c>
      <c r="G2014" s="26">
        <v>0</v>
      </c>
      <c r="H2014" s="27" t="s">
        <v>2380</v>
      </c>
      <c r="I2014" s="38" t="str">
        <f t="shared" si="62"/>
        <v>Underweight</v>
      </c>
      <c r="J2014" s="38" t="str">
        <f t="shared" si="63"/>
        <v>Prediabetes</v>
      </c>
    </row>
    <row r="2015" spans="1:10" x14ac:dyDescent="0.25">
      <c r="A2015" s="22" t="s">
        <v>353</v>
      </c>
      <c r="B2015" s="23">
        <v>30.875</v>
      </c>
      <c r="C2015" s="23">
        <v>5.54</v>
      </c>
      <c r="D2015" s="23" t="s">
        <v>2380</v>
      </c>
      <c r="E2015" s="23" t="s">
        <v>2380</v>
      </c>
      <c r="F2015" s="23" t="s">
        <v>2380</v>
      </c>
      <c r="G2015" s="23">
        <v>0</v>
      </c>
      <c r="H2015" s="24" t="s">
        <v>2380</v>
      </c>
      <c r="I2015" s="38" t="str">
        <f t="shared" si="62"/>
        <v>Obesity</v>
      </c>
      <c r="J2015" s="38" t="str">
        <f t="shared" si="63"/>
        <v>Normal</v>
      </c>
    </row>
    <row r="2016" spans="1:10" x14ac:dyDescent="0.25">
      <c r="A2016" s="25" t="s">
        <v>352</v>
      </c>
      <c r="B2016" s="26">
        <v>31.79</v>
      </c>
      <c r="C2016" s="26">
        <v>7.09</v>
      </c>
      <c r="D2016" s="26" t="s">
        <v>2380</v>
      </c>
      <c r="E2016" s="26" t="s">
        <v>2380</v>
      </c>
      <c r="F2016" s="26" t="s">
        <v>2380</v>
      </c>
      <c r="G2016" s="26">
        <v>0</v>
      </c>
      <c r="H2016" s="27" t="s">
        <v>2380</v>
      </c>
      <c r="I2016" s="38" t="str">
        <f t="shared" si="62"/>
        <v>Obesity</v>
      </c>
      <c r="J2016" s="38" t="str">
        <f t="shared" si="63"/>
        <v>Diabetes</v>
      </c>
    </row>
    <row r="2017" spans="1:10" x14ac:dyDescent="0.25">
      <c r="A2017" s="22" t="s">
        <v>351</v>
      </c>
      <c r="B2017" s="23">
        <v>28.48</v>
      </c>
      <c r="C2017" s="23">
        <v>6.22</v>
      </c>
      <c r="D2017" s="23" t="s">
        <v>2381</v>
      </c>
      <c r="E2017" s="23" t="s">
        <v>2380</v>
      </c>
      <c r="F2017" s="23" t="s">
        <v>2382</v>
      </c>
      <c r="G2017" s="23">
        <v>1</v>
      </c>
      <c r="H2017" s="24" t="s">
        <v>2380</v>
      </c>
      <c r="I2017" s="38" t="str">
        <f t="shared" si="62"/>
        <v>Overweight</v>
      </c>
      <c r="J2017" s="38" t="str">
        <f t="shared" si="63"/>
        <v>Prediabetes</v>
      </c>
    </row>
    <row r="2018" spans="1:10" x14ac:dyDescent="0.25">
      <c r="A2018" s="25" t="s">
        <v>350</v>
      </c>
      <c r="B2018" s="26">
        <v>26.6</v>
      </c>
      <c r="C2018" s="26">
        <v>4.33</v>
      </c>
      <c r="D2018" s="26" t="s">
        <v>2380</v>
      </c>
      <c r="E2018" s="26" t="s">
        <v>2380</v>
      </c>
      <c r="F2018" s="26" t="s">
        <v>2380</v>
      </c>
      <c r="G2018" s="26">
        <v>1</v>
      </c>
      <c r="H2018" s="27" t="s">
        <v>2380</v>
      </c>
      <c r="I2018" s="38" t="str">
        <f t="shared" si="62"/>
        <v>Overweight</v>
      </c>
      <c r="J2018" s="38" t="str">
        <f t="shared" si="63"/>
        <v>Normal</v>
      </c>
    </row>
    <row r="2019" spans="1:10" x14ac:dyDescent="0.25">
      <c r="A2019" s="22" t="s">
        <v>349</v>
      </c>
      <c r="B2019" s="23">
        <v>25.27</v>
      </c>
      <c r="C2019" s="23">
        <v>5.83</v>
      </c>
      <c r="D2019" s="23" t="s">
        <v>2380</v>
      </c>
      <c r="E2019" s="23" t="s">
        <v>2380</v>
      </c>
      <c r="F2019" s="23" t="s">
        <v>2380</v>
      </c>
      <c r="G2019" s="23">
        <v>1</v>
      </c>
      <c r="H2019" s="24" t="s">
        <v>2380</v>
      </c>
      <c r="I2019" s="38" t="str">
        <f t="shared" si="62"/>
        <v>Overweight</v>
      </c>
      <c r="J2019" s="38" t="str">
        <f t="shared" si="63"/>
        <v>Prediabetes</v>
      </c>
    </row>
    <row r="2020" spans="1:10" x14ac:dyDescent="0.25">
      <c r="A2020" s="25" t="s">
        <v>348</v>
      </c>
      <c r="B2020" s="26">
        <v>34.484999999999999</v>
      </c>
      <c r="C2020" s="26">
        <v>4.7</v>
      </c>
      <c r="D2020" s="26" t="s">
        <v>2381</v>
      </c>
      <c r="E2020" s="26" t="s">
        <v>2380</v>
      </c>
      <c r="F2020" s="26" t="s">
        <v>2382</v>
      </c>
      <c r="G2020" s="26">
        <v>1</v>
      </c>
      <c r="H2020" s="27" t="s">
        <v>2380</v>
      </c>
      <c r="I2020" s="38" t="str">
        <f t="shared" si="62"/>
        <v>Obesity</v>
      </c>
      <c r="J2020" s="38" t="str">
        <f t="shared" si="63"/>
        <v>Normal</v>
      </c>
    </row>
    <row r="2021" spans="1:10" x14ac:dyDescent="0.25">
      <c r="A2021" s="22" t="s">
        <v>347</v>
      </c>
      <c r="B2021" s="23">
        <v>15.57</v>
      </c>
      <c r="C2021" s="23">
        <v>4.07</v>
      </c>
      <c r="D2021" s="23" t="s">
        <v>2381</v>
      </c>
      <c r="E2021" s="23" t="s">
        <v>2380</v>
      </c>
      <c r="F2021" s="23" t="s">
        <v>2380</v>
      </c>
      <c r="G2021" s="23">
        <v>1</v>
      </c>
      <c r="H2021" s="24" t="s">
        <v>2380</v>
      </c>
      <c r="I2021" s="38" t="str">
        <f t="shared" si="62"/>
        <v>Underweight</v>
      </c>
      <c r="J2021" s="38" t="str">
        <f t="shared" si="63"/>
        <v>Normal</v>
      </c>
    </row>
    <row r="2022" spans="1:10" x14ac:dyDescent="0.25">
      <c r="A2022" s="25" t="s">
        <v>346</v>
      </c>
      <c r="B2022" s="26">
        <v>30.36</v>
      </c>
      <c r="C2022" s="26">
        <v>9.39</v>
      </c>
      <c r="D2022" s="26" t="s">
        <v>2380</v>
      </c>
      <c r="E2022" s="26" t="s">
        <v>2380</v>
      </c>
      <c r="F2022" s="26" t="s">
        <v>2380</v>
      </c>
      <c r="G2022" s="26">
        <v>0</v>
      </c>
      <c r="H2022" s="27" t="s">
        <v>2380</v>
      </c>
      <c r="I2022" s="38" t="str">
        <f t="shared" si="62"/>
        <v>Obesity</v>
      </c>
      <c r="J2022" s="38" t="str">
        <f t="shared" si="63"/>
        <v>Diabetes</v>
      </c>
    </row>
    <row r="2023" spans="1:10" x14ac:dyDescent="0.25">
      <c r="A2023" s="22" t="s">
        <v>345</v>
      </c>
      <c r="B2023" s="23">
        <v>19.37</v>
      </c>
      <c r="C2023" s="23">
        <v>4.18</v>
      </c>
      <c r="D2023" s="23" t="s">
        <v>2380</v>
      </c>
      <c r="E2023" s="23" t="s">
        <v>2380</v>
      </c>
      <c r="F2023" s="23" t="s">
        <v>2380</v>
      </c>
      <c r="G2023" s="23">
        <v>0</v>
      </c>
      <c r="H2023" s="24" t="s">
        <v>2380</v>
      </c>
      <c r="I2023" s="38" t="str">
        <f t="shared" si="62"/>
        <v>Normal Weight</v>
      </c>
      <c r="J2023" s="38" t="str">
        <f t="shared" si="63"/>
        <v>Normal</v>
      </c>
    </row>
    <row r="2024" spans="1:10" x14ac:dyDescent="0.25">
      <c r="A2024" s="25" t="s">
        <v>344</v>
      </c>
      <c r="B2024" s="26">
        <v>16.71</v>
      </c>
      <c r="C2024" s="26">
        <v>4.18</v>
      </c>
      <c r="D2024" s="26" t="s">
        <v>2380</v>
      </c>
      <c r="E2024" s="26" t="s">
        <v>2380</v>
      </c>
      <c r="F2024" s="26" t="s">
        <v>2380</v>
      </c>
      <c r="G2024" s="26">
        <v>1</v>
      </c>
      <c r="H2024" s="27" t="s">
        <v>2380</v>
      </c>
      <c r="I2024" s="38" t="str">
        <f t="shared" si="62"/>
        <v>Underweight</v>
      </c>
      <c r="J2024" s="38" t="str">
        <f t="shared" si="63"/>
        <v>Normal</v>
      </c>
    </row>
    <row r="2025" spans="1:10" x14ac:dyDescent="0.25">
      <c r="A2025" s="22" t="s">
        <v>343</v>
      </c>
      <c r="B2025" s="23">
        <v>24.1</v>
      </c>
      <c r="C2025" s="23">
        <v>4.4000000000000004</v>
      </c>
      <c r="D2025" s="23" t="s">
        <v>2381</v>
      </c>
      <c r="E2025" s="23" t="s">
        <v>2380</v>
      </c>
      <c r="F2025" s="23" t="s">
        <v>2380</v>
      </c>
      <c r="G2025" s="23">
        <v>1</v>
      </c>
      <c r="H2025" s="24" t="s">
        <v>2380</v>
      </c>
      <c r="I2025" s="38" t="str">
        <f t="shared" si="62"/>
        <v>Normal Weight</v>
      </c>
      <c r="J2025" s="38" t="str">
        <f t="shared" si="63"/>
        <v>Normal</v>
      </c>
    </row>
    <row r="2026" spans="1:10" x14ac:dyDescent="0.25">
      <c r="A2026" s="25" t="s">
        <v>342</v>
      </c>
      <c r="B2026" s="26">
        <v>29.77</v>
      </c>
      <c r="C2026" s="26">
        <v>9.9</v>
      </c>
      <c r="D2026" s="26" t="s">
        <v>2380</v>
      </c>
      <c r="E2026" s="26" t="s">
        <v>2380</v>
      </c>
      <c r="F2026" s="26" t="s">
        <v>2380</v>
      </c>
      <c r="G2026" s="26">
        <v>0</v>
      </c>
      <c r="H2026" s="27" t="s">
        <v>2380</v>
      </c>
      <c r="I2026" s="38" t="str">
        <f t="shared" si="62"/>
        <v>Overweight</v>
      </c>
      <c r="J2026" s="38" t="str">
        <f t="shared" si="63"/>
        <v>Diabetes</v>
      </c>
    </row>
    <row r="2027" spans="1:10" x14ac:dyDescent="0.25">
      <c r="A2027" s="22" t="s">
        <v>341</v>
      </c>
      <c r="B2027" s="23">
        <v>46.53</v>
      </c>
      <c r="C2027" s="23">
        <v>4.84</v>
      </c>
      <c r="D2027" s="23" t="s">
        <v>2381</v>
      </c>
      <c r="E2027" s="23" t="s">
        <v>2380</v>
      </c>
      <c r="F2027" s="23" t="s">
        <v>2380</v>
      </c>
      <c r="G2027" s="23">
        <v>0</v>
      </c>
      <c r="H2027" s="24" t="s">
        <v>2380</v>
      </c>
      <c r="I2027" s="38" t="str">
        <f t="shared" si="62"/>
        <v>Obesity</v>
      </c>
      <c r="J2027" s="38" t="str">
        <f t="shared" si="63"/>
        <v>Normal</v>
      </c>
    </row>
    <row r="2028" spans="1:10" x14ac:dyDescent="0.25">
      <c r="A2028" s="25" t="s">
        <v>340</v>
      </c>
      <c r="B2028" s="26">
        <v>23.4</v>
      </c>
      <c r="C2028" s="26">
        <v>5.53</v>
      </c>
      <c r="D2028" s="26" t="s">
        <v>2380</v>
      </c>
      <c r="E2028" s="26" t="s">
        <v>2380</v>
      </c>
      <c r="F2028" s="26" t="s">
        <v>2382</v>
      </c>
      <c r="G2028" s="26">
        <v>1</v>
      </c>
      <c r="H2028" s="27" t="s">
        <v>2380</v>
      </c>
      <c r="I2028" s="38" t="str">
        <f t="shared" si="62"/>
        <v>Normal Weight</v>
      </c>
      <c r="J2028" s="38" t="str">
        <f t="shared" si="63"/>
        <v>Normal</v>
      </c>
    </row>
    <row r="2029" spans="1:10" x14ac:dyDescent="0.25">
      <c r="A2029" s="22" t="s">
        <v>339</v>
      </c>
      <c r="B2029" s="23">
        <v>30</v>
      </c>
      <c r="C2029" s="23">
        <v>4.33</v>
      </c>
      <c r="D2029" s="23" t="s">
        <v>2381</v>
      </c>
      <c r="E2029" s="23" t="s">
        <v>2380</v>
      </c>
      <c r="F2029" s="23" t="s">
        <v>2380</v>
      </c>
      <c r="G2029" s="23">
        <v>0</v>
      </c>
      <c r="H2029" s="24" t="s">
        <v>2380</v>
      </c>
      <c r="I2029" s="38" t="str">
        <f t="shared" si="62"/>
        <v>Obesity</v>
      </c>
      <c r="J2029" s="38" t="str">
        <f t="shared" si="63"/>
        <v>Normal</v>
      </c>
    </row>
    <row r="2030" spans="1:10" x14ac:dyDescent="0.25">
      <c r="A2030" s="25" t="s">
        <v>338</v>
      </c>
      <c r="B2030" s="26">
        <v>29.15</v>
      </c>
      <c r="C2030" s="26">
        <v>4.91</v>
      </c>
      <c r="D2030" s="26" t="s">
        <v>2381</v>
      </c>
      <c r="E2030" s="26" t="s">
        <v>2380</v>
      </c>
      <c r="F2030" s="26" t="s">
        <v>2380</v>
      </c>
      <c r="G2030" s="26">
        <v>0</v>
      </c>
      <c r="H2030" s="27" t="s">
        <v>2380</v>
      </c>
      <c r="I2030" s="38" t="str">
        <f t="shared" si="62"/>
        <v>Overweight</v>
      </c>
      <c r="J2030" s="38" t="str">
        <f t="shared" si="63"/>
        <v>Normal</v>
      </c>
    </row>
    <row r="2031" spans="1:10" x14ac:dyDescent="0.25">
      <c r="A2031" s="22" t="s">
        <v>337</v>
      </c>
      <c r="B2031" s="23">
        <v>34.865000000000002</v>
      </c>
      <c r="C2031" s="23">
        <v>4.8</v>
      </c>
      <c r="D2031" s="23" t="s">
        <v>2380</v>
      </c>
      <c r="E2031" s="23" t="s">
        <v>2380</v>
      </c>
      <c r="F2031" s="23" t="s">
        <v>2380</v>
      </c>
      <c r="G2031" s="23">
        <v>0</v>
      </c>
      <c r="H2031" s="24" t="s">
        <v>2380</v>
      </c>
      <c r="I2031" s="38" t="str">
        <f t="shared" si="62"/>
        <v>Obesity</v>
      </c>
      <c r="J2031" s="38" t="str">
        <f t="shared" si="63"/>
        <v>Normal</v>
      </c>
    </row>
    <row r="2032" spans="1:10" x14ac:dyDescent="0.25">
      <c r="A2032" s="25" t="s">
        <v>336</v>
      </c>
      <c r="B2032" s="26">
        <v>28.12</v>
      </c>
      <c r="C2032" s="26">
        <v>5.55</v>
      </c>
      <c r="D2032" s="26" t="s">
        <v>2381</v>
      </c>
      <c r="E2032" s="26" t="s">
        <v>2381</v>
      </c>
      <c r="F2032" s="26" t="s">
        <v>2380</v>
      </c>
      <c r="G2032" s="26">
        <v>2</v>
      </c>
      <c r="H2032" s="27" t="s">
        <v>2380</v>
      </c>
      <c r="I2032" s="38" t="str">
        <f t="shared" si="62"/>
        <v>Overweight</v>
      </c>
      <c r="J2032" s="38" t="str">
        <f t="shared" si="63"/>
        <v>Normal</v>
      </c>
    </row>
    <row r="2033" spans="1:10" x14ac:dyDescent="0.25">
      <c r="A2033" s="22" t="s">
        <v>335</v>
      </c>
      <c r="B2033" s="23">
        <v>29.45</v>
      </c>
      <c r="C2033" s="23">
        <v>5.24</v>
      </c>
      <c r="D2033" s="23" t="s">
        <v>2381</v>
      </c>
      <c r="E2033" s="23" t="s">
        <v>2380</v>
      </c>
      <c r="F2033" s="23" t="s">
        <v>2380</v>
      </c>
      <c r="G2033" s="23">
        <v>0</v>
      </c>
      <c r="H2033" s="24" t="s">
        <v>2380</v>
      </c>
      <c r="I2033" s="38" t="str">
        <f t="shared" si="62"/>
        <v>Overweight</v>
      </c>
      <c r="J2033" s="38" t="str">
        <f t="shared" si="63"/>
        <v>Normal</v>
      </c>
    </row>
    <row r="2034" spans="1:10" x14ac:dyDescent="0.25">
      <c r="A2034" s="25" t="s">
        <v>334</v>
      </c>
      <c r="B2034" s="26">
        <v>27.94</v>
      </c>
      <c r="C2034" s="26">
        <v>6.08</v>
      </c>
      <c r="D2034" s="26" t="s">
        <v>2380</v>
      </c>
      <c r="E2034" s="26" t="s">
        <v>2380</v>
      </c>
      <c r="F2034" s="26" t="s">
        <v>2382</v>
      </c>
      <c r="G2034" s="26">
        <v>1</v>
      </c>
      <c r="H2034" s="27" t="s">
        <v>2380</v>
      </c>
      <c r="I2034" s="38" t="str">
        <f t="shared" si="62"/>
        <v>Overweight</v>
      </c>
      <c r="J2034" s="38" t="str">
        <f t="shared" si="63"/>
        <v>Prediabetes</v>
      </c>
    </row>
    <row r="2035" spans="1:10" x14ac:dyDescent="0.25">
      <c r="A2035" s="22" t="s">
        <v>333</v>
      </c>
      <c r="B2035" s="23">
        <v>27.2</v>
      </c>
      <c r="C2035" s="23">
        <v>5.83</v>
      </c>
      <c r="D2035" s="23" t="s">
        <v>2380</v>
      </c>
      <c r="E2035" s="23" t="s">
        <v>2380</v>
      </c>
      <c r="F2035" s="23" t="s">
        <v>2382</v>
      </c>
      <c r="G2035" s="23">
        <v>1</v>
      </c>
      <c r="H2035" s="24" t="s">
        <v>2380</v>
      </c>
      <c r="I2035" s="38" t="str">
        <f t="shared" si="62"/>
        <v>Overweight</v>
      </c>
      <c r="J2035" s="38" t="str">
        <f t="shared" si="63"/>
        <v>Prediabetes</v>
      </c>
    </row>
    <row r="2036" spans="1:10" x14ac:dyDescent="0.25">
      <c r="A2036" s="25" t="s">
        <v>332</v>
      </c>
      <c r="B2036" s="26">
        <v>33.344999999999999</v>
      </c>
      <c r="C2036" s="26">
        <v>4.29</v>
      </c>
      <c r="D2036" s="26" t="s">
        <v>2380</v>
      </c>
      <c r="E2036" s="26" t="s">
        <v>2380</v>
      </c>
      <c r="F2036" s="26" t="s">
        <v>2380</v>
      </c>
      <c r="G2036" s="26">
        <v>1</v>
      </c>
      <c r="H2036" s="27" t="s">
        <v>2380</v>
      </c>
      <c r="I2036" s="38" t="str">
        <f t="shared" si="62"/>
        <v>Obesity</v>
      </c>
      <c r="J2036" s="38" t="str">
        <f t="shared" si="63"/>
        <v>Normal</v>
      </c>
    </row>
    <row r="2037" spans="1:10" x14ac:dyDescent="0.25">
      <c r="A2037" s="22" t="s">
        <v>331</v>
      </c>
      <c r="B2037" s="23">
        <v>29.925000000000001</v>
      </c>
      <c r="C2037" s="23">
        <v>5.3</v>
      </c>
      <c r="D2037" s="23" t="s">
        <v>2380</v>
      </c>
      <c r="E2037" s="23" t="s">
        <v>2380</v>
      </c>
      <c r="F2037" s="23" t="s">
        <v>2380</v>
      </c>
      <c r="G2037" s="23">
        <v>1</v>
      </c>
      <c r="H2037" s="24" t="s">
        <v>2380</v>
      </c>
      <c r="I2037" s="38" t="str">
        <f t="shared" si="62"/>
        <v>Overweight</v>
      </c>
      <c r="J2037" s="38" t="str">
        <f t="shared" si="63"/>
        <v>Normal</v>
      </c>
    </row>
    <row r="2038" spans="1:10" x14ac:dyDescent="0.25">
      <c r="A2038" s="25" t="s">
        <v>330</v>
      </c>
      <c r="B2038" s="26">
        <v>24.225000000000001</v>
      </c>
      <c r="C2038" s="26">
        <v>4.42</v>
      </c>
      <c r="D2038" s="26" t="s">
        <v>2380</v>
      </c>
      <c r="E2038" s="26" t="s">
        <v>2380</v>
      </c>
      <c r="F2038" s="26" t="s">
        <v>2380</v>
      </c>
      <c r="G2038" s="26">
        <v>1</v>
      </c>
      <c r="H2038" s="27" t="s">
        <v>2380</v>
      </c>
      <c r="I2038" s="38" t="str">
        <f t="shared" si="62"/>
        <v>Normal Weight</v>
      </c>
      <c r="J2038" s="38" t="str">
        <f t="shared" si="63"/>
        <v>Normal</v>
      </c>
    </row>
    <row r="2039" spans="1:10" x14ac:dyDescent="0.25">
      <c r="A2039" s="22" t="s">
        <v>329</v>
      </c>
      <c r="B2039" s="23">
        <v>29.68</v>
      </c>
      <c r="C2039" s="23">
        <v>5.68</v>
      </c>
      <c r="D2039" s="23" t="s">
        <v>2380</v>
      </c>
      <c r="E2039" s="23" t="s">
        <v>2381</v>
      </c>
      <c r="F2039" s="23" t="s">
        <v>2380</v>
      </c>
      <c r="G2039" s="23">
        <v>1</v>
      </c>
      <c r="H2039" s="24" t="s">
        <v>2380</v>
      </c>
      <c r="I2039" s="38" t="str">
        <f t="shared" si="62"/>
        <v>Overweight</v>
      </c>
      <c r="J2039" s="38" t="str">
        <f t="shared" si="63"/>
        <v>Normal</v>
      </c>
    </row>
    <row r="2040" spans="1:10" x14ac:dyDescent="0.25">
      <c r="A2040" s="25" t="s">
        <v>328</v>
      </c>
      <c r="B2040" s="26">
        <v>20.614999999999998</v>
      </c>
      <c r="C2040" s="26">
        <v>6.05</v>
      </c>
      <c r="D2040" s="26" t="s">
        <v>2380</v>
      </c>
      <c r="E2040" s="26" t="s">
        <v>2380</v>
      </c>
      <c r="F2040" s="26" t="s">
        <v>2382</v>
      </c>
      <c r="G2040" s="26">
        <v>1</v>
      </c>
      <c r="H2040" s="27" t="s">
        <v>2380</v>
      </c>
      <c r="I2040" s="38" t="str">
        <f t="shared" si="62"/>
        <v>Normal Weight</v>
      </c>
      <c r="J2040" s="38" t="str">
        <f t="shared" si="63"/>
        <v>Prediabetes</v>
      </c>
    </row>
    <row r="2041" spans="1:10" x14ac:dyDescent="0.25">
      <c r="A2041" s="22" t="s">
        <v>327</v>
      </c>
      <c r="B2041" s="23">
        <v>32.119999999999997</v>
      </c>
      <c r="C2041" s="23">
        <v>5.33</v>
      </c>
      <c r="D2041" s="23" t="s">
        <v>2380</v>
      </c>
      <c r="E2041" s="23" t="s">
        <v>2381</v>
      </c>
      <c r="F2041" s="23" t="s">
        <v>2380</v>
      </c>
      <c r="G2041" s="23">
        <v>1</v>
      </c>
      <c r="H2041" s="24" t="s">
        <v>2380</v>
      </c>
      <c r="I2041" s="38" t="str">
        <f t="shared" si="62"/>
        <v>Obesity</v>
      </c>
      <c r="J2041" s="38" t="str">
        <f t="shared" si="63"/>
        <v>Normal</v>
      </c>
    </row>
    <row r="2042" spans="1:10" x14ac:dyDescent="0.25">
      <c r="A2042" s="25" t="s">
        <v>326</v>
      </c>
      <c r="B2042" s="26">
        <v>27.36</v>
      </c>
      <c r="C2042" s="26">
        <v>6.22</v>
      </c>
      <c r="D2042" s="26" t="s">
        <v>2380</v>
      </c>
      <c r="E2042" s="26" t="s">
        <v>2380</v>
      </c>
      <c r="F2042" s="26" t="s">
        <v>2380</v>
      </c>
      <c r="G2042" s="26">
        <v>0</v>
      </c>
      <c r="H2042" s="27" t="s">
        <v>2380</v>
      </c>
      <c r="I2042" s="38" t="str">
        <f t="shared" si="62"/>
        <v>Overweight</v>
      </c>
      <c r="J2042" s="38" t="str">
        <f t="shared" si="63"/>
        <v>Prediabetes</v>
      </c>
    </row>
    <row r="2043" spans="1:10" x14ac:dyDescent="0.25">
      <c r="A2043" s="22" t="s">
        <v>325</v>
      </c>
      <c r="B2043" s="23">
        <v>17.385000000000002</v>
      </c>
      <c r="C2043" s="23">
        <v>5.84</v>
      </c>
      <c r="D2043" s="23" t="s">
        <v>2380</v>
      </c>
      <c r="E2043" s="23" t="s">
        <v>2380</v>
      </c>
      <c r="F2043" s="23" t="s">
        <v>2380</v>
      </c>
      <c r="G2043" s="23">
        <v>0</v>
      </c>
      <c r="H2043" s="24" t="s">
        <v>2380</v>
      </c>
      <c r="I2043" s="38" t="str">
        <f t="shared" si="62"/>
        <v>Underweight</v>
      </c>
      <c r="J2043" s="38" t="str">
        <f t="shared" si="63"/>
        <v>Prediabetes</v>
      </c>
    </row>
    <row r="2044" spans="1:10" x14ac:dyDescent="0.25">
      <c r="A2044" s="25" t="s">
        <v>324</v>
      </c>
      <c r="B2044" s="26">
        <v>30.13</v>
      </c>
      <c r="C2044" s="26">
        <v>5.71</v>
      </c>
      <c r="D2044" s="26" t="s">
        <v>2380</v>
      </c>
      <c r="E2044" s="26" t="s">
        <v>2381</v>
      </c>
      <c r="F2044" s="26" t="s">
        <v>2380</v>
      </c>
      <c r="G2044" s="26">
        <v>1</v>
      </c>
      <c r="H2044" s="27" t="s">
        <v>2380</v>
      </c>
      <c r="I2044" s="38" t="str">
        <f t="shared" si="62"/>
        <v>Obesity</v>
      </c>
      <c r="J2044" s="38" t="str">
        <f t="shared" si="63"/>
        <v>Prediabetes</v>
      </c>
    </row>
    <row r="2045" spans="1:10" x14ac:dyDescent="0.25">
      <c r="A2045" s="22" t="s">
        <v>323</v>
      </c>
      <c r="B2045" s="23">
        <v>25.44</v>
      </c>
      <c r="C2045" s="23">
        <v>6.04</v>
      </c>
      <c r="D2045" s="23" t="s">
        <v>2381</v>
      </c>
      <c r="E2045" s="23" t="s">
        <v>2380</v>
      </c>
      <c r="F2045" s="23" t="s">
        <v>2382</v>
      </c>
      <c r="G2045" s="23">
        <v>1</v>
      </c>
      <c r="H2045" s="24" t="s">
        <v>2380</v>
      </c>
      <c r="I2045" s="38" t="str">
        <f t="shared" si="62"/>
        <v>Overweight</v>
      </c>
      <c r="J2045" s="38" t="str">
        <f t="shared" si="63"/>
        <v>Prediabetes</v>
      </c>
    </row>
    <row r="2046" spans="1:10" x14ac:dyDescent="0.25">
      <c r="A2046" s="25" t="s">
        <v>322</v>
      </c>
      <c r="B2046" s="26">
        <v>39.805</v>
      </c>
      <c r="C2046" s="26">
        <v>4.38</v>
      </c>
      <c r="D2046" s="26" t="s">
        <v>2380</v>
      </c>
      <c r="E2046" s="26" t="s">
        <v>2381</v>
      </c>
      <c r="F2046" s="26" t="s">
        <v>2380</v>
      </c>
      <c r="G2046" s="26">
        <v>1</v>
      </c>
      <c r="H2046" s="27" t="s">
        <v>2380</v>
      </c>
      <c r="I2046" s="38" t="str">
        <f t="shared" si="62"/>
        <v>Obesity</v>
      </c>
      <c r="J2046" s="38" t="str">
        <f t="shared" si="63"/>
        <v>Normal</v>
      </c>
    </row>
    <row r="2047" spans="1:10" x14ac:dyDescent="0.25">
      <c r="A2047" s="22" t="s">
        <v>321</v>
      </c>
      <c r="B2047" s="23">
        <v>30.4</v>
      </c>
      <c r="C2047" s="23">
        <v>5.56</v>
      </c>
      <c r="D2047" s="23" t="s">
        <v>2381</v>
      </c>
      <c r="E2047" s="23" t="s">
        <v>2381</v>
      </c>
      <c r="F2047" s="23" t="s">
        <v>2380</v>
      </c>
      <c r="G2047" s="23">
        <v>1</v>
      </c>
      <c r="H2047" s="24" t="s">
        <v>2380</v>
      </c>
      <c r="I2047" s="38" t="str">
        <f t="shared" si="62"/>
        <v>Obesity</v>
      </c>
      <c r="J2047" s="38" t="str">
        <f t="shared" si="63"/>
        <v>Normal</v>
      </c>
    </row>
    <row r="2048" spans="1:10" x14ac:dyDescent="0.25">
      <c r="A2048" s="25" t="s">
        <v>320</v>
      </c>
      <c r="B2048" s="26">
        <v>23.18</v>
      </c>
      <c r="C2048" s="26">
        <v>4.24</v>
      </c>
      <c r="D2048" s="26" t="s">
        <v>2380</v>
      </c>
      <c r="E2048" s="26" t="s">
        <v>2381</v>
      </c>
      <c r="F2048" s="26" t="s">
        <v>2380</v>
      </c>
      <c r="G2048" s="26">
        <v>1</v>
      </c>
      <c r="H2048" s="27" t="s">
        <v>2380</v>
      </c>
      <c r="I2048" s="38" t="str">
        <f t="shared" si="62"/>
        <v>Normal Weight</v>
      </c>
      <c r="J2048" s="38" t="str">
        <f t="shared" si="63"/>
        <v>Normal</v>
      </c>
    </row>
    <row r="2049" spans="1:10" x14ac:dyDescent="0.25">
      <c r="A2049" s="22" t="s">
        <v>319</v>
      </c>
      <c r="B2049" s="23">
        <v>39.615000000000002</v>
      </c>
      <c r="C2049" s="23">
        <v>6.32</v>
      </c>
      <c r="D2049" s="23" t="s">
        <v>2380</v>
      </c>
      <c r="E2049" s="23" t="s">
        <v>2380</v>
      </c>
      <c r="F2049" s="23" t="s">
        <v>2382</v>
      </c>
      <c r="G2049" s="23">
        <v>1</v>
      </c>
      <c r="H2049" s="24" t="s">
        <v>2380</v>
      </c>
      <c r="I2049" s="38" t="str">
        <f t="shared" si="62"/>
        <v>Obesity</v>
      </c>
      <c r="J2049" s="38" t="str">
        <f t="shared" si="63"/>
        <v>Prediabetes</v>
      </c>
    </row>
    <row r="2050" spans="1:10" x14ac:dyDescent="0.25">
      <c r="A2050" s="25" t="s">
        <v>318</v>
      </c>
      <c r="B2050" s="26">
        <v>30.59</v>
      </c>
      <c r="C2050" s="26">
        <v>6.3</v>
      </c>
      <c r="D2050" s="26" t="s">
        <v>2381</v>
      </c>
      <c r="E2050" s="26" t="s">
        <v>2380</v>
      </c>
      <c r="F2050" s="26" t="s">
        <v>2382</v>
      </c>
      <c r="G2050" s="26">
        <v>1</v>
      </c>
      <c r="H2050" s="27" t="s">
        <v>2380</v>
      </c>
      <c r="I2050" s="38" t="str">
        <f t="shared" ref="I2050:I2113" si="64">IF(B2050&lt;18.5,"Underweight",IF(B2050&lt;25,"Normal Weight",IF(B2050&lt;30,"Overweight","Obesity")))</f>
        <v>Obesity</v>
      </c>
      <c r="J2050" s="38" t="str">
        <f t="shared" ref="J2050:J2113" si="65">IF(C2050&lt;5.7,"Normal",IF(C2050&lt;6.5,"Prediabetes","Diabetes"))</f>
        <v>Prediabetes</v>
      </c>
    </row>
    <row r="2051" spans="1:10" x14ac:dyDescent="0.25">
      <c r="A2051" s="22" t="s">
        <v>317</v>
      </c>
      <c r="B2051" s="23">
        <v>16.72</v>
      </c>
      <c r="C2051" s="23">
        <v>4.38</v>
      </c>
      <c r="D2051" s="23" t="s">
        <v>2381</v>
      </c>
      <c r="E2051" s="23" t="s">
        <v>2380</v>
      </c>
      <c r="F2051" s="23" t="s">
        <v>2380</v>
      </c>
      <c r="G2051" s="23">
        <v>1</v>
      </c>
      <c r="H2051" s="24" t="s">
        <v>2380</v>
      </c>
      <c r="I2051" s="38" t="str">
        <f t="shared" si="64"/>
        <v>Underweight</v>
      </c>
      <c r="J2051" s="38" t="str">
        <f t="shared" si="65"/>
        <v>Normal</v>
      </c>
    </row>
    <row r="2052" spans="1:10" x14ac:dyDescent="0.25">
      <c r="A2052" s="25" t="s">
        <v>316</v>
      </c>
      <c r="B2052" s="26">
        <v>26.22</v>
      </c>
      <c r="C2052" s="26">
        <v>4.6500000000000004</v>
      </c>
      <c r="D2052" s="26" t="s">
        <v>2381</v>
      </c>
      <c r="E2052" s="26" t="s">
        <v>2380</v>
      </c>
      <c r="F2052" s="26" t="s">
        <v>2382</v>
      </c>
      <c r="G2052" s="26">
        <v>1</v>
      </c>
      <c r="H2052" s="27" t="s">
        <v>2380</v>
      </c>
      <c r="I2052" s="38" t="str">
        <f t="shared" si="64"/>
        <v>Overweight</v>
      </c>
      <c r="J2052" s="38" t="str">
        <f t="shared" si="65"/>
        <v>Normal</v>
      </c>
    </row>
    <row r="2053" spans="1:10" x14ac:dyDescent="0.25">
      <c r="A2053" s="22" t="s">
        <v>315</v>
      </c>
      <c r="B2053" s="23">
        <v>31.824999999999999</v>
      </c>
      <c r="C2053" s="23">
        <v>4.7</v>
      </c>
      <c r="D2053" s="23" t="s">
        <v>2380</v>
      </c>
      <c r="E2053" s="23" t="s">
        <v>2380</v>
      </c>
      <c r="F2053" s="23" t="s">
        <v>2382</v>
      </c>
      <c r="G2053" s="23">
        <v>1</v>
      </c>
      <c r="H2053" s="24" t="s">
        <v>2380</v>
      </c>
      <c r="I2053" s="38" t="str">
        <f t="shared" si="64"/>
        <v>Obesity</v>
      </c>
      <c r="J2053" s="38" t="str">
        <f t="shared" si="65"/>
        <v>Normal</v>
      </c>
    </row>
    <row r="2054" spans="1:10" x14ac:dyDescent="0.25">
      <c r="A2054" s="25" t="s">
        <v>314</v>
      </c>
      <c r="B2054" s="26">
        <v>25.745000000000001</v>
      </c>
      <c r="C2054" s="26">
        <v>4.34</v>
      </c>
      <c r="D2054" s="26" t="s">
        <v>2380</v>
      </c>
      <c r="E2054" s="26" t="s">
        <v>2380</v>
      </c>
      <c r="F2054" s="26" t="s">
        <v>2382</v>
      </c>
      <c r="G2054" s="26">
        <v>1</v>
      </c>
      <c r="H2054" s="27" t="s">
        <v>2380</v>
      </c>
      <c r="I2054" s="38" t="str">
        <f t="shared" si="64"/>
        <v>Overweight</v>
      </c>
      <c r="J2054" s="38" t="str">
        <f t="shared" si="65"/>
        <v>Normal</v>
      </c>
    </row>
    <row r="2055" spans="1:10" x14ac:dyDescent="0.25">
      <c r="A2055" s="22" t="s">
        <v>313</v>
      </c>
      <c r="B2055" s="23">
        <v>24.605</v>
      </c>
      <c r="C2055" s="23">
        <v>5.62</v>
      </c>
      <c r="D2055" s="23" t="s">
        <v>2380</v>
      </c>
      <c r="E2055" s="23" t="s">
        <v>2380</v>
      </c>
      <c r="F2055" s="23" t="s">
        <v>2382</v>
      </c>
      <c r="G2055" s="23">
        <v>1</v>
      </c>
      <c r="H2055" s="24" t="s">
        <v>2380</v>
      </c>
      <c r="I2055" s="38" t="str">
        <f t="shared" si="64"/>
        <v>Normal Weight</v>
      </c>
      <c r="J2055" s="38" t="str">
        <f t="shared" si="65"/>
        <v>Normal</v>
      </c>
    </row>
    <row r="2056" spans="1:10" x14ac:dyDescent="0.25">
      <c r="A2056" s="25" t="s">
        <v>312</v>
      </c>
      <c r="B2056" s="26">
        <v>24.51</v>
      </c>
      <c r="C2056" s="26">
        <v>4.24</v>
      </c>
      <c r="D2056" s="26" t="s">
        <v>2380</v>
      </c>
      <c r="E2056" s="26" t="s">
        <v>2380</v>
      </c>
      <c r="F2056" s="26" t="s">
        <v>2382</v>
      </c>
      <c r="G2056" s="26">
        <v>1</v>
      </c>
      <c r="H2056" s="27" t="s">
        <v>2380</v>
      </c>
      <c r="I2056" s="38" t="str">
        <f t="shared" si="64"/>
        <v>Normal Weight</v>
      </c>
      <c r="J2056" s="38" t="str">
        <f t="shared" si="65"/>
        <v>Normal</v>
      </c>
    </row>
    <row r="2057" spans="1:10" x14ac:dyDescent="0.25">
      <c r="A2057" s="22" t="s">
        <v>311</v>
      </c>
      <c r="B2057" s="23">
        <v>31.065000000000001</v>
      </c>
      <c r="C2057" s="23">
        <v>4.57</v>
      </c>
      <c r="D2057" s="23" t="s">
        <v>2381</v>
      </c>
      <c r="E2057" s="23" t="s">
        <v>2380</v>
      </c>
      <c r="F2057" s="23" t="s">
        <v>2380</v>
      </c>
      <c r="G2057" s="23">
        <v>0</v>
      </c>
      <c r="H2057" s="24" t="s">
        <v>2380</v>
      </c>
      <c r="I2057" s="38" t="str">
        <f t="shared" si="64"/>
        <v>Obesity</v>
      </c>
      <c r="J2057" s="38" t="str">
        <f t="shared" si="65"/>
        <v>Normal</v>
      </c>
    </row>
    <row r="2058" spans="1:10" x14ac:dyDescent="0.25">
      <c r="A2058" s="25" t="s">
        <v>310</v>
      </c>
      <c r="B2058" s="26">
        <v>28.12</v>
      </c>
      <c r="C2058" s="26">
        <v>5.05</v>
      </c>
      <c r="D2058" s="26" t="s">
        <v>2380</v>
      </c>
      <c r="E2058" s="26" t="s">
        <v>2380</v>
      </c>
      <c r="F2058" s="26" t="s">
        <v>2380</v>
      </c>
      <c r="G2058" s="26">
        <v>0</v>
      </c>
      <c r="H2058" s="27" t="s">
        <v>2380</v>
      </c>
      <c r="I2058" s="38" t="str">
        <f t="shared" si="64"/>
        <v>Overweight</v>
      </c>
      <c r="J2058" s="38" t="str">
        <f t="shared" si="65"/>
        <v>Normal</v>
      </c>
    </row>
    <row r="2059" spans="1:10" x14ac:dyDescent="0.25">
      <c r="A2059" s="22" t="s">
        <v>309</v>
      </c>
      <c r="B2059" s="23">
        <v>38.06</v>
      </c>
      <c r="C2059" s="23">
        <v>6.16</v>
      </c>
      <c r="D2059" s="23" t="s">
        <v>2380</v>
      </c>
      <c r="E2059" s="23" t="s">
        <v>2380</v>
      </c>
      <c r="F2059" s="23" t="s">
        <v>2380</v>
      </c>
      <c r="G2059" s="23">
        <v>0</v>
      </c>
      <c r="H2059" s="24" t="s">
        <v>2380</v>
      </c>
      <c r="I2059" s="38" t="str">
        <f t="shared" si="64"/>
        <v>Obesity</v>
      </c>
      <c r="J2059" s="38" t="str">
        <f t="shared" si="65"/>
        <v>Prediabetes</v>
      </c>
    </row>
    <row r="2060" spans="1:10" x14ac:dyDescent="0.25">
      <c r="A2060" s="25" t="s">
        <v>308</v>
      </c>
      <c r="B2060" s="26">
        <v>24.96</v>
      </c>
      <c r="C2060" s="26">
        <v>4.57</v>
      </c>
      <c r="D2060" s="26" t="s">
        <v>2380</v>
      </c>
      <c r="E2060" s="26" t="s">
        <v>2380</v>
      </c>
      <c r="F2060" s="26" t="s">
        <v>2380</v>
      </c>
      <c r="G2060" s="26">
        <v>0</v>
      </c>
      <c r="H2060" s="27" t="s">
        <v>2380</v>
      </c>
      <c r="I2060" s="38" t="str">
        <f t="shared" si="64"/>
        <v>Normal Weight</v>
      </c>
      <c r="J2060" s="38" t="str">
        <f t="shared" si="65"/>
        <v>Normal</v>
      </c>
    </row>
    <row r="2061" spans="1:10" x14ac:dyDescent="0.25">
      <c r="A2061" s="22" t="s">
        <v>307</v>
      </c>
      <c r="B2061" s="23">
        <v>17.670000000000002</v>
      </c>
      <c r="C2061" s="23">
        <v>5.53</v>
      </c>
      <c r="D2061" s="23" t="s">
        <v>2381</v>
      </c>
      <c r="E2061" s="23" t="s">
        <v>2380</v>
      </c>
      <c r="F2061" s="23" t="s">
        <v>2380</v>
      </c>
      <c r="G2061" s="23">
        <v>0</v>
      </c>
      <c r="H2061" s="24" t="s">
        <v>2380</v>
      </c>
      <c r="I2061" s="38" t="str">
        <f t="shared" si="64"/>
        <v>Underweight</v>
      </c>
      <c r="J2061" s="38" t="str">
        <f t="shared" si="65"/>
        <v>Normal</v>
      </c>
    </row>
    <row r="2062" spans="1:10" x14ac:dyDescent="0.25">
      <c r="A2062" s="25" t="s">
        <v>306</v>
      </c>
      <c r="B2062" s="26">
        <v>31.35</v>
      </c>
      <c r="C2062" s="26">
        <v>5.84</v>
      </c>
      <c r="D2062" s="26" t="s">
        <v>2380</v>
      </c>
      <c r="E2062" s="26" t="s">
        <v>2381</v>
      </c>
      <c r="F2062" s="26" t="s">
        <v>2380</v>
      </c>
      <c r="G2062" s="26">
        <v>1</v>
      </c>
      <c r="H2062" s="27" t="s">
        <v>2380</v>
      </c>
      <c r="I2062" s="38" t="str">
        <f t="shared" si="64"/>
        <v>Obesity</v>
      </c>
      <c r="J2062" s="38" t="str">
        <f t="shared" si="65"/>
        <v>Prediabetes</v>
      </c>
    </row>
    <row r="2063" spans="1:10" x14ac:dyDescent="0.25">
      <c r="A2063" s="22" t="s">
        <v>305</v>
      </c>
      <c r="B2063" s="23">
        <v>28.31</v>
      </c>
      <c r="C2063" s="23">
        <v>6.41</v>
      </c>
      <c r="D2063" s="23" t="s">
        <v>2380</v>
      </c>
      <c r="E2063" s="23" t="s">
        <v>2381</v>
      </c>
      <c r="F2063" s="23" t="s">
        <v>2380</v>
      </c>
      <c r="G2063" s="23">
        <v>1</v>
      </c>
      <c r="H2063" s="24" t="s">
        <v>2380</v>
      </c>
      <c r="I2063" s="38" t="str">
        <f t="shared" si="64"/>
        <v>Overweight</v>
      </c>
      <c r="J2063" s="38" t="str">
        <f t="shared" si="65"/>
        <v>Prediabetes</v>
      </c>
    </row>
    <row r="2064" spans="1:10" x14ac:dyDescent="0.25">
      <c r="A2064" s="25" t="s">
        <v>304</v>
      </c>
      <c r="B2064" s="26">
        <v>30.3</v>
      </c>
      <c r="C2064" s="26">
        <v>4.7300000000000004</v>
      </c>
      <c r="D2064" s="26" t="s">
        <v>2381</v>
      </c>
      <c r="E2064" s="26" t="s">
        <v>2380</v>
      </c>
      <c r="F2064" s="26" t="s">
        <v>2382</v>
      </c>
      <c r="G2064" s="26">
        <v>1</v>
      </c>
      <c r="H2064" s="27" t="s">
        <v>2380</v>
      </c>
      <c r="I2064" s="38" t="str">
        <f t="shared" si="64"/>
        <v>Obesity</v>
      </c>
      <c r="J2064" s="38" t="str">
        <f t="shared" si="65"/>
        <v>Normal</v>
      </c>
    </row>
    <row r="2065" spans="1:10" x14ac:dyDescent="0.25">
      <c r="A2065" s="22" t="s">
        <v>303</v>
      </c>
      <c r="B2065" s="23">
        <v>26.4</v>
      </c>
      <c r="C2065" s="23">
        <v>6.22</v>
      </c>
      <c r="D2065" s="23" t="s">
        <v>2381</v>
      </c>
      <c r="E2065" s="23" t="s">
        <v>2380</v>
      </c>
      <c r="F2065" s="23" t="s">
        <v>2380</v>
      </c>
      <c r="G2065" s="23">
        <v>0</v>
      </c>
      <c r="H2065" s="24" t="s">
        <v>2380</v>
      </c>
      <c r="I2065" s="38" t="str">
        <f t="shared" si="64"/>
        <v>Overweight</v>
      </c>
      <c r="J2065" s="38" t="str">
        <f t="shared" si="65"/>
        <v>Prediabetes</v>
      </c>
    </row>
    <row r="2066" spans="1:10" x14ac:dyDescent="0.25">
      <c r="A2066" s="25" t="s">
        <v>302</v>
      </c>
      <c r="B2066" s="26">
        <v>22.135000000000002</v>
      </c>
      <c r="C2066" s="26">
        <v>4.46</v>
      </c>
      <c r="D2066" s="26" t="s">
        <v>2381</v>
      </c>
      <c r="E2066" s="26" t="s">
        <v>2380</v>
      </c>
      <c r="F2066" s="26" t="s">
        <v>2380</v>
      </c>
      <c r="G2066" s="26">
        <v>0</v>
      </c>
      <c r="H2066" s="27" t="s">
        <v>2380</v>
      </c>
      <c r="I2066" s="38" t="str">
        <f t="shared" si="64"/>
        <v>Normal Weight</v>
      </c>
      <c r="J2066" s="38" t="str">
        <f t="shared" si="65"/>
        <v>Normal</v>
      </c>
    </row>
    <row r="2067" spans="1:10" x14ac:dyDescent="0.25">
      <c r="A2067" s="22" t="s">
        <v>301</v>
      </c>
      <c r="B2067" s="23">
        <v>17.399999999999999</v>
      </c>
      <c r="C2067" s="23">
        <v>4.5</v>
      </c>
      <c r="D2067" s="23" t="s">
        <v>2381</v>
      </c>
      <c r="E2067" s="23" t="s">
        <v>2380</v>
      </c>
      <c r="F2067" s="23" t="s">
        <v>2380</v>
      </c>
      <c r="G2067" s="23">
        <v>0</v>
      </c>
      <c r="H2067" s="24" t="s">
        <v>2380</v>
      </c>
      <c r="I2067" s="38" t="str">
        <f t="shared" si="64"/>
        <v>Underweight</v>
      </c>
      <c r="J2067" s="38" t="str">
        <f t="shared" si="65"/>
        <v>Normal</v>
      </c>
    </row>
    <row r="2068" spans="1:10" x14ac:dyDescent="0.25">
      <c r="A2068" s="25" t="s">
        <v>299</v>
      </c>
      <c r="B2068" s="26">
        <v>28.06</v>
      </c>
      <c r="C2068" s="26">
        <v>8.93</v>
      </c>
      <c r="D2068" s="26" t="s">
        <v>2380</v>
      </c>
      <c r="E2068" s="26" t="s">
        <v>2380</v>
      </c>
      <c r="F2068" s="26" t="s">
        <v>2380</v>
      </c>
      <c r="G2068" s="26">
        <v>0</v>
      </c>
      <c r="H2068" s="27" t="s">
        <v>2380</v>
      </c>
      <c r="I2068" s="38" t="str">
        <f t="shared" si="64"/>
        <v>Overweight</v>
      </c>
      <c r="J2068" s="38" t="str">
        <f t="shared" si="65"/>
        <v>Diabetes</v>
      </c>
    </row>
    <row r="2069" spans="1:10" x14ac:dyDescent="0.25">
      <c r="A2069" s="22" t="s">
        <v>298</v>
      </c>
      <c r="B2069" s="23">
        <v>31.13</v>
      </c>
      <c r="C2069" s="23">
        <v>11.02</v>
      </c>
      <c r="D2069" s="23" t="s">
        <v>2380</v>
      </c>
      <c r="E2069" s="23" t="s">
        <v>2380</v>
      </c>
      <c r="F2069" s="23" t="s">
        <v>2380</v>
      </c>
      <c r="G2069" s="23">
        <v>0</v>
      </c>
      <c r="H2069" s="24" t="s">
        <v>2380</v>
      </c>
      <c r="I2069" s="38" t="str">
        <f t="shared" si="64"/>
        <v>Obesity</v>
      </c>
      <c r="J2069" s="38" t="str">
        <f t="shared" si="65"/>
        <v>Diabetes</v>
      </c>
    </row>
    <row r="2070" spans="1:10" x14ac:dyDescent="0.25">
      <c r="A2070" s="25" t="s">
        <v>297</v>
      </c>
      <c r="B2070" s="26">
        <v>18.46</v>
      </c>
      <c r="C2070" s="26">
        <v>5.25</v>
      </c>
      <c r="D2070" s="26" t="s">
        <v>2380</v>
      </c>
      <c r="E2070" s="26" t="s">
        <v>2380</v>
      </c>
      <c r="F2070" s="26" t="s">
        <v>2380</v>
      </c>
      <c r="G2070" s="26">
        <v>0</v>
      </c>
      <c r="H2070" s="27" t="s">
        <v>2380</v>
      </c>
      <c r="I2070" s="38" t="str">
        <f t="shared" si="64"/>
        <v>Underweight</v>
      </c>
      <c r="J2070" s="38" t="str">
        <f t="shared" si="65"/>
        <v>Normal</v>
      </c>
    </row>
    <row r="2071" spans="1:10" x14ac:dyDescent="0.25">
      <c r="A2071" s="22" t="s">
        <v>296</v>
      </c>
      <c r="B2071" s="23">
        <v>17.3</v>
      </c>
      <c r="C2071" s="23">
        <v>4.75</v>
      </c>
      <c r="D2071" s="23" t="s">
        <v>2380</v>
      </c>
      <c r="E2071" s="23" t="s">
        <v>2380</v>
      </c>
      <c r="F2071" s="23" t="s">
        <v>2380</v>
      </c>
      <c r="G2071" s="23">
        <v>0</v>
      </c>
      <c r="H2071" s="24" t="s">
        <v>2380</v>
      </c>
      <c r="I2071" s="38" t="str">
        <f t="shared" si="64"/>
        <v>Underweight</v>
      </c>
      <c r="J2071" s="38" t="str">
        <f t="shared" si="65"/>
        <v>Normal</v>
      </c>
    </row>
    <row r="2072" spans="1:10" x14ac:dyDescent="0.25">
      <c r="A2072" s="25" t="s">
        <v>295</v>
      </c>
      <c r="B2072" s="26">
        <v>35.625</v>
      </c>
      <c r="C2072" s="26">
        <v>4.68</v>
      </c>
      <c r="D2072" s="26" t="s">
        <v>2381</v>
      </c>
      <c r="E2072" s="26" t="s">
        <v>2380</v>
      </c>
      <c r="F2072" s="26" t="s">
        <v>2382</v>
      </c>
      <c r="G2072" s="26">
        <v>1</v>
      </c>
      <c r="H2072" s="27" t="s">
        <v>2380</v>
      </c>
      <c r="I2072" s="38" t="str">
        <f t="shared" si="64"/>
        <v>Obesity</v>
      </c>
      <c r="J2072" s="38" t="str">
        <f t="shared" si="65"/>
        <v>Normal</v>
      </c>
    </row>
    <row r="2073" spans="1:10" x14ac:dyDescent="0.25">
      <c r="A2073" s="22" t="s">
        <v>294</v>
      </c>
      <c r="B2073" s="23">
        <v>20.234999999999999</v>
      </c>
      <c r="C2073" s="23">
        <v>6.17</v>
      </c>
      <c r="D2073" s="23" t="s">
        <v>2381</v>
      </c>
      <c r="E2073" s="23" t="s">
        <v>2381</v>
      </c>
      <c r="F2073" s="23" t="s">
        <v>2380</v>
      </c>
      <c r="G2073" s="23">
        <v>2</v>
      </c>
      <c r="H2073" s="24" t="s">
        <v>2380</v>
      </c>
      <c r="I2073" s="38" t="str">
        <f t="shared" si="64"/>
        <v>Normal Weight</v>
      </c>
      <c r="J2073" s="38" t="str">
        <f t="shared" si="65"/>
        <v>Prediabetes</v>
      </c>
    </row>
    <row r="2074" spans="1:10" x14ac:dyDescent="0.25">
      <c r="A2074" s="25" t="s">
        <v>293</v>
      </c>
      <c r="B2074" s="26">
        <v>27.55</v>
      </c>
      <c r="C2074" s="26">
        <v>4.5599999999999996</v>
      </c>
      <c r="D2074" s="26" t="s">
        <v>2381</v>
      </c>
      <c r="E2074" s="26" t="s">
        <v>2380</v>
      </c>
      <c r="F2074" s="26" t="s">
        <v>2382</v>
      </c>
      <c r="G2074" s="26">
        <v>1</v>
      </c>
      <c r="H2074" s="27" t="s">
        <v>2380</v>
      </c>
      <c r="I2074" s="38" t="str">
        <f t="shared" si="64"/>
        <v>Overweight</v>
      </c>
      <c r="J2074" s="38" t="str">
        <f t="shared" si="65"/>
        <v>Normal</v>
      </c>
    </row>
    <row r="2075" spans="1:10" x14ac:dyDescent="0.25">
      <c r="A2075" s="22" t="s">
        <v>292</v>
      </c>
      <c r="B2075" s="23">
        <v>17.97</v>
      </c>
      <c r="C2075" s="23">
        <v>6.3</v>
      </c>
      <c r="D2075" s="23" t="s">
        <v>2380</v>
      </c>
      <c r="E2075" s="23" t="s">
        <v>2380</v>
      </c>
      <c r="F2075" s="23" t="s">
        <v>2380</v>
      </c>
      <c r="G2075" s="23">
        <v>0</v>
      </c>
      <c r="H2075" s="24" t="s">
        <v>2380</v>
      </c>
      <c r="I2075" s="38" t="str">
        <f t="shared" si="64"/>
        <v>Underweight</v>
      </c>
      <c r="J2075" s="38" t="str">
        <f t="shared" si="65"/>
        <v>Prediabetes</v>
      </c>
    </row>
    <row r="2076" spans="1:10" x14ac:dyDescent="0.25">
      <c r="A2076" s="25" t="s">
        <v>291</v>
      </c>
      <c r="B2076" s="26">
        <v>29.98</v>
      </c>
      <c r="C2076" s="26">
        <v>6.03</v>
      </c>
      <c r="D2076" s="26" t="s">
        <v>2380</v>
      </c>
      <c r="E2076" s="26" t="s">
        <v>2381</v>
      </c>
      <c r="F2076" s="26" t="s">
        <v>2380</v>
      </c>
      <c r="G2076" s="26">
        <v>1</v>
      </c>
      <c r="H2076" s="27" t="s">
        <v>2380</v>
      </c>
      <c r="I2076" s="38" t="str">
        <f t="shared" si="64"/>
        <v>Overweight</v>
      </c>
      <c r="J2076" s="38" t="str">
        <f t="shared" si="65"/>
        <v>Prediabetes</v>
      </c>
    </row>
    <row r="2077" spans="1:10" x14ac:dyDescent="0.25">
      <c r="A2077" s="22" t="s">
        <v>290</v>
      </c>
      <c r="B2077" s="23">
        <v>33.659999999999997</v>
      </c>
      <c r="C2077" s="23">
        <v>4.2</v>
      </c>
      <c r="D2077" s="23" t="s">
        <v>2381</v>
      </c>
      <c r="E2077" s="23" t="s">
        <v>2380</v>
      </c>
      <c r="F2077" s="23" t="s">
        <v>2380</v>
      </c>
      <c r="G2077" s="23">
        <v>1</v>
      </c>
      <c r="H2077" s="24" t="s">
        <v>2380</v>
      </c>
      <c r="I2077" s="38" t="str">
        <f t="shared" si="64"/>
        <v>Obesity</v>
      </c>
      <c r="J2077" s="38" t="str">
        <f t="shared" si="65"/>
        <v>Normal</v>
      </c>
    </row>
    <row r="2078" spans="1:10" x14ac:dyDescent="0.25">
      <c r="A2078" s="25" t="s">
        <v>289</v>
      </c>
      <c r="B2078" s="26">
        <v>32.67</v>
      </c>
      <c r="C2078" s="26">
        <v>5.61</v>
      </c>
      <c r="D2078" s="26" t="s">
        <v>2381</v>
      </c>
      <c r="E2078" s="26" t="s">
        <v>2380</v>
      </c>
      <c r="F2078" s="26" t="s">
        <v>2380</v>
      </c>
      <c r="G2078" s="26">
        <v>1</v>
      </c>
      <c r="H2078" s="27" t="s">
        <v>2380</v>
      </c>
      <c r="I2078" s="38" t="str">
        <f t="shared" si="64"/>
        <v>Obesity</v>
      </c>
      <c r="J2078" s="38" t="str">
        <f t="shared" si="65"/>
        <v>Normal</v>
      </c>
    </row>
    <row r="2079" spans="1:10" x14ac:dyDescent="0.25">
      <c r="A2079" s="22" t="s">
        <v>288</v>
      </c>
      <c r="B2079" s="23">
        <v>30.5</v>
      </c>
      <c r="C2079" s="23">
        <v>5.88</v>
      </c>
      <c r="D2079" s="23" t="s">
        <v>2381</v>
      </c>
      <c r="E2079" s="23" t="s">
        <v>2380</v>
      </c>
      <c r="F2079" s="23" t="s">
        <v>2380</v>
      </c>
      <c r="G2079" s="23">
        <v>1</v>
      </c>
      <c r="H2079" s="24" t="s">
        <v>2380</v>
      </c>
      <c r="I2079" s="38" t="str">
        <f t="shared" si="64"/>
        <v>Obesity</v>
      </c>
      <c r="J2079" s="38" t="str">
        <f t="shared" si="65"/>
        <v>Prediabetes</v>
      </c>
    </row>
    <row r="2080" spans="1:10" x14ac:dyDescent="0.25">
      <c r="A2080" s="25" t="s">
        <v>287</v>
      </c>
      <c r="B2080" s="26">
        <v>23.1</v>
      </c>
      <c r="C2080" s="26">
        <v>5.92</v>
      </c>
      <c r="D2080" s="26" t="s">
        <v>2381</v>
      </c>
      <c r="E2080" s="26" t="s">
        <v>2380</v>
      </c>
      <c r="F2080" s="26" t="s">
        <v>2380</v>
      </c>
      <c r="G2080" s="26">
        <v>1</v>
      </c>
      <c r="H2080" s="27" t="s">
        <v>2380</v>
      </c>
      <c r="I2080" s="38" t="str">
        <f t="shared" si="64"/>
        <v>Normal Weight</v>
      </c>
      <c r="J2080" s="38" t="str">
        <f t="shared" si="65"/>
        <v>Prediabetes</v>
      </c>
    </row>
    <row r="2081" spans="1:10" x14ac:dyDescent="0.25">
      <c r="A2081" s="22" t="s">
        <v>286</v>
      </c>
      <c r="B2081" s="23">
        <v>39.49</v>
      </c>
      <c r="C2081" s="23">
        <v>4.8099999999999996</v>
      </c>
      <c r="D2081" s="23" t="s">
        <v>2380</v>
      </c>
      <c r="E2081" s="23" t="s">
        <v>2380</v>
      </c>
      <c r="F2081" s="23" t="s">
        <v>2380</v>
      </c>
      <c r="G2081" s="23">
        <v>1</v>
      </c>
      <c r="H2081" s="24" t="s">
        <v>2380</v>
      </c>
      <c r="I2081" s="38" t="str">
        <f t="shared" si="64"/>
        <v>Obesity</v>
      </c>
      <c r="J2081" s="38" t="str">
        <f t="shared" si="65"/>
        <v>Normal</v>
      </c>
    </row>
    <row r="2082" spans="1:10" x14ac:dyDescent="0.25">
      <c r="A2082" s="25" t="s">
        <v>285</v>
      </c>
      <c r="B2082" s="26">
        <v>33.99</v>
      </c>
      <c r="C2082" s="26">
        <v>4.55</v>
      </c>
      <c r="D2082" s="26" t="s">
        <v>2380</v>
      </c>
      <c r="E2082" s="26" t="s">
        <v>2380</v>
      </c>
      <c r="F2082" s="26" t="s">
        <v>2380</v>
      </c>
      <c r="G2082" s="26">
        <v>1</v>
      </c>
      <c r="H2082" s="27" t="s">
        <v>2380</v>
      </c>
      <c r="I2082" s="38" t="str">
        <f t="shared" si="64"/>
        <v>Obesity</v>
      </c>
      <c r="J2082" s="38" t="str">
        <f t="shared" si="65"/>
        <v>Normal</v>
      </c>
    </row>
    <row r="2083" spans="1:10" x14ac:dyDescent="0.25">
      <c r="A2083" s="22" t="s">
        <v>284</v>
      </c>
      <c r="B2083" s="23">
        <v>27.72</v>
      </c>
      <c r="C2083" s="23">
        <v>6.43</v>
      </c>
      <c r="D2083" s="23" t="s">
        <v>2380</v>
      </c>
      <c r="E2083" s="23" t="s">
        <v>2380</v>
      </c>
      <c r="F2083" s="23" t="s">
        <v>2380</v>
      </c>
      <c r="G2083" s="23">
        <v>1</v>
      </c>
      <c r="H2083" s="24" t="s">
        <v>2380</v>
      </c>
      <c r="I2083" s="38" t="str">
        <f t="shared" si="64"/>
        <v>Overweight</v>
      </c>
      <c r="J2083" s="38" t="str">
        <f t="shared" si="65"/>
        <v>Prediabetes</v>
      </c>
    </row>
    <row r="2084" spans="1:10" x14ac:dyDescent="0.25">
      <c r="A2084" s="25" t="s">
        <v>283</v>
      </c>
      <c r="B2084" s="26">
        <v>30.59</v>
      </c>
      <c r="C2084" s="26">
        <v>11.62</v>
      </c>
      <c r="D2084" s="26" t="s">
        <v>2380</v>
      </c>
      <c r="E2084" s="26" t="s">
        <v>2380</v>
      </c>
      <c r="F2084" s="26" t="s">
        <v>2380</v>
      </c>
      <c r="G2084" s="26">
        <v>0</v>
      </c>
      <c r="H2084" s="27" t="s">
        <v>2380</v>
      </c>
      <c r="I2084" s="38" t="str">
        <f t="shared" si="64"/>
        <v>Obesity</v>
      </c>
      <c r="J2084" s="38" t="str">
        <f t="shared" si="65"/>
        <v>Diabetes</v>
      </c>
    </row>
    <row r="2085" spans="1:10" x14ac:dyDescent="0.25">
      <c r="A2085" s="22" t="s">
        <v>282</v>
      </c>
      <c r="B2085" s="23">
        <v>22.6</v>
      </c>
      <c r="C2085" s="23">
        <v>6.04</v>
      </c>
      <c r="D2085" s="23" t="s">
        <v>2380</v>
      </c>
      <c r="E2085" s="23" t="s">
        <v>2380</v>
      </c>
      <c r="F2085" s="23" t="s">
        <v>2380</v>
      </c>
      <c r="G2085" s="23">
        <v>1</v>
      </c>
      <c r="H2085" s="24" t="s">
        <v>2380</v>
      </c>
      <c r="I2085" s="38" t="str">
        <f t="shared" si="64"/>
        <v>Normal Weight</v>
      </c>
      <c r="J2085" s="38" t="str">
        <f t="shared" si="65"/>
        <v>Prediabetes</v>
      </c>
    </row>
    <row r="2086" spans="1:10" x14ac:dyDescent="0.25">
      <c r="A2086" s="25" t="s">
        <v>281</v>
      </c>
      <c r="B2086" s="26">
        <v>28.785</v>
      </c>
      <c r="C2086" s="26">
        <v>8.82</v>
      </c>
      <c r="D2086" s="26" t="s">
        <v>2380</v>
      </c>
      <c r="E2086" s="26" t="s">
        <v>2380</v>
      </c>
      <c r="F2086" s="26" t="s">
        <v>2380</v>
      </c>
      <c r="G2086" s="26">
        <v>0</v>
      </c>
      <c r="H2086" s="27" t="s">
        <v>2380</v>
      </c>
      <c r="I2086" s="38" t="str">
        <f t="shared" si="64"/>
        <v>Overweight</v>
      </c>
      <c r="J2086" s="38" t="str">
        <f t="shared" si="65"/>
        <v>Diabetes</v>
      </c>
    </row>
    <row r="2087" spans="1:10" x14ac:dyDescent="0.25">
      <c r="A2087" s="22" t="s">
        <v>280</v>
      </c>
      <c r="B2087" s="23">
        <v>50.38</v>
      </c>
      <c r="C2087" s="23">
        <v>5.8</v>
      </c>
      <c r="D2087" s="23" t="s">
        <v>2380</v>
      </c>
      <c r="E2087" s="23" t="s">
        <v>2380</v>
      </c>
      <c r="F2087" s="23" t="s">
        <v>2380</v>
      </c>
      <c r="G2087" s="23">
        <v>0</v>
      </c>
      <c r="H2087" s="24" t="s">
        <v>2380</v>
      </c>
      <c r="I2087" s="38" t="str">
        <f t="shared" si="64"/>
        <v>Obesity</v>
      </c>
      <c r="J2087" s="38" t="str">
        <f t="shared" si="65"/>
        <v>Prediabetes</v>
      </c>
    </row>
    <row r="2088" spans="1:10" x14ac:dyDescent="0.25">
      <c r="A2088" s="25" t="s">
        <v>279</v>
      </c>
      <c r="B2088" s="26">
        <v>35.200000000000003</v>
      </c>
      <c r="C2088" s="26">
        <v>4.28</v>
      </c>
      <c r="D2088" s="26" t="s">
        <v>2380</v>
      </c>
      <c r="E2088" s="26" t="s">
        <v>2380</v>
      </c>
      <c r="F2088" s="26" t="s">
        <v>2380</v>
      </c>
      <c r="G2088" s="26">
        <v>0</v>
      </c>
      <c r="H2088" s="27" t="s">
        <v>2380</v>
      </c>
      <c r="I2088" s="38" t="str">
        <f t="shared" si="64"/>
        <v>Obesity</v>
      </c>
      <c r="J2088" s="38" t="str">
        <f t="shared" si="65"/>
        <v>Normal</v>
      </c>
    </row>
    <row r="2089" spans="1:10" x14ac:dyDescent="0.25">
      <c r="A2089" s="22" t="s">
        <v>278</v>
      </c>
      <c r="B2089" s="23">
        <v>35.72</v>
      </c>
      <c r="C2089" s="23">
        <v>5.5</v>
      </c>
      <c r="D2089" s="23" t="s">
        <v>2381</v>
      </c>
      <c r="E2089" s="23" t="s">
        <v>2380</v>
      </c>
      <c r="F2089" s="23" t="s">
        <v>2380</v>
      </c>
      <c r="G2089" s="23">
        <v>0</v>
      </c>
      <c r="H2089" s="24" t="s">
        <v>2380</v>
      </c>
      <c r="I2089" s="38" t="str">
        <f t="shared" si="64"/>
        <v>Obesity</v>
      </c>
      <c r="J2089" s="38" t="str">
        <f t="shared" si="65"/>
        <v>Normal</v>
      </c>
    </row>
    <row r="2090" spans="1:10" x14ac:dyDescent="0.25">
      <c r="A2090" s="25" t="s">
        <v>277</v>
      </c>
      <c r="B2090" s="26">
        <v>24.51</v>
      </c>
      <c r="C2090" s="26">
        <v>4.6900000000000004</v>
      </c>
      <c r="D2090" s="26" t="s">
        <v>2380</v>
      </c>
      <c r="E2090" s="26" t="s">
        <v>2380</v>
      </c>
      <c r="F2090" s="26" t="s">
        <v>2380</v>
      </c>
      <c r="G2090" s="26">
        <v>0</v>
      </c>
      <c r="H2090" s="27" t="s">
        <v>2380</v>
      </c>
      <c r="I2090" s="38" t="str">
        <f t="shared" si="64"/>
        <v>Normal Weight</v>
      </c>
      <c r="J2090" s="38" t="str">
        <f t="shared" si="65"/>
        <v>Normal</v>
      </c>
    </row>
    <row r="2091" spans="1:10" x14ac:dyDescent="0.25">
      <c r="A2091" s="22" t="s">
        <v>275</v>
      </c>
      <c r="B2091" s="23">
        <v>23.844999999999999</v>
      </c>
      <c r="C2091" s="23">
        <v>4.43</v>
      </c>
      <c r="D2091" s="23" t="s">
        <v>2380</v>
      </c>
      <c r="E2091" s="23" t="s">
        <v>2380</v>
      </c>
      <c r="F2091" s="23" t="s">
        <v>2380</v>
      </c>
      <c r="G2091" s="23">
        <v>0</v>
      </c>
      <c r="H2091" s="24" t="s">
        <v>2380</v>
      </c>
      <c r="I2091" s="38" t="str">
        <f t="shared" si="64"/>
        <v>Normal Weight</v>
      </c>
      <c r="J2091" s="38" t="str">
        <f t="shared" si="65"/>
        <v>Normal</v>
      </c>
    </row>
    <row r="2092" spans="1:10" x14ac:dyDescent="0.25">
      <c r="A2092" s="25" t="s">
        <v>274</v>
      </c>
      <c r="B2092" s="26">
        <v>15.68</v>
      </c>
      <c r="C2092" s="26">
        <v>6.16</v>
      </c>
      <c r="D2092" s="26" t="s">
        <v>2381</v>
      </c>
      <c r="E2092" s="26" t="s">
        <v>2380</v>
      </c>
      <c r="F2092" s="26" t="s">
        <v>2380</v>
      </c>
      <c r="G2092" s="26">
        <v>1</v>
      </c>
      <c r="H2092" s="27" t="s">
        <v>2380</v>
      </c>
      <c r="I2092" s="38" t="str">
        <f t="shared" si="64"/>
        <v>Underweight</v>
      </c>
      <c r="J2092" s="38" t="str">
        <f t="shared" si="65"/>
        <v>Prediabetes</v>
      </c>
    </row>
    <row r="2093" spans="1:10" x14ac:dyDescent="0.25">
      <c r="A2093" s="22" t="s">
        <v>273</v>
      </c>
      <c r="B2093" s="23">
        <v>32.395000000000003</v>
      </c>
      <c r="C2093" s="23">
        <v>6.66</v>
      </c>
      <c r="D2093" s="23" t="s">
        <v>2380</v>
      </c>
      <c r="E2093" s="23" t="s">
        <v>2380</v>
      </c>
      <c r="F2093" s="23" t="s">
        <v>2380</v>
      </c>
      <c r="G2093" s="23">
        <v>0</v>
      </c>
      <c r="H2093" s="24" t="s">
        <v>2380</v>
      </c>
      <c r="I2093" s="38" t="str">
        <f t="shared" si="64"/>
        <v>Obesity</v>
      </c>
      <c r="J2093" s="38" t="str">
        <f t="shared" si="65"/>
        <v>Diabetes</v>
      </c>
    </row>
    <row r="2094" spans="1:10" x14ac:dyDescent="0.25">
      <c r="A2094" s="25" t="s">
        <v>272</v>
      </c>
      <c r="B2094" s="26">
        <v>23.655000000000001</v>
      </c>
      <c r="C2094" s="26">
        <v>5.92</v>
      </c>
      <c r="D2094" s="26" t="s">
        <v>2380</v>
      </c>
      <c r="E2094" s="26" t="s">
        <v>2380</v>
      </c>
      <c r="F2094" s="26" t="s">
        <v>2380</v>
      </c>
      <c r="G2094" s="26">
        <v>1</v>
      </c>
      <c r="H2094" s="27" t="s">
        <v>2380</v>
      </c>
      <c r="I2094" s="38" t="str">
        <f t="shared" si="64"/>
        <v>Normal Weight</v>
      </c>
      <c r="J2094" s="38" t="str">
        <f t="shared" si="65"/>
        <v>Prediabetes</v>
      </c>
    </row>
    <row r="2095" spans="1:10" x14ac:dyDescent="0.25">
      <c r="A2095" s="22" t="s">
        <v>271</v>
      </c>
      <c r="B2095" s="23">
        <v>28.4</v>
      </c>
      <c r="C2095" s="23">
        <v>5.97</v>
      </c>
      <c r="D2095" s="23" t="s">
        <v>2380</v>
      </c>
      <c r="E2095" s="23" t="s">
        <v>2380</v>
      </c>
      <c r="F2095" s="23" t="s">
        <v>2382</v>
      </c>
      <c r="G2095" s="23">
        <v>1</v>
      </c>
      <c r="H2095" s="24" t="s">
        <v>2380</v>
      </c>
      <c r="I2095" s="38" t="str">
        <f t="shared" si="64"/>
        <v>Overweight</v>
      </c>
      <c r="J2095" s="38" t="str">
        <f t="shared" si="65"/>
        <v>Prediabetes</v>
      </c>
    </row>
    <row r="2096" spans="1:10" x14ac:dyDescent="0.25">
      <c r="A2096" s="25" t="s">
        <v>270</v>
      </c>
      <c r="B2096" s="26">
        <v>35.42</v>
      </c>
      <c r="C2096" s="26">
        <v>4.6399999999999997</v>
      </c>
      <c r="D2096" s="26" t="s">
        <v>2381</v>
      </c>
      <c r="E2096" s="26" t="s">
        <v>2380</v>
      </c>
      <c r="F2096" s="26" t="s">
        <v>2380</v>
      </c>
      <c r="G2096" s="26">
        <v>0</v>
      </c>
      <c r="H2096" s="27" t="s">
        <v>2380</v>
      </c>
      <c r="I2096" s="38" t="str">
        <f t="shared" si="64"/>
        <v>Obesity</v>
      </c>
      <c r="J2096" s="38" t="str">
        <f t="shared" si="65"/>
        <v>Normal</v>
      </c>
    </row>
    <row r="2097" spans="1:10" x14ac:dyDescent="0.25">
      <c r="A2097" s="22" t="s">
        <v>269</v>
      </c>
      <c r="B2097" s="23">
        <v>26.18</v>
      </c>
      <c r="C2097" s="23">
        <v>6.12</v>
      </c>
      <c r="D2097" s="23" t="s">
        <v>2380</v>
      </c>
      <c r="E2097" s="23" t="s">
        <v>2381</v>
      </c>
      <c r="F2097" s="23" t="s">
        <v>2380</v>
      </c>
      <c r="G2097" s="23">
        <v>1</v>
      </c>
      <c r="H2097" s="24" t="s">
        <v>2380</v>
      </c>
      <c r="I2097" s="38" t="str">
        <f t="shared" si="64"/>
        <v>Overweight</v>
      </c>
      <c r="J2097" s="38" t="str">
        <f t="shared" si="65"/>
        <v>Prediabetes</v>
      </c>
    </row>
    <row r="2098" spans="1:10" x14ac:dyDescent="0.25">
      <c r="A2098" s="25" t="s">
        <v>268</v>
      </c>
      <c r="B2098" s="26">
        <v>20.8</v>
      </c>
      <c r="C2098" s="26">
        <v>4.87</v>
      </c>
      <c r="D2098" s="26" t="s">
        <v>2381</v>
      </c>
      <c r="E2098" s="26" t="s">
        <v>2380</v>
      </c>
      <c r="F2098" s="26" t="s">
        <v>2380</v>
      </c>
      <c r="G2098" s="26">
        <v>0</v>
      </c>
      <c r="H2098" s="27" t="s">
        <v>2380</v>
      </c>
      <c r="I2098" s="38" t="str">
        <f t="shared" si="64"/>
        <v>Normal Weight</v>
      </c>
      <c r="J2098" s="38" t="str">
        <f t="shared" si="65"/>
        <v>Normal</v>
      </c>
    </row>
    <row r="2099" spans="1:10" x14ac:dyDescent="0.25">
      <c r="A2099" s="22" t="s">
        <v>267</v>
      </c>
      <c r="B2099" s="23">
        <v>15.82</v>
      </c>
      <c r="C2099" s="23">
        <v>4.5999999999999996</v>
      </c>
      <c r="D2099" s="23" t="s">
        <v>2380</v>
      </c>
      <c r="E2099" s="23" t="s">
        <v>2380</v>
      </c>
      <c r="F2099" s="23" t="s">
        <v>2380</v>
      </c>
      <c r="G2099" s="23">
        <v>0</v>
      </c>
      <c r="H2099" s="24" t="s">
        <v>2380</v>
      </c>
      <c r="I2099" s="38" t="str">
        <f t="shared" si="64"/>
        <v>Underweight</v>
      </c>
      <c r="J2099" s="38" t="str">
        <f t="shared" si="65"/>
        <v>Normal</v>
      </c>
    </row>
    <row r="2100" spans="1:10" x14ac:dyDescent="0.25">
      <c r="A2100" s="25" t="s">
        <v>266</v>
      </c>
      <c r="B2100" s="26">
        <v>17.670000000000002</v>
      </c>
      <c r="C2100" s="26">
        <v>4.78</v>
      </c>
      <c r="D2100" s="26" t="s">
        <v>2380</v>
      </c>
      <c r="E2100" s="26" t="s">
        <v>2380</v>
      </c>
      <c r="F2100" s="26" t="s">
        <v>2380</v>
      </c>
      <c r="G2100" s="26">
        <v>0</v>
      </c>
      <c r="H2100" s="27" t="s">
        <v>2380</v>
      </c>
      <c r="I2100" s="38" t="str">
        <f t="shared" si="64"/>
        <v>Underweight</v>
      </c>
      <c r="J2100" s="38" t="str">
        <f t="shared" si="65"/>
        <v>Normal</v>
      </c>
    </row>
    <row r="2101" spans="1:10" x14ac:dyDescent="0.25">
      <c r="A2101" s="22" t="s">
        <v>265</v>
      </c>
      <c r="B2101" s="23">
        <v>31.92</v>
      </c>
      <c r="C2101" s="23">
        <v>11.05</v>
      </c>
      <c r="D2101" s="23" t="s">
        <v>2380</v>
      </c>
      <c r="E2101" s="23" t="s">
        <v>2380</v>
      </c>
      <c r="F2101" s="23" t="s">
        <v>2380</v>
      </c>
      <c r="G2101" s="23">
        <v>0</v>
      </c>
      <c r="H2101" s="24" t="s">
        <v>2380</v>
      </c>
      <c r="I2101" s="38" t="str">
        <f t="shared" si="64"/>
        <v>Obesity</v>
      </c>
      <c r="J2101" s="38" t="str">
        <f t="shared" si="65"/>
        <v>Diabetes</v>
      </c>
    </row>
    <row r="2102" spans="1:10" x14ac:dyDescent="0.25">
      <c r="A2102" s="25" t="s">
        <v>264</v>
      </c>
      <c r="B2102" s="26">
        <v>28.975000000000001</v>
      </c>
      <c r="C2102" s="26">
        <v>7.62</v>
      </c>
      <c r="D2102" s="26" t="s">
        <v>2380</v>
      </c>
      <c r="E2102" s="26" t="s">
        <v>2380</v>
      </c>
      <c r="F2102" s="26" t="s">
        <v>2380</v>
      </c>
      <c r="G2102" s="26">
        <v>0</v>
      </c>
      <c r="H2102" s="27" t="s">
        <v>2380</v>
      </c>
      <c r="I2102" s="38" t="str">
        <f t="shared" si="64"/>
        <v>Overweight</v>
      </c>
      <c r="J2102" s="38" t="str">
        <f t="shared" si="65"/>
        <v>Diabetes</v>
      </c>
    </row>
    <row r="2103" spans="1:10" x14ac:dyDescent="0.25">
      <c r="A2103" s="22" t="s">
        <v>263</v>
      </c>
      <c r="B2103" s="23">
        <v>31.73</v>
      </c>
      <c r="C2103" s="23">
        <v>4.78</v>
      </c>
      <c r="D2103" s="23" t="s">
        <v>2381</v>
      </c>
      <c r="E2103" s="23" t="s">
        <v>2381</v>
      </c>
      <c r="F2103" s="23" t="s">
        <v>2380</v>
      </c>
      <c r="G2103" s="23">
        <v>2</v>
      </c>
      <c r="H2103" s="24" t="s">
        <v>2380</v>
      </c>
      <c r="I2103" s="38" t="str">
        <f t="shared" si="64"/>
        <v>Obesity</v>
      </c>
      <c r="J2103" s="38" t="str">
        <f t="shared" si="65"/>
        <v>Normal</v>
      </c>
    </row>
    <row r="2104" spans="1:10" x14ac:dyDescent="0.25">
      <c r="A2104" s="25" t="s">
        <v>262</v>
      </c>
      <c r="B2104" s="26">
        <v>28.88</v>
      </c>
      <c r="C2104" s="26">
        <v>6.09</v>
      </c>
      <c r="D2104" s="26" t="s">
        <v>2381</v>
      </c>
      <c r="E2104" s="26" t="s">
        <v>2381</v>
      </c>
      <c r="F2104" s="26" t="s">
        <v>2380</v>
      </c>
      <c r="G2104" s="26">
        <v>2</v>
      </c>
      <c r="H2104" s="27" t="s">
        <v>2380</v>
      </c>
      <c r="I2104" s="38" t="str">
        <f t="shared" si="64"/>
        <v>Overweight</v>
      </c>
      <c r="J2104" s="38" t="str">
        <f t="shared" si="65"/>
        <v>Prediabetes</v>
      </c>
    </row>
    <row r="2105" spans="1:10" x14ac:dyDescent="0.25">
      <c r="A2105" s="22" t="s">
        <v>261</v>
      </c>
      <c r="B2105" s="23">
        <v>25.555</v>
      </c>
      <c r="C2105" s="23">
        <v>5.1100000000000003</v>
      </c>
      <c r="D2105" s="23" t="s">
        <v>2380</v>
      </c>
      <c r="E2105" s="23" t="s">
        <v>2380</v>
      </c>
      <c r="F2105" s="23" t="s">
        <v>2382</v>
      </c>
      <c r="G2105" s="23">
        <v>1</v>
      </c>
      <c r="H2105" s="24" t="s">
        <v>2380</v>
      </c>
      <c r="I2105" s="38" t="str">
        <f t="shared" si="64"/>
        <v>Overweight</v>
      </c>
      <c r="J2105" s="38" t="str">
        <f t="shared" si="65"/>
        <v>Normal</v>
      </c>
    </row>
    <row r="2106" spans="1:10" x14ac:dyDescent="0.25">
      <c r="A2106" s="25" t="s">
        <v>260</v>
      </c>
      <c r="B2106" s="26">
        <v>37.29</v>
      </c>
      <c r="C2106" s="26">
        <v>4.46</v>
      </c>
      <c r="D2106" s="26" t="s">
        <v>2380</v>
      </c>
      <c r="E2106" s="26" t="s">
        <v>2381</v>
      </c>
      <c r="F2106" s="26" t="s">
        <v>2380</v>
      </c>
      <c r="G2106" s="26">
        <v>1</v>
      </c>
      <c r="H2106" s="27" t="s">
        <v>2380</v>
      </c>
      <c r="I2106" s="38" t="str">
        <f t="shared" si="64"/>
        <v>Obesity</v>
      </c>
      <c r="J2106" s="38" t="str">
        <f t="shared" si="65"/>
        <v>Normal</v>
      </c>
    </row>
    <row r="2107" spans="1:10" x14ac:dyDescent="0.25">
      <c r="A2107" s="22" t="s">
        <v>259</v>
      </c>
      <c r="B2107" s="23">
        <v>40.28</v>
      </c>
      <c r="C2107" s="23">
        <v>6.11</v>
      </c>
      <c r="D2107" s="23" t="s">
        <v>2380</v>
      </c>
      <c r="E2107" s="23" t="s">
        <v>2381</v>
      </c>
      <c r="F2107" s="23" t="s">
        <v>2380</v>
      </c>
      <c r="G2107" s="23">
        <v>1</v>
      </c>
      <c r="H2107" s="24" t="s">
        <v>2380</v>
      </c>
      <c r="I2107" s="38" t="str">
        <f t="shared" si="64"/>
        <v>Obesity</v>
      </c>
      <c r="J2107" s="38" t="str">
        <f t="shared" si="65"/>
        <v>Prediabetes</v>
      </c>
    </row>
    <row r="2108" spans="1:10" x14ac:dyDescent="0.25">
      <c r="A2108" s="25" t="s">
        <v>258</v>
      </c>
      <c r="B2108" s="26">
        <v>40.185000000000002</v>
      </c>
      <c r="C2108" s="26">
        <v>4.66</v>
      </c>
      <c r="D2108" s="26" t="s">
        <v>2380</v>
      </c>
      <c r="E2108" s="26" t="s">
        <v>2381</v>
      </c>
      <c r="F2108" s="26" t="s">
        <v>2380</v>
      </c>
      <c r="G2108" s="26">
        <v>1</v>
      </c>
      <c r="H2108" s="27" t="s">
        <v>2380</v>
      </c>
      <c r="I2108" s="38" t="str">
        <f t="shared" si="64"/>
        <v>Obesity</v>
      </c>
      <c r="J2108" s="38" t="str">
        <f t="shared" si="65"/>
        <v>Normal</v>
      </c>
    </row>
    <row r="2109" spans="1:10" x14ac:dyDescent="0.25">
      <c r="A2109" s="22" t="s">
        <v>257</v>
      </c>
      <c r="B2109" s="23">
        <v>23.57</v>
      </c>
      <c r="C2109" s="23">
        <v>6.14</v>
      </c>
      <c r="D2109" s="23" t="s">
        <v>2380</v>
      </c>
      <c r="E2109" s="23" t="s">
        <v>2380</v>
      </c>
      <c r="F2109" s="23" t="s">
        <v>2380</v>
      </c>
      <c r="G2109" s="23">
        <v>0</v>
      </c>
      <c r="H2109" s="24" t="s">
        <v>2380</v>
      </c>
      <c r="I2109" s="38" t="str">
        <f t="shared" si="64"/>
        <v>Normal Weight</v>
      </c>
      <c r="J2109" s="38" t="str">
        <f t="shared" si="65"/>
        <v>Prediabetes</v>
      </c>
    </row>
    <row r="2110" spans="1:10" x14ac:dyDescent="0.25">
      <c r="A2110" s="25" t="s">
        <v>256</v>
      </c>
      <c r="B2110" s="26">
        <v>35.625</v>
      </c>
      <c r="C2110" s="26">
        <v>6.21</v>
      </c>
      <c r="D2110" s="26" t="s">
        <v>2380</v>
      </c>
      <c r="E2110" s="26" t="s">
        <v>2381</v>
      </c>
      <c r="F2110" s="26" t="s">
        <v>2380</v>
      </c>
      <c r="G2110" s="26">
        <v>1</v>
      </c>
      <c r="H2110" s="27" t="s">
        <v>2380</v>
      </c>
      <c r="I2110" s="38" t="str">
        <f t="shared" si="64"/>
        <v>Obesity</v>
      </c>
      <c r="J2110" s="38" t="str">
        <f t="shared" si="65"/>
        <v>Prediabetes</v>
      </c>
    </row>
    <row r="2111" spans="1:10" x14ac:dyDescent="0.25">
      <c r="A2111" s="22" t="s">
        <v>255</v>
      </c>
      <c r="B2111" s="23">
        <v>33.155000000000001</v>
      </c>
      <c r="C2111" s="23">
        <v>4.5999999999999996</v>
      </c>
      <c r="D2111" s="23" t="s">
        <v>2380</v>
      </c>
      <c r="E2111" s="23" t="s">
        <v>2381</v>
      </c>
      <c r="F2111" s="23" t="s">
        <v>2380</v>
      </c>
      <c r="G2111" s="23">
        <v>1</v>
      </c>
      <c r="H2111" s="24" t="s">
        <v>2380</v>
      </c>
      <c r="I2111" s="38" t="str">
        <f t="shared" si="64"/>
        <v>Obesity</v>
      </c>
      <c r="J2111" s="38" t="str">
        <f t="shared" si="65"/>
        <v>Normal</v>
      </c>
    </row>
    <row r="2112" spans="1:10" x14ac:dyDescent="0.25">
      <c r="A2112" s="25" t="s">
        <v>254</v>
      </c>
      <c r="B2112" s="26">
        <v>31.92</v>
      </c>
      <c r="C2112" s="26">
        <v>5.04</v>
      </c>
      <c r="D2112" s="26" t="s">
        <v>2380</v>
      </c>
      <c r="E2112" s="26" t="s">
        <v>2381</v>
      </c>
      <c r="F2112" s="26" t="s">
        <v>2380</v>
      </c>
      <c r="G2112" s="26">
        <v>1</v>
      </c>
      <c r="H2112" s="27" t="s">
        <v>2380</v>
      </c>
      <c r="I2112" s="38" t="str">
        <f t="shared" si="64"/>
        <v>Obesity</v>
      </c>
      <c r="J2112" s="38" t="str">
        <f t="shared" si="65"/>
        <v>Normal</v>
      </c>
    </row>
    <row r="2113" spans="1:10" x14ac:dyDescent="0.25">
      <c r="A2113" s="22" t="s">
        <v>253</v>
      </c>
      <c r="B2113" s="23">
        <v>30.305</v>
      </c>
      <c r="C2113" s="23">
        <v>5.08</v>
      </c>
      <c r="D2113" s="23" t="s">
        <v>2380</v>
      </c>
      <c r="E2113" s="23" t="s">
        <v>2381</v>
      </c>
      <c r="F2113" s="23" t="s">
        <v>2380</v>
      </c>
      <c r="G2113" s="23">
        <v>1</v>
      </c>
      <c r="H2113" s="24" t="s">
        <v>2380</v>
      </c>
      <c r="I2113" s="38" t="str">
        <f t="shared" si="64"/>
        <v>Obesity</v>
      </c>
      <c r="J2113" s="38" t="str">
        <f t="shared" si="65"/>
        <v>Normal</v>
      </c>
    </row>
    <row r="2114" spans="1:10" x14ac:dyDescent="0.25">
      <c r="A2114" s="25" t="s">
        <v>252</v>
      </c>
      <c r="B2114" s="26">
        <v>30.114999999999998</v>
      </c>
      <c r="C2114" s="26">
        <v>4.38</v>
      </c>
      <c r="D2114" s="26" t="s">
        <v>2380</v>
      </c>
      <c r="E2114" s="26" t="s">
        <v>2381</v>
      </c>
      <c r="F2114" s="26" t="s">
        <v>2380</v>
      </c>
      <c r="G2114" s="26">
        <v>1</v>
      </c>
      <c r="H2114" s="27" t="s">
        <v>2380</v>
      </c>
      <c r="I2114" s="38" t="str">
        <f t="shared" ref="I2114:I2177" si="66">IF(B2114&lt;18.5,"Underweight",IF(B2114&lt;25,"Normal Weight",IF(B2114&lt;30,"Overweight","Obesity")))</f>
        <v>Obesity</v>
      </c>
      <c r="J2114" s="38" t="str">
        <f t="shared" ref="J2114:J2177" si="67">IF(C2114&lt;5.7,"Normal",IF(C2114&lt;6.5,"Prediabetes","Diabetes"))</f>
        <v>Normal</v>
      </c>
    </row>
    <row r="2115" spans="1:10" x14ac:dyDescent="0.25">
      <c r="A2115" s="22" t="s">
        <v>251</v>
      </c>
      <c r="B2115" s="23">
        <v>24.09</v>
      </c>
      <c r="C2115" s="23">
        <v>4.79</v>
      </c>
      <c r="D2115" s="23" t="s">
        <v>2380</v>
      </c>
      <c r="E2115" s="23" t="s">
        <v>2381</v>
      </c>
      <c r="F2115" s="23" t="s">
        <v>2380</v>
      </c>
      <c r="G2115" s="23">
        <v>1</v>
      </c>
      <c r="H2115" s="24" t="s">
        <v>2380</v>
      </c>
      <c r="I2115" s="38" t="str">
        <f t="shared" si="66"/>
        <v>Normal Weight</v>
      </c>
      <c r="J2115" s="38" t="str">
        <f t="shared" si="67"/>
        <v>Normal</v>
      </c>
    </row>
    <row r="2116" spans="1:10" x14ac:dyDescent="0.25">
      <c r="A2116" s="25" t="s">
        <v>250</v>
      </c>
      <c r="B2116" s="26">
        <v>28.215</v>
      </c>
      <c r="C2116" s="26">
        <v>4.21</v>
      </c>
      <c r="D2116" s="26" t="s">
        <v>2380</v>
      </c>
      <c r="E2116" s="26" t="s">
        <v>2381</v>
      </c>
      <c r="F2116" s="26" t="s">
        <v>2380</v>
      </c>
      <c r="G2116" s="26">
        <v>1</v>
      </c>
      <c r="H2116" s="27" t="s">
        <v>2380</v>
      </c>
      <c r="I2116" s="38" t="str">
        <f t="shared" si="66"/>
        <v>Overweight</v>
      </c>
      <c r="J2116" s="38" t="str">
        <f t="shared" si="67"/>
        <v>Normal</v>
      </c>
    </row>
    <row r="2117" spans="1:10" x14ac:dyDescent="0.25">
      <c r="A2117" s="22" t="s">
        <v>248</v>
      </c>
      <c r="B2117" s="23">
        <v>26.315000000000001</v>
      </c>
      <c r="C2117" s="23">
        <v>5.47</v>
      </c>
      <c r="D2117" s="23" t="s">
        <v>2380</v>
      </c>
      <c r="E2117" s="23" t="s">
        <v>2381</v>
      </c>
      <c r="F2117" s="23" t="s">
        <v>2380</v>
      </c>
      <c r="G2117" s="23">
        <v>1</v>
      </c>
      <c r="H2117" s="24" t="s">
        <v>2380</v>
      </c>
      <c r="I2117" s="38" t="str">
        <f t="shared" si="66"/>
        <v>Overweight</v>
      </c>
      <c r="J2117" s="38" t="str">
        <f t="shared" si="67"/>
        <v>Normal</v>
      </c>
    </row>
    <row r="2118" spans="1:10" x14ac:dyDescent="0.25">
      <c r="A2118" s="25" t="s">
        <v>246</v>
      </c>
      <c r="B2118" s="26">
        <v>25.08</v>
      </c>
      <c r="C2118" s="26">
        <v>5.09</v>
      </c>
      <c r="D2118" s="26" t="s">
        <v>2380</v>
      </c>
      <c r="E2118" s="26" t="s">
        <v>2381</v>
      </c>
      <c r="F2118" s="26" t="s">
        <v>2380</v>
      </c>
      <c r="G2118" s="26">
        <v>1</v>
      </c>
      <c r="H2118" s="27" t="s">
        <v>2380</v>
      </c>
      <c r="I2118" s="38" t="str">
        <f t="shared" si="66"/>
        <v>Overweight</v>
      </c>
      <c r="J2118" s="38" t="str">
        <f t="shared" si="67"/>
        <v>Normal</v>
      </c>
    </row>
    <row r="2119" spans="1:10" x14ac:dyDescent="0.25">
      <c r="A2119" s="22" t="s">
        <v>245</v>
      </c>
      <c r="B2119" s="23">
        <v>15.41</v>
      </c>
      <c r="C2119" s="23">
        <v>5.08</v>
      </c>
      <c r="D2119" s="23" t="s">
        <v>2380</v>
      </c>
      <c r="E2119" s="23" t="s">
        <v>2380</v>
      </c>
      <c r="F2119" s="23" t="s">
        <v>2380</v>
      </c>
      <c r="G2119" s="23">
        <v>0</v>
      </c>
      <c r="H2119" s="24" t="s">
        <v>2380</v>
      </c>
      <c r="I2119" s="38" t="str">
        <f t="shared" si="66"/>
        <v>Underweight</v>
      </c>
      <c r="J2119" s="38" t="str">
        <f t="shared" si="67"/>
        <v>Normal</v>
      </c>
    </row>
    <row r="2120" spans="1:10" x14ac:dyDescent="0.25">
      <c r="A2120" s="25" t="s">
        <v>244</v>
      </c>
      <c r="B2120" s="26">
        <v>23.83</v>
      </c>
      <c r="C2120" s="26">
        <v>5.68</v>
      </c>
      <c r="D2120" s="26" t="s">
        <v>2380</v>
      </c>
      <c r="E2120" s="26" t="s">
        <v>2380</v>
      </c>
      <c r="F2120" s="26" t="s">
        <v>2380</v>
      </c>
      <c r="G2120" s="26">
        <v>0</v>
      </c>
      <c r="H2120" s="27" t="s">
        <v>2380</v>
      </c>
      <c r="I2120" s="38" t="str">
        <f t="shared" si="66"/>
        <v>Normal Weight</v>
      </c>
      <c r="J2120" s="38" t="str">
        <f t="shared" si="67"/>
        <v>Normal</v>
      </c>
    </row>
    <row r="2121" spans="1:10" x14ac:dyDescent="0.25">
      <c r="A2121" s="22" t="s">
        <v>243</v>
      </c>
      <c r="B2121" s="23">
        <v>36</v>
      </c>
      <c r="C2121" s="23">
        <v>4.66</v>
      </c>
      <c r="D2121" s="23" t="s">
        <v>2380</v>
      </c>
      <c r="E2121" s="23" t="s">
        <v>2381</v>
      </c>
      <c r="F2121" s="23" t="s">
        <v>2380</v>
      </c>
      <c r="G2121" s="23">
        <v>1</v>
      </c>
      <c r="H2121" s="24" t="s">
        <v>2380</v>
      </c>
      <c r="I2121" s="38" t="str">
        <f t="shared" si="66"/>
        <v>Obesity</v>
      </c>
      <c r="J2121" s="38" t="str">
        <f t="shared" si="67"/>
        <v>Normal</v>
      </c>
    </row>
    <row r="2122" spans="1:10" x14ac:dyDescent="0.25">
      <c r="A2122" s="25" t="s">
        <v>242</v>
      </c>
      <c r="B2122" s="26">
        <v>28.82</v>
      </c>
      <c r="C2122" s="26">
        <v>5.59</v>
      </c>
      <c r="D2122" s="26" t="s">
        <v>2380</v>
      </c>
      <c r="E2122" s="26" t="s">
        <v>2381</v>
      </c>
      <c r="F2122" s="26" t="s">
        <v>2380</v>
      </c>
      <c r="G2122" s="26">
        <v>1</v>
      </c>
      <c r="H2122" s="27" t="s">
        <v>2380</v>
      </c>
      <c r="I2122" s="38" t="str">
        <f t="shared" si="66"/>
        <v>Overweight</v>
      </c>
      <c r="J2122" s="38" t="str">
        <f t="shared" si="67"/>
        <v>Normal</v>
      </c>
    </row>
    <row r="2123" spans="1:10" x14ac:dyDescent="0.25">
      <c r="A2123" s="22" t="s">
        <v>241</v>
      </c>
      <c r="B2123" s="23">
        <v>28.05</v>
      </c>
      <c r="C2123" s="23">
        <v>6.2</v>
      </c>
      <c r="D2123" s="23" t="s">
        <v>2380</v>
      </c>
      <c r="E2123" s="23" t="s">
        <v>2381</v>
      </c>
      <c r="F2123" s="23" t="s">
        <v>2380</v>
      </c>
      <c r="G2123" s="23">
        <v>1</v>
      </c>
      <c r="H2123" s="24" t="s">
        <v>2380</v>
      </c>
      <c r="I2123" s="38" t="str">
        <f t="shared" si="66"/>
        <v>Overweight</v>
      </c>
      <c r="J2123" s="38" t="str">
        <f t="shared" si="67"/>
        <v>Prediabetes</v>
      </c>
    </row>
    <row r="2124" spans="1:10" x14ac:dyDescent="0.25">
      <c r="A2124" s="25" t="s">
        <v>240</v>
      </c>
      <c r="B2124" s="26">
        <v>27.1</v>
      </c>
      <c r="C2124" s="26">
        <v>4.45</v>
      </c>
      <c r="D2124" s="26" t="s">
        <v>2380</v>
      </c>
      <c r="E2124" s="26" t="s">
        <v>2381</v>
      </c>
      <c r="F2124" s="26" t="s">
        <v>2380</v>
      </c>
      <c r="G2124" s="26">
        <v>1</v>
      </c>
      <c r="H2124" s="27" t="s">
        <v>2380</v>
      </c>
      <c r="I2124" s="38" t="str">
        <f t="shared" si="66"/>
        <v>Overweight</v>
      </c>
      <c r="J2124" s="38" t="str">
        <f t="shared" si="67"/>
        <v>Normal</v>
      </c>
    </row>
    <row r="2125" spans="1:10" x14ac:dyDescent="0.25">
      <c r="A2125" s="22" t="s">
        <v>239</v>
      </c>
      <c r="B2125" s="23">
        <v>24.3</v>
      </c>
      <c r="C2125" s="23">
        <v>6.1</v>
      </c>
      <c r="D2125" s="23" t="s">
        <v>2381</v>
      </c>
      <c r="E2125" s="23" t="s">
        <v>2381</v>
      </c>
      <c r="F2125" s="23" t="s">
        <v>2380</v>
      </c>
      <c r="G2125" s="23">
        <v>1</v>
      </c>
      <c r="H2125" s="24" t="s">
        <v>2380</v>
      </c>
      <c r="I2125" s="38" t="str">
        <f t="shared" si="66"/>
        <v>Normal Weight</v>
      </c>
      <c r="J2125" s="38" t="str">
        <f t="shared" si="67"/>
        <v>Prediabetes</v>
      </c>
    </row>
    <row r="2126" spans="1:10" x14ac:dyDescent="0.25">
      <c r="A2126" s="25" t="s">
        <v>238</v>
      </c>
      <c r="B2126" s="26">
        <v>30.72</v>
      </c>
      <c r="C2126" s="26">
        <v>6.06</v>
      </c>
      <c r="D2126" s="26" t="s">
        <v>2380</v>
      </c>
      <c r="E2126" s="26" t="s">
        <v>2381</v>
      </c>
      <c r="F2126" s="26" t="s">
        <v>2380</v>
      </c>
      <c r="G2126" s="26">
        <v>1</v>
      </c>
      <c r="H2126" s="27" t="s">
        <v>2380</v>
      </c>
      <c r="I2126" s="38" t="str">
        <f t="shared" si="66"/>
        <v>Obesity</v>
      </c>
      <c r="J2126" s="38" t="str">
        <f t="shared" si="67"/>
        <v>Prediabetes</v>
      </c>
    </row>
    <row r="2127" spans="1:10" x14ac:dyDescent="0.25">
      <c r="A2127" s="22" t="s">
        <v>237</v>
      </c>
      <c r="B2127" s="23">
        <v>37.43</v>
      </c>
      <c r="C2127" s="23">
        <v>4.5599999999999996</v>
      </c>
      <c r="D2127" s="23" t="s">
        <v>2380</v>
      </c>
      <c r="E2127" s="23" t="s">
        <v>2380</v>
      </c>
      <c r="F2127" s="23" t="s">
        <v>2382</v>
      </c>
      <c r="G2127" s="23">
        <v>1</v>
      </c>
      <c r="H2127" s="24" t="s">
        <v>2380</v>
      </c>
      <c r="I2127" s="38" t="str">
        <f t="shared" si="66"/>
        <v>Obesity</v>
      </c>
      <c r="J2127" s="38" t="str">
        <f t="shared" si="67"/>
        <v>Normal</v>
      </c>
    </row>
    <row r="2128" spans="1:10" x14ac:dyDescent="0.25">
      <c r="A2128" s="25" t="s">
        <v>236</v>
      </c>
      <c r="B2128" s="26">
        <v>25.74</v>
      </c>
      <c r="C2128" s="26">
        <v>6.41</v>
      </c>
      <c r="D2128" s="26" t="s">
        <v>2381</v>
      </c>
      <c r="E2128" s="26" t="s">
        <v>2380</v>
      </c>
      <c r="F2128" s="26" t="s">
        <v>2382</v>
      </c>
      <c r="G2128" s="26">
        <v>1</v>
      </c>
      <c r="H2128" s="27" t="s">
        <v>2380</v>
      </c>
      <c r="I2128" s="38" t="str">
        <f t="shared" si="66"/>
        <v>Overweight</v>
      </c>
      <c r="J2128" s="38" t="str">
        <f t="shared" si="67"/>
        <v>Prediabetes</v>
      </c>
    </row>
    <row r="2129" spans="1:10" x14ac:dyDescent="0.25">
      <c r="A2129" s="22" t="s">
        <v>235</v>
      </c>
      <c r="B2129" s="23">
        <v>36.575000000000003</v>
      </c>
      <c r="C2129" s="23">
        <v>5.57</v>
      </c>
      <c r="D2129" s="23" t="s">
        <v>2380</v>
      </c>
      <c r="E2129" s="23" t="s">
        <v>2380</v>
      </c>
      <c r="F2129" s="23" t="s">
        <v>2382</v>
      </c>
      <c r="G2129" s="23">
        <v>1</v>
      </c>
      <c r="H2129" s="24" t="s">
        <v>2380</v>
      </c>
      <c r="I2129" s="38" t="str">
        <f t="shared" si="66"/>
        <v>Obesity</v>
      </c>
      <c r="J2129" s="38" t="str">
        <f t="shared" si="67"/>
        <v>Normal</v>
      </c>
    </row>
    <row r="2130" spans="1:10" x14ac:dyDescent="0.25">
      <c r="A2130" s="25" t="s">
        <v>234</v>
      </c>
      <c r="B2130" s="26">
        <v>35.15</v>
      </c>
      <c r="C2130" s="26">
        <v>5.47</v>
      </c>
      <c r="D2130" s="26" t="s">
        <v>2380</v>
      </c>
      <c r="E2130" s="26" t="s">
        <v>2380</v>
      </c>
      <c r="F2130" s="26" t="s">
        <v>2382</v>
      </c>
      <c r="G2130" s="26">
        <v>1</v>
      </c>
      <c r="H2130" s="27" t="s">
        <v>2380</v>
      </c>
      <c r="I2130" s="38" t="str">
        <f t="shared" si="66"/>
        <v>Obesity</v>
      </c>
      <c r="J2130" s="38" t="str">
        <f t="shared" si="67"/>
        <v>Normal</v>
      </c>
    </row>
    <row r="2131" spans="1:10" x14ac:dyDescent="0.25">
      <c r="A2131" s="22" t="s">
        <v>233</v>
      </c>
      <c r="B2131" s="23">
        <v>32.11</v>
      </c>
      <c r="C2131" s="23">
        <v>4.43</v>
      </c>
      <c r="D2131" s="23" t="s">
        <v>2380</v>
      </c>
      <c r="E2131" s="23" t="s">
        <v>2380</v>
      </c>
      <c r="F2131" s="23" t="s">
        <v>2382</v>
      </c>
      <c r="G2131" s="23">
        <v>1</v>
      </c>
      <c r="H2131" s="24" t="s">
        <v>2380</v>
      </c>
      <c r="I2131" s="38" t="str">
        <f t="shared" si="66"/>
        <v>Obesity</v>
      </c>
      <c r="J2131" s="38" t="str">
        <f t="shared" si="67"/>
        <v>Normal</v>
      </c>
    </row>
    <row r="2132" spans="1:10" x14ac:dyDescent="0.25">
      <c r="A2132" s="25" t="s">
        <v>232</v>
      </c>
      <c r="B2132" s="26">
        <v>30.495000000000001</v>
      </c>
      <c r="C2132" s="26">
        <v>4.95</v>
      </c>
      <c r="D2132" s="26" t="s">
        <v>2380</v>
      </c>
      <c r="E2132" s="26" t="s">
        <v>2380</v>
      </c>
      <c r="F2132" s="26" t="s">
        <v>2382</v>
      </c>
      <c r="G2132" s="26">
        <v>1</v>
      </c>
      <c r="H2132" s="27" t="s">
        <v>2380</v>
      </c>
      <c r="I2132" s="38" t="str">
        <f t="shared" si="66"/>
        <v>Obesity</v>
      </c>
      <c r="J2132" s="38" t="str">
        <f t="shared" si="67"/>
        <v>Normal</v>
      </c>
    </row>
    <row r="2133" spans="1:10" x14ac:dyDescent="0.25">
      <c r="A2133" s="22" t="s">
        <v>231</v>
      </c>
      <c r="B2133" s="23">
        <v>29.24</v>
      </c>
      <c r="C2133" s="23">
        <v>4.04</v>
      </c>
      <c r="D2133" s="23" t="s">
        <v>2380</v>
      </c>
      <c r="E2133" s="23" t="s">
        <v>2381</v>
      </c>
      <c r="F2133" s="23" t="s">
        <v>2380</v>
      </c>
      <c r="G2133" s="23">
        <v>1</v>
      </c>
      <c r="H2133" s="24" t="s">
        <v>2380</v>
      </c>
      <c r="I2133" s="38" t="str">
        <f t="shared" si="66"/>
        <v>Overweight</v>
      </c>
      <c r="J2133" s="38" t="str">
        <f t="shared" si="67"/>
        <v>Normal</v>
      </c>
    </row>
    <row r="2134" spans="1:10" x14ac:dyDescent="0.25">
      <c r="A2134" s="25" t="s">
        <v>230</v>
      </c>
      <c r="B2134" s="26">
        <v>22.515000000000001</v>
      </c>
      <c r="C2134" s="26">
        <v>5.93</v>
      </c>
      <c r="D2134" s="26" t="s">
        <v>2380</v>
      </c>
      <c r="E2134" s="26" t="s">
        <v>2380</v>
      </c>
      <c r="F2134" s="26" t="s">
        <v>2382</v>
      </c>
      <c r="G2134" s="26">
        <v>1</v>
      </c>
      <c r="H2134" s="27" t="s">
        <v>2380</v>
      </c>
      <c r="I2134" s="38" t="str">
        <f t="shared" si="66"/>
        <v>Normal Weight</v>
      </c>
      <c r="J2134" s="38" t="str">
        <f t="shared" si="67"/>
        <v>Prediabetes</v>
      </c>
    </row>
    <row r="2135" spans="1:10" x14ac:dyDescent="0.25">
      <c r="A2135" s="22" t="s">
        <v>229</v>
      </c>
      <c r="B2135" s="23">
        <v>15.65</v>
      </c>
      <c r="C2135" s="23">
        <v>4.2300000000000004</v>
      </c>
      <c r="D2135" s="23" t="s">
        <v>2380</v>
      </c>
      <c r="E2135" s="23" t="s">
        <v>2380</v>
      </c>
      <c r="F2135" s="23" t="s">
        <v>2380</v>
      </c>
      <c r="G2135" s="23">
        <v>0</v>
      </c>
      <c r="H2135" s="24" t="s">
        <v>2380</v>
      </c>
      <c r="I2135" s="38" t="str">
        <f t="shared" si="66"/>
        <v>Underweight</v>
      </c>
      <c r="J2135" s="38" t="str">
        <f t="shared" si="67"/>
        <v>Normal</v>
      </c>
    </row>
    <row r="2136" spans="1:10" x14ac:dyDescent="0.25">
      <c r="A2136" s="25" t="s">
        <v>228</v>
      </c>
      <c r="B2136" s="26">
        <v>27.36</v>
      </c>
      <c r="C2136" s="26">
        <v>5.59</v>
      </c>
      <c r="D2136" s="26" t="s">
        <v>2381</v>
      </c>
      <c r="E2136" s="26" t="s">
        <v>2380</v>
      </c>
      <c r="F2136" s="26" t="s">
        <v>2380</v>
      </c>
      <c r="G2136" s="26">
        <v>0</v>
      </c>
      <c r="H2136" s="27" t="s">
        <v>2380</v>
      </c>
      <c r="I2136" s="38" t="str">
        <f t="shared" si="66"/>
        <v>Overweight</v>
      </c>
      <c r="J2136" s="38" t="str">
        <f t="shared" si="67"/>
        <v>Normal</v>
      </c>
    </row>
    <row r="2137" spans="1:10" x14ac:dyDescent="0.25">
      <c r="A2137" s="22" t="s">
        <v>227</v>
      </c>
      <c r="B2137" s="23">
        <v>22.3</v>
      </c>
      <c r="C2137" s="23">
        <v>4.8899999999999997</v>
      </c>
      <c r="D2137" s="23" t="s">
        <v>2381</v>
      </c>
      <c r="E2137" s="23" t="s">
        <v>2380</v>
      </c>
      <c r="F2137" s="23" t="s">
        <v>2380</v>
      </c>
      <c r="G2137" s="23">
        <v>0</v>
      </c>
      <c r="H2137" s="24" t="s">
        <v>2380</v>
      </c>
      <c r="I2137" s="38" t="str">
        <f t="shared" si="66"/>
        <v>Normal Weight</v>
      </c>
      <c r="J2137" s="38" t="str">
        <f t="shared" si="67"/>
        <v>Normal</v>
      </c>
    </row>
    <row r="2138" spans="1:10" x14ac:dyDescent="0.25">
      <c r="A2138" s="25" t="s">
        <v>226</v>
      </c>
      <c r="B2138" s="26">
        <v>26.03</v>
      </c>
      <c r="C2138" s="26">
        <v>5.81</v>
      </c>
      <c r="D2138" s="26" t="s">
        <v>2381</v>
      </c>
      <c r="E2138" s="26" t="s">
        <v>2380</v>
      </c>
      <c r="F2138" s="26" t="s">
        <v>2380</v>
      </c>
      <c r="G2138" s="26">
        <v>0</v>
      </c>
      <c r="H2138" s="27" t="s">
        <v>2380</v>
      </c>
      <c r="I2138" s="38" t="str">
        <f t="shared" si="66"/>
        <v>Overweight</v>
      </c>
      <c r="J2138" s="38" t="str">
        <f t="shared" si="67"/>
        <v>Prediabetes</v>
      </c>
    </row>
    <row r="2139" spans="1:10" x14ac:dyDescent="0.25">
      <c r="A2139" s="22" t="s">
        <v>225</v>
      </c>
      <c r="B2139" s="23">
        <v>27.74</v>
      </c>
      <c r="C2139" s="23">
        <v>4.29</v>
      </c>
      <c r="D2139" s="23" t="s">
        <v>2380</v>
      </c>
      <c r="E2139" s="23" t="s">
        <v>2381</v>
      </c>
      <c r="F2139" s="23" t="s">
        <v>2380</v>
      </c>
      <c r="G2139" s="23">
        <v>1</v>
      </c>
      <c r="H2139" s="24" t="s">
        <v>2380</v>
      </c>
      <c r="I2139" s="38" t="str">
        <f t="shared" si="66"/>
        <v>Overweight</v>
      </c>
      <c r="J2139" s="38" t="str">
        <f t="shared" si="67"/>
        <v>Normal</v>
      </c>
    </row>
    <row r="2140" spans="1:10" x14ac:dyDescent="0.25">
      <c r="A2140" s="25" t="s">
        <v>224</v>
      </c>
      <c r="B2140" s="26">
        <v>32.11</v>
      </c>
      <c r="C2140" s="26">
        <v>4.03</v>
      </c>
      <c r="D2140" s="26" t="s">
        <v>2381</v>
      </c>
      <c r="E2140" s="26" t="s">
        <v>2381</v>
      </c>
      <c r="F2140" s="26" t="s">
        <v>2380</v>
      </c>
      <c r="G2140" s="26">
        <v>2</v>
      </c>
      <c r="H2140" s="27" t="s">
        <v>2380</v>
      </c>
      <c r="I2140" s="38" t="str">
        <f t="shared" si="66"/>
        <v>Obesity</v>
      </c>
      <c r="J2140" s="38" t="str">
        <f t="shared" si="67"/>
        <v>Normal</v>
      </c>
    </row>
    <row r="2141" spans="1:10" x14ac:dyDescent="0.25">
      <c r="A2141" s="22" t="s">
        <v>223</v>
      </c>
      <c r="B2141" s="23">
        <v>25.175000000000001</v>
      </c>
      <c r="C2141" s="23">
        <v>6.29</v>
      </c>
      <c r="D2141" s="23" t="s">
        <v>2381</v>
      </c>
      <c r="E2141" s="23" t="s">
        <v>2381</v>
      </c>
      <c r="F2141" s="23" t="s">
        <v>2380</v>
      </c>
      <c r="G2141" s="23">
        <v>2</v>
      </c>
      <c r="H2141" s="24" t="s">
        <v>2380</v>
      </c>
      <c r="I2141" s="38" t="str">
        <f t="shared" si="66"/>
        <v>Overweight</v>
      </c>
      <c r="J2141" s="38" t="str">
        <f t="shared" si="67"/>
        <v>Prediabetes</v>
      </c>
    </row>
    <row r="2142" spans="1:10" x14ac:dyDescent="0.25">
      <c r="A2142" s="25" t="s">
        <v>222</v>
      </c>
      <c r="B2142" s="26">
        <v>39.49</v>
      </c>
      <c r="C2142" s="26">
        <v>4.4800000000000004</v>
      </c>
      <c r="D2142" s="26" t="s">
        <v>2381</v>
      </c>
      <c r="E2142" s="26" t="s">
        <v>2380</v>
      </c>
      <c r="F2142" s="26" t="s">
        <v>2380</v>
      </c>
      <c r="G2142" s="26">
        <v>0</v>
      </c>
      <c r="H2142" s="27" t="s">
        <v>2380</v>
      </c>
      <c r="I2142" s="38" t="str">
        <f t="shared" si="66"/>
        <v>Obesity</v>
      </c>
      <c r="J2142" s="38" t="str">
        <f t="shared" si="67"/>
        <v>Normal</v>
      </c>
    </row>
    <row r="2143" spans="1:10" x14ac:dyDescent="0.25">
      <c r="A2143" s="22" t="s">
        <v>221</v>
      </c>
      <c r="B2143" s="23">
        <v>34.869999999999997</v>
      </c>
      <c r="C2143" s="23">
        <v>5.51</v>
      </c>
      <c r="D2143" s="23" t="s">
        <v>2381</v>
      </c>
      <c r="E2143" s="23" t="s">
        <v>2380</v>
      </c>
      <c r="F2143" s="23" t="s">
        <v>2380</v>
      </c>
      <c r="G2143" s="23">
        <v>0</v>
      </c>
      <c r="H2143" s="24" t="s">
        <v>2380</v>
      </c>
      <c r="I2143" s="38" t="str">
        <f t="shared" si="66"/>
        <v>Obesity</v>
      </c>
      <c r="J2143" s="38" t="str">
        <f t="shared" si="67"/>
        <v>Normal</v>
      </c>
    </row>
    <row r="2144" spans="1:10" x14ac:dyDescent="0.25">
      <c r="A2144" s="25" t="s">
        <v>220</v>
      </c>
      <c r="B2144" s="26">
        <v>34.6</v>
      </c>
      <c r="C2144" s="26">
        <v>4.5</v>
      </c>
      <c r="D2144" s="26" t="s">
        <v>2381</v>
      </c>
      <c r="E2144" s="26" t="s">
        <v>2380</v>
      </c>
      <c r="F2144" s="26" t="s">
        <v>2380</v>
      </c>
      <c r="G2144" s="26">
        <v>0</v>
      </c>
      <c r="H2144" s="27" t="s">
        <v>2380</v>
      </c>
      <c r="I2144" s="38" t="str">
        <f t="shared" si="66"/>
        <v>Obesity</v>
      </c>
      <c r="J2144" s="38" t="str">
        <f t="shared" si="67"/>
        <v>Normal</v>
      </c>
    </row>
    <row r="2145" spans="1:10" x14ac:dyDescent="0.25">
      <c r="A2145" s="22" t="s">
        <v>219</v>
      </c>
      <c r="B2145" s="23">
        <v>25.8</v>
      </c>
      <c r="C2145" s="23">
        <v>6.29</v>
      </c>
      <c r="D2145" s="23" t="s">
        <v>2381</v>
      </c>
      <c r="E2145" s="23" t="s">
        <v>2380</v>
      </c>
      <c r="F2145" s="23" t="s">
        <v>2380</v>
      </c>
      <c r="G2145" s="23">
        <v>0</v>
      </c>
      <c r="H2145" s="24" t="s">
        <v>2380</v>
      </c>
      <c r="I2145" s="38" t="str">
        <f t="shared" si="66"/>
        <v>Overweight</v>
      </c>
      <c r="J2145" s="38" t="str">
        <f t="shared" si="67"/>
        <v>Prediabetes</v>
      </c>
    </row>
    <row r="2146" spans="1:10" x14ac:dyDescent="0.25">
      <c r="A2146" s="25" t="s">
        <v>218</v>
      </c>
      <c r="B2146" s="26">
        <v>35.86</v>
      </c>
      <c r="C2146" s="26">
        <v>4.33</v>
      </c>
      <c r="D2146" s="26" t="s">
        <v>2380</v>
      </c>
      <c r="E2146" s="26" t="s">
        <v>2380</v>
      </c>
      <c r="F2146" s="26" t="s">
        <v>2380</v>
      </c>
      <c r="G2146" s="26">
        <v>1</v>
      </c>
      <c r="H2146" s="27" t="s">
        <v>2380</v>
      </c>
      <c r="I2146" s="38" t="str">
        <f t="shared" si="66"/>
        <v>Obesity</v>
      </c>
      <c r="J2146" s="38" t="str">
        <f t="shared" si="67"/>
        <v>Normal</v>
      </c>
    </row>
    <row r="2147" spans="1:10" x14ac:dyDescent="0.25">
      <c r="A2147" s="22" t="s">
        <v>217</v>
      </c>
      <c r="B2147" s="23">
        <v>40.47</v>
      </c>
      <c r="C2147" s="23">
        <v>11.15</v>
      </c>
      <c r="D2147" s="23" t="s">
        <v>2380</v>
      </c>
      <c r="E2147" s="23" t="s">
        <v>2380</v>
      </c>
      <c r="F2147" s="23" t="s">
        <v>2380</v>
      </c>
      <c r="G2147" s="23">
        <v>0</v>
      </c>
      <c r="H2147" s="24" t="s">
        <v>2380</v>
      </c>
      <c r="I2147" s="38" t="str">
        <f t="shared" si="66"/>
        <v>Obesity</v>
      </c>
      <c r="J2147" s="38" t="str">
        <f t="shared" si="67"/>
        <v>Diabetes</v>
      </c>
    </row>
    <row r="2148" spans="1:10" x14ac:dyDescent="0.25">
      <c r="A2148" s="25" t="s">
        <v>216</v>
      </c>
      <c r="B2148" s="26">
        <v>32.01</v>
      </c>
      <c r="C2148" s="26">
        <v>6.45</v>
      </c>
      <c r="D2148" s="26" t="s">
        <v>2380</v>
      </c>
      <c r="E2148" s="26" t="s">
        <v>2380</v>
      </c>
      <c r="F2148" s="26" t="s">
        <v>2380</v>
      </c>
      <c r="G2148" s="26">
        <v>1</v>
      </c>
      <c r="H2148" s="27" t="s">
        <v>2380</v>
      </c>
      <c r="I2148" s="38" t="str">
        <f t="shared" si="66"/>
        <v>Obesity</v>
      </c>
      <c r="J2148" s="38" t="str">
        <f t="shared" si="67"/>
        <v>Prediabetes</v>
      </c>
    </row>
    <row r="2149" spans="1:10" x14ac:dyDescent="0.25">
      <c r="A2149" s="22" t="s">
        <v>215</v>
      </c>
      <c r="B2149" s="23">
        <v>33</v>
      </c>
      <c r="C2149" s="23">
        <v>9.27</v>
      </c>
      <c r="D2149" s="23" t="s">
        <v>2380</v>
      </c>
      <c r="E2149" s="23" t="s">
        <v>2380</v>
      </c>
      <c r="F2149" s="23" t="s">
        <v>2380</v>
      </c>
      <c r="G2149" s="23">
        <v>0</v>
      </c>
      <c r="H2149" s="24" t="s">
        <v>2380</v>
      </c>
      <c r="I2149" s="38" t="str">
        <f t="shared" si="66"/>
        <v>Obesity</v>
      </c>
      <c r="J2149" s="38" t="str">
        <f t="shared" si="67"/>
        <v>Diabetes</v>
      </c>
    </row>
    <row r="2150" spans="1:10" x14ac:dyDescent="0.25">
      <c r="A2150" s="25" t="s">
        <v>214</v>
      </c>
      <c r="B2150" s="26">
        <v>29.3</v>
      </c>
      <c r="C2150" s="26">
        <v>6.15</v>
      </c>
      <c r="D2150" s="26" t="s">
        <v>2380</v>
      </c>
      <c r="E2150" s="26" t="s">
        <v>2380</v>
      </c>
      <c r="F2150" s="26" t="s">
        <v>2380</v>
      </c>
      <c r="G2150" s="26">
        <v>1</v>
      </c>
      <c r="H2150" s="27" t="s">
        <v>2380</v>
      </c>
      <c r="I2150" s="38" t="str">
        <f t="shared" si="66"/>
        <v>Overweight</v>
      </c>
      <c r="J2150" s="38" t="str">
        <f t="shared" si="67"/>
        <v>Prediabetes</v>
      </c>
    </row>
    <row r="2151" spans="1:10" x14ac:dyDescent="0.25">
      <c r="A2151" s="22" t="s">
        <v>213</v>
      </c>
      <c r="B2151" s="23">
        <v>25.8</v>
      </c>
      <c r="C2151" s="23">
        <v>4.13</v>
      </c>
      <c r="D2151" s="23" t="s">
        <v>2380</v>
      </c>
      <c r="E2151" s="23" t="s">
        <v>2380</v>
      </c>
      <c r="F2151" s="23" t="s">
        <v>2380</v>
      </c>
      <c r="G2151" s="23">
        <v>1</v>
      </c>
      <c r="H2151" s="24" t="s">
        <v>2380</v>
      </c>
      <c r="I2151" s="38" t="str">
        <f t="shared" si="66"/>
        <v>Overweight</v>
      </c>
      <c r="J2151" s="38" t="str">
        <f t="shared" si="67"/>
        <v>Normal</v>
      </c>
    </row>
    <row r="2152" spans="1:10" x14ac:dyDescent="0.25">
      <c r="A2152" s="25" t="s">
        <v>212</v>
      </c>
      <c r="B2152" s="26">
        <v>23.4</v>
      </c>
      <c r="C2152" s="26">
        <v>4.24</v>
      </c>
      <c r="D2152" s="26" t="s">
        <v>2380</v>
      </c>
      <c r="E2152" s="26" t="s">
        <v>2380</v>
      </c>
      <c r="F2152" s="26" t="s">
        <v>2380</v>
      </c>
      <c r="G2152" s="26">
        <v>1</v>
      </c>
      <c r="H2152" s="27" t="s">
        <v>2380</v>
      </c>
      <c r="I2152" s="38" t="str">
        <f t="shared" si="66"/>
        <v>Normal Weight</v>
      </c>
      <c r="J2152" s="38" t="str">
        <f t="shared" si="67"/>
        <v>Normal</v>
      </c>
    </row>
    <row r="2153" spans="1:10" x14ac:dyDescent="0.25">
      <c r="A2153" s="22" t="s">
        <v>211</v>
      </c>
      <c r="B2153" s="23">
        <v>27.93</v>
      </c>
      <c r="C2153" s="23">
        <v>9.8800000000000008</v>
      </c>
      <c r="D2153" s="23" t="s">
        <v>2380</v>
      </c>
      <c r="E2153" s="23" t="s">
        <v>2380</v>
      </c>
      <c r="F2153" s="23" t="s">
        <v>2380</v>
      </c>
      <c r="G2153" s="23">
        <v>0</v>
      </c>
      <c r="H2153" s="24" t="s">
        <v>2380</v>
      </c>
      <c r="I2153" s="38" t="str">
        <f t="shared" si="66"/>
        <v>Overweight</v>
      </c>
      <c r="J2153" s="38" t="str">
        <f t="shared" si="67"/>
        <v>Diabetes</v>
      </c>
    </row>
    <row r="2154" spans="1:10" x14ac:dyDescent="0.25">
      <c r="A2154" s="25" t="s">
        <v>210</v>
      </c>
      <c r="B2154" s="26">
        <v>22</v>
      </c>
      <c r="C2154" s="26">
        <v>9.5</v>
      </c>
      <c r="D2154" s="26" t="s">
        <v>2380</v>
      </c>
      <c r="E2154" s="26" t="s">
        <v>2380</v>
      </c>
      <c r="F2154" s="26" t="s">
        <v>2380</v>
      </c>
      <c r="G2154" s="26">
        <v>0</v>
      </c>
      <c r="H2154" s="27" t="s">
        <v>2380</v>
      </c>
      <c r="I2154" s="38" t="str">
        <f t="shared" si="66"/>
        <v>Normal Weight</v>
      </c>
      <c r="J2154" s="38" t="str">
        <f t="shared" si="67"/>
        <v>Diabetes</v>
      </c>
    </row>
    <row r="2155" spans="1:10" x14ac:dyDescent="0.25">
      <c r="A2155" s="22" t="s">
        <v>209</v>
      </c>
      <c r="B2155" s="23">
        <v>36.86</v>
      </c>
      <c r="C2155" s="23">
        <v>4.97</v>
      </c>
      <c r="D2155" s="23" t="s">
        <v>2381</v>
      </c>
      <c r="E2155" s="23" t="s">
        <v>2380</v>
      </c>
      <c r="F2155" s="23" t="s">
        <v>2380</v>
      </c>
      <c r="G2155" s="23">
        <v>0</v>
      </c>
      <c r="H2155" s="24" t="s">
        <v>2380</v>
      </c>
      <c r="I2155" s="38" t="str">
        <f t="shared" si="66"/>
        <v>Obesity</v>
      </c>
      <c r="J2155" s="38" t="str">
        <f t="shared" si="67"/>
        <v>Normal</v>
      </c>
    </row>
    <row r="2156" spans="1:10" x14ac:dyDescent="0.25">
      <c r="A2156" s="25" t="s">
        <v>208</v>
      </c>
      <c r="B2156" s="26">
        <v>31.254999999999999</v>
      </c>
      <c r="C2156" s="26">
        <v>5.49</v>
      </c>
      <c r="D2156" s="26" t="s">
        <v>2381</v>
      </c>
      <c r="E2156" s="26" t="s">
        <v>2380</v>
      </c>
      <c r="F2156" s="26" t="s">
        <v>2380</v>
      </c>
      <c r="G2156" s="26">
        <v>0</v>
      </c>
      <c r="H2156" s="27" t="s">
        <v>2380</v>
      </c>
      <c r="I2156" s="38" t="str">
        <f t="shared" si="66"/>
        <v>Obesity</v>
      </c>
      <c r="J2156" s="38" t="str">
        <f t="shared" si="67"/>
        <v>Normal</v>
      </c>
    </row>
    <row r="2157" spans="1:10" x14ac:dyDescent="0.25">
      <c r="A2157" s="22" t="s">
        <v>207</v>
      </c>
      <c r="B2157" s="23">
        <v>23.06</v>
      </c>
      <c r="C2157" s="23">
        <v>4.47</v>
      </c>
      <c r="D2157" s="23" t="s">
        <v>2380</v>
      </c>
      <c r="E2157" s="23" t="s">
        <v>2380</v>
      </c>
      <c r="F2157" s="23" t="s">
        <v>2380</v>
      </c>
      <c r="G2157" s="23">
        <v>0</v>
      </c>
      <c r="H2157" s="24" t="s">
        <v>2380</v>
      </c>
      <c r="I2157" s="38" t="str">
        <f t="shared" si="66"/>
        <v>Normal Weight</v>
      </c>
      <c r="J2157" s="38" t="str">
        <f t="shared" si="67"/>
        <v>Normal</v>
      </c>
    </row>
    <row r="2158" spans="1:10" x14ac:dyDescent="0.25">
      <c r="A2158" s="25" t="s">
        <v>206</v>
      </c>
      <c r="B2158" s="26">
        <v>28.975000000000001</v>
      </c>
      <c r="C2158" s="26">
        <v>4.34</v>
      </c>
      <c r="D2158" s="26" t="s">
        <v>2381</v>
      </c>
      <c r="E2158" s="26" t="s">
        <v>2380</v>
      </c>
      <c r="F2158" s="26" t="s">
        <v>2380</v>
      </c>
      <c r="G2158" s="26">
        <v>0</v>
      </c>
      <c r="H2158" s="27" t="s">
        <v>2380</v>
      </c>
      <c r="I2158" s="38" t="str">
        <f t="shared" si="66"/>
        <v>Overweight</v>
      </c>
      <c r="J2158" s="38" t="str">
        <f t="shared" si="67"/>
        <v>Normal</v>
      </c>
    </row>
    <row r="2159" spans="1:10" x14ac:dyDescent="0.25">
      <c r="A2159" s="22" t="s">
        <v>205</v>
      </c>
      <c r="B2159" s="23">
        <v>33.299999999999997</v>
      </c>
      <c r="C2159" s="23">
        <v>9.49</v>
      </c>
      <c r="D2159" s="23" t="s">
        <v>2380</v>
      </c>
      <c r="E2159" s="23" t="s">
        <v>2380</v>
      </c>
      <c r="F2159" s="23" t="s">
        <v>2380</v>
      </c>
      <c r="G2159" s="23">
        <v>0</v>
      </c>
      <c r="H2159" s="24" t="s">
        <v>2380</v>
      </c>
      <c r="I2159" s="38" t="str">
        <f t="shared" si="66"/>
        <v>Obesity</v>
      </c>
      <c r="J2159" s="38" t="str">
        <f t="shared" si="67"/>
        <v>Diabetes</v>
      </c>
    </row>
    <row r="2160" spans="1:10" x14ac:dyDescent="0.25">
      <c r="A2160" s="25" t="s">
        <v>204</v>
      </c>
      <c r="B2160" s="26">
        <v>33</v>
      </c>
      <c r="C2160" s="26">
        <v>10.16</v>
      </c>
      <c r="D2160" s="26" t="s">
        <v>2380</v>
      </c>
      <c r="E2160" s="26" t="s">
        <v>2380</v>
      </c>
      <c r="F2160" s="26" t="s">
        <v>2380</v>
      </c>
      <c r="G2160" s="26">
        <v>0</v>
      </c>
      <c r="H2160" s="27" t="s">
        <v>2380</v>
      </c>
      <c r="I2160" s="38" t="str">
        <f t="shared" si="66"/>
        <v>Obesity</v>
      </c>
      <c r="J2160" s="38" t="str">
        <f t="shared" si="67"/>
        <v>Diabetes</v>
      </c>
    </row>
    <row r="2161" spans="1:10" x14ac:dyDescent="0.25">
      <c r="A2161" s="22" t="s">
        <v>203</v>
      </c>
      <c r="B2161" s="23">
        <v>31.46</v>
      </c>
      <c r="C2161" s="23">
        <v>11.19</v>
      </c>
      <c r="D2161" s="23" t="s">
        <v>2380</v>
      </c>
      <c r="E2161" s="23" t="s">
        <v>2380</v>
      </c>
      <c r="F2161" s="23" t="s">
        <v>2380</v>
      </c>
      <c r="G2161" s="23">
        <v>0</v>
      </c>
      <c r="H2161" s="24" t="s">
        <v>2380</v>
      </c>
      <c r="I2161" s="38" t="str">
        <f t="shared" si="66"/>
        <v>Obesity</v>
      </c>
      <c r="J2161" s="38" t="str">
        <f t="shared" si="67"/>
        <v>Diabetes</v>
      </c>
    </row>
    <row r="2162" spans="1:10" x14ac:dyDescent="0.25">
      <c r="A2162" s="25" t="s">
        <v>202</v>
      </c>
      <c r="B2162" s="26">
        <v>29.6</v>
      </c>
      <c r="C2162" s="26">
        <v>11.03</v>
      </c>
      <c r="D2162" s="26" t="s">
        <v>2380</v>
      </c>
      <c r="E2162" s="26" t="s">
        <v>2380</v>
      </c>
      <c r="F2162" s="26" t="s">
        <v>2380</v>
      </c>
      <c r="G2162" s="26">
        <v>0</v>
      </c>
      <c r="H2162" s="27" t="s">
        <v>2380</v>
      </c>
      <c r="I2162" s="38" t="str">
        <f t="shared" si="66"/>
        <v>Overweight</v>
      </c>
      <c r="J2162" s="38" t="str">
        <f t="shared" si="67"/>
        <v>Diabetes</v>
      </c>
    </row>
    <row r="2163" spans="1:10" x14ac:dyDescent="0.25">
      <c r="A2163" s="22" t="s">
        <v>201</v>
      </c>
      <c r="B2163" s="23">
        <v>22.05</v>
      </c>
      <c r="C2163" s="23">
        <v>4.43</v>
      </c>
      <c r="D2163" s="23" t="s">
        <v>2381</v>
      </c>
      <c r="E2163" s="23" t="s">
        <v>2380</v>
      </c>
      <c r="F2163" s="23" t="s">
        <v>2380</v>
      </c>
      <c r="G2163" s="23">
        <v>0</v>
      </c>
      <c r="H2163" s="24" t="s">
        <v>2380</v>
      </c>
      <c r="I2163" s="38" t="str">
        <f t="shared" si="66"/>
        <v>Normal Weight</v>
      </c>
      <c r="J2163" s="38" t="str">
        <f t="shared" si="67"/>
        <v>Normal</v>
      </c>
    </row>
    <row r="2164" spans="1:10" x14ac:dyDescent="0.25">
      <c r="A2164" s="25" t="s">
        <v>199</v>
      </c>
      <c r="B2164" s="26">
        <v>27.06</v>
      </c>
      <c r="C2164" s="26">
        <v>6.14</v>
      </c>
      <c r="D2164" s="26" t="s">
        <v>2380</v>
      </c>
      <c r="E2164" s="26" t="s">
        <v>2381</v>
      </c>
      <c r="F2164" s="26" t="s">
        <v>2380</v>
      </c>
      <c r="G2164" s="26">
        <v>1</v>
      </c>
      <c r="H2164" s="27" t="s">
        <v>2380</v>
      </c>
      <c r="I2164" s="38" t="str">
        <f t="shared" si="66"/>
        <v>Overweight</v>
      </c>
      <c r="J2164" s="38" t="str">
        <f t="shared" si="67"/>
        <v>Prediabetes</v>
      </c>
    </row>
    <row r="2165" spans="1:10" x14ac:dyDescent="0.25">
      <c r="A2165" s="22" t="s">
        <v>198</v>
      </c>
      <c r="B2165" s="23">
        <v>20.49</v>
      </c>
      <c r="C2165" s="23">
        <v>4.87</v>
      </c>
      <c r="D2165" s="23" t="s">
        <v>2380</v>
      </c>
      <c r="E2165" s="23" t="s">
        <v>2380</v>
      </c>
      <c r="F2165" s="23" t="s">
        <v>2380</v>
      </c>
      <c r="G2165" s="23">
        <v>0</v>
      </c>
      <c r="H2165" s="24" t="s">
        <v>2380</v>
      </c>
      <c r="I2165" s="38" t="str">
        <f t="shared" si="66"/>
        <v>Normal Weight</v>
      </c>
      <c r="J2165" s="38" t="str">
        <f t="shared" si="67"/>
        <v>Normal</v>
      </c>
    </row>
    <row r="2166" spans="1:10" x14ac:dyDescent="0.25">
      <c r="A2166" s="25" t="s">
        <v>197</v>
      </c>
      <c r="B2166" s="26">
        <v>28.4</v>
      </c>
      <c r="C2166" s="26">
        <v>4.3</v>
      </c>
      <c r="D2166" s="26" t="s">
        <v>2380</v>
      </c>
      <c r="E2166" s="26" t="s">
        <v>2380</v>
      </c>
      <c r="F2166" s="26" t="s">
        <v>2382</v>
      </c>
      <c r="G2166" s="26">
        <v>1</v>
      </c>
      <c r="H2166" s="27" t="s">
        <v>2380</v>
      </c>
      <c r="I2166" s="38" t="str">
        <f t="shared" si="66"/>
        <v>Overweight</v>
      </c>
      <c r="J2166" s="38" t="str">
        <f t="shared" si="67"/>
        <v>Normal</v>
      </c>
    </row>
    <row r="2167" spans="1:10" x14ac:dyDescent="0.25">
      <c r="A2167" s="22" t="s">
        <v>196</v>
      </c>
      <c r="B2167" s="23">
        <v>41.91</v>
      </c>
      <c r="C2167" s="23">
        <v>6.19</v>
      </c>
      <c r="D2167" s="23" t="s">
        <v>2380</v>
      </c>
      <c r="E2167" s="23" t="s">
        <v>2380</v>
      </c>
      <c r="F2167" s="23" t="s">
        <v>2380</v>
      </c>
      <c r="G2167" s="23">
        <v>0</v>
      </c>
      <c r="H2167" s="24" t="s">
        <v>2380</v>
      </c>
      <c r="I2167" s="38" t="str">
        <f t="shared" si="66"/>
        <v>Obesity</v>
      </c>
      <c r="J2167" s="38" t="str">
        <f t="shared" si="67"/>
        <v>Prediabetes</v>
      </c>
    </row>
    <row r="2168" spans="1:10" x14ac:dyDescent="0.25">
      <c r="A2168" s="25" t="s">
        <v>195</v>
      </c>
      <c r="B2168" s="26">
        <v>24.6</v>
      </c>
      <c r="C2168" s="26">
        <v>6.19</v>
      </c>
      <c r="D2168" s="26" t="s">
        <v>2380</v>
      </c>
      <c r="E2168" s="26" t="s">
        <v>2380</v>
      </c>
      <c r="F2168" s="26" t="s">
        <v>2382</v>
      </c>
      <c r="G2168" s="26">
        <v>1</v>
      </c>
      <c r="H2168" s="27" t="s">
        <v>2380</v>
      </c>
      <c r="I2168" s="38" t="str">
        <f t="shared" si="66"/>
        <v>Normal Weight</v>
      </c>
      <c r="J2168" s="38" t="str">
        <f t="shared" si="67"/>
        <v>Prediabetes</v>
      </c>
    </row>
    <row r="2169" spans="1:10" x14ac:dyDescent="0.25">
      <c r="A2169" s="22" t="s">
        <v>194</v>
      </c>
      <c r="B2169" s="23">
        <v>20.9</v>
      </c>
      <c r="C2169" s="23">
        <v>5.12</v>
      </c>
      <c r="D2169" s="23" t="s">
        <v>2380</v>
      </c>
      <c r="E2169" s="23" t="s">
        <v>2380</v>
      </c>
      <c r="F2169" s="23" t="s">
        <v>2382</v>
      </c>
      <c r="G2169" s="23">
        <v>1</v>
      </c>
      <c r="H2169" s="24" t="s">
        <v>2380</v>
      </c>
      <c r="I2169" s="38" t="str">
        <f t="shared" si="66"/>
        <v>Normal Weight</v>
      </c>
      <c r="J2169" s="38" t="str">
        <f t="shared" si="67"/>
        <v>Normal</v>
      </c>
    </row>
    <row r="2170" spans="1:10" x14ac:dyDescent="0.25">
      <c r="A2170" s="25" t="s">
        <v>193</v>
      </c>
      <c r="B2170" s="26">
        <v>34.4</v>
      </c>
      <c r="C2170" s="26">
        <v>4.04</v>
      </c>
      <c r="D2170" s="26" t="s">
        <v>2380</v>
      </c>
      <c r="E2170" s="26" t="s">
        <v>2380</v>
      </c>
      <c r="F2170" s="26" t="s">
        <v>2380</v>
      </c>
      <c r="G2170" s="26">
        <v>0</v>
      </c>
      <c r="H2170" s="27" t="s">
        <v>2380</v>
      </c>
      <c r="I2170" s="38" t="str">
        <f t="shared" si="66"/>
        <v>Obesity</v>
      </c>
      <c r="J2170" s="38" t="str">
        <f t="shared" si="67"/>
        <v>Normal</v>
      </c>
    </row>
    <row r="2171" spans="1:10" x14ac:dyDescent="0.25">
      <c r="A2171" s="22" t="s">
        <v>192</v>
      </c>
      <c r="B2171" s="23">
        <v>32.56</v>
      </c>
      <c r="C2171" s="23">
        <v>5.36</v>
      </c>
      <c r="D2171" s="23" t="s">
        <v>2380</v>
      </c>
      <c r="E2171" s="23" t="s">
        <v>2380</v>
      </c>
      <c r="F2171" s="23" t="s">
        <v>2380</v>
      </c>
      <c r="G2171" s="23">
        <v>0</v>
      </c>
      <c r="H2171" s="24" t="s">
        <v>2380</v>
      </c>
      <c r="I2171" s="38" t="str">
        <f t="shared" si="66"/>
        <v>Obesity</v>
      </c>
      <c r="J2171" s="38" t="str">
        <f t="shared" si="67"/>
        <v>Normal</v>
      </c>
    </row>
    <row r="2172" spans="1:10" x14ac:dyDescent="0.25">
      <c r="A2172" s="25" t="s">
        <v>191</v>
      </c>
      <c r="B2172" s="26">
        <v>27.98</v>
      </c>
      <c r="C2172" s="26">
        <v>4.38</v>
      </c>
      <c r="D2172" s="26" t="s">
        <v>2380</v>
      </c>
      <c r="E2172" s="26" t="s">
        <v>2381</v>
      </c>
      <c r="F2172" s="26" t="s">
        <v>2380</v>
      </c>
      <c r="G2172" s="26">
        <v>1</v>
      </c>
      <c r="H2172" s="27" t="s">
        <v>2380</v>
      </c>
      <c r="I2172" s="38" t="str">
        <f t="shared" si="66"/>
        <v>Overweight</v>
      </c>
      <c r="J2172" s="38" t="str">
        <f t="shared" si="67"/>
        <v>Normal</v>
      </c>
    </row>
    <row r="2173" spans="1:10" x14ac:dyDescent="0.25">
      <c r="A2173" s="22" t="s">
        <v>190</v>
      </c>
      <c r="B2173" s="23">
        <v>26.51</v>
      </c>
      <c r="C2173" s="23">
        <v>4.58</v>
      </c>
      <c r="D2173" s="23" t="s">
        <v>2380</v>
      </c>
      <c r="E2173" s="23" t="s">
        <v>2380</v>
      </c>
      <c r="F2173" s="23" t="s">
        <v>2380</v>
      </c>
      <c r="G2173" s="23">
        <v>0</v>
      </c>
      <c r="H2173" s="24" t="s">
        <v>2380</v>
      </c>
      <c r="I2173" s="38" t="str">
        <f t="shared" si="66"/>
        <v>Overweight</v>
      </c>
      <c r="J2173" s="38" t="str">
        <f t="shared" si="67"/>
        <v>Normal</v>
      </c>
    </row>
    <row r="2174" spans="1:10" x14ac:dyDescent="0.25">
      <c r="A2174" s="25" t="s">
        <v>189</v>
      </c>
      <c r="B2174" s="26">
        <v>29.734999999999999</v>
      </c>
      <c r="C2174" s="26">
        <v>11.92</v>
      </c>
      <c r="D2174" s="26" t="s">
        <v>2380</v>
      </c>
      <c r="E2174" s="26" t="s">
        <v>2380</v>
      </c>
      <c r="F2174" s="26" t="s">
        <v>2380</v>
      </c>
      <c r="G2174" s="26">
        <v>0</v>
      </c>
      <c r="H2174" s="27" t="s">
        <v>2380</v>
      </c>
      <c r="I2174" s="38" t="str">
        <f t="shared" si="66"/>
        <v>Overweight</v>
      </c>
      <c r="J2174" s="38" t="str">
        <f t="shared" si="67"/>
        <v>Diabetes</v>
      </c>
    </row>
    <row r="2175" spans="1:10" x14ac:dyDescent="0.25">
      <c r="A2175" s="22" t="s">
        <v>188</v>
      </c>
      <c r="B2175" s="23">
        <v>40.5</v>
      </c>
      <c r="C2175" s="23">
        <v>5.4</v>
      </c>
      <c r="D2175" s="23" t="s">
        <v>2380</v>
      </c>
      <c r="E2175" s="23" t="s">
        <v>2380</v>
      </c>
      <c r="F2175" s="23" t="s">
        <v>2382</v>
      </c>
      <c r="G2175" s="23">
        <v>1</v>
      </c>
      <c r="H2175" s="24" t="s">
        <v>2380</v>
      </c>
      <c r="I2175" s="38" t="str">
        <f t="shared" si="66"/>
        <v>Obesity</v>
      </c>
      <c r="J2175" s="38" t="str">
        <f t="shared" si="67"/>
        <v>Normal</v>
      </c>
    </row>
    <row r="2176" spans="1:10" x14ac:dyDescent="0.25">
      <c r="A2176" s="25" t="s">
        <v>187</v>
      </c>
      <c r="B2176" s="26">
        <v>25.64</v>
      </c>
      <c r="C2176" s="26">
        <v>4.76</v>
      </c>
      <c r="D2176" s="26" t="s">
        <v>2380</v>
      </c>
      <c r="E2176" s="26" t="s">
        <v>2380</v>
      </c>
      <c r="F2176" s="26" t="s">
        <v>2380</v>
      </c>
      <c r="G2176" s="26">
        <v>1</v>
      </c>
      <c r="H2176" s="27" t="s">
        <v>2380</v>
      </c>
      <c r="I2176" s="38" t="str">
        <f t="shared" si="66"/>
        <v>Overweight</v>
      </c>
      <c r="J2176" s="38" t="str">
        <f t="shared" si="67"/>
        <v>Normal</v>
      </c>
    </row>
    <row r="2177" spans="1:10" x14ac:dyDescent="0.25">
      <c r="A2177" s="22" t="s">
        <v>186</v>
      </c>
      <c r="B2177" s="23">
        <v>32.9</v>
      </c>
      <c r="C2177" s="23">
        <v>4.78</v>
      </c>
      <c r="D2177" s="23" t="s">
        <v>2380</v>
      </c>
      <c r="E2177" s="23" t="s">
        <v>2380</v>
      </c>
      <c r="F2177" s="23" t="s">
        <v>2382</v>
      </c>
      <c r="G2177" s="23">
        <v>1</v>
      </c>
      <c r="H2177" s="24" t="s">
        <v>2380</v>
      </c>
      <c r="I2177" s="38" t="str">
        <f t="shared" si="66"/>
        <v>Obesity</v>
      </c>
      <c r="J2177" s="38" t="str">
        <f t="shared" si="67"/>
        <v>Normal</v>
      </c>
    </row>
    <row r="2178" spans="1:10" x14ac:dyDescent="0.25">
      <c r="A2178" s="25" t="s">
        <v>185</v>
      </c>
      <c r="B2178" s="26">
        <v>29.8</v>
      </c>
      <c r="C2178" s="26">
        <v>4.26</v>
      </c>
      <c r="D2178" s="26" t="s">
        <v>2380</v>
      </c>
      <c r="E2178" s="26" t="s">
        <v>2380</v>
      </c>
      <c r="F2178" s="26" t="s">
        <v>2382</v>
      </c>
      <c r="G2178" s="26">
        <v>1</v>
      </c>
      <c r="H2178" s="27" t="s">
        <v>2380</v>
      </c>
      <c r="I2178" s="38" t="str">
        <f t="shared" ref="I2178:I2241" si="68">IF(B2178&lt;18.5,"Underweight",IF(B2178&lt;25,"Normal Weight",IF(B2178&lt;30,"Overweight","Obesity")))</f>
        <v>Overweight</v>
      </c>
      <c r="J2178" s="38" t="str">
        <f t="shared" ref="J2178:J2241" si="69">IF(C2178&lt;5.7,"Normal",IF(C2178&lt;6.5,"Prediabetes","Diabetes"))</f>
        <v>Normal</v>
      </c>
    </row>
    <row r="2179" spans="1:10" x14ac:dyDescent="0.25">
      <c r="A2179" s="22" t="s">
        <v>184</v>
      </c>
      <c r="B2179" s="23">
        <v>28.9</v>
      </c>
      <c r="C2179" s="23">
        <v>5.85</v>
      </c>
      <c r="D2179" s="23" t="s">
        <v>2380</v>
      </c>
      <c r="E2179" s="23" t="s">
        <v>2380</v>
      </c>
      <c r="F2179" s="23" t="s">
        <v>2382</v>
      </c>
      <c r="G2179" s="23">
        <v>1</v>
      </c>
      <c r="H2179" s="24" t="s">
        <v>2380</v>
      </c>
      <c r="I2179" s="38" t="str">
        <f t="shared" si="68"/>
        <v>Overweight</v>
      </c>
      <c r="J2179" s="38" t="str">
        <f t="shared" si="69"/>
        <v>Prediabetes</v>
      </c>
    </row>
    <row r="2180" spans="1:10" x14ac:dyDescent="0.25">
      <c r="A2180" s="25" t="s">
        <v>183</v>
      </c>
      <c r="B2180" s="26">
        <v>24.7</v>
      </c>
      <c r="C2180" s="26">
        <v>5.32</v>
      </c>
      <c r="D2180" s="26" t="s">
        <v>2380</v>
      </c>
      <c r="E2180" s="26" t="s">
        <v>2380</v>
      </c>
      <c r="F2180" s="26" t="s">
        <v>2382</v>
      </c>
      <c r="G2180" s="26">
        <v>1</v>
      </c>
      <c r="H2180" s="27" t="s">
        <v>2380</v>
      </c>
      <c r="I2180" s="38" t="str">
        <f t="shared" si="68"/>
        <v>Normal Weight</v>
      </c>
      <c r="J2180" s="38" t="str">
        <f t="shared" si="69"/>
        <v>Normal</v>
      </c>
    </row>
    <row r="2181" spans="1:10" x14ac:dyDescent="0.25">
      <c r="A2181" s="22" t="s">
        <v>182</v>
      </c>
      <c r="B2181" s="23">
        <v>20.6</v>
      </c>
      <c r="C2181" s="23">
        <v>5.14</v>
      </c>
      <c r="D2181" s="23" t="s">
        <v>2380</v>
      </c>
      <c r="E2181" s="23" t="s">
        <v>2380</v>
      </c>
      <c r="F2181" s="23" t="s">
        <v>2382</v>
      </c>
      <c r="G2181" s="23">
        <v>1</v>
      </c>
      <c r="H2181" s="24" t="s">
        <v>2380</v>
      </c>
      <c r="I2181" s="38" t="str">
        <f t="shared" si="68"/>
        <v>Normal Weight</v>
      </c>
      <c r="J2181" s="38" t="str">
        <f t="shared" si="69"/>
        <v>Normal</v>
      </c>
    </row>
    <row r="2182" spans="1:10" x14ac:dyDescent="0.25">
      <c r="A2182" s="25" t="s">
        <v>181</v>
      </c>
      <c r="B2182" s="26">
        <v>18.600000000000001</v>
      </c>
      <c r="C2182" s="26">
        <v>5</v>
      </c>
      <c r="D2182" s="26" t="s">
        <v>2380</v>
      </c>
      <c r="E2182" s="26" t="s">
        <v>2380</v>
      </c>
      <c r="F2182" s="26" t="s">
        <v>2382</v>
      </c>
      <c r="G2182" s="26">
        <v>1</v>
      </c>
      <c r="H2182" s="27" t="s">
        <v>2380</v>
      </c>
      <c r="I2182" s="38" t="str">
        <f t="shared" si="68"/>
        <v>Normal Weight</v>
      </c>
      <c r="J2182" s="38" t="str">
        <f t="shared" si="69"/>
        <v>Normal</v>
      </c>
    </row>
    <row r="2183" spans="1:10" x14ac:dyDescent="0.25">
      <c r="A2183" s="22" t="s">
        <v>180</v>
      </c>
      <c r="B2183" s="23">
        <v>17.8</v>
      </c>
      <c r="C2183" s="23">
        <v>4.55</v>
      </c>
      <c r="D2183" s="23" t="s">
        <v>2380</v>
      </c>
      <c r="E2183" s="23" t="s">
        <v>2380</v>
      </c>
      <c r="F2183" s="23" t="s">
        <v>2382</v>
      </c>
      <c r="G2183" s="23">
        <v>1</v>
      </c>
      <c r="H2183" s="24" t="s">
        <v>2380</v>
      </c>
      <c r="I2183" s="38" t="str">
        <f t="shared" si="68"/>
        <v>Underweight</v>
      </c>
      <c r="J2183" s="38" t="str">
        <f t="shared" si="69"/>
        <v>Normal</v>
      </c>
    </row>
    <row r="2184" spans="1:10" x14ac:dyDescent="0.25">
      <c r="A2184" s="25" t="s">
        <v>179</v>
      </c>
      <c r="B2184" s="26">
        <v>35.200000000000003</v>
      </c>
      <c r="C2184" s="26">
        <v>5.97</v>
      </c>
      <c r="D2184" s="26" t="s">
        <v>2380</v>
      </c>
      <c r="E2184" s="26" t="s">
        <v>2381</v>
      </c>
      <c r="F2184" s="26" t="s">
        <v>2380</v>
      </c>
      <c r="G2184" s="26">
        <v>1</v>
      </c>
      <c r="H2184" s="27" t="s">
        <v>2380</v>
      </c>
      <c r="I2184" s="38" t="str">
        <f t="shared" si="68"/>
        <v>Obesity</v>
      </c>
      <c r="J2184" s="38" t="str">
        <f t="shared" si="69"/>
        <v>Prediabetes</v>
      </c>
    </row>
    <row r="2185" spans="1:10" x14ac:dyDescent="0.25">
      <c r="A2185" s="22" t="s">
        <v>178</v>
      </c>
      <c r="B2185" s="23">
        <v>33.770000000000003</v>
      </c>
      <c r="C2185" s="23">
        <v>4.0199999999999996</v>
      </c>
      <c r="D2185" s="23" t="s">
        <v>2380</v>
      </c>
      <c r="E2185" s="23" t="s">
        <v>2381</v>
      </c>
      <c r="F2185" s="23" t="s">
        <v>2380</v>
      </c>
      <c r="G2185" s="23">
        <v>1</v>
      </c>
      <c r="H2185" s="24" t="s">
        <v>2380</v>
      </c>
      <c r="I2185" s="38" t="str">
        <f t="shared" si="68"/>
        <v>Obesity</v>
      </c>
      <c r="J2185" s="38" t="str">
        <f t="shared" si="69"/>
        <v>Normal</v>
      </c>
    </row>
    <row r="2186" spans="1:10" x14ac:dyDescent="0.25">
      <c r="A2186" s="25" t="s">
        <v>177</v>
      </c>
      <c r="B2186" s="26">
        <v>30.03</v>
      </c>
      <c r="C2186" s="26">
        <v>4.04</v>
      </c>
      <c r="D2186" s="26" t="s">
        <v>2380</v>
      </c>
      <c r="E2186" s="26" t="s">
        <v>2381</v>
      </c>
      <c r="F2186" s="26" t="s">
        <v>2380</v>
      </c>
      <c r="G2186" s="26">
        <v>1</v>
      </c>
      <c r="H2186" s="27" t="s">
        <v>2380</v>
      </c>
      <c r="I2186" s="38" t="str">
        <f t="shared" si="68"/>
        <v>Obesity</v>
      </c>
      <c r="J2186" s="38" t="str">
        <f t="shared" si="69"/>
        <v>Normal</v>
      </c>
    </row>
    <row r="2187" spans="1:10" x14ac:dyDescent="0.25">
      <c r="A2187" s="22" t="s">
        <v>176</v>
      </c>
      <c r="B2187" s="23">
        <v>29.37</v>
      </c>
      <c r="C2187" s="23">
        <v>5.54</v>
      </c>
      <c r="D2187" s="23" t="s">
        <v>2380</v>
      </c>
      <c r="E2187" s="23" t="s">
        <v>2381</v>
      </c>
      <c r="F2187" s="23" t="s">
        <v>2380</v>
      </c>
      <c r="G2187" s="23">
        <v>1</v>
      </c>
      <c r="H2187" s="24" t="s">
        <v>2380</v>
      </c>
      <c r="I2187" s="38" t="str">
        <f t="shared" si="68"/>
        <v>Overweight</v>
      </c>
      <c r="J2187" s="38" t="str">
        <f t="shared" si="69"/>
        <v>Normal</v>
      </c>
    </row>
    <row r="2188" spans="1:10" x14ac:dyDescent="0.25">
      <c r="A2188" s="25" t="s">
        <v>175</v>
      </c>
      <c r="B2188" s="26">
        <v>28.5</v>
      </c>
      <c r="C2188" s="26">
        <v>4.03</v>
      </c>
      <c r="D2188" s="26" t="s">
        <v>2380</v>
      </c>
      <c r="E2188" s="26" t="s">
        <v>2381</v>
      </c>
      <c r="F2188" s="26" t="s">
        <v>2380</v>
      </c>
      <c r="G2188" s="26">
        <v>1</v>
      </c>
      <c r="H2188" s="27" t="s">
        <v>2380</v>
      </c>
      <c r="I2188" s="38" t="str">
        <f t="shared" si="68"/>
        <v>Overweight</v>
      </c>
      <c r="J2188" s="38" t="str">
        <f t="shared" si="69"/>
        <v>Normal</v>
      </c>
    </row>
    <row r="2189" spans="1:10" x14ac:dyDescent="0.25">
      <c r="A2189" s="22" t="s">
        <v>174</v>
      </c>
      <c r="B2189" s="23">
        <v>23.32</v>
      </c>
      <c r="C2189" s="23">
        <v>5.62</v>
      </c>
      <c r="D2189" s="23" t="s">
        <v>2380</v>
      </c>
      <c r="E2189" s="23" t="s">
        <v>2381</v>
      </c>
      <c r="F2189" s="23" t="s">
        <v>2380</v>
      </c>
      <c r="G2189" s="23">
        <v>1</v>
      </c>
      <c r="H2189" s="24" t="s">
        <v>2380</v>
      </c>
      <c r="I2189" s="38" t="str">
        <f t="shared" si="68"/>
        <v>Normal Weight</v>
      </c>
      <c r="J2189" s="38" t="str">
        <f t="shared" si="69"/>
        <v>Normal</v>
      </c>
    </row>
    <row r="2190" spans="1:10" x14ac:dyDescent="0.25">
      <c r="A2190" s="25" t="s">
        <v>173</v>
      </c>
      <c r="B2190" s="26">
        <v>26.125</v>
      </c>
      <c r="C2190" s="26">
        <v>5.27</v>
      </c>
      <c r="D2190" s="26" t="s">
        <v>2380</v>
      </c>
      <c r="E2190" s="26" t="s">
        <v>2381</v>
      </c>
      <c r="F2190" s="26" t="s">
        <v>2380</v>
      </c>
      <c r="G2190" s="26">
        <v>1</v>
      </c>
      <c r="H2190" s="27" t="s">
        <v>2380</v>
      </c>
      <c r="I2190" s="38" t="str">
        <f t="shared" si="68"/>
        <v>Overweight</v>
      </c>
      <c r="J2190" s="38" t="str">
        <f t="shared" si="69"/>
        <v>Normal</v>
      </c>
    </row>
    <row r="2191" spans="1:10" x14ac:dyDescent="0.25">
      <c r="A2191" s="22" t="s">
        <v>172</v>
      </c>
      <c r="B2191" s="23">
        <v>25.46</v>
      </c>
      <c r="C2191" s="23">
        <v>5.18</v>
      </c>
      <c r="D2191" s="23" t="s">
        <v>2380</v>
      </c>
      <c r="E2191" s="23" t="s">
        <v>2381</v>
      </c>
      <c r="F2191" s="23" t="s">
        <v>2380</v>
      </c>
      <c r="G2191" s="23">
        <v>1</v>
      </c>
      <c r="H2191" s="24" t="s">
        <v>2380</v>
      </c>
      <c r="I2191" s="38" t="str">
        <f t="shared" si="68"/>
        <v>Overweight</v>
      </c>
      <c r="J2191" s="38" t="str">
        <f t="shared" si="69"/>
        <v>Normal</v>
      </c>
    </row>
    <row r="2192" spans="1:10" x14ac:dyDescent="0.25">
      <c r="A2192" s="25" t="s">
        <v>171</v>
      </c>
      <c r="B2192" s="26">
        <v>23.75</v>
      </c>
      <c r="C2192" s="26">
        <v>5.27</v>
      </c>
      <c r="D2192" s="26" t="s">
        <v>2380</v>
      </c>
      <c r="E2192" s="26" t="s">
        <v>2381</v>
      </c>
      <c r="F2192" s="26" t="s">
        <v>2380</v>
      </c>
      <c r="G2192" s="26">
        <v>1</v>
      </c>
      <c r="H2192" s="27" t="s">
        <v>2380</v>
      </c>
      <c r="I2192" s="38" t="str">
        <f t="shared" si="68"/>
        <v>Normal Weight</v>
      </c>
      <c r="J2192" s="38" t="str">
        <f t="shared" si="69"/>
        <v>Normal</v>
      </c>
    </row>
    <row r="2193" spans="1:10" x14ac:dyDescent="0.25">
      <c r="A2193" s="22" t="s">
        <v>169</v>
      </c>
      <c r="B2193" s="23">
        <v>23.085000000000001</v>
      </c>
      <c r="C2193" s="23">
        <v>5.62</v>
      </c>
      <c r="D2193" s="23" t="s">
        <v>2380</v>
      </c>
      <c r="E2193" s="23" t="s">
        <v>2381</v>
      </c>
      <c r="F2193" s="23" t="s">
        <v>2380</v>
      </c>
      <c r="G2193" s="23">
        <v>1</v>
      </c>
      <c r="H2193" s="24" t="s">
        <v>2380</v>
      </c>
      <c r="I2193" s="38" t="str">
        <f t="shared" si="68"/>
        <v>Normal Weight</v>
      </c>
      <c r="J2193" s="38" t="str">
        <f t="shared" si="69"/>
        <v>Normal</v>
      </c>
    </row>
    <row r="2194" spans="1:10" x14ac:dyDescent="0.25">
      <c r="A2194" s="25" t="s">
        <v>167</v>
      </c>
      <c r="B2194" s="26">
        <v>22.99</v>
      </c>
      <c r="C2194" s="26">
        <v>5.0599999999999996</v>
      </c>
      <c r="D2194" s="26" t="s">
        <v>2380</v>
      </c>
      <c r="E2194" s="26" t="s">
        <v>2381</v>
      </c>
      <c r="F2194" s="26" t="s">
        <v>2380</v>
      </c>
      <c r="G2194" s="26">
        <v>1</v>
      </c>
      <c r="H2194" s="27" t="s">
        <v>2380</v>
      </c>
      <c r="I2194" s="38" t="str">
        <f t="shared" si="68"/>
        <v>Normal Weight</v>
      </c>
      <c r="J2194" s="38" t="str">
        <f t="shared" si="69"/>
        <v>Normal</v>
      </c>
    </row>
    <row r="2195" spans="1:10" x14ac:dyDescent="0.25">
      <c r="A2195" s="22" t="s">
        <v>165</v>
      </c>
      <c r="B2195" s="23">
        <v>21.47</v>
      </c>
      <c r="C2195" s="23">
        <v>4.6900000000000004</v>
      </c>
      <c r="D2195" s="23" t="s">
        <v>2380</v>
      </c>
      <c r="E2195" s="23" t="s">
        <v>2381</v>
      </c>
      <c r="F2195" s="23" t="s">
        <v>2380</v>
      </c>
      <c r="G2195" s="23">
        <v>1</v>
      </c>
      <c r="H2195" s="24" t="s">
        <v>2380</v>
      </c>
      <c r="I2195" s="38" t="str">
        <f t="shared" si="68"/>
        <v>Normal Weight</v>
      </c>
      <c r="J2195" s="38" t="str">
        <f t="shared" si="69"/>
        <v>Normal</v>
      </c>
    </row>
    <row r="2196" spans="1:10" x14ac:dyDescent="0.25">
      <c r="A2196" s="25" t="s">
        <v>163</v>
      </c>
      <c r="B2196" s="26">
        <v>15.96</v>
      </c>
      <c r="C2196" s="26">
        <v>5.44</v>
      </c>
      <c r="D2196" s="26" t="s">
        <v>2380</v>
      </c>
      <c r="E2196" s="26" t="s">
        <v>2381</v>
      </c>
      <c r="F2196" s="26" t="s">
        <v>2380</v>
      </c>
      <c r="G2196" s="26">
        <v>1</v>
      </c>
      <c r="H2196" s="27" t="s">
        <v>2380</v>
      </c>
      <c r="I2196" s="38" t="str">
        <f t="shared" si="68"/>
        <v>Underweight</v>
      </c>
      <c r="J2196" s="38" t="str">
        <f t="shared" si="69"/>
        <v>Normal</v>
      </c>
    </row>
    <row r="2197" spans="1:10" x14ac:dyDescent="0.25">
      <c r="A2197" s="22" t="s">
        <v>162</v>
      </c>
      <c r="B2197" s="23">
        <v>39.5</v>
      </c>
      <c r="C2197" s="23">
        <v>5.05</v>
      </c>
      <c r="D2197" s="23" t="s">
        <v>2380</v>
      </c>
      <c r="E2197" s="23" t="s">
        <v>2381</v>
      </c>
      <c r="F2197" s="23" t="s">
        <v>2380</v>
      </c>
      <c r="G2197" s="23">
        <v>1</v>
      </c>
      <c r="H2197" s="24" t="s">
        <v>2380</v>
      </c>
      <c r="I2197" s="38" t="str">
        <f t="shared" si="68"/>
        <v>Obesity</v>
      </c>
      <c r="J2197" s="38" t="str">
        <f t="shared" si="69"/>
        <v>Normal</v>
      </c>
    </row>
    <row r="2198" spans="1:10" x14ac:dyDescent="0.25">
      <c r="A2198" s="25" t="s">
        <v>161</v>
      </c>
      <c r="B2198" s="26">
        <v>33.770000000000003</v>
      </c>
      <c r="C2198" s="26">
        <v>6</v>
      </c>
      <c r="D2198" s="26" t="s">
        <v>2380</v>
      </c>
      <c r="E2198" s="26" t="s">
        <v>2381</v>
      </c>
      <c r="F2198" s="26" t="s">
        <v>2380</v>
      </c>
      <c r="G2198" s="26">
        <v>1</v>
      </c>
      <c r="H2198" s="27" t="s">
        <v>2380</v>
      </c>
      <c r="I2198" s="38" t="str">
        <f t="shared" si="68"/>
        <v>Obesity</v>
      </c>
      <c r="J2198" s="38" t="str">
        <f t="shared" si="69"/>
        <v>Prediabetes</v>
      </c>
    </row>
    <row r="2199" spans="1:10" x14ac:dyDescent="0.25">
      <c r="A2199" s="22" t="s">
        <v>160</v>
      </c>
      <c r="B2199" s="23">
        <v>26.84</v>
      </c>
      <c r="C2199" s="23">
        <v>5.99</v>
      </c>
      <c r="D2199" s="23" t="s">
        <v>2381</v>
      </c>
      <c r="E2199" s="23" t="s">
        <v>2381</v>
      </c>
      <c r="F2199" s="23" t="s">
        <v>2380</v>
      </c>
      <c r="G2199" s="23">
        <v>1</v>
      </c>
      <c r="H2199" s="24" t="s">
        <v>2380</v>
      </c>
      <c r="I2199" s="38" t="str">
        <f t="shared" si="68"/>
        <v>Overweight</v>
      </c>
      <c r="J2199" s="38" t="str">
        <f t="shared" si="69"/>
        <v>Prediabetes</v>
      </c>
    </row>
    <row r="2200" spans="1:10" x14ac:dyDescent="0.25">
      <c r="A2200" s="25" t="s">
        <v>159</v>
      </c>
      <c r="B2200" s="26">
        <v>35.53</v>
      </c>
      <c r="C2200" s="26">
        <v>4.3600000000000003</v>
      </c>
      <c r="D2200" s="26" t="s">
        <v>2380</v>
      </c>
      <c r="E2200" s="26" t="s">
        <v>2380</v>
      </c>
      <c r="F2200" s="26" t="s">
        <v>2382</v>
      </c>
      <c r="G2200" s="26">
        <v>1</v>
      </c>
      <c r="H2200" s="27" t="s">
        <v>2380</v>
      </c>
      <c r="I2200" s="38" t="str">
        <f t="shared" si="68"/>
        <v>Obesity</v>
      </c>
      <c r="J2200" s="38" t="str">
        <f t="shared" si="69"/>
        <v>Normal</v>
      </c>
    </row>
    <row r="2201" spans="1:10" x14ac:dyDescent="0.25">
      <c r="A2201" s="22" t="s">
        <v>158</v>
      </c>
      <c r="B2201" s="23">
        <v>30.59</v>
      </c>
      <c r="C2201" s="23">
        <v>4.41</v>
      </c>
      <c r="D2201" s="23" t="s">
        <v>2380</v>
      </c>
      <c r="E2201" s="23" t="s">
        <v>2380</v>
      </c>
      <c r="F2201" s="23" t="s">
        <v>2382</v>
      </c>
      <c r="G2201" s="23">
        <v>1</v>
      </c>
      <c r="H2201" s="24" t="s">
        <v>2380</v>
      </c>
      <c r="I2201" s="38" t="str">
        <f t="shared" si="68"/>
        <v>Obesity</v>
      </c>
      <c r="J2201" s="38" t="str">
        <f t="shared" si="69"/>
        <v>Normal</v>
      </c>
    </row>
    <row r="2202" spans="1:10" x14ac:dyDescent="0.25">
      <c r="A2202" s="25" t="s">
        <v>157</v>
      </c>
      <c r="B2202" s="26">
        <v>30.59</v>
      </c>
      <c r="C2202" s="26">
        <v>4.17</v>
      </c>
      <c r="D2202" s="26" t="s">
        <v>2380</v>
      </c>
      <c r="E2202" s="26" t="s">
        <v>2380</v>
      </c>
      <c r="F2202" s="26" t="s">
        <v>2382</v>
      </c>
      <c r="G2202" s="26">
        <v>1</v>
      </c>
      <c r="H2202" s="27" t="s">
        <v>2380</v>
      </c>
      <c r="I2202" s="38" t="str">
        <f t="shared" si="68"/>
        <v>Obesity</v>
      </c>
      <c r="J2202" s="38" t="str">
        <f t="shared" si="69"/>
        <v>Normal</v>
      </c>
    </row>
    <row r="2203" spans="1:10" x14ac:dyDescent="0.25">
      <c r="A2203" s="22" t="s">
        <v>156</v>
      </c>
      <c r="B2203" s="23">
        <v>27.835000000000001</v>
      </c>
      <c r="C2203" s="23">
        <v>4.4400000000000004</v>
      </c>
      <c r="D2203" s="23" t="s">
        <v>2380</v>
      </c>
      <c r="E2203" s="23" t="s">
        <v>2380</v>
      </c>
      <c r="F2203" s="23" t="s">
        <v>2382</v>
      </c>
      <c r="G2203" s="23">
        <v>1</v>
      </c>
      <c r="H2203" s="24" t="s">
        <v>2380</v>
      </c>
      <c r="I2203" s="38" t="str">
        <f t="shared" si="68"/>
        <v>Overweight</v>
      </c>
      <c r="J2203" s="38" t="str">
        <f t="shared" si="69"/>
        <v>Normal</v>
      </c>
    </row>
    <row r="2204" spans="1:10" x14ac:dyDescent="0.25">
      <c r="A2204" s="25" t="s">
        <v>155</v>
      </c>
      <c r="B2204" s="26">
        <v>40.26</v>
      </c>
      <c r="C2204" s="26">
        <v>5.52</v>
      </c>
      <c r="D2204" s="26" t="s">
        <v>2380</v>
      </c>
      <c r="E2204" s="26" t="s">
        <v>2381</v>
      </c>
      <c r="F2204" s="26" t="s">
        <v>2380</v>
      </c>
      <c r="G2204" s="26">
        <v>1</v>
      </c>
      <c r="H2204" s="27" t="s">
        <v>2380</v>
      </c>
      <c r="I2204" s="38" t="str">
        <f t="shared" si="68"/>
        <v>Obesity</v>
      </c>
      <c r="J2204" s="38" t="str">
        <f t="shared" si="69"/>
        <v>Normal</v>
      </c>
    </row>
    <row r="2205" spans="1:10" x14ac:dyDescent="0.25">
      <c r="A2205" s="22" t="s">
        <v>154</v>
      </c>
      <c r="B2205" s="23">
        <v>39.82</v>
      </c>
      <c r="C2205" s="23">
        <v>6.01</v>
      </c>
      <c r="D2205" s="23" t="s">
        <v>2380</v>
      </c>
      <c r="E2205" s="23" t="s">
        <v>2381</v>
      </c>
      <c r="F2205" s="23" t="s">
        <v>2380</v>
      </c>
      <c r="G2205" s="23">
        <v>1</v>
      </c>
      <c r="H2205" s="24" t="s">
        <v>2380</v>
      </c>
      <c r="I2205" s="38" t="str">
        <f t="shared" si="68"/>
        <v>Obesity</v>
      </c>
      <c r="J2205" s="38" t="str">
        <f t="shared" si="69"/>
        <v>Prediabetes</v>
      </c>
    </row>
    <row r="2206" spans="1:10" x14ac:dyDescent="0.25">
      <c r="A2206" s="25" t="s">
        <v>153</v>
      </c>
      <c r="B2206" s="26">
        <v>39.159999999999997</v>
      </c>
      <c r="C2206" s="26">
        <v>5.81</v>
      </c>
      <c r="D2206" s="26" t="s">
        <v>2380</v>
      </c>
      <c r="E2206" s="26" t="s">
        <v>2381</v>
      </c>
      <c r="F2206" s="26" t="s">
        <v>2380</v>
      </c>
      <c r="G2206" s="26">
        <v>1</v>
      </c>
      <c r="H2206" s="27" t="s">
        <v>2380</v>
      </c>
      <c r="I2206" s="38" t="str">
        <f t="shared" si="68"/>
        <v>Obesity</v>
      </c>
      <c r="J2206" s="38" t="str">
        <f t="shared" si="69"/>
        <v>Prediabetes</v>
      </c>
    </row>
    <row r="2207" spans="1:10" x14ac:dyDescent="0.25">
      <c r="A2207" s="22" t="s">
        <v>152</v>
      </c>
      <c r="B2207" s="23">
        <v>25.555</v>
      </c>
      <c r="C2207" s="23">
        <v>4.37</v>
      </c>
      <c r="D2207" s="23" t="s">
        <v>2380</v>
      </c>
      <c r="E2207" s="23" t="s">
        <v>2380</v>
      </c>
      <c r="F2207" s="23" t="s">
        <v>2382</v>
      </c>
      <c r="G2207" s="23">
        <v>1</v>
      </c>
      <c r="H2207" s="24" t="s">
        <v>2380</v>
      </c>
      <c r="I2207" s="38" t="str">
        <f t="shared" si="68"/>
        <v>Overweight</v>
      </c>
      <c r="J2207" s="38" t="str">
        <f t="shared" si="69"/>
        <v>Normal</v>
      </c>
    </row>
    <row r="2208" spans="1:10" x14ac:dyDescent="0.25">
      <c r="A2208" s="25" t="s">
        <v>151</v>
      </c>
      <c r="B2208" s="26">
        <v>25.175000000000001</v>
      </c>
      <c r="C2208" s="26">
        <v>5.74</v>
      </c>
      <c r="D2208" s="26" t="s">
        <v>2380</v>
      </c>
      <c r="E2208" s="26" t="s">
        <v>2380</v>
      </c>
      <c r="F2208" s="26" t="s">
        <v>2382</v>
      </c>
      <c r="G2208" s="26">
        <v>1</v>
      </c>
      <c r="H2208" s="27" t="s">
        <v>2380</v>
      </c>
      <c r="I2208" s="38" t="str">
        <f t="shared" si="68"/>
        <v>Overweight</v>
      </c>
      <c r="J2208" s="38" t="str">
        <f t="shared" si="69"/>
        <v>Prediabetes</v>
      </c>
    </row>
    <row r="2209" spans="1:10" x14ac:dyDescent="0.25">
      <c r="A2209" s="22" t="s">
        <v>150</v>
      </c>
      <c r="B2209" s="23">
        <v>38.28</v>
      </c>
      <c r="C2209" s="23">
        <v>5.39</v>
      </c>
      <c r="D2209" s="23" t="s">
        <v>2380</v>
      </c>
      <c r="E2209" s="23" t="s">
        <v>2381</v>
      </c>
      <c r="F2209" s="23" t="s">
        <v>2380</v>
      </c>
      <c r="G2209" s="23">
        <v>1</v>
      </c>
      <c r="H2209" s="24" t="s">
        <v>2380</v>
      </c>
      <c r="I2209" s="38" t="str">
        <f t="shared" si="68"/>
        <v>Obesity</v>
      </c>
      <c r="J2209" s="38" t="str">
        <f t="shared" si="69"/>
        <v>Normal</v>
      </c>
    </row>
    <row r="2210" spans="1:10" x14ac:dyDescent="0.25">
      <c r="A2210" s="25" t="s">
        <v>149</v>
      </c>
      <c r="B2210" s="26">
        <v>38.17</v>
      </c>
      <c r="C2210" s="26">
        <v>4.07</v>
      </c>
      <c r="D2210" s="26" t="s">
        <v>2380</v>
      </c>
      <c r="E2210" s="26" t="s">
        <v>2381</v>
      </c>
      <c r="F2210" s="26" t="s">
        <v>2380</v>
      </c>
      <c r="G2210" s="26">
        <v>1</v>
      </c>
      <c r="H2210" s="27" t="s">
        <v>2380</v>
      </c>
      <c r="I2210" s="38" t="str">
        <f t="shared" si="68"/>
        <v>Obesity</v>
      </c>
      <c r="J2210" s="38" t="str">
        <f t="shared" si="69"/>
        <v>Normal</v>
      </c>
    </row>
    <row r="2211" spans="1:10" x14ac:dyDescent="0.25">
      <c r="A2211" s="22" t="s">
        <v>148</v>
      </c>
      <c r="B2211" s="23">
        <v>36.85</v>
      </c>
      <c r="C2211" s="23">
        <v>5.49</v>
      </c>
      <c r="D2211" s="23" t="s">
        <v>2380</v>
      </c>
      <c r="E2211" s="23" t="s">
        <v>2381</v>
      </c>
      <c r="F2211" s="23" t="s">
        <v>2380</v>
      </c>
      <c r="G2211" s="23">
        <v>1</v>
      </c>
      <c r="H2211" s="24" t="s">
        <v>2380</v>
      </c>
      <c r="I2211" s="38" t="str">
        <f t="shared" si="68"/>
        <v>Obesity</v>
      </c>
      <c r="J2211" s="38" t="str">
        <f t="shared" si="69"/>
        <v>Normal</v>
      </c>
    </row>
    <row r="2212" spans="1:10" x14ac:dyDescent="0.25">
      <c r="A2212" s="25" t="s">
        <v>147</v>
      </c>
      <c r="B2212" s="26">
        <v>22.61</v>
      </c>
      <c r="C2212" s="26">
        <v>5.68</v>
      </c>
      <c r="D2212" s="26" t="s">
        <v>2380</v>
      </c>
      <c r="E2212" s="26" t="s">
        <v>2380</v>
      </c>
      <c r="F2212" s="26" t="s">
        <v>2382</v>
      </c>
      <c r="G2212" s="26">
        <v>1</v>
      </c>
      <c r="H2212" s="27" t="s">
        <v>2380</v>
      </c>
      <c r="I2212" s="38" t="str">
        <f t="shared" si="68"/>
        <v>Normal Weight</v>
      </c>
      <c r="J2212" s="38" t="str">
        <f t="shared" si="69"/>
        <v>Normal</v>
      </c>
    </row>
    <row r="2213" spans="1:10" x14ac:dyDescent="0.25">
      <c r="A2213" s="22" t="s">
        <v>146</v>
      </c>
      <c r="B2213" s="23">
        <v>21.754999999999999</v>
      </c>
      <c r="C2213" s="23">
        <v>6.09</v>
      </c>
      <c r="D2213" s="23" t="s">
        <v>2380</v>
      </c>
      <c r="E2213" s="23" t="s">
        <v>2380</v>
      </c>
      <c r="F2213" s="23" t="s">
        <v>2382</v>
      </c>
      <c r="G2213" s="23">
        <v>1</v>
      </c>
      <c r="H2213" s="24" t="s">
        <v>2380</v>
      </c>
      <c r="I2213" s="38" t="str">
        <f t="shared" si="68"/>
        <v>Normal Weight</v>
      </c>
      <c r="J2213" s="38" t="str">
        <f t="shared" si="69"/>
        <v>Prediabetes</v>
      </c>
    </row>
    <row r="2214" spans="1:10" x14ac:dyDescent="0.25">
      <c r="A2214" s="25" t="s">
        <v>145</v>
      </c>
      <c r="B2214" s="26">
        <v>20.425000000000001</v>
      </c>
      <c r="C2214" s="26">
        <v>5.53</v>
      </c>
      <c r="D2214" s="26" t="s">
        <v>2380</v>
      </c>
      <c r="E2214" s="26" t="s">
        <v>2380</v>
      </c>
      <c r="F2214" s="26" t="s">
        <v>2382</v>
      </c>
      <c r="G2214" s="26">
        <v>1</v>
      </c>
      <c r="H2214" s="27" t="s">
        <v>2380</v>
      </c>
      <c r="I2214" s="38" t="str">
        <f t="shared" si="68"/>
        <v>Normal Weight</v>
      </c>
      <c r="J2214" s="38" t="str">
        <f t="shared" si="69"/>
        <v>Normal</v>
      </c>
    </row>
    <row r="2215" spans="1:10" x14ac:dyDescent="0.25">
      <c r="A2215" s="22" t="s">
        <v>144</v>
      </c>
      <c r="B2215" s="23">
        <v>31.35</v>
      </c>
      <c r="C2215" s="23">
        <v>4.28</v>
      </c>
      <c r="D2215" s="23" t="s">
        <v>2380</v>
      </c>
      <c r="E2215" s="23" t="s">
        <v>2381</v>
      </c>
      <c r="F2215" s="23" t="s">
        <v>2380</v>
      </c>
      <c r="G2215" s="23">
        <v>1</v>
      </c>
      <c r="H2215" s="24" t="s">
        <v>2380</v>
      </c>
      <c r="I2215" s="38" t="str">
        <f t="shared" si="68"/>
        <v>Obesity</v>
      </c>
      <c r="J2215" s="38" t="str">
        <f t="shared" si="69"/>
        <v>Normal</v>
      </c>
    </row>
    <row r="2216" spans="1:10" x14ac:dyDescent="0.25">
      <c r="A2216" s="25" t="s">
        <v>143</v>
      </c>
      <c r="B2216" s="26">
        <v>31.13</v>
      </c>
      <c r="C2216" s="26">
        <v>6.01</v>
      </c>
      <c r="D2216" s="26" t="s">
        <v>2380</v>
      </c>
      <c r="E2216" s="26" t="s">
        <v>2381</v>
      </c>
      <c r="F2216" s="26" t="s">
        <v>2380</v>
      </c>
      <c r="G2216" s="26">
        <v>1</v>
      </c>
      <c r="H2216" s="27" t="s">
        <v>2380</v>
      </c>
      <c r="I2216" s="38" t="str">
        <f t="shared" si="68"/>
        <v>Obesity</v>
      </c>
      <c r="J2216" s="38" t="str">
        <f t="shared" si="69"/>
        <v>Prediabetes</v>
      </c>
    </row>
    <row r="2217" spans="1:10" x14ac:dyDescent="0.25">
      <c r="A2217" s="22" t="s">
        <v>142</v>
      </c>
      <c r="B2217" s="23">
        <v>17.48</v>
      </c>
      <c r="C2217" s="23">
        <v>4.59</v>
      </c>
      <c r="D2217" s="23" t="s">
        <v>2380</v>
      </c>
      <c r="E2217" s="23" t="s">
        <v>2380</v>
      </c>
      <c r="F2217" s="23" t="s">
        <v>2382</v>
      </c>
      <c r="G2217" s="23">
        <v>1</v>
      </c>
      <c r="H2217" s="24" t="s">
        <v>2380</v>
      </c>
      <c r="I2217" s="38" t="str">
        <f t="shared" si="68"/>
        <v>Underweight</v>
      </c>
      <c r="J2217" s="38" t="str">
        <f t="shared" si="69"/>
        <v>Normal</v>
      </c>
    </row>
    <row r="2218" spans="1:10" x14ac:dyDescent="0.25">
      <c r="A2218" s="25" t="s">
        <v>141</v>
      </c>
      <c r="B2218" s="26">
        <v>22.57</v>
      </c>
      <c r="C2218" s="26">
        <v>5.8</v>
      </c>
      <c r="D2218" s="26" t="s">
        <v>2381</v>
      </c>
      <c r="E2218" s="26" t="s">
        <v>2380</v>
      </c>
      <c r="F2218" s="26" t="s">
        <v>2380</v>
      </c>
      <c r="G2218" s="26">
        <v>1</v>
      </c>
      <c r="H2218" s="27" t="s">
        <v>2380</v>
      </c>
      <c r="I2218" s="38" t="str">
        <f t="shared" si="68"/>
        <v>Normal Weight</v>
      </c>
      <c r="J2218" s="38" t="str">
        <f t="shared" si="69"/>
        <v>Prediabetes</v>
      </c>
    </row>
    <row r="2219" spans="1:10" x14ac:dyDescent="0.25">
      <c r="A2219" s="22" t="s">
        <v>140</v>
      </c>
      <c r="B2219" s="23">
        <v>26.73</v>
      </c>
      <c r="C2219" s="23">
        <v>5.08</v>
      </c>
      <c r="D2219" s="23" t="s">
        <v>2380</v>
      </c>
      <c r="E2219" s="23" t="s">
        <v>2381</v>
      </c>
      <c r="F2219" s="23" t="s">
        <v>2380</v>
      </c>
      <c r="G2219" s="23">
        <v>1</v>
      </c>
      <c r="H2219" s="24" t="s">
        <v>2380</v>
      </c>
      <c r="I2219" s="38" t="str">
        <f t="shared" si="68"/>
        <v>Overweight</v>
      </c>
      <c r="J2219" s="38" t="str">
        <f t="shared" si="69"/>
        <v>Normal</v>
      </c>
    </row>
    <row r="2220" spans="1:10" x14ac:dyDescent="0.25">
      <c r="A2220" s="25" t="s">
        <v>139</v>
      </c>
      <c r="B2220" s="26">
        <v>20.79</v>
      </c>
      <c r="C2220" s="26">
        <v>5.84</v>
      </c>
      <c r="D2220" s="26" t="s">
        <v>2380</v>
      </c>
      <c r="E2220" s="26" t="s">
        <v>2381</v>
      </c>
      <c r="F2220" s="26" t="s">
        <v>2380</v>
      </c>
      <c r="G2220" s="26">
        <v>1</v>
      </c>
      <c r="H2220" s="27" t="s">
        <v>2380</v>
      </c>
      <c r="I2220" s="38" t="str">
        <f t="shared" si="68"/>
        <v>Normal Weight</v>
      </c>
      <c r="J2220" s="38" t="str">
        <f t="shared" si="69"/>
        <v>Prediabetes</v>
      </c>
    </row>
    <row r="2221" spans="1:10" x14ac:dyDescent="0.25">
      <c r="A2221" s="22" t="s">
        <v>138</v>
      </c>
      <c r="B2221" s="23">
        <v>20.149999999999999</v>
      </c>
      <c r="C2221" s="23">
        <v>4.1500000000000004</v>
      </c>
      <c r="D2221" s="23" t="s">
        <v>2380</v>
      </c>
      <c r="E2221" s="23" t="s">
        <v>2380</v>
      </c>
      <c r="F2221" s="23" t="s">
        <v>2380</v>
      </c>
      <c r="G2221" s="23">
        <v>1</v>
      </c>
      <c r="H2221" s="24" t="s">
        <v>2380</v>
      </c>
      <c r="I2221" s="38" t="str">
        <f t="shared" si="68"/>
        <v>Normal Weight</v>
      </c>
      <c r="J2221" s="38" t="str">
        <f t="shared" si="69"/>
        <v>Normal</v>
      </c>
    </row>
    <row r="2222" spans="1:10" x14ac:dyDescent="0.25">
      <c r="A2222" s="25" t="s">
        <v>137</v>
      </c>
      <c r="B2222" s="26">
        <v>36.85</v>
      </c>
      <c r="C2222" s="26">
        <v>4.3600000000000003</v>
      </c>
      <c r="D2222" s="26" t="s">
        <v>2381</v>
      </c>
      <c r="E2222" s="26" t="s">
        <v>2380</v>
      </c>
      <c r="F2222" s="26" t="s">
        <v>2380</v>
      </c>
      <c r="G2222" s="26">
        <v>0</v>
      </c>
      <c r="H2222" s="27" t="s">
        <v>2380</v>
      </c>
      <c r="I2222" s="38" t="str">
        <f t="shared" si="68"/>
        <v>Obesity</v>
      </c>
      <c r="J2222" s="38" t="str">
        <f t="shared" si="69"/>
        <v>Normal</v>
      </c>
    </row>
    <row r="2223" spans="1:10" x14ac:dyDescent="0.25">
      <c r="A2223" s="22" t="s">
        <v>136</v>
      </c>
      <c r="B2223" s="23">
        <v>35.53</v>
      </c>
      <c r="C2223" s="23">
        <v>4.55</v>
      </c>
      <c r="D2223" s="23" t="s">
        <v>2381</v>
      </c>
      <c r="E2223" s="23" t="s">
        <v>2380</v>
      </c>
      <c r="F2223" s="23" t="s">
        <v>2380</v>
      </c>
      <c r="G2223" s="23">
        <v>0</v>
      </c>
      <c r="H2223" s="24" t="s">
        <v>2380</v>
      </c>
      <c r="I2223" s="38" t="str">
        <f t="shared" si="68"/>
        <v>Obesity</v>
      </c>
      <c r="J2223" s="38" t="str">
        <f t="shared" si="69"/>
        <v>Normal</v>
      </c>
    </row>
    <row r="2224" spans="1:10" x14ac:dyDescent="0.25">
      <c r="A2224" s="25" t="s">
        <v>135</v>
      </c>
      <c r="B2224" s="26">
        <v>31.1</v>
      </c>
      <c r="C2224" s="26">
        <v>4.37</v>
      </c>
      <c r="D2224" s="26" t="s">
        <v>2381</v>
      </c>
      <c r="E2224" s="26" t="s">
        <v>2380</v>
      </c>
      <c r="F2224" s="26" t="s">
        <v>2380</v>
      </c>
      <c r="G2224" s="26">
        <v>0</v>
      </c>
      <c r="H2224" s="27" t="s">
        <v>2380</v>
      </c>
      <c r="I2224" s="38" t="str">
        <f t="shared" si="68"/>
        <v>Obesity</v>
      </c>
      <c r="J2224" s="38" t="str">
        <f t="shared" si="69"/>
        <v>Normal</v>
      </c>
    </row>
    <row r="2225" spans="1:10" x14ac:dyDescent="0.25">
      <c r="A2225" s="22" t="s">
        <v>134</v>
      </c>
      <c r="B2225" s="23">
        <v>23.21</v>
      </c>
      <c r="C2225" s="23">
        <v>5.24</v>
      </c>
      <c r="D2225" s="23" t="s">
        <v>2381</v>
      </c>
      <c r="E2225" s="23" t="s">
        <v>2380</v>
      </c>
      <c r="F2225" s="23" t="s">
        <v>2380</v>
      </c>
      <c r="G2225" s="23">
        <v>0</v>
      </c>
      <c r="H2225" s="24" t="s">
        <v>2380</v>
      </c>
      <c r="I2225" s="38" t="str">
        <f t="shared" si="68"/>
        <v>Normal Weight</v>
      </c>
      <c r="J2225" s="38" t="str">
        <f t="shared" si="69"/>
        <v>Normal</v>
      </c>
    </row>
    <row r="2226" spans="1:10" x14ac:dyDescent="0.25">
      <c r="A2226" s="25" t="s">
        <v>133</v>
      </c>
      <c r="B2226" s="26">
        <v>18.36</v>
      </c>
      <c r="C2226" s="26">
        <v>5.96</v>
      </c>
      <c r="D2226" s="26" t="s">
        <v>2380</v>
      </c>
      <c r="E2226" s="26" t="s">
        <v>2380</v>
      </c>
      <c r="F2226" s="26" t="s">
        <v>2380</v>
      </c>
      <c r="G2226" s="26">
        <v>1</v>
      </c>
      <c r="H2226" s="27" t="s">
        <v>2380</v>
      </c>
      <c r="I2226" s="38" t="str">
        <f t="shared" si="68"/>
        <v>Underweight</v>
      </c>
      <c r="J2226" s="38" t="str">
        <f t="shared" si="69"/>
        <v>Prediabetes</v>
      </c>
    </row>
    <row r="2227" spans="1:10" x14ac:dyDescent="0.25">
      <c r="A2227" s="22" t="s">
        <v>132</v>
      </c>
      <c r="B2227" s="23">
        <v>15.92</v>
      </c>
      <c r="C2227" s="23">
        <v>4.76</v>
      </c>
      <c r="D2227" s="23" t="s">
        <v>2381</v>
      </c>
      <c r="E2227" s="23" t="s">
        <v>2380</v>
      </c>
      <c r="F2227" s="23" t="s">
        <v>2380</v>
      </c>
      <c r="G2227" s="23">
        <v>1</v>
      </c>
      <c r="H2227" s="24" t="s">
        <v>2380</v>
      </c>
      <c r="I2227" s="38" t="str">
        <f t="shared" si="68"/>
        <v>Underweight</v>
      </c>
      <c r="J2227" s="38" t="str">
        <f t="shared" si="69"/>
        <v>Normal</v>
      </c>
    </row>
    <row r="2228" spans="1:10" x14ac:dyDescent="0.25">
      <c r="A2228" s="25" t="s">
        <v>131</v>
      </c>
      <c r="B2228" s="26">
        <v>15.17</v>
      </c>
      <c r="C2228" s="26">
        <v>4.3</v>
      </c>
      <c r="D2228" s="26" t="s">
        <v>2381</v>
      </c>
      <c r="E2228" s="26" t="s">
        <v>2380</v>
      </c>
      <c r="F2228" s="26" t="s">
        <v>2382</v>
      </c>
      <c r="G2228" s="26">
        <v>1</v>
      </c>
      <c r="H2228" s="27" t="s">
        <v>2380</v>
      </c>
      <c r="I2228" s="38" t="str">
        <f t="shared" si="68"/>
        <v>Underweight</v>
      </c>
      <c r="J2228" s="38" t="str">
        <f t="shared" si="69"/>
        <v>Normal</v>
      </c>
    </row>
    <row r="2229" spans="1:10" x14ac:dyDescent="0.25">
      <c r="A2229" s="22" t="s">
        <v>130</v>
      </c>
      <c r="B2229" s="23">
        <v>16.63</v>
      </c>
      <c r="C2229" s="23">
        <v>4.5</v>
      </c>
      <c r="D2229" s="23" t="s">
        <v>2380</v>
      </c>
      <c r="E2229" s="23" t="s">
        <v>2380</v>
      </c>
      <c r="F2229" s="23" t="s">
        <v>2380</v>
      </c>
      <c r="G2229" s="23">
        <v>1</v>
      </c>
      <c r="H2229" s="24" t="s">
        <v>2380</v>
      </c>
      <c r="I2229" s="38" t="str">
        <f t="shared" si="68"/>
        <v>Underweight</v>
      </c>
      <c r="J2229" s="38" t="str">
        <f t="shared" si="69"/>
        <v>Normal</v>
      </c>
    </row>
    <row r="2230" spans="1:10" x14ac:dyDescent="0.25">
      <c r="A2230" s="25" t="s">
        <v>129</v>
      </c>
      <c r="B2230" s="26">
        <v>19.39</v>
      </c>
      <c r="C2230" s="26">
        <v>5.59</v>
      </c>
      <c r="D2230" s="26" t="s">
        <v>2380</v>
      </c>
      <c r="E2230" s="26" t="s">
        <v>2380</v>
      </c>
      <c r="F2230" s="26" t="s">
        <v>2382</v>
      </c>
      <c r="G2230" s="26">
        <v>1</v>
      </c>
      <c r="H2230" s="27" t="s">
        <v>2380</v>
      </c>
      <c r="I2230" s="38" t="str">
        <f t="shared" si="68"/>
        <v>Normal Weight</v>
      </c>
      <c r="J2230" s="38" t="str">
        <f t="shared" si="69"/>
        <v>Normal</v>
      </c>
    </row>
    <row r="2231" spans="1:10" x14ac:dyDescent="0.25">
      <c r="A2231" s="22" t="s">
        <v>128</v>
      </c>
      <c r="B2231" s="23">
        <v>17.34</v>
      </c>
      <c r="C2231" s="23">
        <v>6.29</v>
      </c>
      <c r="D2231" s="23" t="s">
        <v>2381</v>
      </c>
      <c r="E2231" s="23" t="s">
        <v>2380</v>
      </c>
      <c r="F2231" s="23" t="s">
        <v>2382</v>
      </c>
      <c r="G2231" s="23">
        <v>1</v>
      </c>
      <c r="H2231" s="24" t="s">
        <v>2380</v>
      </c>
      <c r="I2231" s="38" t="str">
        <f t="shared" si="68"/>
        <v>Underweight</v>
      </c>
      <c r="J2231" s="38" t="str">
        <f t="shared" si="69"/>
        <v>Prediabetes</v>
      </c>
    </row>
    <row r="2232" spans="1:10" x14ac:dyDescent="0.25">
      <c r="A2232" s="25" t="s">
        <v>127</v>
      </c>
      <c r="B2232" s="26">
        <v>17.940000000000001</v>
      </c>
      <c r="C2232" s="26">
        <v>4.1900000000000004</v>
      </c>
      <c r="D2232" s="26" t="s">
        <v>2380</v>
      </c>
      <c r="E2232" s="26" t="s">
        <v>2381</v>
      </c>
      <c r="F2232" s="26" t="s">
        <v>2380</v>
      </c>
      <c r="G2232" s="26">
        <v>1</v>
      </c>
      <c r="H2232" s="27" t="s">
        <v>2380</v>
      </c>
      <c r="I2232" s="38" t="str">
        <f t="shared" si="68"/>
        <v>Underweight</v>
      </c>
      <c r="J2232" s="38" t="str">
        <f t="shared" si="69"/>
        <v>Normal</v>
      </c>
    </row>
    <row r="2233" spans="1:10" x14ac:dyDescent="0.25">
      <c r="A2233" s="22" t="s">
        <v>126</v>
      </c>
      <c r="B2233" s="23">
        <v>16.670000000000002</v>
      </c>
      <c r="C2233" s="23">
        <v>4.7</v>
      </c>
      <c r="D2233" s="23" t="s">
        <v>2381</v>
      </c>
      <c r="E2233" s="23" t="s">
        <v>2380</v>
      </c>
      <c r="F2233" s="23" t="s">
        <v>2382</v>
      </c>
      <c r="G2233" s="23">
        <v>1</v>
      </c>
      <c r="H2233" s="24" t="s">
        <v>2380</v>
      </c>
      <c r="I2233" s="38" t="str">
        <f t="shared" si="68"/>
        <v>Underweight</v>
      </c>
      <c r="J2233" s="38" t="str">
        <f t="shared" si="69"/>
        <v>Normal</v>
      </c>
    </row>
    <row r="2234" spans="1:10" x14ac:dyDescent="0.25">
      <c r="A2234" s="25" t="s">
        <v>125</v>
      </c>
      <c r="B2234" s="26">
        <v>20.58</v>
      </c>
      <c r="C2234" s="26">
        <v>5.64</v>
      </c>
      <c r="D2234" s="26" t="s">
        <v>2381</v>
      </c>
      <c r="E2234" s="26" t="s">
        <v>2380</v>
      </c>
      <c r="F2234" s="26" t="s">
        <v>2380</v>
      </c>
      <c r="G2234" s="26">
        <v>0</v>
      </c>
      <c r="H2234" s="27" t="s">
        <v>2380</v>
      </c>
      <c r="I2234" s="38" t="str">
        <f t="shared" si="68"/>
        <v>Normal Weight</v>
      </c>
      <c r="J2234" s="38" t="str">
        <f t="shared" si="69"/>
        <v>Normal</v>
      </c>
    </row>
    <row r="2235" spans="1:10" x14ac:dyDescent="0.25">
      <c r="A2235" s="22" t="s">
        <v>124</v>
      </c>
      <c r="B2235" s="23">
        <v>16.5</v>
      </c>
      <c r="C2235" s="23">
        <v>4.1100000000000003</v>
      </c>
      <c r="D2235" s="23" t="s">
        <v>2381</v>
      </c>
      <c r="E2235" s="23" t="s">
        <v>2380</v>
      </c>
      <c r="F2235" s="23" t="s">
        <v>2380</v>
      </c>
      <c r="G2235" s="23">
        <v>0</v>
      </c>
      <c r="H2235" s="24" t="s">
        <v>2380</v>
      </c>
      <c r="I2235" s="38" t="str">
        <f t="shared" si="68"/>
        <v>Underweight</v>
      </c>
      <c r="J2235" s="38" t="str">
        <f t="shared" si="69"/>
        <v>Normal</v>
      </c>
    </row>
    <row r="2236" spans="1:10" x14ac:dyDescent="0.25">
      <c r="A2236" s="25" t="s">
        <v>123</v>
      </c>
      <c r="B2236" s="26">
        <v>15.41</v>
      </c>
      <c r="C2236" s="26">
        <v>5.43</v>
      </c>
      <c r="D2236" s="26" t="s">
        <v>2381</v>
      </c>
      <c r="E2236" s="26" t="s">
        <v>2380</v>
      </c>
      <c r="F2236" s="26" t="s">
        <v>2382</v>
      </c>
      <c r="G2236" s="26">
        <v>1</v>
      </c>
      <c r="H2236" s="27" t="s">
        <v>2380</v>
      </c>
      <c r="I2236" s="38" t="str">
        <f t="shared" si="68"/>
        <v>Underweight</v>
      </c>
      <c r="J2236" s="38" t="str">
        <f t="shared" si="69"/>
        <v>Normal</v>
      </c>
    </row>
    <row r="2237" spans="1:10" x14ac:dyDescent="0.25">
      <c r="A2237" s="22" t="s">
        <v>122</v>
      </c>
      <c r="B2237" s="23">
        <v>24.59</v>
      </c>
      <c r="C2237" s="23">
        <v>4.38</v>
      </c>
      <c r="D2237" s="23" t="s">
        <v>2380</v>
      </c>
      <c r="E2237" s="23" t="s">
        <v>2380</v>
      </c>
      <c r="F2237" s="23" t="s">
        <v>2380</v>
      </c>
      <c r="G2237" s="23">
        <v>1</v>
      </c>
      <c r="H2237" s="24" t="s">
        <v>2380</v>
      </c>
      <c r="I2237" s="38" t="str">
        <f t="shared" si="68"/>
        <v>Normal Weight</v>
      </c>
      <c r="J2237" s="38" t="str">
        <f t="shared" si="69"/>
        <v>Normal</v>
      </c>
    </row>
    <row r="2238" spans="1:10" x14ac:dyDescent="0.25">
      <c r="A2238" s="25" t="s">
        <v>121</v>
      </c>
      <c r="B2238" s="26">
        <v>33.33</v>
      </c>
      <c r="C2238" s="26">
        <v>9.7899999999999991</v>
      </c>
      <c r="D2238" s="26" t="s">
        <v>2380</v>
      </c>
      <c r="E2238" s="26" t="s">
        <v>2380</v>
      </c>
      <c r="F2238" s="26" t="s">
        <v>2380</v>
      </c>
      <c r="G2238" s="26">
        <v>0</v>
      </c>
      <c r="H2238" s="27" t="s">
        <v>2380</v>
      </c>
      <c r="I2238" s="38" t="str">
        <f t="shared" si="68"/>
        <v>Obesity</v>
      </c>
      <c r="J2238" s="38" t="str">
        <f t="shared" si="69"/>
        <v>Diabetes</v>
      </c>
    </row>
    <row r="2239" spans="1:10" x14ac:dyDescent="0.25">
      <c r="A2239" s="22" t="s">
        <v>120</v>
      </c>
      <c r="B2239" s="23">
        <v>18.5</v>
      </c>
      <c r="C2239" s="23">
        <v>11.84</v>
      </c>
      <c r="D2239" s="23" t="s">
        <v>2380</v>
      </c>
      <c r="E2239" s="23" t="s">
        <v>2380</v>
      </c>
      <c r="F2239" s="23" t="s">
        <v>2380</v>
      </c>
      <c r="G2239" s="23">
        <v>0</v>
      </c>
      <c r="H2239" s="24" t="s">
        <v>2380</v>
      </c>
      <c r="I2239" s="38" t="str">
        <f t="shared" si="68"/>
        <v>Normal Weight</v>
      </c>
      <c r="J2239" s="38" t="str">
        <f t="shared" si="69"/>
        <v>Diabetes</v>
      </c>
    </row>
    <row r="2240" spans="1:10" x14ac:dyDescent="0.25">
      <c r="A2240" s="25" t="s">
        <v>119</v>
      </c>
      <c r="B2240" s="26">
        <v>18.579999999999998</v>
      </c>
      <c r="C2240" s="26">
        <v>6.22</v>
      </c>
      <c r="D2240" s="26" t="s">
        <v>2380</v>
      </c>
      <c r="E2240" s="26" t="s">
        <v>2380</v>
      </c>
      <c r="F2240" s="26" t="s">
        <v>2380</v>
      </c>
      <c r="G2240" s="26">
        <v>0</v>
      </c>
      <c r="H2240" s="27" t="s">
        <v>2380</v>
      </c>
      <c r="I2240" s="38" t="str">
        <f t="shared" si="68"/>
        <v>Normal Weight</v>
      </c>
      <c r="J2240" s="38" t="str">
        <f t="shared" si="69"/>
        <v>Prediabetes</v>
      </c>
    </row>
    <row r="2241" spans="1:10" x14ac:dyDescent="0.25">
      <c r="A2241" s="22" t="s">
        <v>118</v>
      </c>
      <c r="B2241" s="23">
        <v>16.64</v>
      </c>
      <c r="C2241" s="23">
        <v>10.01</v>
      </c>
      <c r="D2241" s="23" t="s">
        <v>2380</v>
      </c>
      <c r="E2241" s="23" t="s">
        <v>2380</v>
      </c>
      <c r="F2241" s="23" t="s">
        <v>2380</v>
      </c>
      <c r="G2241" s="23">
        <v>0</v>
      </c>
      <c r="H2241" s="24" t="s">
        <v>2380</v>
      </c>
      <c r="I2241" s="38" t="str">
        <f t="shared" si="68"/>
        <v>Underweight</v>
      </c>
      <c r="J2241" s="38" t="str">
        <f t="shared" si="69"/>
        <v>Diabetes</v>
      </c>
    </row>
    <row r="2242" spans="1:10" x14ac:dyDescent="0.25">
      <c r="A2242" s="25" t="s">
        <v>117</v>
      </c>
      <c r="B2242" s="26">
        <v>19.329999999999998</v>
      </c>
      <c r="C2242" s="26">
        <v>4.32</v>
      </c>
      <c r="D2242" s="26" t="s">
        <v>2380</v>
      </c>
      <c r="E2242" s="26" t="s">
        <v>2380</v>
      </c>
      <c r="F2242" s="26" t="s">
        <v>2380</v>
      </c>
      <c r="G2242" s="26">
        <v>1</v>
      </c>
      <c r="H2242" s="27" t="s">
        <v>2380</v>
      </c>
      <c r="I2242" s="38" t="str">
        <f t="shared" ref="I2242:I2305" si="70">IF(B2242&lt;18.5,"Underweight",IF(B2242&lt;25,"Normal Weight",IF(B2242&lt;30,"Overweight","Obesity")))</f>
        <v>Normal Weight</v>
      </c>
      <c r="J2242" s="38" t="str">
        <f t="shared" ref="J2242:J2305" si="71">IF(C2242&lt;5.7,"Normal",IF(C2242&lt;6.5,"Prediabetes","Diabetes"))</f>
        <v>Normal</v>
      </c>
    </row>
    <row r="2243" spans="1:10" x14ac:dyDescent="0.25">
      <c r="A2243" s="22" t="s">
        <v>116</v>
      </c>
      <c r="B2243" s="23">
        <v>21.26</v>
      </c>
      <c r="C2243" s="23">
        <v>5.65</v>
      </c>
      <c r="D2243" s="23" t="s">
        <v>2381</v>
      </c>
      <c r="E2243" s="23" t="s">
        <v>2380</v>
      </c>
      <c r="F2243" s="23" t="s">
        <v>2382</v>
      </c>
      <c r="G2243" s="23">
        <v>1</v>
      </c>
      <c r="H2243" s="24" t="s">
        <v>2380</v>
      </c>
      <c r="I2243" s="38" t="str">
        <f t="shared" si="70"/>
        <v>Normal Weight</v>
      </c>
      <c r="J2243" s="38" t="str">
        <f t="shared" si="71"/>
        <v>Normal</v>
      </c>
    </row>
    <row r="2244" spans="1:10" x14ac:dyDescent="0.25">
      <c r="A2244" s="25" t="s">
        <v>115</v>
      </c>
      <c r="B2244" s="26">
        <v>15.6</v>
      </c>
      <c r="C2244" s="26">
        <v>4.12</v>
      </c>
      <c r="D2244" s="26" t="s">
        <v>2381</v>
      </c>
      <c r="E2244" s="26" t="s">
        <v>2380</v>
      </c>
      <c r="F2244" s="26" t="s">
        <v>2380</v>
      </c>
      <c r="G2244" s="26">
        <v>1</v>
      </c>
      <c r="H2244" s="27" t="s">
        <v>2380</v>
      </c>
      <c r="I2244" s="38" t="str">
        <f t="shared" si="70"/>
        <v>Underweight</v>
      </c>
      <c r="J2244" s="38" t="str">
        <f t="shared" si="71"/>
        <v>Normal</v>
      </c>
    </row>
    <row r="2245" spans="1:10" x14ac:dyDescent="0.25">
      <c r="A2245" s="22" t="s">
        <v>114</v>
      </c>
      <c r="B2245" s="23">
        <v>24.39</v>
      </c>
      <c r="C2245" s="23">
        <v>6.24</v>
      </c>
      <c r="D2245" s="23" t="s">
        <v>2380</v>
      </c>
      <c r="E2245" s="23" t="s">
        <v>2380</v>
      </c>
      <c r="F2245" s="23" t="s">
        <v>2380</v>
      </c>
      <c r="G2245" s="23">
        <v>1</v>
      </c>
      <c r="H2245" s="24" t="s">
        <v>2380</v>
      </c>
      <c r="I2245" s="38" t="str">
        <f t="shared" si="70"/>
        <v>Normal Weight</v>
      </c>
      <c r="J2245" s="38" t="str">
        <f t="shared" si="71"/>
        <v>Prediabetes</v>
      </c>
    </row>
    <row r="2246" spans="1:10" x14ac:dyDescent="0.25">
      <c r="A2246" s="25" t="s">
        <v>113</v>
      </c>
      <c r="B2246" s="26">
        <v>24.75</v>
      </c>
      <c r="C2246" s="26">
        <v>4.83</v>
      </c>
      <c r="D2246" s="26" t="s">
        <v>2380</v>
      </c>
      <c r="E2246" s="26" t="s">
        <v>2380</v>
      </c>
      <c r="F2246" s="26" t="s">
        <v>2380</v>
      </c>
      <c r="G2246" s="26">
        <v>0</v>
      </c>
      <c r="H2246" s="27" t="s">
        <v>2380</v>
      </c>
      <c r="I2246" s="38" t="str">
        <f t="shared" si="70"/>
        <v>Normal Weight</v>
      </c>
      <c r="J2246" s="38" t="str">
        <f t="shared" si="71"/>
        <v>Normal</v>
      </c>
    </row>
    <row r="2247" spans="1:10" x14ac:dyDescent="0.25">
      <c r="A2247" s="22" t="s">
        <v>112</v>
      </c>
      <c r="B2247" s="23">
        <v>20.88</v>
      </c>
      <c r="C2247" s="23">
        <v>7.4</v>
      </c>
      <c r="D2247" s="23" t="s">
        <v>2380</v>
      </c>
      <c r="E2247" s="23" t="s">
        <v>2380</v>
      </c>
      <c r="F2247" s="23" t="s">
        <v>2380</v>
      </c>
      <c r="G2247" s="23">
        <v>0</v>
      </c>
      <c r="H2247" s="24" t="s">
        <v>2380</v>
      </c>
      <c r="I2247" s="38" t="str">
        <f t="shared" si="70"/>
        <v>Normal Weight</v>
      </c>
      <c r="J2247" s="38" t="str">
        <f t="shared" si="71"/>
        <v>Diabetes</v>
      </c>
    </row>
    <row r="2248" spans="1:10" x14ac:dyDescent="0.25">
      <c r="A2248" s="25" t="s">
        <v>111</v>
      </c>
      <c r="B2248" s="26">
        <v>20.43</v>
      </c>
      <c r="C2248" s="26">
        <v>4.54</v>
      </c>
      <c r="D2248" s="26" t="s">
        <v>2380</v>
      </c>
      <c r="E2248" s="26" t="s">
        <v>2380</v>
      </c>
      <c r="F2248" s="26" t="s">
        <v>2380</v>
      </c>
      <c r="G2248" s="26">
        <v>0</v>
      </c>
      <c r="H2248" s="27" t="s">
        <v>2380</v>
      </c>
      <c r="I2248" s="38" t="str">
        <f t="shared" si="70"/>
        <v>Normal Weight</v>
      </c>
      <c r="J2248" s="38" t="str">
        <f t="shared" si="71"/>
        <v>Normal</v>
      </c>
    </row>
    <row r="2249" spans="1:10" x14ac:dyDescent="0.25">
      <c r="A2249" s="22" t="s">
        <v>110</v>
      </c>
      <c r="B2249" s="23">
        <v>15.18</v>
      </c>
      <c r="C2249" s="23">
        <v>11.11</v>
      </c>
      <c r="D2249" s="23" t="s">
        <v>2380</v>
      </c>
      <c r="E2249" s="23" t="s">
        <v>2380</v>
      </c>
      <c r="F2249" s="23" t="s">
        <v>2380</v>
      </c>
      <c r="G2249" s="23">
        <v>0</v>
      </c>
      <c r="H2249" s="24" t="s">
        <v>2380</v>
      </c>
      <c r="I2249" s="38" t="str">
        <f t="shared" si="70"/>
        <v>Underweight</v>
      </c>
      <c r="J2249" s="38" t="str">
        <f t="shared" si="71"/>
        <v>Diabetes</v>
      </c>
    </row>
    <row r="2250" spans="1:10" x14ac:dyDescent="0.25">
      <c r="A2250" s="25" t="s">
        <v>109</v>
      </c>
      <c r="B2250" s="26">
        <v>15.12</v>
      </c>
      <c r="C2250" s="26">
        <v>4.03</v>
      </c>
      <c r="D2250" s="26" t="s">
        <v>2381</v>
      </c>
      <c r="E2250" s="26" t="s">
        <v>2380</v>
      </c>
      <c r="F2250" s="26" t="s">
        <v>2380</v>
      </c>
      <c r="G2250" s="26">
        <v>0</v>
      </c>
      <c r="H2250" s="27" t="s">
        <v>2380</v>
      </c>
      <c r="I2250" s="38" t="str">
        <f t="shared" si="70"/>
        <v>Underweight</v>
      </c>
      <c r="J2250" s="38" t="str">
        <f t="shared" si="71"/>
        <v>Normal</v>
      </c>
    </row>
    <row r="2251" spans="1:10" x14ac:dyDescent="0.25">
      <c r="A2251" s="22" t="s">
        <v>108</v>
      </c>
      <c r="B2251" s="23">
        <v>23.88</v>
      </c>
      <c r="C2251" s="23">
        <v>4.51</v>
      </c>
      <c r="D2251" s="23" t="s">
        <v>2380</v>
      </c>
      <c r="E2251" s="23" t="s">
        <v>2380</v>
      </c>
      <c r="F2251" s="23" t="s">
        <v>2380</v>
      </c>
      <c r="G2251" s="23">
        <v>1</v>
      </c>
      <c r="H2251" s="24" t="s">
        <v>2380</v>
      </c>
      <c r="I2251" s="38" t="str">
        <f t="shared" si="70"/>
        <v>Normal Weight</v>
      </c>
      <c r="J2251" s="38" t="str">
        <f t="shared" si="71"/>
        <v>Normal</v>
      </c>
    </row>
    <row r="2252" spans="1:10" x14ac:dyDescent="0.25">
      <c r="A2252" s="25" t="s">
        <v>107</v>
      </c>
      <c r="B2252" s="26">
        <v>16.13</v>
      </c>
      <c r="C2252" s="26">
        <v>5.56</v>
      </c>
      <c r="D2252" s="26" t="s">
        <v>2380</v>
      </c>
      <c r="E2252" s="26" t="s">
        <v>2381</v>
      </c>
      <c r="F2252" s="26" t="s">
        <v>2380</v>
      </c>
      <c r="G2252" s="26">
        <v>1</v>
      </c>
      <c r="H2252" s="27" t="s">
        <v>2380</v>
      </c>
      <c r="I2252" s="38" t="str">
        <f t="shared" si="70"/>
        <v>Underweight</v>
      </c>
      <c r="J2252" s="38" t="str">
        <f t="shared" si="71"/>
        <v>Normal</v>
      </c>
    </row>
    <row r="2253" spans="1:10" x14ac:dyDescent="0.25">
      <c r="A2253" s="22" t="s">
        <v>106</v>
      </c>
      <c r="B2253" s="23">
        <v>24.09</v>
      </c>
      <c r="C2253" s="23">
        <v>4.0999999999999996</v>
      </c>
      <c r="D2253" s="23" t="s">
        <v>2380</v>
      </c>
      <c r="E2253" s="23" t="s">
        <v>2381</v>
      </c>
      <c r="F2253" s="23" t="s">
        <v>2380</v>
      </c>
      <c r="G2253" s="23">
        <v>1</v>
      </c>
      <c r="H2253" s="24" t="s">
        <v>2380</v>
      </c>
      <c r="I2253" s="38" t="str">
        <f t="shared" si="70"/>
        <v>Normal Weight</v>
      </c>
      <c r="J2253" s="38" t="str">
        <f t="shared" si="71"/>
        <v>Normal</v>
      </c>
    </row>
    <row r="2254" spans="1:10" x14ac:dyDescent="0.25">
      <c r="A2254" s="25" t="s">
        <v>105</v>
      </c>
      <c r="B2254" s="26">
        <v>19.43</v>
      </c>
      <c r="C2254" s="26">
        <v>5.85</v>
      </c>
      <c r="D2254" s="26" t="s">
        <v>2380</v>
      </c>
      <c r="E2254" s="26" t="s">
        <v>2381</v>
      </c>
      <c r="F2254" s="26" t="s">
        <v>2380</v>
      </c>
      <c r="G2254" s="26">
        <v>1</v>
      </c>
      <c r="H2254" s="27" t="s">
        <v>2380</v>
      </c>
      <c r="I2254" s="38" t="str">
        <f t="shared" si="70"/>
        <v>Normal Weight</v>
      </c>
      <c r="J2254" s="38" t="str">
        <f t="shared" si="71"/>
        <v>Prediabetes</v>
      </c>
    </row>
    <row r="2255" spans="1:10" x14ac:dyDescent="0.25">
      <c r="A2255" s="22" t="s">
        <v>104</v>
      </c>
      <c r="B2255" s="23">
        <v>15.22</v>
      </c>
      <c r="C2255" s="23">
        <v>4.92</v>
      </c>
      <c r="D2255" s="23" t="s">
        <v>2381</v>
      </c>
      <c r="E2255" s="23" t="s">
        <v>2380</v>
      </c>
      <c r="F2255" s="23" t="s">
        <v>2382</v>
      </c>
      <c r="G2255" s="23">
        <v>1</v>
      </c>
      <c r="H2255" s="24" t="s">
        <v>2380</v>
      </c>
      <c r="I2255" s="38" t="str">
        <f t="shared" si="70"/>
        <v>Underweight</v>
      </c>
      <c r="J2255" s="38" t="str">
        <f t="shared" si="71"/>
        <v>Normal</v>
      </c>
    </row>
    <row r="2256" spans="1:10" x14ac:dyDescent="0.25">
      <c r="A2256" s="25" t="s">
        <v>103</v>
      </c>
      <c r="B2256" s="26">
        <v>20.72</v>
      </c>
      <c r="C2256" s="26">
        <v>9.4600000000000009</v>
      </c>
      <c r="D2256" s="26" t="s">
        <v>2380</v>
      </c>
      <c r="E2256" s="26" t="s">
        <v>2380</v>
      </c>
      <c r="F2256" s="26" t="s">
        <v>2380</v>
      </c>
      <c r="G2256" s="26">
        <v>0</v>
      </c>
      <c r="H2256" s="27" t="s">
        <v>2380</v>
      </c>
      <c r="I2256" s="38" t="str">
        <f t="shared" si="70"/>
        <v>Normal Weight</v>
      </c>
      <c r="J2256" s="38" t="str">
        <f t="shared" si="71"/>
        <v>Diabetes</v>
      </c>
    </row>
    <row r="2257" spans="1:10" x14ac:dyDescent="0.25">
      <c r="A2257" s="22" t="s">
        <v>102</v>
      </c>
      <c r="B2257" s="23">
        <v>35.4</v>
      </c>
      <c r="C2257" s="23">
        <v>5.94</v>
      </c>
      <c r="D2257" s="23" t="s">
        <v>2380</v>
      </c>
      <c r="E2257" s="23" t="s">
        <v>2380</v>
      </c>
      <c r="F2257" s="23" t="s">
        <v>2382</v>
      </c>
      <c r="G2257" s="23">
        <v>1</v>
      </c>
      <c r="H2257" s="24" t="s">
        <v>2380</v>
      </c>
      <c r="I2257" s="38" t="str">
        <f t="shared" si="70"/>
        <v>Obesity</v>
      </c>
      <c r="J2257" s="38" t="str">
        <f t="shared" si="71"/>
        <v>Prediabetes</v>
      </c>
    </row>
    <row r="2258" spans="1:10" x14ac:dyDescent="0.25">
      <c r="A2258" s="25" t="s">
        <v>101</v>
      </c>
      <c r="B2258" s="26">
        <v>34.4</v>
      </c>
      <c r="C2258" s="26">
        <v>5.7</v>
      </c>
      <c r="D2258" s="26" t="s">
        <v>2380</v>
      </c>
      <c r="E2258" s="26" t="s">
        <v>2380</v>
      </c>
      <c r="F2258" s="26" t="s">
        <v>2382</v>
      </c>
      <c r="G2258" s="26">
        <v>1</v>
      </c>
      <c r="H2258" s="27" t="s">
        <v>2380</v>
      </c>
      <c r="I2258" s="38" t="str">
        <f t="shared" si="70"/>
        <v>Obesity</v>
      </c>
      <c r="J2258" s="38" t="str">
        <f t="shared" si="71"/>
        <v>Prediabetes</v>
      </c>
    </row>
    <row r="2259" spans="1:10" x14ac:dyDescent="0.25">
      <c r="A2259" s="22" t="s">
        <v>100</v>
      </c>
      <c r="B2259" s="23">
        <v>34.1</v>
      </c>
      <c r="C2259" s="23">
        <v>4.13</v>
      </c>
      <c r="D2259" s="23" t="s">
        <v>2380</v>
      </c>
      <c r="E2259" s="23" t="s">
        <v>2380</v>
      </c>
      <c r="F2259" s="23" t="s">
        <v>2382</v>
      </c>
      <c r="G2259" s="23">
        <v>1</v>
      </c>
      <c r="H2259" s="24" t="s">
        <v>2380</v>
      </c>
      <c r="I2259" s="38" t="str">
        <f t="shared" si="70"/>
        <v>Obesity</v>
      </c>
      <c r="J2259" s="38" t="str">
        <f t="shared" si="71"/>
        <v>Normal</v>
      </c>
    </row>
    <row r="2260" spans="1:10" x14ac:dyDescent="0.25">
      <c r="A2260" s="25" t="s">
        <v>99</v>
      </c>
      <c r="B2260" s="26">
        <v>30.4</v>
      </c>
      <c r="C2260" s="26">
        <v>4.7699999999999996</v>
      </c>
      <c r="D2260" s="26" t="s">
        <v>2380</v>
      </c>
      <c r="E2260" s="26" t="s">
        <v>2380</v>
      </c>
      <c r="F2260" s="26" t="s">
        <v>2382</v>
      </c>
      <c r="G2260" s="26">
        <v>1</v>
      </c>
      <c r="H2260" s="27" t="s">
        <v>2380</v>
      </c>
      <c r="I2260" s="38" t="str">
        <f t="shared" si="70"/>
        <v>Obesity</v>
      </c>
      <c r="J2260" s="38" t="str">
        <f t="shared" si="71"/>
        <v>Normal</v>
      </c>
    </row>
    <row r="2261" spans="1:10" x14ac:dyDescent="0.25">
      <c r="A2261" s="22" t="s">
        <v>98</v>
      </c>
      <c r="B2261" s="23">
        <v>28.7</v>
      </c>
      <c r="C2261" s="23">
        <v>4.99</v>
      </c>
      <c r="D2261" s="23" t="s">
        <v>2380</v>
      </c>
      <c r="E2261" s="23" t="s">
        <v>2380</v>
      </c>
      <c r="F2261" s="23" t="s">
        <v>2382</v>
      </c>
      <c r="G2261" s="23">
        <v>1</v>
      </c>
      <c r="H2261" s="24" t="s">
        <v>2380</v>
      </c>
      <c r="I2261" s="38" t="str">
        <f t="shared" si="70"/>
        <v>Overweight</v>
      </c>
      <c r="J2261" s="38" t="str">
        <f t="shared" si="71"/>
        <v>Normal</v>
      </c>
    </row>
    <row r="2262" spans="1:10" x14ac:dyDescent="0.25">
      <c r="A2262" s="25" t="s">
        <v>97</v>
      </c>
      <c r="B2262" s="26">
        <v>17.440000000000001</v>
      </c>
      <c r="C2262" s="26">
        <v>4.42</v>
      </c>
      <c r="D2262" s="26" t="s">
        <v>2381</v>
      </c>
      <c r="E2262" s="26" t="s">
        <v>2380</v>
      </c>
      <c r="F2262" s="26" t="s">
        <v>2382</v>
      </c>
      <c r="G2262" s="26">
        <v>1</v>
      </c>
      <c r="H2262" s="27" t="s">
        <v>2380</v>
      </c>
      <c r="I2262" s="38" t="str">
        <f t="shared" si="70"/>
        <v>Underweight</v>
      </c>
      <c r="J2262" s="38" t="str">
        <f t="shared" si="71"/>
        <v>Normal</v>
      </c>
    </row>
    <row r="2263" spans="1:10" x14ac:dyDescent="0.25">
      <c r="A2263" s="22" t="s">
        <v>96</v>
      </c>
      <c r="B2263" s="23">
        <v>27.6</v>
      </c>
      <c r="C2263" s="23">
        <v>4.01</v>
      </c>
      <c r="D2263" s="23" t="s">
        <v>2380</v>
      </c>
      <c r="E2263" s="23" t="s">
        <v>2380</v>
      </c>
      <c r="F2263" s="23" t="s">
        <v>2382</v>
      </c>
      <c r="G2263" s="23">
        <v>1</v>
      </c>
      <c r="H2263" s="24" t="s">
        <v>2380</v>
      </c>
      <c r="I2263" s="38" t="str">
        <f t="shared" si="70"/>
        <v>Overweight</v>
      </c>
      <c r="J2263" s="38" t="str">
        <f t="shared" si="71"/>
        <v>Normal</v>
      </c>
    </row>
    <row r="2264" spans="1:10" x14ac:dyDescent="0.25">
      <c r="A2264" s="25" t="s">
        <v>95</v>
      </c>
      <c r="B2264" s="26">
        <v>20.7</v>
      </c>
      <c r="C2264" s="26">
        <v>4.49</v>
      </c>
      <c r="D2264" s="26" t="s">
        <v>2380</v>
      </c>
      <c r="E2264" s="26" t="s">
        <v>2380</v>
      </c>
      <c r="F2264" s="26" t="s">
        <v>2382</v>
      </c>
      <c r="G2264" s="26">
        <v>1</v>
      </c>
      <c r="H2264" s="27" t="s">
        <v>2380</v>
      </c>
      <c r="I2264" s="38" t="str">
        <f t="shared" si="70"/>
        <v>Normal Weight</v>
      </c>
      <c r="J2264" s="38" t="str">
        <f t="shared" si="71"/>
        <v>Normal</v>
      </c>
    </row>
    <row r="2265" spans="1:10" x14ac:dyDescent="0.25">
      <c r="A2265" s="22" t="s">
        <v>94</v>
      </c>
      <c r="B2265" s="23">
        <v>20.3</v>
      </c>
      <c r="C2265" s="23">
        <v>6.37</v>
      </c>
      <c r="D2265" s="23" t="s">
        <v>2380</v>
      </c>
      <c r="E2265" s="23" t="s">
        <v>2380</v>
      </c>
      <c r="F2265" s="23" t="s">
        <v>2382</v>
      </c>
      <c r="G2265" s="23">
        <v>1</v>
      </c>
      <c r="H2265" s="24" t="s">
        <v>2380</v>
      </c>
      <c r="I2265" s="38" t="str">
        <f t="shared" si="70"/>
        <v>Normal Weight</v>
      </c>
      <c r="J2265" s="38" t="str">
        <f t="shared" si="71"/>
        <v>Prediabetes</v>
      </c>
    </row>
    <row r="2266" spans="1:10" x14ac:dyDescent="0.25">
      <c r="A2266" s="25" t="s">
        <v>93</v>
      </c>
      <c r="B2266" s="26">
        <v>19.8</v>
      </c>
      <c r="C2266" s="26">
        <v>5.12</v>
      </c>
      <c r="D2266" s="26" t="s">
        <v>2380</v>
      </c>
      <c r="E2266" s="26" t="s">
        <v>2380</v>
      </c>
      <c r="F2266" s="26" t="s">
        <v>2382</v>
      </c>
      <c r="G2266" s="26">
        <v>1</v>
      </c>
      <c r="H2266" s="27" t="s">
        <v>2380</v>
      </c>
      <c r="I2266" s="38" t="str">
        <f t="shared" si="70"/>
        <v>Normal Weight</v>
      </c>
      <c r="J2266" s="38" t="str">
        <f t="shared" si="71"/>
        <v>Normal</v>
      </c>
    </row>
    <row r="2267" spans="1:10" x14ac:dyDescent="0.25">
      <c r="A2267" s="22" t="s">
        <v>92</v>
      </c>
      <c r="B2267" s="23">
        <v>21.87</v>
      </c>
      <c r="C2267" s="23">
        <v>8.59</v>
      </c>
      <c r="D2267" s="23" t="s">
        <v>2380</v>
      </c>
      <c r="E2267" s="23" t="s">
        <v>2380</v>
      </c>
      <c r="F2267" s="23" t="s">
        <v>2380</v>
      </c>
      <c r="G2267" s="23">
        <v>0</v>
      </c>
      <c r="H2267" s="24" t="s">
        <v>2380</v>
      </c>
      <c r="I2267" s="38" t="str">
        <f t="shared" si="70"/>
        <v>Normal Weight</v>
      </c>
      <c r="J2267" s="38" t="str">
        <f t="shared" si="71"/>
        <v>Diabetes</v>
      </c>
    </row>
    <row r="2268" spans="1:10" x14ac:dyDescent="0.25">
      <c r="A2268" s="25" t="s">
        <v>91</v>
      </c>
      <c r="B2268" s="26">
        <v>16.600000000000001</v>
      </c>
      <c r="C2268" s="26">
        <v>5.87</v>
      </c>
      <c r="D2268" s="26" t="s">
        <v>2380</v>
      </c>
      <c r="E2268" s="26" t="s">
        <v>2380</v>
      </c>
      <c r="F2268" s="26" t="s">
        <v>2380</v>
      </c>
      <c r="G2268" s="26">
        <v>1</v>
      </c>
      <c r="H2268" s="27" t="s">
        <v>2380</v>
      </c>
      <c r="I2268" s="38" t="str">
        <f t="shared" si="70"/>
        <v>Underweight</v>
      </c>
      <c r="J2268" s="38" t="str">
        <f t="shared" si="71"/>
        <v>Prediabetes</v>
      </c>
    </row>
    <row r="2269" spans="1:10" x14ac:dyDescent="0.25">
      <c r="A2269" s="22" t="s">
        <v>90</v>
      </c>
      <c r="B2269" s="23">
        <v>21.98</v>
      </c>
      <c r="C2269" s="23">
        <v>7.03</v>
      </c>
      <c r="D2269" s="23" t="s">
        <v>2380</v>
      </c>
      <c r="E2269" s="23" t="s">
        <v>2380</v>
      </c>
      <c r="F2269" s="23" t="s">
        <v>2380</v>
      </c>
      <c r="G2269" s="23">
        <v>0</v>
      </c>
      <c r="H2269" s="24" t="s">
        <v>2380</v>
      </c>
      <c r="I2269" s="38" t="str">
        <f t="shared" si="70"/>
        <v>Normal Weight</v>
      </c>
      <c r="J2269" s="38" t="str">
        <f t="shared" si="71"/>
        <v>Diabetes</v>
      </c>
    </row>
    <row r="2270" spans="1:10" x14ac:dyDescent="0.25">
      <c r="A2270" s="25" t="s">
        <v>89</v>
      </c>
      <c r="B2270" s="26">
        <v>19.7</v>
      </c>
      <c r="C2270" s="26">
        <v>5.51</v>
      </c>
      <c r="D2270" s="26" t="s">
        <v>2380</v>
      </c>
      <c r="E2270" s="26" t="s">
        <v>2380</v>
      </c>
      <c r="F2270" s="26" t="s">
        <v>2380</v>
      </c>
      <c r="G2270" s="26">
        <v>1</v>
      </c>
      <c r="H2270" s="27" t="s">
        <v>2380</v>
      </c>
      <c r="I2270" s="38" t="str">
        <f t="shared" si="70"/>
        <v>Normal Weight</v>
      </c>
      <c r="J2270" s="38" t="str">
        <f t="shared" si="71"/>
        <v>Normal</v>
      </c>
    </row>
    <row r="2271" spans="1:10" x14ac:dyDescent="0.25">
      <c r="A2271" s="22" t="s">
        <v>88</v>
      </c>
      <c r="B2271" s="23">
        <v>19.21</v>
      </c>
      <c r="C2271" s="23">
        <v>4.76</v>
      </c>
      <c r="D2271" s="23" t="s">
        <v>2380</v>
      </c>
      <c r="E2271" s="23" t="s">
        <v>2381</v>
      </c>
      <c r="F2271" s="23" t="s">
        <v>2380</v>
      </c>
      <c r="G2271" s="23">
        <v>1</v>
      </c>
      <c r="H2271" s="24" t="s">
        <v>2380</v>
      </c>
      <c r="I2271" s="38" t="str">
        <f t="shared" si="70"/>
        <v>Normal Weight</v>
      </c>
      <c r="J2271" s="38" t="str">
        <f t="shared" si="71"/>
        <v>Normal</v>
      </c>
    </row>
    <row r="2272" spans="1:10" x14ac:dyDescent="0.25">
      <c r="A2272" s="25" t="s">
        <v>87</v>
      </c>
      <c r="B2272" s="26">
        <v>19.3</v>
      </c>
      <c r="C2272" s="26">
        <v>4.7</v>
      </c>
      <c r="D2272" s="26" t="s">
        <v>2380</v>
      </c>
      <c r="E2272" s="26" t="s">
        <v>2381</v>
      </c>
      <c r="F2272" s="26" t="s">
        <v>2380</v>
      </c>
      <c r="G2272" s="26">
        <v>1</v>
      </c>
      <c r="H2272" s="27" t="s">
        <v>2380</v>
      </c>
      <c r="I2272" s="38" t="str">
        <f t="shared" si="70"/>
        <v>Normal Weight</v>
      </c>
      <c r="J2272" s="38" t="str">
        <f t="shared" si="71"/>
        <v>Normal</v>
      </c>
    </row>
    <row r="2273" spans="1:10" x14ac:dyDescent="0.25">
      <c r="A2273" s="22" t="s">
        <v>86</v>
      </c>
      <c r="B2273" s="23">
        <v>16.22</v>
      </c>
      <c r="C2273" s="23">
        <v>6.21</v>
      </c>
      <c r="D2273" s="23" t="s">
        <v>2381</v>
      </c>
      <c r="E2273" s="23" t="s">
        <v>2380</v>
      </c>
      <c r="F2273" s="23" t="s">
        <v>2380</v>
      </c>
      <c r="G2273" s="23">
        <v>0</v>
      </c>
      <c r="H2273" s="24" t="s">
        <v>2380</v>
      </c>
      <c r="I2273" s="38" t="str">
        <f t="shared" si="70"/>
        <v>Underweight</v>
      </c>
      <c r="J2273" s="38" t="str">
        <f t="shared" si="71"/>
        <v>Prediabetes</v>
      </c>
    </row>
    <row r="2274" spans="1:10" x14ac:dyDescent="0.25">
      <c r="A2274" s="25" t="s">
        <v>85</v>
      </c>
      <c r="B2274" s="26">
        <v>17.12</v>
      </c>
      <c r="C2274" s="26">
        <v>4.5199999999999996</v>
      </c>
      <c r="D2274" s="26" t="s">
        <v>2380</v>
      </c>
      <c r="E2274" s="26" t="s">
        <v>2381</v>
      </c>
      <c r="F2274" s="26" t="s">
        <v>2380</v>
      </c>
      <c r="G2274" s="26">
        <v>1</v>
      </c>
      <c r="H2274" s="27" t="s">
        <v>2380</v>
      </c>
      <c r="I2274" s="38" t="str">
        <f t="shared" si="70"/>
        <v>Underweight</v>
      </c>
      <c r="J2274" s="38" t="str">
        <f t="shared" si="71"/>
        <v>Normal</v>
      </c>
    </row>
    <row r="2275" spans="1:10" x14ac:dyDescent="0.25">
      <c r="A2275" s="22" t="s">
        <v>84</v>
      </c>
      <c r="B2275" s="23">
        <v>19.07</v>
      </c>
      <c r="C2275" s="23">
        <v>5.45</v>
      </c>
      <c r="D2275" s="23" t="s">
        <v>2380</v>
      </c>
      <c r="E2275" s="23" t="s">
        <v>2380</v>
      </c>
      <c r="F2275" s="23" t="s">
        <v>2380</v>
      </c>
      <c r="G2275" s="23">
        <v>1</v>
      </c>
      <c r="H2275" s="24" t="s">
        <v>2380</v>
      </c>
      <c r="I2275" s="38" t="str">
        <f t="shared" si="70"/>
        <v>Normal Weight</v>
      </c>
      <c r="J2275" s="38" t="str">
        <f t="shared" si="71"/>
        <v>Normal</v>
      </c>
    </row>
    <row r="2276" spans="1:10" x14ac:dyDescent="0.25">
      <c r="A2276" s="25" t="s">
        <v>83</v>
      </c>
      <c r="B2276" s="26">
        <v>15.56</v>
      </c>
      <c r="C2276" s="26">
        <v>4.42</v>
      </c>
      <c r="D2276" s="26" t="s">
        <v>2380</v>
      </c>
      <c r="E2276" s="26" t="s">
        <v>2380</v>
      </c>
      <c r="F2276" s="26" t="s">
        <v>2380</v>
      </c>
      <c r="G2276" s="26">
        <v>0</v>
      </c>
      <c r="H2276" s="27" t="s">
        <v>2380</v>
      </c>
      <c r="I2276" s="38" t="str">
        <f t="shared" si="70"/>
        <v>Underweight</v>
      </c>
      <c r="J2276" s="38" t="str">
        <f t="shared" si="71"/>
        <v>Normal</v>
      </c>
    </row>
    <row r="2277" spans="1:10" x14ac:dyDescent="0.25">
      <c r="A2277" s="22" t="s">
        <v>82</v>
      </c>
      <c r="B2277" s="23">
        <v>22.76</v>
      </c>
      <c r="C2277" s="23">
        <v>9.44</v>
      </c>
      <c r="D2277" s="23" t="s">
        <v>2380</v>
      </c>
      <c r="E2277" s="23" t="s">
        <v>2380</v>
      </c>
      <c r="F2277" s="23" t="s">
        <v>2380</v>
      </c>
      <c r="G2277" s="23">
        <v>0</v>
      </c>
      <c r="H2277" s="24" t="s">
        <v>2380</v>
      </c>
      <c r="I2277" s="38" t="str">
        <f t="shared" si="70"/>
        <v>Normal Weight</v>
      </c>
      <c r="J2277" s="38" t="str">
        <f t="shared" si="71"/>
        <v>Diabetes</v>
      </c>
    </row>
    <row r="2278" spans="1:10" x14ac:dyDescent="0.25">
      <c r="A2278" s="25" t="s">
        <v>81</v>
      </c>
      <c r="B2278" s="26">
        <v>22.79</v>
      </c>
      <c r="C2278" s="26">
        <v>6.15</v>
      </c>
      <c r="D2278" s="26" t="s">
        <v>2381</v>
      </c>
      <c r="E2278" s="26" t="s">
        <v>2380</v>
      </c>
      <c r="F2278" s="26" t="s">
        <v>2382</v>
      </c>
      <c r="G2278" s="26">
        <v>1</v>
      </c>
      <c r="H2278" s="27" t="s">
        <v>2380</v>
      </c>
      <c r="I2278" s="38" t="str">
        <f t="shared" si="70"/>
        <v>Normal Weight</v>
      </c>
      <c r="J2278" s="38" t="str">
        <f t="shared" si="71"/>
        <v>Prediabetes</v>
      </c>
    </row>
    <row r="2279" spans="1:10" x14ac:dyDescent="0.25">
      <c r="A2279" s="22" t="s">
        <v>80</v>
      </c>
      <c r="B2279" s="23">
        <v>17.41</v>
      </c>
      <c r="C2279" s="23">
        <v>5.13</v>
      </c>
      <c r="D2279" s="23" t="s">
        <v>2381</v>
      </c>
      <c r="E2279" s="23" t="s">
        <v>2380</v>
      </c>
      <c r="F2279" s="23" t="s">
        <v>2380</v>
      </c>
      <c r="G2279" s="23">
        <v>0</v>
      </c>
      <c r="H2279" s="24" t="s">
        <v>2380</v>
      </c>
      <c r="I2279" s="38" t="str">
        <f t="shared" si="70"/>
        <v>Underweight</v>
      </c>
      <c r="J2279" s="38" t="str">
        <f t="shared" si="71"/>
        <v>Normal</v>
      </c>
    </row>
    <row r="2280" spans="1:10" x14ac:dyDescent="0.25">
      <c r="A2280" s="25" t="s">
        <v>79</v>
      </c>
      <c r="B2280" s="26">
        <v>19.32</v>
      </c>
      <c r="C2280" s="26">
        <v>4.96</v>
      </c>
      <c r="D2280" s="26" t="s">
        <v>2381</v>
      </c>
      <c r="E2280" s="26" t="s">
        <v>2380</v>
      </c>
      <c r="F2280" s="26" t="s">
        <v>2380</v>
      </c>
      <c r="G2280" s="26">
        <v>0</v>
      </c>
      <c r="H2280" s="27" t="s">
        <v>2380</v>
      </c>
      <c r="I2280" s="38" t="str">
        <f t="shared" si="70"/>
        <v>Normal Weight</v>
      </c>
      <c r="J2280" s="38" t="str">
        <f t="shared" si="71"/>
        <v>Normal</v>
      </c>
    </row>
    <row r="2281" spans="1:10" x14ac:dyDescent="0.25">
      <c r="A2281" s="22" t="s">
        <v>78</v>
      </c>
      <c r="B2281" s="23">
        <v>18.25</v>
      </c>
      <c r="C2281" s="23">
        <v>10.95</v>
      </c>
      <c r="D2281" s="23" t="s">
        <v>2380</v>
      </c>
      <c r="E2281" s="23" t="s">
        <v>2380</v>
      </c>
      <c r="F2281" s="23" t="s">
        <v>2380</v>
      </c>
      <c r="G2281" s="23">
        <v>0</v>
      </c>
      <c r="H2281" s="24" t="s">
        <v>2380</v>
      </c>
      <c r="I2281" s="38" t="str">
        <f t="shared" si="70"/>
        <v>Underweight</v>
      </c>
      <c r="J2281" s="38" t="str">
        <f t="shared" si="71"/>
        <v>Diabetes</v>
      </c>
    </row>
    <row r="2282" spans="1:10" x14ac:dyDescent="0.25">
      <c r="A2282" s="25" t="s">
        <v>77</v>
      </c>
      <c r="B2282" s="26">
        <v>53.13</v>
      </c>
      <c r="C2282" s="26">
        <v>4.4400000000000004</v>
      </c>
      <c r="D2282" s="26" t="s">
        <v>2380</v>
      </c>
      <c r="E2282" s="26" t="s">
        <v>2381</v>
      </c>
      <c r="F2282" s="26" t="s">
        <v>2380</v>
      </c>
      <c r="G2282" s="26">
        <v>1</v>
      </c>
      <c r="H2282" s="27" t="s">
        <v>2380</v>
      </c>
      <c r="I2282" s="38" t="str">
        <f t="shared" si="70"/>
        <v>Obesity</v>
      </c>
      <c r="J2282" s="38" t="str">
        <f t="shared" si="71"/>
        <v>Normal</v>
      </c>
    </row>
    <row r="2283" spans="1:10" x14ac:dyDescent="0.25">
      <c r="A2283" s="22" t="s">
        <v>76</v>
      </c>
      <c r="B2283" s="23">
        <v>20.46</v>
      </c>
      <c r="C2283" s="23">
        <v>4.0199999999999996</v>
      </c>
      <c r="D2283" s="23" t="s">
        <v>2380</v>
      </c>
      <c r="E2283" s="23" t="s">
        <v>2380</v>
      </c>
      <c r="F2283" s="23" t="s">
        <v>2380</v>
      </c>
      <c r="G2283" s="23">
        <v>0</v>
      </c>
      <c r="H2283" s="24" t="s">
        <v>2380</v>
      </c>
      <c r="I2283" s="38" t="str">
        <f t="shared" si="70"/>
        <v>Normal Weight</v>
      </c>
      <c r="J2283" s="38" t="str">
        <f t="shared" si="71"/>
        <v>Normal</v>
      </c>
    </row>
    <row r="2284" spans="1:10" x14ac:dyDescent="0.25">
      <c r="A2284" s="25" t="s">
        <v>75</v>
      </c>
      <c r="B2284" s="26">
        <v>43.01</v>
      </c>
      <c r="C2284" s="26">
        <v>5.44</v>
      </c>
      <c r="D2284" s="26" t="s">
        <v>2380</v>
      </c>
      <c r="E2284" s="26" t="s">
        <v>2381</v>
      </c>
      <c r="F2284" s="26" t="s">
        <v>2380</v>
      </c>
      <c r="G2284" s="26">
        <v>1</v>
      </c>
      <c r="H2284" s="27" t="s">
        <v>2380</v>
      </c>
      <c r="I2284" s="38" t="str">
        <f t="shared" si="70"/>
        <v>Obesity</v>
      </c>
      <c r="J2284" s="38" t="str">
        <f t="shared" si="71"/>
        <v>Normal</v>
      </c>
    </row>
    <row r="2285" spans="1:10" x14ac:dyDescent="0.25">
      <c r="A2285" s="22" t="s">
        <v>74</v>
      </c>
      <c r="B2285" s="23">
        <v>15.01</v>
      </c>
      <c r="C2285" s="23">
        <v>4.1500000000000004</v>
      </c>
      <c r="D2285" s="23" t="s">
        <v>2380</v>
      </c>
      <c r="E2285" s="23" t="s">
        <v>2380</v>
      </c>
      <c r="F2285" s="23" t="s">
        <v>2382</v>
      </c>
      <c r="G2285" s="23">
        <v>1</v>
      </c>
      <c r="H2285" s="24" t="s">
        <v>2380</v>
      </c>
      <c r="I2285" s="38" t="str">
        <f t="shared" si="70"/>
        <v>Underweight</v>
      </c>
      <c r="J2285" s="38" t="str">
        <f t="shared" si="71"/>
        <v>Normal</v>
      </c>
    </row>
    <row r="2286" spans="1:10" x14ac:dyDescent="0.25">
      <c r="A2286" s="25" t="s">
        <v>73</v>
      </c>
      <c r="B2286" s="26">
        <v>41.14</v>
      </c>
      <c r="C2286" s="26">
        <v>6.02</v>
      </c>
      <c r="D2286" s="26" t="s">
        <v>2380</v>
      </c>
      <c r="E2286" s="26" t="s">
        <v>2381</v>
      </c>
      <c r="F2286" s="26" t="s">
        <v>2380</v>
      </c>
      <c r="G2286" s="26">
        <v>1</v>
      </c>
      <c r="H2286" s="27" t="s">
        <v>2380</v>
      </c>
      <c r="I2286" s="38" t="str">
        <f t="shared" si="70"/>
        <v>Obesity</v>
      </c>
      <c r="J2286" s="38" t="str">
        <f t="shared" si="71"/>
        <v>Prediabetes</v>
      </c>
    </row>
    <row r="2287" spans="1:10" x14ac:dyDescent="0.25">
      <c r="A2287" s="22" t="s">
        <v>72</v>
      </c>
      <c r="B2287" s="23">
        <v>16.55</v>
      </c>
      <c r="C2287" s="23">
        <v>7.73</v>
      </c>
      <c r="D2287" s="23" t="s">
        <v>2380</v>
      </c>
      <c r="E2287" s="23" t="s">
        <v>2380</v>
      </c>
      <c r="F2287" s="23" t="s">
        <v>2380</v>
      </c>
      <c r="G2287" s="23">
        <v>0</v>
      </c>
      <c r="H2287" s="24" t="s">
        <v>2380</v>
      </c>
      <c r="I2287" s="38" t="str">
        <f t="shared" si="70"/>
        <v>Underweight</v>
      </c>
      <c r="J2287" s="38" t="str">
        <f t="shared" si="71"/>
        <v>Diabetes</v>
      </c>
    </row>
    <row r="2288" spans="1:10" x14ac:dyDescent="0.25">
      <c r="A2288" s="25" t="s">
        <v>71</v>
      </c>
      <c r="B2288" s="26">
        <v>37.29</v>
      </c>
      <c r="C2288" s="26">
        <v>5.03</v>
      </c>
      <c r="D2288" s="26" t="s">
        <v>2380</v>
      </c>
      <c r="E2288" s="26" t="s">
        <v>2381</v>
      </c>
      <c r="F2288" s="26" t="s">
        <v>2380</v>
      </c>
      <c r="G2288" s="26">
        <v>1</v>
      </c>
      <c r="H2288" s="27" t="s">
        <v>2380</v>
      </c>
      <c r="I2288" s="38" t="str">
        <f t="shared" si="70"/>
        <v>Obesity</v>
      </c>
      <c r="J2288" s="38" t="str">
        <f t="shared" si="71"/>
        <v>Normal</v>
      </c>
    </row>
    <row r="2289" spans="1:10" x14ac:dyDescent="0.25">
      <c r="A2289" s="22" t="s">
        <v>70</v>
      </c>
      <c r="B2289" s="23">
        <v>16.739999999999998</v>
      </c>
      <c r="C2289" s="23">
        <v>4.08</v>
      </c>
      <c r="D2289" s="23" t="s">
        <v>2381</v>
      </c>
      <c r="E2289" s="23" t="s">
        <v>2380</v>
      </c>
      <c r="F2289" s="23" t="s">
        <v>2380</v>
      </c>
      <c r="G2289" s="23">
        <v>0</v>
      </c>
      <c r="H2289" s="24" t="s">
        <v>2380</v>
      </c>
      <c r="I2289" s="38" t="str">
        <f t="shared" si="70"/>
        <v>Underweight</v>
      </c>
      <c r="J2289" s="38" t="str">
        <f t="shared" si="71"/>
        <v>Normal</v>
      </c>
    </row>
    <row r="2290" spans="1:10" x14ac:dyDescent="0.25">
      <c r="A2290" s="25" t="s">
        <v>69</v>
      </c>
      <c r="B2290" s="26">
        <v>34.43</v>
      </c>
      <c r="C2290" s="26">
        <v>4.2699999999999996</v>
      </c>
      <c r="D2290" s="26" t="s">
        <v>2380</v>
      </c>
      <c r="E2290" s="26" t="s">
        <v>2381</v>
      </c>
      <c r="F2290" s="26" t="s">
        <v>2380</v>
      </c>
      <c r="G2290" s="26">
        <v>1</v>
      </c>
      <c r="H2290" s="27" t="s">
        <v>2380</v>
      </c>
      <c r="I2290" s="38" t="str">
        <f t="shared" si="70"/>
        <v>Obesity</v>
      </c>
      <c r="J2290" s="38" t="str">
        <f t="shared" si="71"/>
        <v>Normal</v>
      </c>
    </row>
    <row r="2291" spans="1:10" x14ac:dyDescent="0.25">
      <c r="A2291" s="22" t="s">
        <v>68</v>
      </c>
      <c r="B2291" s="23">
        <v>34.1</v>
      </c>
      <c r="C2291" s="23">
        <v>4.07</v>
      </c>
      <c r="D2291" s="23" t="s">
        <v>2380</v>
      </c>
      <c r="E2291" s="23" t="s">
        <v>2381</v>
      </c>
      <c r="F2291" s="23" t="s">
        <v>2380</v>
      </c>
      <c r="G2291" s="23">
        <v>1</v>
      </c>
      <c r="H2291" s="24" t="s">
        <v>2380</v>
      </c>
      <c r="I2291" s="38" t="str">
        <f t="shared" si="70"/>
        <v>Obesity</v>
      </c>
      <c r="J2291" s="38" t="str">
        <f t="shared" si="71"/>
        <v>Normal</v>
      </c>
    </row>
    <row r="2292" spans="1:10" x14ac:dyDescent="0.25">
      <c r="A2292" s="25" t="s">
        <v>67</v>
      </c>
      <c r="B2292" s="26">
        <v>19.3</v>
      </c>
      <c r="C2292" s="26">
        <v>10.36</v>
      </c>
      <c r="D2292" s="26" t="s">
        <v>2380</v>
      </c>
      <c r="E2292" s="26" t="s">
        <v>2380</v>
      </c>
      <c r="F2292" s="26" t="s">
        <v>2380</v>
      </c>
      <c r="G2292" s="26">
        <v>0</v>
      </c>
      <c r="H2292" s="27" t="s">
        <v>2380</v>
      </c>
      <c r="I2292" s="38" t="str">
        <f t="shared" si="70"/>
        <v>Normal Weight</v>
      </c>
      <c r="J2292" s="38" t="str">
        <f t="shared" si="71"/>
        <v>Diabetes</v>
      </c>
    </row>
    <row r="2293" spans="1:10" x14ac:dyDescent="0.25">
      <c r="A2293" s="22" t="s">
        <v>66</v>
      </c>
      <c r="B2293" s="23">
        <v>33.659999999999997</v>
      </c>
      <c r="C2293" s="23">
        <v>5.71</v>
      </c>
      <c r="D2293" s="23" t="s">
        <v>2380</v>
      </c>
      <c r="E2293" s="23" t="s">
        <v>2381</v>
      </c>
      <c r="F2293" s="23" t="s">
        <v>2380</v>
      </c>
      <c r="G2293" s="23">
        <v>1</v>
      </c>
      <c r="H2293" s="24" t="s">
        <v>2380</v>
      </c>
      <c r="I2293" s="38" t="str">
        <f t="shared" si="70"/>
        <v>Obesity</v>
      </c>
      <c r="J2293" s="38" t="str">
        <f t="shared" si="71"/>
        <v>Prediabetes</v>
      </c>
    </row>
    <row r="2294" spans="1:10" x14ac:dyDescent="0.25">
      <c r="A2294" s="25" t="s">
        <v>65</v>
      </c>
      <c r="B2294" s="26">
        <v>33.33</v>
      </c>
      <c r="C2294" s="26">
        <v>6.08</v>
      </c>
      <c r="D2294" s="26" t="s">
        <v>2380</v>
      </c>
      <c r="E2294" s="26" t="s">
        <v>2381</v>
      </c>
      <c r="F2294" s="26" t="s">
        <v>2380</v>
      </c>
      <c r="G2294" s="26">
        <v>1</v>
      </c>
      <c r="H2294" s="27" t="s">
        <v>2380</v>
      </c>
      <c r="I2294" s="38" t="str">
        <f t="shared" si="70"/>
        <v>Obesity</v>
      </c>
      <c r="J2294" s="38" t="str">
        <f t="shared" si="71"/>
        <v>Prediabetes</v>
      </c>
    </row>
    <row r="2295" spans="1:10" x14ac:dyDescent="0.25">
      <c r="A2295" s="22" t="s">
        <v>64</v>
      </c>
      <c r="B2295" s="23">
        <v>21.84</v>
      </c>
      <c r="C2295" s="23">
        <v>5.71</v>
      </c>
      <c r="D2295" s="23" t="s">
        <v>2380</v>
      </c>
      <c r="E2295" s="23" t="s">
        <v>2381</v>
      </c>
      <c r="F2295" s="23" t="s">
        <v>2380</v>
      </c>
      <c r="G2295" s="23">
        <v>1</v>
      </c>
      <c r="H2295" s="24" t="s">
        <v>2380</v>
      </c>
      <c r="I2295" s="38" t="str">
        <f t="shared" si="70"/>
        <v>Normal Weight</v>
      </c>
      <c r="J2295" s="38" t="str">
        <f t="shared" si="71"/>
        <v>Prediabetes</v>
      </c>
    </row>
    <row r="2296" spans="1:10" x14ac:dyDescent="0.25">
      <c r="A2296" s="25" t="s">
        <v>63</v>
      </c>
      <c r="B2296" s="26">
        <v>16.87</v>
      </c>
      <c r="C2296" s="26">
        <v>9.1300000000000008</v>
      </c>
      <c r="D2296" s="26" t="s">
        <v>2380</v>
      </c>
      <c r="E2296" s="26" t="s">
        <v>2380</v>
      </c>
      <c r="F2296" s="26" t="s">
        <v>2380</v>
      </c>
      <c r="G2296" s="26">
        <v>0</v>
      </c>
      <c r="H2296" s="27" t="s">
        <v>2380</v>
      </c>
      <c r="I2296" s="38" t="str">
        <f t="shared" si="70"/>
        <v>Underweight</v>
      </c>
      <c r="J2296" s="38" t="str">
        <f t="shared" si="71"/>
        <v>Diabetes</v>
      </c>
    </row>
    <row r="2297" spans="1:10" x14ac:dyDescent="0.25">
      <c r="A2297" s="22" t="s">
        <v>62</v>
      </c>
      <c r="B2297" s="23">
        <v>30.14</v>
      </c>
      <c r="C2297" s="23">
        <v>5.49</v>
      </c>
      <c r="D2297" s="23" t="s">
        <v>2380</v>
      </c>
      <c r="E2297" s="23" t="s">
        <v>2381</v>
      </c>
      <c r="F2297" s="23" t="s">
        <v>2380</v>
      </c>
      <c r="G2297" s="23">
        <v>1</v>
      </c>
      <c r="H2297" s="24" t="s">
        <v>2380</v>
      </c>
      <c r="I2297" s="38" t="str">
        <f t="shared" si="70"/>
        <v>Obesity</v>
      </c>
      <c r="J2297" s="38" t="str">
        <f t="shared" si="71"/>
        <v>Normal</v>
      </c>
    </row>
    <row r="2298" spans="1:10" x14ac:dyDescent="0.25">
      <c r="A2298" s="25" t="s">
        <v>61</v>
      </c>
      <c r="B2298" s="26">
        <v>23.21</v>
      </c>
      <c r="C2298" s="26">
        <v>4.37</v>
      </c>
      <c r="D2298" s="26" t="s">
        <v>2380</v>
      </c>
      <c r="E2298" s="26" t="s">
        <v>2381</v>
      </c>
      <c r="F2298" s="26" t="s">
        <v>2380</v>
      </c>
      <c r="G2298" s="26">
        <v>1</v>
      </c>
      <c r="H2298" s="27" t="s">
        <v>2380</v>
      </c>
      <c r="I2298" s="38" t="str">
        <f t="shared" si="70"/>
        <v>Normal Weight</v>
      </c>
      <c r="J2298" s="38" t="str">
        <f t="shared" si="71"/>
        <v>Normal</v>
      </c>
    </row>
    <row r="2299" spans="1:10" x14ac:dyDescent="0.25">
      <c r="A2299" s="22" t="s">
        <v>60</v>
      </c>
      <c r="B2299" s="23">
        <v>17.170000000000002</v>
      </c>
      <c r="C2299" s="23">
        <v>8.4600000000000009</v>
      </c>
      <c r="D2299" s="23" t="s">
        <v>2380</v>
      </c>
      <c r="E2299" s="23" t="s">
        <v>2380</v>
      </c>
      <c r="F2299" s="23" t="s">
        <v>2380</v>
      </c>
      <c r="G2299" s="23">
        <v>0</v>
      </c>
      <c r="H2299" s="24" t="s">
        <v>2380</v>
      </c>
      <c r="I2299" s="38" t="str">
        <f t="shared" si="70"/>
        <v>Underweight</v>
      </c>
      <c r="J2299" s="38" t="str">
        <f t="shared" si="71"/>
        <v>Diabetes</v>
      </c>
    </row>
    <row r="2300" spans="1:10" x14ac:dyDescent="0.25">
      <c r="A2300" s="25" t="s">
        <v>59</v>
      </c>
      <c r="B2300" s="26">
        <v>15.61</v>
      </c>
      <c r="C2300" s="26">
        <v>5.28</v>
      </c>
      <c r="D2300" s="26" t="s">
        <v>2380</v>
      </c>
      <c r="E2300" s="26" t="s">
        <v>2380</v>
      </c>
      <c r="F2300" s="26" t="s">
        <v>2380</v>
      </c>
      <c r="G2300" s="26">
        <v>1</v>
      </c>
      <c r="H2300" s="27" t="s">
        <v>2380</v>
      </c>
      <c r="I2300" s="38" t="str">
        <f t="shared" si="70"/>
        <v>Underweight</v>
      </c>
      <c r="J2300" s="38" t="str">
        <f t="shared" si="71"/>
        <v>Normal</v>
      </c>
    </row>
    <row r="2301" spans="1:10" x14ac:dyDescent="0.25">
      <c r="A2301" s="22" t="s">
        <v>58</v>
      </c>
      <c r="B2301" s="23">
        <v>17.98</v>
      </c>
      <c r="C2301" s="23">
        <v>5.33</v>
      </c>
      <c r="D2301" s="23" t="s">
        <v>2381</v>
      </c>
      <c r="E2301" s="23" t="s">
        <v>2380</v>
      </c>
      <c r="F2301" s="23" t="s">
        <v>2382</v>
      </c>
      <c r="G2301" s="23">
        <v>1</v>
      </c>
      <c r="H2301" s="24" t="s">
        <v>2380</v>
      </c>
      <c r="I2301" s="38" t="str">
        <f t="shared" si="70"/>
        <v>Underweight</v>
      </c>
      <c r="J2301" s="38" t="str">
        <f t="shared" si="71"/>
        <v>Normal</v>
      </c>
    </row>
    <row r="2302" spans="1:10" x14ac:dyDescent="0.25">
      <c r="A2302" s="25" t="s">
        <v>57</v>
      </c>
      <c r="B2302" s="26">
        <v>21.64</v>
      </c>
      <c r="C2302" s="26">
        <v>5.5</v>
      </c>
      <c r="D2302" s="26" t="s">
        <v>2380</v>
      </c>
      <c r="E2302" s="26" t="s">
        <v>2381</v>
      </c>
      <c r="F2302" s="26" t="s">
        <v>2380</v>
      </c>
      <c r="G2302" s="26">
        <v>1</v>
      </c>
      <c r="H2302" s="27" t="s">
        <v>2380</v>
      </c>
      <c r="I2302" s="38" t="str">
        <f t="shared" si="70"/>
        <v>Normal Weight</v>
      </c>
      <c r="J2302" s="38" t="str">
        <f t="shared" si="71"/>
        <v>Normal</v>
      </c>
    </row>
    <row r="2303" spans="1:10" x14ac:dyDescent="0.25">
      <c r="A2303" s="22" t="s">
        <v>56</v>
      </c>
      <c r="B2303" s="23">
        <v>16.399999999999999</v>
      </c>
      <c r="C2303" s="23">
        <v>5.4</v>
      </c>
      <c r="D2303" s="23" t="s">
        <v>2380</v>
      </c>
      <c r="E2303" s="23" t="s">
        <v>2380</v>
      </c>
      <c r="F2303" s="23" t="s">
        <v>2382</v>
      </c>
      <c r="G2303" s="23">
        <v>1</v>
      </c>
      <c r="H2303" s="24" t="s">
        <v>2380</v>
      </c>
      <c r="I2303" s="38" t="str">
        <f t="shared" si="70"/>
        <v>Underweight</v>
      </c>
      <c r="J2303" s="38" t="str">
        <f t="shared" si="71"/>
        <v>Normal</v>
      </c>
    </row>
    <row r="2304" spans="1:10" x14ac:dyDescent="0.25">
      <c r="A2304" s="25" t="s">
        <v>55</v>
      </c>
      <c r="B2304" s="26">
        <v>15.77</v>
      </c>
      <c r="C2304" s="26">
        <v>6.05</v>
      </c>
      <c r="D2304" s="26" t="s">
        <v>2381</v>
      </c>
      <c r="E2304" s="26" t="s">
        <v>2380</v>
      </c>
      <c r="F2304" s="26" t="s">
        <v>2380</v>
      </c>
      <c r="G2304" s="26">
        <v>1</v>
      </c>
      <c r="H2304" s="27" t="s">
        <v>2380</v>
      </c>
      <c r="I2304" s="38" t="str">
        <f t="shared" si="70"/>
        <v>Underweight</v>
      </c>
      <c r="J2304" s="38" t="str">
        <f t="shared" si="71"/>
        <v>Prediabetes</v>
      </c>
    </row>
    <row r="2305" spans="1:10" x14ac:dyDescent="0.25">
      <c r="A2305" s="22" t="s">
        <v>54</v>
      </c>
      <c r="B2305" s="23">
        <v>18.27</v>
      </c>
      <c r="C2305" s="23">
        <v>11.46</v>
      </c>
      <c r="D2305" s="23" t="s">
        <v>2380</v>
      </c>
      <c r="E2305" s="23" t="s">
        <v>2380</v>
      </c>
      <c r="F2305" s="23" t="s">
        <v>2380</v>
      </c>
      <c r="G2305" s="23">
        <v>0</v>
      </c>
      <c r="H2305" s="24" t="s">
        <v>2380</v>
      </c>
      <c r="I2305" s="38" t="str">
        <f t="shared" si="70"/>
        <v>Underweight</v>
      </c>
      <c r="J2305" s="38" t="str">
        <f t="shared" si="71"/>
        <v>Diabetes</v>
      </c>
    </row>
    <row r="2306" spans="1:10" x14ac:dyDescent="0.25">
      <c r="A2306" s="25" t="s">
        <v>53</v>
      </c>
      <c r="B2306" s="26">
        <v>16.489999999999998</v>
      </c>
      <c r="C2306" s="26">
        <v>8.48</v>
      </c>
      <c r="D2306" s="26" t="s">
        <v>2380</v>
      </c>
      <c r="E2306" s="26" t="s">
        <v>2380</v>
      </c>
      <c r="F2306" s="26" t="s">
        <v>2380</v>
      </c>
      <c r="G2306" s="26">
        <v>0</v>
      </c>
      <c r="H2306" s="27" t="s">
        <v>2380</v>
      </c>
      <c r="I2306" s="38" t="str">
        <f t="shared" ref="I2306:I2336" si="72">IF(B2306&lt;18.5,"Underweight",IF(B2306&lt;25,"Normal Weight",IF(B2306&lt;30,"Overweight","Obesity")))</f>
        <v>Underweight</v>
      </c>
      <c r="J2306" s="38" t="str">
        <f t="shared" ref="J2306:J2336" si="73">IF(C2306&lt;5.7,"Normal",IF(C2306&lt;6.5,"Prediabetes","Diabetes"))</f>
        <v>Diabetes</v>
      </c>
    </row>
    <row r="2307" spans="1:10" x14ac:dyDescent="0.25">
      <c r="A2307" s="22" t="s">
        <v>52</v>
      </c>
      <c r="B2307" s="23">
        <v>16.14</v>
      </c>
      <c r="C2307" s="23">
        <v>4.8600000000000003</v>
      </c>
      <c r="D2307" s="23" t="s">
        <v>2380</v>
      </c>
      <c r="E2307" s="23" t="s">
        <v>2380</v>
      </c>
      <c r="F2307" s="23" t="s">
        <v>2380</v>
      </c>
      <c r="G2307" s="23">
        <v>0</v>
      </c>
      <c r="H2307" s="24" t="s">
        <v>2380</v>
      </c>
      <c r="I2307" s="38" t="str">
        <f t="shared" si="72"/>
        <v>Underweight</v>
      </c>
      <c r="J2307" s="38" t="str">
        <f t="shared" si="73"/>
        <v>Normal</v>
      </c>
    </row>
    <row r="2308" spans="1:10" x14ac:dyDescent="0.25">
      <c r="A2308" s="25" t="s">
        <v>51</v>
      </c>
      <c r="B2308" s="26">
        <v>20.85</v>
      </c>
      <c r="C2308" s="26">
        <v>4.45</v>
      </c>
      <c r="D2308" s="26" t="s">
        <v>2381</v>
      </c>
      <c r="E2308" s="26" t="s">
        <v>2380</v>
      </c>
      <c r="F2308" s="26" t="s">
        <v>2380</v>
      </c>
      <c r="G2308" s="26">
        <v>1</v>
      </c>
      <c r="H2308" s="27" t="s">
        <v>2380</v>
      </c>
      <c r="I2308" s="38" t="str">
        <f t="shared" si="72"/>
        <v>Normal Weight</v>
      </c>
      <c r="J2308" s="38" t="str">
        <f t="shared" si="73"/>
        <v>Normal</v>
      </c>
    </row>
    <row r="2309" spans="1:10" x14ac:dyDescent="0.25">
      <c r="A2309" s="22" t="s">
        <v>50</v>
      </c>
      <c r="B2309" s="23">
        <v>15.88</v>
      </c>
      <c r="C2309" s="23">
        <v>4.3600000000000003</v>
      </c>
      <c r="D2309" s="23" t="s">
        <v>2380</v>
      </c>
      <c r="E2309" s="23" t="s">
        <v>2380</v>
      </c>
      <c r="F2309" s="23" t="s">
        <v>2380</v>
      </c>
      <c r="G2309" s="23">
        <v>0</v>
      </c>
      <c r="H2309" s="24" t="s">
        <v>2380</v>
      </c>
      <c r="I2309" s="38" t="str">
        <f t="shared" si="72"/>
        <v>Underweight</v>
      </c>
      <c r="J2309" s="38" t="str">
        <f t="shared" si="73"/>
        <v>Normal</v>
      </c>
    </row>
    <row r="2310" spans="1:10" x14ac:dyDescent="0.25">
      <c r="A2310" s="25" t="s">
        <v>49</v>
      </c>
      <c r="B2310" s="26">
        <v>20.66</v>
      </c>
      <c r="C2310" s="26">
        <v>5.8</v>
      </c>
      <c r="D2310" s="26" t="s">
        <v>2380</v>
      </c>
      <c r="E2310" s="26" t="s">
        <v>2381</v>
      </c>
      <c r="F2310" s="26" t="s">
        <v>2380</v>
      </c>
      <c r="G2310" s="26">
        <v>1</v>
      </c>
      <c r="H2310" s="27" t="s">
        <v>2380</v>
      </c>
      <c r="I2310" s="38" t="str">
        <f t="shared" si="72"/>
        <v>Normal Weight</v>
      </c>
      <c r="J2310" s="38" t="str">
        <f t="shared" si="73"/>
        <v>Prediabetes</v>
      </c>
    </row>
    <row r="2311" spans="1:10" x14ac:dyDescent="0.25">
      <c r="A2311" s="22" t="s">
        <v>48</v>
      </c>
      <c r="B2311" s="23">
        <v>20.399999999999999</v>
      </c>
      <c r="C2311" s="23">
        <v>5.27</v>
      </c>
      <c r="D2311" s="23" t="s">
        <v>2380</v>
      </c>
      <c r="E2311" s="23" t="s">
        <v>2380</v>
      </c>
      <c r="F2311" s="23" t="s">
        <v>2380</v>
      </c>
      <c r="G2311" s="23">
        <v>0</v>
      </c>
      <c r="H2311" s="24" t="s">
        <v>2380</v>
      </c>
      <c r="I2311" s="38" t="str">
        <f t="shared" si="72"/>
        <v>Normal Weight</v>
      </c>
      <c r="J2311" s="38" t="str">
        <f t="shared" si="73"/>
        <v>Normal</v>
      </c>
    </row>
    <row r="2312" spans="1:10" x14ac:dyDescent="0.25">
      <c r="A2312" s="25" t="s">
        <v>47</v>
      </c>
      <c r="B2312" s="26">
        <v>25.19</v>
      </c>
      <c r="C2312" s="26">
        <v>5.64</v>
      </c>
      <c r="D2312" s="26" t="s">
        <v>2381</v>
      </c>
      <c r="E2312" s="26" t="s">
        <v>2380</v>
      </c>
      <c r="F2312" s="26" t="s">
        <v>2380</v>
      </c>
      <c r="G2312" s="26">
        <v>0</v>
      </c>
      <c r="H2312" s="27" t="s">
        <v>2380</v>
      </c>
      <c r="I2312" s="38" t="str">
        <f t="shared" si="72"/>
        <v>Overweight</v>
      </c>
      <c r="J2312" s="38" t="str">
        <f t="shared" si="73"/>
        <v>Normal</v>
      </c>
    </row>
    <row r="2313" spans="1:10" x14ac:dyDescent="0.25">
      <c r="A2313" s="22" t="s">
        <v>46</v>
      </c>
      <c r="B2313" s="23">
        <v>20.54</v>
      </c>
      <c r="C2313" s="23">
        <v>4.2</v>
      </c>
      <c r="D2313" s="23" t="s">
        <v>2381</v>
      </c>
      <c r="E2313" s="23" t="s">
        <v>2380</v>
      </c>
      <c r="F2313" s="23" t="s">
        <v>2380</v>
      </c>
      <c r="G2313" s="23">
        <v>1</v>
      </c>
      <c r="H2313" s="24" t="s">
        <v>2380</v>
      </c>
      <c r="I2313" s="38" t="str">
        <f t="shared" si="72"/>
        <v>Normal Weight</v>
      </c>
      <c r="J2313" s="38" t="str">
        <f t="shared" si="73"/>
        <v>Normal</v>
      </c>
    </row>
    <row r="2314" spans="1:10" x14ac:dyDescent="0.25">
      <c r="A2314" s="25" t="s">
        <v>45</v>
      </c>
      <c r="B2314" s="26">
        <v>20.13</v>
      </c>
      <c r="C2314" s="26">
        <v>5.42</v>
      </c>
      <c r="D2314" s="26" t="s">
        <v>2380</v>
      </c>
      <c r="E2314" s="26" t="s">
        <v>2380</v>
      </c>
      <c r="F2314" s="26" t="s">
        <v>2380</v>
      </c>
      <c r="G2314" s="26">
        <v>0</v>
      </c>
      <c r="H2314" s="27" t="s">
        <v>2380</v>
      </c>
      <c r="I2314" s="38" t="str">
        <f t="shared" si="72"/>
        <v>Normal Weight</v>
      </c>
      <c r="J2314" s="38" t="str">
        <f t="shared" si="73"/>
        <v>Normal</v>
      </c>
    </row>
    <row r="2315" spans="1:10" x14ac:dyDescent="0.25">
      <c r="A2315" s="22" t="s">
        <v>44</v>
      </c>
      <c r="B2315" s="23">
        <v>18.93</v>
      </c>
      <c r="C2315" s="23">
        <v>6.11</v>
      </c>
      <c r="D2315" s="23" t="s">
        <v>2380</v>
      </c>
      <c r="E2315" s="23" t="s">
        <v>2380</v>
      </c>
      <c r="F2315" s="23" t="s">
        <v>2382</v>
      </c>
      <c r="G2315" s="23">
        <v>1</v>
      </c>
      <c r="H2315" s="24" t="s">
        <v>2380</v>
      </c>
      <c r="I2315" s="38" t="str">
        <f t="shared" si="72"/>
        <v>Normal Weight</v>
      </c>
      <c r="J2315" s="38" t="str">
        <f t="shared" si="73"/>
        <v>Prediabetes</v>
      </c>
    </row>
    <row r="2316" spans="1:10" x14ac:dyDescent="0.25">
      <c r="A2316" s="25" t="s">
        <v>43</v>
      </c>
      <c r="B2316" s="26">
        <v>24.14</v>
      </c>
      <c r="C2316" s="26">
        <v>5.29</v>
      </c>
      <c r="D2316" s="26" t="s">
        <v>2380</v>
      </c>
      <c r="E2316" s="26" t="s">
        <v>2381</v>
      </c>
      <c r="F2316" s="26" t="s">
        <v>2380</v>
      </c>
      <c r="G2316" s="26">
        <v>1</v>
      </c>
      <c r="H2316" s="27" t="s">
        <v>2380</v>
      </c>
      <c r="I2316" s="38" t="str">
        <f t="shared" si="72"/>
        <v>Normal Weight</v>
      </c>
      <c r="J2316" s="38" t="str">
        <f t="shared" si="73"/>
        <v>Normal</v>
      </c>
    </row>
    <row r="2317" spans="1:10" x14ac:dyDescent="0.25">
      <c r="A2317" s="22" t="s">
        <v>41</v>
      </c>
      <c r="B2317" s="23">
        <v>25.03</v>
      </c>
      <c r="C2317" s="23">
        <v>5.91</v>
      </c>
      <c r="D2317" s="23" t="s">
        <v>2380</v>
      </c>
      <c r="E2317" s="23" t="s">
        <v>2381</v>
      </c>
      <c r="F2317" s="23" t="s">
        <v>2380</v>
      </c>
      <c r="G2317" s="23">
        <v>1</v>
      </c>
      <c r="H2317" s="24" t="s">
        <v>2380</v>
      </c>
      <c r="I2317" s="38" t="str">
        <f t="shared" si="72"/>
        <v>Overweight</v>
      </c>
      <c r="J2317" s="38" t="str">
        <f t="shared" si="73"/>
        <v>Prediabetes</v>
      </c>
    </row>
    <row r="2318" spans="1:10" x14ac:dyDescent="0.25">
      <c r="A2318" s="25" t="s">
        <v>40</v>
      </c>
      <c r="B2318" s="26">
        <v>20.47</v>
      </c>
      <c r="C2318" s="26">
        <v>5.81</v>
      </c>
      <c r="D2318" s="26" t="s">
        <v>2381</v>
      </c>
      <c r="E2318" s="26" t="s">
        <v>2380</v>
      </c>
      <c r="F2318" s="26" t="s">
        <v>2380</v>
      </c>
      <c r="G2318" s="26">
        <v>1</v>
      </c>
      <c r="H2318" s="27" t="s">
        <v>2380</v>
      </c>
      <c r="I2318" s="38" t="str">
        <f t="shared" si="72"/>
        <v>Normal Weight</v>
      </c>
      <c r="J2318" s="38" t="str">
        <f t="shared" si="73"/>
        <v>Prediabetes</v>
      </c>
    </row>
    <row r="2319" spans="1:10" x14ac:dyDescent="0.25">
      <c r="A2319" s="22" t="s">
        <v>39</v>
      </c>
      <c r="B2319" s="23">
        <v>18.82</v>
      </c>
      <c r="C2319" s="23">
        <v>5.51</v>
      </c>
      <c r="D2319" s="23" t="s">
        <v>2381</v>
      </c>
      <c r="E2319" s="23" t="s">
        <v>2380</v>
      </c>
      <c r="F2319" s="23" t="s">
        <v>2380</v>
      </c>
      <c r="G2319" s="23">
        <v>0</v>
      </c>
      <c r="H2319" s="24" t="s">
        <v>2380</v>
      </c>
      <c r="I2319" s="38" t="str">
        <f t="shared" si="72"/>
        <v>Normal Weight</v>
      </c>
      <c r="J2319" s="38" t="str">
        <f t="shared" si="73"/>
        <v>Normal</v>
      </c>
    </row>
    <row r="2320" spans="1:10" x14ac:dyDescent="0.25">
      <c r="A2320" s="25" t="s">
        <v>38</v>
      </c>
      <c r="B2320" s="26">
        <v>17.079999999999998</v>
      </c>
      <c r="C2320" s="26">
        <v>5.73</v>
      </c>
      <c r="D2320" s="26" t="s">
        <v>2380</v>
      </c>
      <c r="E2320" s="26" t="s">
        <v>2380</v>
      </c>
      <c r="F2320" s="26" t="s">
        <v>2382</v>
      </c>
      <c r="G2320" s="26">
        <v>1</v>
      </c>
      <c r="H2320" s="27" t="s">
        <v>2380</v>
      </c>
      <c r="I2320" s="38" t="str">
        <f t="shared" si="72"/>
        <v>Underweight</v>
      </c>
      <c r="J2320" s="38" t="str">
        <f t="shared" si="73"/>
        <v>Prediabetes</v>
      </c>
    </row>
    <row r="2321" spans="1:10" x14ac:dyDescent="0.25">
      <c r="A2321" s="22" t="s">
        <v>36</v>
      </c>
      <c r="B2321" s="23">
        <v>19.21</v>
      </c>
      <c r="C2321" s="23">
        <v>5.53</v>
      </c>
      <c r="D2321" s="23" t="s">
        <v>2381</v>
      </c>
      <c r="E2321" s="23" t="s">
        <v>2380</v>
      </c>
      <c r="F2321" s="23" t="s">
        <v>2380</v>
      </c>
      <c r="G2321" s="23">
        <v>0</v>
      </c>
      <c r="H2321" s="24" t="s">
        <v>2380</v>
      </c>
      <c r="I2321" s="38" t="str">
        <f t="shared" si="72"/>
        <v>Normal Weight</v>
      </c>
      <c r="J2321" s="38" t="str">
        <f t="shared" si="73"/>
        <v>Normal</v>
      </c>
    </row>
    <row r="2322" spans="1:10" x14ac:dyDescent="0.25">
      <c r="A2322" s="25" t="s">
        <v>34</v>
      </c>
      <c r="B2322" s="26">
        <v>17.86</v>
      </c>
      <c r="C2322" s="26">
        <v>5.43</v>
      </c>
      <c r="D2322" s="26" t="s">
        <v>2380</v>
      </c>
      <c r="E2322" s="26" t="s">
        <v>2380</v>
      </c>
      <c r="F2322" s="26" t="s">
        <v>2382</v>
      </c>
      <c r="G2322" s="26">
        <v>1</v>
      </c>
      <c r="H2322" s="27" t="s">
        <v>2380</v>
      </c>
      <c r="I2322" s="38" t="str">
        <f t="shared" si="72"/>
        <v>Underweight</v>
      </c>
      <c r="J2322" s="38" t="str">
        <f t="shared" si="73"/>
        <v>Normal</v>
      </c>
    </row>
    <row r="2323" spans="1:10" x14ac:dyDescent="0.25">
      <c r="A2323" s="22" t="s">
        <v>33</v>
      </c>
      <c r="B2323" s="23">
        <v>21.38</v>
      </c>
      <c r="C2323" s="23">
        <v>8.01</v>
      </c>
      <c r="D2323" s="23" t="s">
        <v>2380</v>
      </c>
      <c r="E2323" s="23" t="s">
        <v>2380</v>
      </c>
      <c r="F2323" s="23" t="s">
        <v>2380</v>
      </c>
      <c r="G2323" s="23">
        <v>0</v>
      </c>
      <c r="H2323" s="24" t="s">
        <v>2380</v>
      </c>
      <c r="I2323" s="38" t="str">
        <f t="shared" si="72"/>
        <v>Normal Weight</v>
      </c>
      <c r="J2323" s="38" t="str">
        <f t="shared" si="73"/>
        <v>Diabetes</v>
      </c>
    </row>
    <row r="2324" spans="1:10" x14ac:dyDescent="0.25">
      <c r="A2324" s="25" t="s">
        <v>32</v>
      </c>
      <c r="B2324" s="26">
        <v>23.35</v>
      </c>
      <c r="C2324" s="26">
        <v>5.94</v>
      </c>
      <c r="D2324" s="26" t="s">
        <v>2380</v>
      </c>
      <c r="E2324" s="26" t="s">
        <v>2380</v>
      </c>
      <c r="F2324" s="26" t="s">
        <v>2380</v>
      </c>
      <c r="G2324" s="26">
        <v>0</v>
      </c>
      <c r="H2324" s="27" t="s">
        <v>2380</v>
      </c>
      <c r="I2324" s="38" t="str">
        <f t="shared" si="72"/>
        <v>Normal Weight</v>
      </c>
      <c r="J2324" s="38" t="str">
        <f t="shared" si="73"/>
        <v>Prediabetes</v>
      </c>
    </row>
    <row r="2325" spans="1:10" x14ac:dyDescent="0.25">
      <c r="A2325" s="22" t="s">
        <v>29</v>
      </c>
      <c r="B2325" s="23">
        <v>22.24</v>
      </c>
      <c r="C2325" s="23">
        <v>5.04</v>
      </c>
      <c r="D2325" s="23" t="s">
        <v>2380</v>
      </c>
      <c r="E2325" s="23" t="s">
        <v>2380</v>
      </c>
      <c r="F2325" s="23" t="s">
        <v>2380</v>
      </c>
      <c r="G2325" s="23">
        <v>0</v>
      </c>
      <c r="H2325" s="24" t="s">
        <v>2380</v>
      </c>
      <c r="I2325" s="38" t="str">
        <f t="shared" si="72"/>
        <v>Normal Weight</v>
      </c>
      <c r="J2325" s="38" t="str">
        <f t="shared" si="73"/>
        <v>Normal</v>
      </c>
    </row>
    <row r="2326" spans="1:10" x14ac:dyDescent="0.25">
      <c r="A2326" s="25" t="s">
        <v>28</v>
      </c>
      <c r="B2326" s="26">
        <v>24.76</v>
      </c>
      <c r="C2326" s="26">
        <v>4.54</v>
      </c>
      <c r="D2326" s="26" t="s">
        <v>2381</v>
      </c>
      <c r="E2326" s="26" t="s">
        <v>2380</v>
      </c>
      <c r="F2326" s="26" t="s">
        <v>2380</v>
      </c>
      <c r="G2326" s="26">
        <v>0</v>
      </c>
      <c r="H2326" s="27" t="s">
        <v>2380</v>
      </c>
      <c r="I2326" s="38" t="str">
        <f t="shared" si="72"/>
        <v>Normal Weight</v>
      </c>
      <c r="J2326" s="38" t="str">
        <f t="shared" si="73"/>
        <v>Normal</v>
      </c>
    </row>
    <row r="2327" spans="1:10" x14ac:dyDescent="0.25">
      <c r="A2327" s="22" t="s">
        <v>27</v>
      </c>
      <c r="B2327" s="23">
        <v>20.100000000000001</v>
      </c>
      <c r="C2327" s="23">
        <v>5.6</v>
      </c>
      <c r="D2327" s="23" t="s">
        <v>2381</v>
      </c>
      <c r="E2327" s="23" t="s">
        <v>2380</v>
      </c>
      <c r="F2327" s="23" t="s">
        <v>2382</v>
      </c>
      <c r="G2327" s="23">
        <v>1</v>
      </c>
      <c r="H2327" s="24" t="s">
        <v>2380</v>
      </c>
      <c r="I2327" s="38" t="str">
        <f t="shared" si="72"/>
        <v>Normal Weight</v>
      </c>
      <c r="J2327" s="38" t="str">
        <f t="shared" si="73"/>
        <v>Normal</v>
      </c>
    </row>
    <row r="2328" spans="1:10" x14ac:dyDescent="0.25">
      <c r="A2328" s="25" t="s">
        <v>26</v>
      </c>
      <c r="B2328" s="26">
        <v>21.77</v>
      </c>
      <c r="C2328" s="26">
        <v>10.67</v>
      </c>
      <c r="D2328" s="26" t="s">
        <v>2380</v>
      </c>
      <c r="E2328" s="26" t="s">
        <v>2380</v>
      </c>
      <c r="F2328" s="26" t="s">
        <v>2380</v>
      </c>
      <c r="G2328" s="26">
        <v>0</v>
      </c>
      <c r="H2328" s="27" t="s">
        <v>2380</v>
      </c>
      <c r="I2328" s="38" t="str">
        <f t="shared" si="72"/>
        <v>Normal Weight</v>
      </c>
      <c r="J2328" s="38" t="str">
        <f t="shared" si="73"/>
        <v>Diabetes</v>
      </c>
    </row>
    <row r="2329" spans="1:10" x14ac:dyDescent="0.25">
      <c r="A2329" s="22" t="s">
        <v>25</v>
      </c>
      <c r="B2329" s="23">
        <v>17.82</v>
      </c>
      <c r="C2329" s="23">
        <v>5.26</v>
      </c>
      <c r="D2329" s="23" t="s">
        <v>2381</v>
      </c>
      <c r="E2329" s="23" t="s">
        <v>2380</v>
      </c>
      <c r="F2329" s="23" t="s">
        <v>2380</v>
      </c>
      <c r="G2329" s="23">
        <v>1</v>
      </c>
      <c r="H2329" s="24" t="s">
        <v>2380</v>
      </c>
      <c r="I2329" s="38" t="str">
        <f t="shared" si="72"/>
        <v>Underweight</v>
      </c>
      <c r="J2329" s="38" t="str">
        <f t="shared" si="73"/>
        <v>Normal</v>
      </c>
    </row>
    <row r="2330" spans="1:10" x14ac:dyDescent="0.25">
      <c r="A2330" s="25" t="s">
        <v>24</v>
      </c>
      <c r="B2330" s="26">
        <v>17.07</v>
      </c>
      <c r="C2330" s="26">
        <v>5.22</v>
      </c>
      <c r="D2330" s="26" t="s">
        <v>2380</v>
      </c>
      <c r="E2330" s="26" t="s">
        <v>2380</v>
      </c>
      <c r="F2330" s="26" t="s">
        <v>2382</v>
      </c>
      <c r="G2330" s="26">
        <v>1</v>
      </c>
      <c r="H2330" s="27" t="s">
        <v>2380</v>
      </c>
      <c r="I2330" s="38" t="str">
        <f t="shared" si="72"/>
        <v>Underweight</v>
      </c>
      <c r="J2330" s="38" t="str">
        <f t="shared" si="73"/>
        <v>Normal</v>
      </c>
    </row>
    <row r="2331" spans="1:10" x14ac:dyDescent="0.25">
      <c r="A2331" s="22" t="s">
        <v>22</v>
      </c>
      <c r="B2331" s="23">
        <v>22.24</v>
      </c>
      <c r="C2331" s="23">
        <v>4.29</v>
      </c>
      <c r="D2331" s="23" t="s">
        <v>2381</v>
      </c>
      <c r="E2331" s="23" t="s">
        <v>2380</v>
      </c>
      <c r="F2331" s="23" t="s">
        <v>2380</v>
      </c>
      <c r="G2331" s="23">
        <v>0</v>
      </c>
      <c r="H2331" s="24" t="s">
        <v>2380</v>
      </c>
      <c r="I2331" s="38" t="str">
        <f t="shared" si="72"/>
        <v>Normal Weight</v>
      </c>
      <c r="J2331" s="38" t="str">
        <f t="shared" si="73"/>
        <v>Normal</v>
      </c>
    </row>
    <row r="2332" spans="1:10" x14ac:dyDescent="0.25">
      <c r="A2332" s="25" t="s">
        <v>21</v>
      </c>
      <c r="B2332" s="26">
        <v>22.34</v>
      </c>
      <c r="C2332" s="26">
        <v>5.57</v>
      </c>
      <c r="D2332" s="26" t="s">
        <v>2380</v>
      </c>
      <c r="E2332" s="26" t="s">
        <v>2380</v>
      </c>
      <c r="F2332" s="26" t="s">
        <v>2380</v>
      </c>
      <c r="G2332" s="26">
        <v>1</v>
      </c>
      <c r="H2332" s="27" t="s">
        <v>2380</v>
      </c>
      <c r="I2332" s="38" t="str">
        <f t="shared" si="72"/>
        <v>Normal Weight</v>
      </c>
      <c r="J2332" s="38" t="str">
        <f t="shared" si="73"/>
        <v>Normal</v>
      </c>
    </row>
    <row r="2333" spans="1:10" x14ac:dyDescent="0.25">
      <c r="A2333" s="22" t="s">
        <v>19</v>
      </c>
      <c r="B2333" s="23">
        <v>17.7</v>
      </c>
      <c r="C2333" s="23">
        <v>6.28</v>
      </c>
      <c r="D2333" s="23" t="s">
        <v>2380</v>
      </c>
      <c r="E2333" s="23" t="s">
        <v>2380</v>
      </c>
      <c r="F2333" s="23" t="s">
        <v>2380</v>
      </c>
      <c r="G2333" s="23">
        <v>1</v>
      </c>
      <c r="H2333" s="24" t="s">
        <v>2380</v>
      </c>
      <c r="I2333" s="38" t="str">
        <f t="shared" si="72"/>
        <v>Underweight</v>
      </c>
      <c r="J2333" s="38" t="str">
        <f t="shared" si="73"/>
        <v>Prediabetes</v>
      </c>
    </row>
    <row r="2334" spans="1:10" x14ac:dyDescent="0.25">
      <c r="A2334" s="25" t="s">
        <v>17</v>
      </c>
      <c r="B2334" s="26">
        <v>16.47</v>
      </c>
      <c r="C2334" s="26">
        <v>6.35</v>
      </c>
      <c r="D2334" s="26" t="s">
        <v>2380</v>
      </c>
      <c r="E2334" s="26" t="s">
        <v>2380</v>
      </c>
      <c r="F2334" s="26" t="s">
        <v>2382</v>
      </c>
      <c r="G2334" s="26">
        <v>1</v>
      </c>
      <c r="H2334" s="27" t="s">
        <v>2380</v>
      </c>
      <c r="I2334" s="38" t="str">
        <f t="shared" si="72"/>
        <v>Underweight</v>
      </c>
      <c r="J2334" s="38" t="str">
        <f t="shared" si="73"/>
        <v>Prediabetes</v>
      </c>
    </row>
    <row r="2335" spans="1:10" x14ac:dyDescent="0.25">
      <c r="A2335" s="22" t="s">
        <v>14</v>
      </c>
      <c r="B2335" s="23">
        <v>17.600000000000001</v>
      </c>
      <c r="C2335" s="23">
        <v>4.3899999999999997</v>
      </c>
      <c r="D2335" s="23" t="s">
        <v>2380</v>
      </c>
      <c r="E2335" s="23" t="s">
        <v>2380</v>
      </c>
      <c r="F2335" s="23" t="s">
        <v>2380</v>
      </c>
      <c r="G2335" s="23">
        <v>1</v>
      </c>
      <c r="H2335" s="24" t="s">
        <v>2380</v>
      </c>
      <c r="I2335" s="38" t="str">
        <f t="shared" si="72"/>
        <v>Underweight</v>
      </c>
      <c r="J2335" s="38" t="str">
        <f t="shared" si="73"/>
        <v>Normal</v>
      </c>
    </row>
    <row r="2336" spans="1:10" x14ac:dyDescent="0.25">
      <c r="A2336" s="16" t="s">
        <v>9</v>
      </c>
      <c r="B2336" s="17">
        <v>17.579999999999998</v>
      </c>
      <c r="C2336" s="17">
        <v>4.51</v>
      </c>
      <c r="D2336" s="26" t="s">
        <v>2380</v>
      </c>
      <c r="E2336" s="26" t="s">
        <v>2380</v>
      </c>
      <c r="F2336" s="26" t="s">
        <v>2380</v>
      </c>
      <c r="G2336" s="26">
        <v>1</v>
      </c>
      <c r="H2336" s="27" t="s">
        <v>2380</v>
      </c>
      <c r="I2336" s="38" t="str">
        <f t="shared" si="72"/>
        <v>Underweight</v>
      </c>
      <c r="J2336" s="38" t="str">
        <f t="shared" si="73"/>
        <v>Normal</v>
      </c>
    </row>
  </sheetData>
  <mergeCells count="2">
    <mergeCell ref="M2:N2"/>
    <mergeCell ref="M13:N13"/>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zoomScale="82" workbookViewId="0">
      <selection activeCell="J22" sqref="J22"/>
    </sheetView>
  </sheetViews>
  <sheetFormatPr defaultRowHeight="15" x14ac:dyDescent="0.25"/>
  <cols>
    <col min="1" max="1" width="15" customWidth="1"/>
    <col min="2" max="2" width="7.28515625" customWidth="1"/>
    <col min="3" max="3" width="9.5703125" customWidth="1"/>
    <col min="4" max="4" width="7.42578125" customWidth="1"/>
    <col min="5" max="5" width="11" customWidth="1"/>
    <col min="6" max="6" width="10.42578125" customWidth="1"/>
    <col min="7" max="7" width="15" customWidth="1"/>
    <col min="8" max="8" width="10.85546875" customWidth="1"/>
    <col min="9" max="9" width="10.7109375" customWidth="1"/>
    <col min="10" max="10" width="15.5703125" customWidth="1"/>
    <col min="12" max="12" width="19.28515625" customWidth="1"/>
    <col min="13" max="13" width="25.7109375" customWidth="1"/>
    <col min="15" max="15" width="17.7109375" customWidth="1"/>
    <col min="16" max="16" width="20.42578125" bestFit="1" customWidth="1"/>
  </cols>
  <sheetData>
    <row r="1" spans="1:16" s="2" customFormat="1" ht="18.95" customHeight="1" x14ac:dyDescent="0.25">
      <c r="A1" s="18" t="s">
        <v>0</v>
      </c>
      <c r="B1" s="18" t="s">
        <v>1</v>
      </c>
      <c r="C1" s="18" t="s">
        <v>2</v>
      </c>
      <c r="D1" s="18" t="s">
        <v>3</v>
      </c>
      <c r="E1" s="18" t="s">
        <v>4</v>
      </c>
      <c r="F1" s="42" t="s">
        <v>5</v>
      </c>
      <c r="G1" s="18" t="s">
        <v>6</v>
      </c>
      <c r="H1" s="18" t="s">
        <v>7</v>
      </c>
      <c r="I1" s="18" t="s">
        <v>8</v>
      </c>
      <c r="J1" s="49" t="s">
        <v>4742</v>
      </c>
      <c r="K1" s="50" t="s">
        <v>4743</v>
      </c>
    </row>
    <row r="2" spans="1:16" x14ac:dyDescent="0.25">
      <c r="A2" s="19" t="s">
        <v>9</v>
      </c>
      <c r="B2" s="20">
        <v>1992</v>
      </c>
      <c r="C2" s="20" t="s">
        <v>10</v>
      </c>
      <c r="D2" s="20">
        <v>9</v>
      </c>
      <c r="E2" s="20">
        <v>0</v>
      </c>
      <c r="F2" s="43">
        <v>563.84</v>
      </c>
      <c r="G2" s="19" t="s">
        <v>11</v>
      </c>
      <c r="H2" s="19" t="s">
        <v>12</v>
      </c>
      <c r="I2" s="19" t="s">
        <v>13</v>
      </c>
      <c r="J2" s="51">
        <f>DATE(B2,MONTH(1&amp;C2),D2)</f>
        <v>33794</v>
      </c>
      <c r="K2" s="33">
        <f>DATEDIF(J2,DATE(2023,6,8),"Y")</f>
        <v>30</v>
      </c>
      <c r="N2" s="5"/>
      <c r="O2" s="6" t="s">
        <v>4720</v>
      </c>
      <c r="P2" s="6"/>
    </row>
    <row r="3" spans="1:16" x14ac:dyDescent="0.25">
      <c r="A3" s="22" t="s">
        <v>14</v>
      </c>
      <c r="B3" s="23">
        <v>1992</v>
      </c>
      <c r="C3" s="23" t="s">
        <v>15</v>
      </c>
      <c r="D3" s="23">
        <v>30</v>
      </c>
      <c r="E3" s="23">
        <v>0</v>
      </c>
      <c r="F3" s="44">
        <v>570.62</v>
      </c>
      <c r="G3" s="22" t="s">
        <v>11</v>
      </c>
      <c r="H3" s="22" t="s">
        <v>16</v>
      </c>
      <c r="I3" s="22" t="s">
        <v>13</v>
      </c>
      <c r="J3" s="52">
        <f t="shared" ref="J3:J66" si="0">DATE(B3,MONTH(1&amp;C3),D3)</f>
        <v>33938</v>
      </c>
      <c r="K3" s="32">
        <f>DATEDIF(J3,DATE(2023,6,8),"Y")</f>
        <v>30</v>
      </c>
      <c r="O3" s="7" t="s">
        <v>4721</v>
      </c>
      <c r="P3" s="8" t="s">
        <v>4719</v>
      </c>
    </row>
    <row r="4" spans="1:16" x14ac:dyDescent="0.25">
      <c r="A4" s="25" t="s">
        <v>17</v>
      </c>
      <c r="B4" s="26">
        <v>1993</v>
      </c>
      <c r="C4" s="26" t="s">
        <v>18</v>
      </c>
      <c r="D4" s="26">
        <v>30</v>
      </c>
      <c r="E4" s="26">
        <v>0</v>
      </c>
      <c r="F4" s="45">
        <v>600</v>
      </c>
      <c r="G4" s="25" t="s">
        <v>11</v>
      </c>
      <c r="H4" s="25" t="s">
        <v>16</v>
      </c>
      <c r="I4" s="25" t="s">
        <v>13</v>
      </c>
      <c r="J4" s="53">
        <f t="shared" si="0"/>
        <v>34150</v>
      </c>
      <c r="K4" s="33">
        <f>DATEDIF(J4,DATE(2023,6,8),"Y")</f>
        <v>29</v>
      </c>
      <c r="O4" s="9" t="s">
        <v>0</v>
      </c>
      <c r="P4" s="12">
        <f>COUNTIF('Hospitalisation Details'!A1:A2344,"?")</f>
        <v>6</v>
      </c>
    </row>
    <row r="5" spans="1:16" x14ac:dyDescent="0.25">
      <c r="A5" s="22" t="s">
        <v>19</v>
      </c>
      <c r="B5" s="23">
        <v>1992</v>
      </c>
      <c r="C5" s="23" t="s">
        <v>20</v>
      </c>
      <c r="D5" s="23">
        <v>13</v>
      </c>
      <c r="E5" s="23">
        <v>0</v>
      </c>
      <c r="F5" s="44">
        <v>604.54</v>
      </c>
      <c r="G5" s="22" t="s">
        <v>12</v>
      </c>
      <c r="H5" s="22" t="s">
        <v>12</v>
      </c>
      <c r="I5" s="22" t="s">
        <v>13</v>
      </c>
      <c r="J5" s="52">
        <f t="shared" si="0"/>
        <v>33860</v>
      </c>
      <c r="K5" s="32">
        <f>DATEDIF(J5,DATE(2023,6,8),"Y")</f>
        <v>30</v>
      </c>
      <c r="O5" s="9" t="s">
        <v>4726</v>
      </c>
      <c r="P5" s="12">
        <f>COUNTIF('Hospitalisation Details'!B1:B2344,"?")</f>
        <v>0</v>
      </c>
    </row>
    <row r="6" spans="1:16" x14ac:dyDescent="0.25">
      <c r="A6" s="25" t="s">
        <v>21</v>
      </c>
      <c r="B6" s="26">
        <v>1998</v>
      </c>
      <c r="C6" s="26" t="s">
        <v>10</v>
      </c>
      <c r="D6" s="26">
        <v>27</v>
      </c>
      <c r="E6" s="26">
        <v>0</v>
      </c>
      <c r="F6" s="45">
        <v>637.26</v>
      </c>
      <c r="G6" s="25" t="s">
        <v>12</v>
      </c>
      <c r="H6" s="25" t="s">
        <v>12</v>
      </c>
      <c r="I6" s="25" t="s">
        <v>13</v>
      </c>
      <c r="J6" s="53">
        <f t="shared" si="0"/>
        <v>36003</v>
      </c>
      <c r="K6" s="33">
        <f>DATEDIF(J6,DATE(2023,6,8),"Y")</f>
        <v>24</v>
      </c>
      <c r="O6" s="9" t="s">
        <v>4724</v>
      </c>
      <c r="P6" s="12">
        <f>COUNTIF('Hospitalisation Details'!C1:C2344,"?")</f>
        <v>0</v>
      </c>
    </row>
    <row r="7" spans="1:16" x14ac:dyDescent="0.25">
      <c r="A7" s="22" t="s">
        <v>22</v>
      </c>
      <c r="B7" s="23">
        <v>2001</v>
      </c>
      <c r="C7" s="23" t="s">
        <v>15</v>
      </c>
      <c r="D7" s="23">
        <v>20</v>
      </c>
      <c r="E7" s="23">
        <v>0</v>
      </c>
      <c r="F7" s="44">
        <v>646.14</v>
      </c>
      <c r="G7" s="22" t="s">
        <v>12</v>
      </c>
      <c r="H7" s="22" t="s">
        <v>12</v>
      </c>
      <c r="I7" s="22" t="s">
        <v>23</v>
      </c>
      <c r="J7" s="52">
        <f t="shared" si="0"/>
        <v>37215</v>
      </c>
      <c r="K7" s="32">
        <f>DATEDIF(J7,DATE(2023,6,8),"Y")</f>
        <v>21</v>
      </c>
      <c r="O7" s="9" t="s">
        <v>3</v>
      </c>
      <c r="P7" s="12">
        <f>COUNTIF('Hospitalisation Details'!D1:D2344,"?")</f>
        <v>0</v>
      </c>
    </row>
    <row r="8" spans="1:16" x14ac:dyDescent="0.25">
      <c r="A8" s="25" t="s">
        <v>24</v>
      </c>
      <c r="B8" s="26">
        <v>1993</v>
      </c>
      <c r="C8" s="26" t="s">
        <v>18</v>
      </c>
      <c r="D8" s="26">
        <v>1</v>
      </c>
      <c r="E8" s="26">
        <v>0</v>
      </c>
      <c r="F8" s="45">
        <v>650</v>
      </c>
      <c r="G8" s="25" t="s">
        <v>12</v>
      </c>
      <c r="H8" s="25" t="s">
        <v>12</v>
      </c>
      <c r="I8" s="25" t="s">
        <v>13</v>
      </c>
      <c r="J8" s="53">
        <f t="shared" si="0"/>
        <v>34121</v>
      </c>
      <c r="K8" s="33">
        <f>DATEDIF(J8,DATE(2023,6,8),"Y")</f>
        <v>30</v>
      </c>
      <c r="O8" s="9" t="s">
        <v>4</v>
      </c>
      <c r="P8" s="12">
        <f>COUNTIF('Hospitalisation Details'!E1:E2344,"?")</f>
        <v>0</v>
      </c>
    </row>
    <row r="9" spans="1:16" x14ac:dyDescent="0.25">
      <c r="A9" s="22" t="s">
        <v>25</v>
      </c>
      <c r="B9" s="23">
        <v>1995</v>
      </c>
      <c r="C9" s="23" t="s">
        <v>10</v>
      </c>
      <c r="D9" s="23">
        <v>4</v>
      </c>
      <c r="E9" s="23">
        <v>0</v>
      </c>
      <c r="F9" s="44">
        <v>650</v>
      </c>
      <c r="G9" s="22" t="s">
        <v>12</v>
      </c>
      <c r="H9" s="22" t="s">
        <v>12</v>
      </c>
      <c r="I9" s="22" t="s">
        <v>13</v>
      </c>
      <c r="J9" s="52">
        <f t="shared" si="0"/>
        <v>34884</v>
      </c>
      <c r="K9" s="32">
        <f>DATEDIF(J9,DATE(2023,6,8),"Y")</f>
        <v>27</v>
      </c>
      <c r="O9" s="9" t="s">
        <v>5</v>
      </c>
      <c r="P9" s="12">
        <f>COUNTIF('Hospitalisation Details'!F1:F2344,"?")</f>
        <v>0</v>
      </c>
    </row>
    <row r="10" spans="1:16" x14ac:dyDescent="0.25">
      <c r="A10" s="25" t="s">
        <v>26</v>
      </c>
      <c r="B10" s="26">
        <v>2002</v>
      </c>
      <c r="C10" s="26" t="s">
        <v>15</v>
      </c>
      <c r="D10" s="26">
        <v>29</v>
      </c>
      <c r="E10" s="26">
        <v>0</v>
      </c>
      <c r="F10" s="45">
        <v>668</v>
      </c>
      <c r="G10" s="25" t="s">
        <v>12</v>
      </c>
      <c r="H10" s="25" t="s">
        <v>11</v>
      </c>
      <c r="I10" s="25" t="s">
        <v>23</v>
      </c>
      <c r="J10" s="53">
        <f t="shared" si="0"/>
        <v>37589</v>
      </c>
      <c r="K10" s="33">
        <f>DATEDIF(J10,DATE(2023,6,8),"Y")</f>
        <v>20</v>
      </c>
      <c r="O10" s="9" t="s">
        <v>6</v>
      </c>
      <c r="P10" s="12">
        <f>COUNTIF('Hospitalisation Details'!G1:G2344,"?")</f>
        <v>0</v>
      </c>
    </row>
    <row r="11" spans="1:16" x14ac:dyDescent="0.25">
      <c r="A11" s="22" t="s">
        <v>27</v>
      </c>
      <c r="B11" s="23">
        <v>1997</v>
      </c>
      <c r="C11" s="23" t="s">
        <v>15</v>
      </c>
      <c r="D11" s="23">
        <v>9</v>
      </c>
      <c r="E11" s="23">
        <v>0</v>
      </c>
      <c r="F11" s="44">
        <v>670</v>
      </c>
      <c r="G11" s="22" t="s">
        <v>12</v>
      </c>
      <c r="H11" s="22" t="s">
        <v>12</v>
      </c>
      <c r="I11" s="22" t="s">
        <v>13</v>
      </c>
      <c r="J11" s="52">
        <f t="shared" si="0"/>
        <v>35743</v>
      </c>
      <c r="K11" s="32">
        <f>DATEDIF(J11,DATE(2023,6,8),"Y")</f>
        <v>25</v>
      </c>
      <c r="O11" s="9" t="s">
        <v>7</v>
      </c>
      <c r="P11" s="12">
        <f>COUNTIF('Hospitalisation Details'!H1:H2344,"?")</f>
        <v>0</v>
      </c>
    </row>
    <row r="12" spans="1:16" x14ac:dyDescent="0.25">
      <c r="A12" s="25" t="s">
        <v>28</v>
      </c>
      <c r="B12" s="26">
        <v>2001</v>
      </c>
      <c r="C12" s="26" t="s">
        <v>20</v>
      </c>
      <c r="D12" s="26">
        <v>12</v>
      </c>
      <c r="E12" s="26">
        <v>0</v>
      </c>
      <c r="F12" s="45">
        <v>687.54</v>
      </c>
      <c r="G12" s="25" t="s">
        <v>12</v>
      </c>
      <c r="H12" s="25" t="s">
        <v>11</v>
      </c>
      <c r="I12" s="25" t="s">
        <v>13</v>
      </c>
      <c r="J12" s="53">
        <f t="shared" si="0"/>
        <v>37146</v>
      </c>
      <c r="K12" s="33">
        <f>DATEDIF(J12,DATE(2023,6,8),"Y")</f>
        <v>21</v>
      </c>
      <c r="O12" s="9" t="s">
        <v>8</v>
      </c>
      <c r="P12" s="12">
        <f>COUNTIF('Hospitalisation Details'!I1:I2344,"?")</f>
        <v>0</v>
      </c>
    </row>
    <row r="13" spans="1:16" x14ac:dyDescent="0.25">
      <c r="A13" s="22" t="s">
        <v>29</v>
      </c>
      <c r="B13" s="23">
        <v>1999</v>
      </c>
      <c r="C13" s="23" t="s">
        <v>30</v>
      </c>
      <c r="D13" s="23">
        <v>26</v>
      </c>
      <c r="E13" s="23">
        <v>0</v>
      </c>
      <c r="F13" s="44">
        <v>700</v>
      </c>
      <c r="G13" s="22" t="s">
        <v>11</v>
      </c>
      <c r="H13" s="22" t="s">
        <v>12</v>
      </c>
      <c r="I13" s="22" t="s">
        <v>13</v>
      </c>
      <c r="J13" s="52">
        <f t="shared" si="0"/>
        <v>36520</v>
      </c>
      <c r="K13" s="32">
        <f>DATEDIF(J13,DATE(2023,6,8),"Y")</f>
        <v>23</v>
      </c>
    </row>
    <row r="14" spans="1:16" ht="15.95" customHeight="1" x14ac:dyDescent="0.25">
      <c r="A14" s="25" t="s">
        <v>32</v>
      </c>
      <c r="B14" s="26">
        <v>1999</v>
      </c>
      <c r="C14" s="26" t="s">
        <v>30</v>
      </c>
      <c r="D14" s="26">
        <v>14</v>
      </c>
      <c r="E14" s="26">
        <v>0</v>
      </c>
      <c r="F14" s="45">
        <v>722.99</v>
      </c>
      <c r="G14" s="25" t="s">
        <v>12</v>
      </c>
      <c r="H14" s="25" t="s">
        <v>16</v>
      </c>
      <c r="I14" s="25" t="s">
        <v>13</v>
      </c>
      <c r="J14" s="53">
        <f t="shared" si="0"/>
        <v>36508</v>
      </c>
      <c r="K14" s="33">
        <f>DATEDIF(J14,DATE(2023,6,8),"Y")</f>
        <v>23</v>
      </c>
      <c r="O14" s="15" t="s">
        <v>4725</v>
      </c>
      <c r="P14" s="14">
        <f>ROUND(AVERAGE(B1:B2344),0)</f>
        <v>1983</v>
      </c>
    </row>
    <row r="15" spans="1:16" x14ac:dyDescent="0.25">
      <c r="A15" s="22" t="s">
        <v>33</v>
      </c>
      <c r="B15" s="23">
        <v>2002</v>
      </c>
      <c r="C15" s="23" t="s">
        <v>20</v>
      </c>
      <c r="D15" s="23">
        <v>19</v>
      </c>
      <c r="E15" s="23">
        <v>0</v>
      </c>
      <c r="F15" s="44">
        <v>750</v>
      </c>
      <c r="G15" s="22" t="s">
        <v>12</v>
      </c>
      <c r="H15" s="22" t="s">
        <v>16</v>
      </c>
      <c r="I15" s="22" t="s">
        <v>23</v>
      </c>
      <c r="J15" s="52">
        <f t="shared" si="0"/>
        <v>37518</v>
      </c>
      <c r="K15" s="32">
        <f>DATEDIF(J15,DATE(2023,6,8),"Y")</f>
        <v>20</v>
      </c>
    </row>
    <row r="16" spans="1:16" x14ac:dyDescent="0.25">
      <c r="A16" s="25" t="s">
        <v>34</v>
      </c>
      <c r="B16" s="26">
        <v>1993</v>
      </c>
      <c r="C16" s="26" t="s">
        <v>35</v>
      </c>
      <c r="D16" s="26">
        <v>9</v>
      </c>
      <c r="E16" s="26">
        <v>0</v>
      </c>
      <c r="F16" s="45">
        <v>760</v>
      </c>
      <c r="G16" s="25" t="s">
        <v>12</v>
      </c>
      <c r="H16" s="25" t="s">
        <v>16</v>
      </c>
      <c r="I16" s="25" t="s">
        <v>13</v>
      </c>
      <c r="J16" s="53">
        <f t="shared" si="0"/>
        <v>34190</v>
      </c>
      <c r="K16" s="33">
        <f>DATEDIF(J16,DATE(2023,6,8),"Y")</f>
        <v>29</v>
      </c>
      <c r="O16" s="13" t="s">
        <v>4727</v>
      </c>
      <c r="P16" s="13"/>
    </row>
    <row r="17" spans="1:16" x14ac:dyDescent="0.25">
      <c r="A17" s="22" t="s">
        <v>36</v>
      </c>
      <c r="B17" s="23">
        <v>1996</v>
      </c>
      <c r="C17" s="23" t="s">
        <v>37</v>
      </c>
      <c r="D17" s="23">
        <v>22</v>
      </c>
      <c r="E17" s="23">
        <v>0</v>
      </c>
      <c r="F17" s="44">
        <v>760</v>
      </c>
      <c r="G17" s="22" t="s">
        <v>12</v>
      </c>
      <c r="H17" s="22" t="s">
        <v>12</v>
      </c>
      <c r="I17" s="22" t="s">
        <v>13</v>
      </c>
      <c r="J17" s="52">
        <f t="shared" si="0"/>
        <v>35360</v>
      </c>
      <c r="K17" s="32">
        <f>DATEDIF(J17,DATE(2023,6,8),"Y")</f>
        <v>26</v>
      </c>
      <c r="O17" s="14" t="s">
        <v>4728</v>
      </c>
      <c r="P17" s="14">
        <f>COUNTIF(G1:G2344,"tier - 1")</f>
        <v>309</v>
      </c>
    </row>
    <row r="18" spans="1:16" x14ac:dyDescent="0.25">
      <c r="A18" s="25" t="s">
        <v>38</v>
      </c>
      <c r="B18" s="26">
        <v>1993</v>
      </c>
      <c r="C18" s="26" t="s">
        <v>18</v>
      </c>
      <c r="D18" s="26">
        <v>28</v>
      </c>
      <c r="E18" s="26">
        <v>0</v>
      </c>
      <c r="F18" s="45">
        <v>770</v>
      </c>
      <c r="G18" s="25" t="s">
        <v>12</v>
      </c>
      <c r="H18" s="25" t="s">
        <v>12</v>
      </c>
      <c r="I18" s="25" t="s">
        <v>13</v>
      </c>
      <c r="J18" s="53">
        <f t="shared" si="0"/>
        <v>34148</v>
      </c>
      <c r="K18" s="33">
        <f>DATEDIF(J18,DATE(2023,6,8),"Y")</f>
        <v>29</v>
      </c>
      <c r="O18" s="28" t="s">
        <v>4729</v>
      </c>
      <c r="P18" s="28">
        <f>COUNTIF(G1:G2344,"tier - 2")</f>
        <v>1340</v>
      </c>
    </row>
    <row r="19" spans="1:16" x14ac:dyDescent="0.25">
      <c r="A19" s="22" t="s">
        <v>39</v>
      </c>
      <c r="B19" s="23">
        <v>1996</v>
      </c>
      <c r="C19" s="23" t="s">
        <v>20</v>
      </c>
      <c r="D19" s="23">
        <v>18</v>
      </c>
      <c r="E19" s="23">
        <v>0</v>
      </c>
      <c r="F19" s="44">
        <v>770.38</v>
      </c>
      <c r="G19" s="22" t="s">
        <v>12</v>
      </c>
      <c r="H19" s="22" t="s">
        <v>11</v>
      </c>
      <c r="I19" s="22" t="s">
        <v>23</v>
      </c>
      <c r="J19" s="52">
        <f t="shared" si="0"/>
        <v>35326</v>
      </c>
      <c r="K19" s="32">
        <f>DATEDIF(J19,DATE(2023,6,8),"Y")</f>
        <v>26</v>
      </c>
      <c r="O19" s="14" t="s">
        <v>4730</v>
      </c>
      <c r="P19" s="14">
        <f>COUNTIF(G1:G2344,"tier - 3")</f>
        <v>694</v>
      </c>
    </row>
    <row r="20" spans="1:16" x14ac:dyDescent="0.25">
      <c r="A20" s="25" t="s">
        <v>40</v>
      </c>
      <c r="B20" s="26">
        <v>1995</v>
      </c>
      <c r="C20" s="26" t="s">
        <v>30</v>
      </c>
      <c r="D20" s="26">
        <v>7</v>
      </c>
      <c r="E20" s="26">
        <v>0</v>
      </c>
      <c r="F20" s="45">
        <v>773.54</v>
      </c>
      <c r="G20" s="25" t="s">
        <v>12</v>
      </c>
      <c r="H20" s="25" t="s">
        <v>11</v>
      </c>
      <c r="I20" s="25" t="s">
        <v>13</v>
      </c>
      <c r="J20" s="53">
        <f t="shared" si="0"/>
        <v>35040</v>
      </c>
      <c r="K20" s="33">
        <f>DATEDIF(J20,DATE(2023,6,8),"Y")</f>
        <v>27</v>
      </c>
    </row>
    <row r="21" spans="1:16" x14ac:dyDescent="0.25">
      <c r="A21" s="22" t="s">
        <v>41</v>
      </c>
      <c r="B21" s="23">
        <v>2004</v>
      </c>
      <c r="C21" s="23" t="s">
        <v>37</v>
      </c>
      <c r="D21" s="23">
        <v>7</v>
      </c>
      <c r="E21" s="23">
        <v>0</v>
      </c>
      <c r="F21" s="44">
        <v>830.52</v>
      </c>
      <c r="G21" s="22" t="s">
        <v>12</v>
      </c>
      <c r="H21" s="22" t="s">
        <v>11</v>
      </c>
      <c r="I21" s="22" t="s">
        <v>42</v>
      </c>
      <c r="J21" s="52">
        <f t="shared" si="0"/>
        <v>38267</v>
      </c>
      <c r="K21" s="32">
        <f>DATEDIF(J21,DATE(2023,6,8),"Y")</f>
        <v>18</v>
      </c>
      <c r="O21" s="13" t="s">
        <v>4727</v>
      </c>
      <c r="P21" s="13"/>
    </row>
    <row r="22" spans="1:16" x14ac:dyDescent="0.25">
      <c r="A22" s="25" t="s">
        <v>43</v>
      </c>
      <c r="B22" s="26">
        <v>2000</v>
      </c>
      <c r="C22" s="26" t="s">
        <v>15</v>
      </c>
      <c r="D22" s="26">
        <v>18</v>
      </c>
      <c r="E22" s="26">
        <v>0</v>
      </c>
      <c r="F22" s="45">
        <v>865.41</v>
      </c>
      <c r="G22" s="25" t="s">
        <v>12</v>
      </c>
      <c r="H22" s="25" t="s">
        <v>16</v>
      </c>
      <c r="I22" s="25" t="s">
        <v>13</v>
      </c>
      <c r="J22" s="53">
        <f t="shared" si="0"/>
        <v>36848</v>
      </c>
      <c r="K22" s="33">
        <f>DATEDIF(J22,DATE(2023,6,8),"Y")</f>
        <v>22</v>
      </c>
      <c r="O22" s="14" t="s">
        <v>4731</v>
      </c>
      <c r="P22" s="14">
        <f>COUNTIF($H$1:$H$2344,"tier - 1")</f>
        <v>734</v>
      </c>
    </row>
    <row r="23" spans="1:16" x14ac:dyDescent="0.25">
      <c r="A23" s="22" t="s">
        <v>44</v>
      </c>
      <c r="B23" s="23">
        <v>1993</v>
      </c>
      <c r="C23" s="23" t="s">
        <v>15</v>
      </c>
      <c r="D23" s="23">
        <v>27</v>
      </c>
      <c r="E23" s="23">
        <v>0</v>
      </c>
      <c r="F23" s="44">
        <v>896.21</v>
      </c>
      <c r="G23" s="22" t="s">
        <v>12</v>
      </c>
      <c r="H23" s="22" t="s">
        <v>16</v>
      </c>
      <c r="I23" s="22" t="s">
        <v>13</v>
      </c>
      <c r="J23" s="52">
        <f t="shared" si="0"/>
        <v>34300</v>
      </c>
      <c r="K23" s="32">
        <f>DATEDIF(J23,DATE(2023,6,8),"Y")</f>
        <v>29</v>
      </c>
      <c r="O23" s="28" t="s">
        <v>4732</v>
      </c>
      <c r="P23" s="28">
        <f>COUNTIF(H1:H2344,"tier - 2")</f>
        <v>813</v>
      </c>
    </row>
    <row r="24" spans="1:16" x14ac:dyDescent="0.25">
      <c r="A24" s="25" t="s">
        <v>45</v>
      </c>
      <c r="B24" s="26">
        <v>1994</v>
      </c>
      <c r="C24" s="26" t="s">
        <v>37</v>
      </c>
      <c r="D24" s="26">
        <v>30</v>
      </c>
      <c r="E24" s="26">
        <v>0</v>
      </c>
      <c r="F24" s="45">
        <v>915.07</v>
      </c>
      <c r="G24" s="25" t="s">
        <v>12</v>
      </c>
      <c r="H24" s="25" t="s">
        <v>16</v>
      </c>
      <c r="I24" s="25" t="s">
        <v>13</v>
      </c>
      <c r="J24" s="53">
        <f t="shared" si="0"/>
        <v>34637</v>
      </c>
      <c r="K24" s="33">
        <f>DATEDIF(J24,DATE(2023,6,8),"Y")</f>
        <v>28</v>
      </c>
      <c r="O24" s="14" t="s">
        <v>4733</v>
      </c>
      <c r="P24" s="14">
        <f>COUNTIF(H1:H2344,"tier - 3")</f>
        <v>796</v>
      </c>
    </row>
    <row r="25" spans="1:16" x14ac:dyDescent="0.25">
      <c r="A25" s="22" t="s">
        <v>46</v>
      </c>
      <c r="B25" s="23">
        <v>1995</v>
      </c>
      <c r="C25" s="23" t="s">
        <v>37</v>
      </c>
      <c r="D25" s="23">
        <v>28</v>
      </c>
      <c r="E25" s="23">
        <v>0</v>
      </c>
      <c r="F25" s="44">
        <v>928.59</v>
      </c>
      <c r="G25" s="22" t="s">
        <v>12</v>
      </c>
      <c r="H25" s="22" t="s">
        <v>16</v>
      </c>
      <c r="I25" s="22" t="s">
        <v>13</v>
      </c>
      <c r="J25" s="52">
        <f t="shared" si="0"/>
        <v>35000</v>
      </c>
      <c r="K25" s="32">
        <f>DATEDIF(J25,DATE(2023,6,8),"Y")</f>
        <v>27</v>
      </c>
    </row>
    <row r="26" spans="1:16" x14ac:dyDescent="0.25">
      <c r="A26" s="25" t="s">
        <v>47</v>
      </c>
      <c r="B26" s="26">
        <v>2001</v>
      </c>
      <c r="C26" s="26" t="s">
        <v>35</v>
      </c>
      <c r="D26" s="26">
        <v>19</v>
      </c>
      <c r="E26" s="26">
        <v>0</v>
      </c>
      <c r="F26" s="45">
        <v>964.71</v>
      </c>
      <c r="G26" s="25" t="s">
        <v>12</v>
      </c>
      <c r="H26" s="25" t="s">
        <v>11</v>
      </c>
      <c r="I26" s="25" t="s">
        <v>13</v>
      </c>
      <c r="J26" s="53">
        <f t="shared" si="0"/>
        <v>37122</v>
      </c>
      <c r="K26" s="33">
        <f>DATEDIF(J26,DATE(2023,6,8),"Y")</f>
        <v>21</v>
      </c>
    </row>
    <row r="27" spans="1:16" x14ac:dyDescent="0.25">
      <c r="A27" s="22" t="s">
        <v>48</v>
      </c>
      <c r="B27" s="23">
        <v>1994</v>
      </c>
      <c r="C27" s="23" t="s">
        <v>15</v>
      </c>
      <c r="D27" s="23">
        <v>22</v>
      </c>
      <c r="E27" s="23">
        <v>0</v>
      </c>
      <c r="F27" s="44">
        <v>1006.65</v>
      </c>
      <c r="G27" s="22" t="s">
        <v>12</v>
      </c>
      <c r="H27" s="22" t="s">
        <v>11</v>
      </c>
      <c r="I27" s="22" t="s">
        <v>13</v>
      </c>
      <c r="J27" s="52">
        <f t="shared" si="0"/>
        <v>34660</v>
      </c>
      <c r="K27" s="32">
        <f>DATEDIF(J27,DATE(2023,6,8),"Y")</f>
        <v>28</v>
      </c>
    </row>
    <row r="28" spans="1:16" x14ac:dyDescent="0.25">
      <c r="A28" s="25" t="s">
        <v>49</v>
      </c>
      <c r="B28" s="26">
        <v>2000</v>
      </c>
      <c r="C28" s="26" t="s">
        <v>37</v>
      </c>
      <c r="D28" s="26">
        <v>9</v>
      </c>
      <c r="E28" s="26">
        <v>0</v>
      </c>
      <c r="F28" s="45">
        <v>1012</v>
      </c>
      <c r="G28" s="25" t="s">
        <v>12</v>
      </c>
      <c r="H28" s="25" t="s">
        <v>11</v>
      </c>
      <c r="I28" s="25" t="s">
        <v>13</v>
      </c>
      <c r="J28" s="53">
        <f t="shared" si="0"/>
        <v>36808</v>
      </c>
      <c r="K28" s="33">
        <f>DATEDIF(J28,DATE(2023,6,8),"Y")</f>
        <v>22</v>
      </c>
    </row>
    <row r="29" spans="1:16" x14ac:dyDescent="0.25">
      <c r="A29" s="22" t="s">
        <v>50</v>
      </c>
      <c r="B29" s="23">
        <v>1999</v>
      </c>
      <c r="C29" s="23" t="s">
        <v>35</v>
      </c>
      <c r="D29" s="23">
        <v>5</v>
      </c>
      <c r="E29" s="23">
        <v>0</v>
      </c>
      <c r="F29" s="44">
        <v>1019</v>
      </c>
      <c r="G29" s="22" t="s">
        <v>12</v>
      </c>
      <c r="H29" s="22" t="s">
        <v>11</v>
      </c>
      <c r="I29" s="22" t="s">
        <v>13</v>
      </c>
      <c r="J29" s="52">
        <f t="shared" si="0"/>
        <v>36377</v>
      </c>
      <c r="K29" s="32">
        <f>DATEDIF(J29,DATE(2023,6,8),"Y")</f>
        <v>23</v>
      </c>
    </row>
    <row r="30" spans="1:16" x14ac:dyDescent="0.25">
      <c r="A30" s="25" t="s">
        <v>51</v>
      </c>
      <c r="B30" s="26">
        <v>1995</v>
      </c>
      <c r="C30" s="26" t="s">
        <v>37</v>
      </c>
      <c r="D30" s="26">
        <v>5</v>
      </c>
      <c r="E30" s="26">
        <v>0</v>
      </c>
      <c r="F30" s="45">
        <v>1033.74</v>
      </c>
      <c r="G30" s="25" t="s">
        <v>12</v>
      </c>
      <c r="H30" s="25" t="s">
        <v>16</v>
      </c>
      <c r="I30" s="25" t="s">
        <v>13</v>
      </c>
      <c r="J30" s="53">
        <f t="shared" si="0"/>
        <v>34977</v>
      </c>
      <c r="K30" s="33">
        <f>DATEDIF(J30,DATE(2023,6,8),"Y")</f>
        <v>27</v>
      </c>
    </row>
    <row r="31" spans="1:16" x14ac:dyDescent="0.25">
      <c r="A31" s="22" t="s">
        <v>52</v>
      </c>
      <c r="B31" s="23">
        <v>1994</v>
      </c>
      <c r="C31" s="23" t="s">
        <v>15</v>
      </c>
      <c r="D31" s="23">
        <v>17</v>
      </c>
      <c r="E31" s="23">
        <v>0</v>
      </c>
      <c r="F31" s="44">
        <v>1044</v>
      </c>
      <c r="G31" s="22" t="s">
        <v>12</v>
      </c>
      <c r="H31" s="22" t="s">
        <v>11</v>
      </c>
      <c r="I31" s="22" t="s">
        <v>13</v>
      </c>
      <c r="J31" s="52">
        <f t="shared" si="0"/>
        <v>34655</v>
      </c>
      <c r="K31" s="32">
        <f>DATEDIF(J31,DATE(2023,6,8),"Y")</f>
        <v>28</v>
      </c>
    </row>
    <row r="32" spans="1:16" x14ac:dyDescent="0.25">
      <c r="A32" s="25" t="s">
        <v>53</v>
      </c>
      <c r="B32" s="26">
        <v>2002</v>
      </c>
      <c r="C32" s="26" t="s">
        <v>10</v>
      </c>
      <c r="D32" s="26">
        <v>20</v>
      </c>
      <c r="E32" s="26">
        <v>0</v>
      </c>
      <c r="F32" s="45">
        <v>1047</v>
      </c>
      <c r="G32" s="25" t="s">
        <v>12</v>
      </c>
      <c r="H32" s="25" t="s">
        <v>16</v>
      </c>
      <c r="I32" s="25" t="s">
        <v>13</v>
      </c>
      <c r="J32" s="53">
        <f t="shared" si="0"/>
        <v>37457</v>
      </c>
      <c r="K32" s="33">
        <f>DATEDIF(J32,DATE(2023,6,8),"Y")</f>
        <v>20</v>
      </c>
    </row>
    <row r="33" spans="1:11" x14ac:dyDescent="0.25">
      <c r="A33" s="22" t="s">
        <v>54</v>
      </c>
      <c r="B33" s="23">
        <v>2002</v>
      </c>
      <c r="C33" s="23" t="s">
        <v>10</v>
      </c>
      <c r="D33" s="23">
        <v>1</v>
      </c>
      <c r="E33" s="23">
        <v>0</v>
      </c>
      <c r="F33" s="44">
        <v>1049</v>
      </c>
      <c r="G33" s="22" t="s">
        <v>12</v>
      </c>
      <c r="H33" s="22" t="s">
        <v>11</v>
      </c>
      <c r="I33" s="22" t="s">
        <v>23</v>
      </c>
      <c r="J33" s="52">
        <f t="shared" si="0"/>
        <v>37438</v>
      </c>
      <c r="K33" s="32">
        <f>DATEDIF(J33,DATE(2023,6,8),"Y")</f>
        <v>20</v>
      </c>
    </row>
    <row r="34" spans="1:11" x14ac:dyDescent="0.25">
      <c r="A34" s="25" t="s">
        <v>55</v>
      </c>
      <c r="B34" s="26">
        <v>1995</v>
      </c>
      <c r="C34" s="26" t="s">
        <v>18</v>
      </c>
      <c r="D34" s="26">
        <v>1</v>
      </c>
      <c r="E34" s="26">
        <v>0</v>
      </c>
      <c r="F34" s="45">
        <v>1056</v>
      </c>
      <c r="G34" s="25" t="s">
        <v>12</v>
      </c>
      <c r="H34" s="25" t="s">
        <v>11</v>
      </c>
      <c r="I34" s="25" t="s">
        <v>13</v>
      </c>
      <c r="J34" s="53">
        <f t="shared" si="0"/>
        <v>34851</v>
      </c>
      <c r="K34" s="33">
        <f>DATEDIF(J34,DATE(2023,6,8),"Y")</f>
        <v>28</v>
      </c>
    </row>
    <row r="35" spans="1:11" x14ac:dyDescent="0.25">
      <c r="A35" s="22" t="s">
        <v>56</v>
      </c>
      <c r="B35" s="23">
        <v>1993</v>
      </c>
      <c r="C35" s="23" t="s">
        <v>20</v>
      </c>
      <c r="D35" s="23">
        <v>28</v>
      </c>
      <c r="E35" s="23">
        <v>0</v>
      </c>
      <c r="F35" s="44">
        <v>1068</v>
      </c>
      <c r="G35" s="22" t="s">
        <v>12</v>
      </c>
      <c r="H35" s="22" t="s">
        <v>16</v>
      </c>
      <c r="I35" s="22" t="s">
        <v>13</v>
      </c>
      <c r="J35" s="52">
        <f t="shared" si="0"/>
        <v>34240</v>
      </c>
      <c r="K35" s="32">
        <f>DATEDIF(J35,DATE(2023,6,8),"Y")</f>
        <v>29</v>
      </c>
    </row>
    <row r="36" spans="1:11" x14ac:dyDescent="0.25">
      <c r="A36" s="25" t="s">
        <v>57</v>
      </c>
      <c r="B36" s="26">
        <v>2004</v>
      </c>
      <c r="C36" s="26" t="s">
        <v>35</v>
      </c>
      <c r="D36" s="26">
        <v>24</v>
      </c>
      <c r="E36" s="26">
        <v>0</v>
      </c>
      <c r="F36" s="45">
        <v>1070</v>
      </c>
      <c r="G36" s="25" t="s">
        <v>12</v>
      </c>
      <c r="H36" s="25" t="s">
        <v>12</v>
      </c>
      <c r="I36" s="25" t="s">
        <v>13</v>
      </c>
      <c r="J36" s="53">
        <f t="shared" si="0"/>
        <v>38223</v>
      </c>
      <c r="K36" s="33">
        <f>DATEDIF(J36,DATE(2023,6,8),"Y")</f>
        <v>18</v>
      </c>
    </row>
    <row r="37" spans="1:11" x14ac:dyDescent="0.25">
      <c r="A37" s="22" t="s">
        <v>58</v>
      </c>
      <c r="B37" s="23">
        <v>1997</v>
      </c>
      <c r="C37" s="23" t="s">
        <v>35</v>
      </c>
      <c r="D37" s="23">
        <v>13</v>
      </c>
      <c r="E37" s="23">
        <v>0</v>
      </c>
      <c r="F37" s="44">
        <v>1071</v>
      </c>
      <c r="G37" s="22" t="s">
        <v>12</v>
      </c>
      <c r="H37" s="22" t="s">
        <v>12</v>
      </c>
      <c r="I37" s="22" t="s">
        <v>13</v>
      </c>
      <c r="J37" s="52">
        <f t="shared" si="0"/>
        <v>35655</v>
      </c>
      <c r="K37" s="32">
        <f>DATEDIF(J37,DATE(2023,6,8),"Y")</f>
        <v>25</v>
      </c>
    </row>
    <row r="38" spans="1:11" x14ac:dyDescent="0.25">
      <c r="A38" s="25" t="s">
        <v>59</v>
      </c>
      <c r="B38" s="26">
        <v>1998</v>
      </c>
      <c r="C38" s="26" t="s">
        <v>30</v>
      </c>
      <c r="D38" s="26">
        <v>26</v>
      </c>
      <c r="E38" s="26">
        <v>0</v>
      </c>
      <c r="F38" s="45">
        <v>1082</v>
      </c>
      <c r="G38" s="25" t="s">
        <v>12</v>
      </c>
      <c r="H38" s="25" t="s">
        <v>11</v>
      </c>
      <c r="I38" s="25" t="s">
        <v>13</v>
      </c>
      <c r="J38" s="53">
        <f t="shared" si="0"/>
        <v>36155</v>
      </c>
      <c r="K38" s="33">
        <f>DATEDIF(J38,DATE(2023,6,8),"Y")</f>
        <v>24</v>
      </c>
    </row>
    <row r="39" spans="1:11" x14ac:dyDescent="0.25">
      <c r="A39" s="22" t="s">
        <v>60</v>
      </c>
      <c r="B39" s="23">
        <v>2002</v>
      </c>
      <c r="C39" s="23" t="s">
        <v>35</v>
      </c>
      <c r="D39" s="23">
        <v>13</v>
      </c>
      <c r="E39" s="23">
        <v>0</v>
      </c>
      <c r="F39" s="44">
        <v>1086</v>
      </c>
      <c r="G39" s="22" t="s">
        <v>12</v>
      </c>
      <c r="H39" s="22" t="s">
        <v>12</v>
      </c>
      <c r="I39" s="22" t="s">
        <v>13</v>
      </c>
      <c r="J39" s="52">
        <f t="shared" si="0"/>
        <v>37481</v>
      </c>
      <c r="K39" s="32">
        <f>DATEDIF(J39,DATE(2023,6,8),"Y")</f>
        <v>20</v>
      </c>
    </row>
    <row r="40" spans="1:11" x14ac:dyDescent="0.25">
      <c r="A40" s="25" t="s">
        <v>61</v>
      </c>
      <c r="B40" s="26">
        <v>2004</v>
      </c>
      <c r="C40" s="26" t="s">
        <v>15</v>
      </c>
      <c r="D40" s="26">
        <v>12</v>
      </c>
      <c r="E40" s="26">
        <v>0</v>
      </c>
      <c r="F40" s="45">
        <v>1121.8699999999999</v>
      </c>
      <c r="G40" s="25" t="s">
        <v>12</v>
      </c>
      <c r="H40" s="25" t="s">
        <v>16</v>
      </c>
      <c r="I40" s="25" t="s">
        <v>13</v>
      </c>
      <c r="J40" s="53">
        <f t="shared" si="0"/>
        <v>38303</v>
      </c>
      <c r="K40" s="33">
        <f>DATEDIF(J40,DATE(2023,6,8),"Y")</f>
        <v>18</v>
      </c>
    </row>
    <row r="41" spans="1:11" x14ac:dyDescent="0.25">
      <c r="A41" s="22" t="s">
        <v>62</v>
      </c>
      <c r="B41" s="23">
        <v>2004</v>
      </c>
      <c r="C41" s="23" t="s">
        <v>18</v>
      </c>
      <c r="D41" s="23">
        <v>14</v>
      </c>
      <c r="E41" s="23">
        <v>0</v>
      </c>
      <c r="F41" s="44">
        <v>1131.51</v>
      </c>
      <c r="G41" s="22" t="s">
        <v>12</v>
      </c>
      <c r="H41" s="22" t="s">
        <v>16</v>
      </c>
      <c r="I41" s="22" t="s">
        <v>13</v>
      </c>
      <c r="J41" s="52">
        <f t="shared" si="0"/>
        <v>38152</v>
      </c>
      <c r="K41" s="32">
        <f>DATEDIF(J41,DATE(2023,6,8),"Y")</f>
        <v>18</v>
      </c>
    </row>
    <row r="42" spans="1:11" x14ac:dyDescent="0.25">
      <c r="A42" s="25" t="s">
        <v>63</v>
      </c>
      <c r="B42" s="26">
        <v>2002</v>
      </c>
      <c r="C42" s="26" t="s">
        <v>10</v>
      </c>
      <c r="D42" s="26">
        <v>19</v>
      </c>
      <c r="E42" s="26">
        <v>0</v>
      </c>
      <c r="F42" s="45">
        <v>1132</v>
      </c>
      <c r="G42" s="25" t="s">
        <v>12</v>
      </c>
      <c r="H42" s="25" t="s">
        <v>16</v>
      </c>
      <c r="I42" s="25" t="s">
        <v>13</v>
      </c>
      <c r="J42" s="53">
        <f t="shared" si="0"/>
        <v>37456</v>
      </c>
      <c r="K42" s="33">
        <f>DATEDIF(J42,DATE(2023,6,8),"Y")</f>
        <v>20</v>
      </c>
    </row>
    <row r="43" spans="1:11" x14ac:dyDescent="0.25">
      <c r="A43" s="22" t="s">
        <v>64</v>
      </c>
      <c r="B43" s="23">
        <v>2004</v>
      </c>
      <c r="C43" s="23" t="s">
        <v>37</v>
      </c>
      <c r="D43" s="23">
        <v>6</v>
      </c>
      <c r="E43" s="23">
        <v>0</v>
      </c>
      <c r="F43" s="44">
        <v>1135</v>
      </c>
      <c r="G43" s="22" t="s">
        <v>12</v>
      </c>
      <c r="H43" s="22" t="s">
        <v>12</v>
      </c>
      <c r="I43" s="22" t="s">
        <v>13</v>
      </c>
      <c r="J43" s="52">
        <f t="shared" si="0"/>
        <v>38266</v>
      </c>
      <c r="K43" s="32">
        <f>DATEDIF(J43,DATE(2023,6,8),"Y")</f>
        <v>18</v>
      </c>
    </row>
    <row r="44" spans="1:11" x14ac:dyDescent="0.25">
      <c r="A44" s="25" t="s">
        <v>65</v>
      </c>
      <c r="B44" s="26">
        <v>2004</v>
      </c>
      <c r="C44" s="26" t="s">
        <v>18</v>
      </c>
      <c r="D44" s="26">
        <v>11</v>
      </c>
      <c r="E44" s="26">
        <v>0</v>
      </c>
      <c r="F44" s="45">
        <v>1135.94</v>
      </c>
      <c r="G44" s="25" t="s">
        <v>12</v>
      </c>
      <c r="H44" s="25" t="s">
        <v>12</v>
      </c>
      <c r="I44" s="25" t="s">
        <v>13</v>
      </c>
      <c r="J44" s="53">
        <f t="shared" si="0"/>
        <v>38149</v>
      </c>
      <c r="K44" s="33">
        <f>DATEDIF(J44,DATE(2023,6,8),"Y")</f>
        <v>18</v>
      </c>
    </row>
    <row r="45" spans="1:11" x14ac:dyDescent="0.25">
      <c r="A45" s="22" t="s">
        <v>66</v>
      </c>
      <c r="B45" s="23">
        <v>2004</v>
      </c>
      <c r="C45" s="23" t="s">
        <v>15</v>
      </c>
      <c r="D45" s="23">
        <v>28</v>
      </c>
      <c r="E45" s="23">
        <v>0</v>
      </c>
      <c r="F45" s="44">
        <v>1136.4000000000001</v>
      </c>
      <c r="G45" s="22" t="s">
        <v>12</v>
      </c>
      <c r="H45" s="22" t="s">
        <v>12</v>
      </c>
      <c r="I45" s="22" t="s">
        <v>13</v>
      </c>
      <c r="J45" s="52">
        <f t="shared" si="0"/>
        <v>38319</v>
      </c>
      <c r="K45" s="32">
        <f>DATEDIF(J45,DATE(2023,6,8),"Y")</f>
        <v>18</v>
      </c>
    </row>
    <row r="46" spans="1:11" x14ac:dyDescent="0.25">
      <c r="A46" s="25" t="s">
        <v>67</v>
      </c>
      <c r="B46" s="26">
        <v>2002</v>
      </c>
      <c r="C46" s="26" t="s">
        <v>35</v>
      </c>
      <c r="D46" s="26">
        <v>11</v>
      </c>
      <c r="E46" s="26">
        <v>0</v>
      </c>
      <c r="F46" s="45">
        <v>1137</v>
      </c>
      <c r="G46" s="25" t="s">
        <v>12</v>
      </c>
      <c r="H46" s="25" t="s">
        <v>16</v>
      </c>
      <c r="I46" s="25" t="s">
        <v>13</v>
      </c>
      <c r="J46" s="53">
        <f t="shared" si="0"/>
        <v>37479</v>
      </c>
      <c r="K46" s="33">
        <f>DATEDIF(J46,DATE(2023,6,8),"Y")</f>
        <v>20</v>
      </c>
    </row>
    <row r="47" spans="1:11" x14ac:dyDescent="0.25">
      <c r="A47" s="22" t="s">
        <v>31</v>
      </c>
      <c r="B47" s="23">
        <v>2004</v>
      </c>
      <c r="C47" s="23" t="s">
        <v>15</v>
      </c>
      <c r="D47" s="23">
        <v>6</v>
      </c>
      <c r="E47" s="23">
        <v>0</v>
      </c>
      <c r="F47" s="44">
        <v>1137.01</v>
      </c>
      <c r="G47" s="22" t="s">
        <v>12</v>
      </c>
      <c r="H47" s="22" t="s">
        <v>16</v>
      </c>
      <c r="I47" s="22" t="s">
        <v>13</v>
      </c>
      <c r="J47" s="52">
        <f t="shared" si="0"/>
        <v>38297</v>
      </c>
      <c r="K47" s="32">
        <f>DATEDIF(J47,DATE(2023,6,8),"Y")</f>
        <v>18</v>
      </c>
    </row>
    <row r="48" spans="1:11" x14ac:dyDescent="0.25">
      <c r="A48" s="25" t="s">
        <v>68</v>
      </c>
      <c r="B48" s="26">
        <v>2004</v>
      </c>
      <c r="C48" s="26" t="s">
        <v>37</v>
      </c>
      <c r="D48" s="26">
        <v>15</v>
      </c>
      <c r="E48" s="26">
        <v>0</v>
      </c>
      <c r="F48" s="45">
        <v>1137.01</v>
      </c>
      <c r="G48" s="25" t="s">
        <v>12</v>
      </c>
      <c r="H48" s="25" t="s">
        <v>16</v>
      </c>
      <c r="I48" s="25" t="s">
        <v>13</v>
      </c>
      <c r="J48" s="53">
        <f t="shared" si="0"/>
        <v>38275</v>
      </c>
      <c r="K48" s="33">
        <f>DATEDIF(J48,DATE(2023,6,8),"Y")</f>
        <v>18</v>
      </c>
    </row>
    <row r="49" spans="1:11" x14ac:dyDescent="0.25">
      <c r="A49" s="22" t="s">
        <v>69</v>
      </c>
      <c r="B49" s="23">
        <v>2004</v>
      </c>
      <c r="C49" s="23" t="s">
        <v>15</v>
      </c>
      <c r="D49" s="23">
        <v>27</v>
      </c>
      <c r="E49" s="23">
        <v>0</v>
      </c>
      <c r="F49" s="44">
        <v>1137.47</v>
      </c>
      <c r="G49" s="22" t="s">
        <v>12</v>
      </c>
      <c r="H49" s="22" t="s">
        <v>11</v>
      </c>
      <c r="I49" s="22" t="s">
        <v>13</v>
      </c>
      <c r="J49" s="52">
        <f t="shared" si="0"/>
        <v>38318</v>
      </c>
      <c r="K49" s="32">
        <f>DATEDIF(J49,DATE(2023,6,8),"Y")</f>
        <v>18</v>
      </c>
    </row>
    <row r="50" spans="1:11" x14ac:dyDescent="0.25">
      <c r="A50" s="25" t="s">
        <v>70</v>
      </c>
      <c r="B50" s="26">
        <v>2001</v>
      </c>
      <c r="C50" s="26" t="s">
        <v>37</v>
      </c>
      <c r="D50" s="26">
        <v>25</v>
      </c>
      <c r="E50" s="26">
        <v>0</v>
      </c>
      <c r="F50" s="45">
        <v>1141</v>
      </c>
      <c r="G50" s="25" t="s">
        <v>12</v>
      </c>
      <c r="H50" s="25" t="s">
        <v>16</v>
      </c>
      <c r="I50" s="25" t="s">
        <v>13</v>
      </c>
      <c r="J50" s="53">
        <f t="shared" si="0"/>
        <v>37189</v>
      </c>
      <c r="K50" s="33">
        <f>DATEDIF(J50,DATE(2023,6,8),"Y")</f>
        <v>21</v>
      </c>
    </row>
    <row r="51" spans="1:11" x14ac:dyDescent="0.25">
      <c r="A51" s="22" t="s">
        <v>71</v>
      </c>
      <c r="B51" s="23">
        <v>2004</v>
      </c>
      <c r="C51" s="23" t="s">
        <v>20</v>
      </c>
      <c r="D51" s="23">
        <v>12</v>
      </c>
      <c r="E51" s="23">
        <v>0</v>
      </c>
      <c r="F51" s="44">
        <v>1141.45</v>
      </c>
      <c r="G51" s="22" t="s">
        <v>12</v>
      </c>
      <c r="H51" s="22" t="s">
        <v>12</v>
      </c>
      <c r="I51" s="22" t="s">
        <v>13</v>
      </c>
      <c r="J51" s="52">
        <f t="shared" si="0"/>
        <v>38242</v>
      </c>
      <c r="K51" s="32">
        <f>DATEDIF(J51,DATE(2023,6,8),"Y")</f>
        <v>18</v>
      </c>
    </row>
    <row r="52" spans="1:11" x14ac:dyDescent="0.25">
      <c r="A52" s="25" t="s">
        <v>72</v>
      </c>
      <c r="B52" s="26">
        <v>2002</v>
      </c>
      <c r="C52" s="26" t="s">
        <v>37</v>
      </c>
      <c r="D52" s="26">
        <v>1</v>
      </c>
      <c r="E52" s="26">
        <v>0</v>
      </c>
      <c r="F52" s="45">
        <v>1142</v>
      </c>
      <c r="G52" s="25" t="s">
        <v>12</v>
      </c>
      <c r="H52" s="25" t="s">
        <v>11</v>
      </c>
      <c r="I52" s="25" t="s">
        <v>42</v>
      </c>
      <c r="J52" s="53">
        <f t="shared" si="0"/>
        <v>37530</v>
      </c>
      <c r="K52" s="33">
        <f>DATEDIF(J52,DATE(2023,6,8),"Y")</f>
        <v>20</v>
      </c>
    </row>
    <row r="53" spans="1:11" x14ac:dyDescent="0.25">
      <c r="A53" s="22" t="s">
        <v>73</v>
      </c>
      <c r="B53" s="23">
        <v>2004</v>
      </c>
      <c r="C53" s="23" t="s">
        <v>18</v>
      </c>
      <c r="D53" s="23">
        <v>10</v>
      </c>
      <c r="E53" s="23">
        <v>0</v>
      </c>
      <c r="F53" s="44">
        <v>1146.8</v>
      </c>
      <c r="G53" s="22" t="s">
        <v>11</v>
      </c>
      <c r="H53" s="22" t="s">
        <v>11</v>
      </c>
      <c r="I53" s="22" t="s">
        <v>13</v>
      </c>
      <c r="J53" s="52">
        <f t="shared" si="0"/>
        <v>38148</v>
      </c>
      <c r="K53" s="32">
        <f>DATEDIF(J53,DATE(2023,6,8),"Y")</f>
        <v>18</v>
      </c>
    </row>
    <row r="54" spans="1:11" x14ac:dyDescent="0.25">
      <c r="A54" s="25" t="s">
        <v>74</v>
      </c>
      <c r="B54" s="26">
        <v>2003</v>
      </c>
      <c r="C54" s="26" t="s">
        <v>18</v>
      </c>
      <c r="D54" s="26">
        <v>12</v>
      </c>
      <c r="E54" s="26">
        <v>0</v>
      </c>
      <c r="F54" s="45">
        <v>1149</v>
      </c>
      <c r="G54" s="25" t="s">
        <v>11</v>
      </c>
      <c r="H54" s="25" t="s">
        <v>16</v>
      </c>
      <c r="I54" s="25" t="s">
        <v>23</v>
      </c>
      <c r="J54" s="53">
        <f t="shared" si="0"/>
        <v>37784</v>
      </c>
      <c r="K54" s="33">
        <f>DATEDIF(J54,DATE(2023,6,8),"Y")</f>
        <v>19</v>
      </c>
    </row>
    <row r="55" spans="1:11" x14ac:dyDescent="0.25">
      <c r="A55" s="22" t="s">
        <v>75</v>
      </c>
      <c r="B55" s="23">
        <v>2004</v>
      </c>
      <c r="C55" s="23" t="s">
        <v>10</v>
      </c>
      <c r="D55" s="23">
        <v>18</v>
      </c>
      <c r="E55" s="23">
        <v>0</v>
      </c>
      <c r="F55" s="44">
        <v>1149.4000000000001</v>
      </c>
      <c r="G55" s="22" t="s">
        <v>11</v>
      </c>
      <c r="H55" s="22" t="s">
        <v>11</v>
      </c>
      <c r="I55" s="22" t="s">
        <v>13</v>
      </c>
      <c r="J55" s="52">
        <f t="shared" si="0"/>
        <v>38186</v>
      </c>
      <c r="K55" s="32">
        <f>DATEDIF(J55,DATE(2023,6,8),"Y")</f>
        <v>18</v>
      </c>
    </row>
    <row r="56" spans="1:11" x14ac:dyDescent="0.25">
      <c r="A56" s="25" t="s">
        <v>76</v>
      </c>
      <c r="B56" s="26">
        <v>1994</v>
      </c>
      <c r="C56" s="26" t="s">
        <v>10</v>
      </c>
      <c r="D56" s="26">
        <v>26</v>
      </c>
      <c r="E56" s="26">
        <v>0</v>
      </c>
      <c r="F56" s="45">
        <v>1158.32</v>
      </c>
      <c r="G56" s="25" t="s">
        <v>11</v>
      </c>
      <c r="H56" s="25" t="s">
        <v>16</v>
      </c>
      <c r="I56" s="25" t="s">
        <v>13</v>
      </c>
      <c r="J56" s="53">
        <f t="shared" si="0"/>
        <v>34541</v>
      </c>
      <c r="K56" s="33">
        <f>DATEDIF(J56,DATE(2023,6,8),"Y")</f>
        <v>28</v>
      </c>
    </row>
    <row r="57" spans="1:11" x14ac:dyDescent="0.25">
      <c r="A57" s="22" t="s">
        <v>77</v>
      </c>
      <c r="B57" s="23">
        <v>2004</v>
      </c>
      <c r="C57" s="23" t="s">
        <v>15</v>
      </c>
      <c r="D57" s="23">
        <v>11</v>
      </c>
      <c r="E57" s="23">
        <v>0</v>
      </c>
      <c r="F57" s="44">
        <v>1163.46</v>
      </c>
      <c r="G57" s="22" t="s">
        <v>11</v>
      </c>
      <c r="H57" s="22" t="s">
        <v>12</v>
      </c>
      <c r="I57" s="22" t="s">
        <v>13</v>
      </c>
      <c r="J57" s="52">
        <f t="shared" si="0"/>
        <v>38302</v>
      </c>
      <c r="K57" s="32">
        <f>DATEDIF(J57,DATE(2023,6,8),"Y")</f>
        <v>18</v>
      </c>
    </row>
    <row r="58" spans="1:11" x14ac:dyDescent="0.25">
      <c r="A58" s="25" t="s">
        <v>78</v>
      </c>
      <c r="B58" s="26">
        <v>2002</v>
      </c>
      <c r="C58" s="26" t="s">
        <v>18</v>
      </c>
      <c r="D58" s="26">
        <v>11</v>
      </c>
      <c r="E58" s="26">
        <v>0</v>
      </c>
      <c r="F58" s="45">
        <v>1165</v>
      </c>
      <c r="G58" s="25" t="s">
        <v>11</v>
      </c>
      <c r="H58" s="25" t="s">
        <v>12</v>
      </c>
      <c r="I58" s="25" t="s">
        <v>23</v>
      </c>
      <c r="J58" s="53">
        <f t="shared" si="0"/>
        <v>37418</v>
      </c>
      <c r="K58" s="33">
        <f>DATEDIF(J58,DATE(2023,6,8),"Y")</f>
        <v>20</v>
      </c>
    </row>
    <row r="59" spans="1:11" x14ac:dyDescent="0.25">
      <c r="A59" s="22" t="s">
        <v>79</v>
      </c>
      <c r="B59" s="23">
        <v>2001</v>
      </c>
      <c r="C59" s="23" t="s">
        <v>15</v>
      </c>
      <c r="D59" s="23">
        <v>12</v>
      </c>
      <c r="E59" s="23">
        <v>0</v>
      </c>
      <c r="F59" s="44">
        <v>1167</v>
      </c>
      <c r="G59" s="22" t="s">
        <v>11</v>
      </c>
      <c r="H59" s="22" t="s">
        <v>16</v>
      </c>
      <c r="I59" s="22" t="s">
        <v>13</v>
      </c>
      <c r="J59" s="52">
        <f t="shared" si="0"/>
        <v>37207</v>
      </c>
      <c r="K59" s="32">
        <f>DATEDIF(J59,DATE(2023,6,8),"Y")</f>
        <v>21</v>
      </c>
    </row>
    <row r="60" spans="1:11" x14ac:dyDescent="0.25">
      <c r="A60" s="25" t="s">
        <v>80</v>
      </c>
      <c r="B60" s="26">
        <v>1996</v>
      </c>
      <c r="C60" s="26" t="s">
        <v>35</v>
      </c>
      <c r="D60" s="26">
        <v>11</v>
      </c>
      <c r="E60" s="26">
        <v>0</v>
      </c>
      <c r="F60" s="45">
        <v>1178</v>
      </c>
      <c r="G60" s="25" t="s">
        <v>11</v>
      </c>
      <c r="H60" s="25" t="s">
        <v>12</v>
      </c>
      <c r="I60" s="25" t="s">
        <v>13</v>
      </c>
      <c r="J60" s="53">
        <f t="shared" si="0"/>
        <v>35288</v>
      </c>
      <c r="K60" s="33">
        <f>DATEDIF(J60,DATE(2023,6,8),"Y")</f>
        <v>26</v>
      </c>
    </row>
    <row r="61" spans="1:11" x14ac:dyDescent="0.25">
      <c r="A61" s="22" t="s">
        <v>81</v>
      </c>
      <c r="B61" s="23">
        <v>1997</v>
      </c>
      <c r="C61" s="23" t="s">
        <v>18</v>
      </c>
      <c r="D61" s="23">
        <v>28</v>
      </c>
      <c r="E61" s="23">
        <v>0</v>
      </c>
      <c r="F61" s="44">
        <v>1178.07</v>
      </c>
      <c r="G61" s="22" t="s">
        <v>11</v>
      </c>
      <c r="H61" s="22" t="s">
        <v>11</v>
      </c>
      <c r="I61" s="22" t="s">
        <v>13</v>
      </c>
      <c r="J61" s="52">
        <f t="shared" si="0"/>
        <v>35609</v>
      </c>
      <c r="K61" s="32">
        <f>DATEDIF(J61,DATE(2023,6,8),"Y")</f>
        <v>25</v>
      </c>
    </row>
    <row r="62" spans="1:11" x14ac:dyDescent="0.25">
      <c r="A62" s="25" t="s">
        <v>82</v>
      </c>
      <c r="B62" s="26">
        <v>2002</v>
      </c>
      <c r="C62" s="26" t="s">
        <v>35</v>
      </c>
      <c r="D62" s="26">
        <v>26</v>
      </c>
      <c r="E62" s="26">
        <v>0</v>
      </c>
      <c r="F62" s="45">
        <v>1191</v>
      </c>
      <c r="G62" s="25" t="s">
        <v>11</v>
      </c>
      <c r="H62" s="25" t="s">
        <v>16</v>
      </c>
      <c r="I62" s="25" t="s">
        <v>13</v>
      </c>
      <c r="J62" s="53">
        <f t="shared" si="0"/>
        <v>37494</v>
      </c>
      <c r="K62" s="33">
        <f>DATEDIF(J62,DATE(2023,6,8),"Y")</f>
        <v>20</v>
      </c>
    </row>
    <row r="63" spans="1:11" x14ac:dyDescent="0.25">
      <c r="A63" s="22" t="s">
        <v>83</v>
      </c>
      <c r="B63" s="23">
        <v>1999</v>
      </c>
      <c r="C63" s="23" t="s">
        <v>18</v>
      </c>
      <c r="D63" s="23">
        <v>28</v>
      </c>
      <c r="E63" s="23">
        <v>0</v>
      </c>
      <c r="F63" s="44">
        <v>1200</v>
      </c>
      <c r="G63" s="22" t="s">
        <v>11</v>
      </c>
      <c r="H63" s="22" t="s">
        <v>12</v>
      </c>
      <c r="I63" s="22" t="s">
        <v>23</v>
      </c>
      <c r="J63" s="52">
        <f t="shared" si="0"/>
        <v>36339</v>
      </c>
      <c r="K63" s="32">
        <f>DATEDIF(J63,DATE(2023,6,8),"Y")</f>
        <v>23</v>
      </c>
    </row>
    <row r="64" spans="1:11" x14ac:dyDescent="0.25">
      <c r="A64" s="25" t="s">
        <v>84</v>
      </c>
      <c r="B64" s="26">
        <v>1992</v>
      </c>
      <c r="C64" s="26" t="s">
        <v>37</v>
      </c>
      <c r="D64" s="26">
        <v>6</v>
      </c>
      <c r="E64" s="26">
        <v>0</v>
      </c>
      <c r="F64" s="45">
        <v>1200.55</v>
      </c>
      <c r="G64" s="25" t="s">
        <v>11</v>
      </c>
      <c r="H64" s="25" t="s">
        <v>12</v>
      </c>
      <c r="I64" s="25" t="s">
        <v>13</v>
      </c>
      <c r="J64" s="53">
        <f t="shared" si="0"/>
        <v>33883</v>
      </c>
      <c r="K64" s="33">
        <f>DATEDIF(J64,DATE(2023,6,8),"Y")</f>
        <v>30</v>
      </c>
    </row>
    <row r="65" spans="1:11" x14ac:dyDescent="0.25">
      <c r="A65" s="22" t="s">
        <v>85</v>
      </c>
      <c r="B65" s="23">
        <v>2004</v>
      </c>
      <c r="C65" s="23" t="s">
        <v>18</v>
      </c>
      <c r="D65" s="23">
        <v>2</v>
      </c>
      <c r="E65" s="23">
        <v>0</v>
      </c>
      <c r="F65" s="44">
        <v>1210</v>
      </c>
      <c r="G65" s="22" t="s">
        <v>11</v>
      </c>
      <c r="H65" s="22" t="s">
        <v>16</v>
      </c>
      <c r="I65" s="22" t="s">
        <v>13</v>
      </c>
      <c r="J65" s="52">
        <f t="shared" si="0"/>
        <v>38140</v>
      </c>
      <c r="K65" s="32">
        <f>DATEDIF(J65,DATE(2023,6,8),"Y")</f>
        <v>19</v>
      </c>
    </row>
    <row r="66" spans="1:11" x14ac:dyDescent="0.25">
      <c r="A66" s="25" t="s">
        <v>86</v>
      </c>
      <c r="B66" s="26">
        <v>1996</v>
      </c>
      <c r="C66" s="26" t="s">
        <v>15</v>
      </c>
      <c r="D66" s="26">
        <v>4</v>
      </c>
      <c r="E66" s="26">
        <v>0</v>
      </c>
      <c r="F66" s="45">
        <v>1220</v>
      </c>
      <c r="G66" s="25" t="s">
        <v>11</v>
      </c>
      <c r="H66" s="25" t="s">
        <v>12</v>
      </c>
      <c r="I66" s="25" t="s">
        <v>23</v>
      </c>
      <c r="J66" s="53">
        <f t="shared" si="0"/>
        <v>35373</v>
      </c>
      <c r="K66" s="33">
        <f>DATEDIF(J66,DATE(2023,6,8),"Y")</f>
        <v>26</v>
      </c>
    </row>
    <row r="67" spans="1:11" x14ac:dyDescent="0.25">
      <c r="A67" s="22" t="s">
        <v>87</v>
      </c>
      <c r="B67" s="23">
        <v>2004</v>
      </c>
      <c r="C67" s="23" t="s">
        <v>10</v>
      </c>
      <c r="D67" s="23">
        <v>9</v>
      </c>
      <c r="E67" s="23">
        <v>0</v>
      </c>
      <c r="F67" s="44">
        <v>1224</v>
      </c>
      <c r="G67" s="22" t="s">
        <v>11</v>
      </c>
      <c r="H67" s="22" t="s">
        <v>16</v>
      </c>
      <c r="I67" s="22" t="s">
        <v>13</v>
      </c>
      <c r="J67" s="52">
        <f t="shared" ref="J67:J130" si="1">DATE(B67,MONTH(1&amp;C67),D67)</f>
        <v>38177</v>
      </c>
      <c r="K67" s="32">
        <f>DATEDIF(J67,DATE(2023,6,8),"Y")</f>
        <v>18</v>
      </c>
    </row>
    <row r="68" spans="1:11" x14ac:dyDescent="0.25">
      <c r="A68" s="25" t="s">
        <v>88</v>
      </c>
      <c r="B68" s="26">
        <v>2004</v>
      </c>
      <c r="C68" s="26" t="s">
        <v>37</v>
      </c>
      <c r="D68" s="26">
        <v>16</v>
      </c>
      <c r="E68" s="26">
        <v>0</v>
      </c>
      <c r="F68" s="45">
        <v>1228</v>
      </c>
      <c r="G68" s="25" t="s">
        <v>11</v>
      </c>
      <c r="H68" s="25" t="s">
        <v>16</v>
      </c>
      <c r="I68" s="25" t="s">
        <v>23</v>
      </c>
      <c r="J68" s="53">
        <f t="shared" si="1"/>
        <v>38276</v>
      </c>
      <c r="K68" s="33">
        <f>DATEDIF(J68,DATE(2023,6,8),"Y")</f>
        <v>18</v>
      </c>
    </row>
    <row r="69" spans="1:11" x14ac:dyDescent="0.25">
      <c r="A69" s="22" t="s">
        <v>89</v>
      </c>
      <c r="B69" s="23">
        <v>1998</v>
      </c>
      <c r="C69" s="23" t="s">
        <v>10</v>
      </c>
      <c r="D69" s="23">
        <v>13</v>
      </c>
      <c r="E69" s="23">
        <v>0</v>
      </c>
      <c r="F69" s="44">
        <v>1234</v>
      </c>
      <c r="G69" s="22" t="s">
        <v>11</v>
      </c>
      <c r="H69" s="22" t="s">
        <v>16</v>
      </c>
      <c r="I69" s="22" t="s">
        <v>13</v>
      </c>
      <c r="J69" s="52">
        <f t="shared" si="1"/>
        <v>35989</v>
      </c>
      <c r="K69" s="32">
        <f>DATEDIF(J69,DATE(2023,6,8),"Y")</f>
        <v>24</v>
      </c>
    </row>
    <row r="70" spans="1:11" x14ac:dyDescent="0.25">
      <c r="A70" s="25" t="s">
        <v>90</v>
      </c>
      <c r="B70" s="26">
        <v>2002</v>
      </c>
      <c r="C70" s="26" t="s">
        <v>30</v>
      </c>
      <c r="D70" s="26">
        <v>12</v>
      </c>
      <c r="E70" s="26">
        <v>0</v>
      </c>
      <c r="F70" s="45">
        <v>1237</v>
      </c>
      <c r="G70" s="25" t="s">
        <v>11</v>
      </c>
      <c r="H70" s="25" t="s">
        <v>11</v>
      </c>
      <c r="I70" s="25" t="s">
        <v>13</v>
      </c>
      <c r="J70" s="53">
        <f t="shared" si="1"/>
        <v>37602</v>
      </c>
      <c r="K70" s="33">
        <f>DATEDIF(J70,DATE(2023,6,8),"Y")</f>
        <v>20</v>
      </c>
    </row>
    <row r="71" spans="1:11" x14ac:dyDescent="0.25">
      <c r="A71" s="22" t="s">
        <v>91</v>
      </c>
      <c r="B71" s="23">
        <v>1998</v>
      </c>
      <c r="C71" s="23" t="s">
        <v>37</v>
      </c>
      <c r="D71" s="23">
        <v>11</v>
      </c>
      <c r="E71" s="23">
        <v>0</v>
      </c>
      <c r="F71" s="44">
        <v>1240</v>
      </c>
      <c r="G71" s="22" t="s">
        <v>11</v>
      </c>
      <c r="H71" s="22" t="s">
        <v>16</v>
      </c>
      <c r="I71" s="22" t="s">
        <v>23</v>
      </c>
      <c r="J71" s="52">
        <f t="shared" si="1"/>
        <v>36079</v>
      </c>
      <c r="K71" s="32">
        <f>DATEDIF(J71,DATE(2023,6,8),"Y")</f>
        <v>24</v>
      </c>
    </row>
    <row r="72" spans="1:11" x14ac:dyDescent="0.25">
      <c r="A72" s="25" t="s">
        <v>92</v>
      </c>
      <c r="B72" s="26">
        <v>2002</v>
      </c>
      <c r="C72" s="26" t="s">
        <v>10</v>
      </c>
      <c r="D72" s="26">
        <v>1</v>
      </c>
      <c r="E72" s="26">
        <v>0</v>
      </c>
      <c r="F72" s="45">
        <v>1241</v>
      </c>
      <c r="G72" s="25" t="s">
        <v>11</v>
      </c>
      <c r="H72" s="25" t="s">
        <v>11</v>
      </c>
      <c r="I72" s="25" t="s">
        <v>13</v>
      </c>
      <c r="J72" s="53">
        <f t="shared" si="1"/>
        <v>37438</v>
      </c>
      <c r="K72" s="33">
        <f>DATEDIF(J72,DATE(2023,6,8),"Y")</f>
        <v>20</v>
      </c>
    </row>
    <row r="73" spans="1:11" x14ac:dyDescent="0.25">
      <c r="A73" s="22" t="s">
        <v>93</v>
      </c>
      <c r="B73" s="23">
        <v>2003</v>
      </c>
      <c r="C73" s="23" t="s">
        <v>35</v>
      </c>
      <c r="D73" s="23">
        <v>2</v>
      </c>
      <c r="E73" s="23">
        <v>0</v>
      </c>
      <c r="F73" s="44">
        <v>1241.57</v>
      </c>
      <c r="G73" s="22" t="s">
        <v>11</v>
      </c>
      <c r="H73" s="22" t="s">
        <v>11</v>
      </c>
      <c r="I73" s="22" t="s">
        <v>42</v>
      </c>
      <c r="J73" s="52">
        <f t="shared" si="1"/>
        <v>37835</v>
      </c>
      <c r="K73" s="32">
        <f>DATEDIF(J73,DATE(2023,6,8),"Y")</f>
        <v>19</v>
      </c>
    </row>
    <row r="74" spans="1:11" x14ac:dyDescent="0.25">
      <c r="A74" s="25" t="s">
        <v>94</v>
      </c>
      <c r="B74" s="26">
        <v>2003</v>
      </c>
      <c r="C74" s="26" t="s">
        <v>20</v>
      </c>
      <c r="D74" s="26">
        <v>15</v>
      </c>
      <c r="E74" s="26">
        <v>0</v>
      </c>
      <c r="F74" s="45">
        <v>1242.26</v>
      </c>
      <c r="G74" s="25" t="s">
        <v>11</v>
      </c>
      <c r="H74" s="25" t="s">
        <v>16</v>
      </c>
      <c r="I74" s="25" t="s">
        <v>42</v>
      </c>
      <c r="J74" s="53">
        <f t="shared" si="1"/>
        <v>37879</v>
      </c>
      <c r="K74" s="33">
        <f>DATEDIF(J74,DATE(2023,6,8),"Y")</f>
        <v>19</v>
      </c>
    </row>
    <row r="75" spans="1:11" x14ac:dyDescent="0.25">
      <c r="A75" s="22" t="s">
        <v>95</v>
      </c>
      <c r="B75" s="23">
        <v>2003</v>
      </c>
      <c r="C75" s="23" t="s">
        <v>20</v>
      </c>
      <c r="D75" s="23">
        <v>8</v>
      </c>
      <c r="E75" s="23">
        <v>0</v>
      </c>
      <c r="F75" s="44">
        <v>1242.82</v>
      </c>
      <c r="G75" s="22" t="s">
        <v>11</v>
      </c>
      <c r="H75" s="22" t="s">
        <v>16</v>
      </c>
      <c r="I75" s="22" t="s">
        <v>42</v>
      </c>
      <c r="J75" s="52">
        <f t="shared" si="1"/>
        <v>37872</v>
      </c>
      <c r="K75" s="32">
        <f>DATEDIF(J75,DATE(2023,6,8),"Y")</f>
        <v>19</v>
      </c>
    </row>
    <row r="76" spans="1:11" x14ac:dyDescent="0.25">
      <c r="A76" s="25" t="s">
        <v>96</v>
      </c>
      <c r="B76" s="26">
        <v>2003</v>
      </c>
      <c r="C76" s="26" t="s">
        <v>20</v>
      </c>
      <c r="D76" s="26">
        <v>15</v>
      </c>
      <c r="E76" s="26">
        <v>0</v>
      </c>
      <c r="F76" s="45">
        <v>1252.4100000000001</v>
      </c>
      <c r="G76" s="25" t="s">
        <v>11</v>
      </c>
      <c r="H76" s="25" t="s">
        <v>12</v>
      </c>
      <c r="I76" s="25" t="s">
        <v>42</v>
      </c>
      <c r="J76" s="53">
        <f t="shared" si="1"/>
        <v>37879</v>
      </c>
      <c r="K76" s="33">
        <f>DATEDIF(J76,DATE(2023,6,8),"Y")</f>
        <v>19</v>
      </c>
    </row>
    <row r="77" spans="1:11" x14ac:dyDescent="0.25">
      <c r="A77" s="22" t="s">
        <v>97</v>
      </c>
      <c r="B77" s="23">
        <v>1997</v>
      </c>
      <c r="C77" s="23" t="s">
        <v>15</v>
      </c>
      <c r="D77" s="23">
        <v>4</v>
      </c>
      <c r="E77" s="23">
        <v>0</v>
      </c>
      <c r="F77" s="44">
        <v>1253</v>
      </c>
      <c r="G77" s="22" t="s">
        <v>11</v>
      </c>
      <c r="H77" s="22" t="s">
        <v>11</v>
      </c>
      <c r="I77" s="22" t="s">
        <v>13</v>
      </c>
      <c r="J77" s="52">
        <f t="shared" si="1"/>
        <v>35738</v>
      </c>
      <c r="K77" s="32">
        <f>DATEDIF(J77,DATE(2023,6,8),"Y")</f>
        <v>25</v>
      </c>
    </row>
    <row r="78" spans="1:11" x14ac:dyDescent="0.25">
      <c r="A78" s="25" t="s">
        <v>98</v>
      </c>
      <c r="B78" s="26">
        <v>2003</v>
      </c>
      <c r="C78" s="26" t="s">
        <v>30</v>
      </c>
      <c r="D78" s="26">
        <v>10</v>
      </c>
      <c r="E78" s="26">
        <v>0</v>
      </c>
      <c r="F78" s="45">
        <v>1253.94</v>
      </c>
      <c r="G78" s="25" t="s">
        <v>11</v>
      </c>
      <c r="H78" s="25" t="s">
        <v>11</v>
      </c>
      <c r="I78" s="25" t="s">
        <v>42</v>
      </c>
      <c r="J78" s="53">
        <f t="shared" si="1"/>
        <v>37965</v>
      </c>
      <c r="K78" s="33">
        <f>DATEDIF(J78,DATE(2023,6,8),"Y")</f>
        <v>19</v>
      </c>
    </row>
    <row r="79" spans="1:11" x14ac:dyDescent="0.25">
      <c r="A79" s="22" t="s">
        <v>99</v>
      </c>
      <c r="B79" s="23">
        <v>2003</v>
      </c>
      <c r="C79" s="23" t="s">
        <v>37</v>
      </c>
      <c r="D79" s="23">
        <v>13</v>
      </c>
      <c r="E79" s="23">
        <v>0</v>
      </c>
      <c r="F79" s="44">
        <v>1256.3</v>
      </c>
      <c r="G79" s="22" t="s">
        <v>11</v>
      </c>
      <c r="H79" s="22" t="s">
        <v>12</v>
      </c>
      <c r="I79" s="22" t="s">
        <v>42</v>
      </c>
      <c r="J79" s="52">
        <f t="shared" si="1"/>
        <v>37907</v>
      </c>
      <c r="K79" s="32">
        <f>DATEDIF(J79,DATE(2023,6,8),"Y")</f>
        <v>19</v>
      </c>
    </row>
    <row r="80" spans="1:11" x14ac:dyDescent="0.25">
      <c r="A80" s="25" t="s">
        <v>100</v>
      </c>
      <c r="B80" s="26">
        <v>2003</v>
      </c>
      <c r="C80" s="26" t="s">
        <v>37</v>
      </c>
      <c r="D80" s="26">
        <v>30</v>
      </c>
      <c r="E80" s="26">
        <v>0</v>
      </c>
      <c r="F80" s="45">
        <v>1261.44</v>
      </c>
      <c r="G80" s="25" t="s">
        <v>11</v>
      </c>
      <c r="H80" s="25" t="s">
        <v>12</v>
      </c>
      <c r="I80" s="25" t="s">
        <v>42</v>
      </c>
      <c r="J80" s="53">
        <f t="shared" si="1"/>
        <v>37924</v>
      </c>
      <c r="K80" s="33">
        <f>DATEDIF(J80,DATE(2023,6,8),"Y")</f>
        <v>19</v>
      </c>
    </row>
    <row r="81" spans="1:11" x14ac:dyDescent="0.25">
      <c r="A81" s="22" t="s">
        <v>101</v>
      </c>
      <c r="B81" s="23">
        <v>2003</v>
      </c>
      <c r="C81" s="23" t="s">
        <v>35</v>
      </c>
      <c r="D81" s="23">
        <v>15</v>
      </c>
      <c r="E81" s="23">
        <v>0</v>
      </c>
      <c r="F81" s="44">
        <v>1261.8599999999999</v>
      </c>
      <c r="G81" s="22" t="s">
        <v>11</v>
      </c>
      <c r="H81" s="22" t="s">
        <v>12</v>
      </c>
      <c r="I81" s="22" t="s">
        <v>42</v>
      </c>
      <c r="J81" s="52">
        <f t="shared" si="1"/>
        <v>37848</v>
      </c>
      <c r="K81" s="32">
        <f>DATEDIF(J81,DATE(2023,6,8),"Y")</f>
        <v>19</v>
      </c>
    </row>
    <row r="82" spans="1:11" x14ac:dyDescent="0.25">
      <c r="A82" s="25" t="s">
        <v>102</v>
      </c>
      <c r="B82" s="26">
        <v>2003</v>
      </c>
      <c r="C82" s="26" t="s">
        <v>15</v>
      </c>
      <c r="D82" s="26">
        <v>21</v>
      </c>
      <c r="E82" s="26">
        <v>0</v>
      </c>
      <c r="F82" s="45">
        <v>1263.25</v>
      </c>
      <c r="G82" s="25" t="s">
        <v>11</v>
      </c>
      <c r="H82" s="25" t="s">
        <v>12</v>
      </c>
      <c r="I82" s="25" t="s">
        <v>42</v>
      </c>
      <c r="J82" s="53">
        <f t="shared" si="1"/>
        <v>37946</v>
      </c>
      <c r="K82" s="33">
        <f>DATEDIF(J82,DATE(2023,6,8),"Y")</f>
        <v>19</v>
      </c>
    </row>
    <row r="83" spans="1:11" x14ac:dyDescent="0.25">
      <c r="A83" s="22" t="s">
        <v>103</v>
      </c>
      <c r="B83" s="23">
        <v>2002</v>
      </c>
      <c r="C83" s="23" t="s">
        <v>30</v>
      </c>
      <c r="D83" s="23">
        <v>4</v>
      </c>
      <c r="E83" s="23">
        <v>0</v>
      </c>
      <c r="F83" s="44">
        <v>1267</v>
      </c>
      <c r="G83" s="22" t="s">
        <v>11</v>
      </c>
      <c r="H83" s="22" t="s">
        <v>16</v>
      </c>
      <c r="I83" s="22" t="s">
        <v>13</v>
      </c>
      <c r="J83" s="52">
        <f t="shared" si="1"/>
        <v>37594</v>
      </c>
      <c r="K83" s="32">
        <f>DATEDIF(J83,DATE(2023,6,8),"Y")</f>
        <v>20</v>
      </c>
    </row>
    <row r="84" spans="1:11" x14ac:dyDescent="0.25">
      <c r="A84" s="25" t="s">
        <v>104</v>
      </c>
      <c r="B84" s="26">
        <v>1997</v>
      </c>
      <c r="C84" s="26" t="s">
        <v>37</v>
      </c>
      <c r="D84" s="26">
        <v>26</v>
      </c>
      <c r="E84" s="26">
        <v>0</v>
      </c>
      <c r="F84" s="45">
        <v>1276</v>
      </c>
      <c r="G84" s="25" t="s">
        <v>11</v>
      </c>
      <c r="H84" s="25" t="s">
        <v>11</v>
      </c>
      <c r="I84" s="25" t="s">
        <v>23</v>
      </c>
      <c r="J84" s="53">
        <f t="shared" si="1"/>
        <v>35729</v>
      </c>
      <c r="K84" s="33">
        <f>DATEDIF(J84,DATE(2023,6,8),"Y")</f>
        <v>25</v>
      </c>
    </row>
    <row r="85" spans="1:11" x14ac:dyDescent="0.25">
      <c r="A85" s="22" t="s">
        <v>105</v>
      </c>
      <c r="B85" s="23">
        <v>2004</v>
      </c>
      <c r="C85" s="23" t="s">
        <v>20</v>
      </c>
      <c r="D85" s="23">
        <v>30</v>
      </c>
      <c r="E85" s="23">
        <v>0</v>
      </c>
      <c r="F85" s="44">
        <v>1283</v>
      </c>
      <c r="G85" s="22" t="s">
        <v>11</v>
      </c>
      <c r="H85" s="22" t="s">
        <v>16</v>
      </c>
      <c r="I85" s="22" t="s">
        <v>13</v>
      </c>
      <c r="J85" s="52">
        <f t="shared" si="1"/>
        <v>38260</v>
      </c>
      <c r="K85" s="32">
        <f>DATEDIF(J85,DATE(2023,6,8),"Y")</f>
        <v>18</v>
      </c>
    </row>
    <row r="86" spans="1:11" x14ac:dyDescent="0.25">
      <c r="A86" s="25" t="s">
        <v>106</v>
      </c>
      <c r="B86" s="26">
        <v>2004</v>
      </c>
      <c r="C86" s="26" t="s">
        <v>10</v>
      </c>
      <c r="D86" s="26">
        <v>28</v>
      </c>
      <c r="E86" s="26">
        <v>0</v>
      </c>
      <c r="F86" s="45">
        <v>1285</v>
      </c>
      <c r="G86" s="25" t="s">
        <v>11</v>
      </c>
      <c r="H86" s="25" t="s">
        <v>12</v>
      </c>
      <c r="I86" s="25" t="s">
        <v>13</v>
      </c>
      <c r="J86" s="53">
        <f t="shared" si="1"/>
        <v>38196</v>
      </c>
      <c r="K86" s="33">
        <f>DATEDIF(J86,DATE(2023,6,8),"Y")</f>
        <v>18</v>
      </c>
    </row>
    <row r="87" spans="1:11" x14ac:dyDescent="0.25">
      <c r="A87" s="22" t="s">
        <v>107</v>
      </c>
      <c r="B87" s="23">
        <v>2000</v>
      </c>
      <c r="C87" s="23" t="s">
        <v>18</v>
      </c>
      <c r="D87" s="23">
        <v>26</v>
      </c>
      <c r="E87" s="23">
        <v>0</v>
      </c>
      <c r="F87" s="44">
        <v>1286</v>
      </c>
      <c r="G87" s="22" t="s">
        <v>11</v>
      </c>
      <c r="H87" s="22" t="s">
        <v>11</v>
      </c>
      <c r="I87" s="22" t="s">
        <v>13</v>
      </c>
      <c r="J87" s="52">
        <f t="shared" si="1"/>
        <v>36703</v>
      </c>
      <c r="K87" s="32">
        <f>DATEDIF(J87,DATE(2023,6,8),"Y")</f>
        <v>22</v>
      </c>
    </row>
    <row r="88" spans="1:11" x14ac:dyDescent="0.25">
      <c r="A88" s="25" t="s">
        <v>108</v>
      </c>
      <c r="B88" s="26">
        <v>1998</v>
      </c>
      <c r="C88" s="26" t="s">
        <v>18</v>
      </c>
      <c r="D88" s="26">
        <v>4</v>
      </c>
      <c r="E88" s="26">
        <v>0</v>
      </c>
      <c r="F88" s="45">
        <v>1290.93</v>
      </c>
      <c r="G88" s="25" t="s">
        <v>11</v>
      </c>
      <c r="H88" s="25" t="s">
        <v>11</v>
      </c>
      <c r="I88" s="25" t="s">
        <v>13</v>
      </c>
      <c r="J88" s="53">
        <f t="shared" si="1"/>
        <v>35950</v>
      </c>
      <c r="K88" s="33">
        <f>DATEDIF(J88,DATE(2023,6,8),"Y")</f>
        <v>25</v>
      </c>
    </row>
    <row r="89" spans="1:11" x14ac:dyDescent="0.25">
      <c r="A89" s="22" t="s">
        <v>109</v>
      </c>
      <c r="B89" s="23">
        <v>2001</v>
      </c>
      <c r="C89" s="23" t="s">
        <v>15</v>
      </c>
      <c r="D89" s="23">
        <v>29</v>
      </c>
      <c r="E89" s="23">
        <v>0</v>
      </c>
      <c r="F89" s="44">
        <v>1293</v>
      </c>
      <c r="G89" s="22" t="s">
        <v>11</v>
      </c>
      <c r="H89" s="22" t="s">
        <v>12</v>
      </c>
      <c r="I89" s="22" t="s">
        <v>23</v>
      </c>
      <c r="J89" s="52">
        <f t="shared" si="1"/>
        <v>37224</v>
      </c>
      <c r="K89" s="32">
        <f>DATEDIF(J89,DATE(2023,6,8),"Y")</f>
        <v>21</v>
      </c>
    </row>
    <row r="90" spans="1:11" x14ac:dyDescent="0.25">
      <c r="A90" s="25" t="s">
        <v>110</v>
      </c>
      <c r="B90" s="26">
        <v>2002</v>
      </c>
      <c r="C90" s="26" t="s">
        <v>30</v>
      </c>
      <c r="D90" s="26">
        <v>10</v>
      </c>
      <c r="E90" s="26">
        <v>0</v>
      </c>
      <c r="F90" s="45">
        <v>1304</v>
      </c>
      <c r="G90" s="25" t="s">
        <v>11</v>
      </c>
      <c r="H90" s="25" t="s">
        <v>11</v>
      </c>
      <c r="I90" s="25" t="s">
        <v>23</v>
      </c>
      <c r="J90" s="53">
        <f t="shared" si="1"/>
        <v>37600</v>
      </c>
      <c r="K90" s="33">
        <f>DATEDIF(J90,DATE(2023,6,8),"Y")</f>
        <v>20</v>
      </c>
    </row>
    <row r="91" spans="1:11" x14ac:dyDescent="0.25">
      <c r="A91" s="22" t="s">
        <v>111</v>
      </c>
      <c r="B91" s="23">
        <v>1999</v>
      </c>
      <c r="C91" s="23" t="s">
        <v>30</v>
      </c>
      <c r="D91" s="23">
        <v>2</v>
      </c>
      <c r="E91" s="23">
        <v>0</v>
      </c>
      <c r="F91" s="44">
        <v>1304</v>
      </c>
      <c r="G91" s="22" t="s">
        <v>11</v>
      </c>
      <c r="H91" s="22" t="s">
        <v>11</v>
      </c>
      <c r="I91" s="22" t="s">
        <v>13</v>
      </c>
      <c r="J91" s="52">
        <f t="shared" si="1"/>
        <v>36496</v>
      </c>
      <c r="K91" s="32">
        <f>DATEDIF(J91,DATE(2023,6,8),"Y")</f>
        <v>23</v>
      </c>
    </row>
    <row r="92" spans="1:11" x14ac:dyDescent="0.25">
      <c r="A92" s="25" t="s">
        <v>112</v>
      </c>
      <c r="B92" s="26">
        <v>2002</v>
      </c>
      <c r="C92" s="26" t="s">
        <v>37</v>
      </c>
      <c r="D92" s="26">
        <v>13</v>
      </c>
      <c r="E92" s="26">
        <v>0</v>
      </c>
      <c r="F92" s="45">
        <v>1315</v>
      </c>
      <c r="G92" s="25" t="s">
        <v>11</v>
      </c>
      <c r="H92" s="25" t="s">
        <v>11</v>
      </c>
      <c r="I92" s="25" t="s">
        <v>13</v>
      </c>
      <c r="J92" s="53">
        <f t="shared" si="1"/>
        <v>37542</v>
      </c>
      <c r="K92" s="33">
        <f>DATEDIF(J92,DATE(2023,6,8),"Y")</f>
        <v>20</v>
      </c>
    </row>
    <row r="93" spans="1:11" x14ac:dyDescent="0.25">
      <c r="A93" s="22" t="s">
        <v>113</v>
      </c>
      <c r="B93" s="23">
        <v>1999</v>
      </c>
      <c r="C93" s="23" t="s">
        <v>37</v>
      </c>
      <c r="D93" s="23">
        <v>14</v>
      </c>
      <c r="E93" s="23">
        <v>0</v>
      </c>
      <c r="F93" s="44">
        <v>1329.17</v>
      </c>
      <c r="G93" s="22" t="s">
        <v>11</v>
      </c>
      <c r="H93" s="22" t="s">
        <v>12</v>
      </c>
      <c r="I93" s="22" t="s">
        <v>13</v>
      </c>
      <c r="J93" s="52">
        <f t="shared" si="1"/>
        <v>36447</v>
      </c>
      <c r="K93" s="32">
        <f>DATEDIF(J93,DATE(2023,6,8),"Y")</f>
        <v>23</v>
      </c>
    </row>
    <row r="94" spans="1:11" x14ac:dyDescent="0.25">
      <c r="A94" s="25" t="s">
        <v>114</v>
      </c>
      <c r="B94" s="26">
        <v>1998</v>
      </c>
      <c r="C94" s="26" t="s">
        <v>10</v>
      </c>
      <c r="D94" s="26">
        <v>12</v>
      </c>
      <c r="E94" s="26">
        <v>0</v>
      </c>
      <c r="F94" s="45">
        <v>1332.61</v>
      </c>
      <c r="G94" s="25" t="s">
        <v>11</v>
      </c>
      <c r="H94" s="25" t="s">
        <v>12</v>
      </c>
      <c r="I94" s="25" t="s">
        <v>13</v>
      </c>
      <c r="J94" s="53">
        <f t="shared" si="1"/>
        <v>35988</v>
      </c>
      <c r="K94" s="33">
        <f>DATEDIF(J94,DATE(2023,6,8),"Y")</f>
        <v>24</v>
      </c>
    </row>
    <row r="95" spans="1:11" x14ac:dyDescent="0.25">
      <c r="A95" s="22" t="s">
        <v>115</v>
      </c>
      <c r="B95" s="23">
        <v>1995</v>
      </c>
      <c r="C95" s="23" t="s">
        <v>10</v>
      </c>
      <c r="D95" s="23">
        <v>30</v>
      </c>
      <c r="E95" s="23">
        <v>0</v>
      </c>
      <c r="F95" s="44">
        <v>1338</v>
      </c>
      <c r="G95" s="22" t="s">
        <v>11</v>
      </c>
      <c r="H95" s="22" t="s">
        <v>12</v>
      </c>
      <c r="I95" s="22" t="s">
        <v>23</v>
      </c>
      <c r="J95" s="52">
        <f t="shared" si="1"/>
        <v>34910</v>
      </c>
      <c r="K95" s="32">
        <f>DATEDIF(J95,DATE(2023,6,8),"Y")</f>
        <v>27</v>
      </c>
    </row>
    <row r="96" spans="1:11" x14ac:dyDescent="0.25">
      <c r="A96" s="25" t="s">
        <v>116</v>
      </c>
      <c r="B96" s="26">
        <v>1997</v>
      </c>
      <c r="C96" s="26" t="s">
        <v>15</v>
      </c>
      <c r="D96" s="26">
        <v>7</v>
      </c>
      <c r="E96" s="26">
        <v>0</v>
      </c>
      <c r="F96" s="45">
        <v>1341.16</v>
      </c>
      <c r="G96" s="25" t="s">
        <v>11</v>
      </c>
      <c r="H96" s="25" t="s">
        <v>11</v>
      </c>
      <c r="I96" s="25" t="s">
        <v>23</v>
      </c>
      <c r="J96" s="53">
        <f t="shared" si="1"/>
        <v>35741</v>
      </c>
      <c r="K96" s="33">
        <f>DATEDIF(J96,DATE(2023,6,8),"Y")</f>
        <v>25</v>
      </c>
    </row>
    <row r="97" spans="1:11" x14ac:dyDescent="0.25">
      <c r="A97" s="22" t="s">
        <v>117</v>
      </c>
      <c r="B97" s="23">
        <v>1998</v>
      </c>
      <c r="C97" s="23" t="s">
        <v>30</v>
      </c>
      <c r="D97" s="23">
        <v>3</v>
      </c>
      <c r="E97" s="23">
        <v>0</v>
      </c>
      <c r="F97" s="44">
        <v>1359</v>
      </c>
      <c r="G97" s="22" t="s">
        <v>11</v>
      </c>
      <c r="H97" s="22" t="s">
        <v>16</v>
      </c>
      <c r="I97" s="22" t="s">
        <v>13</v>
      </c>
      <c r="J97" s="52">
        <f t="shared" si="1"/>
        <v>36132</v>
      </c>
      <c r="K97" s="32">
        <f>DATEDIF(J97,DATE(2023,6,8),"Y")</f>
        <v>24</v>
      </c>
    </row>
    <row r="98" spans="1:11" x14ac:dyDescent="0.25">
      <c r="A98" s="25" t="s">
        <v>118</v>
      </c>
      <c r="B98" s="26">
        <v>2002</v>
      </c>
      <c r="C98" s="26" t="s">
        <v>35</v>
      </c>
      <c r="D98" s="26">
        <v>15</v>
      </c>
      <c r="E98" s="26">
        <v>0</v>
      </c>
      <c r="F98" s="45">
        <v>1382</v>
      </c>
      <c r="G98" s="25" t="s">
        <v>11</v>
      </c>
      <c r="H98" s="25" t="s">
        <v>16</v>
      </c>
      <c r="I98" s="25" t="s">
        <v>13</v>
      </c>
      <c r="J98" s="53">
        <f t="shared" si="1"/>
        <v>37483</v>
      </c>
      <c r="K98" s="33">
        <f>DATEDIF(J98,DATE(2023,6,8),"Y")</f>
        <v>20</v>
      </c>
    </row>
    <row r="99" spans="1:11" x14ac:dyDescent="0.25">
      <c r="A99" s="22" t="s">
        <v>119</v>
      </c>
      <c r="B99" s="23">
        <v>1999</v>
      </c>
      <c r="C99" s="23" t="s">
        <v>10</v>
      </c>
      <c r="D99" s="23">
        <v>6</v>
      </c>
      <c r="E99" s="23">
        <v>0</v>
      </c>
      <c r="F99" s="44">
        <v>1389</v>
      </c>
      <c r="G99" s="22" t="s">
        <v>11</v>
      </c>
      <c r="H99" s="22" t="s">
        <v>11</v>
      </c>
      <c r="I99" s="22" t="s">
        <v>13</v>
      </c>
      <c r="J99" s="52">
        <f t="shared" si="1"/>
        <v>36347</v>
      </c>
      <c r="K99" s="32">
        <f>DATEDIF(J99,DATE(2023,6,8),"Y")</f>
        <v>23</v>
      </c>
    </row>
    <row r="100" spans="1:11" x14ac:dyDescent="0.25">
      <c r="A100" s="25" t="s">
        <v>120</v>
      </c>
      <c r="B100" s="26">
        <v>2002</v>
      </c>
      <c r="C100" s="26" t="s">
        <v>15</v>
      </c>
      <c r="D100" s="26">
        <v>14</v>
      </c>
      <c r="E100" s="26">
        <v>0</v>
      </c>
      <c r="F100" s="45">
        <v>1390</v>
      </c>
      <c r="G100" s="25" t="s">
        <v>11</v>
      </c>
      <c r="H100" s="25" t="s">
        <v>11</v>
      </c>
      <c r="I100" s="25" t="s">
        <v>13</v>
      </c>
      <c r="J100" s="53">
        <f t="shared" si="1"/>
        <v>37574</v>
      </c>
      <c r="K100" s="33">
        <f>DATEDIF(J100,DATE(2023,6,8),"Y")</f>
        <v>20</v>
      </c>
    </row>
    <row r="101" spans="1:11" x14ac:dyDescent="0.25">
      <c r="A101" s="22" t="s">
        <v>121</v>
      </c>
      <c r="B101" s="23">
        <v>2002</v>
      </c>
      <c r="C101" s="23" t="s">
        <v>30</v>
      </c>
      <c r="D101" s="23">
        <v>22</v>
      </c>
      <c r="E101" s="23">
        <v>0</v>
      </c>
      <c r="F101" s="44">
        <v>1391.53</v>
      </c>
      <c r="G101" s="22" t="s">
        <v>11</v>
      </c>
      <c r="H101" s="22" t="s">
        <v>16</v>
      </c>
      <c r="I101" s="22" t="s">
        <v>13</v>
      </c>
      <c r="J101" s="52">
        <f t="shared" si="1"/>
        <v>37612</v>
      </c>
      <c r="K101" s="32">
        <f>DATEDIF(J101,DATE(2023,6,8),"Y")</f>
        <v>20</v>
      </c>
    </row>
    <row r="102" spans="1:11" x14ac:dyDescent="0.25">
      <c r="A102" s="25" t="s">
        <v>122</v>
      </c>
      <c r="B102" s="26">
        <v>1998</v>
      </c>
      <c r="C102" s="26" t="s">
        <v>20</v>
      </c>
      <c r="D102" s="26">
        <v>5</v>
      </c>
      <c r="E102" s="26">
        <v>0</v>
      </c>
      <c r="F102" s="45">
        <v>1400.44</v>
      </c>
      <c r="G102" s="25" t="s">
        <v>11</v>
      </c>
      <c r="H102" s="25" t="s">
        <v>11</v>
      </c>
      <c r="I102" s="25" t="s">
        <v>13</v>
      </c>
      <c r="J102" s="53">
        <f t="shared" si="1"/>
        <v>36043</v>
      </c>
      <c r="K102" s="33">
        <f>DATEDIF(J102,DATE(2023,6,8),"Y")</f>
        <v>24</v>
      </c>
    </row>
    <row r="103" spans="1:11" x14ac:dyDescent="0.25">
      <c r="A103" s="22" t="s">
        <v>123</v>
      </c>
      <c r="B103" s="23">
        <v>1997</v>
      </c>
      <c r="C103" s="23" t="s">
        <v>37</v>
      </c>
      <c r="D103" s="23">
        <v>27</v>
      </c>
      <c r="E103" s="23">
        <v>0</v>
      </c>
      <c r="F103" s="44">
        <v>1402</v>
      </c>
      <c r="G103" s="22" t="s">
        <v>11</v>
      </c>
      <c r="H103" s="22" t="s">
        <v>12</v>
      </c>
      <c r="I103" s="22" t="s">
        <v>42</v>
      </c>
      <c r="J103" s="52">
        <f t="shared" si="1"/>
        <v>35730</v>
      </c>
      <c r="K103" s="32">
        <f>DATEDIF(J103,DATE(2023,6,8),"Y")</f>
        <v>25</v>
      </c>
    </row>
    <row r="104" spans="1:11" x14ac:dyDescent="0.25">
      <c r="A104" s="25" t="s">
        <v>124</v>
      </c>
      <c r="B104" s="26">
        <v>1996</v>
      </c>
      <c r="C104" s="26" t="s">
        <v>18</v>
      </c>
      <c r="D104" s="26">
        <v>23</v>
      </c>
      <c r="E104" s="26">
        <v>0</v>
      </c>
      <c r="F104" s="45">
        <v>1417</v>
      </c>
      <c r="G104" s="25" t="s">
        <v>11</v>
      </c>
      <c r="H104" s="25" t="s">
        <v>12</v>
      </c>
      <c r="I104" s="25" t="s">
        <v>13</v>
      </c>
      <c r="J104" s="53">
        <f t="shared" si="1"/>
        <v>35239</v>
      </c>
      <c r="K104" s="33">
        <f>DATEDIF(J104,DATE(2023,6,8),"Y")</f>
        <v>26</v>
      </c>
    </row>
    <row r="105" spans="1:11" x14ac:dyDescent="0.25">
      <c r="A105" s="22" t="s">
        <v>125</v>
      </c>
      <c r="B105" s="23">
        <v>2001</v>
      </c>
      <c r="C105" s="23" t="s">
        <v>35</v>
      </c>
      <c r="D105" s="23">
        <v>23</v>
      </c>
      <c r="E105" s="23">
        <v>0</v>
      </c>
      <c r="F105" s="44">
        <v>1421</v>
      </c>
      <c r="G105" s="22" t="s">
        <v>11</v>
      </c>
      <c r="H105" s="22" t="s">
        <v>11</v>
      </c>
      <c r="I105" s="22" t="s">
        <v>13</v>
      </c>
      <c r="J105" s="52">
        <f t="shared" si="1"/>
        <v>37126</v>
      </c>
      <c r="K105" s="32">
        <f>DATEDIF(J105,DATE(2023,6,8),"Y")</f>
        <v>21</v>
      </c>
    </row>
    <row r="106" spans="1:11" x14ac:dyDescent="0.25">
      <c r="A106" s="25" t="s">
        <v>126</v>
      </c>
      <c r="B106" s="26">
        <v>1997</v>
      </c>
      <c r="C106" s="26" t="s">
        <v>30</v>
      </c>
      <c r="D106" s="26">
        <v>5</v>
      </c>
      <c r="E106" s="26">
        <v>0</v>
      </c>
      <c r="F106" s="45">
        <v>1422</v>
      </c>
      <c r="G106" s="25" t="s">
        <v>11</v>
      </c>
      <c r="H106" s="25" t="s">
        <v>11</v>
      </c>
      <c r="I106" s="25" t="s">
        <v>13</v>
      </c>
      <c r="J106" s="53">
        <f t="shared" si="1"/>
        <v>35769</v>
      </c>
      <c r="K106" s="33">
        <f>DATEDIF(J106,DATE(2023,6,8),"Y")</f>
        <v>25</v>
      </c>
    </row>
    <row r="107" spans="1:11" x14ac:dyDescent="0.25">
      <c r="A107" s="22" t="s">
        <v>127</v>
      </c>
      <c r="B107" s="23">
        <v>2000</v>
      </c>
      <c r="C107" s="23" t="s">
        <v>20</v>
      </c>
      <c r="D107" s="23">
        <v>1</v>
      </c>
      <c r="E107" s="23">
        <v>0</v>
      </c>
      <c r="F107" s="44">
        <v>1438</v>
      </c>
      <c r="G107" s="22" t="s">
        <v>11</v>
      </c>
      <c r="H107" s="22" t="s">
        <v>11</v>
      </c>
      <c r="I107" s="22" t="s">
        <v>13</v>
      </c>
      <c r="J107" s="52">
        <f t="shared" si="1"/>
        <v>36770</v>
      </c>
      <c r="K107" s="32">
        <f>DATEDIF(J107,DATE(2023,6,8),"Y")</f>
        <v>22</v>
      </c>
    </row>
    <row r="108" spans="1:11" x14ac:dyDescent="0.25">
      <c r="A108" s="25" t="s">
        <v>128</v>
      </c>
      <c r="B108" s="26">
        <v>1997</v>
      </c>
      <c r="C108" s="26" t="s">
        <v>18</v>
      </c>
      <c r="D108" s="26">
        <v>19</v>
      </c>
      <c r="E108" s="26">
        <v>0</v>
      </c>
      <c r="F108" s="45">
        <v>1445</v>
      </c>
      <c r="G108" s="25" t="s">
        <v>11</v>
      </c>
      <c r="H108" s="25" t="s">
        <v>16</v>
      </c>
      <c r="I108" s="25" t="s">
        <v>13</v>
      </c>
      <c r="J108" s="53">
        <f t="shared" si="1"/>
        <v>35600</v>
      </c>
      <c r="K108" s="33">
        <f>DATEDIF(J108,DATE(2023,6,8),"Y")</f>
        <v>25</v>
      </c>
    </row>
    <row r="109" spans="1:11" x14ac:dyDescent="0.25">
      <c r="A109" s="22" t="s">
        <v>129</v>
      </c>
      <c r="B109" s="23">
        <v>2003</v>
      </c>
      <c r="C109" s="23" t="s">
        <v>18</v>
      </c>
      <c r="D109" s="23">
        <v>20</v>
      </c>
      <c r="E109" s="23">
        <v>0</v>
      </c>
      <c r="F109" s="44">
        <v>1467</v>
      </c>
      <c r="G109" s="22" t="s">
        <v>11</v>
      </c>
      <c r="H109" s="22" t="s">
        <v>11</v>
      </c>
      <c r="I109" s="22" t="s">
        <v>13</v>
      </c>
      <c r="J109" s="52">
        <f t="shared" si="1"/>
        <v>37792</v>
      </c>
      <c r="K109" s="32">
        <f>DATEDIF(J109,DATE(2023,6,8),"Y")</f>
        <v>19</v>
      </c>
    </row>
    <row r="110" spans="1:11" x14ac:dyDescent="0.25">
      <c r="A110" s="25" t="s">
        <v>130</v>
      </c>
      <c r="B110" s="26">
        <v>1998</v>
      </c>
      <c r="C110" s="26" t="s">
        <v>30</v>
      </c>
      <c r="D110" s="26">
        <v>7</v>
      </c>
      <c r="E110" s="26">
        <v>0</v>
      </c>
      <c r="F110" s="45">
        <v>1477</v>
      </c>
      <c r="G110" s="25" t="s">
        <v>11</v>
      </c>
      <c r="H110" s="25" t="s">
        <v>16</v>
      </c>
      <c r="I110" s="25" t="s">
        <v>13</v>
      </c>
      <c r="J110" s="53">
        <f t="shared" si="1"/>
        <v>36136</v>
      </c>
      <c r="K110" s="33">
        <f>DATEDIF(J110,DATE(2023,6,8),"Y")</f>
        <v>24</v>
      </c>
    </row>
    <row r="111" spans="1:11" x14ac:dyDescent="0.25">
      <c r="A111" s="22" t="s">
        <v>131</v>
      </c>
      <c r="B111" s="23">
        <v>1997</v>
      </c>
      <c r="C111" s="23" t="s">
        <v>18</v>
      </c>
      <c r="D111" s="23">
        <v>9</v>
      </c>
      <c r="E111" s="23">
        <v>0</v>
      </c>
      <c r="F111" s="44">
        <v>1481</v>
      </c>
      <c r="G111" s="22" t="s">
        <v>11</v>
      </c>
      <c r="H111" s="22" t="s">
        <v>16</v>
      </c>
      <c r="I111" s="22" t="s">
        <v>23</v>
      </c>
      <c r="J111" s="52">
        <f t="shared" si="1"/>
        <v>35590</v>
      </c>
      <c r="K111" s="32">
        <f>DATEDIF(J111,DATE(2023,6,8),"Y")</f>
        <v>25</v>
      </c>
    </row>
    <row r="112" spans="1:11" x14ac:dyDescent="0.25">
      <c r="A112" s="25" t="s">
        <v>132</v>
      </c>
      <c r="B112" s="26">
        <v>1995</v>
      </c>
      <c r="C112" s="26" t="s">
        <v>37</v>
      </c>
      <c r="D112" s="26">
        <v>7</v>
      </c>
      <c r="E112" s="26">
        <v>0</v>
      </c>
      <c r="F112" s="45">
        <v>1493</v>
      </c>
      <c r="G112" s="25" t="s">
        <v>11</v>
      </c>
      <c r="H112" s="25" t="s">
        <v>12</v>
      </c>
      <c r="I112" s="25" t="s">
        <v>13</v>
      </c>
      <c r="J112" s="53">
        <f t="shared" si="1"/>
        <v>34979</v>
      </c>
      <c r="K112" s="33">
        <f>DATEDIF(J112,DATE(2023,6,8),"Y")</f>
        <v>27</v>
      </c>
    </row>
    <row r="113" spans="1:11" x14ac:dyDescent="0.25">
      <c r="A113" s="22" t="s">
        <v>133</v>
      </c>
      <c r="B113" s="23">
        <v>1998</v>
      </c>
      <c r="C113" s="23" t="s">
        <v>18</v>
      </c>
      <c r="D113" s="23">
        <v>19</v>
      </c>
      <c r="E113" s="23">
        <v>0</v>
      </c>
      <c r="F113" s="44">
        <v>1497</v>
      </c>
      <c r="G113" s="22" t="s">
        <v>11</v>
      </c>
      <c r="H113" s="22" t="s">
        <v>11</v>
      </c>
      <c r="I113" s="22" t="s">
        <v>13</v>
      </c>
      <c r="J113" s="52">
        <f t="shared" si="1"/>
        <v>35965</v>
      </c>
      <c r="K113" s="32">
        <f>DATEDIF(J113,DATE(2023,6,8),"Y")</f>
        <v>24</v>
      </c>
    </row>
    <row r="114" spans="1:11" x14ac:dyDescent="0.25">
      <c r="A114" s="25" t="s">
        <v>134</v>
      </c>
      <c r="B114" s="26">
        <v>2001</v>
      </c>
      <c r="C114" s="26" t="s">
        <v>35</v>
      </c>
      <c r="D114" s="26">
        <v>25</v>
      </c>
      <c r="E114" s="26">
        <v>0</v>
      </c>
      <c r="F114" s="45">
        <v>1515.34</v>
      </c>
      <c r="G114" s="25" t="s">
        <v>11</v>
      </c>
      <c r="H114" s="25" t="s">
        <v>12</v>
      </c>
      <c r="I114" s="25" t="s">
        <v>13</v>
      </c>
      <c r="J114" s="53">
        <f t="shared" si="1"/>
        <v>37128</v>
      </c>
      <c r="K114" s="33">
        <f>DATEDIF(J114,DATE(2023,6,8),"Y")</f>
        <v>21</v>
      </c>
    </row>
    <row r="115" spans="1:11" x14ac:dyDescent="0.25">
      <c r="A115" s="22" t="s">
        <v>135</v>
      </c>
      <c r="B115" s="23">
        <v>2001</v>
      </c>
      <c r="C115" s="23" t="s">
        <v>10</v>
      </c>
      <c r="D115" s="23">
        <v>7</v>
      </c>
      <c r="E115" s="23">
        <v>0</v>
      </c>
      <c r="F115" s="44">
        <v>1526.31</v>
      </c>
      <c r="G115" s="22" t="s">
        <v>11</v>
      </c>
      <c r="H115" s="22" t="s">
        <v>12</v>
      </c>
      <c r="I115" s="22" t="s">
        <v>42</v>
      </c>
      <c r="J115" s="52">
        <f t="shared" si="1"/>
        <v>37079</v>
      </c>
      <c r="K115" s="32">
        <f>DATEDIF(J115,DATE(2023,6,8),"Y")</f>
        <v>21</v>
      </c>
    </row>
    <row r="116" spans="1:11" x14ac:dyDescent="0.25">
      <c r="A116" s="25" t="s">
        <v>136</v>
      </c>
      <c r="B116" s="26">
        <v>2001</v>
      </c>
      <c r="C116" s="26" t="s">
        <v>18</v>
      </c>
      <c r="D116" s="26">
        <v>2</v>
      </c>
      <c r="E116" s="26">
        <v>0</v>
      </c>
      <c r="F116" s="45">
        <v>1532.47</v>
      </c>
      <c r="G116" s="25" t="s">
        <v>11</v>
      </c>
      <c r="H116" s="25" t="s">
        <v>11</v>
      </c>
      <c r="I116" s="25" t="s">
        <v>13</v>
      </c>
      <c r="J116" s="53">
        <f t="shared" si="1"/>
        <v>37044</v>
      </c>
      <c r="K116" s="33">
        <f>DATEDIF(J116,DATE(2023,6,8),"Y")</f>
        <v>22</v>
      </c>
    </row>
    <row r="117" spans="1:11" x14ac:dyDescent="0.25">
      <c r="A117" s="22" t="s">
        <v>137</v>
      </c>
      <c r="B117" s="23">
        <v>2001</v>
      </c>
      <c r="C117" s="23" t="s">
        <v>30</v>
      </c>
      <c r="D117" s="23">
        <v>5</v>
      </c>
      <c r="E117" s="23">
        <v>0</v>
      </c>
      <c r="F117" s="44">
        <v>1534.3</v>
      </c>
      <c r="G117" s="22" t="s">
        <v>11</v>
      </c>
      <c r="H117" s="22" t="s">
        <v>11</v>
      </c>
      <c r="I117" s="22" t="s">
        <v>13</v>
      </c>
      <c r="J117" s="52">
        <f t="shared" si="1"/>
        <v>37230</v>
      </c>
      <c r="K117" s="32">
        <f>DATEDIF(J117,DATE(2023,6,8),"Y")</f>
        <v>21</v>
      </c>
    </row>
    <row r="118" spans="1:11" x14ac:dyDescent="0.25">
      <c r="A118" s="25" t="s">
        <v>138</v>
      </c>
      <c r="B118" s="26">
        <v>1992</v>
      </c>
      <c r="C118" s="26" t="s">
        <v>20</v>
      </c>
      <c r="D118" s="26">
        <v>22</v>
      </c>
      <c r="E118" s="26">
        <v>0</v>
      </c>
      <c r="F118" s="45">
        <v>1566.88</v>
      </c>
      <c r="G118" s="25" t="s">
        <v>11</v>
      </c>
      <c r="H118" s="25" t="s">
        <v>16</v>
      </c>
      <c r="I118" s="25" t="s">
        <v>13</v>
      </c>
      <c r="J118" s="53">
        <f t="shared" si="1"/>
        <v>33869</v>
      </c>
      <c r="K118" s="33">
        <f>DATEDIF(J118,DATE(2023,6,8),"Y")</f>
        <v>30</v>
      </c>
    </row>
    <row r="119" spans="1:11" x14ac:dyDescent="0.25">
      <c r="A119" s="22" t="s">
        <v>139</v>
      </c>
      <c r="B119" s="23">
        <v>2004</v>
      </c>
      <c r="C119" s="23" t="s">
        <v>15</v>
      </c>
      <c r="D119" s="23">
        <v>19</v>
      </c>
      <c r="E119" s="23">
        <v>0</v>
      </c>
      <c r="F119" s="44">
        <v>1607.51</v>
      </c>
      <c r="G119" s="22" t="s">
        <v>11</v>
      </c>
      <c r="H119" s="22" t="s">
        <v>12</v>
      </c>
      <c r="I119" s="22" t="s">
        <v>13</v>
      </c>
      <c r="J119" s="52">
        <f t="shared" si="1"/>
        <v>38310</v>
      </c>
      <c r="K119" s="32">
        <f>DATEDIF(J119,DATE(2023,6,8),"Y")</f>
        <v>18</v>
      </c>
    </row>
    <row r="120" spans="1:11" x14ac:dyDescent="0.25">
      <c r="A120" s="25" t="s">
        <v>140</v>
      </c>
      <c r="B120" s="26">
        <v>2004</v>
      </c>
      <c r="C120" s="26" t="s">
        <v>10</v>
      </c>
      <c r="D120" s="26">
        <v>22</v>
      </c>
      <c r="E120" s="26">
        <v>0</v>
      </c>
      <c r="F120" s="45">
        <v>1615.77</v>
      </c>
      <c r="G120" s="25" t="s">
        <v>11</v>
      </c>
      <c r="H120" s="25" t="s">
        <v>16</v>
      </c>
      <c r="I120" s="25" t="s">
        <v>13</v>
      </c>
      <c r="J120" s="53">
        <f t="shared" si="1"/>
        <v>38190</v>
      </c>
      <c r="K120" s="33">
        <f>DATEDIF(J120,DATE(2023,6,8),"Y")</f>
        <v>18</v>
      </c>
    </row>
    <row r="121" spans="1:11" x14ac:dyDescent="0.25">
      <c r="A121" s="22" t="s">
        <v>141</v>
      </c>
      <c r="B121" s="23">
        <v>1995</v>
      </c>
      <c r="C121" s="23" t="s">
        <v>35</v>
      </c>
      <c r="D121" s="23">
        <v>5</v>
      </c>
      <c r="E121" s="23">
        <v>0</v>
      </c>
      <c r="F121" s="44">
        <v>1617.16</v>
      </c>
      <c r="G121" s="22" t="s">
        <v>11</v>
      </c>
      <c r="H121" s="22" t="s">
        <v>16</v>
      </c>
      <c r="I121" s="22" t="s">
        <v>13</v>
      </c>
      <c r="J121" s="52">
        <f t="shared" si="1"/>
        <v>34916</v>
      </c>
      <c r="K121" s="32">
        <f>DATEDIF(J121,DATE(2023,6,8),"Y")</f>
        <v>27</v>
      </c>
    </row>
    <row r="122" spans="1:11" x14ac:dyDescent="0.25">
      <c r="A122" s="25" t="s">
        <v>142</v>
      </c>
      <c r="B122" s="26">
        <v>2003</v>
      </c>
      <c r="C122" s="26" t="s">
        <v>20</v>
      </c>
      <c r="D122" s="26">
        <v>14</v>
      </c>
      <c r="E122" s="26">
        <v>0</v>
      </c>
      <c r="F122" s="45">
        <v>1621.34</v>
      </c>
      <c r="G122" s="25" t="s">
        <v>11</v>
      </c>
      <c r="H122" s="25" t="s">
        <v>11</v>
      </c>
      <c r="I122" s="25" t="s">
        <v>23</v>
      </c>
      <c r="J122" s="53">
        <f t="shared" si="1"/>
        <v>37878</v>
      </c>
      <c r="K122" s="33">
        <f>DATEDIF(J122,DATE(2023,6,8),"Y")</f>
        <v>19</v>
      </c>
    </row>
    <row r="123" spans="1:11" x14ac:dyDescent="0.25">
      <c r="A123" s="22" t="s">
        <v>143</v>
      </c>
      <c r="B123" s="23">
        <v>2004</v>
      </c>
      <c r="C123" s="23" t="s">
        <v>35</v>
      </c>
      <c r="D123" s="23">
        <v>21</v>
      </c>
      <c r="E123" s="23">
        <v>0</v>
      </c>
      <c r="F123" s="44">
        <v>1621.88</v>
      </c>
      <c r="G123" s="22" t="s">
        <v>11</v>
      </c>
      <c r="H123" s="22" t="s">
        <v>11</v>
      </c>
      <c r="I123" s="22" t="s">
        <v>13</v>
      </c>
      <c r="J123" s="52">
        <f t="shared" si="1"/>
        <v>38220</v>
      </c>
      <c r="K123" s="32">
        <f>DATEDIF(J123,DATE(2023,6,8),"Y")</f>
        <v>18</v>
      </c>
    </row>
    <row r="124" spans="1:11" x14ac:dyDescent="0.25">
      <c r="A124" s="25" t="s">
        <v>144</v>
      </c>
      <c r="B124" s="26">
        <v>2004</v>
      </c>
      <c r="C124" s="26" t="s">
        <v>10</v>
      </c>
      <c r="D124" s="26">
        <v>25</v>
      </c>
      <c r="E124" s="26">
        <v>0</v>
      </c>
      <c r="F124" s="45">
        <v>1622.19</v>
      </c>
      <c r="G124" s="25" t="s">
        <v>11</v>
      </c>
      <c r="H124" s="25" t="s">
        <v>16</v>
      </c>
      <c r="I124" s="25" t="s">
        <v>13</v>
      </c>
      <c r="J124" s="53">
        <f t="shared" si="1"/>
        <v>38193</v>
      </c>
      <c r="K124" s="33">
        <f>DATEDIF(J124,DATE(2023,6,8),"Y")</f>
        <v>18</v>
      </c>
    </row>
    <row r="125" spans="1:11" x14ac:dyDescent="0.25">
      <c r="A125" s="22" t="s">
        <v>145</v>
      </c>
      <c r="B125" s="23">
        <v>2003</v>
      </c>
      <c r="C125" s="23" t="s">
        <v>20</v>
      </c>
      <c r="D125" s="23">
        <v>9</v>
      </c>
      <c r="E125" s="23">
        <v>0</v>
      </c>
      <c r="F125" s="44">
        <v>1625.43</v>
      </c>
      <c r="G125" s="22" t="s">
        <v>11</v>
      </c>
      <c r="H125" s="22" t="s">
        <v>12</v>
      </c>
      <c r="I125" s="22" t="s">
        <v>23</v>
      </c>
      <c r="J125" s="52">
        <f t="shared" si="1"/>
        <v>37873</v>
      </c>
      <c r="K125" s="32">
        <f>DATEDIF(J125,DATE(2023,6,8),"Y")</f>
        <v>19</v>
      </c>
    </row>
    <row r="126" spans="1:11" x14ac:dyDescent="0.25">
      <c r="A126" s="25" t="s">
        <v>146</v>
      </c>
      <c r="B126" s="26">
        <v>2003</v>
      </c>
      <c r="C126" s="26" t="s">
        <v>30</v>
      </c>
      <c r="D126" s="26">
        <v>4</v>
      </c>
      <c r="E126" s="26">
        <v>0</v>
      </c>
      <c r="F126" s="45">
        <v>1627.28</v>
      </c>
      <c r="G126" s="25" t="s">
        <v>11</v>
      </c>
      <c r="H126" s="25" t="s">
        <v>11</v>
      </c>
      <c r="I126" s="25" t="s">
        <v>23</v>
      </c>
      <c r="J126" s="53">
        <f t="shared" si="1"/>
        <v>37959</v>
      </c>
      <c r="K126" s="33">
        <f>DATEDIF(J126,DATE(2023,6,8),"Y")</f>
        <v>19</v>
      </c>
    </row>
    <row r="127" spans="1:11" x14ac:dyDescent="0.25">
      <c r="A127" s="22" t="s">
        <v>147</v>
      </c>
      <c r="B127" s="23">
        <v>2003</v>
      </c>
      <c r="C127" s="23" t="s">
        <v>10</v>
      </c>
      <c r="D127" s="23">
        <v>17</v>
      </c>
      <c r="E127" s="23">
        <v>0</v>
      </c>
      <c r="F127" s="44">
        <v>1628.47</v>
      </c>
      <c r="G127" s="22" t="s">
        <v>11</v>
      </c>
      <c r="H127" s="22" t="s">
        <v>16</v>
      </c>
      <c r="I127" s="22" t="s">
        <v>23</v>
      </c>
      <c r="J127" s="52">
        <f t="shared" si="1"/>
        <v>37819</v>
      </c>
      <c r="K127" s="32">
        <f>DATEDIF(J127,DATE(2023,6,8),"Y")</f>
        <v>19</v>
      </c>
    </row>
    <row r="128" spans="1:11" x14ac:dyDescent="0.25">
      <c r="A128" s="25" t="s">
        <v>148</v>
      </c>
      <c r="B128" s="26">
        <v>2004</v>
      </c>
      <c r="C128" s="26" t="s">
        <v>37</v>
      </c>
      <c r="D128" s="26">
        <v>4</v>
      </c>
      <c r="E128" s="26">
        <v>0</v>
      </c>
      <c r="F128" s="45">
        <v>1629.83</v>
      </c>
      <c r="G128" s="25" t="s">
        <v>11</v>
      </c>
      <c r="H128" s="25" t="s">
        <v>11</v>
      </c>
      <c r="I128" s="25" t="s">
        <v>13</v>
      </c>
      <c r="J128" s="53">
        <f t="shared" si="1"/>
        <v>38264</v>
      </c>
      <c r="K128" s="33">
        <f>DATEDIF(J128,DATE(2023,6,8),"Y")</f>
        <v>18</v>
      </c>
    </row>
    <row r="129" spans="1:11" x14ac:dyDescent="0.25">
      <c r="A129" s="22" t="s">
        <v>149</v>
      </c>
      <c r="B129" s="23">
        <v>2004</v>
      </c>
      <c r="C129" s="23" t="s">
        <v>30</v>
      </c>
      <c r="D129" s="23">
        <v>5</v>
      </c>
      <c r="E129" s="23">
        <v>0</v>
      </c>
      <c r="F129" s="44">
        <v>1631.67</v>
      </c>
      <c r="G129" s="22" t="s">
        <v>11</v>
      </c>
      <c r="H129" s="22" t="s">
        <v>12</v>
      </c>
      <c r="I129" s="22" t="s">
        <v>13</v>
      </c>
      <c r="J129" s="52">
        <f t="shared" si="1"/>
        <v>38326</v>
      </c>
      <c r="K129" s="32">
        <f>DATEDIF(J129,DATE(2023,6,8),"Y")</f>
        <v>18</v>
      </c>
    </row>
    <row r="130" spans="1:11" x14ac:dyDescent="0.25">
      <c r="A130" s="25" t="s">
        <v>150</v>
      </c>
      <c r="B130" s="26">
        <v>2004</v>
      </c>
      <c r="C130" s="26" t="s">
        <v>10</v>
      </c>
      <c r="D130" s="26">
        <v>9</v>
      </c>
      <c r="E130" s="26">
        <v>0</v>
      </c>
      <c r="F130" s="45">
        <v>1631.82</v>
      </c>
      <c r="G130" s="25" t="s">
        <v>11</v>
      </c>
      <c r="H130" s="25" t="s">
        <v>16</v>
      </c>
      <c r="I130" s="25" t="s">
        <v>13</v>
      </c>
      <c r="J130" s="53">
        <f t="shared" si="1"/>
        <v>38177</v>
      </c>
      <c r="K130" s="33">
        <f>DATEDIF(J130,DATE(2023,6,8),"Y")</f>
        <v>18</v>
      </c>
    </row>
    <row r="131" spans="1:11" x14ac:dyDescent="0.25">
      <c r="A131" s="22" t="s">
        <v>151</v>
      </c>
      <c r="B131" s="23">
        <v>2003</v>
      </c>
      <c r="C131" s="23" t="s">
        <v>37</v>
      </c>
      <c r="D131" s="23">
        <v>3</v>
      </c>
      <c r="E131" s="23">
        <v>0</v>
      </c>
      <c r="F131" s="44">
        <v>1632.04</v>
      </c>
      <c r="G131" s="22" t="s">
        <v>11</v>
      </c>
      <c r="H131" s="22" t="s">
        <v>11</v>
      </c>
      <c r="I131" s="22" t="s">
        <v>23</v>
      </c>
      <c r="J131" s="52">
        <f t="shared" ref="J131:J194" si="2">DATE(B131,MONTH(1&amp;C131),D131)</f>
        <v>37897</v>
      </c>
      <c r="K131" s="32">
        <f>DATEDIF(J131,DATE(2023,6,8),"Y")</f>
        <v>19</v>
      </c>
    </row>
    <row r="132" spans="1:11" x14ac:dyDescent="0.25">
      <c r="A132" s="25" t="s">
        <v>152</v>
      </c>
      <c r="B132" s="26">
        <v>2003</v>
      </c>
      <c r="C132" s="26" t="s">
        <v>20</v>
      </c>
      <c r="D132" s="26">
        <v>16</v>
      </c>
      <c r="E132" s="26">
        <v>0</v>
      </c>
      <c r="F132" s="45">
        <v>1632.56</v>
      </c>
      <c r="G132" s="25" t="s">
        <v>11</v>
      </c>
      <c r="H132" s="25" t="s">
        <v>11</v>
      </c>
      <c r="I132" s="25" t="s">
        <v>23</v>
      </c>
      <c r="J132" s="53">
        <f t="shared" si="2"/>
        <v>37880</v>
      </c>
      <c r="K132" s="33">
        <f>DATEDIF(J132,DATE(2023,6,8),"Y")</f>
        <v>19</v>
      </c>
    </row>
    <row r="133" spans="1:11" x14ac:dyDescent="0.25">
      <c r="A133" s="22" t="s">
        <v>153</v>
      </c>
      <c r="B133" s="23">
        <v>2004</v>
      </c>
      <c r="C133" s="23" t="s">
        <v>30</v>
      </c>
      <c r="D133" s="23">
        <v>13</v>
      </c>
      <c r="E133" s="23">
        <v>0</v>
      </c>
      <c r="F133" s="44">
        <v>1633.04</v>
      </c>
      <c r="G133" s="22" t="s">
        <v>11</v>
      </c>
      <c r="H133" s="22" t="s">
        <v>11</v>
      </c>
      <c r="I133" s="22" t="s">
        <v>13</v>
      </c>
      <c r="J133" s="52">
        <f t="shared" si="2"/>
        <v>38334</v>
      </c>
      <c r="K133" s="32">
        <f>DATEDIF(J133,DATE(2023,6,8),"Y")</f>
        <v>18</v>
      </c>
    </row>
    <row r="134" spans="1:11" x14ac:dyDescent="0.25">
      <c r="A134" s="25" t="s">
        <v>154</v>
      </c>
      <c r="B134" s="26">
        <v>2004</v>
      </c>
      <c r="C134" s="26" t="s">
        <v>35</v>
      </c>
      <c r="D134" s="26">
        <v>8</v>
      </c>
      <c r="E134" s="26">
        <v>0</v>
      </c>
      <c r="F134" s="45">
        <v>1633.96</v>
      </c>
      <c r="G134" s="25" t="s">
        <v>11</v>
      </c>
      <c r="H134" s="25" t="s">
        <v>16</v>
      </c>
      <c r="I134" s="25" t="s">
        <v>13</v>
      </c>
      <c r="J134" s="53">
        <f t="shared" si="2"/>
        <v>38207</v>
      </c>
      <c r="K134" s="33">
        <f>DATEDIF(J134,DATE(2023,6,8),"Y")</f>
        <v>18</v>
      </c>
    </row>
    <row r="135" spans="1:11" x14ac:dyDescent="0.25">
      <c r="A135" s="22" t="s">
        <v>155</v>
      </c>
      <c r="B135" s="23">
        <v>2004</v>
      </c>
      <c r="C135" s="23" t="s">
        <v>18</v>
      </c>
      <c r="D135" s="23">
        <v>13</v>
      </c>
      <c r="E135" s="23">
        <v>0</v>
      </c>
      <c r="F135" s="44">
        <v>1634.57</v>
      </c>
      <c r="G135" s="22" t="s">
        <v>11</v>
      </c>
      <c r="H135" s="22" t="s">
        <v>11</v>
      </c>
      <c r="I135" s="22" t="s">
        <v>13</v>
      </c>
      <c r="J135" s="52">
        <f t="shared" si="2"/>
        <v>38151</v>
      </c>
      <c r="K135" s="32">
        <f>DATEDIF(J135,DATE(2023,6,8),"Y")</f>
        <v>18</v>
      </c>
    </row>
    <row r="136" spans="1:11" x14ac:dyDescent="0.25">
      <c r="A136" s="25" t="s">
        <v>156</v>
      </c>
      <c r="B136" s="26">
        <v>2003</v>
      </c>
      <c r="C136" s="26" t="s">
        <v>30</v>
      </c>
      <c r="D136" s="26">
        <v>30</v>
      </c>
      <c r="E136" s="26">
        <v>0</v>
      </c>
      <c r="F136" s="45">
        <v>1635.73</v>
      </c>
      <c r="G136" s="25" t="s">
        <v>11</v>
      </c>
      <c r="H136" s="25" t="s">
        <v>12</v>
      </c>
      <c r="I136" s="25" t="s">
        <v>23</v>
      </c>
      <c r="J136" s="53">
        <f t="shared" si="2"/>
        <v>37985</v>
      </c>
      <c r="K136" s="33">
        <f>DATEDIF(J136,DATE(2023,6,8),"Y")</f>
        <v>19</v>
      </c>
    </row>
    <row r="137" spans="1:11" x14ac:dyDescent="0.25">
      <c r="A137" s="22" t="s">
        <v>157</v>
      </c>
      <c r="B137" s="23">
        <v>2003</v>
      </c>
      <c r="C137" s="23" t="s">
        <v>20</v>
      </c>
      <c r="D137" s="23">
        <v>16</v>
      </c>
      <c r="E137" s="23">
        <v>0</v>
      </c>
      <c r="F137" s="44">
        <v>1639.56</v>
      </c>
      <c r="G137" s="22" t="s">
        <v>11</v>
      </c>
      <c r="H137" s="22" t="s">
        <v>11</v>
      </c>
      <c r="I137" s="22" t="s">
        <v>23</v>
      </c>
      <c r="J137" s="52">
        <f t="shared" si="2"/>
        <v>37880</v>
      </c>
      <c r="K137" s="32">
        <f>DATEDIF(J137,DATE(2023,6,8),"Y")</f>
        <v>19</v>
      </c>
    </row>
    <row r="138" spans="1:11" x14ac:dyDescent="0.25">
      <c r="A138" s="25" t="s">
        <v>158</v>
      </c>
      <c r="B138" s="26">
        <v>2003</v>
      </c>
      <c r="C138" s="26" t="s">
        <v>35</v>
      </c>
      <c r="D138" s="26">
        <v>21</v>
      </c>
      <c r="E138" s="26">
        <v>0</v>
      </c>
      <c r="F138" s="45">
        <v>1639.56</v>
      </c>
      <c r="G138" s="25" t="s">
        <v>11</v>
      </c>
      <c r="H138" s="25" t="s">
        <v>11</v>
      </c>
      <c r="I138" s="25" t="s">
        <v>23</v>
      </c>
      <c r="J138" s="53">
        <f t="shared" si="2"/>
        <v>37854</v>
      </c>
      <c r="K138" s="33">
        <f>DATEDIF(J138,DATE(2023,6,8),"Y")</f>
        <v>19</v>
      </c>
    </row>
    <row r="139" spans="1:11" x14ac:dyDescent="0.25">
      <c r="A139" s="22" t="s">
        <v>159</v>
      </c>
      <c r="B139" s="23">
        <v>2003</v>
      </c>
      <c r="C139" s="23" t="s">
        <v>30</v>
      </c>
      <c r="D139" s="23">
        <v>30</v>
      </c>
      <c r="E139" s="23">
        <v>0</v>
      </c>
      <c r="F139" s="44">
        <v>1646.43</v>
      </c>
      <c r="G139" s="22" t="s">
        <v>11</v>
      </c>
      <c r="H139" s="22" t="s">
        <v>16</v>
      </c>
      <c r="I139" s="22" t="s">
        <v>23</v>
      </c>
      <c r="J139" s="52">
        <f t="shared" si="2"/>
        <v>37985</v>
      </c>
      <c r="K139" s="32">
        <f>DATEDIF(J139,DATE(2023,6,8),"Y")</f>
        <v>19</v>
      </c>
    </row>
    <row r="140" spans="1:11" x14ac:dyDescent="0.25">
      <c r="A140" s="25" t="s">
        <v>160</v>
      </c>
      <c r="B140" s="26">
        <v>2000</v>
      </c>
      <c r="C140" s="26" t="s">
        <v>37</v>
      </c>
      <c r="D140" s="26">
        <v>23</v>
      </c>
      <c r="E140" s="26">
        <v>0</v>
      </c>
      <c r="F140" s="45">
        <v>1665</v>
      </c>
      <c r="G140" s="25" t="s">
        <v>11</v>
      </c>
      <c r="H140" s="25" t="s">
        <v>11</v>
      </c>
      <c r="I140" s="25" t="s">
        <v>13</v>
      </c>
      <c r="J140" s="53">
        <f t="shared" si="2"/>
        <v>36822</v>
      </c>
      <c r="K140" s="33">
        <f>DATEDIF(J140,DATE(2023,6,8),"Y")</f>
        <v>22</v>
      </c>
    </row>
    <row r="141" spans="1:11" x14ac:dyDescent="0.25">
      <c r="A141" s="22" t="s">
        <v>161</v>
      </c>
      <c r="B141" s="23">
        <v>2000</v>
      </c>
      <c r="C141" s="23" t="s">
        <v>18</v>
      </c>
      <c r="D141" s="23">
        <v>10</v>
      </c>
      <c r="E141" s="23">
        <v>0</v>
      </c>
      <c r="F141" s="44">
        <v>1674.63</v>
      </c>
      <c r="G141" s="22" t="s">
        <v>11</v>
      </c>
      <c r="H141" s="22" t="s">
        <v>11</v>
      </c>
      <c r="I141" s="22" t="s">
        <v>13</v>
      </c>
      <c r="J141" s="52">
        <f t="shared" si="2"/>
        <v>36687</v>
      </c>
      <c r="K141" s="32">
        <f>DATEDIF(J141,DATE(2023,6,8),"Y")</f>
        <v>22</v>
      </c>
    </row>
    <row r="142" spans="1:11" x14ac:dyDescent="0.25">
      <c r="A142" s="25" t="s">
        <v>162</v>
      </c>
      <c r="B142" s="26">
        <v>2000</v>
      </c>
      <c r="C142" s="26" t="s">
        <v>37</v>
      </c>
      <c r="D142" s="26">
        <v>21</v>
      </c>
      <c r="E142" s="26">
        <v>0</v>
      </c>
      <c r="F142" s="45">
        <v>1682.6</v>
      </c>
      <c r="G142" s="25" t="s">
        <v>11</v>
      </c>
      <c r="H142" s="25" t="s">
        <v>11</v>
      </c>
      <c r="I142" s="25" t="s">
        <v>42</v>
      </c>
      <c r="J142" s="53">
        <f t="shared" si="2"/>
        <v>36820</v>
      </c>
      <c r="K142" s="33">
        <f>DATEDIF(J142,DATE(2023,6,8),"Y")</f>
        <v>22</v>
      </c>
    </row>
    <row r="143" spans="1:11" x14ac:dyDescent="0.25">
      <c r="A143" s="22" t="s">
        <v>163</v>
      </c>
      <c r="B143" s="23">
        <v>2004</v>
      </c>
      <c r="C143" s="23" t="s">
        <v>15</v>
      </c>
      <c r="D143" s="23">
        <v>17</v>
      </c>
      <c r="E143" s="23">
        <v>0</v>
      </c>
      <c r="F143" s="44">
        <v>1694.8</v>
      </c>
      <c r="G143" s="22" t="s">
        <v>11</v>
      </c>
      <c r="H143" s="22" t="s">
        <v>11</v>
      </c>
      <c r="I143" s="22" t="s">
        <v>164</v>
      </c>
      <c r="J143" s="52">
        <f t="shared" si="2"/>
        <v>38308</v>
      </c>
      <c r="K143" s="32">
        <f>DATEDIF(J143,DATE(2023,6,8),"Y")</f>
        <v>18</v>
      </c>
    </row>
    <row r="144" spans="1:11" x14ac:dyDescent="0.25">
      <c r="A144" s="25" t="s">
        <v>165</v>
      </c>
      <c r="B144" s="26">
        <v>2004</v>
      </c>
      <c r="C144" s="26" t="s">
        <v>30</v>
      </c>
      <c r="D144" s="26">
        <v>10</v>
      </c>
      <c r="E144" s="26">
        <v>0</v>
      </c>
      <c r="F144" s="45">
        <v>1702.46</v>
      </c>
      <c r="G144" s="25" t="s">
        <v>11</v>
      </c>
      <c r="H144" s="25" t="s">
        <v>12</v>
      </c>
      <c r="I144" s="25" t="s">
        <v>166</v>
      </c>
      <c r="J144" s="53">
        <f t="shared" si="2"/>
        <v>38331</v>
      </c>
      <c r="K144" s="33">
        <f>DATEDIF(J144,DATE(2023,6,8),"Y")</f>
        <v>18</v>
      </c>
    </row>
    <row r="145" spans="1:11" x14ac:dyDescent="0.25">
      <c r="A145" s="22" t="s">
        <v>167</v>
      </c>
      <c r="B145" s="23">
        <v>2004</v>
      </c>
      <c r="C145" s="23" t="s">
        <v>15</v>
      </c>
      <c r="D145" s="23">
        <v>7</v>
      </c>
      <c r="E145" s="23">
        <v>0</v>
      </c>
      <c r="F145" s="44">
        <v>1704.57</v>
      </c>
      <c r="G145" s="22" t="s">
        <v>11</v>
      </c>
      <c r="H145" s="22" t="s">
        <v>16</v>
      </c>
      <c r="I145" s="22" t="s">
        <v>168</v>
      </c>
      <c r="J145" s="52">
        <f t="shared" si="2"/>
        <v>38298</v>
      </c>
      <c r="K145" s="32">
        <f>DATEDIF(J145,DATE(2023,6,8),"Y")</f>
        <v>18</v>
      </c>
    </row>
    <row r="146" spans="1:11" x14ac:dyDescent="0.25">
      <c r="A146" s="25" t="s">
        <v>169</v>
      </c>
      <c r="B146" s="26">
        <v>2004</v>
      </c>
      <c r="C146" s="26" t="s">
        <v>30</v>
      </c>
      <c r="D146" s="26">
        <v>14</v>
      </c>
      <c r="E146" s="26">
        <v>0</v>
      </c>
      <c r="F146" s="45">
        <v>1704.7</v>
      </c>
      <c r="G146" s="25" t="s">
        <v>11</v>
      </c>
      <c r="H146" s="25" t="s">
        <v>12</v>
      </c>
      <c r="I146" s="25" t="s">
        <v>170</v>
      </c>
      <c r="J146" s="53">
        <f t="shared" si="2"/>
        <v>38335</v>
      </c>
      <c r="K146" s="33">
        <f>DATEDIF(J146,DATE(2023,6,8),"Y")</f>
        <v>18</v>
      </c>
    </row>
    <row r="147" spans="1:11" x14ac:dyDescent="0.25">
      <c r="A147" s="22" t="s">
        <v>171</v>
      </c>
      <c r="B147" s="23">
        <v>2004</v>
      </c>
      <c r="C147" s="23" t="s">
        <v>30</v>
      </c>
      <c r="D147" s="23">
        <v>6</v>
      </c>
      <c r="E147" s="23">
        <v>0</v>
      </c>
      <c r="F147" s="44">
        <v>1705.62</v>
      </c>
      <c r="G147" s="22" t="s">
        <v>11</v>
      </c>
      <c r="H147" s="22" t="s">
        <v>11</v>
      </c>
      <c r="I147" s="22" t="s">
        <v>164</v>
      </c>
      <c r="J147" s="52">
        <f t="shared" si="2"/>
        <v>38327</v>
      </c>
      <c r="K147" s="32">
        <f>DATEDIF(J147,DATE(2023,6,8),"Y")</f>
        <v>18</v>
      </c>
    </row>
    <row r="148" spans="1:11" x14ac:dyDescent="0.25">
      <c r="A148" s="25" t="s">
        <v>172</v>
      </c>
      <c r="B148" s="26">
        <v>2004</v>
      </c>
      <c r="C148" s="26" t="s">
        <v>37</v>
      </c>
      <c r="D148" s="26">
        <v>17</v>
      </c>
      <c r="E148" s="26">
        <v>0</v>
      </c>
      <c r="F148" s="45">
        <v>1708</v>
      </c>
      <c r="G148" s="25" t="s">
        <v>12</v>
      </c>
      <c r="H148" s="25" t="s">
        <v>11</v>
      </c>
      <c r="I148" s="25" t="s">
        <v>168</v>
      </c>
      <c r="J148" s="53">
        <f t="shared" si="2"/>
        <v>38277</v>
      </c>
      <c r="K148" s="33">
        <f>DATEDIF(J148,DATE(2023,6,8),"Y")</f>
        <v>18</v>
      </c>
    </row>
    <row r="149" spans="1:11" x14ac:dyDescent="0.25">
      <c r="A149" s="22" t="s">
        <v>173</v>
      </c>
      <c r="B149" s="23">
        <v>2004</v>
      </c>
      <c r="C149" s="23" t="s">
        <v>30</v>
      </c>
      <c r="D149" s="23">
        <v>12</v>
      </c>
      <c r="E149" s="23">
        <v>0</v>
      </c>
      <c r="F149" s="44">
        <v>1708.93</v>
      </c>
      <c r="G149" s="22" t="s">
        <v>12</v>
      </c>
      <c r="H149" s="22" t="s">
        <v>16</v>
      </c>
      <c r="I149" s="22" t="s">
        <v>166</v>
      </c>
      <c r="J149" s="52">
        <f t="shared" si="2"/>
        <v>38333</v>
      </c>
      <c r="K149" s="32">
        <f>DATEDIF(J149,DATE(2023,6,8),"Y")</f>
        <v>18</v>
      </c>
    </row>
    <row r="150" spans="1:11" x14ac:dyDescent="0.25">
      <c r="A150" s="25" t="s">
        <v>174</v>
      </c>
      <c r="B150" s="26">
        <v>2004</v>
      </c>
      <c r="C150" s="26" t="s">
        <v>20</v>
      </c>
      <c r="D150" s="26">
        <v>19</v>
      </c>
      <c r="E150" s="26">
        <v>1</v>
      </c>
      <c r="F150" s="45">
        <v>1711.03</v>
      </c>
      <c r="G150" s="25" t="s">
        <v>12</v>
      </c>
      <c r="H150" s="25" t="s">
        <v>12</v>
      </c>
      <c r="I150" s="25" t="s">
        <v>13</v>
      </c>
      <c r="J150" s="53">
        <f t="shared" si="2"/>
        <v>38249</v>
      </c>
      <c r="K150" s="33">
        <f>DATEDIF(J150,DATE(2023,6,8),"Y")</f>
        <v>18</v>
      </c>
    </row>
    <row r="151" spans="1:11" x14ac:dyDescent="0.25">
      <c r="A151" s="22" t="s">
        <v>175</v>
      </c>
      <c r="B151" s="23">
        <v>2004</v>
      </c>
      <c r="C151" s="23" t="s">
        <v>20</v>
      </c>
      <c r="D151" s="23">
        <v>21</v>
      </c>
      <c r="E151" s="23">
        <v>0</v>
      </c>
      <c r="F151" s="44">
        <v>1712.23</v>
      </c>
      <c r="G151" s="22" t="s">
        <v>12</v>
      </c>
      <c r="H151" s="22" t="s">
        <v>16</v>
      </c>
      <c r="I151" s="22" t="s">
        <v>168</v>
      </c>
      <c r="J151" s="52">
        <f t="shared" si="2"/>
        <v>38251</v>
      </c>
      <c r="K151" s="32">
        <f>DATEDIF(J151,DATE(2023,6,8),"Y")</f>
        <v>18</v>
      </c>
    </row>
    <row r="152" spans="1:11" x14ac:dyDescent="0.25">
      <c r="A152" s="25" t="s">
        <v>176</v>
      </c>
      <c r="B152" s="26">
        <v>2004</v>
      </c>
      <c r="C152" s="26" t="s">
        <v>18</v>
      </c>
      <c r="D152" s="26">
        <v>10</v>
      </c>
      <c r="E152" s="26">
        <v>1</v>
      </c>
      <c r="F152" s="45">
        <v>1719.44</v>
      </c>
      <c r="G152" s="25" t="s">
        <v>12</v>
      </c>
      <c r="H152" s="25" t="s">
        <v>12</v>
      </c>
      <c r="I152" s="25" t="s">
        <v>13</v>
      </c>
      <c r="J152" s="53">
        <f t="shared" si="2"/>
        <v>38148</v>
      </c>
      <c r="K152" s="33">
        <f>DATEDIF(J152,DATE(2023,6,8),"Y")</f>
        <v>18</v>
      </c>
    </row>
    <row r="153" spans="1:11" x14ac:dyDescent="0.25">
      <c r="A153" s="22" t="s">
        <v>177</v>
      </c>
      <c r="B153" s="23">
        <v>2004</v>
      </c>
      <c r="C153" s="23" t="s">
        <v>20</v>
      </c>
      <c r="D153" s="23">
        <v>11</v>
      </c>
      <c r="E153" s="23">
        <v>1</v>
      </c>
      <c r="F153" s="44">
        <v>1720.35</v>
      </c>
      <c r="G153" s="22" t="s">
        <v>12</v>
      </c>
      <c r="H153" s="22" t="s">
        <v>12</v>
      </c>
      <c r="I153" s="22" t="s">
        <v>13</v>
      </c>
      <c r="J153" s="52">
        <f t="shared" si="2"/>
        <v>38241</v>
      </c>
      <c r="K153" s="32">
        <f>DATEDIF(J153,DATE(2023,6,8),"Y")</f>
        <v>18</v>
      </c>
    </row>
    <row r="154" spans="1:11" x14ac:dyDescent="0.25">
      <c r="A154" s="25" t="s">
        <v>178</v>
      </c>
      <c r="B154" s="26">
        <v>2004</v>
      </c>
      <c r="C154" s="26" t="s">
        <v>37</v>
      </c>
      <c r="D154" s="26">
        <v>21</v>
      </c>
      <c r="E154" s="26">
        <v>1</v>
      </c>
      <c r="F154" s="45">
        <v>1725.55</v>
      </c>
      <c r="G154" s="25" t="s">
        <v>12</v>
      </c>
      <c r="H154" s="25" t="s">
        <v>11</v>
      </c>
      <c r="I154" s="25" t="s">
        <v>13</v>
      </c>
      <c r="J154" s="53">
        <f t="shared" si="2"/>
        <v>38281</v>
      </c>
      <c r="K154" s="33">
        <f>DATEDIF(J154,DATE(2023,6,8),"Y")</f>
        <v>18</v>
      </c>
    </row>
    <row r="155" spans="1:11" x14ac:dyDescent="0.25">
      <c r="A155" s="22" t="s">
        <v>179</v>
      </c>
      <c r="B155" s="23">
        <v>2004</v>
      </c>
      <c r="C155" s="23" t="s">
        <v>20</v>
      </c>
      <c r="D155" s="23">
        <v>9</v>
      </c>
      <c r="E155" s="23">
        <v>1</v>
      </c>
      <c r="F155" s="44">
        <v>1727.54</v>
      </c>
      <c r="G155" s="22" t="s">
        <v>12</v>
      </c>
      <c r="H155" s="22" t="s">
        <v>16</v>
      </c>
      <c r="I155" s="22" t="s">
        <v>13</v>
      </c>
      <c r="J155" s="52">
        <f t="shared" si="2"/>
        <v>38239</v>
      </c>
      <c r="K155" s="32">
        <f>DATEDIF(J155,DATE(2023,6,8),"Y")</f>
        <v>18</v>
      </c>
    </row>
    <row r="156" spans="1:11" x14ac:dyDescent="0.25">
      <c r="A156" s="25" t="s">
        <v>180</v>
      </c>
      <c r="B156" s="26">
        <v>2003</v>
      </c>
      <c r="C156" s="26" t="s">
        <v>15</v>
      </c>
      <c r="D156" s="26">
        <v>21</v>
      </c>
      <c r="E156" s="26">
        <v>0</v>
      </c>
      <c r="F156" s="45">
        <v>1727.79</v>
      </c>
      <c r="G156" s="25" t="s">
        <v>12</v>
      </c>
      <c r="H156" s="25" t="s">
        <v>12</v>
      </c>
      <c r="I156" s="25" t="s">
        <v>42</v>
      </c>
      <c r="J156" s="53">
        <f t="shared" si="2"/>
        <v>37946</v>
      </c>
      <c r="K156" s="33">
        <f>DATEDIF(J156,DATE(2023,6,8),"Y")</f>
        <v>19</v>
      </c>
    </row>
    <row r="157" spans="1:11" x14ac:dyDescent="0.25">
      <c r="A157" s="22" t="s">
        <v>181</v>
      </c>
      <c r="B157" s="23">
        <v>2003</v>
      </c>
      <c r="C157" s="23" t="s">
        <v>20</v>
      </c>
      <c r="D157" s="23">
        <v>1</v>
      </c>
      <c r="E157" s="23">
        <v>0</v>
      </c>
      <c r="F157" s="44">
        <v>1728.9</v>
      </c>
      <c r="G157" s="22" t="s">
        <v>12</v>
      </c>
      <c r="H157" s="22" t="s">
        <v>11</v>
      </c>
      <c r="I157" s="22" t="s">
        <v>42</v>
      </c>
      <c r="J157" s="52">
        <f t="shared" si="2"/>
        <v>37865</v>
      </c>
      <c r="K157" s="32">
        <f>DATEDIF(J157,DATE(2023,6,8),"Y")</f>
        <v>19</v>
      </c>
    </row>
    <row r="158" spans="1:11" x14ac:dyDescent="0.25">
      <c r="A158" s="25" t="s">
        <v>182</v>
      </c>
      <c r="B158" s="26">
        <v>2003</v>
      </c>
      <c r="C158" s="26" t="s">
        <v>15</v>
      </c>
      <c r="D158" s="26">
        <v>9</v>
      </c>
      <c r="E158" s="26">
        <v>0</v>
      </c>
      <c r="F158" s="45">
        <v>1731.68</v>
      </c>
      <c r="G158" s="25" t="s">
        <v>12</v>
      </c>
      <c r="H158" s="25" t="s">
        <v>11</v>
      </c>
      <c r="I158" s="25" t="s">
        <v>42</v>
      </c>
      <c r="J158" s="53">
        <f t="shared" si="2"/>
        <v>37934</v>
      </c>
      <c r="K158" s="33">
        <f>DATEDIF(J158,DATE(2023,6,8),"Y")</f>
        <v>19</v>
      </c>
    </row>
    <row r="159" spans="1:11" x14ac:dyDescent="0.25">
      <c r="A159" s="22" t="s">
        <v>183</v>
      </c>
      <c r="B159" s="23">
        <v>2003</v>
      </c>
      <c r="C159" s="23" t="s">
        <v>15</v>
      </c>
      <c r="D159" s="23">
        <v>14</v>
      </c>
      <c r="E159" s="23">
        <v>0</v>
      </c>
      <c r="F159" s="44">
        <v>1737.38</v>
      </c>
      <c r="G159" s="22" t="s">
        <v>12</v>
      </c>
      <c r="H159" s="22" t="s">
        <v>11</v>
      </c>
      <c r="I159" s="22" t="s">
        <v>42</v>
      </c>
      <c r="J159" s="52">
        <f t="shared" si="2"/>
        <v>37939</v>
      </c>
      <c r="K159" s="32">
        <f>DATEDIF(J159,DATE(2023,6,8),"Y")</f>
        <v>19</v>
      </c>
    </row>
    <row r="160" spans="1:11" x14ac:dyDescent="0.25">
      <c r="A160" s="25" t="s">
        <v>184</v>
      </c>
      <c r="B160" s="26">
        <v>2003</v>
      </c>
      <c r="C160" s="26" t="s">
        <v>10</v>
      </c>
      <c r="D160" s="26">
        <v>25</v>
      </c>
      <c r="E160" s="26">
        <v>0</v>
      </c>
      <c r="F160" s="45">
        <v>1743.21</v>
      </c>
      <c r="G160" s="25" t="s">
        <v>12</v>
      </c>
      <c r="H160" s="25" t="s">
        <v>16</v>
      </c>
      <c r="I160" s="25" t="s">
        <v>42</v>
      </c>
      <c r="J160" s="53">
        <f t="shared" si="2"/>
        <v>37827</v>
      </c>
      <c r="K160" s="33">
        <f>DATEDIF(J160,DATE(2023,6,8),"Y")</f>
        <v>19</v>
      </c>
    </row>
    <row r="161" spans="1:11" x14ac:dyDescent="0.25">
      <c r="A161" s="22" t="s">
        <v>185</v>
      </c>
      <c r="B161" s="23">
        <v>2003</v>
      </c>
      <c r="C161" s="23" t="s">
        <v>10</v>
      </c>
      <c r="D161" s="23">
        <v>28</v>
      </c>
      <c r="E161" s="23">
        <v>0</v>
      </c>
      <c r="F161" s="44">
        <v>1744.47</v>
      </c>
      <c r="G161" s="22" t="s">
        <v>12</v>
      </c>
      <c r="H161" s="22" t="s">
        <v>16</v>
      </c>
      <c r="I161" s="22" t="s">
        <v>42</v>
      </c>
      <c r="J161" s="52">
        <f t="shared" si="2"/>
        <v>37830</v>
      </c>
      <c r="K161" s="32">
        <f>DATEDIF(J161,DATE(2023,6,8),"Y")</f>
        <v>19</v>
      </c>
    </row>
    <row r="162" spans="1:11" x14ac:dyDescent="0.25">
      <c r="A162" s="25" t="s">
        <v>186</v>
      </c>
      <c r="B162" s="26">
        <v>2003</v>
      </c>
      <c r="C162" s="26" t="s">
        <v>20</v>
      </c>
      <c r="D162" s="26">
        <v>26</v>
      </c>
      <c r="E162" s="26">
        <v>0</v>
      </c>
      <c r="F162" s="45">
        <v>1748.77</v>
      </c>
      <c r="G162" s="25" t="s">
        <v>12</v>
      </c>
      <c r="H162" s="25" t="s">
        <v>16</v>
      </c>
      <c r="I162" s="25" t="s">
        <v>42</v>
      </c>
      <c r="J162" s="53">
        <f t="shared" si="2"/>
        <v>37890</v>
      </c>
      <c r="K162" s="33">
        <f>DATEDIF(J162,DATE(2023,6,8),"Y")</f>
        <v>19</v>
      </c>
    </row>
    <row r="163" spans="1:11" x14ac:dyDescent="0.25">
      <c r="A163" s="22" t="s">
        <v>187</v>
      </c>
      <c r="B163" s="23">
        <v>1998</v>
      </c>
      <c r="C163" s="23" t="s">
        <v>37</v>
      </c>
      <c r="D163" s="23">
        <v>7</v>
      </c>
      <c r="E163" s="23">
        <v>0</v>
      </c>
      <c r="F163" s="44">
        <v>1756.6</v>
      </c>
      <c r="G163" s="22" t="s">
        <v>12</v>
      </c>
      <c r="H163" s="22" t="s">
        <v>12</v>
      </c>
      <c r="I163" s="22" t="s">
        <v>13</v>
      </c>
      <c r="J163" s="52">
        <f t="shared" si="2"/>
        <v>36075</v>
      </c>
      <c r="K163" s="32">
        <f>DATEDIF(J163,DATE(2023,6,8),"Y")</f>
        <v>24</v>
      </c>
    </row>
    <row r="164" spans="1:11" x14ac:dyDescent="0.25">
      <c r="A164" s="25" t="s">
        <v>188</v>
      </c>
      <c r="B164" s="26">
        <v>2003</v>
      </c>
      <c r="C164" s="26" t="s">
        <v>15</v>
      </c>
      <c r="D164" s="26">
        <v>19</v>
      </c>
      <c r="E164" s="26">
        <v>0</v>
      </c>
      <c r="F164" s="45">
        <v>1759.34</v>
      </c>
      <c r="G164" s="25" t="s">
        <v>12</v>
      </c>
      <c r="H164" s="25" t="s">
        <v>16</v>
      </c>
      <c r="I164" s="25" t="s">
        <v>42</v>
      </c>
      <c r="J164" s="53">
        <f t="shared" si="2"/>
        <v>37944</v>
      </c>
      <c r="K164" s="33">
        <f>DATEDIF(J164,DATE(2023,6,8),"Y")</f>
        <v>19</v>
      </c>
    </row>
    <row r="165" spans="1:11" x14ac:dyDescent="0.25">
      <c r="A165" s="22" t="s">
        <v>189</v>
      </c>
      <c r="B165" s="23">
        <v>2002</v>
      </c>
      <c r="C165" s="23" t="s">
        <v>30</v>
      </c>
      <c r="D165" s="23">
        <v>13</v>
      </c>
      <c r="E165" s="23">
        <v>0</v>
      </c>
      <c r="F165" s="44">
        <v>1769.53</v>
      </c>
      <c r="G165" s="22" t="s">
        <v>12</v>
      </c>
      <c r="H165" s="22" t="s">
        <v>12</v>
      </c>
      <c r="I165" s="22" t="s">
        <v>23</v>
      </c>
      <c r="J165" s="52">
        <f t="shared" si="2"/>
        <v>37603</v>
      </c>
      <c r="K165" s="32">
        <f>DATEDIF(J165,DATE(2023,6,8),"Y")</f>
        <v>20</v>
      </c>
    </row>
    <row r="166" spans="1:11" x14ac:dyDescent="0.25">
      <c r="A166" s="25" t="s">
        <v>190</v>
      </c>
      <c r="B166" s="26">
        <v>1999</v>
      </c>
      <c r="C166" s="26" t="s">
        <v>20</v>
      </c>
      <c r="D166" s="26">
        <v>25</v>
      </c>
      <c r="E166" s="26">
        <v>0</v>
      </c>
      <c r="F166" s="45">
        <v>1815.88</v>
      </c>
      <c r="G166" s="25" t="s">
        <v>12</v>
      </c>
      <c r="H166" s="25" t="s">
        <v>12</v>
      </c>
      <c r="I166" s="25" t="s">
        <v>13</v>
      </c>
      <c r="J166" s="53">
        <f t="shared" si="2"/>
        <v>36428</v>
      </c>
      <c r="K166" s="33">
        <f>DATEDIF(J166,DATE(2023,6,8),"Y")</f>
        <v>23</v>
      </c>
    </row>
    <row r="167" spans="1:11" x14ac:dyDescent="0.25">
      <c r="A167" s="22" t="s">
        <v>191</v>
      </c>
      <c r="B167" s="23">
        <v>2004</v>
      </c>
      <c r="C167" s="23" t="s">
        <v>35</v>
      </c>
      <c r="D167" s="23">
        <v>19</v>
      </c>
      <c r="E167" s="23">
        <v>0</v>
      </c>
      <c r="F167" s="44">
        <v>1822.54</v>
      </c>
      <c r="G167" s="22" t="s">
        <v>12</v>
      </c>
      <c r="H167" s="22" t="s">
        <v>16</v>
      </c>
      <c r="I167" s="22" t="s">
        <v>23</v>
      </c>
      <c r="J167" s="52">
        <f t="shared" si="2"/>
        <v>38218</v>
      </c>
      <c r="K167" s="32">
        <f>DATEDIF(J167,DATE(2023,6,8),"Y")</f>
        <v>18</v>
      </c>
    </row>
    <row r="168" spans="1:11" x14ac:dyDescent="0.25">
      <c r="A168" s="25" t="s">
        <v>192</v>
      </c>
      <c r="B168" s="26">
        <v>1999</v>
      </c>
      <c r="C168" s="26" t="s">
        <v>15</v>
      </c>
      <c r="D168" s="26">
        <v>17</v>
      </c>
      <c r="E168" s="26">
        <v>0</v>
      </c>
      <c r="F168" s="45">
        <v>1824.29</v>
      </c>
      <c r="G168" s="25" t="s">
        <v>12</v>
      </c>
      <c r="H168" s="25" t="s">
        <v>12</v>
      </c>
      <c r="I168" s="25" t="s">
        <v>13</v>
      </c>
      <c r="J168" s="53">
        <f t="shared" si="2"/>
        <v>36481</v>
      </c>
      <c r="K168" s="33">
        <f>DATEDIF(J168,DATE(2023,6,8),"Y")</f>
        <v>23</v>
      </c>
    </row>
    <row r="169" spans="1:11" x14ac:dyDescent="0.25">
      <c r="A169" s="22" t="s">
        <v>193</v>
      </c>
      <c r="B169" s="23">
        <v>1999</v>
      </c>
      <c r="C169" s="23" t="s">
        <v>37</v>
      </c>
      <c r="D169" s="23">
        <v>1</v>
      </c>
      <c r="E169" s="23">
        <v>0</v>
      </c>
      <c r="F169" s="44">
        <v>1826.84</v>
      </c>
      <c r="G169" s="22" t="s">
        <v>12</v>
      </c>
      <c r="H169" s="22" t="s">
        <v>11</v>
      </c>
      <c r="I169" s="22" t="s">
        <v>42</v>
      </c>
      <c r="J169" s="52">
        <f t="shared" si="2"/>
        <v>36434</v>
      </c>
      <c r="K169" s="32">
        <f>DATEDIF(J169,DATE(2023,6,8),"Y")</f>
        <v>23</v>
      </c>
    </row>
    <row r="170" spans="1:11" x14ac:dyDescent="0.25">
      <c r="A170" s="25" t="s">
        <v>194</v>
      </c>
      <c r="B170" s="26">
        <v>2003</v>
      </c>
      <c r="C170" s="26" t="s">
        <v>35</v>
      </c>
      <c r="D170" s="26">
        <v>11</v>
      </c>
      <c r="E170" s="26">
        <v>1</v>
      </c>
      <c r="F170" s="45">
        <v>1832.09</v>
      </c>
      <c r="G170" s="25" t="s">
        <v>12</v>
      </c>
      <c r="H170" s="25" t="s">
        <v>12</v>
      </c>
      <c r="I170" s="25" t="s">
        <v>42</v>
      </c>
      <c r="J170" s="53">
        <f t="shared" si="2"/>
        <v>37844</v>
      </c>
      <c r="K170" s="33">
        <f>DATEDIF(J170,DATE(2023,6,8),"Y")</f>
        <v>19</v>
      </c>
    </row>
    <row r="171" spans="1:11" x14ac:dyDescent="0.25">
      <c r="A171" s="22" t="s">
        <v>195</v>
      </c>
      <c r="B171" s="23">
        <v>2003</v>
      </c>
      <c r="C171" s="23" t="s">
        <v>35</v>
      </c>
      <c r="D171" s="23">
        <v>4</v>
      </c>
      <c r="E171" s="23">
        <v>1</v>
      </c>
      <c r="F171" s="44">
        <v>1837.24</v>
      </c>
      <c r="G171" s="22" t="s">
        <v>12</v>
      </c>
      <c r="H171" s="22" t="s">
        <v>11</v>
      </c>
      <c r="I171" s="22" t="s">
        <v>42</v>
      </c>
      <c r="J171" s="52">
        <f t="shared" si="2"/>
        <v>37837</v>
      </c>
      <c r="K171" s="32">
        <f>DATEDIF(J171,DATE(2023,6,8),"Y")</f>
        <v>19</v>
      </c>
    </row>
    <row r="172" spans="1:11" x14ac:dyDescent="0.25">
      <c r="A172" s="25" t="s">
        <v>196</v>
      </c>
      <c r="B172" s="26">
        <v>1999</v>
      </c>
      <c r="C172" s="26" t="s">
        <v>30</v>
      </c>
      <c r="D172" s="26">
        <v>12</v>
      </c>
      <c r="E172" s="26">
        <v>0</v>
      </c>
      <c r="F172" s="45">
        <v>1837.28</v>
      </c>
      <c r="G172" s="25" t="s">
        <v>12</v>
      </c>
      <c r="H172" s="25" t="s">
        <v>11</v>
      </c>
      <c r="I172" s="25" t="s">
        <v>13</v>
      </c>
      <c r="J172" s="53">
        <f t="shared" si="2"/>
        <v>36506</v>
      </c>
      <c r="K172" s="33">
        <f>DATEDIF(J172,DATE(2023,6,8),"Y")</f>
        <v>23</v>
      </c>
    </row>
    <row r="173" spans="1:11" x14ac:dyDescent="0.25">
      <c r="A173" s="22" t="s">
        <v>197</v>
      </c>
      <c r="B173" s="23">
        <v>2003</v>
      </c>
      <c r="C173" s="23" t="s">
        <v>10</v>
      </c>
      <c r="D173" s="23">
        <v>20</v>
      </c>
      <c r="E173" s="23">
        <v>1</v>
      </c>
      <c r="F173" s="44">
        <v>1842.52</v>
      </c>
      <c r="G173" s="22" t="s">
        <v>12</v>
      </c>
      <c r="H173" s="22" t="s">
        <v>11</v>
      </c>
      <c r="I173" s="22" t="s">
        <v>42</v>
      </c>
      <c r="J173" s="52">
        <f t="shared" si="2"/>
        <v>37822</v>
      </c>
      <c r="K173" s="32">
        <f>DATEDIF(J173,DATE(2023,6,8),"Y")</f>
        <v>19</v>
      </c>
    </row>
    <row r="174" spans="1:11" x14ac:dyDescent="0.25">
      <c r="A174" s="25" t="s">
        <v>198</v>
      </c>
      <c r="B174" s="26">
        <v>1994</v>
      </c>
      <c r="C174" s="26" t="s">
        <v>30</v>
      </c>
      <c r="D174" s="26">
        <v>6</v>
      </c>
      <c r="E174" s="26">
        <v>0</v>
      </c>
      <c r="F174" s="45">
        <v>1850.55</v>
      </c>
      <c r="G174" s="25" t="s">
        <v>12</v>
      </c>
      <c r="H174" s="25" t="s">
        <v>11</v>
      </c>
      <c r="I174" s="25" t="s">
        <v>23</v>
      </c>
      <c r="J174" s="53">
        <f t="shared" si="2"/>
        <v>34674</v>
      </c>
      <c r="K174" s="33">
        <f>DATEDIF(J174,DATE(2023,6,8),"Y")</f>
        <v>28</v>
      </c>
    </row>
    <row r="175" spans="1:11" x14ac:dyDescent="0.25">
      <c r="A175" s="22" t="s">
        <v>199</v>
      </c>
      <c r="B175" s="23">
        <v>2004</v>
      </c>
      <c r="C175" s="23" t="s">
        <v>30</v>
      </c>
      <c r="D175" s="23">
        <v>27</v>
      </c>
      <c r="E175" s="23">
        <v>0</v>
      </c>
      <c r="F175" s="44">
        <v>1863.45</v>
      </c>
      <c r="G175" s="22" t="s">
        <v>12</v>
      </c>
      <c r="H175" s="22" t="s">
        <v>16</v>
      </c>
      <c r="I175" s="22" t="s">
        <v>200</v>
      </c>
      <c r="J175" s="52">
        <f t="shared" si="2"/>
        <v>38348</v>
      </c>
      <c r="K175" s="32">
        <f>DATEDIF(J175,DATE(2023,6,8),"Y")</f>
        <v>18</v>
      </c>
    </row>
    <row r="176" spans="1:11" x14ac:dyDescent="0.25">
      <c r="A176" s="25" t="s">
        <v>201</v>
      </c>
      <c r="B176" s="26">
        <v>1996</v>
      </c>
      <c r="C176" s="26" t="s">
        <v>10</v>
      </c>
      <c r="D176" s="26">
        <v>2</v>
      </c>
      <c r="E176" s="26">
        <v>0</v>
      </c>
      <c r="F176" s="45">
        <v>1865.98</v>
      </c>
      <c r="G176" s="25" t="s">
        <v>12</v>
      </c>
      <c r="H176" s="25" t="s">
        <v>12</v>
      </c>
      <c r="I176" s="25" t="s">
        <v>23</v>
      </c>
      <c r="J176" s="53">
        <f t="shared" si="2"/>
        <v>35248</v>
      </c>
      <c r="K176" s="33">
        <f>DATEDIF(J176,DATE(2023,6,8),"Y")</f>
        <v>26</v>
      </c>
    </row>
    <row r="177" spans="1:11" x14ac:dyDescent="0.25">
      <c r="A177" s="22" t="s">
        <v>202</v>
      </c>
      <c r="B177" s="23">
        <v>2002</v>
      </c>
      <c r="C177" s="23" t="s">
        <v>20</v>
      </c>
      <c r="D177" s="23">
        <v>22</v>
      </c>
      <c r="E177" s="23">
        <v>0</v>
      </c>
      <c r="F177" s="44">
        <v>1875.34</v>
      </c>
      <c r="G177" s="22" t="s">
        <v>12</v>
      </c>
      <c r="H177" s="22" t="s">
        <v>11</v>
      </c>
      <c r="I177" s="22" t="s">
        <v>42</v>
      </c>
      <c r="J177" s="52">
        <f t="shared" si="2"/>
        <v>37521</v>
      </c>
      <c r="K177" s="32">
        <f>DATEDIF(J177,DATE(2023,6,8),"Y")</f>
        <v>20</v>
      </c>
    </row>
    <row r="178" spans="1:11" x14ac:dyDescent="0.25">
      <c r="A178" s="25" t="s">
        <v>203</v>
      </c>
      <c r="B178" s="26">
        <v>2002</v>
      </c>
      <c r="C178" s="26" t="s">
        <v>37</v>
      </c>
      <c r="D178" s="26">
        <v>29</v>
      </c>
      <c r="E178" s="26">
        <v>0</v>
      </c>
      <c r="F178" s="45">
        <v>1877.93</v>
      </c>
      <c r="G178" s="25" t="s">
        <v>12</v>
      </c>
      <c r="H178" s="25" t="s">
        <v>16</v>
      </c>
      <c r="I178" s="25" t="s">
        <v>13</v>
      </c>
      <c r="J178" s="53">
        <f t="shared" si="2"/>
        <v>37558</v>
      </c>
      <c r="K178" s="33">
        <f>DATEDIF(J178,DATE(2023,6,8),"Y")</f>
        <v>20</v>
      </c>
    </row>
    <row r="179" spans="1:11" x14ac:dyDescent="0.25">
      <c r="A179" s="22" t="s">
        <v>204</v>
      </c>
      <c r="B179" s="23">
        <v>2002</v>
      </c>
      <c r="C179" s="23" t="s">
        <v>35</v>
      </c>
      <c r="D179" s="23">
        <v>29</v>
      </c>
      <c r="E179" s="23">
        <v>0</v>
      </c>
      <c r="F179" s="44">
        <v>1880.07</v>
      </c>
      <c r="G179" s="22" t="s">
        <v>12</v>
      </c>
      <c r="H179" s="22" t="s">
        <v>11</v>
      </c>
      <c r="I179" s="22" t="s">
        <v>13</v>
      </c>
      <c r="J179" s="52">
        <f t="shared" si="2"/>
        <v>37497</v>
      </c>
      <c r="K179" s="32">
        <f>DATEDIF(J179,DATE(2023,6,8),"Y")</f>
        <v>20</v>
      </c>
    </row>
    <row r="180" spans="1:11" x14ac:dyDescent="0.25">
      <c r="A180" s="25" t="s">
        <v>205</v>
      </c>
      <c r="B180" s="26">
        <v>2002</v>
      </c>
      <c r="C180" s="26" t="s">
        <v>35</v>
      </c>
      <c r="D180" s="26">
        <v>21</v>
      </c>
      <c r="E180" s="26">
        <v>0</v>
      </c>
      <c r="F180" s="45">
        <v>1880.49</v>
      </c>
      <c r="G180" s="25" t="s">
        <v>12</v>
      </c>
      <c r="H180" s="25" t="s">
        <v>16</v>
      </c>
      <c r="I180" s="25" t="s">
        <v>42</v>
      </c>
      <c r="J180" s="53">
        <f t="shared" si="2"/>
        <v>37489</v>
      </c>
      <c r="K180" s="33">
        <f>DATEDIF(J180,DATE(2023,6,8),"Y")</f>
        <v>20</v>
      </c>
    </row>
    <row r="181" spans="1:11" x14ac:dyDescent="0.25">
      <c r="A181" s="22" t="s">
        <v>206</v>
      </c>
      <c r="B181" s="23">
        <v>2001</v>
      </c>
      <c r="C181" s="23" t="s">
        <v>35</v>
      </c>
      <c r="D181" s="23">
        <v>10</v>
      </c>
      <c r="E181" s="23">
        <v>0</v>
      </c>
      <c r="F181" s="44">
        <v>1906.36</v>
      </c>
      <c r="G181" s="22" t="s">
        <v>12</v>
      </c>
      <c r="H181" s="22" t="s">
        <v>16</v>
      </c>
      <c r="I181" s="22" t="s">
        <v>23</v>
      </c>
      <c r="J181" s="52">
        <f t="shared" si="2"/>
        <v>37113</v>
      </c>
      <c r="K181" s="32">
        <f>DATEDIF(J181,DATE(2023,6,8),"Y")</f>
        <v>21</v>
      </c>
    </row>
    <row r="182" spans="1:11" x14ac:dyDescent="0.25">
      <c r="A182" s="25" t="s">
        <v>207</v>
      </c>
      <c r="B182" s="26">
        <v>1994</v>
      </c>
      <c r="C182" s="26" t="s">
        <v>37</v>
      </c>
      <c r="D182" s="26">
        <v>6</v>
      </c>
      <c r="E182" s="26">
        <v>0</v>
      </c>
      <c r="F182" s="45">
        <v>1908.9</v>
      </c>
      <c r="G182" s="25" t="s">
        <v>12</v>
      </c>
      <c r="H182" s="25" t="s">
        <v>12</v>
      </c>
      <c r="I182" s="25" t="s">
        <v>13</v>
      </c>
      <c r="J182" s="53">
        <f t="shared" si="2"/>
        <v>34613</v>
      </c>
      <c r="K182" s="33">
        <f>DATEDIF(J182,DATE(2023,6,8),"Y")</f>
        <v>28</v>
      </c>
    </row>
    <row r="183" spans="1:11" x14ac:dyDescent="0.25">
      <c r="A183" s="22" t="s">
        <v>208</v>
      </c>
      <c r="B183" s="23">
        <v>2001</v>
      </c>
      <c r="C183" s="23" t="s">
        <v>35</v>
      </c>
      <c r="D183" s="23">
        <v>3</v>
      </c>
      <c r="E183" s="23">
        <v>0</v>
      </c>
      <c r="F183" s="44">
        <v>1909.53</v>
      </c>
      <c r="G183" s="22" t="s">
        <v>12</v>
      </c>
      <c r="H183" s="22" t="s">
        <v>12</v>
      </c>
      <c r="I183" s="22" t="s">
        <v>23</v>
      </c>
      <c r="J183" s="52">
        <f t="shared" si="2"/>
        <v>37106</v>
      </c>
      <c r="K183" s="32">
        <f>DATEDIF(J183,DATE(2023,6,8),"Y")</f>
        <v>21</v>
      </c>
    </row>
    <row r="184" spans="1:11" x14ac:dyDescent="0.25">
      <c r="A184" s="25" t="s">
        <v>209</v>
      </c>
      <c r="B184" s="26">
        <v>2001</v>
      </c>
      <c r="C184" s="26" t="s">
        <v>30</v>
      </c>
      <c r="D184" s="26">
        <v>9</v>
      </c>
      <c r="E184" s="26">
        <v>0</v>
      </c>
      <c r="F184" s="45">
        <v>1917.32</v>
      </c>
      <c r="G184" s="25" t="s">
        <v>12</v>
      </c>
      <c r="H184" s="25" t="s">
        <v>11</v>
      </c>
      <c r="I184" s="25" t="s">
        <v>23</v>
      </c>
      <c r="J184" s="53">
        <f t="shared" si="2"/>
        <v>37234</v>
      </c>
      <c r="K184" s="33">
        <f>DATEDIF(J184,DATE(2023,6,8),"Y")</f>
        <v>21</v>
      </c>
    </row>
    <row r="185" spans="1:11" x14ac:dyDescent="0.25">
      <c r="A185" s="22" t="s">
        <v>210</v>
      </c>
      <c r="B185" s="23">
        <v>2002</v>
      </c>
      <c r="C185" s="23" t="s">
        <v>20</v>
      </c>
      <c r="D185" s="23">
        <v>7</v>
      </c>
      <c r="E185" s="23">
        <v>1</v>
      </c>
      <c r="F185" s="44">
        <v>1964.78</v>
      </c>
      <c r="G185" s="22" t="s">
        <v>12</v>
      </c>
      <c r="H185" s="22" t="s">
        <v>16</v>
      </c>
      <c r="I185" s="22" t="s">
        <v>42</v>
      </c>
      <c r="J185" s="52">
        <f t="shared" si="2"/>
        <v>37506</v>
      </c>
      <c r="K185" s="32">
        <f>DATEDIF(J185,DATE(2023,6,8),"Y")</f>
        <v>20</v>
      </c>
    </row>
    <row r="186" spans="1:11" x14ac:dyDescent="0.25">
      <c r="A186" s="25" t="s">
        <v>211</v>
      </c>
      <c r="B186" s="26">
        <v>2002</v>
      </c>
      <c r="C186" s="26" t="s">
        <v>10</v>
      </c>
      <c r="D186" s="26">
        <v>29</v>
      </c>
      <c r="E186" s="26">
        <v>0</v>
      </c>
      <c r="F186" s="45">
        <v>1967.02</v>
      </c>
      <c r="G186" s="25" t="s">
        <v>12</v>
      </c>
      <c r="H186" s="25" t="s">
        <v>11</v>
      </c>
      <c r="I186" s="25" t="s">
        <v>168</v>
      </c>
      <c r="J186" s="53">
        <f t="shared" si="2"/>
        <v>37466</v>
      </c>
      <c r="K186" s="33">
        <f>DATEDIF(J186,DATE(2023,6,8),"Y")</f>
        <v>20</v>
      </c>
    </row>
    <row r="187" spans="1:11" x14ac:dyDescent="0.25">
      <c r="A187" s="22" t="s">
        <v>212</v>
      </c>
      <c r="B187" s="23">
        <v>1998</v>
      </c>
      <c r="C187" s="23" t="s">
        <v>20</v>
      </c>
      <c r="D187" s="23">
        <v>28</v>
      </c>
      <c r="E187" s="23">
        <v>0</v>
      </c>
      <c r="F187" s="44">
        <v>1969.61</v>
      </c>
      <c r="G187" s="22" t="s">
        <v>12</v>
      </c>
      <c r="H187" s="22" t="s">
        <v>12</v>
      </c>
      <c r="I187" s="22" t="s">
        <v>42</v>
      </c>
      <c r="J187" s="52">
        <f t="shared" si="2"/>
        <v>36066</v>
      </c>
      <c r="K187" s="32">
        <f>DATEDIF(J187,DATE(2023,6,8),"Y")</f>
        <v>24</v>
      </c>
    </row>
    <row r="188" spans="1:11" x14ac:dyDescent="0.25">
      <c r="A188" s="25" t="s">
        <v>213</v>
      </c>
      <c r="B188" s="26">
        <v>1998</v>
      </c>
      <c r="C188" s="26" t="s">
        <v>37</v>
      </c>
      <c r="D188" s="26">
        <v>5</v>
      </c>
      <c r="E188" s="26">
        <v>0</v>
      </c>
      <c r="F188" s="45">
        <v>1972.95</v>
      </c>
      <c r="G188" s="25" t="s">
        <v>12</v>
      </c>
      <c r="H188" s="25" t="s">
        <v>16</v>
      </c>
      <c r="I188" s="25" t="s">
        <v>42</v>
      </c>
      <c r="J188" s="53">
        <f t="shared" si="2"/>
        <v>36073</v>
      </c>
      <c r="K188" s="33">
        <f>DATEDIF(J188,DATE(2023,6,8),"Y")</f>
        <v>24</v>
      </c>
    </row>
    <row r="189" spans="1:11" x14ac:dyDescent="0.25">
      <c r="A189" s="22" t="s">
        <v>214</v>
      </c>
      <c r="B189" s="23">
        <v>1998</v>
      </c>
      <c r="C189" s="23" t="s">
        <v>20</v>
      </c>
      <c r="D189" s="23">
        <v>29</v>
      </c>
      <c r="E189" s="23">
        <v>0</v>
      </c>
      <c r="F189" s="44">
        <v>1977.82</v>
      </c>
      <c r="G189" s="22" t="s">
        <v>12</v>
      </c>
      <c r="H189" s="22" t="s">
        <v>16</v>
      </c>
      <c r="I189" s="22" t="s">
        <v>42</v>
      </c>
      <c r="J189" s="52">
        <f t="shared" si="2"/>
        <v>36067</v>
      </c>
      <c r="K189" s="32">
        <f>DATEDIF(J189,DATE(2023,6,8),"Y")</f>
        <v>24</v>
      </c>
    </row>
    <row r="190" spans="1:11" x14ac:dyDescent="0.25">
      <c r="A190" s="25" t="s">
        <v>215</v>
      </c>
      <c r="B190" s="26">
        <v>2002</v>
      </c>
      <c r="C190" s="26" t="s">
        <v>10</v>
      </c>
      <c r="D190" s="26">
        <v>16</v>
      </c>
      <c r="E190" s="26">
        <v>1</v>
      </c>
      <c r="F190" s="45">
        <v>1980.07</v>
      </c>
      <c r="G190" s="25" t="s">
        <v>12</v>
      </c>
      <c r="H190" s="25" t="s">
        <v>12</v>
      </c>
      <c r="I190" s="25" t="s">
        <v>42</v>
      </c>
      <c r="J190" s="53">
        <f t="shared" si="2"/>
        <v>37453</v>
      </c>
      <c r="K190" s="33">
        <f>DATEDIF(J190,DATE(2023,6,8),"Y")</f>
        <v>20</v>
      </c>
    </row>
    <row r="191" spans="1:11" x14ac:dyDescent="0.25">
      <c r="A191" s="22" t="s">
        <v>216</v>
      </c>
      <c r="B191" s="23">
        <v>1998</v>
      </c>
      <c r="C191" s="23" t="s">
        <v>30</v>
      </c>
      <c r="D191" s="23">
        <v>29</v>
      </c>
      <c r="E191" s="23">
        <v>0</v>
      </c>
      <c r="F191" s="44">
        <v>1981.58</v>
      </c>
      <c r="G191" s="22" t="s">
        <v>12</v>
      </c>
      <c r="H191" s="22" t="s">
        <v>16</v>
      </c>
      <c r="I191" s="22" t="s">
        <v>13</v>
      </c>
      <c r="J191" s="52">
        <f t="shared" si="2"/>
        <v>36158</v>
      </c>
      <c r="K191" s="32">
        <f>DATEDIF(J191,DATE(2023,6,8),"Y")</f>
        <v>24</v>
      </c>
    </row>
    <row r="192" spans="1:11" x14ac:dyDescent="0.25">
      <c r="A192" s="25" t="s">
        <v>217</v>
      </c>
      <c r="B192" s="26">
        <v>2002</v>
      </c>
      <c r="C192" s="26" t="s">
        <v>20</v>
      </c>
      <c r="D192" s="26">
        <v>29</v>
      </c>
      <c r="E192" s="26">
        <v>0</v>
      </c>
      <c r="F192" s="45">
        <v>1984.45</v>
      </c>
      <c r="G192" s="25" t="s">
        <v>12</v>
      </c>
      <c r="H192" s="25" t="s">
        <v>12</v>
      </c>
      <c r="I192" s="25" t="s">
        <v>168</v>
      </c>
      <c r="J192" s="53">
        <f t="shared" si="2"/>
        <v>37528</v>
      </c>
      <c r="K192" s="33">
        <f>DATEDIF(J192,DATE(2023,6,8),"Y")</f>
        <v>20</v>
      </c>
    </row>
    <row r="193" spans="1:11" x14ac:dyDescent="0.25">
      <c r="A193" s="22" t="s">
        <v>218</v>
      </c>
      <c r="B193" s="23">
        <v>1998</v>
      </c>
      <c r="C193" s="23" t="s">
        <v>20</v>
      </c>
      <c r="D193" s="23">
        <v>14</v>
      </c>
      <c r="E193" s="23">
        <v>0</v>
      </c>
      <c r="F193" s="44">
        <v>1986.93</v>
      </c>
      <c r="G193" s="22" t="s">
        <v>12</v>
      </c>
      <c r="H193" s="22" t="s">
        <v>11</v>
      </c>
      <c r="I193" s="22" t="s">
        <v>13</v>
      </c>
      <c r="J193" s="52">
        <f t="shared" si="2"/>
        <v>36052</v>
      </c>
      <c r="K193" s="32">
        <f>DATEDIF(J193,DATE(2023,6,8),"Y")</f>
        <v>24</v>
      </c>
    </row>
    <row r="194" spans="1:11" x14ac:dyDescent="0.25">
      <c r="A194" s="25" t="s">
        <v>219</v>
      </c>
      <c r="B194" s="26">
        <v>2001</v>
      </c>
      <c r="C194" s="26" t="s">
        <v>35</v>
      </c>
      <c r="D194" s="26">
        <v>14</v>
      </c>
      <c r="E194" s="26">
        <v>0</v>
      </c>
      <c r="F194" s="45">
        <v>2007.95</v>
      </c>
      <c r="G194" s="25" t="s">
        <v>12</v>
      </c>
      <c r="H194" s="25" t="s">
        <v>11</v>
      </c>
      <c r="I194" s="25" t="s">
        <v>42</v>
      </c>
      <c r="J194" s="53">
        <f t="shared" si="2"/>
        <v>37117</v>
      </c>
      <c r="K194" s="33">
        <f>DATEDIF(J194,DATE(2023,6,8),"Y")</f>
        <v>21</v>
      </c>
    </row>
    <row r="195" spans="1:11" x14ac:dyDescent="0.25">
      <c r="A195" s="22" t="s">
        <v>220</v>
      </c>
      <c r="B195" s="23">
        <v>2001</v>
      </c>
      <c r="C195" s="23" t="s">
        <v>10</v>
      </c>
      <c r="D195" s="23">
        <v>1</v>
      </c>
      <c r="E195" s="23">
        <v>0</v>
      </c>
      <c r="F195" s="44">
        <v>2020.18</v>
      </c>
      <c r="G195" s="22" t="s">
        <v>12</v>
      </c>
      <c r="H195" s="22" t="s">
        <v>16</v>
      </c>
      <c r="I195" s="22" t="s">
        <v>42</v>
      </c>
      <c r="J195" s="52">
        <f t="shared" ref="J195:J258" si="3">DATE(B195,MONTH(1&amp;C195),D195)</f>
        <v>37073</v>
      </c>
      <c r="K195" s="32">
        <f>DATEDIF(J195,DATE(2023,6,8),"Y")</f>
        <v>21</v>
      </c>
    </row>
    <row r="196" spans="1:11" x14ac:dyDescent="0.25">
      <c r="A196" s="25" t="s">
        <v>221</v>
      </c>
      <c r="B196" s="26">
        <v>2001</v>
      </c>
      <c r="C196" s="26" t="s">
        <v>20</v>
      </c>
      <c r="D196" s="26">
        <v>6</v>
      </c>
      <c r="E196" s="26">
        <v>0</v>
      </c>
      <c r="F196" s="45">
        <v>2020.55</v>
      </c>
      <c r="G196" s="25" t="s">
        <v>12</v>
      </c>
      <c r="H196" s="25" t="s">
        <v>11</v>
      </c>
      <c r="I196" s="25" t="s">
        <v>13</v>
      </c>
      <c r="J196" s="53">
        <f t="shared" si="3"/>
        <v>37140</v>
      </c>
      <c r="K196" s="33">
        <f>DATEDIF(J196,DATE(2023,6,8),"Y")</f>
        <v>21</v>
      </c>
    </row>
    <row r="197" spans="1:11" x14ac:dyDescent="0.25">
      <c r="A197" s="22" t="s">
        <v>222</v>
      </c>
      <c r="B197" s="23">
        <v>2001</v>
      </c>
      <c r="C197" s="23" t="s">
        <v>35</v>
      </c>
      <c r="D197" s="23">
        <v>4</v>
      </c>
      <c r="E197" s="23">
        <v>0</v>
      </c>
      <c r="F197" s="44">
        <v>2026.97</v>
      </c>
      <c r="G197" s="22" t="s">
        <v>12</v>
      </c>
      <c r="H197" s="22" t="s">
        <v>11</v>
      </c>
      <c r="I197" s="22" t="s">
        <v>13</v>
      </c>
      <c r="J197" s="52">
        <f t="shared" si="3"/>
        <v>37107</v>
      </c>
      <c r="K197" s="32">
        <f>DATEDIF(J197,DATE(2023,6,8),"Y")</f>
        <v>21</v>
      </c>
    </row>
    <row r="198" spans="1:11" x14ac:dyDescent="0.25">
      <c r="A198" s="25" t="s">
        <v>223</v>
      </c>
      <c r="B198" s="26">
        <v>2000</v>
      </c>
      <c r="C198" s="26" t="s">
        <v>20</v>
      </c>
      <c r="D198" s="26">
        <v>2</v>
      </c>
      <c r="E198" s="26">
        <v>0</v>
      </c>
      <c r="F198" s="45">
        <v>2045.69</v>
      </c>
      <c r="G198" s="25" t="s">
        <v>12</v>
      </c>
      <c r="H198" s="25" t="s">
        <v>12</v>
      </c>
      <c r="I198" s="25" t="s">
        <v>23</v>
      </c>
      <c r="J198" s="53">
        <f t="shared" si="3"/>
        <v>36771</v>
      </c>
      <c r="K198" s="33">
        <f>DATEDIF(J198,DATE(2023,6,8),"Y")</f>
        <v>22</v>
      </c>
    </row>
    <row r="199" spans="1:11" x14ac:dyDescent="0.25">
      <c r="A199" s="22" t="s">
        <v>224</v>
      </c>
      <c r="B199" s="23">
        <v>2000</v>
      </c>
      <c r="C199" s="23" t="s">
        <v>10</v>
      </c>
      <c r="D199" s="23">
        <v>26</v>
      </c>
      <c r="E199" s="23">
        <v>0</v>
      </c>
      <c r="F199" s="44">
        <v>2055.3200000000002</v>
      </c>
      <c r="G199" s="22" t="s">
        <v>12</v>
      </c>
      <c r="H199" s="22" t="s">
        <v>12</v>
      </c>
      <c r="I199" s="22" t="s">
        <v>23</v>
      </c>
      <c r="J199" s="52">
        <f t="shared" si="3"/>
        <v>36733</v>
      </c>
      <c r="K199" s="32">
        <f>DATEDIF(J199,DATE(2023,6,8),"Y")</f>
        <v>22</v>
      </c>
    </row>
    <row r="200" spans="1:11" x14ac:dyDescent="0.25">
      <c r="A200" s="25" t="s">
        <v>225</v>
      </c>
      <c r="B200" s="26">
        <v>2004</v>
      </c>
      <c r="C200" s="26" t="s">
        <v>18</v>
      </c>
      <c r="D200" s="26">
        <v>12</v>
      </c>
      <c r="E200" s="26">
        <v>0</v>
      </c>
      <c r="F200" s="45">
        <v>2094.1</v>
      </c>
      <c r="G200" s="25" t="s">
        <v>12</v>
      </c>
      <c r="H200" s="25" t="s">
        <v>11</v>
      </c>
      <c r="I200" s="25" t="s">
        <v>200</v>
      </c>
      <c r="J200" s="53">
        <f t="shared" si="3"/>
        <v>38150</v>
      </c>
      <c r="K200" s="33">
        <f>DATEDIF(J200,DATE(2023,6,8),"Y")</f>
        <v>18</v>
      </c>
    </row>
    <row r="201" spans="1:11" x14ac:dyDescent="0.25">
      <c r="A201" s="22" t="s">
        <v>226</v>
      </c>
      <c r="B201" s="23">
        <v>2001</v>
      </c>
      <c r="C201" s="23" t="s">
        <v>35</v>
      </c>
      <c r="D201" s="23">
        <v>14</v>
      </c>
      <c r="E201" s="23">
        <v>0</v>
      </c>
      <c r="F201" s="44">
        <v>2102.2600000000002</v>
      </c>
      <c r="G201" s="22" t="s">
        <v>12</v>
      </c>
      <c r="H201" s="22" t="s">
        <v>11</v>
      </c>
      <c r="I201" s="22" t="s">
        <v>166</v>
      </c>
      <c r="J201" s="52">
        <f t="shared" si="3"/>
        <v>37117</v>
      </c>
      <c r="K201" s="32">
        <f>DATEDIF(J201,DATE(2023,6,8),"Y")</f>
        <v>21</v>
      </c>
    </row>
    <row r="202" spans="1:11" x14ac:dyDescent="0.25">
      <c r="A202" s="25" t="s">
        <v>227</v>
      </c>
      <c r="B202" s="26">
        <v>2001</v>
      </c>
      <c r="C202" s="26" t="s">
        <v>18</v>
      </c>
      <c r="D202" s="26">
        <v>22</v>
      </c>
      <c r="E202" s="26">
        <v>1</v>
      </c>
      <c r="F202" s="45">
        <v>2103.08</v>
      </c>
      <c r="G202" s="25" t="s">
        <v>12</v>
      </c>
      <c r="H202" s="25" t="s">
        <v>11</v>
      </c>
      <c r="I202" s="25" t="s">
        <v>42</v>
      </c>
      <c r="J202" s="53">
        <f t="shared" si="3"/>
        <v>37064</v>
      </c>
      <c r="K202" s="33">
        <f>DATEDIF(J202,DATE(2023,6,8),"Y")</f>
        <v>21</v>
      </c>
    </row>
    <row r="203" spans="1:11" x14ac:dyDescent="0.25">
      <c r="A203" s="22" t="s">
        <v>228</v>
      </c>
      <c r="B203" s="23">
        <v>2001</v>
      </c>
      <c r="C203" s="23" t="s">
        <v>15</v>
      </c>
      <c r="D203" s="23">
        <v>28</v>
      </c>
      <c r="E203" s="23">
        <v>0</v>
      </c>
      <c r="F203" s="44">
        <v>2104.11</v>
      </c>
      <c r="G203" s="22" t="s">
        <v>11</v>
      </c>
      <c r="H203" s="22" t="s">
        <v>16</v>
      </c>
      <c r="I203" s="22" t="s">
        <v>168</v>
      </c>
      <c r="J203" s="52">
        <f t="shared" si="3"/>
        <v>37223</v>
      </c>
      <c r="K203" s="32">
        <f>DATEDIF(J203,DATE(2023,6,8),"Y")</f>
        <v>21</v>
      </c>
    </row>
    <row r="204" spans="1:11" x14ac:dyDescent="0.25">
      <c r="A204" s="25" t="s">
        <v>229</v>
      </c>
      <c r="B204" s="26">
        <v>1989</v>
      </c>
      <c r="C204" s="26" t="s">
        <v>10</v>
      </c>
      <c r="D204" s="26">
        <v>21</v>
      </c>
      <c r="E204" s="26">
        <v>3</v>
      </c>
      <c r="F204" s="45">
        <v>2106.2600000000002</v>
      </c>
      <c r="G204" s="25" t="s">
        <v>11</v>
      </c>
      <c r="H204" s="25" t="s">
        <v>11</v>
      </c>
      <c r="I204" s="25" t="s">
        <v>13</v>
      </c>
      <c r="J204" s="53">
        <f t="shared" si="3"/>
        <v>32710</v>
      </c>
      <c r="K204" s="33">
        <f>DATEDIF(J204,DATE(2023,6,8),"Y")</f>
        <v>33</v>
      </c>
    </row>
    <row r="205" spans="1:11" x14ac:dyDescent="0.25">
      <c r="A205" s="22" t="s">
        <v>230</v>
      </c>
      <c r="B205" s="23">
        <v>2003</v>
      </c>
      <c r="C205" s="23" t="s">
        <v>20</v>
      </c>
      <c r="D205" s="23">
        <v>30</v>
      </c>
      <c r="E205" s="23">
        <v>0</v>
      </c>
      <c r="F205" s="44">
        <v>2117.34</v>
      </c>
      <c r="G205" s="22" t="s">
        <v>11</v>
      </c>
      <c r="H205" s="22" t="s">
        <v>12</v>
      </c>
      <c r="I205" s="22" t="s">
        <v>23</v>
      </c>
      <c r="J205" s="52">
        <f t="shared" si="3"/>
        <v>37894</v>
      </c>
      <c r="K205" s="32">
        <f>DATEDIF(J205,DATE(2023,6,8),"Y")</f>
        <v>19</v>
      </c>
    </row>
    <row r="206" spans="1:11" x14ac:dyDescent="0.25">
      <c r="A206" s="25" t="s">
        <v>231</v>
      </c>
      <c r="B206" s="26">
        <v>2004</v>
      </c>
      <c r="C206" s="26" t="s">
        <v>15</v>
      </c>
      <c r="D206" s="26">
        <v>4</v>
      </c>
      <c r="E206" s="26">
        <v>0</v>
      </c>
      <c r="F206" s="45">
        <v>2118.61</v>
      </c>
      <c r="G206" s="25" t="s">
        <v>11</v>
      </c>
      <c r="H206" s="25" t="s">
        <v>16</v>
      </c>
      <c r="I206" s="25" t="s">
        <v>23</v>
      </c>
      <c r="J206" s="53">
        <f t="shared" si="3"/>
        <v>38295</v>
      </c>
      <c r="K206" s="33">
        <f>DATEDIF(J206,DATE(2023,6,8),"Y")</f>
        <v>18</v>
      </c>
    </row>
    <row r="207" spans="1:11" x14ac:dyDescent="0.25">
      <c r="A207" s="22" t="s">
        <v>232</v>
      </c>
      <c r="B207" s="23">
        <v>2003</v>
      </c>
      <c r="C207" s="23" t="s">
        <v>35</v>
      </c>
      <c r="D207" s="23">
        <v>30</v>
      </c>
      <c r="E207" s="23">
        <v>0</v>
      </c>
      <c r="F207" s="44">
        <v>2128.4299999999998</v>
      </c>
      <c r="G207" s="22" t="s">
        <v>11</v>
      </c>
      <c r="H207" s="22" t="s">
        <v>16</v>
      </c>
      <c r="I207" s="22" t="s">
        <v>23</v>
      </c>
      <c r="J207" s="52">
        <f t="shared" si="3"/>
        <v>37863</v>
      </c>
      <c r="K207" s="32">
        <f>DATEDIF(J207,DATE(2023,6,8),"Y")</f>
        <v>19</v>
      </c>
    </row>
    <row r="208" spans="1:11" x14ac:dyDescent="0.25">
      <c r="A208" s="25" t="s">
        <v>233</v>
      </c>
      <c r="B208" s="26">
        <v>2003</v>
      </c>
      <c r="C208" s="26" t="s">
        <v>30</v>
      </c>
      <c r="D208" s="26">
        <v>22</v>
      </c>
      <c r="E208" s="26">
        <v>0</v>
      </c>
      <c r="F208" s="45">
        <v>2130.6799999999998</v>
      </c>
      <c r="G208" s="25" t="s">
        <v>11</v>
      </c>
      <c r="H208" s="25" t="s">
        <v>12</v>
      </c>
      <c r="I208" s="25" t="s">
        <v>23</v>
      </c>
      <c r="J208" s="53">
        <f t="shared" si="3"/>
        <v>37977</v>
      </c>
      <c r="K208" s="33">
        <f>DATEDIF(J208,DATE(2023,6,8),"Y")</f>
        <v>19</v>
      </c>
    </row>
    <row r="209" spans="1:11" x14ac:dyDescent="0.25">
      <c r="A209" s="22" t="s">
        <v>234</v>
      </c>
      <c r="B209" s="23">
        <v>2003</v>
      </c>
      <c r="C209" s="23" t="s">
        <v>20</v>
      </c>
      <c r="D209" s="23">
        <v>1</v>
      </c>
      <c r="E209" s="23">
        <v>0</v>
      </c>
      <c r="F209" s="44">
        <v>2134.9</v>
      </c>
      <c r="G209" s="22" t="s">
        <v>11</v>
      </c>
      <c r="H209" s="22" t="s">
        <v>12</v>
      </c>
      <c r="I209" s="22" t="s">
        <v>23</v>
      </c>
      <c r="J209" s="52">
        <f t="shared" si="3"/>
        <v>37865</v>
      </c>
      <c r="K209" s="32">
        <f>DATEDIF(J209,DATE(2023,6,8),"Y")</f>
        <v>19</v>
      </c>
    </row>
    <row r="210" spans="1:11" x14ac:dyDescent="0.25">
      <c r="A210" s="25" t="s">
        <v>235</v>
      </c>
      <c r="B210" s="26">
        <v>2003</v>
      </c>
      <c r="C210" s="26" t="s">
        <v>20</v>
      </c>
      <c r="D210" s="26">
        <v>26</v>
      </c>
      <c r="E210" s="26">
        <v>0</v>
      </c>
      <c r="F210" s="45">
        <v>2136.88</v>
      </c>
      <c r="G210" s="25" t="s">
        <v>11</v>
      </c>
      <c r="H210" s="25" t="s">
        <v>11</v>
      </c>
      <c r="I210" s="25" t="s">
        <v>23</v>
      </c>
      <c r="J210" s="53">
        <f t="shared" si="3"/>
        <v>37890</v>
      </c>
      <c r="K210" s="33">
        <f>DATEDIF(J210,DATE(2023,6,8),"Y")</f>
        <v>19</v>
      </c>
    </row>
    <row r="211" spans="1:11" x14ac:dyDescent="0.25">
      <c r="A211" s="22" t="s">
        <v>236</v>
      </c>
      <c r="B211" s="23">
        <v>1997</v>
      </c>
      <c r="C211" s="23" t="s">
        <v>20</v>
      </c>
      <c r="D211" s="23">
        <v>3</v>
      </c>
      <c r="E211" s="23">
        <v>0</v>
      </c>
      <c r="F211" s="44">
        <v>2137.65</v>
      </c>
      <c r="G211" s="22" t="s">
        <v>12</v>
      </c>
      <c r="H211" s="22" t="s">
        <v>16</v>
      </c>
      <c r="I211" s="22" t="s">
        <v>13</v>
      </c>
      <c r="J211" s="52">
        <f t="shared" si="3"/>
        <v>35676</v>
      </c>
      <c r="K211" s="32">
        <f>DATEDIF(J211,DATE(2023,6,8),"Y")</f>
        <v>25</v>
      </c>
    </row>
    <row r="212" spans="1:11" x14ac:dyDescent="0.25">
      <c r="A212" s="25" t="s">
        <v>237</v>
      </c>
      <c r="B212" s="26">
        <v>2003</v>
      </c>
      <c r="C212" s="26" t="s">
        <v>35</v>
      </c>
      <c r="D212" s="26">
        <v>19</v>
      </c>
      <c r="E212" s="26">
        <v>0</v>
      </c>
      <c r="F212" s="45">
        <v>2138.0700000000002</v>
      </c>
      <c r="G212" s="25" t="s">
        <v>11</v>
      </c>
      <c r="H212" s="25" t="s">
        <v>16</v>
      </c>
      <c r="I212" s="25" t="s">
        <v>23</v>
      </c>
      <c r="J212" s="53">
        <f t="shared" si="3"/>
        <v>37852</v>
      </c>
      <c r="K212" s="33">
        <f>DATEDIF(J212,DATE(2023,6,8),"Y")</f>
        <v>19</v>
      </c>
    </row>
    <row r="213" spans="1:11" x14ac:dyDescent="0.25">
      <c r="A213" s="22" t="s">
        <v>238</v>
      </c>
      <c r="B213" s="23">
        <v>2004</v>
      </c>
      <c r="C213" s="23" t="s">
        <v>37</v>
      </c>
      <c r="D213" s="23">
        <v>4</v>
      </c>
      <c r="E213" s="23">
        <v>0</v>
      </c>
      <c r="F213" s="44">
        <v>2144.85</v>
      </c>
      <c r="G213" s="22" t="s">
        <v>11</v>
      </c>
      <c r="H213" s="22" t="s">
        <v>16</v>
      </c>
      <c r="I213" s="22" t="s">
        <v>42</v>
      </c>
      <c r="J213" s="52">
        <f t="shared" si="3"/>
        <v>38264</v>
      </c>
      <c r="K213" s="32">
        <f>DATEDIF(J213,DATE(2023,6,8),"Y")</f>
        <v>18</v>
      </c>
    </row>
    <row r="214" spans="1:11" x14ac:dyDescent="0.25">
      <c r="A214" s="25" t="s">
        <v>239</v>
      </c>
      <c r="B214" s="26">
        <v>2000</v>
      </c>
      <c r="C214" s="26" t="s">
        <v>30</v>
      </c>
      <c r="D214" s="26">
        <v>27</v>
      </c>
      <c r="E214" s="26">
        <v>0</v>
      </c>
      <c r="F214" s="45">
        <v>2150.4699999999998</v>
      </c>
      <c r="G214" s="25" t="s">
        <v>11</v>
      </c>
      <c r="H214" s="25" t="s">
        <v>12</v>
      </c>
      <c r="I214" s="25" t="s">
        <v>42</v>
      </c>
      <c r="J214" s="53">
        <f t="shared" si="3"/>
        <v>36887</v>
      </c>
      <c r="K214" s="33">
        <f>DATEDIF(J214,DATE(2023,6,8),"Y")</f>
        <v>22</v>
      </c>
    </row>
    <row r="215" spans="1:11" x14ac:dyDescent="0.25">
      <c r="A215" s="22" t="s">
        <v>240</v>
      </c>
      <c r="B215" s="23">
        <v>2000</v>
      </c>
      <c r="C215" s="23" t="s">
        <v>37</v>
      </c>
      <c r="D215" s="23">
        <v>22</v>
      </c>
      <c r="E215" s="23">
        <v>0</v>
      </c>
      <c r="F215" s="44">
        <v>2154.36</v>
      </c>
      <c r="G215" s="22" t="s">
        <v>11</v>
      </c>
      <c r="H215" s="22" t="s">
        <v>11</v>
      </c>
      <c r="I215" s="22" t="s">
        <v>42</v>
      </c>
      <c r="J215" s="52">
        <f t="shared" si="3"/>
        <v>36821</v>
      </c>
      <c r="K215" s="32">
        <f>DATEDIF(J215,DATE(2023,6,8),"Y")</f>
        <v>22</v>
      </c>
    </row>
    <row r="216" spans="1:11" x14ac:dyDescent="0.25">
      <c r="A216" s="25" t="s">
        <v>241</v>
      </c>
      <c r="B216" s="26">
        <v>2000</v>
      </c>
      <c r="C216" s="26" t="s">
        <v>15</v>
      </c>
      <c r="D216" s="26">
        <v>29</v>
      </c>
      <c r="E216" s="26">
        <v>0</v>
      </c>
      <c r="F216" s="45">
        <v>2155.6799999999998</v>
      </c>
      <c r="G216" s="25" t="s">
        <v>11</v>
      </c>
      <c r="H216" s="25" t="s">
        <v>12</v>
      </c>
      <c r="I216" s="25" t="s">
        <v>13</v>
      </c>
      <c r="J216" s="53">
        <f t="shared" si="3"/>
        <v>36859</v>
      </c>
      <c r="K216" s="33">
        <f>DATEDIF(J216,DATE(2023,6,8),"Y")</f>
        <v>22</v>
      </c>
    </row>
    <row r="217" spans="1:11" x14ac:dyDescent="0.25">
      <c r="A217" s="22" t="s">
        <v>242</v>
      </c>
      <c r="B217" s="23">
        <v>2000</v>
      </c>
      <c r="C217" s="23" t="s">
        <v>30</v>
      </c>
      <c r="D217" s="23">
        <v>10</v>
      </c>
      <c r="E217" s="23">
        <v>0</v>
      </c>
      <c r="F217" s="44">
        <v>2156.75</v>
      </c>
      <c r="G217" s="22" t="s">
        <v>11</v>
      </c>
      <c r="H217" s="22" t="s">
        <v>11</v>
      </c>
      <c r="I217" s="22" t="s">
        <v>13</v>
      </c>
      <c r="J217" s="52">
        <f t="shared" si="3"/>
        <v>36870</v>
      </c>
      <c r="K217" s="32">
        <f>DATEDIF(J217,DATE(2023,6,8),"Y")</f>
        <v>22</v>
      </c>
    </row>
    <row r="218" spans="1:11" x14ac:dyDescent="0.25">
      <c r="A218" s="25" t="s">
        <v>243</v>
      </c>
      <c r="B218" s="26">
        <v>2000</v>
      </c>
      <c r="C218" s="26" t="s">
        <v>35</v>
      </c>
      <c r="D218" s="26">
        <v>23</v>
      </c>
      <c r="E218" s="26">
        <v>0</v>
      </c>
      <c r="F218" s="45">
        <v>2166.73</v>
      </c>
      <c r="G218" s="25" t="s">
        <v>11</v>
      </c>
      <c r="H218" s="25" t="s">
        <v>11</v>
      </c>
      <c r="I218" s="25" t="s">
        <v>42</v>
      </c>
      <c r="J218" s="53">
        <f t="shared" si="3"/>
        <v>36761</v>
      </c>
      <c r="K218" s="33">
        <f>DATEDIF(J218,DATE(2023,6,8),"Y")</f>
        <v>22</v>
      </c>
    </row>
    <row r="219" spans="1:11" x14ac:dyDescent="0.25">
      <c r="A219" s="22" t="s">
        <v>244</v>
      </c>
      <c r="B219" s="23">
        <v>1994</v>
      </c>
      <c r="C219" s="23" t="s">
        <v>20</v>
      </c>
      <c r="D219" s="23">
        <v>27</v>
      </c>
      <c r="E219" s="23">
        <v>0</v>
      </c>
      <c r="F219" s="44">
        <v>2170.08</v>
      </c>
      <c r="G219" s="22" t="s">
        <v>11</v>
      </c>
      <c r="H219" s="22" t="s">
        <v>11</v>
      </c>
      <c r="I219" s="22" t="s">
        <v>13</v>
      </c>
      <c r="J219" s="52">
        <f t="shared" si="3"/>
        <v>34604</v>
      </c>
      <c r="K219" s="32">
        <f>DATEDIF(J219,DATE(2023,6,8),"Y")</f>
        <v>28</v>
      </c>
    </row>
    <row r="220" spans="1:11" x14ac:dyDescent="0.25">
      <c r="A220" s="25" t="s">
        <v>245</v>
      </c>
      <c r="B220" s="26">
        <v>1991</v>
      </c>
      <c r="C220" s="26" t="s">
        <v>30</v>
      </c>
      <c r="D220" s="26">
        <v>16</v>
      </c>
      <c r="E220" s="26">
        <v>3</v>
      </c>
      <c r="F220" s="45">
        <v>2193.1999999999998</v>
      </c>
      <c r="G220" s="25" t="s">
        <v>11</v>
      </c>
      <c r="H220" s="25" t="s">
        <v>11</v>
      </c>
      <c r="I220" s="25" t="s">
        <v>23</v>
      </c>
      <c r="J220" s="53">
        <f t="shared" si="3"/>
        <v>33588</v>
      </c>
      <c r="K220" s="33">
        <f>DATEDIF(J220,DATE(2023,6,8),"Y")</f>
        <v>31</v>
      </c>
    </row>
    <row r="221" spans="1:11" x14ac:dyDescent="0.25">
      <c r="A221" s="22" t="s">
        <v>246</v>
      </c>
      <c r="B221" s="23">
        <v>2004</v>
      </c>
      <c r="C221" s="23" t="s">
        <v>30</v>
      </c>
      <c r="D221" s="23">
        <v>7</v>
      </c>
      <c r="E221" s="23">
        <v>0</v>
      </c>
      <c r="F221" s="44">
        <v>2196.4699999999998</v>
      </c>
      <c r="G221" s="22" t="s">
        <v>11</v>
      </c>
      <c r="H221" s="22" t="s">
        <v>12</v>
      </c>
      <c r="I221" s="22" t="s">
        <v>247</v>
      </c>
      <c r="J221" s="52">
        <f t="shared" si="3"/>
        <v>38328</v>
      </c>
      <c r="K221" s="32">
        <f>DATEDIF(J221,DATE(2023,6,8),"Y")</f>
        <v>18</v>
      </c>
    </row>
    <row r="222" spans="1:11" x14ac:dyDescent="0.25">
      <c r="A222" s="25" t="s">
        <v>248</v>
      </c>
      <c r="B222" s="26">
        <v>2004</v>
      </c>
      <c r="C222" s="26" t="s">
        <v>20</v>
      </c>
      <c r="D222" s="26">
        <v>3</v>
      </c>
      <c r="E222" s="26">
        <v>0</v>
      </c>
      <c r="F222" s="45">
        <v>2198.19</v>
      </c>
      <c r="G222" s="25" t="s">
        <v>11</v>
      </c>
      <c r="H222" s="25" t="s">
        <v>16</v>
      </c>
      <c r="I222" s="25" t="s">
        <v>249</v>
      </c>
      <c r="J222" s="53">
        <f t="shared" si="3"/>
        <v>38233</v>
      </c>
      <c r="K222" s="33">
        <f>DATEDIF(J222,DATE(2023,6,8),"Y")</f>
        <v>18</v>
      </c>
    </row>
    <row r="223" spans="1:11" x14ac:dyDescent="0.25">
      <c r="A223" s="22" t="s">
        <v>250</v>
      </c>
      <c r="B223" s="23">
        <v>2004</v>
      </c>
      <c r="C223" s="23" t="s">
        <v>20</v>
      </c>
      <c r="D223" s="23">
        <v>12</v>
      </c>
      <c r="E223" s="23">
        <v>0</v>
      </c>
      <c r="F223" s="44">
        <v>2200.83</v>
      </c>
      <c r="G223" s="22" t="s">
        <v>11</v>
      </c>
      <c r="H223" s="22" t="s">
        <v>11</v>
      </c>
      <c r="I223" s="22" t="s">
        <v>247</v>
      </c>
      <c r="J223" s="52">
        <f t="shared" si="3"/>
        <v>38242</v>
      </c>
      <c r="K223" s="32">
        <f>DATEDIF(J223,DATE(2023,6,8),"Y")</f>
        <v>18</v>
      </c>
    </row>
    <row r="224" spans="1:11" x14ac:dyDescent="0.25">
      <c r="A224" s="25" t="s">
        <v>251</v>
      </c>
      <c r="B224" s="26">
        <v>2004</v>
      </c>
      <c r="C224" s="26" t="s">
        <v>10</v>
      </c>
      <c r="D224" s="26">
        <v>27</v>
      </c>
      <c r="E224" s="26">
        <v>1</v>
      </c>
      <c r="F224" s="45">
        <v>2201.1</v>
      </c>
      <c r="G224" s="25" t="s">
        <v>11</v>
      </c>
      <c r="H224" s="25" t="s">
        <v>12</v>
      </c>
      <c r="I224" s="25" t="s">
        <v>13</v>
      </c>
      <c r="J224" s="53">
        <f t="shared" si="3"/>
        <v>38195</v>
      </c>
      <c r="K224" s="33">
        <f>DATEDIF(J224,DATE(2023,6,8),"Y")</f>
        <v>18</v>
      </c>
    </row>
    <row r="225" spans="1:11" x14ac:dyDescent="0.25">
      <c r="A225" s="22" t="s">
        <v>252</v>
      </c>
      <c r="B225" s="23">
        <v>2004</v>
      </c>
      <c r="C225" s="23" t="s">
        <v>35</v>
      </c>
      <c r="D225" s="23">
        <v>6</v>
      </c>
      <c r="E225" s="23">
        <v>0</v>
      </c>
      <c r="F225" s="44">
        <v>2203.4699999999998</v>
      </c>
      <c r="G225" s="22" t="s">
        <v>11</v>
      </c>
      <c r="H225" s="22" t="s">
        <v>11</v>
      </c>
      <c r="I225" s="22" t="s">
        <v>247</v>
      </c>
      <c r="J225" s="52">
        <f t="shared" si="3"/>
        <v>38205</v>
      </c>
      <c r="K225" s="32">
        <f>DATEDIF(J225,DATE(2023,6,8),"Y")</f>
        <v>18</v>
      </c>
    </row>
    <row r="226" spans="1:11" x14ac:dyDescent="0.25">
      <c r="A226" s="25" t="s">
        <v>253</v>
      </c>
      <c r="B226" s="26">
        <v>2004</v>
      </c>
      <c r="C226" s="26" t="s">
        <v>37</v>
      </c>
      <c r="D226" s="26">
        <v>28</v>
      </c>
      <c r="E226" s="26">
        <v>0</v>
      </c>
      <c r="F226" s="45">
        <v>2203.7399999999998</v>
      </c>
      <c r="G226" s="25" t="s">
        <v>11</v>
      </c>
      <c r="H226" s="25" t="s">
        <v>11</v>
      </c>
      <c r="I226" s="25" t="s">
        <v>247</v>
      </c>
      <c r="J226" s="53">
        <f t="shared" si="3"/>
        <v>38288</v>
      </c>
      <c r="K226" s="33">
        <f>DATEDIF(J226,DATE(2023,6,8),"Y")</f>
        <v>18</v>
      </c>
    </row>
    <row r="227" spans="1:11" x14ac:dyDescent="0.25">
      <c r="A227" s="22" t="s">
        <v>254</v>
      </c>
      <c r="B227" s="23">
        <v>2004</v>
      </c>
      <c r="C227" s="23" t="s">
        <v>15</v>
      </c>
      <c r="D227" s="23">
        <v>13</v>
      </c>
      <c r="E227" s="23">
        <v>0</v>
      </c>
      <c r="F227" s="44">
        <v>2205.98</v>
      </c>
      <c r="G227" s="22" t="s">
        <v>11</v>
      </c>
      <c r="H227" s="22" t="s">
        <v>12</v>
      </c>
      <c r="I227" s="22" t="s">
        <v>247</v>
      </c>
      <c r="J227" s="52">
        <f t="shared" si="3"/>
        <v>38304</v>
      </c>
      <c r="K227" s="32">
        <f>DATEDIF(J227,DATE(2023,6,8),"Y")</f>
        <v>18</v>
      </c>
    </row>
    <row r="228" spans="1:11" x14ac:dyDescent="0.25">
      <c r="A228" s="25" t="s">
        <v>255</v>
      </c>
      <c r="B228" s="26">
        <v>2004</v>
      </c>
      <c r="C228" s="26" t="s">
        <v>35</v>
      </c>
      <c r="D228" s="26">
        <v>6</v>
      </c>
      <c r="E228" s="26">
        <v>0</v>
      </c>
      <c r="F228" s="45">
        <v>2207.6999999999998</v>
      </c>
      <c r="G228" s="25" t="s">
        <v>11</v>
      </c>
      <c r="H228" s="25" t="s">
        <v>11</v>
      </c>
      <c r="I228" s="25" t="s">
        <v>247</v>
      </c>
      <c r="J228" s="53">
        <f t="shared" si="3"/>
        <v>38205</v>
      </c>
      <c r="K228" s="33">
        <f>DATEDIF(J228,DATE(2023,6,8),"Y")</f>
        <v>18</v>
      </c>
    </row>
    <row r="229" spans="1:11" x14ac:dyDescent="0.25">
      <c r="A229" s="22" t="s">
        <v>256</v>
      </c>
      <c r="B229" s="23">
        <v>2004</v>
      </c>
      <c r="C229" s="23" t="s">
        <v>10</v>
      </c>
      <c r="D229" s="23">
        <v>27</v>
      </c>
      <c r="E229" s="23">
        <v>0</v>
      </c>
      <c r="F229" s="44">
        <v>2211.13</v>
      </c>
      <c r="G229" s="22" t="s">
        <v>11</v>
      </c>
      <c r="H229" s="22" t="s">
        <v>11</v>
      </c>
      <c r="I229" s="22" t="s">
        <v>247</v>
      </c>
      <c r="J229" s="52">
        <f t="shared" si="3"/>
        <v>38195</v>
      </c>
      <c r="K229" s="32">
        <f>DATEDIF(J229,DATE(2023,6,8),"Y")</f>
        <v>18</v>
      </c>
    </row>
    <row r="230" spans="1:11" x14ac:dyDescent="0.25">
      <c r="A230" s="25" t="s">
        <v>257</v>
      </c>
      <c r="B230" s="26">
        <v>1994</v>
      </c>
      <c r="C230" s="26" t="s">
        <v>15</v>
      </c>
      <c r="D230" s="26">
        <v>17</v>
      </c>
      <c r="E230" s="26">
        <v>0</v>
      </c>
      <c r="F230" s="45">
        <v>2213.21</v>
      </c>
      <c r="G230" s="25" t="s">
        <v>11</v>
      </c>
      <c r="H230" s="25" t="s">
        <v>11</v>
      </c>
      <c r="I230" s="25" t="s">
        <v>13</v>
      </c>
      <c r="J230" s="53">
        <f t="shared" si="3"/>
        <v>34655</v>
      </c>
      <c r="K230" s="33">
        <f>DATEDIF(J230,DATE(2023,6,8),"Y")</f>
        <v>28</v>
      </c>
    </row>
    <row r="231" spans="1:11" x14ac:dyDescent="0.25">
      <c r="A231" s="22" t="s">
        <v>258</v>
      </c>
      <c r="B231" s="23">
        <v>2004</v>
      </c>
      <c r="C231" s="23" t="s">
        <v>18</v>
      </c>
      <c r="D231" s="23">
        <v>13</v>
      </c>
      <c r="E231" s="23">
        <v>0</v>
      </c>
      <c r="F231" s="44">
        <v>2217.4699999999998</v>
      </c>
      <c r="G231" s="22" t="s">
        <v>11</v>
      </c>
      <c r="H231" s="22" t="s">
        <v>16</v>
      </c>
      <c r="I231" s="22" t="s">
        <v>247</v>
      </c>
      <c r="J231" s="52">
        <f t="shared" si="3"/>
        <v>38151</v>
      </c>
      <c r="K231" s="32">
        <f>DATEDIF(J231,DATE(2023,6,8),"Y")</f>
        <v>18</v>
      </c>
    </row>
    <row r="232" spans="1:11" x14ac:dyDescent="0.25">
      <c r="A232" s="25" t="s">
        <v>259</v>
      </c>
      <c r="B232" s="26">
        <v>2004</v>
      </c>
      <c r="C232" s="26" t="s">
        <v>20</v>
      </c>
      <c r="D232" s="26">
        <v>25</v>
      </c>
      <c r="E232" s="26">
        <v>0</v>
      </c>
      <c r="F232" s="45">
        <v>2217.6</v>
      </c>
      <c r="G232" s="25" t="s">
        <v>11</v>
      </c>
      <c r="H232" s="25" t="s">
        <v>16</v>
      </c>
      <c r="I232" s="25" t="s">
        <v>247</v>
      </c>
      <c r="J232" s="53">
        <f t="shared" si="3"/>
        <v>38255</v>
      </c>
      <c r="K232" s="33">
        <f>DATEDIF(J232,DATE(2023,6,8),"Y")</f>
        <v>18</v>
      </c>
    </row>
    <row r="233" spans="1:11" x14ac:dyDescent="0.25">
      <c r="A233" s="22" t="s">
        <v>260</v>
      </c>
      <c r="B233" s="23">
        <v>2004</v>
      </c>
      <c r="C233" s="23" t="s">
        <v>30</v>
      </c>
      <c r="D233" s="23">
        <v>12</v>
      </c>
      <c r="E233" s="23">
        <v>1</v>
      </c>
      <c r="F233" s="44">
        <v>2219.4499999999998</v>
      </c>
      <c r="G233" s="22" t="s">
        <v>11</v>
      </c>
      <c r="H233" s="22" t="s">
        <v>16</v>
      </c>
      <c r="I233" s="22" t="s">
        <v>13</v>
      </c>
      <c r="J233" s="52">
        <f t="shared" si="3"/>
        <v>38333</v>
      </c>
      <c r="K233" s="32">
        <f>DATEDIF(J233,DATE(2023,6,8),"Y")</f>
        <v>18</v>
      </c>
    </row>
    <row r="234" spans="1:11" x14ac:dyDescent="0.25">
      <c r="A234" s="25" t="s">
        <v>261</v>
      </c>
      <c r="B234" s="26">
        <v>2003</v>
      </c>
      <c r="C234" s="26" t="s">
        <v>30</v>
      </c>
      <c r="D234" s="26">
        <v>10</v>
      </c>
      <c r="E234" s="26">
        <v>1</v>
      </c>
      <c r="F234" s="45">
        <v>2221.56</v>
      </c>
      <c r="G234" s="25" t="s">
        <v>11</v>
      </c>
      <c r="H234" s="25" t="s">
        <v>12</v>
      </c>
      <c r="I234" s="25" t="s">
        <v>23</v>
      </c>
      <c r="J234" s="53">
        <f t="shared" si="3"/>
        <v>37965</v>
      </c>
      <c r="K234" s="33">
        <f>DATEDIF(J234,DATE(2023,6,8),"Y")</f>
        <v>19</v>
      </c>
    </row>
    <row r="235" spans="1:11" x14ac:dyDescent="0.25">
      <c r="A235" s="22" t="s">
        <v>262</v>
      </c>
      <c r="B235" s="23">
        <v>2000</v>
      </c>
      <c r="C235" s="23" t="s">
        <v>18</v>
      </c>
      <c r="D235" s="23">
        <v>30</v>
      </c>
      <c r="E235" s="23">
        <v>0</v>
      </c>
      <c r="F235" s="44">
        <v>2250.84</v>
      </c>
      <c r="G235" s="22" t="s">
        <v>11</v>
      </c>
      <c r="H235" s="22" t="s">
        <v>11</v>
      </c>
      <c r="I235" s="22" t="s">
        <v>170</v>
      </c>
      <c r="J235" s="52">
        <f t="shared" si="3"/>
        <v>36707</v>
      </c>
      <c r="K235" s="32">
        <f>DATEDIF(J235,DATE(2023,6,8),"Y")</f>
        <v>22</v>
      </c>
    </row>
    <row r="236" spans="1:11" x14ac:dyDescent="0.25">
      <c r="A236" s="25" t="s">
        <v>263</v>
      </c>
      <c r="B236" s="26">
        <v>2000</v>
      </c>
      <c r="C236" s="26" t="s">
        <v>30</v>
      </c>
      <c r="D236" s="26">
        <v>11</v>
      </c>
      <c r="E236" s="26">
        <v>0</v>
      </c>
      <c r="F236" s="45">
        <v>2254.8000000000002</v>
      </c>
      <c r="G236" s="25" t="s">
        <v>11</v>
      </c>
      <c r="H236" s="25" t="s">
        <v>12</v>
      </c>
      <c r="I236" s="25" t="s">
        <v>168</v>
      </c>
      <c r="J236" s="53">
        <f t="shared" si="3"/>
        <v>36871</v>
      </c>
      <c r="K236" s="33">
        <f>DATEDIF(J236,DATE(2023,6,8),"Y")</f>
        <v>22</v>
      </c>
    </row>
    <row r="237" spans="1:11" x14ac:dyDescent="0.25">
      <c r="A237" s="22" t="s">
        <v>264</v>
      </c>
      <c r="B237" s="23">
        <v>2002</v>
      </c>
      <c r="C237" s="23" t="s">
        <v>10</v>
      </c>
      <c r="D237" s="23">
        <v>15</v>
      </c>
      <c r="E237" s="23">
        <v>0</v>
      </c>
      <c r="F237" s="44">
        <v>2257.48</v>
      </c>
      <c r="G237" s="22" t="s">
        <v>11</v>
      </c>
      <c r="H237" s="22" t="s">
        <v>16</v>
      </c>
      <c r="I237" s="22" t="s">
        <v>23</v>
      </c>
      <c r="J237" s="52">
        <f t="shared" si="3"/>
        <v>37452</v>
      </c>
      <c r="K237" s="32">
        <f>DATEDIF(J237,DATE(2023,6,8),"Y")</f>
        <v>20</v>
      </c>
    </row>
    <row r="238" spans="1:11" x14ac:dyDescent="0.25">
      <c r="A238" s="25" t="s">
        <v>265</v>
      </c>
      <c r="B238" s="26">
        <v>2002</v>
      </c>
      <c r="C238" s="26" t="s">
        <v>15</v>
      </c>
      <c r="D238" s="26">
        <v>12</v>
      </c>
      <c r="E238" s="26">
        <v>0</v>
      </c>
      <c r="F238" s="45">
        <v>2261.5700000000002</v>
      </c>
      <c r="G238" s="25" t="s">
        <v>11</v>
      </c>
      <c r="H238" s="25" t="s">
        <v>16</v>
      </c>
      <c r="I238" s="25" t="s">
        <v>23</v>
      </c>
      <c r="J238" s="53">
        <f t="shared" si="3"/>
        <v>37572</v>
      </c>
      <c r="K238" s="33">
        <f>DATEDIF(J238,DATE(2023,6,8),"Y")</f>
        <v>20</v>
      </c>
    </row>
    <row r="239" spans="1:11" x14ac:dyDescent="0.25">
      <c r="A239" s="22" t="s">
        <v>266</v>
      </c>
      <c r="B239" s="23">
        <v>1991</v>
      </c>
      <c r="C239" s="23" t="s">
        <v>18</v>
      </c>
      <c r="D239" s="23">
        <v>16</v>
      </c>
      <c r="E239" s="23">
        <v>3</v>
      </c>
      <c r="F239" s="44">
        <v>2277.7199999999998</v>
      </c>
      <c r="G239" s="22" t="s">
        <v>11</v>
      </c>
      <c r="H239" s="22" t="s">
        <v>16</v>
      </c>
      <c r="I239" s="22" t="s">
        <v>13</v>
      </c>
      <c r="J239" s="52">
        <f t="shared" si="3"/>
        <v>33405</v>
      </c>
      <c r="K239" s="32">
        <f>DATEDIF(J239,DATE(2023,6,8),"Y")</f>
        <v>31</v>
      </c>
    </row>
    <row r="240" spans="1:11" x14ac:dyDescent="0.25">
      <c r="A240" s="25" t="s">
        <v>267</v>
      </c>
      <c r="B240" s="26">
        <v>1989</v>
      </c>
      <c r="C240" s="26" t="s">
        <v>37</v>
      </c>
      <c r="D240" s="26">
        <v>5</v>
      </c>
      <c r="E240" s="26">
        <v>3</v>
      </c>
      <c r="F240" s="45">
        <v>2295.2399999999998</v>
      </c>
      <c r="G240" s="25" t="s">
        <v>11</v>
      </c>
      <c r="H240" s="25" t="s">
        <v>16</v>
      </c>
      <c r="I240" s="25" t="s">
        <v>13</v>
      </c>
      <c r="J240" s="53">
        <f t="shared" si="3"/>
        <v>32786</v>
      </c>
      <c r="K240" s="33">
        <f>DATEDIF(J240,DATE(2023,6,8),"Y")</f>
        <v>33</v>
      </c>
    </row>
    <row r="241" spans="1:11" x14ac:dyDescent="0.25">
      <c r="A241" s="22" t="s">
        <v>268</v>
      </c>
      <c r="B241" s="23">
        <v>1996</v>
      </c>
      <c r="C241" s="23" t="s">
        <v>15</v>
      </c>
      <c r="D241" s="23">
        <v>28</v>
      </c>
      <c r="E241" s="23">
        <v>0</v>
      </c>
      <c r="F241" s="44">
        <v>2302.3000000000002</v>
      </c>
      <c r="G241" s="22" t="s">
        <v>16</v>
      </c>
      <c r="H241" s="22" t="s">
        <v>11</v>
      </c>
      <c r="I241" s="22" t="s">
        <v>42</v>
      </c>
      <c r="J241" s="52">
        <f t="shared" si="3"/>
        <v>35397</v>
      </c>
      <c r="K241" s="32">
        <f>DATEDIF(J241,DATE(2023,6,8),"Y")</f>
        <v>26</v>
      </c>
    </row>
    <row r="242" spans="1:11" x14ac:dyDescent="0.25">
      <c r="A242" s="25" t="s">
        <v>269</v>
      </c>
      <c r="B242" s="26">
        <v>2004</v>
      </c>
      <c r="C242" s="26" t="s">
        <v>20</v>
      </c>
      <c r="D242" s="26">
        <v>6</v>
      </c>
      <c r="E242" s="26">
        <v>2</v>
      </c>
      <c r="F242" s="45">
        <v>2304</v>
      </c>
      <c r="G242" s="25" t="s">
        <v>11</v>
      </c>
      <c r="H242" s="25" t="s">
        <v>12</v>
      </c>
      <c r="I242" s="25" t="s">
        <v>13</v>
      </c>
      <c r="J242" s="53">
        <f t="shared" si="3"/>
        <v>38236</v>
      </c>
      <c r="K242" s="33">
        <f>DATEDIF(J242,DATE(2023,6,8),"Y")</f>
        <v>18</v>
      </c>
    </row>
    <row r="243" spans="1:11" x14ac:dyDescent="0.25">
      <c r="A243" s="22" t="s">
        <v>270</v>
      </c>
      <c r="B243" s="23">
        <v>1996</v>
      </c>
      <c r="C243" s="23" t="s">
        <v>30</v>
      </c>
      <c r="D243" s="23">
        <v>17</v>
      </c>
      <c r="E243" s="23">
        <v>0</v>
      </c>
      <c r="F243" s="44">
        <v>2322.62</v>
      </c>
      <c r="G243" s="22" t="s">
        <v>11</v>
      </c>
      <c r="H243" s="22" t="s">
        <v>16</v>
      </c>
      <c r="I243" s="22" t="s">
        <v>13</v>
      </c>
      <c r="J243" s="52">
        <f t="shared" si="3"/>
        <v>35416</v>
      </c>
      <c r="K243" s="32">
        <f>DATEDIF(J243,DATE(2023,6,8),"Y")</f>
        <v>26</v>
      </c>
    </row>
    <row r="244" spans="1:11" x14ac:dyDescent="0.25">
      <c r="A244" s="25" t="s">
        <v>271</v>
      </c>
      <c r="B244" s="26">
        <v>2003</v>
      </c>
      <c r="C244" s="26" t="s">
        <v>15</v>
      </c>
      <c r="D244" s="26">
        <v>18</v>
      </c>
      <c r="E244" s="26">
        <v>1</v>
      </c>
      <c r="F244" s="45">
        <v>2331.52</v>
      </c>
      <c r="G244" s="25" t="s">
        <v>11</v>
      </c>
      <c r="H244" s="25" t="s">
        <v>12</v>
      </c>
      <c r="I244" s="25" t="s">
        <v>42</v>
      </c>
      <c r="J244" s="53">
        <f t="shared" si="3"/>
        <v>37943</v>
      </c>
      <c r="K244" s="33">
        <f>DATEDIF(J244,DATE(2023,6,8),"Y")</f>
        <v>19</v>
      </c>
    </row>
    <row r="245" spans="1:11" x14ac:dyDescent="0.25">
      <c r="A245" s="22" t="s">
        <v>272</v>
      </c>
      <c r="B245" s="23">
        <v>1998</v>
      </c>
      <c r="C245" s="23" t="s">
        <v>37</v>
      </c>
      <c r="D245" s="23">
        <v>21</v>
      </c>
      <c r="E245" s="23">
        <v>0</v>
      </c>
      <c r="F245" s="44">
        <v>2352.9699999999998</v>
      </c>
      <c r="G245" s="22" t="s">
        <v>12</v>
      </c>
      <c r="H245" s="22" t="s">
        <v>12</v>
      </c>
      <c r="I245" s="22" t="s">
        <v>23</v>
      </c>
      <c r="J245" s="52">
        <f t="shared" si="3"/>
        <v>36089</v>
      </c>
      <c r="K245" s="32">
        <f>DATEDIF(J245,DATE(2023,6,8),"Y")</f>
        <v>24</v>
      </c>
    </row>
    <row r="246" spans="1:11" x14ac:dyDescent="0.25">
      <c r="A246" s="25" t="s">
        <v>273</v>
      </c>
      <c r="B246" s="26">
        <v>2002</v>
      </c>
      <c r="C246" s="26" t="s">
        <v>15</v>
      </c>
      <c r="D246" s="26">
        <v>5</v>
      </c>
      <c r="E246" s="26">
        <v>1</v>
      </c>
      <c r="F246" s="45">
        <v>2362.23</v>
      </c>
      <c r="G246" s="25" t="s">
        <v>11</v>
      </c>
      <c r="H246" s="25" t="s">
        <v>16</v>
      </c>
      <c r="I246" s="25" t="s">
        <v>23</v>
      </c>
      <c r="J246" s="53">
        <f t="shared" si="3"/>
        <v>37565</v>
      </c>
      <c r="K246" s="33">
        <f>DATEDIF(J246,DATE(2023,6,8),"Y")</f>
        <v>20</v>
      </c>
    </row>
    <row r="247" spans="1:11" x14ac:dyDescent="0.25">
      <c r="A247" s="22" t="s">
        <v>274</v>
      </c>
      <c r="B247" s="23">
        <v>1988</v>
      </c>
      <c r="C247" s="23" t="s">
        <v>30</v>
      </c>
      <c r="D247" s="23">
        <v>12</v>
      </c>
      <c r="E247" s="23">
        <v>3</v>
      </c>
      <c r="F247" s="44">
        <v>2373.3000000000002</v>
      </c>
      <c r="G247" s="22" t="s">
        <v>11</v>
      </c>
      <c r="H247" s="22" t="s">
        <v>11</v>
      </c>
      <c r="I247" s="22" t="s">
        <v>13</v>
      </c>
      <c r="J247" s="52">
        <f t="shared" si="3"/>
        <v>32489</v>
      </c>
      <c r="K247" s="32">
        <f>DATEDIF(J247,DATE(2023,6,8),"Y")</f>
        <v>34</v>
      </c>
    </row>
    <row r="248" spans="1:11" x14ac:dyDescent="0.25">
      <c r="A248" s="25" t="s">
        <v>275</v>
      </c>
      <c r="B248" s="26">
        <v>1999</v>
      </c>
      <c r="C248" s="26" t="s">
        <v>30</v>
      </c>
      <c r="D248" s="26">
        <v>17</v>
      </c>
      <c r="E248" s="26">
        <v>0</v>
      </c>
      <c r="F248" s="45">
        <v>2395.17</v>
      </c>
      <c r="G248" s="25" t="s">
        <v>11</v>
      </c>
      <c r="H248" s="25" t="s">
        <v>16</v>
      </c>
      <c r="I248" s="25" t="s">
        <v>276</v>
      </c>
      <c r="J248" s="53">
        <f t="shared" si="3"/>
        <v>36511</v>
      </c>
      <c r="K248" s="33">
        <f>DATEDIF(J248,DATE(2023,6,8),"Y")</f>
        <v>23</v>
      </c>
    </row>
    <row r="249" spans="1:11" x14ac:dyDescent="0.25">
      <c r="A249" s="22" t="s">
        <v>277</v>
      </c>
      <c r="B249" s="23">
        <v>1999</v>
      </c>
      <c r="C249" s="23" t="s">
        <v>35</v>
      </c>
      <c r="D249" s="23">
        <v>10</v>
      </c>
      <c r="E249" s="23">
        <v>0</v>
      </c>
      <c r="F249" s="44">
        <v>2396.1</v>
      </c>
      <c r="G249" s="22" t="s">
        <v>11</v>
      </c>
      <c r="H249" s="22" t="s">
        <v>16</v>
      </c>
      <c r="I249" s="22" t="s">
        <v>166</v>
      </c>
      <c r="J249" s="52">
        <f t="shared" si="3"/>
        <v>36382</v>
      </c>
      <c r="K249" s="32">
        <f>DATEDIF(J249,DATE(2023,6,8),"Y")</f>
        <v>23</v>
      </c>
    </row>
    <row r="250" spans="1:11" x14ac:dyDescent="0.25">
      <c r="A250" s="25" t="s">
        <v>278</v>
      </c>
      <c r="B250" s="26">
        <v>2001</v>
      </c>
      <c r="C250" s="26" t="s">
        <v>18</v>
      </c>
      <c r="D250" s="26">
        <v>3</v>
      </c>
      <c r="E250" s="26">
        <v>0</v>
      </c>
      <c r="F250" s="45">
        <v>2404.73</v>
      </c>
      <c r="G250" s="25" t="s">
        <v>11</v>
      </c>
      <c r="H250" s="25" t="s">
        <v>12</v>
      </c>
      <c r="I250" s="25" t="s">
        <v>23</v>
      </c>
      <c r="J250" s="53">
        <f t="shared" si="3"/>
        <v>37045</v>
      </c>
      <c r="K250" s="33">
        <f>DATEDIF(J250,DATE(2023,6,8),"Y")</f>
        <v>22</v>
      </c>
    </row>
    <row r="251" spans="1:11" x14ac:dyDescent="0.25">
      <c r="A251" s="22" t="s">
        <v>279</v>
      </c>
      <c r="B251" s="23">
        <v>1999</v>
      </c>
      <c r="C251" s="23" t="s">
        <v>15</v>
      </c>
      <c r="D251" s="23">
        <v>12</v>
      </c>
      <c r="E251" s="23">
        <v>1</v>
      </c>
      <c r="F251" s="44">
        <v>2416.96</v>
      </c>
      <c r="G251" s="22" t="s">
        <v>11</v>
      </c>
      <c r="H251" s="22" t="s">
        <v>11</v>
      </c>
      <c r="I251" s="22" t="s">
        <v>42</v>
      </c>
      <c r="J251" s="52">
        <f t="shared" si="3"/>
        <v>36476</v>
      </c>
      <c r="K251" s="32">
        <f>DATEDIF(J251,DATE(2023,6,8),"Y")</f>
        <v>23</v>
      </c>
    </row>
    <row r="252" spans="1:11" x14ac:dyDescent="0.25">
      <c r="A252" s="25" t="s">
        <v>280</v>
      </c>
      <c r="B252" s="26">
        <v>1999</v>
      </c>
      <c r="C252" s="26" t="s">
        <v>15</v>
      </c>
      <c r="D252" s="26">
        <v>21</v>
      </c>
      <c r="E252" s="26">
        <v>1</v>
      </c>
      <c r="F252" s="45">
        <v>2438.06</v>
      </c>
      <c r="G252" s="25" t="s">
        <v>11</v>
      </c>
      <c r="H252" s="25" t="s">
        <v>11</v>
      </c>
      <c r="I252" s="25" t="s">
        <v>13</v>
      </c>
      <c r="J252" s="53">
        <f t="shared" si="3"/>
        <v>36485</v>
      </c>
      <c r="K252" s="33">
        <f>DATEDIF(J252,DATE(2023,6,8),"Y")</f>
        <v>23</v>
      </c>
    </row>
    <row r="253" spans="1:11" x14ac:dyDescent="0.25">
      <c r="A253" s="22" t="s">
        <v>281</v>
      </c>
      <c r="B253" s="23">
        <v>2002</v>
      </c>
      <c r="C253" s="23" t="s">
        <v>10</v>
      </c>
      <c r="D253" s="23">
        <v>29</v>
      </c>
      <c r="E253" s="23">
        <v>0</v>
      </c>
      <c r="F253" s="44">
        <v>2457.21</v>
      </c>
      <c r="G253" s="22" t="s">
        <v>11</v>
      </c>
      <c r="H253" s="22" t="s">
        <v>16</v>
      </c>
      <c r="I253" s="22" t="s">
        <v>247</v>
      </c>
      <c r="J253" s="52">
        <f t="shared" si="3"/>
        <v>37466</v>
      </c>
      <c r="K253" s="32">
        <f>DATEDIF(J253,DATE(2023,6,8),"Y")</f>
        <v>20</v>
      </c>
    </row>
    <row r="254" spans="1:11" x14ac:dyDescent="0.25">
      <c r="A254" s="25" t="s">
        <v>282</v>
      </c>
      <c r="B254" s="26">
        <v>1998</v>
      </c>
      <c r="C254" s="26" t="s">
        <v>15</v>
      </c>
      <c r="D254" s="26">
        <v>19</v>
      </c>
      <c r="E254" s="26">
        <v>0</v>
      </c>
      <c r="F254" s="45">
        <v>2457.5</v>
      </c>
      <c r="G254" s="25" t="s">
        <v>11</v>
      </c>
      <c r="H254" s="25" t="s">
        <v>16</v>
      </c>
      <c r="I254" s="25" t="s">
        <v>42</v>
      </c>
      <c r="J254" s="53">
        <f t="shared" si="3"/>
        <v>36118</v>
      </c>
      <c r="K254" s="33">
        <f>DATEDIF(J254,DATE(2023,6,8),"Y")</f>
        <v>24</v>
      </c>
    </row>
    <row r="255" spans="1:11" x14ac:dyDescent="0.25">
      <c r="A255" s="22" t="s">
        <v>283</v>
      </c>
      <c r="B255" s="23">
        <v>2002</v>
      </c>
      <c r="C255" s="23" t="s">
        <v>10</v>
      </c>
      <c r="D255" s="23">
        <v>11</v>
      </c>
      <c r="E255" s="23">
        <v>0</v>
      </c>
      <c r="F255" s="44">
        <v>2459.7199999999998</v>
      </c>
      <c r="G255" s="22" t="s">
        <v>11</v>
      </c>
      <c r="H255" s="22" t="s">
        <v>11</v>
      </c>
      <c r="I255" s="22" t="s">
        <v>247</v>
      </c>
      <c r="J255" s="52">
        <f t="shared" si="3"/>
        <v>37448</v>
      </c>
      <c r="K255" s="32">
        <f>DATEDIF(J255,DATE(2023,6,8),"Y")</f>
        <v>20</v>
      </c>
    </row>
    <row r="256" spans="1:11" x14ac:dyDescent="0.25">
      <c r="A256" s="25" t="s">
        <v>284</v>
      </c>
      <c r="B256" s="26">
        <v>1998</v>
      </c>
      <c r="C256" s="26" t="s">
        <v>35</v>
      </c>
      <c r="D256" s="26">
        <v>17</v>
      </c>
      <c r="E256" s="26">
        <v>0</v>
      </c>
      <c r="F256" s="45">
        <v>2464.62</v>
      </c>
      <c r="G256" s="25" t="s">
        <v>11</v>
      </c>
      <c r="H256" s="25" t="s">
        <v>12</v>
      </c>
      <c r="I256" s="25" t="s">
        <v>13</v>
      </c>
      <c r="J256" s="53">
        <f t="shared" si="3"/>
        <v>36024</v>
      </c>
      <c r="K256" s="33">
        <f>DATEDIF(J256,DATE(2023,6,8),"Y")</f>
        <v>24</v>
      </c>
    </row>
    <row r="257" spans="1:11" x14ac:dyDescent="0.25">
      <c r="A257" s="22" t="s">
        <v>285</v>
      </c>
      <c r="B257" s="23">
        <v>1998</v>
      </c>
      <c r="C257" s="23" t="s">
        <v>10</v>
      </c>
      <c r="D257" s="23">
        <v>2</v>
      </c>
      <c r="E257" s="23">
        <v>0</v>
      </c>
      <c r="F257" s="44">
        <v>2473.33</v>
      </c>
      <c r="G257" s="22" t="s">
        <v>11</v>
      </c>
      <c r="H257" s="22" t="s">
        <v>12</v>
      </c>
      <c r="I257" s="22" t="s">
        <v>13</v>
      </c>
      <c r="J257" s="52">
        <f t="shared" si="3"/>
        <v>35978</v>
      </c>
      <c r="K257" s="32">
        <f>DATEDIF(J257,DATE(2023,6,8),"Y")</f>
        <v>24</v>
      </c>
    </row>
    <row r="258" spans="1:11" x14ac:dyDescent="0.25">
      <c r="A258" s="25" t="s">
        <v>286</v>
      </c>
      <c r="B258" s="26">
        <v>1998</v>
      </c>
      <c r="C258" s="26" t="s">
        <v>18</v>
      </c>
      <c r="D258" s="26">
        <v>20</v>
      </c>
      <c r="E258" s="26">
        <v>0</v>
      </c>
      <c r="F258" s="45">
        <v>2480.98</v>
      </c>
      <c r="G258" s="25" t="s">
        <v>11</v>
      </c>
      <c r="H258" s="25" t="s">
        <v>11</v>
      </c>
      <c r="I258" s="25" t="s">
        <v>13</v>
      </c>
      <c r="J258" s="53">
        <f t="shared" si="3"/>
        <v>35966</v>
      </c>
      <c r="K258" s="33">
        <f>DATEDIF(J258,DATE(2023,6,8),"Y")</f>
        <v>24</v>
      </c>
    </row>
    <row r="259" spans="1:11" x14ac:dyDescent="0.25">
      <c r="A259" s="22" t="s">
        <v>287</v>
      </c>
      <c r="B259" s="23">
        <v>1995</v>
      </c>
      <c r="C259" s="23" t="s">
        <v>15</v>
      </c>
      <c r="D259" s="23">
        <v>6</v>
      </c>
      <c r="E259" s="23">
        <v>0</v>
      </c>
      <c r="F259" s="44">
        <v>2483.7399999999998</v>
      </c>
      <c r="G259" s="22" t="s">
        <v>12</v>
      </c>
      <c r="H259" s="22" t="s">
        <v>11</v>
      </c>
      <c r="I259" s="22" t="s">
        <v>13</v>
      </c>
      <c r="J259" s="52">
        <f t="shared" ref="J259:J322" si="4">DATE(B259,MONTH(1&amp;C259),D259)</f>
        <v>35009</v>
      </c>
      <c r="K259" s="32">
        <f>DATEDIF(J259,DATE(2023,6,8),"Y")</f>
        <v>27</v>
      </c>
    </row>
    <row r="260" spans="1:11" x14ac:dyDescent="0.25">
      <c r="A260" s="25" t="s">
        <v>288</v>
      </c>
      <c r="B260" s="26">
        <v>1995</v>
      </c>
      <c r="C260" s="26" t="s">
        <v>37</v>
      </c>
      <c r="D260" s="26">
        <v>14</v>
      </c>
      <c r="E260" s="26">
        <v>0</v>
      </c>
      <c r="F260" s="45">
        <v>2494.02</v>
      </c>
      <c r="G260" s="25" t="s">
        <v>12</v>
      </c>
      <c r="H260" s="25" t="s">
        <v>16</v>
      </c>
      <c r="I260" s="25" t="s">
        <v>42</v>
      </c>
      <c r="J260" s="53">
        <f t="shared" si="4"/>
        <v>34986</v>
      </c>
      <c r="K260" s="33">
        <f>DATEDIF(J260,DATE(2023,6,8),"Y")</f>
        <v>27</v>
      </c>
    </row>
    <row r="261" spans="1:11" x14ac:dyDescent="0.25">
      <c r="A261" s="22" t="s">
        <v>289</v>
      </c>
      <c r="B261" s="23">
        <v>1995</v>
      </c>
      <c r="C261" s="23" t="s">
        <v>10</v>
      </c>
      <c r="D261" s="23">
        <v>9</v>
      </c>
      <c r="E261" s="23">
        <v>0</v>
      </c>
      <c r="F261" s="44">
        <v>2497.04</v>
      </c>
      <c r="G261" s="22" t="s">
        <v>12</v>
      </c>
      <c r="H261" s="22" t="s">
        <v>12</v>
      </c>
      <c r="I261" s="22" t="s">
        <v>13</v>
      </c>
      <c r="J261" s="52">
        <f t="shared" si="4"/>
        <v>34889</v>
      </c>
      <c r="K261" s="32">
        <f>DATEDIF(J261,DATE(2023,6,8),"Y")</f>
        <v>27</v>
      </c>
    </row>
    <row r="262" spans="1:11" x14ac:dyDescent="0.25">
      <c r="A262" s="25" t="s">
        <v>290</v>
      </c>
      <c r="B262" s="26">
        <v>1995</v>
      </c>
      <c r="C262" s="26" t="s">
        <v>37</v>
      </c>
      <c r="D262" s="26">
        <v>15</v>
      </c>
      <c r="E262" s="26">
        <v>0</v>
      </c>
      <c r="F262" s="45">
        <v>2498.41</v>
      </c>
      <c r="G262" s="25" t="s">
        <v>12</v>
      </c>
      <c r="H262" s="25" t="s">
        <v>12</v>
      </c>
      <c r="I262" s="25" t="s">
        <v>13</v>
      </c>
      <c r="J262" s="53">
        <f t="shared" si="4"/>
        <v>34987</v>
      </c>
      <c r="K262" s="33">
        <f>DATEDIF(J262,DATE(2023,6,8),"Y")</f>
        <v>27</v>
      </c>
    </row>
    <row r="263" spans="1:11" x14ac:dyDescent="0.25">
      <c r="A263" s="22" t="s">
        <v>291</v>
      </c>
      <c r="B263" s="23">
        <v>2004</v>
      </c>
      <c r="C263" s="23" t="s">
        <v>20</v>
      </c>
      <c r="D263" s="23">
        <v>6</v>
      </c>
      <c r="E263" s="23">
        <v>0</v>
      </c>
      <c r="F263" s="44">
        <v>2500.9299999999998</v>
      </c>
      <c r="G263" s="22" t="s">
        <v>11</v>
      </c>
      <c r="H263" s="22" t="s">
        <v>11</v>
      </c>
      <c r="I263" s="22" t="s">
        <v>23</v>
      </c>
      <c r="J263" s="52">
        <f t="shared" si="4"/>
        <v>38236</v>
      </c>
      <c r="K263" s="32">
        <f>DATEDIF(J263,DATE(2023,6,8),"Y")</f>
        <v>18</v>
      </c>
    </row>
    <row r="264" spans="1:11" x14ac:dyDescent="0.25">
      <c r="A264" s="25" t="s">
        <v>292</v>
      </c>
      <c r="B264" s="26">
        <v>1991</v>
      </c>
      <c r="C264" s="26" t="s">
        <v>35</v>
      </c>
      <c r="D264" s="26">
        <v>5</v>
      </c>
      <c r="E264" s="26">
        <v>3</v>
      </c>
      <c r="F264" s="45">
        <v>2510.79</v>
      </c>
      <c r="G264" s="25" t="s">
        <v>11</v>
      </c>
      <c r="H264" s="25" t="s">
        <v>16</v>
      </c>
      <c r="I264" s="25" t="s">
        <v>13</v>
      </c>
      <c r="J264" s="53">
        <f t="shared" si="4"/>
        <v>33455</v>
      </c>
      <c r="K264" s="33">
        <f>DATEDIF(J264,DATE(2023,6,8),"Y")</f>
        <v>31</v>
      </c>
    </row>
    <row r="265" spans="1:11" x14ac:dyDescent="0.25">
      <c r="A265" s="22" t="s">
        <v>293</v>
      </c>
      <c r="B265" s="23">
        <v>1997</v>
      </c>
      <c r="C265" s="23" t="s">
        <v>15</v>
      </c>
      <c r="D265" s="23">
        <v>2</v>
      </c>
      <c r="E265" s="23">
        <v>0</v>
      </c>
      <c r="F265" s="44">
        <v>2523.17</v>
      </c>
      <c r="G265" s="22" t="s">
        <v>12</v>
      </c>
      <c r="H265" s="22" t="s">
        <v>16</v>
      </c>
      <c r="I265" s="22" t="s">
        <v>23</v>
      </c>
      <c r="J265" s="52">
        <f t="shared" si="4"/>
        <v>35736</v>
      </c>
      <c r="K265" s="32">
        <f>DATEDIF(J265,DATE(2023,6,8),"Y")</f>
        <v>25</v>
      </c>
    </row>
    <row r="266" spans="1:11" x14ac:dyDescent="0.25">
      <c r="A266" s="25" t="s">
        <v>294</v>
      </c>
      <c r="B266" s="26">
        <v>2000</v>
      </c>
      <c r="C266" s="26" t="s">
        <v>35</v>
      </c>
      <c r="D266" s="26">
        <v>25</v>
      </c>
      <c r="E266" s="26">
        <v>0</v>
      </c>
      <c r="F266" s="45">
        <v>2527.8200000000002</v>
      </c>
      <c r="G266" s="25" t="s">
        <v>11</v>
      </c>
      <c r="H266" s="25" t="s">
        <v>12</v>
      </c>
      <c r="I266" s="25" t="s">
        <v>23</v>
      </c>
      <c r="J266" s="53">
        <f t="shared" si="4"/>
        <v>36763</v>
      </c>
      <c r="K266" s="33">
        <f>DATEDIF(J266,DATE(2023,6,8),"Y")</f>
        <v>22</v>
      </c>
    </row>
    <row r="267" spans="1:11" x14ac:dyDescent="0.25">
      <c r="A267" s="22" t="s">
        <v>295</v>
      </c>
      <c r="B267" s="23">
        <v>1997</v>
      </c>
      <c r="C267" s="23" t="s">
        <v>10</v>
      </c>
      <c r="D267" s="23">
        <v>28</v>
      </c>
      <c r="E267" s="23">
        <v>0</v>
      </c>
      <c r="F267" s="44">
        <v>2534.39</v>
      </c>
      <c r="G267" s="22" t="s">
        <v>12</v>
      </c>
      <c r="H267" s="22" t="s">
        <v>12</v>
      </c>
      <c r="I267" s="22" t="s">
        <v>23</v>
      </c>
      <c r="J267" s="52">
        <f t="shared" si="4"/>
        <v>35639</v>
      </c>
      <c r="K267" s="32">
        <f>DATEDIF(J267,DATE(2023,6,8),"Y")</f>
        <v>25</v>
      </c>
    </row>
    <row r="268" spans="1:11" x14ac:dyDescent="0.25">
      <c r="A268" s="25" t="s">
        <v>296</v>
      </c>
      <c r="B268" s="26">
        <v>1990</v>
      </c>
      <c r="C268" s="26" t="s">
        <v>37</v>
      </c>
      <c r="D268" s="26">
        <v>1</v>
      </c>
      <c r="E268" s="26">
        <v>3</v>
      </c>
      <c r="F268" s="45">
        <v>2540.39</v>
      </c>
      <c r="G268" s="25" t="s">
        <v>11</v>
      </c>
      <c r="H268" s="25" t="s">
        <v>11</v>
      </c>
      <c r="I268" s="25" t="s">
        <v>13</v>
      </c>
      <c r="J268" s="53">
        <f t="shared" si="4"/>
        <v>33147</v>
      </c>
      <c r="K268" s="33">
        <f>DATEDIF(J268,DATE(2023,6,8),"Y")</f>
        <v>32</v>
      </c>
    </row>
    <row r="269" spans="1:11" x14ac:dyDescent="0.25">
      <c r="A269" s="22" t="s">
        <v>297</v>
      </c>
      <c r="B269" s="23">
        <v>1991</v>
      </c>
      <c r="C269" s="23" t="s">
        <v>15</v>
      </c>
      <c r="D269" s="23">
        <v>17</v>
      </c>
      <c r="E269" s="23">
        <v>3</v>
      </c>
      <c r="F269" s="44">
        <v>2545.6799999999998</v>
      </c>
      <c r="G269" s="22" t="s">
        <v>11</v>
      </c>
      <c r="H269" s="22" t="s">
        <v>16</v>
      </c>
      <c r="I269" s="22" t="s">
        <v>13</v>
      </c>
      <c r="J269" s="52">
        <f t="shared" si="4"/>
        <v>33559</v>
      </c>
      <c r="K269" s="32">
        <f>DATEDIF(J269,DATE(2023,6,8),"Y")</f>
        <v>31</v>
      </c>
    </row>
    <row r="270" spans="1:11" x14ac:dyDescent="0.25">
      <c r="A270" s="25" t="s">
        <v>298</v>
      </c>
      <c r="B270" s="26">
        <v>2002</v>
      </c>
      <c r="C270" s="26" t="s">
        <v>37</v>
      </c>
      <c r="D270" s="26">
        <v>11</v>
      </c>
      <c r="E270" s="26">
        <v>2</v>
      </c>
      <c r="F270" s="45">
        <v>2566.4699999999998</v>
      </c>
      <c r="G270" s="25" t="s">
        <v>11</v>
      </c>
      <c r="H270" s="25" t="s">
        <v>12</v>
      </c>
      <c r="I270" s="25" t="s">
        <v>13</v>
      </c>
      <c r="J270" s="53">
        <f t="shared" si="4"/>
        <v>37540</v>
      </c>
      <c r="K270" s="33">
        <f>DATEDIF(J270,DATE(2023,6,8),"Y")</f>
        <v>20</v>
      </c>
    </row>
    <row r="271" spans="1:11" x14ac:dyDescent="0.25">
      <c r="A271" s="22" t="s">
        <v>299</v>
      </c>
      <c r="B271" s="23">
        <v>2002</v>
      </c>
      <c r="C271" s="23" t="s">
        <v>10</v>
      </c>
      <c r="D271" s="23">
        <v>20</v>
      </c>
      <c r="E271" s="23">
        <v>0</v>
      </c>
      <c r="F271" s="44">
        <v>2585.04</v>
      </c>
      <c r="G271" s="22" t="s">
        <v>11</v>
      </c>
      <c r="H271" s="22" t="s">
        <v>11</v>
      </c>
      <c r="I271" s="22" t="s">
        <v>300</v>
      </c>
      <c r="J271" s="52">
        <f t="shared" si="4"/>
        <v>37457</v>
      </c>
      <c r="K271" s="32">
        <f>DATEDIF(J271,DATE(2023,6,8),"Y")</f>
        <v>20</v>
      </c>
    </row>
    <row r="272" spans="1:11" x14ac:dyDescent="0.25">
      <c r="A272" s="25" t="s">
        <v>301</v>
      </c>
      <c r="B272" s="26">
        <v>2001</v>
      </c>
      <c r="C272" s="26" t="s">
        <v>37</v>
      </c>
      <c r="D272" s="26">
        <v>15</v>
      </c>
      <c r="E272" s="26">
        <v>1</v>
      </c>
      <c r="F272" s="45">
        <v>2585.27</v>
      </c>
      <c r="G272" s="25" t="s">
        <v>11</v>
      </c>
      <c r="H272" s="25" t="s">
        <v>12</v>
      </c>
      <c r="I272" s="25" t="s">
        <v>42</v>
      </c>
      <c r="J272" s="53">
        <f t="shared" si="4"/>
        <v>37179</v>
      </c>
      <c r="K272" s="33">
        <f>DATEDIF(J272,DATE(2023,6,8),"Y")</f>
        <v>21</v>
      </c>
    </row>
    <row r="273" spans="1:11" x14ac:dyDescent="0.25">
      <c r="A273" s="22" t="s">
        <v>302</v>
      </c>
      <c r="B273" s="23">
        <v>2001</v>
      </c>
      <c r="C273" s="23" t="s">
        <v>10</v>
      </c>
      <c r="D273" s="23">
        <v>28</v>
      </c>
      <c r="E273" s="23">
        <v>0</v>
      </c>
      <c r="F273" s="44">
        <v>2585.85</v>
      </c>
      <c r="G273" s="22" t="s">
        <v>11</v>
      </c>
      <c r="H273" s="22" t="s">
        <v>11</v>
      </c>
      <c r="I273" s="22" t="s">
        <v>247</v>
      </c>
      <c r="J273" s="52">
        <f t="shared" si="4"/>
        <v>37100</v>
      </c>
      <c r="K273" s="32">
        <f>DATEDIF(J273,DATE(2023,6,8),"Y")</f>
        <v>21</v>
      </c>
    </row>
    <row r="274" spans="1:11" x14ac:dyDescent="0.25">
      <c r="A274" s="25" t="s">
        <v>303</v>
      </c>
      <c r="B274" s="26">
        <v>2001</v>
      </c>
      <c r="C274" s="26" t="s">
        <v>35</v>
      </c>
      <c r="D274" s="26">
        <v>26</v>
      </c>
      <c r="E274" s="26">
        <v>1</v>
      </c>
      <c r="F274" s="45">
        <v>2597.7800000000002</v>
      </c>
      <c r="G274" s="25" t="s">
        <v>11</v>
      </c>
      <c r="H274" s="25" t="s">
        <v>16</v>
      </c>
      <c r="I274" s="25" t="s">
        <v>42</v>
      </c>
      <c r="J274" s="53">
        <f t="shared" si="4"/>
        <v>37129</v>
      </c>
      <c r="K274" s="33">
        <f>DATEDIF(J274,DATE(2023,6,8),"Y")</f>
        <v>21</v>
      </c>
    </row>
    <row r="275" spans="1:11" x14ac:dyDescent="0.25">
      <c r="A275" s="22" t="s">
        <v>304</v>
      </c>
      <c r="B275" s="23">
        <v>1997</v>
      </c>
      <c r="C275" s="23" t="s">
        <v>35</v>
      </c>
      <c r="D275" s="23">
        <v>26</v>
      </c>
      <c r="E275" s="23">
        <v>0</v>
      </c>
      <c r="F275" s="44">
        <v>2632.99</v>
      </c>
      <c r="G275" s="22" t="s">
        <v>11</v>
      </c>
      <c r="H275" s="22" t="s">
        <v>16</v>
      </c>
      <c r="I275" s="22" t="s">
        <v>42</v>
      </c>
      <c r="J275" s="52">
        <f t="shared" si="4"/>
        <v>35668</v>
      </c>
      <c r="K275" s="32">
        <f>DATEDIF(J275,DATE(2023,6,8),"Y")</f>
        <v>25</v>
      </c>
    </row>
    <row r="276" spans="1:11" x14ac:dyDescent="0.25">
      <c r="A276" s="25" t="s">
        <v>305</v>
      </c>
      <c r="B276" s="26">
        <v>2000</v>
      </c>
      <c r="C276" s="26" t="s">
        <v>18</v>
      </c>
      <c r="D276" s="26">
        <v>24</v>
      </c>
      <c r="E276" s="26">
        <v>1</v>
      </c>
      <c r="F276" s="45">
        <v>2639.04</v>
      </c>
      <c r="G276" s="25" t="s">
        <v>11</v>
      </c>
      <c r="H276" s="25" t="s">
        <v>11</v>
      </c>
      <c r="I276" s="25" t="s">
        <v>23</v>
      </c>
      <c r="J276" s="53">
        <f t="shared" si="4"/>
        <v>36701</v>
      </c>
      <c r="K276" s="33">
        <f>DATEDIF(J276,DATE(2023,6,8),"Y")</f>
        <v>22</v>
      </c>
    </row>
    <row r="277" spans="1:11" x14ac:dyDescent="0.25">
      <c r="A277" s="22" t="s">
        <v>306</v>
      </c>
      <c r="B277" s="23">
        <v>2000</v>
      </c>
      <c r="C277" s="23" t="s">
        <v>30</v>
      </c>
      <c r="D277" s="23">
        <v>9</v>
      </c>
      <c r="E277" s="23">
        <v>1</v>
      </c>
      <c r="F277" s="44">
        <v>2643.27</v>
      </c>
      <c r="G277" s="22" t="s">
        <v>11</v>
      </c>
      <c r="H277" s="22" t="s">
        <v>16</v>
      </c>
      <c r="I277" s="22" t="s">
        <v>23</v>
      </c>
      <c r="J277" s="52">
        <f t="shared" si="4"/>
        <v>36869</v>
      </c>
      <c r="K277" s="32">
        <f>DATEDIF(J277,DATE(2023,6,8),"Y")</f>
        <v>22</v>
      </c>
    </row>
    <row r="278" spans="1:11" x14ac:dyDescent="0.25">
      <c r="A278" s="25" t="s">
        <v>307</v>
      </c>
      <c r="B278" s="26">
        <v>1996</v>
      </c>
      <c r="C278" s="26" t="s">
        <v>35</v>
      </c>
      <c r="D278" s="26">
        <v>5</v>
      </c>
      <c r="E278" s="26">
        <v>0</v>
      </c>
      <c r="F278" s="45">
        <v>2680.95</v>
      </c>
      <c r="G278" s="25" t="s">
        <v>12</v>
      </c>
      <c r="H278" s="25" t="s">
        <v>11</v>
      </c>
      <c r="I278" s="25" t="s">
        <v>23</v>
      </c>
      <c r="J278" s="53">
        <f t="shared" si="4"/>
        <v>35282</v>
      </c>
      <c r="K278" s="33">
        <f>DATEDIF(J278,DATE(2023,6,8),"Y")</f>
        <v>26</v>
      </c>
    </row>
    <row r="279" spans="1:11" x14ac:dyDescent="0.25">
      <c r="A279" s="22" t="s">
        <v>308</v>
      </c>
      <c r="B279" s="23">
        <v>1994</v>
      </c>
      <c r="C279" s="23" t="s">
        <v>20</v>
      </c>
      <c r="D279" s="23">
        <v>17</v>
      </c>
      <c r="E279" s="23">
        <v>0</v>
      </c>
      <c r="F279" s="44">
        <v>2684.69</v>
      </c>
      <c r="G279" s="22" t="s">
        <v>11</v>
      </c>
      <c r="H279" s="22" t="s">
        <v>11</v>
      </c>
      <c r="I279" s="22" t="s">
        <v>13</v>
      </c>
      <c r="J279" s="52">
        <f t="shared" si="4"/>
        <v>34594</v>
      </c>
      <c r="K279" s="32">
        <f>DATEDIF(J279,DATE(2023,6,8),"Y")</f>
        <v>28</v>
      </c>
    </row>
    <row r="280" spans="1:11" x14ac:dyDescent="0.25">
      <c r="A280" s="25" t="s">
        <v>309</v>
      </c>
      <c r="B280" s="26">
        <v>1994</v>
      </c>
      <c r="C280" s="26" t="s">
        <v>37</v>
      </c>
      <c r="D280" s="26">
        <v>2</v>
      </c>
      <c r="E280" s="26">
        <v>0</v>
      </c>
      <c r="F280" s="45">
        <v>2689.5</v>
      </c>
      <c r="G280" s="25" t="s">
        <v>12</v>
      </c>
      <c r="H280" s="25" t="s">
        <v>11</v>
      </c>
      <c r="I280" s="25" t="s">
        <v>13</v>
      </c>
      <c r="J280" s="53">
        <f t="shared" si="4"/>
        <v>34609</v>
      </c>
      <c r="K280" s="33">
        <f>DATEDIF(J280,DATE(2023,6,8),"Y")</f>
        <v>28</v>
      </c>
    </row>
    <row r="281" spans="1:11" x14ac:dyDescent="0.25">
      <c r="A281" s="22" t="s">
        <v>310</v>
      </c>
      <c r="B281" s="23">
        <v>1999</v>
      </c>
      <c r="C281" s="23" t="s">
        <v>18</v>
      </c>
      <c r="D281" s="23">
        <v>11</v>
      </c>
      <c r="E281" s="23">
        <v>0</v>
      </c>
      <c r="F281" s="44">
        <v>2690.11</v>
      </c>
      <c r="G281" s="22" t="s">
        <v>11</v>
      </c>
      <c r="H281" s="22" t="s">
        <v>11</v>
      </c>
      <c r="I281" s="22" t="s">
        <v>23</v>
      </c>
      <c r="J281" s="52">
        <f t="shared" si="4"/>
        <v>36322</v>
      </c>
      <c r="K281" s="32">
        <f>DATEDIF(J281,DATE(2023,6,8),"Y")</f>
        <v>23</v>
      </c>
    </row>
    <row r="282" spans="1:11" x14ac:dyDescent="0.25">
      <c r="A282" s="25" t="s">
        <v>311</v>
      </c>
      <c r="B282" s="26">
        <v>1996</v>
      </c>
      <c r="C282" s="26" t="s">
        <v>18</v>
      </c>
      <c r="D282" s="26">
        <v>13</v>
      </c>
      <c r="E282" s="26">
        <v>0</v>
      </c>
      <c r="F282" s="45">
        <v>2699.57</v>
      </c>
      <c r="G282" s="25" t="s">
        <v>11</v>
      </c>
      <c r="H282" s="25" t="s">
        <v>16</v>
      </c>
      <c r="I282" s="25" t="s">
        <v>23</v>
      </c>
      <c r="J282" s="53">
        <f t="shared" si="4"/>
        <v>35229</v>
      </c>
      <c r="K282" s="33">
        <f>DATEDIF(J282,DATE(2023,6,8),"Y")</f>
        <v>26</v>
      </c>
    </row>
    <row r="283" spans="1:11" x14ac:dyDescent="0.25">
      <c r="A283" s="22" t="s">
        <v>312</v>
      </c>
      <c r="B283" s="23">
        <v>2003</v>
      </c>
      <c r="C283" s="23" t="s">
        <v>10</v>
      </c>
      <c r="D283" s="23">
        <v>17</v>
      </c>
      <c r="E283" s="23">
        <v>1</v>
      </c>
      <c r="F283" s="44">
        <v>2709.11</v>
      </c>
      <c r="G283" s="22" t="s">
        <v>11</v>
      </c>
      <c r="H283" s="22" t="s">
        <v>11</v>
      </c>
      <c r="I283" s="22" t="s">
        <v>23</v>
      </c>
      <c r="J283" s="52">
        <f t="shared" si="4"/>
        <v>37819</v>
      </c>
      <c r="K283" s="32">
        <f>DATEDIF(J283,DATE(2023,6,8),"Y")</f>
        <v>19</v>
      </c>
    </row>
    <row r="284" spans="1:11" x14ac:dyDescent="0.25">
      <c r="A284" s="25" t="s">
        <v>313</v>
      </c>
      <c r="B284" s="26">
        <v>2003</v>
      </c>
      <c r="C284" s="26" t="s">
        <v>15</v>
      </c>
      <c r="D284" s="26">
        <v>21</v>
      </c>
      <c r="E284" s="26">
        <v>1</v>
      </c>
      <c r="F284" s="45">
        <v>2709.24</v>
      </c>
      <c r="G284" s="25" t="s">
        <v>11</v>
      </c>
      <c r="H284" s="25" t="s">
        <v>11</v>
      </c>
      <c r="I284" s="25" t="s">
        <v>23</v>
      </c>
      <c r="J284" s="53">
        <f t="shared" si="4"/>
        <v>37946</v>
      </c>
      <c r="K284" s="33">
        <f>DATEDIF(J284,DATE(2023,6,8),"Y")</f>
        <v>19</v>
      </c>
    </row>
    <row r="285" spans="1:11" x14ac:dyDescent="0.25">
      <c r="A285" s="22" t="s">
        <v>314</v>
      </c>
      <c r="B285" s="23">
        <v>2003</v>
      </c>
      <c r="C285" s="23" t="s">
        <v>30</v>
      </c>
      <c r="D285" s="23">
        <v>1</v>
      </c>
      <c r="E285" s="23">
        <v>1</v>
      </c>
      <c r="F285" s="44">
        <v>2710.83</v>
      </c>
      <c r="G285" s="22" t="s">
        <v>11</v>
      </c>
      <c r="H285" s="22" t="s">
        <v>12</v>
      </c>
      <c r="I285" s="22" t="s">
        <v>23</v>
      </c>
      <c r="J285" s="52">
        <f t="shared" si="4"/>
        <v>37956</v>
      </c>
      <c r="K285" s="32">
        <f>DATEDIF(J285,DATE(2023,6,8),"Y")</f>
        <v>19</v>
      </c>
    </row>
    <row r="286" spans="1:11" x14ac:dyDescent="0.25">
      <c r="A286" s="25" t="s">
        <v>315</v>
      </c>
      <c r="B286" s="26">
        <v>2003</v>
      </c>
      <c r="C286" s="26" t="s">
        <v>35</v>
      </c>
      <c r="D286" s="26">
        <v>6</v>
      </c>
      <c r="E286" s="26">
        <v>1</v>
      </c>
      <c r="F286" s="45">
        <v>2719.28</v>
      </c>
      <c r="G286" s="25" t="s">
        <v>11</v>
      </c>
      <c r="H286" s="25" t="s">
        <v>11</v>
      </c>
      <c r="I286" s="25" t="s">
        <v>23</v>
      </c>
      <c r="J286" s="53">
        <f t="shared" si="4"/>
        <v>37839</v>
      </c>
      <c r="K286" s="33">
        <f>DATEDIF(J286,DATE(2023,6,8),"Y")</f>
        <v>19</v>
      </c>
    </row>
    <row r="287" spans="1:11" x14ac:dyDescent="0.25">
      <c r="A287" s="22" t="s">
        <v>316</v>
      </c>
      <c r="B287" s="23">
        <v>1997</v>
      </c>
      <c r="C287" s="23" t="s">
        <v>37</v>
      </c>
      <c r="D287" s="23">
        <v>30</v>
      </c>
      <c r="E287" s="23">
        <v>0</v>
      </c>
      <c r="F287" s="44">
        <v>2721.32</v>
      </c>
      <c r="G287" s="22" t="s">
        <v>16</v>
      </c>
      <c r="H287" s="22" t="s">
        <v>12</v>
      </c>
      <c r="I287" s="22" t="s">
        <v>276</v>
      </c>
      <c r="J287" s="52">
        <f t="shared" si="4"/>
        <v>35733</v>
      </c>
      <c r="K287" s="32">
        <f>DATEDIF(J287,DATE(2023,6,8),"Y")</f>
        <v>25</v>
      </c>
    </row>
    <row r="288" spans="1:11" x14ac:dyDescent="0.25">
      <c r="A288" s="25" t="s">
        <v>317</v>
      </c>
      <c r="B288" s="26">
        <v>1988</v>
      </c>
      <c r="C288" s="26" t="s">
        <v>35</v>
      </c>
      <c r="D288" s="26">
        <v>20</v>
      </c>
      <c r="E288" s="26">
        <v>3</v>
      </c>
      <c r="F288" s="45">
        <v>2726.06</v>
      </c>
      <c r="G288" s="25" t="s">
        <v>11</v>
      </c>
      <c r="H288" s="25" t="s">
        <v>11</v>
      </c>
      <c r="I288" s="25" t="s">
        <v>13</v>
      </c>
      <c r="J288" s="53">
        <f t="shared" si="4"/>
        <v>32375</v>
      </c>
      <c r="K288" s="33">
        <f>DATEDIF(J288,DATE(2023,6,8),"Y")</f>
        <v>34</v>
      </c>
    </row>
    <row r="289" spans="1:11" x14ac:dyDescent="0.25">
      <c r="A289" s="22" t="s">
        <v>318</v>
      </c>
      <c r="B289" s="23">
        <v>1997</v>
      </c>
      <c r="C289" s="23" t="s">
        <v>37</v>
      </c>
      <c r="D289" s="23">
        <v>6</v>
      </c>
      <c r="E289" s="23">
        <v>0</v>
      </c>
      <c r="F289" s="44">
        <v>2727.4</v>
      </c>
      <c r="G289" s="22" t="s">
        <v>12</v>
      </c>
      <c r="H289" s="22" t="s">
        <v>12</v>
      </c>
      <c r="I289" s="22" t="s">
        <v>168</v>
      </c>
      <c r="J289" s="52">
        <f t="shared" si="4"/>
        <v>35709</v>
      </c>
      <c r="K289" s="32">
        <f>DATEDIF(J289,DATE(2023,6,8),"Y")</f>
        <v>25</v>
      </c>
    </row>
    <row r="290" spans="1:11" x14ac:dyDescent="0.25">
      <c r="A290" s="25" t="s">
        <v>319</v>
      </c>
      <c r="B290" s="26">
        <v>2003</v>
      </c>
      <c r="C290" s="26" t="s">
        <v>30</v>
      </c>
      <c r="D290" s="26">
        <v>3</v>
      </c>
      <c r="E290" s="26">
        <v>1</v>
      </c>
      <c r="F290" s="45">
        <v>2730.11</v>
      </c>
      <c r="G290" s="25" t="s">
        <v>11</v>
      </c>
      <c r="H290" s="25" t="s">
        <v>12</v>
      </c>
      <c r="I290" s="25" t="s">
        <v>23</v>
      </c>
      <c r="J290" s="53">
        <f t="shared" si="4"/>
        <v>37958</v>
      </c>
      <c r="K290" s="33">
        <f>DATEDIF(J290,DATE(2023,6,8),"Y")</f>
        <v>19</v>
      </c>
    </row>
    <row r="291" spans="1:11" x14ac:dyDescent="0.25">
      <c r="A291" s="22" t="s">
        <v>320</v>
      </c>
      <c r="B291" s="23">
        <v>2000</v>
      </c>
      <c r="C291" s="23" t="s">
        <v>30</v>
      </c>
      <c r="D291" s="23">
        <v>17</v>
      </c>
      <c r="E291" s="23">
        <v>0</v>
      </c>
      <c r="F291" s="44">
        <v>2731.91</v>
      </c>
      <c r="G291" s="22" t="s">
        <v>11</v>
      </c>
      <c r="H291" s="22" t="s">
        <v>12</v>
      </c>
      <c r="I291" s="22" t="s">
        <v>247</v>
      </c>
      <c r="J291" s="52">
        <f t="shared" si="4"/>
        <v>36877</v>
      </c>
      <c r="K291" s="32">
        <f>DATEDIF(J291,DATE(2023,6,8),"Y")</f>
        <v>22</v>
      </c>
    </row>
    <row r="292" spans="1:11" x14ac:dyDescent="0.25">
      <c r="A292" s="25" t="s">
        <v>321</v>
      </c>
      <c r="B292" s="26">
        <v>2000</v>
      </c>
      <c r="C292" s="26" t="s">
        <v>37</v>
      </c>
      <c r="D292" s="26">
        <v>3</v>
      </c>
      <c r="E292" s="26">
        <v>0</v>
      </c>
      <c r="F292" s="45">
        <v>2741.95</v>
      </c>
      <c r="G292" s="25" t="s">
        <v>11</v>
      </c>
      <c r="H292" s="25" t="s">
        <v>12</v>
      </c>
      <c r="I292" s="25" t="s">
        <v>247</v>
      </c>
      <c r="J292" s="53">
        <f t="shared" si="4"/>
        <v>36802</v>
      </c>
      <c r="K292" s="33">
        <f>DATEDIF(J292,DATE(2023,6,8),"Y")</f>
        <v>22</v>
      </c>
    </row>
    <row r="293" spans="1:11" x14ac:dyDescent="0.25">
      <c r="A293" s="22" t="s">
        <v>322</v>
      </c>
      <c r="B293" s="23">
        <v>2000</v>
      </c>
      <c r="C293" s="23" t="s">
        <v>37</v>
      </c>
      <c r="D293" s="23">
        <v>11</v>
      </c>
      <c r="E293" s="23">
        <v>0</v>
      </c>
      <c r="F293" s="44">
        <v>2755.02</v>
      </c>
      <c r="G293" s="22" t="s">
        <v>11</v>
      </c>
      <c r="H293" s="22" t="s">
        <v>16</v>
      </c>
      <c r="I293" s="22" t="s">
        <v>247</v>
      </c>
      <c r="J293" s="52">
        <f t="shared" si="4"/>
        <v>36810</v>
      </c>
      <c r="K293" s="32">
        <f>DATEDIF(J293,DATE(2023,6,8),"Y")</f>
        <v>22</v>
      </c>
    </row>
    <row r="294" spans="1:11" x14ac:dyDescent="0.25">
      <c r="A294" s="25" t="s">
        <v>323</v>
      </c>
      <c r="B294" s="26">
        <v>1997</v>
      </c>
      <c r="C294" s="26" t="s">
        <v>35</v>
      </c>
      <c r="D294" s="26">
        <v>10</v>
      </c>
      <c r="E294" s="26">
        <v>0</v>
      </c>
      <c r="F294" s="45">
        <v>2758.99</v>
      </c>
      <c r="G294" s="25" t="s">
        <v>11</v>
      </c>
      <c r="H294" s="25" t="s">
        <v>16</v>
      </c>
      <c r="I294" s="25" t="s">
        <v>23</v>
      </c>
      <c r="J294" s="53">
        <f t="shared" si="4"/>
        <v>35652</v>
      </c>
      <c r="K294" s="33">
        <f>DATEDIF(J294,DATE(2023,6,8),"Y")</f>
        <v>25</v>
      </c>
    </row>
    <row r="295" spans="1:11" x14ac:dyDescent="0.25">
      <c r="A295" s="22" t="s">
        <v>324</v>
      </c>
      <c r="B295" s="23">
        <v>2004</v>
      </c>
      <c r="C295" s="23" t="s">
        <v>15</v>
      </c>
      <c r="D295" s="23">
        <v>14</v>
      </c>
      <c r="E295" s="23">
        <v>0</v>
      </c>
      <c r="F295" s="44">
        <v>2773.46</v>
      </c>
      <c r="G295" s="22" t="s">
        <v>11</v>
      </c>
      <c r="H295" s="22" t="s">
        <v>16</v>
      </c>
      <c r="I295" s="22" t="s">
        <v>300</v>
      </c>
      <c r="J295" s="52">
        <f t="shared" si="4"/>
        <v>38305</v>
      </c>
      <c r="K295" s="32">
        <f>DATEDIF(J295,DATE(2023,6,8),"Y")</f>
        <v>18</v>
      </c>
    </row>
    <row r="296" spans="1:11" x14ac:dyDescent="0.25">
      <c r="A296" s="25" t="s">
        <v>31</v>
      </c>
      <c r="B296" s="26">
        <v>1999</v>
      </c>
      <c r="C296" s="26" t="s">
        <v>18</v>
      </c>
      <c r="D296" s="26">
        <v>9</v>
      </c>
      <c r="E296" s="26">
        <v>1</v>
      </c>
      <c r="F296" s="45">
        <v>2775.19</v>
      </c>
      <c r="G296" s="25" t="s">
        <v>11</v>
      </c>
      <c r="H296" s="25" t="s">
        <v>16</v>
      </c>
      <c r="I296" s="25" t="s">
        <v>23</v>
      </c>
      <c r="J296" s="53">
        <f t="shared" si="4"/>
        <v>36320</v>
      </c>
      <c r="K296" s="33">
        <f>DATEDIF(J296,DATE(2023,6,8),"Y")</f>
        <v>23</v>
      </c>
    </row>
    <row r="297" spans="1:11" x14ac:dyDescent="0.25">
      <c r="A297" s="22" t="s">
        <v>325</v>
      </c>
      <c r="B297" s="23">
        <v>1999</v>
      </c>
      <c r="C297" s="23" t="s">
        <v>35</v>
      </c>
      <c r="D297" s="23">
        <v>29</v>
      </c>
      <c r="E297" s="23">
        <v>1</v>
      </c>
      <c r="F297" s="44">
        <v>2775.19</v>
      </c>
      <c r="G297" s="22" t="s">
        <v>11</v>
      </c>
      <c r="H297" s="22" t="s">
        <v>16</v>
      </c>
      <c r="I297" s="22" t="s">
        <v>23</v>
      </c>
      <c r="J297" s="52">
        <f t="shared" si="4"/>
        <v>36401</v>
      </c>
      <c r="K297" s="32">
        <f>DATEDIF(J297,DATE(2023,6,8),"Y")</f>
        <v>23</v>
      </c>
    </row>
    <row r="298" spans="1:11" x14ac:dyDescent="0.25">
      <c r="A298" s="25" t="s">
        <v>326</v>
      </c>
      <c r="B298" s="26">
        <v>1999</v>
      </c>
      <c r="C298" s="26" t="s">
        <v>30</v>
      </c>
      <c r="D298" s="26">
        <v>24</v>
      </c>
      <c r="E298" s="26">
        <v>1</v>
      </c>
      <c r="F298" s="45">
        <v>2789.06</v>
      </c>
      <c r="G298" s="25" t="s">
        <v>11</v>
      </c>
      <c r="H298" s="25" t="s">
        <v>12</v>
      </c>
      <c r="I298" s="25" t="s">
        <v>23</v>
      </c>
      <c r="J298" s="53">
        <f t="shared" si="4"/>
        <v>36518</v>
      </c>
      <c r="K298" s="33">
        <f>DATEDIF(J298,DATE(2023,6,8),"Y")</f>
        <v>23</v>
      </c>
    </row>
    <row r="299" spans="1:11" x14ac:dyDescent="0.25">
      <c r="A299" s="22" t="s">
        <v>327</v>
      </c>
      <c r="B299" s="23">
        <v>2004</v>
      </c>
      <c r="C299" s="23" t="s">
        <v>35</v>
      </c>
      <c r="D299" s="23">
        <v>4</v>
      </c>
      <c r="E299" s="23">
        <v>2</v>
      </c>
      <c r="F299" s="44">
        <v>2801.26</v>
      </c>
      <c r="G299" s="22" t="s">
        <v>11</v>
      </c>
      <c r="H299" s="22" t="s">
        <v>12</v>
      </c>
      <c r="I299" s="22" t="s">
        <v>13</v>
      </c>
      <c r="J299" s="52">
        <f t="shared" si="4"/>
        <v>38203</v>
      </c>
      <c r="K299" s="32">
        <f>DATEDIF(J299,DATE(2023,6,8),"Y")</f>
        <v>18</v>
      </c>
    </row>
    <row r="300" spans="1:11" x14ac:dyDescent="0.25">
      <c r="A300" s="25" t="s">
        <v>328</v>
      </c>
      <c r="B300" s="26">
        <v>2003</v>
      </c>
      <c r="C300" s="26" t="s">
        <v>20</v>
      </c>
      <c r="D300" s="26">
        <v>23</v>
      </c>
      <c r="E300" s="26">
        <v>2</v>
      </c>
      <c r="F300" s="45">
        <v>2803.7</v>
      </c>
      <c r="G300" s="25" t="s">
        <v>11</v>
      </c>
      <c r="H300" s="25" t="s">
        <v>16</v>
      </c>
      <c r="I300" s="25" t="s">
        <v>23</v>
      </c>
      <c r="J300" s="53">
        <f t="shared" si="4"/>
        <v>37887</v>
      </c>
      <c r="K300" s="33">
        <f>DATEDIF(J300,DATE(2023,6,8),"Y")</f>
        <v>19</v>
      </c>
    </row>
    <row r="301" spans="1:11" x14ac:dyDescent="0.25">
      <c r="A301" s="22" t="s">
        <v>329</v>
      </c>
      <c r="B301" s="23">
        <v>2000</v>
      </c>
      <c r="C301" s="23" t="s">
        <v>37</v>
      </c>
      <c r="D301" s="23">
        <v>1</v>
      </c>
      <c r="E301" s="23">
        <v>0</v>
      </c>
      <c r="F301" s="44">
        <v>2819.51</v>
      </c>
      <c r="G301" s="22" t="s">
        <v>11</v>
      </c>
      <c r="H301" s="22" t="s">
        <v>12</v>
      </c>
      <c r="I301" s="22" t="s">
        <v>42</v>
      </c>
      <c r="J301" s="52">
        <f t="shared" si="4"/>
        <v>36800</v>
      </c>
      <c r="K301" s="32">
        <f>DATEDIF(J301,DATE(2023,6,8),"Y")</f>
        <v>22</v>
      </c>
    </row>
    <row r="302" spans="1:11" x14ac:dyDescent="0.25">
      <c r="A302" s="25" t="s">
        <v>330</v>
      </c>
      <c r="B302" s="26">
        <v>1998</v>
      </c>
      <c r="C302" s="26" t="s">
        <v>15</v>
      </c>
      <c r="D302" s="26">
        <v>15</v>
      </c>
      <c r="E302" s="26">
        <v>0</v>
      </c>
      <c r="F302" s="45">
        <v>2842.76</v>
      </c>
      <c r="G302" s="25" t="s">
        <v>11</v>
      </c>
      <c r="H302" s="25" t="s">
        <v>12</v>
      </c>
      <c r="I302" s="25" t="s">
        <v>23</v>
      </c>
      <c r="J302" s="53">
        <f t="shared" si="4"/>
        <v>36114</v>
      </c>
      <c r="K302" s="33">
        <f>DATEDIF(J302,DATE(2023,6,8),"Y")</f>
        <v>24</v>
      </c>
    </row>
    <row r="303" spans="1:11" x14ac:dyDescent="0.25">
      <c r="A303" s="22" t="s">
        <v>331</v>
      </c>
      <c r="B303" s="23">
        <v>1998</v>
      </c>
      <c r="C303" s="23" t="s">
        <v>18</v>
      </c>
      <c r="D303" s="23">
        <v>17</v>
      </c>
      <c r="E303" s="23">
        <v>0</v>
      </c>
      <c r="F303" s="44">
        <v>2850.68</v>
      </c>
      <c r="G303" s="22" t="s">
        <v>11</v>
      </c>
      <c r="H303" s="22" t="s">
        <v>12</v>
      </c>
      <c r="I303" s="22" t="s">
        <v>23</v>
      </c>
      <c r="J303" s="52">
        <f t="shared" si="4"/>
        <v>35963</v>
      </c>
      <c r="K303" s="32">
        <f>DATEDIF(J303,DATE(2023,6,8),"Y")</f>
        <v>24</v>
      </c>
    </row>
    <row r="304" spans="1:11" x14ac:dyDescent="0.25">
      <c r="A304" s="25" t="s">
        <v>332</v>
      </c>
      <c r="B304" s="26">
        <v>1998</v>
      </c>
      <c r="C304" s="26" t="s">
        <v>20</v>
      </c>
      <c r="D304" s="26">
        <v>4</v>
      </c>
      <c r="E304" s="26">
        <v>0</v>
      </c>
      <c r="F304" s="45">
        <v>2855.44</v>
      </c>
      <c r="G304" s="25" t="s">
        <v>11</v>
      </c>
      <c r="H304" s="25" t="s">
        <v>12</v>
      </c>
      <c r="I304" s="25" t="s">
        <v>23</v>
      </c>
      <c r="J304" s="53">
        <f t="shared" si="4"/>
        <v>36042</v>
      </c>
      <c r="K304" s="33">
        <f>DATEDIF(J304,DATE(2023,6,8),"Y")</f>
        <v>24</v>
      </c>
    </row>
    <row r="305" spans="1:11" x14ac:dyDescent="0.25">
      <c r="A305" s="22" t="s">
        <v>333</v>
      </c>
      <c r="B305" s="23">
        <v>1993</v>
      </c>
      <c r="C305" s="23" t="s">
        <v>15</v>
      </c>
      <c r="D305" s="23">
        <v>1</v>
      </c>
      <c r="E305" s="23">
        <v>0</v>
      </c>
      <c r="F305" s="44">
        <v>2866.09</v>
      </c>
      <c r="G305" s="22" t="s">
        <v>12</v>
      </c>
      <c r="H305" s="22" t="s">
        <v>12</v>
      </c>
      <c r="I305" s="22" t="s">
        <v>42</v>
      </c>
      <c r="J305" s="52">
        <f t="shared" si="4"/>
        <v>34274</v>
      </c>
      <c r="K305" s="32">
        <f>DATEDIF(J305,DATE(2023,6,8),"Y")</f>
        <v>29</v>
      </c>
    </row>
    <row r="306" spans="1:11" x14ac:dyDescent="0.25">
      <c r="A306" s="25" t="s">
        <v>334</v>
      </c>
      <c r="B306" s="26">
        <v>1993</v>
      </c>
      <c r="C306" s="26" t="s">
        <v>35</v>
      </c>
      <c r="D306" s="26">
        <v>12</v>
      </c>
      <c r="E306" s="26">
        <v>0</v>
      </c>
      <c r="F306" s="45">
        <v>2867.12</v>
      </c>
      <c r="G306" s="25" t="s">
        <v>16</v>
      </c>
      <c r="H306" s="25" t="s">
        <v>12</v>
      </c>
      <c r="I306" s="25" t="s">
        <v>13</v>
      </c>
      <c r="J306" s="53">
        <f t="shared" si="4"/>
        <v>34193</v>
      </c>
      <c r="K306" s="33">
        <f>DATEDIF(J306,DATE(2023,6,8),"Y")</f>
        <v>29</v>
      </c>
    </row>
    <row r="307" spans="1:11" x14ac:dyDescent="0.25">
      <c r="A307" s="22" t="s">
        <v>335</v>
      </c>
      <c r="B307" s="23">
        <v>1996</v>
      </c>
      <c r="C307" s="23" t="s">
        <v>18</v>
      </c>
      <c r="D307" s="23">
        <v>21</v>
      </c>
      <c r="E307" s="23">
        <v>0</v>
      </c>
      <c r="F307" s="44">
        <v>2897.32</v>
      </c>
      <c r="G307" s="22" t="s">
        <v>12</v>
      </c>
      <c r="H307" s="22" t="s">
        <v>12</v>
      </c>
      <c r="I307" s="22" t="s">
        <v>168</v>
      </c>
      <c r="J307" s="52">
        <f t="shared" si="4"/>
        <v>35237</v>
      </c>
      <c r="K307" s="32">
        <f>DATEDIF(J307,DATE(2023,6,8),"Y")</f>
        <v>26</v>
      </c>
    </row>
    <row r="308" spans="1:11" x14ac:dyDescent="0.25">
      <c r="A308" s="25" t="s">
        <v>336</v>
      </c>
      <c r="B308" s="26">
        <v>2000</v>
      </c>
      <c r="C308" s="26" t="s">
        <v>10</v>
      </c>
      <c r="D308" s="26">
        <v>14</v>
      </c>
      <c r="E308" s="26">
        <v>0</v>
      </c>
      <c r="F308" s="45">
        <v>2897.46</v>
      </c>
      <c r="G308" s="25" t="s">
        <v>11</v>
      </c>
      <c r="H308" s="25" t="s">
        <v>16</v>
      </c>
      <c r="I308" s="25" t="s">
        <v>23</v>
      </c>
      <c r="J308" s="53">
        <f t="shared" si="4"/>
        <v>36721</v>
      </c>
      <c r="K308" s="33">
        <f>DATEDIF(J308,DATE(2023,6,8),"Y")</f>
        <v>22</v>
      </c>
    </row>
    <row r="309" spans="1:11" x14ac:dyDescent="0.25">
      <c r="A309" s="22" t="s">
        <v>337</v>
      </c>
      <c r="B309" s="23">
        <v>1999</v>
      </c>
      <c r="C309" s="23" t="s">
        <v>15</v>
      </c>
      <c r="D309" s="23">
        <v>1</v>
      </c>
      <c r="E309" s="23">
        <v>0</v>
      </c>
      <c r="F309" s="44">
        <v>2899.49</v>
      </c>
      <c r="G309" s="22" t="s">
        <v>11</v>
      </c>
      <c r="H309" s="22" t="s">
        <v>11</v>
      </c>
      <c r="I309" s="22" t="s">
        <v>247</v>
      </c>
      <c r="J309" s="52">
        <f t="shared" si="4"/>
        <v>36465</v>
      </c>
      <c r="K309" s="32">
        <f>DATEDIF(J309,DATE(2023,6,8),"Y")</f>
        <v>23</v>
      </c>
    </row>
    <row r="310" spans="1:11" x14ac:dyDescent="0.25">
      <c r="A310" s="25" t="s">
        <v>338</v>
      </c>
      <c r="B310" s="26">
        <v>1996</v>
      </c>
      <c r="C310" s="26" t="s">
        <v>37</v>
      </c>
      <c r="D310" s="26">
        <v>24</v>
      </c>
      <c r="E310" s="26">
        <v>1</v>
      </c>
      <c r="F310" s="45">
        <v>2902.91</v>
      </c>
      <c r="G310" s="25" t="s">
        <v>11</v>
      </c>
      <c r="H310" s="25" t="s">
        <v>11</v>
      </c>
      <c r="I310" s="25" t="s">
        <v>13</v>
      </c>
      <c r="J310" s="53">
        <f t="shared" si="4"/>
        <v>35362</v>
      </c>
      <c r="K310" s="33">
        <f>DATEDIF(J310,DATE(2023,6,8),"Y")</f>
        <v>26</v>
      </c>
    </row>
    <row r="311" spans="1:11" x14ac:dyDescent="0.25">
      <c r="A311" s="22" t="s">
        <v>339</v>
      </c>
      <c r="B311" s="23">
        <v>1996</v>
      </c>
      <c r="C311" s="23" t="s">
        <v>18</v>
      </c>
      <c r="D311" s="23">
        <v>13</v>
      </c>
      <c r="E311" s="23">
        <v>1</v>
      </c>
      <c r="F311" s="44">
        <v>2904.09</v>
      </c>
      <c r="G311" s="22" t="s">
        <v>11</v>
      </c>
      <c r="H311" s="22" t="s">
        <v>11</v>
      </c>
      <c r="I311" s="22" t="s">
        <v>42</v>
      </c>
      <c r="J311" s="52">
        <f t="shared" si="4"/>
        <v>35229</v>
      </c>
      <c r="K311" s="32">
        <f>DATEDIF(J311,DATE(2023,6,8),"Y")</f>
        <v>26</v>
      </c>
    </row>
    <row r="312" spans="1:11" x14ac:dyDescent="0.25">
      <c r="A312" s="25" t="s">
        <v>340</v>
      </c>
      <c r="B312" s="26">
        <v>2003</v>
      </c>
      <c r="C312" s="26" t="s">
        <v>18</v>
      </c>
      <c r="D312" s="26">
        <v>5</v>
      </c>
      <c r="E312" s="26">
        <v>2</v>
      </c>
      <c r="F312" s="45">
        <v>2913.57</v>
      </c>
      <c r="G312" s="25" t="s">
        <v>11</v>
      </c>
      <c r="H312" s="25" t="s">
        <v>11</v>
      </c>
      <c r="I312" s="25" t="s">
        <v>42</v>
      </c>
      <c r="J312" s="53">
        <f t="shared" si="4"/>
        <v>37777</v>
      </c>
      <c r="K312" s="33">
        <f>DATEDIF(J312,DATE(2023,6,8),"Y")</f>
        <v>20</v>
      </c>
    </row>
    <row r="313" spans="1:11" x14ac:dyDescent="0.25">
      <c r="A313" s="22" t="s">
        <v>341</v>
      </c>
      <c r="B313" s="23">
        <v>1996</v>
      </c>
      <c r="C313" s="23" t="s">
        <v>18</v>
      </c>
      <c r="D313" s="23">
        <v>30</v>
      </c>
      <c r="E313" s="23">
        <v>1</v>
      </c>
      <c r="F313" s="44">
        <v>2927.06</v>
      </c>
      <c r="G313" s="22" t="s">
        <v>11</v>
      </c>
      <c r="H313" s="22" t="s">
        <v>11</v>
      </c>
      <c r="I313" s="22" t="s">
        <v>13</v>
      </c>
      <c r="J313" s="52">
        <f t="shared" si="4"/>
        <v>35246</v>
      </c>
      <c r="K313" s="32">
        <f>DATEDIF(J313,DATE(2023,6,8),"Y")</f>
        <v>26</v>
      </c>
    </row>
    <row r="314" spans="1:11" x14ac:dyDescent="0.25">
      <c r="A314" s="25" t="s">
        <v>342</v>
      </c>
      <c r="B314" s="26">
        <v>2002</v>
      </c>
      <c r="C314" s="26" t="s">
        <v>20</v>
      </c>
      <c r="D314" s="26">
        <v>30</v>
      </c>
      <c r="E314" s="26">
        <v>0</v>
      </c>
      <c r="F314" s="45">
        <v>2943.41</v>
      </c>
      <c r="G314" s="25" t="s">
        <v>11</v>
      </c>
      <c r="H314" s="25" t="s">
        <v>12</v>
      </c>
      <c r="I314" s="25" t="s">
        <v>23</v>
      </c>
      <c r="J314" s="53">
        <f t="shared" si="4"/>
        <v>37529</v>
      </c>
      <c r="K314" s="33">
        <f>DATEDIF(J314,DATE(2023,6,8),"Y")</f>
        <v>20</v>
      </c>
    </row>
    <row r="315" spans="1:11" x14ac:dyDescent="0.25">
      <c r="A315" s="22" t="s">
        <v>343</v>
      </c>
      <c r="B315" s="23">
        <v>1995</v>
      </c>
      <c r="C315" s="23" t="s">
        <v>20</v>
      </c>
      <c r="D315" s="23">
        <v>24</v>
      </c>
      <c r="E315" s="23">
        <v>0</v>
      </c>
      <c r="F315" s="44">
        <v>2974.13</v>
      </c>
      <c r="G315" s="22" t="s">
        <v>11</v>
      </c>
      <c r="H315" s="22" t="s">
        <v>16</v>
      </c>
      <c r="I315" s="22" t="s">
        <v>42</v>
      </c>
      <c r="J315" s="52">
        <f t="shared" si="4"/>
        <v>34966</v>
      </c>
      <c r="K315" s="32">
        <f>DATEDIF(J315,DATE(2023,6,8),"Y")</f>
        <v>27</v>
      </c>
    </row>
    <row r="316" spans="1:11" x14ac:dyDescent="0.25">
      <c r="A316" s="25" t="s">
        <v>344</v>
      </c>
      <c r="B316" s="26">
        <v>1987</v>
      </c>
      <c r="C316" s="26" t="s">
        <v>18</v>
      </c>
      <c r="D316" s="26">
        <v>18</v>
      </c>
      <c r="E316" s="26">
        <v>3</v>
      </c>
      <c r="F316" s="45">
        <v>2979.52</v>
      </c>
      <c r="G316" s="25" t="s">
        <v>11</v>
      </c>
      <c r="H316" s="25" t="s">
        <v>12</v>
      </c>
      <c r="I316" s="25" t="s">
        <v>13</v>
      </c>
      <c r="J316" s="53">
        <f t="shared" si="4"/>
        <v>31946</v>
      </c>
      <c r="K316" s="33">
        <f>DATEDIF(J316,DATE(2023,6,8),"Y")</f>
        <v>35</v>
      </c>
    </row>
    <row r="317" spans="1:11" x14ac:dyDescent="0.25">
      <c r="A317" s="22" t="s">
        <v>345</v>
      </c>
      <c r="B317" s="23">
        <v>1991</v>
      </c>
      <c r="C317" s="23" t="s">
        <v>15</v>
      </c>
      <c r="D317" s="23">
        <v>20</v>
      </c>
      <c r="E317" s="23">
        <v>3</v>
      </c>
      <c r="F317" s="44">
        <v>2985.67</v>
      </c>
      <c r="G317" s="22" t="s">
        <v>11</v>
      </c>
      <c r="H317" s="22" t="s">
        <v>11</v>
      </c>
      <c r="I317" s="22" t="s">
        <v>13</v>
      </c>
      <c r="J317" s="52">
        <f t="shared" si="4"/>
        <v>33562</v>
      </c>
      <c r="K317" s="32">
        <f>DATEDIF(J317,DATE(2023,6,8),"Y")</f>
        <v>31</v>
      </c>
    </row>
    <row r="318" spans="1:11" x14ac:dyDescent="0.25">
      <c r="A318" s="25" t="s">
        <v>346</v>
      </c>
      <c r="B318" s="26">
        <v>2002</v>
      </c>
      <c r="C318" s="26" t="s">
        <v>30</v>
      </c>
      <c r="D318" s="26">
        <v>15</v>
      </c>
      <c r="E318" s="26">
        <v>0</v>
      </c>
      <c r="F318" s="45">
        <v>3012.22</v>
      </c>
      <c r="G318" s="25" t="s">
        <v>11</v>
      </c>
      <c r="H318" s="25" t="s">
        <v>12</v>
      </c>
      <c r="I318" s="25" t="s">
        <v>23</v>
      </c>
      <c r="J318" s="53">
        <f t="shared" si="4"/>
        <v>37605</v>
      </c>
      <c r="K318" s="33">
        <f>DATEDIF(J318,DATE(2023,6,8),"Y")</f>
        <v>20</v>
      </c>
    </row>
    <row r="319" spans="1:11" x14ac:dyDescent="0.25">
      <c r="A319" s="22" t="s">
        <v>347</v>
      </c>
      <c r="B319" s="23">
        <v>1988</v>
      </c>
      <c r="C319" s="23" t="s">
        <v>20</v>
      </c>
      <c r="D319" s="23">
        <v>28</v>
      </c>
      <c r="E319" s="23">
        <v>3</v>
      </c>
      <c r="F319" s="44">
        <v>3018.04</v>
      </c>
      <c r="G319" s="22" t="s">
        <v>11</v>
      </c>
      <c r="H319" s="22" t="s">
        <v>11</v>
      </c>
      <c r="I319" s="22" t="s">
        <v>23</v>
      </c>
      <c r="J319" s="52">
        <f t="shared" si="4"/>
        <v>32414</v>
      </c>
      <c r="K319" s="32">
        <f>DATEDIF(J319,DATE(2023,6,8),"Y")</f>
        <v>34</v>
      </c>
    </row>
    <row r="320" spans="1:11" x14ac:dyDescent="0.25">
      <c r="A320" s="25" t="s">
        <v>348</v>
      </c>
      <c r="B320" s="26">
        <v>1997</v>
      </c>
      <c r="C320" s="26" t="s">
        <v>30</v>
      </c>
      <c r="D320" s="26">
        <v>19</v>
      </c>
      <c r="E320" s="26">
        <v>0</v>
      </c>
      <c r="F320" s="45">
        <v>3021.81</v>
      </c>
      <c r="G320" s="25" t="s">
        <v>11</v>
      </c>
      <c r="H320" s="25" t="s">
        <v>12</v>
      </c>
      <c r="I320" s="25" t="s">
        <v>23</v>
      </c>
      <c r="J320" s="53">
        <f t="shared" si="4"/>
        <v>35783</v>
      </c>
      <c r="K320" s="33">
        <f>DATEDIF(J320,DATE(2023,6,8),"Y")</f>
        <v>25</v>
      </c>
    </row>
    <row r="321" spans="1:11" x14ac:dyDescent="0.25">
      <c r="A321" s="22" t="s">
        <v>349</v>
      </c>
      <c r="B321" s="23">
        <v>1998</v>
      </c>
      <c r="C321" s="23" t="s">
        <v>20</v>
      </c>
      <c r="D321" s="23">
        <v>15</v>
      </c>
      <c r="E321" s="23">
        <v>0</v>
      </c>
      <c r="F321" s="44">
        <v>3044.21</v>
      </c>
      <c r="G321" s="22" t="s">
        <v>11</v>
      </c>
      <c r="H321" s="22" t="s">
        <v>12</v>
      </c>
      <c r="I321" s="22" t="s">
        <v>247</v>
      </c>
      <c r="J321" s="52">
        <f t="shared" si="4"/>
        <v>36053</v>
      </c>
      <c r="K321" s="32">
        <f>DATEDIF(J321,DATE(2023,6,8),"Y")</f>
        <v>24</v>
      </c>
    </row>
    <row r="322" spans="1:11" x14ac:dyDescent="0.25">
      <c r="A322" s="25" t="s">
        <v>350</v>
      </c>
      <c r="B322" s="26">
        <v>1998</v>
      </c>
      <c r="C322" s="26" t="s">
        <v>35</v>
      </c>
      <c r="D322" s="26">
        <v>9</v>
      </c>
      <c r="E322" s="26">
        <v>0</v>
      </c>
      <c r="F322" s="45">
        <v>3046.06</v>
      </c>
      <c r="G322" s="25" t="s">
        <v>11</v>
      </c>
      <c r="H322" s="25" t="s">
        <v>16</v>
      </c>
      <c r="I322" s="25" t="s">
        <v>249</v>
      </c>
      <c r="J322" s="53">
        <f t="shared" si="4"/>
        <v>36016</v>
      </c>
      <c r="K322" s="33">
        <f>DATEDIF(J322,DATE(2023,6,8),"Y")</f>
        <v>24</v>
      </c>
    </row>
    <row r="323" spans="1:11" x14ac:dyDescent="0.25">
      <c r="A323" s="22" t="s">
        <v>351</v>
      </c>
      <c r="B323" s="23">
        <v>1997</v>
      </c>
      <c r="C323" s="23" t="s">
        <v>30</v>
      </c>
      <c r="D323" s="23">
        <v>22</v>
      </c>
      <c r="E323" s="23">
        <v>0</v>
      </c>
      <c r="F323" s="44">
        <v>3051.73</v>
      </c>
      <c r="G323" s="22" t="s">
        <v>11</v>
      </c>
      <c r="H323" s="22" t="s">
        <v>11</v>
      </c>
      <c r="I323" s="22" t="s">
        <v>42</v>
      </c>
      <c r="J323" s="52">
        <f t="shared" ref="J323:J386" si="5">DATE(B323,MONTH(1&amp;C323),D323)</f>
        <v>35786</v>
      </c>
      <c r="K323" s="32">
        <f>DATEDIF(J323,DATE(2023,6,8),"Y")</f>
        <v>25</v>
      </c>
    </row>
    <row r="324" spans="1:11" x14ac:dyDescent="0.25">
      <c r="A324" s="25" t="s">
        <v>352</v>
      </c>
      <c r="B324" s="26">
        <v>2002</v>
      </c>
      <c r="C324" s="26" t="s">
        <v>18</v>
      </c>
      <c r="D324" s="26">
        <v>21</v>
      </c>
      <c r="E324" s="26">
        <v>2</v>
      </c>
      <c r="F324" s="45">
        <v>3056.39</v>
      </c>
      <c r="G324" s="25" t="s">
        <v>11</v>
      </c>
      <c r="H324" s="25" t="s">
        <v>12</v>
      </c>
      <c r="I324" s="25" t="s">
        <v>13</v>
      </c>
      <c r="J324" s="53">
        <f t="shared" si="5"/>
        <v>37428</v>
      </c>
      <c r="K324" s="33">
        <f>DATEDIF(J324,DATE(2023,6,8),"Y")</f>
        <v>20</v>
      </c>
    </row>
    <row r="325" spans="1:11" x14ac:dyDescent="0.25">
      <c r="A325" s="22" t="s">
        <v>353</v>
      </c>
      <c r="B325" s="23">
        <v>1994</v>
      </c>
      <c r="C325" s="23" t="s">
        <v>20</v>
      </c>
      <c r="D325" s="23">
        <v>26</v>
      </c>
      <c r="E325" s="23">
        <v>0</v>
      </c>
      <c r="F325" s="44">
        <v>3062.51</v>
      </c>
      <c r="G325" s="22" t="s">
        <v>12</v>
      </c>
      <c r="H325" s="22" t="s">
        <v>16</v>
      </c>
      <c r="I325" s="22" t="s">
        <v>23</v>
      </c>
      <c r="J325" s="52">
        <f t="shared" si="5"/>
        <v>34603</v>
      </c>
      <c r="K325" s="32">
        <f>DATEDIF(J325,DATE(2023,6,8),"Y")</f>
        <v>28</v>
      </c>
    </row>
    <row r="326" spans="1:11" x14ac:dyDescent="0.25">
      <c r="A326" s="25" t="s">
        <v>354</v>
      </c>
      <c r="B326" s="26">
        <v>1989</v>
      </c>
      <c r="C326" s="26" t="s">
        <v>37</v>
      </c>
      <c r="D326" s="26">
        <v>1</v>
      </c>
      <c r="E326" s="26">
        <v>3</v>
      </c>
      <c r="F326" s="45">
        <v>3065.49</v>
      </c>
      <c r="G326" s="25" t="s">
        <v>11</v>
      </c>
      <c r="H326" s="25" t="s">
        <v>16</v>
      </c>
      <c r="I326" s="25" t="s">
        <v>23</v>
      </c>
      <c r="J326" s="53">
        <f t="shared" si="5"/>
        <v>32782</v>
      </c>
      <c r="K326" s="33">
        <f>DATEDIF(J326,DATE(2023,6,8),"Y")</f>
        <v>33</v>
      </c>
    </row>
    <row r="327" spans="1:11" x14ac:dyDescent="0.25">
      <c r="A327" s="22" t="s">
        <v>355</v>
      </c>
      <c r="B327" s="23">
        <v>1995</v>
      </c>
      <c r="C327" s="23" t="s">
        <v>20</v>
      </c>
      <c r="D327" s="23">
        <v>10</v>
      </c>
      <c r="E327" s="23">
        <v>0</v>
      </c>
      <c r="F327" s="44">
        <v>3070.81</v>
      </c>
      <c r="G327" s="22" t="s">
        <v>12</v>
      </c>
      <c r="H327" s="22" t="s">
        <v>16</v>
      </c>
      <c r="I327" s="22" t="s">
        <v>356</v>
      </c>
      <c r="J327" s="52">
        <f t="shared" si="5"/>
        <v>34952</v>
      </c>
      <c r="K327" s="32">
        <f>DATEDIF(J327,DATE(2023,6,8),"Y")</f>
        <v>27</v>
      </c>
    </row>
    <row r="328" spans="1:11" x14ac:dyDescent="0.25">
      <c r="A328" s="25" t="s">
        <v>357</v>
      </c>
      <c r="B328" s="26">
        <v>2001</v>
      </c>
      <c r="C328" s="26" t="s">
        <v>37</v>
      </c>
      <c r="D328" s="26">
        <v>13</v>
      </c>
      <c r="E328" s="26">
        <v>2</v>
      </c>
      <c r="F328" s="45">
        <v>3077.1</v>
      </c>
      <c r="G328" s="25" t="s">
        <v>11</v>
      </c>
      <c r="H328" s="25" t="s">
        <v>16</v>
      </c>
      <c r="I328" s="25" t="s">
        <v>23</v>
      </c>
      <c r="J328" s="53">
        <f t="shared" si="5"/>
        <v>37177</v>
      </c>
      <c r="K328" s="33">
        <f>DATEDIF(J328,DATE(2023,6,8),"Y")</f>
        <v>21</v>
      </c>
    </row>
    <row r="329" spans="1:11" x14ac:dyDescent="0.25">
      <c r="A329" s="22" t="s">
        <v>358</v>
      </c>
      <c r="B329" s="23">
        <v>1987</v>
      </c>
      <c r="C329" s="23" t="s">
        <v>35</v>
      </c>
      <c r="D329" s="23">
        <v>1</v>
      </c>
      <c r="E329" s="23">
        <v>3</v>
      </c>
      <c r="F329" s="44">
        <v>3088.06</v>
      </c>
      <c r="G329" s="22" t="s">
        <v>11</v>
      </c>
      <c r="H329" s="22" t="s">
        <v>11</v>
      </c>
      <c r="I329" s="22" t="s">
        <v>13</v>
      </c>
      <c r="J329" s="52">
        <f t="shared" si="5"/>
        <v>31990</v>
      </c>
      <c r="K329" s="32">
        <f>DATEDIF(J329,DATE(2023,6,8),"Y")</f>
        <v>35</v>
      </c>
    </row>
    <row r="330" spans="1:11" x14ac:dyDescent="0.25">
      <c r="A330" s="25" t="s">
        <v>359</v>
      </c>
      <c r="B330" s="26">
        <v>1999</v>
      </c>
      <c r="C330" s="26" t="s">
        <v>18</v>
      </c>
      <c r="D330" s="26">
        <v>25</v>
      </c>
      <c r="E330" s="26">
        <v>0</v>
      </c>
      <c r="F330" s="45">
        <v>3128.35</v>
      </c>
      <c r="G330" s="25" t="s">
        <v>11</v>
      </c>
      <c r="H330" s="25" t="s">
        <v>12</v>
      </c>
      <c r="I330" s="25" t="s">
        <v>300</v>
      </c>
      <c r="J330" s="53">
        <f t="shared" si="5"/>
        <v>36336</v>
      </c>
      <c r="K330" s="33">
        <f>DATEDIF(J330,DATE(2023,6,8),"Y")</f>
        <v>23</v>
      </c>
    </row>
    <row r="331" spans="1:11" x14ac:dyDescent="0.25">
      <c r="A331" s="22" t="s">
        <v>360</v>
      </c>
      <c r="B331" s="23">
        <v>1994</v>
      </c>
      <c r="C331" s="23" t="s">
        <v>10</v>
      </c>
      <c r="D331" s="23">
        <v>10</v>
      </c>
      <c r="E331" s="23">
        <v>0</v>
      </c>
      <c r="F331" s="44">
        <v>3161.45</v>
      </c>
      <c r="G331" s="22" t="s">
        <v>11</v>
      </c>
      <c r="H331" s="22" t="s">
        <v>16</v>
      </c>
      <c r="I331" s="22" t="s">
        <v>42</v>
      </c>
      <c r="J331" s="52">
        <f t="shared" si="5"/>
        <v>34525</v>
      </c>
      <c r="K331" s="32">
        <f>DATEDIF(J331,DATE(2023,6,8),"Y")</f>
        <v>28</v>
      </c>
    </row>
    <row r="332" spans="1:11" x14ac:dyDescent="0.25">
      <c r="A332" s="25" t="s">
        <v>361</v>
      </c>
      <c r="B332" s="26">
        <v>1993</v>
      </c>
      <c r="C332" s="26" t="s">
        <v>20</v>
      </c>
      <c r="D332" s="26">
        <v>25</v>
      </c>
      <c r="E332" s="26">
        <v>0</v>
      </c>
      <c r="F332" s="45">
        <v>3162.02</v>
      </c>
      <c r="G332" s="25" t="s">
        <v>11</v>
      </c>
      <c r="H332" s="25" t="s">
        <v>12</v>
      </c>
      <c r="I332" s="25" t="s">
        <v>13</v>
      </c>
      <c r="J332" s="53">
        <f t="shared" si="5"/>
        <v>34237</v>
      </c>
      <c r="K332" s="33">
        <f>DATEDIF(J332,DATE(2023,6,8),"Y")</f>
        <v>29</v>
      </c>
    </row>
    <row r="333" spans="1:11" x14ac:dyDescent="0.25">
      <c r="A333" s="22" t="s">
        <v>362</v>
      </c>
      <c r="B333" s="23">
        <v>2001</v>
      </c>
      <c r="C333" s="23" t="s">
        <v>35</v>
      </c>
      <c r="D333" s="23">
        <v>29</v>
      </c>
      <c r="E333" s="23">
        <v>1</v>
      </c>
      <c r="F333" s="44">
        <v>3167.46</v>
      </c>
      <c r="G333" s="22" t="s">
        <v>11</v>
      </c>
      <c r="H333" s="22" t="s">
        <v>12</v>
      </c>
      <c r="I333" s="22" t="s">
        <v>247</v>
      </c>
      <c r="J333" s="52">
        <f t="shared" si="5"/>
        <v>37132</v>
      </c>
      <c r="K333" s="32">
        <f>DATEDIF(J333,DATE(2023,6,8),"Y")</f>
        <v>21</v>
      </c>
    </row>
    <row r="334" spans="1:11" x14ac:dyDescent="0.25">
      <c r="A334" s="25" t="s">
        <v>363</v>
      </c>
      <c r="B334" s="26">
        <v>1994</v>
      </c>
      <c r="C334" s="26" t="s">
        <v>37</v>
      </c>
      <c r="D334" s="26">
        <v>25</v>
      </c>
      <c r="E334" s="26">
        <v>0</v>
      </c>
      <c r="F334" s="45">
        <v>3171.61</v>
      </c>
      <c r="G334" s="25" t="s">
        <v>11</v>
      </c>
      <c r="H334" s="25" t="s">
        <v>12</v>
      </c>
      <c r="I334" s="25" t="s">
        <v>13</v>
      </c>
      <c r="J334" s="53">
        <f t="shared" si="5"/>
        <v>34632</v>
      </c>
      <c r="K334" s="33">
        <f>DATEDIF(J334,DATE(2023,6,8),"Y")</f>
        <v>28</v>
      </c>
    </row>
    <row r="335" spans="1:11" x14ac:dyDescent="0.25">
      <c r="A335" s="22" t="s">
        <v>364</v>
      </c>
      <c r="B335" s="23">
        <v>1994</v>
      </c>
      <c r="C335" s="23" t="s">
        <v>10</v>
      </c>
      <c r="D335" s="23">
        <v>6</v>
      </c>
      <c r="E335" s="23">
        <v>0</v>
      </c>
      <c r="F335" s="44">
        <v>3172.02</v>
      </c>
      <c r="G335" s="22" t="s">
        <v>11</v>
      </c>
      <c r="H335" s="22" t="s">
        <v>16</v>
      </c>
      <c r="I335" s="22" t="s">
        <v>42</v>
      </c>
      <c r="J335" s="52">
        <f t="shared" si="5"/>
        <v>34521</v>
      </c>
      <c r="K335" s="32">
        <f>DATEDIF(J335,DATE(2023,6,8),"Y")</f>
        <v>28</v>
      </c>
    </row>
    <row r="336" spans="1:11" x14ac:dyDescent="0.25">
      <c r="A336" s="25" t="s">
        <v>365</v>
      </c>
      <c r="B336" s="26">
        <v>1996</v>
      </c>
      <c r="C336" s="26" t="s">
        <v>35</v>
      </c>
      <c r="D336" s="26">
        <v>14</v>
      </c>
      <c r="E336" s="26">
        <v>0</v>
      </c>
      <c r="F336" s="45">
        <v>3176.29</v>
      </c>
      <c r="G336" s="25" t="s">
        <v>11</v>
      </c>
      <c r="H336" s="25" t="s">
        <v>11</v>
      </c>
      <c r="I336" s="25" t="s">
        <v>23</v>
      </c>
      <c r="J336" s="53">
        <f t="shared" si="5"/>
        <v>35291</v>
      </c>
      <c r="K336" s="33">
        <f>DATEDIF(J336,DATE(2023,6,8),"Y")</f>
        <v>26</v>
      </c>
    </row>
    <row r="337" spans="1:11" x14ac:dyDescent="0.25">
      <c r="A337" s="22" t="s">
        <v>366</v>
      </c>
      <c r="B337" s="23">
        <v>1996</v>
      </c>
      <c r="C337" s="23" t="s">
        <v>10</v>
      </c>
      <c r="D337" s="23">
        <v>3</v>
      </c>
      <c r="E337" s="23">
        <v>0</v>
      </c>
      <c r="F337" s="44">
        <v>3176.82</v>
      </c>
      <c r="G337" s="22" t="s">
        <v>11</v>
      </c>
      <c r="H337" s="22" t="s">
        <v>16</v>
      </c>
      <c r="I337" s="22" t="s">
        <v>23</v>
      </c>
      <c r="J337" s="52">
        <f t="shared" si="5"/>
        <v>35249</v>
      </c>
      <c r="K337" s="32">
        <f>DATEDIF(J337,DATE(2023,6,8),"Y")</f>
        <v>26</v>
      </c>
    </row>
    <row r="338" spans="1:11" x14ac:dyDescent="0.25">
      <c r="A338" s="25" t="s">
        <v>367</v>
      </c>
      <c r="B338" s="26">
        <v>2000</v>
      </c>
      <c r="C338" s="26" t="s">
        <v>20</v>
      </c>
      <c r="D338" s="26">
        <v>23</v>
      </c>
      <c r="E338" s="26">
        <v>0</v>
      </c>
      <c r="F338" s="45">
        <v>3179.96</v>
      </c>
      <c r="G338" s="25" t="s">
        <v>11</v>
      </c>
      <c r="H338" s="25" t="s">
        <v>11</v>
      </c>
      <c r="I338" s="25" t="s">
        <v>23</v>
      </c>
      <c r="J338" s="53">
        <f t="shared" si="5"/>
        <v>36792</v>
      </c>
      <c r="K338" s="33">
        <f>DATEDIF(J338,DATE(2023,6,8),"Y")</f>
        <v>22</v>
      </c>
    </row>
    <row r="339" spans="1:11" x14ac:dyDescent="0.25">
      <c r="A339" s="22" t="s">
        <v>368</v>
      </c>
      <c r="B339" s="23">
        <v>2001</v>
      </c>
      <c r="C339" s="23" t="s">
        <v>20</v>
      </c>
      <c r="D339" s="23">
        <v>2</v>
      </c>
      <c r="E339" s="23">
        <v>2</v>
      </c>
      <c r="F339" s="44">
        <v>3180.51</v>
      </c>
      <c r="G339" s="22" t="s">
        <v>11</v>
      </c>
      <c r="H339" s="22" t="s">
        <v>11</v>
      </c>
      <c r="I339" s="22" t="s">
        <v>13</v>
      </c>
      <c r="J339" s="52">
        <f t="shared" si="5"/>
        <v>37136</v>
      </c>
      <c r="K339" s="32">
        <f>DATEDIF(J339,DATE(2023,6,8),"Y")</f>
        <v>21</v>
      </c>
    </row>
    <row r="340" spans="1:11" x14ac:dyDescent="0.25">
      <c r="A340" s="25" t="s">
        <v>369</v>
      </c>
      <c r="B340" s="26">
        <v>1996</v>
      </c>
      <c r="C340" s="26" t="s">
        <v>37</v>
      </c>
      <c r="D340" s="26">
        <v>11</v>
      </c>
      <c r="E340" s="26">
        <v>0</v>
      </c>
      <c r="F340" s="45">
        <v>3201.25</v>
      </c>
      <c r="G340" s="25" t="s">
        <v>11</v>
      </c>
      <c r="H340" s="25" t="s">
        <v>12</v>
      </c>
      <c r="I340" s="25" t="s">
        <v>23</v>
      </c>
      <c r="J340" s="53">
        <f t="shared" si="5"/>
        <v>35349</v>
      </c>
      <c r="K340" s="33">
        <f>DATEDIF(J340,DATE(2023,6,8),"Y")</f>
        <v>26</v>
      </c>
    </row>
    <row r="341" spans="1:11" x14ac:dyDescent="0.25">
      <c r="A341" s="22" t="s">
        <v>370</v>
      </c>
      <c r="B341" s="23">
        <v>1997</v>
      </c>
      <c r="C341" s="23" t="s">
        <v>10</v>
      </c>
      <c r="D341" s="23">
        <v>5</v>
      </c>
      <c r="E341" s="23">
        <v>0</v>
      </c>
      <c r="F341" s="44">
        <v>3206.49</v>
      </c>
      <c r="G341" s="22" t="s">
        <v>11</v>
      </c>
      <c r="H341" s="22" t="s">
        <v>12</v>
      </c>
      <c r="I341" s="22" t="s">
        <v>247</v>
      </c>
      <c r="J341" s="52">
        <f t="shared" si="5"/>
        <v>35616</v>
      </c>
      <c r="K341" s="32">
        <f>DATEDIF(J341,DATE(2023,6,8),"Y")</f>
        <v>25</v>
      </c>
    </row>
    <row r="342" spans="1:11" x14ac:dyDescent="0.25">
      <c r="A342" s="25" t="s">
        <v>371</v>
      </c>
      <c r="B342" s="26">
        <v>1997</v>
      </c>
      <c r="C342" s="26" t="s">
        <v>30</v>
      </c>
      <c r="D342" s="26">
        <v>22</v>
      </c>
      <c r="E342" s="26">
        <v>1</v>
      </c>
      <c r="F342" s="45">
        <v>3208.79</v>
      </c>
      <c r="G342" s="25" t="s">
        <v>11</v>
      </c>
      <c r="H342" s="25" t="s">
        <v>12</v>
      </c>
      <c r="I342" s="25" t="s">
        <v>42</v>
      </c>
      <c r="J342" s="53">
        <f t="shared" si="5"/>
        <v>35786</v>
      </c>
      <c r="K342" s="33">
        <f>DATEDIF(J342,DATE(2023,6,8),"Y")</f>
        <v>25</v>
      </c>
    </row>
    <row r="343" spans="1:11" x14ac:dyDescent="0.25">
      <c r="A343" s="22" t="s">
        <v>372</v>
      </c>
      <c r="B343" s="23">
        <v>1997</v>
      </c>
      <c r="C343" s="23" t="s">
        <v>10</v>
      </c>
      <c r="D343" s="23">
        <v>6</v>
      </c>
      <c r="E343" s="23">
        <v>0</v>
      </c>
      <c r="F343" s="44">
        <v>3213.62</v>
      </c>
      <c r="G343" s="22" t="s">
        <v>11</v>
      </c>
      <c r="H343" s="22" t="s">
        <v>11</v>
      </c>
      <c r="I343" s="22" t="s">
        <v>247</v>
      </c>
      <c r="J343" s="52">
        <f t="shared" si="5"/>
        <v>35617</v>
      </c>
      <c r="K343" s="32">
        <f>DATEDIF(J343,DATE(2023,6,8),"Y")</f>
        <v>25</v>
      </c>
    </row>
    <row r="344" spans="1:11" x14ac:dyDescent="0.25">
      <c r="A344" s="25" t="s">
        <v>373</v>
      </c>
      <c r="B344" s="26">
        <v>1997</v>
      </c>
      <c r="C344" s="26" t="s">
        <v>35</v>
      </c>
      <c r="D344" s="26">
        <v>2</v>
      </c>
      <c r="E344" s="26">
        <v>1</v>
      </c>
      <c r="F344" s="45">
        <v>3227.12</v>
      </c>
      <c r="G344" s="25" t="s">
        <v>11</v>
      </c>
      <c r="H344" s="25" t="s">
        <v>12</v>
      </c>
      <c r="I344" s="25" t="s">
        <v>13</v>
      </c>
      <c r="J344" s="53">
        <f t="shared" si="5"/>
        <v>35644</v>
      </c>
      <c r="K344" s="33">
        <f>DATEDIF(J344,DATE(2023,6,8),"Y")</f>
        <v>25</v>
      </c>
    </row>
    <row r="345" spans="1:11" x14ac:dyDescent="0.25">
      <c r="A345" s="22" t="s">
        <v>374</v>
      </c>
      <c r="B345" s="23">
        <v>1997</v>
      </c>
      <c r="C345" s="23" t="s">
        <v>20</v>
      </c>
      <c r="D345" s="23">
        <v>2</v>
      </c>
      <c r="E345" s="23">
        <v>1</v>
      </c>
      <c r="F345" s="44">
        <v>3238.44</v>
      </c>
      <c r="G345" s="22" t="s">
        <v>11</v>
      </c>
      <c r="H345" s="22" t="s">
        <v>12</v>
      </c>
      <c r="I345" s="22" t="s">
        <v>13</v>
      </c>
      <c r="J345" s="52">
        <f t="shared" si="5"/>
        <v>35675</v>
      </c>
      <c r="K345" s="32">
        <f>DATEDIF(J345,DATE(2023,6,8),"Y")</f>
        <v>25</v>
      </c>
    </row>
    <row r="346" spans="1:11" x14ac:dyDescent="0.25">
      <c r="A346" s="25" t="s">
        <v>375</v>
      </c>
      <c r="B346" s="26">
        <v>1991</v>
      </c>
      <c r="C346" s="26" t="s">
        <v>15</v>
      </c>
      <c r="D346" s="26">
        <v>13</v>
      </c>
      <c r="E346" s="26">
        <v>0</v>
      </c>
      <c r="F346" s="45">
        <v>3260.2</v>
      </c>
      <c r="G346" s="25" t="s">
        <v>12</v>
      </c>
      <c r="H346" s="25" t="s">
        <v>11</v>
      </c>
      <c r="I346" s="25" t="s">
        <v>42</v>
      </c>
      <c r="J346" s="53">
        <f t="shared" si="5"/>
        <v>33555</v>
      </c>
      <c r="K346" s="33">
        <f>DATEDIF(J346,DATE(2023,6,8),"Y")</f>
        <v>31</v>
      </c>
    </row>
    <row r="347" spans="1:11" x14ac:dyDescent="0.25">
      <c r="A347" s="22" t="s">
        <v>376</v>
      </c>
      <c r="B347" s="23">
        <v>1994</v>
      </c>
      <c r="C347" s="23" t="s">
        <v>30</v>
      </c>
      <c r="D347" s="23">
        <v>2</v>
      </c>
      <c r="E347" s="23">
        <v>0</v>
      </c>
      <c r="F347" s="44">
        <v>3268.85</v>
      </c>
      <c r="G347" s="22" t="s">
        <v>12</v>
      </c>
      <c r="H347" s="22" t="s">
        <v>16</v>
      </c>
      <c r="I347" s="22" t="s">
        <v>168</v>
      </c>
      <c r="J347" s="52">
        <f t="shared" si="5"/>
        <v>34670</v>
      </c>
      <c r="K347" s="32">
        <f>DATEDIF(J347,DATE(2023,6,8),"Y")</f>
        <v>28</v>
      </c>
    </row>
    <row r="348" spans="1:11" x14ac:dyDescent="0.25">
      <c r="A348" s="25" t="s">
        <v>377</v>
      </c>
      <c r="B348" s="26">
        <v>1994</v>
      </c>
      <c r="C348" s="26" t="s">
        <v>10</v>
      </c>
      <c r="D348" s="26">
        <v>1</v>
      </c>
      <c r="E348" s="26">
        <v>1</v>
      </c>
      <c r="F348" s="45">
        <v>3277.16</v>
      </c>
      <c r="G348" s="25" t="s">
        <v>11</v>
      </c>
      <c r="H348" s="25" t="s">
        <v>12</v>
      </c>
      <c r="I348" s="25" t="s">
        <v>42</v>
      </c>
      <c r="J348" s="53">
        <f t="shared" si="5"/>
        <v>34516</v>
      </c>
      <c r="K348" s="33">
        <f>DATEDIF(J348,DATE(2023,6,8),"Y")</f>
        <v>28</v>
      </c>
    </row>
    <row r="349" spans="1:11" x14ac:dyDescent="0.25">
      <c r="A349" s="22" t="s">
        <v>378</v>
      </c>
      <c r="B349" s="23">
        <v>2001</v>
      </c>
      <c r="C349" s="23" t="s">
        <v>37</v>
      </c>
      <c r="D349" s="23">
        <v>6</v>
      </c>
      <c r="E349" s="23">
        <v>2</v>
      </c>
      <c r="F349" s="44">
        <v>3279.87</v>
      </c>
      <c r="G349" s="22" t="s">
        <v>11</v>
      </c>
      <c r="H349" s="22" t="s">
        <v>16</v>
      </c>
      <c r="I349" s="22" t="s">
        <v>356</v>
      </c>
      <c r="J349" s="52">
        <f t="shared" si="5"/>
        <v>37170</v>
      </c>
      <c r="K349" s="32">
        <f>DATEDIF(J349,DATE(2023,6,8),"Y")</f>
        <v>21</v>
      </c>
    </row>
    <row r="350" spans="1:11" x14ac:dyDescent="0.25">
      <c r="A350" s="25" t="s">
        <v>379</v>
      </c>
      <c r="B350" s="26">
        <v>2003</v>
      </c>
      <c r="C350" s="26" t="s">
        <v>10</v>
      </c>
      <c r="D350" s="26">
        <v>3</v>
      </c>
      <c r="E350" s="26">
        <v>0</v>
      </c>
      <c r="F350" s="45">
        <v>3280.22</v>
      </c>
      <c r="G350" s="25" t="s">
        <v>11</v>
      </c>
      <c r="H350" s="25" t="s">
        <v>12</v>
      </c>
      <c r="I350" s="25" t="s">
        <v>42</v>
      </c>
      <c r="J350" s="53">
        <f t="shared" si="5"/>
        <v>37805</v>
      </c>
      <c r="K350" s="33">
        <f>DATEDIF(J350,DATE(2023,6,8),"Y")</f>
        <v>19</v>
      </c>
    </row>
    <row r="351" spans="1:11" x14ac:dyDescent="0.25">
      <c r="A351" s="22" t="s">
        <v>380</v>
      </c>
      <c r="B351" s="23">
        <v>1996</v>
      </c>
      <c r="C351" s="23" t="s">
        <v>15</v>
      </c>
      <c r="D351" s="23">
        <v>17</v>
      </c>
      <c r="E351" s="23">
        <v>1</v>
      </c>
      <c r="F351" s="44">
        <v>3292.53</v>
      </c>
      <c r="G351" s="22" t="s">
        <v>11</v>
      </c>
      <c r="H351" s="22" t="s">
        <v>11</v>
      </c>
      <c r="I351" s="22" t="s">
        <v>23</v>
      </c>
      <c r="J351" s="52">
        <f t="shared" si="5"/>
        <v>35386</v>
      </c>
      <c r="K351" s="32">
        <f>DATEDIF(J351,DATE(2023,6,8),"Y")</f>
        <v>26</v>
      </c>
    </row>
    <row r="352" spans="1:11" x14ac:dyDescent="0.25">
      <c r="A352" s="25" t="s">
        <v>381</v>
      </c>
      <c r="B352" s="26">
        <v>2003</v>
      </c>
      <c r="C352" s="26" t="s">
        <v>30</v>
      </c>
      <c r="D352" s="26">
        <v>5</v>
      </c>
      <c r="E352" s="26">
        <v>0</v>
      </c>
      <c r="F352" s="45">
        <v>3300.7</v>
      </c>
      <c r="G352" s="25" t="s">
        <v>11</v>
      </c>
      <c r="H352" s="25" t="s">
        <v>11</v>
      </c>
      <c r="I352" s="25" t="s">
        <v>200</v>
      </c>
      <c r="J352" s="53">
        <f t="shared" si="5"/>
        <v>37960</v>
      </c>
      <c r="K352" s="33">
        <f>DATEDIF(J352,DATE(2023,6,8),"Y")</f>
        <v>19</v>
      </c>
    </row>
    <row r="353" spans="1:11" x14ac:dyDescent="0.25">
      <c r="A353" s="22" t="s">
        <v>382</v>
      </c>
      <c r="B353" s="23">
        <v>2003</v>
      </c>
      <c r="C353" s="23" t="s">
        <v>15</v>
      </c>
      <c r="D353" s="23">
        <v>18</v>
      </c>
      <c r="E353" s="23">
        <v>0</v>
      </c>
      <c r="F353" s="44">
        <v>3308.46</v>
      </c>
      <c r="G353" s="22" t="s">
        <v>11</v>
      </c>
      <c r="H353" s="22" t="s">
        <v>16</v>
      </c>
      <c r="I353" s="22" t="s">
        <v>300</v>
      </c>
      <c r="J353" s="52">
        <f t="shared" si="5"/>
        <v>37943</v>
      </c>
      <c r="K353" s="32">
        <f>DATEDIF(J353,DATE(2023,6,8),"Y")</f>
        <v>19</v>
      </c>
    </row>
    <row r="354" spans="1:11" x14ac:dyDescent="0.25">
      <c r="A354" s="25" t="s">
        <v>383</v>
      </c>
      <c r="B354" s="26">
        <v>1997</v>
      </c>
      <c r="C354" s="26" t="s">
        <v>18</v>
      </c>
      <c r="D354" s="26">
        <v>20</v>
      </c>
      <c r="E354" s="26">
        <v>1</v>
      </c>
      <c r="F354" s="45">
        <v>3309.79</v>
      </c>
      <c r="G354" s="25" t="s">
        <v>12</v>
      </c>
      <c r="H354" s="25" t="s">
        <v>12</v>
      </c>
      <c r="I354" s="25" t="s">
        <v>356</v>
      </c>
      <c r="J354" s="53">
        <f t="shared" si="5"/>
        <v>35601</v>
      </c>
      <c r="K354" s="33">
        <f>DATEDIF(J354,DATE(2023,6,8),"Y")</f>
        <v>25</v>
      </c>
    </row>
    <row r="355" spans="1:11" x14ac:dyDescent="0.25">
      <c r="A355" s="22" t="s">
        <v>384</v>
      </c>
      <c r="B355" s="23">
        <v>1991</v>
      </c>
      <c r="C355" s="23" t="s">
        <v>20</v>
      </c>
      <c r="D355" s="23">
        <v>1</v>
      </c>
      <c r="E355" s="23">
        <v>3</v>
      </c>
      <c r="F355" s="44">
        <v>3342.79</v>
      </c>
      <c r="G355" s="22" t="s">
        <v>11</v>
      </c>
      <c r="H355" s="22" t="s">
        <v>16</v>
      </c>
      <c r="I355" s="22" t="s">
        <v>13</v>
      </c>
      <c r="J355" s="52">
        <f t="shared" si="5"/>
        <v>33482</v>
      </c>
      <c r="K355" s="32">
        <f>DATEDIF(J355,DATE(2023,6,8),"Y")</f>
        <v>31</v>
      </c>
    </row>
    <row r="356" spans="1:11" x14ac:dyDescent="0.25">
      <c r="A356" s="25" t="s">
        <v>385</v>
      </c>
      <c r="B356" s="26">
        <v>1993</v>
      </c>
      <c r="C356" s="26" t="s">
        <v>37</v>
      </c>
      <c r="D356" s="26">
        <v>28</v>
      </c>
      <c r="E356" s="26">
        <v>0</v>
      </c>
      <c r="F356" s="45">
        <v>3353.28</v>
      </c>
      <c r="G356" s="25" t="s">
        <v>11</v>
      </c>
      <c r="H356" s="25" t="s">
        <v>16</v>
      </c>
      <c r="I356" s="25" t="s">
        <v>42</v>
      </c>
      <c r="J356" s="53">
        <f t="shared" si="5"/>
        <v>34270</v>
      </c>
      <c r="K356" s="33">
        <f>DATEDIF(J356,DATE(2023,6,8),"Y")</f>
        <v>29</v>
      </c>
    </row>
    <row r="357" spans="1:11" x14ac:dyDescent="0.25">
      <c r="A357" s="22" t="s">
        <v>386</v>
      </c>
      <c r="B357" s="23">
        <v>1995</v>
      </c>
      <c r="C357" s="23" t="s">
        <v>18</v>
      </c>
      <c r="D357" s="23">
        <v>23</v>
      </c>
      <c r="E357" s="23">
        <v>0</v>
      </c>
      <c r="F357" s="44">
        <v>3353.47</v>
      </c>
      <c r="G357" s="22" t="s">
        <v>11</v>
      </c>
      <c r="H357" s="22" t="s">
        <v>12</v>
      </c>
      <c r="I357" s="22" t="s">
        <v>23</v>
      </c>
      <c r="J357" s="52">
        <f t="shared" si="5"/>
        <v>34873</v>
      </c>
      <c r="K357" s="32">
        <f>DATEDIF(J357,DATE(2023,6,8),"Y")</f>
        <v>27</v>
      </c>
    </row>
    <row r="358" spans="1:11" x14ac:dyDescent="0.25">
      <c r="A358" s="25" t="s">
        <v>387</v>
      </c>
      <c r="B358" s="26">
        <v>1993</v>
      </c>
      <c r="C358" s="26" t="s">
        <v>37</v>
      </c>
      <c r="D358" s="26">
        <v>7</v>
      </c>
      <c r="E358" s="26">
        <v>0</v>
      </c>
      <c r="F358" s="45">
        <v>3366.67</v>
      </c>
      <c r="G358" s="25" t="s">
        <v>11</v>
      </c>
      <c r="H358" s="25" t="s">
        <v>11</v>
      </c>
      <c r="I358" s="25" t="s">
        <v>13</v>
      </c>
      <c r="J358" s="53">
        <f t="shared" si="5"/>
        <v>34249</v>
      </c>
      <c r="K358" s="33">
        <f>DATEDIF(J358,DATE(2023,6,8),"Y")</f>
        <v>29</v>
      </c>
    </row>
    <row r="359" spans="1:11" x14ac:dyDescent="0.25">
      <c r="A359" s="22" t="s">
        <v>388</v>
      </c>
      <c r="B359" s="23">
        <v>1996</v>
      </c>
      <c r="C359" s="23" t="s">
        <v>30</v>
      </c>
      <c r="D359" s="23">
        <v>14</v>
      </c>
      <c r="E359" s="23">
        <v>1</v>
      </c>
      <c r="F359" s="44">
        <v>3378.91</v>
      </c>
      <c r="G359" s="22" t="s">
        <v>11</v>
      </c>
      <c r="H359" s="22" t="s">
        <v>16</v>
      </c>
      <c r="I359" s="22" t="s">
        <v>42</v>
      </c>
      <c r="J359" s="52">
        <f t="shared" si="5"/>
        <v>35413</v>
      </c>
      <c r="K359" s="32">
        <f>DATEDIF(J359,DATE(2023,6,8),"Y")</f>
        <v>26</v>
      </c>
    </row>
    <row r="360" spans="1:11" x14ac:dyDescent="0.25">
      <c r="A360" s="25" t="s">
        <v>389</v>
      </c>
      <c r="B360" s="26">
        <v>1996</v>
      </c>
      <c r="C360" s="26" t="s">
        <v>15</v>
      </c>
      <c r="D360" s="26">
        <v>13</v>
      </c>
      <c r="E360" s="26">
        <v>0</v>
      </c>
      <c r="F360" s="45">
        <v>3385.4</v>
      </c>
      <c r="G360" s="25" t="s">
        <v>11</v>
      </c>
      <c r="H360" s="25" t="s">
        <v>11</v>
      </c>
      <c r="I360" s="25" t="s">
        <v>247</v>
      </c>
      <c r="J360" s="53">
        <f t="shared" si="5"/>
        <v>35382</v>
      </c>
      <c r="K360" s="33">
        <f>DATEDIF(J360,DATE(2023,6,8),"Y")</f>
        <v>26</v>
      </c>
    </row>
    <row r="361" spans="1:11" x14ac:dyDescent="0.25">
      <c r="A361" s="22" t="s">
        <v>390</v>
      </c>
      <c r="B361" s="23">
        <v>1996</v>
      </c>
      <c r="C361" s="23" t="s">
        <v>35</v>
      </c>
      <c r="D361" s="23">
        <v>10</v>
      </c>
      <c r="E361" s="23">
        <v>1</v>
      </c>
      <c r="F361" s="44">
        <v>3392.37</v>
      </c>
      <c r="G361" s="22" t="s">
        <v>11</v>
      </c>
      <c r="H361" s="22" t="s">
        <v>12</v>
      </c>
      <c r="I361" s="22" t="s">
        <v>13</v>
      </c>
      <c r="J361" s="52">
        <f t="shared" si="5"/>
        <v>35287</v>
      </c>
      <c r="K361" s="32">
        <f>DATEDIF(J361,DATE(2023,6,8),"Y")</f>
        <v>26</v>
      </c>
    </row>
    <row r="362" spans="1:11" x14ac:dyDescent="0.25">
      <c r="A362" s="25" t="s">
        <v>391</v>
      </c>
      <c r="B362" s="26">
        <v>1996</v>
      </c>
      <c r="C362" s="26" t="s">
        <v>37</v>
      </c>
      <c r="D362" s="26">
        <v>27</v>
      </c>
      <c r="E362" s="26">
        <v>1</v>
      </c>
      <c r="F362" s="45">
        <v>3392.98</v>
      </c>
      <c r="G362" s="25" t="s">
        <v>11</v>
      </c>
      <c r="H362" s="25" t="s">
        <v>12</v>
      </c>
      <c r="I362" s="25" t="s">
        <v>13</v>
      </c>
      <c r="J362" s="53">
        <f t="shared" si="5"/>
        <v>35365</v>
      </c>
      <c r="K362" s="33">
        <f>DATEDIF(J362,DATE(2023,6,8),"Y")</f>
        <v>26</v>
      </c>
    </row>
    <row r="363" spans="1:11" x14ac:dyDescent="0.25">
      <c r="A363" s="22" t="s">
        <v>392</v>
      </c>
      <c r="B363" s="23">
        <v>2004</v>
      </c>
      <c r="C363" s="23" t="s">
        <v>10</v>
      </c>
      <c r="D363" s="23">
        <v>16</v>
      </c>
      <c r="E363" s="23">
        <v>2</v>
      </c>
      <c r="F363" s="44">
        <v>3393.36</v>
      </c>
      <c r="G363" s="22" t="s">
        <v>11</v>
      </c>
      <c r="H363" s="22" t="s">
        <v>11</v>
      </c>
      <c r="I363" s="22" t="s">
        <v>249</v>
      </c>
      <c r="J363" s="52">
        <f t="shared" si="5"/>
        <v>38184</v>
      </c>
      <c r="K363" s="32">
        <f>DATEDIF(J363,DATE(2023,6,8),"Y")</f>
        <v>18</v>
      </c>
    </row>
    <row r="364" spans="1:11" x14ac:dyDescent="0.25">
      <c r="A364" s="25" t="s">
        <v>393</v>
      </c>
      <c r="B364" s="26">
        <v>1996</v>
      </c>
      <c r="C364" s="26" t="s">
        <v>30</v>
      </c>
      <c r="D364" s="26">
        <v>19</v>
      </c>
      <c r="E364" s="26">
        <v>1</v>
      </c>
      <c r="F364" s="45">
        <v>3410.32</v>
      </c>
      <c r="G364" s="25" t="s">
        <v>11</v>
      </c>
      <c r="H364" s="25" t="s">
        <v>11</v>
      </c>
      <c r="I364" s="25" t="s">
        <v>42</v>
      </c>
      <c r="J364" s="53">
        <f t="shared" si="5"/>
        <v>35418</v>
      </c>
      <c r="K364" s="33">
        <f>DATEDIF(J364,DATE(2023,6,8),"Y")</f>
        <v>26</v>
      </c>
    </row>
    <row r="365" spans="1:11" x14ac:dyDescent="0.25">
      <c r="A365" s="22" t="s">
        <v>394</v>
      </c>
      <c r="B365" s="23">
        <v>2001</v>
      </c>
      <c r="C365" s="23" t="s">
        <v>30</v>
      </c>
      <c r="D365" s="23">
        <v>26</v>
      </c>
      <c r="E365" s="23">
        <v>0</v>
      </c>
      <c r="F365" s="44">
        <v>3434.38</v>
      </c>
      <c r="G365" s="22" t="s">
        <v>11</v>
      </c>
      <c r="H365" s="22" t="s">
        <v>11</v>
      </c>
      <c r="I365" s="22" t="s">
        <v>42</v>
      </c>
      <c r="J365" s="52">
        <f t="shared" si="5"/>
        <v>37251</v>
      </c>
      <c r="K365" s="32">
        <f>DATEDIF(J365,DATE(2023,6,8),"Y")</f>
        <v>21</v>
      </c>
    </row>
    <row r="366" spans="1:11" x14ac:dyDescent="0.25">
      <c r="A366" s="25" t="s">
        <v>395</v>
      </c>
      <c r="B366" s="26">
        <v>1986</v>
      </c>
      <c r="C366" s="26" t="s">
        <v>35</v>
      </c>
      <c r="D366" s="26">
        <v>27</v>
      </c>
      <c r="E366" s="26">
        <v>3</v>
      </c>
      <c r="F366" s="45">
        <v>3436.5</v>
      </c>
      <c r="G366" s="25" t="s">
        <v>11</v>
      </c>
      <c r="H366" s="25" t="s">
        <v>16</v>
      </c>
      <c r="I366" s="25" t="s">
        <v>13</v>
      </c>
      <c r="J366" s="53">
        <f t="shared" si="5"/>
        <v>31651</v>
      </c>
      <c r="K366" s="33">
        <f>DATEDIF(J366,DATE(2023,6,8),"Y")</f>
        <v>36</v>
      </c>
    </row>
    <row r="367" spans="1:11" x14ac:dyDescent="0.25">
      <c r="A367" s="22" t="s">
        <v>396</v>
      </c>
      <c r="B367" s="23">
        <v>2000</v>
      </c>
      <c r="C367" s="23" t="s">
        <v>18</v>
      </c>
      <c r="D367" s="23">
        <v>20</v>
      </c>
      <c r="E367" s="23">
        <v>3</v>
      </c>
      <c r="F367" s="44">
        <v>3443.06</v>
      </c>
      <c r="G367" s="22" t="s">
        <v>11</v>
      </c>
      <c r="H367" s="22" t="s">
        <v>16</v>
      </c>
      <c r="I367" s="22" t="s">
        <v>42</v>
      </c>
      <c r="J367" s="52">
        <f t="shared" si="5"/>
        <v>36697</v>
      </c>
      <c r="K367" s="32">
        <f>DATEDIF(J367,DATE(2023,6,8),"Y")</f>
        <v>22</v>
      </c>
    </row>
    <row r="368" spans="1:11" x14ac:dyDescent="0.25">
      <c r="A368" s="25" t="s">
        <v>397</v>
      </c>
      <c r="B368" s="26">
        <v>1987</v>
      </c>
      <c r="C368" s="26" t="s">
        <v>20</v>
      </c>
      <c r="D368" s="26">
        <v>14</v>
      </c>
      <c r="E368" s="26">
        <v>3</v>
      </c>
      <c r="F368" s="45">
        <v>3453.77</v>
      </c>
      <c r="G368" s="25" t="s">
        <v>11</v>
      </c>
      <c r="H368" s="25" t="s">
        <v>16</v>
      </c>
      <c r="I368" s="25" t="s">
        <v>42</v>
      </c>
      <c r="J368" s="53">
        <f t="shared" si="5"/>
        <v>32034</v>
      </c>
      <c r="K368" s="33">
        <f>DATEDIF(J368,DATE(2023,6,8),"Y")</f>
        <v>35</v>
      </c>
    </row>
    <row r="369" spans="1:11" x14ac:dyDescent="0.25">
      <c r="A369" s="22" t="s">
        <v>398</v>
      </c>
      <c r="B369" s="23">
        <v>2003</v>
      </c>
      <c r="C369" s="23" t="s">
        <v>10</v>
      </c>
      <c r="D369" s="23">
        <v>29</v>
      </c>
      <c r="E369" s="23">
        <v>0</v>
      </c>
      <c r="F369" s="44">
        <v>3463.51</v>
      </c>
      <c r="G369" s="22" t="s">
        <v>11</v>
      </c>
      <c r="H369" s="22" t="s">
        <v>16</v>
      </c>
      <c r="I369" s="22" t="s">
        <v>200</v>
      </c>
      <c r="J369" s="52">
        <f t="shared" si="5"/>
        <v>37831</v>
      </c>
      <c r="K369" s="32">
        <f>DATEDIF(J369,DATE(2023,6,8),"Y")</f>
        <v>19</v>
      </c>
    </row>
    <row r="370" spans="1:11" x14ac:dyDescent="0.25">
      <c r="A370" s="25" t="s">
        <v>399</v>
      </c>
      <c r="B370" s="26">
        <v>1993</v>
      </c>
      <c r="C370" s="26" t="s">
        <v>37</v>
      </c>
      <c r="D370" s="26">
        <v>12</v>
      </c>
      <c r="E370" s="26">
        <v>1</v>
      </c>
      <c r="F370" s="45">
        <v>3471.41</v>
      </c>
      <c r="G370" s="25" t="s">
        <v>11</v>
      </c>
      <c r="H370" s="25" t="s">
        <v>11</v>
      </c>
      <c r="I370" s="25" t="s">
        <v>13</v>
      </c>
      <c r="J370" s="53">
        <f t="shared" si="5"/>
        <v>34254</v>
      </c>
      <c r="K370" s="33">
        <f>DATEDIF(J370,DATE(2023,6,8),"Y")</f>
        <v>29</v>
      </c>
    </row>
    <row r="371" spans="1:11" x14ac:dyDescent="0.25">
      <c r="A371" s="22" t="s">
        <v>400</v>
      </c>
      <c r="B371" s="23">
        <v>2004</v>
      </c>
      <c r="C371" s="23" t="s">
        <v>18</v>
      </c>
      <c r="D371" s="23">
        <v>26</v>
      </c>
      <c r="E371" s="23">
        <v>3</v>
      </c>
      <c r="F371" s="44">
        <v>3481.87</v>
      </c>
      <c r="G371" s="22" t="s">
        <v>11</v>
      </c>
      <c r="H371" s="22" t="s">
        <v>12</v>
      </c>
      <c r="I371" s="22" t="s">
        <v>168</v>
      </c>
      <c r="J371" s="52">
        <f t="shared" si="5"/>
        <v>38164</v>
      </c>
      <c r="K371" s="32">
        <f>DATEDIF(J371,DATE(2023,6,8),"Y")</f>
        <v>18</v>
      </c>
    </row>
    <row r="372" spans="1:11" x14ac:dyDescent="0.25">
      <c r="A372" s="25" t="s">
        <v>401</v>
      </c>
      <c r="B372" s="26">
        <v>1996</v>
      </c>
      <c r="C372" s="26" t="s">
        <v>20</v>
      </c>
      <c r="D372" s="26">
        <v>19</v>
      </c>
      <c r="E372" s="26">
        <v>2</v>
      </c>
      <c r="F372" s="45">
        <v>3484.33</v>
      </c>
      <c r="G372" s="25" t="s">
        <v>12</v>
      </c>
      <c r="H372" s="25" t="s">
        <v>12</v>
      </c>
      <c r="I372" s="25" t="s">
        <v>42</v>
      </c>
      <c r="J372" s="53">
        <f t="shared" si="5"/>
        <v>35327</v>
      </c>
      <c r="K372" s="33">
        <f>DATEDIF(J372,DATE(2023,6,8),"Y")</f>
        <v>26</v>
      </c>
    </row>
    <row r="373" spans="1:11" x14ac:dyDescent="0.25">
      <c r="A373" s="22" t="s">
        <v>402</v>
      </c>
      <c r="B373" s="23">
        <v>1996</v>
      </c>
      <c r="C373" s="23" t="s">
        <v>20</v>
      </c>
      <c r="D373" s="23">
        <v>18</v>
      </c>
      <c r="E373" s="23">
        <v>1</v>
      </c>
      <c r="F373" s="44">
        <v>3490.55</v>
      </c>
      <c r="G373" s="22" t="s">
        <v>16</v>
      </c>
      <c r="H373" s="22" t="s">
        <v>11</v>
      </c>
      <c r="I373" s="22" t="s">
        <v>164</v>
      </c>
      <c r="J373" s="52">
        <f t="shared" si="5"/>
        <v>35326</v>
      </c>
      <c r="K373" s="32">
        <f>DATEDIF(J373,DATE(2023,6,8),"Y")</f>
        <v>26</v>
      </c>
    </row>
    <row r="374" spans="1:11" x14ac:dyDescent="0.25">
      <c r="A374" s="25" t="s">
        <v>403</v>
      </c>
      <c r="B374" s="26">
        <v>1999</v>
      </c>
      <c r="C374" s="26" t="s">
        <v>20</v>
      </c>
      <c r="D374" s="26">
        <v>22</v>
      </c>
      <c r="E374" s="26">
        <v>2</v>
      </c>
      <c r="F374" s="45">
        <v>3500.61</v>
      </c>
      <c r="G374" s="25" t="s">
        <v>11</v>
      </c>
      <c r="H374" s="25" t="s">
        <v>11</v>
      </c>
      <c r="I374" s="25" t="s">
        <v>13</v>
      </c>
      <c r="J374" s="53">
        <f t="shared" si="5"/>
        <v>36425</v>
      </c>
      <c r="K374" s="33">
        <f>DATEDIF(J374,DATE(2023,6,8),"Y")</f>
        <v>23</v>
      </c>
    </row>
    <row r="375" spans="1:11" x14ac:dyDescent="0.25">
      <c r="A375" s="22" t="s">
        <v>404</v>
      </c>
      <c r="B375" s="23">
        <v>1998</v>
      </c>
      <c r="C375" s="23" t="s">
        <v>20</v>
      </c>
      <c r="D375" s="23">
        <v>16</v>
      </c>
      <c r="E375" s="23">
        <v>2</v>
      </c>
      <c r="F375" s="44">
        <v>3537.7</v>
      </c>
      <c r="G375" s="22" t="s">
        <v>12</v>
      </c>
      <c r="H375" s="22" t="s">
        <v>12</v>
      </c>
      <c r="I375" s="22" t="s">
        <v>23</v>
      </c>
      <c r="J375" s="52">
        <f t="shared" si="5"/>
        <v>36054</v>
      </c>
      <c r="K375" s="32">
        <f>DATEDIF(J375,DATE(2023,6,8),"Y")</f>
        <v>24</v>
      </c>
    </row>
    <row r="376" spans="1:11" x14ac:dyDescent="0.25">
      <c r="A376" s="25" t="s">
        <v>405</v>
      </c>
      <c r="B376" s="26">
        <v>2003</v>
      </c>
      <c r="C376" s="26" t="s">
        <v>35</v>
      </c>
      <c r="D376" s="26">
        <v>24</v>
      </c>
      <c r="E376" s="26">
        <v>0</v>
      </c>
      <c r="F376" s="45">
        <v>3538.9</v>
      </c>
      <c r="G376" s="25" t="s">
        <v>11</v>
      </c>
      <c r="H376" s="25" t="s">
        <v>11</v>
      </c>
      <c r="I376" s="25" t="s">
        <v>23</v>
      </c>
      <c r="J376" s="53">
        <f t="shared" si="5"/>
        <v>37857</v>
      </c>
      <c r="K376" s="33">
        <f>DATEDIF(J376,DATE(2023,6,8),"Y")</f>
        <v>19</v>
      </c>
    </row>
    <row r="377" spans="1:11" x14ac:dyDescent="0.25">
      <c r="A377" s="22" t="s">
        <v>406</v>
      </c>
      <c r="B377" s="23">
        <v>1988</v>
      </c>
      <c r="C377" s="23" t="s">
        <v>37</v>
      </c>
      <c r="D377" s="23">
        <v>15</v>
      </c>
      <c r="E377" s="23">
        <v>3</v>
      </c>
      <c r="F377" s="44">
        <v>3540.12</v>
      </c>
      <c r="G377" s="22" t="s">
        <v>11</v>
      </c>
      <c r="H377" s="22" t="s">
        <v>16</v>
      </c>
      <c r="I377" s="22" t="s">
        <v>13</v>
      </c>
      <c r="J377" s="52">
        <f t="shared" si="5"/>
        <v>32431</v>
      </c>
      <c r="K377" s="32">
        <f>DATEDIF(J377,DATE(2023,6,8),"Y")</f>
        <v>34</v>
      </c>
    </row>
    <row r="378" spans="1:11" x14ac:dyDescent="0.25">
      <c r="A378" s="25" t="s">
        <v>407</v>
      </c>
      <c r="B378" s="26">
        <v>1992</v>
      </c>
      <c r="C378" s="26" t="s">
        <v>30</v>
      </c>
      <c r="D378" s="26">
        <v>22</v>
      </c>
      <c r="E378" s="26">
        <v>0</v>
      </c>
      <c r="F378" s="45">
        <v>3554.2</v>
      </c>
      <c r="G378" s="25" t="s">
        <v>11</v>
      </c>
      <c r="H378" s="25" t="s">
        <v>12</v>
      </c>
      <c r="I378" s="25" t="s">
        <v>42</v>
      </c>
      <c r="J378" s="53">
        <f t="shared" si="5"/>
        <v>33960</v>
      </c>
      <c r="K378" s="33">
        <f>DATEDIF(J378,DATE(2023,6,8),"Y")</f>
        <v>30</v>
      </c>
    </row>
    <row r="379" spans="1:11" x14ac:dyDescent="0.25">
      <c r="A379" s="22" t="s">
        <v>408</v>
      </c>
      <c r="B379" s="23">
        <v>1994</v>
      </c>
      <c r="C379" s="23" t="s">
        <v>20</v>
      </c>
      <c r="D379" s="23">
        <v>24</v>
      </c>
      <c r="E379" s="23">
        <v>0</v>
      </c>
      <c r="F379" s="44">
        <v>3556.92</v>
      </c>
      <c r="G379" s="22" t="s">
        <v>11</v>
      </c>
      <c r="H379" s="22" t="s">
        <v>12</v>
      </c>
      <c r="I379" s="22" t="s">
        <v>23</v>
      </c>
      <c r="J379" s="52">
        <f t="shared" si="5"/>
        <v>34601</v>
      </c>
      <c r="K379" s="32">
        <f>DATEDIF(J379,DATE(2023,6,8),"Y")</f>
        <v>28</v>
      </c>
    </row>
    <row r="380" spans="1:11" x14ac:dyDescent="0.25">
      <c r="A380" s="25" t="s">
        <v>409</v>
      </c>
      <c r="B380" s="26">
        <v>1995</v>
      </c>
      <c r="C380" s="26" t="s">
        <v>37</v>
      </c>
      <c r="D380" s="26">
        <v>9</v>
      </c>
      <c r="E380" s="26">
        <v>0</v>
      </c>
      <c r="F380" s="45">
        <v>3558.62</v>
      </c>
      <c r="G380" s="25" t="s">
        <v>11</v>
      </c>
      <c r="H380" s="25" t="s">
        <v>12</v>
      </c>
      <c r="I380" s="25" t="s">
        <v>247</v>
      </c>
      <c r="J380" s="53">
        <f t="shared" si="5"/>
        <v>34981</v>
      </c>
      <c r="K380" s="33">
        <f>DATEDIF(J380,DATE(2023,6,8),"Y")</f>
        <v>27</v>
      </c>
    </row>
    <row r="381" spans="1:11" x14ac:dyDescent="0.25">
      <c r="A381" s="22" t="s">
        <v>410</v>
      </c>
      <c r="B381" s="23">
        <v>1995</v>
      </c>
      <c r="C381" s="23" t="s">
        <v>18</v>
      </c>
      <c r="D381" s="23">
        <v>16</v>
      </c>
      <c r="E381" s="23">
        <v>1</v>
      </c>
      <c r="F381" s="44">
        <v>3561.89</v>
      </c>
      <c r="G381" s="22" t="s">
        <v>11</v>
      </c>
      <c r="H381" s="22" t="s">
        <v>16</v>
      </c>
      <c r="I381" s="22" t="s">
        <v>13</v>
      </c>
      <c r="J381" s="52">
        <f t="shared" si="5"/>
        <v>34866</v>
      </c>
      <c r="K381" s="32">
        <f>DATEDIF(J381,DATE(2023,6,8),"Y")</f>
        <v>27</v>
      </c>
    </row>
    <row r="382" spans="1:11" x14ac:dyDescent="0.25">
      <c r="A382" s="25" t="s">
        <v>411</v>
      </c>
      <c r="B382" s="26">
        <v>1981</v>
      </c>
      <c r="C382" s="26" t="s">
        <v>37</v>
      </c>
      <c r="D382" s="26">
        <v>10</v>
      </c>
      <c r="E382" s="26">
        <v>1</v>
      </c>
      <c r="F382" s="45">
        <v>3562.87</v>
      </c>
      <c r="G382" s="25" t="s">
        <v>11</v>
      </c>
      <c r="H382" s="25" t="s">
        <v>16</v>
      </c>
      <c r="I382" s="25" t="s">
        <v>13</v>
      </c>
      <c r="J382" s="53">
        <f t="shared" si="5"/>
        <v>29869</v>
      </c>
      <c r="K382" s="33">
        <f>DATEDIF(J382,DATE(2023,6,8),"Y")</f>
        <v>41</v>
      </c>
    </row>
    <row r="383" spans="1:11" x14ac:dyDescent="0.25">
      <c r="A383" s="22" t="s">
        <v>412</v>
      </c>
      <c r="B383" s="23">
        <v>1988</v>
      </c>
      <c r="C383" s="23" t="s">
        <v>35</v>
      </c>
      <c r="D383" s="23">
        <v>18</v>
      </c>
      <c r="E383" s="23">
        <v>3</v>
      </c>
      <c r="F383" s="44">
        <v>3569.96</v>
      </c>
      <c r="G383" s="22" t="s">
        <v>11</v>
      </c>
      <c r="H383" s="22" t="s">
        <v>16</v>
      </c>
      <c r="I383" s="22" t="s">
        <v>23</v>
      </c>
      <c r="J383" s="52">
        <f t="shared" si="5"/>
        <v>32373</v>
      </c>
      <c r="K383" s="32">
        <f>DATEDIF(J383,DATE(2023,6,8),"Y")</f>
        <v>34</v>
      </c>
    </row>
    <row r="384" spans="1:11" x14ac:dyDescent="0.25">
      <c r="A384" s="25" t="s">
        <v>413</v>
      </c>
      <c r="B384" s="26">
        <v>1995</v>
      </c>
      <c r="C384" s="26" t="s">
        <v>35</v>
      </c>
      <c r="D384" s="26">
        <v>23</v>
      </c>
      <c r="E384" s="26">
        <v>1</v>
      </c>
      <c r="F384" s="45">
        <v>3578</v>
      </c>
      <c r="G384" s="25" t="s">
        <v>11</v>
      </c>
      <c r="H384" s="25" t="s">
        <v>12</v>
      </c>
      <c r="I384" s="25" t="s">
        <v>42</v>
      </c>
      <c r="J384" s="53">
        <f t="shared" si="5"/>
        <v>34934</v>
      </c>
      <c r="K384" s="33">
        <f>DATEDIF(J384,DATE(2023,6,8),"Y")</f>
        <v>27</v>
      </c>
    </row>
    <row r="385" spans="1:11" x14ac:dyDescent="0.25">
      <c r="A385" s="22" t="s">
        <v>414</v>
      </c>
      <c r="B385" s="23">
        <v>2001</v>
      </c>
      <c r="C385" s="23" t="s">
        <v>15</v>
      </c>
      <c r="D385" s="23">
        <v>11</v>
      </c>
      <c r="E385" s="23">
        <v>2</v>
      </c>
      <c r="F385" s="44">
        <v>3579.83</v>
      </c>
      <c r="G385" s="22" t="s">
        <v>11</v>
      </c>
      <c r="H385" s="22" t="s">
        <v>11</v>
      </c>
      <c r="I385" s="22" t="s">
        <v>23</v>
      </c>
      <c r="J385" s="52">
        <f t="shared" si="5"/>
        <v>37206</v>
      </c>
      <c r="K385" s="32">
        <f>DATEDIF(J385,DATE(2023,6,8),"Y")</f>
        <v>21</v>
      </c>
    </row>
    <row r="386" spans="1:11" x14ac:dyDescent="0.25">
      <c r="A386" s="25" t="s">
        <v>415</v>
      </c>
      <c r="B386" s="26">
        <v>1986</v>
      </c>
      <c r="C386" s="26" t="s">
        <v>30</v>
      </c>
      <c r="D386" s="26">
        <v>27</v>
      </c>
      <c r="E386" s="26">
        <v>3</v>
      </c>
      <c r="F386" s="45">
        <v>3589.14</v>
      </c>
      <c r="G386" s="25" t="s">
        <v>11</v>
      </c>
      <c r="H386" s="25" t="s">
        <v>11</v>
      </c>
      <c r="I386" s="25" t="s">
        <v>13</v>
      </c>
      <c r="J386" s="53">
        <f t="shared" si="5"/>
        <v>31773</v>
      </c>
      <c r="K386" s="33">
        <f>DATEDIF(J386,DATE(2023,6,8),"Y")</f>
        <v>36</v>
      </c>
    </row>
    <row r="387" spans="1:11" x14ac:dyDescent="0.25">
      <c r="A387" s="22" t="s">
        <v>416</v>
      </c>
      <c r="B387" s="23">
        <v>1999</v>
      </c>
      <c r="C387" s="23" t="s">
        <v>18</v>
      </c>
      <c r="D387" s="23">
        <v>6</v>
      </c>
      <c r="E387" s="23">
        <v>3</v>
      </c>
      <c r="F387" s="44">
        <v>3591.48</v>
      </c>
      <c r="G387" s="22" t="s">
        <v>11</v>
      </c>
      <c r="H387" s="22" t="s">
        <v>12</v>
      </c>
      <c r="I387" s="22" t="s">
        <v>42</v>
      </c>
      <c r="J387" s="52">
        <f t="shared" ref="J387:J450" si="6">DATE(B387,MONTH(1&amp;C387),D387)</f>
        <v>36317</v>
      </c>
      <c r="K387" s="32">
        <f>DATEDIF(J387,DATE(2023,6,8),"Y")</f>
        <v>24</v>
      </c>
    </row>
    <row r="388" spans="1:11" x14ac:dyDescent="0.25">
      <c r="A388" s="25" t="s">
        <v>417</v>
      </c>
      <c r="B388" s="26">
        <v>1997</v>
      </c>
      <c r="C388" s="26" t="s">
        <v>15</v>
      </c>
      <c r="D388" s="26">
        <v>4</v>
      </c>
      <c r="E388" s="26">
        <v>1</v>
      </c>
      <c r="F388" s="45">
        <v>3594.17</v>
      </c>
      <c r="G388" s="25" t="s">
        <v>11</v>
      </c>
      <c r="H388" s="25" t="s">
        <v>11</v>
      </c>
      <c r="I388" s="25" t="s">
        <v>23</v>
      </c>
      <c r="J388" s="53">
        <f t="shared" si="6"/>
        <v>35738</v>
      </c>
      <c r="K388" s="33">
        <f>DATEDIF(J388,DATE(2023,6,8),"Y")</f>
        <v>25</v>
      </c>
    </row>
    <row r="389" spans="1:11" x14ac:dyDescent="0.25">
      <c r="A389" s="22" t="s">
        <v>418</v>
      </c>
      <c r="B389" s="23">
        <v>1999</v>
      </c>
      <c r="C389" s="23" t="s">
        <v>35</v>
      </c>
      <c r="D389" s="23">
        <v>12</v>
      </c>
      <c r="E389" s="23">
        <v>3</v>
      </c>
      <c r="F389" s="44">
        <v>3597.6</v>
      </c>
      <c r="G389" s="22" t="s">
        <v>11</v>
      </c>
      <c r="H389" s="22" t="s">
        <v>11</v>
      </c>
      <c r="I389" s="22" t="s">
        <v>42</v>
      </c>
      <c r="J389" s="52">
        <f t="shared" si="6"/>
        <v>36384</v>
      </c>
      <c r="K389" s="32">
        <f>DATEDIF(J389,DATE(2023,6,8),"Y")</f>
        <v>23</v>
      </c>
    </row>
    <row r="390" spans="1:11" x14ac:dyDescent="0.25">
      <c r="A390" s="25" t="s">
        <v>419</v>
      </c>
      <c r="B390" s="26">
        <v>1988</v>
      </c>
      <c r="C390" s="26" t="s">
        <v>15</v>
      </c>
      <c r="D390" s="26">
        <v>4</v>
      </c>
      <c r="E390" s="26">
        <v>3</v>
      </c>
      <c r="F390" s="45">
        <v>3603.6</v>
      </c>
      <c r="G390" s="25" t="s">
        <v>11</v>
      </c>
      <c r="H390" s="25" t="s">
        <v>16</v>
      </c>
      <c r="I390" s="25" t="s">
        <v>13</v>
      </c>
      <c r="J390" s="53">
        <f t="shared" si="6"/>
        <v>32451</v>
      </c>
      <c r="K390" s="33">
        <f>DATEDIF(J390,DATE(2023,6,8),"Y")</f>
        <v>34</v>
      </c>
    </row>
    <row r="391" spans="1:11" x14ac:dyDescent="0.25">
      <c r="A391" s="22" t="s">
        <v>420</v>
      </c>
      <c r="B391" s="23">
        <v>1990</v>
      </c>
      <c r="C391" s="23" t="s">
        <v>37</v>
      </c>
      <c r="D391" s="23">
        <v>11</v>
      </c>
      <c r="E391" s="23">
        <v>3</v>
      </c>
      <c r="F391" s="44">
        <v>3606.43</v>
      </c>
      <c r="G391" s="22" t="s">
        <v>11</v>
      </c>
      <c r="H391" s="22" t="s">
        <v>16</v>
      </c>
      <c r="I391" s="22" t="s">
        <v>13</v>
      </c>
      <c r="J391" s="52">
        <f t="shared" si="6"/>
        <v>33157</v>
      </c>
      <c r="K391" s="32">
        <f>DATEDIF(J391,DATE(2023,6,8),"Y")</f>
        <v>32</v>
      </c>
    </row>
    <row r="392" spans="1:11" x14ac:dyDescent="0.25">
      <c r="A392" s="25" t="s">
        <v>421</v>
      </c>
      <c r="B392" s="26">
        <v>1985</v>
      </c>
      <c r="C392" s="26" t="s">
        <v>18</v>
      </c>
      <c r="D392" s="26">
        <v>14</v>
      </c>
      <c r="E392" s="26">
        <v>3</v>
      </c>
      <c r="F392" s="45">
        <v>3622.13</v>
      </c>
      <c r="G392" s="25" t="s">
        <v>11</v>
      </c>
      <c r="H392" s="25" t="s">
        <v>16</v>
      </c>
      <c r="I392" s="25" t="s">
        <v>13</v>
      </c>
      <c r="J392" s="53">
        <f t="shared" si="6"/>
        <v>31212</v>
      </c>
      <c r="K392" s="33">
        <f>DATEDIF(J392,DATE(2023,6,8),"Y")</f>
        <v>37</v>
      </c>
    </row>
    <row r="393" spans="1:11" x14ac:dyDescent="0.25">
      <c r="A393" s="22" t="s">
        <v>422</v>
      </c>
      <c r="B393" s="23">
        <v>1992</v>
      </c>
      <c r="C393" s="23" t="s">
        <v>15</v>
      </c>
      <c r="D393" s="23">
        <v>17</v>
      </c>
      <c r="E393" s="23">
        <v>0</v>
      </c>
      <c r="F393" s="44">
        <v>3645.09</v>
      </c>
      <c r="G393" s="22" t="s">
        <v>16</v>
      </c>
      <c r="H393" s="22" t="s">
        <v>11</v>
      </c>
      <c r="I393" s="22" t="s">
        <v>276</v>
      </c>
      <c r="J393" s="52">
        <f t="shared" si="6"/>
        <v>33925</v>
      </c>
      <c r="K393" s="32">
        <f>DATEDIF(J393,DATE(2023,6,8),"Y")</f>
        <v>30</v>
      </c>
    </row>
    <row r="394" spans="1:11" x14ac:dyDescent="0.25">
      <c r="A394" s="25" t="s">
        <v>423</v>
      </c>
      <c r="B394" s="26">
        <v>1990</v>
      </c>
      <c r="C394" s="26" t="s">
        <v>15</v>
      </c>
      <c r="D394" s="26">
        <v>8</v>
      </c>
      <c r="E394" s="26">
        <v>3</v>
      </c>
      <c r="F394" s="45">
        <v>3653.29</v>
      </c>
      <c r="G394" s="25" t="s">
        <v>11</v>
      </c>
      <c r="H394" s="25" t="s">
        <v>12</v>
      </c>
      <c r="I394" s="25" t="s">
        <v>42</v>
      </c>
      <c r="J394" s="53">
        <f t="shared" si="6"/>
        <v>33185</v>
      </c>
      <c r="K394" s="33">
        <f>DATEDIF(J394,DATE(2023,6,8),"Y")</f>
        <v>32</v>
      </c>
    </row>
    <row r="395" spans="1:11" x14ac:dyDescent="0.25">
      <c r="A395" s="22" t="s">
        <v>424</v>
      </c>
      <c r="B395" s="23">
        <v>1992</v>
      </c>
      <c r="C395" s="23" t="s">
        <v>20</v>
      </c>
      <c r="D395" s="23">
        <v>14</v>
      </c>
      <c r="E395" s="23">
        <v>1</v>
      </c>
      <c r="F395" s="44">
        <v>3659.35</v>
      </c>
      <c r="G395" s="22" t="s">
        <v>12</v>
      </c>
      <c r="H395" s="22" t="s">
        <v>16</v>
      </c>
      <c r="I395" s="22" t="s">
        <v>42</v>
      </c>
      <c r="J395" s="52">
        <f t="shared" si="6"/>
        <v>33861</v>
      </c>
      <c r="K395" s="32">
        <f>DATEDIF(J395,DATE(2023,6,8),"Y")</f>
        <v>30</v>
      </c>
    </row>
    <row r="396" spans="1:11" x14ac:dyDescent="0.25">
      <c r="A396" s="25" t="s">
        <v>425</v>
      </c>
      <c r="B396" s="26">
        <v>1984</v>
      </c>
      <c r="C396" s="26" t="s">
        <v>10</v>
      </c>
      <c r="D396" s="26">
        <v>6</v>
      </c>
      <c r="E396" s="26">
        <v>3</v>
      </c>
      <c r="F396" s="45">
        <v>3678.86</v>
      </c>
      <c r="G396" s="25" t="s">
        <v>11</v>
      </c>
      <c r="H396" s="25" t="s">
        <v>12</v>
      </c>
      <c r="I396" s="25" t="s">
        <v>13</v>
      </c>
      <c r="J396" s="53">
        <f t="shared" si="6"/>
        <v>30869</v>
      </c>
      <c r="K396" s="33">
        <f>DATEDIF(J396,DATE(2023,6,8),"Y")</f>
        <v>38</v>
      </c>
    </row>
    <row r="397" spans="1:11" x14ac:dyDescent="0.25">
      <c r="A397" s="22" t="s">
        <v>426</v>
      </c>
      <c r="B397" s="23">
        <v>2003</v>
      </c>
      <c r="C397" s="23" t="s">
        <v>10</v>
      </c>
      <c r="D397" s="23">
        <v>10</v>
      </c>
      <c r="E397" s="23">
        <v>0</v>
      </c>
      <c r="F397" s="44">
        <v>3688.35</v>
      </c>
      <c r="G397" s="22" t="s">
        <v>11</v>
      </c>
      <c r="H397" s="22" t="s">
        <v>11</v>
      </c>
      <c r="I397" s="22" t="s">
        <v>300</v>
      </c>
      <c r="J397" s="52">
        <f t="shared" si="6"/>
        <v>37812</v>
      </c>
      <c r="K397" s="32">
        <f>DATEDIF(J397,DATE(2023,6,8),"Y")</f>
        <v>19</v>
      </c>
    </row>
    <row r="398" spans="1:11" x14ac:dyDescent="0.25">
      <c r="A398" s="25" t="s">
        <v>427</v>
      </c>
      <c r="B398" s="26">
        <v>1981</v>
      </c>
      <c r="C398" s="26" t="s">
        <v>30</v>
      </c>
      <c r="D398" s="26">
        <v>14</v>
      </c>
      <c r="E398" s="26">
        <v>1</v>
      </c>
      <c r="F398" s="45">
        <v>3688.38</v>
      </c>
      <c r="G398" s="25" t="s">
        <v>11</v>
      </c>
      <c r="H398" s="25" t="s">
        <v>11</v>
      </c>
      <c r="I398" s="25" t="s">
        <v>13</v>
      </c>
      <c r="J398" s="53">
        <f t="shared" si="6"/>
        <v>29934</v>
      </c>
      <c r="K398" s="33">
        <f>DATEDIF(J398,DATE(2023,6,8),"Y")</f>
        <v>41</v>
      </c>
    </row>
    <row r="399" spans="1:11" x14ac:dyDescent="0.25">
      <c r="A399" s="22" t="s">
        <v>428</v>
      </c>
      <c r="B399" s="23">
        <v>1995</v>
      </c>
      <c r="C399" s="23" t="s">
        <v>37</v>
      </c>
      <c r="D399" s="23">
        <v>21</v>
      </c>
      <c r="E399" s="23">
        <v>2</v>
      </c>
      <c r="F399" s="44">
        <v>3693.43</v>
      </c>
      <c r="G399" s="22" t="s">
        <v>11</v>
      </c>
      <c r="H399" s="22" t="s">
        <v>12</v>
      </c>
      <c r="I399" s="22" t="s">
        <v>42</v>
      </c>
      <c r="J399" s="52">
        <f t="shared" si="6"/>
        <v>34993</v>
      </c>
      <c r="K399" s="32">
        <f>DATEDIF(J399,DATE(2023,6,8),"Y")</f>
        <v>27</v>
      </c>
    </row>
    <row r="400" spans="1:11" x14ac:dyDescent="0.25">
      <c r="A400" s="25" t="s">
        <v>429</v>
      </c>
      <c r="B400" s="26">
        <v>1988</v>
      </c>
      <c r="C400" s="26" t="s">
        <v>35</v>
      </c>
      <c r="D400" s="26">
        <v>18</v>
      </c>
      <c r="E400" s="26">
        <v>3</v>
      </c>
      <c r="F400" s="45">
        <v>3699.54</v>
      </c>
      <c r="G400" s="25" t="s">
        <v>11</v>
      </c>
      <c r="H400" s="25" t="s">
        <v>12</v>
      </c>
      <c r="I400" s="25" t="s">
        <v>13</v>
      </c>
      <c r="J400" s="53">
        <f t="shared" si="6"/>
        <v>32373</v>
      </c>
      <c r="K400" s="33">
        <f>DATEDIF(J400,DATE(2023,6,8),"Y")</f>
        <v>34</v>
      </c>
    </row>
    <row r="401" spans="1:11" x14ac:dyDescent="0.25">
      <c r="A401" s="22" t="s">
        <v>430</v>
      </c>
      <c r="B401" s="23">
        <v>1989</v>
      </c>
      <c r="C401" s="23" t="s">
        <v>30</v>
      </c>
      <c r="D401" s="23">
        <v>2</v>
      </c>
      <c r="E401" s="23">
        <v>0</v>
      </c>
      <c r="F401" s="44">
        <v>3704.35</v>
      </c>
      <c r="G401" s="22" t="s">
        <v>11</v>
      </c>
      <c r="H401" s="22" t="s">
        <v>11</v>
      </c>
      <c r="I401" s="22" t="s">
        <v>13</v>
      </c>
      <c r="J401" s="52">
        <f t="shared" si="6"/>
        <v>32844</v>
      </c>
      <c r="K401" s="32">
        <f>DATEDIF(J401,DATE(2023,6,8),"Y")</f>
        <v>33</v>
      </c>
    </row>
    <row r="402" spans="1:11" x14ac:dyDescent="0.25">
      <c r="A402" s="25" t="s">
        <v>431</v>
      </c>
      <c r="B402" s="26">
        <v>2004</v>
      </c>
      <c r="C402" s="26" t="s">
        <v>15</v>
      </c>
      <c r="D402" s="26">
        <v>5</v>
      </c>
      <c r="E402" s="26">
        <v>0</v>
      </c>
      <c r="F402" s="45">
        <v>3722.23</v>
      </c>
      <c r="G402" s="25" t="s">
        <v>11</v>
      </c>
      <c r="H402" s="25" t="s">
        <v>11</v>
      </c>
      <c r="I402" s="25" t="s">
        <v>200</v>
      </c>
      <c r="J402" s="53">
        <f t="shared" si="6"/>
        <v>38296</v>
      </c>
      <c r="K402" s="33">
        <f>DATEDIF(J402,DATE(2023,6,8),"Y")</f>
        <v>18</v>
      </c>
    </row>
    <row r="403" spans="1:11" x14ac:dyDescent="0.25">
      <c r="A403" s="22" t="s">
        <v>432</v>
      </c>
      <c r="B403" s="23">
        <v>1986</v>
      </c>
      <c r="C403" s="23" t="s">
        <v>30</v>
      </c>
      <c r="D403" s="23">
        <v>1</v>
      </c>
      <c r="E403" s="23">
        <v>3</v>
      </c>
      <c r="F403" s="44">
        <v>3731.6</v>
      </c>
      <c r="G403" s="22" t="s">
        <v>11</v>
      </c>
      <c r="H403" s="22" t="s">
        <v>11</v>
      </c>
      <c r="I403" s="22" t="s">
        <v>13</v>
      </c>
      <c r="J403" s="52">
        <f t="shared" si="6"/>
        <v>31747</v>
      </c>
      <c r="K403" s="32">
        <f>DATEDIF(J403,DATE(2023,6,8),"Y")</f>
        <v>36</v>
      </c>
    </row>
    <row r="404" spans="1:11" x14ac:dyDescent="0.25">
      <c r="A404" s="25" t="s">
        <v>433</v>
      </c>
      <c r="B404" s="26">
        <v>1994</v>
      </c>
      <c r="C404" s="26" t="s">
        <v>35</v>
      </c>
      <c r="D404" s="26">
        <v>22</v>
      </c>
      <c r="E404" s="26">
        <v>0</v>
      </c>
      <c r="F404" s="45">
        <v>3732.63</v>
      </c>
      <c r="G404" s="25" t="s">
        <v>11</v>
      </c>
      <c r="H404" s="25" t="s">
        <v>12</v>
      </c>
      <c r="I404" s="25" t="s">
        <v>247</v>
      </c>
      <c r="J404" s="53">
        <f t="shared" si="6"/>
        <v>34568</v>
      </c>
      <c r="K404" s="33">
        <f>DATEDIF(J404,DATE(2023,6,8),"Y")</f>
        <v>28</v>
      </c>
    </row>
    <row r="405" spans="1:11" x14ac:dyDescent="0.25">
      <c r="A405" s="22" t="s">
        <v>434</v>
      </c>
      <c r="B405" s="23">
        <v>1993</v>
      </c>
      <c r="C405" s="23" t="s">
        <v>18</v>
      </c>
      <c r="D405" s="23">
        <v>22</v>
      </c>
      <c r="E405" s="23">
        <v>0</v>
      </c>
      <c r="F405" s="44">
        <v>3736.46</v>
      </c>
      <c r="G405" s="22" t="s">
        <v>11</v>
      </c>
      <c r="H405" s="22" t="s">
        <v>11</v>
      </c>
      <c r="I405" s="22" t="s">
        <v>23</v>
      </c>
      <c r="J405" s="52">
        <f t="shared" si="6"/>
        <v>34142</v>
      </c>
      <c r="K405" s="32">
        <f>DATEDIF(J405,DATE(2023,6,8),"Y")</f>
        <v>29</v>
      </c>
    </row>
    <row r="406" spans="1:11" x14ac:dyDescent="0.25">
      <c r="A406" s="25" t="s">
        <v>435</v>
      </c>
      <c r="B406" s="26">
        <v>1986</v>
      </c>
      <c r="C406" s="26" t="s">
        <v>20</v>
      </c>
      <c r="D406" s="26">
        <v>9</v>
      </c>
      <c r="E406" s="26">
        <v>3</v>
      </c>
      <c r="F406" s="45">
        <v>3748.56</v>
      </c>
      <c r="G406" s="25" t="s">
        <v>11</v>
      </c>
      <c r="H406" s="25" t="s">
        <v>11</v>
      </c>
      <c r="I406" s="25" t="s">
        <v>13</v>
      </c>
      <c r="J406" s="53">
        <f t="shared" si="6"/>
        <v>31664</v>
      </c>
      <c r="K406" s="33">
        <f>DATEDIF(J406,DATE(2023,6,8),"Y")</f>
        <v>36</v>
      </c>
    </row>
    <row r="407" spans="1:11" x14ac:dyDescent="0.25">
      <c r="A407" s="22" t="s">
        <v>436</v>
      </c>
      <c r="B407" s="23">
        <v>1991</v>
      </c>
      <c r="C407" s="23" t="s">
        <v>37</v>
      </c>
      <c r="D407" s="23">
        <v>28</v>
      </c>
      <c r="E407" s="23">
        <v>0</v>
      </c>
      <c r="F407" s="44">
        <v>3756.62</v>
      </c>
      <c r="G407" s="22" t="s">
        <v>11</v>
      </c>
      <c r="H407" s="22" t="s">
        <v>11</v>
      </c>
      <c r="I407" s="22" t="s">
        <v>13</v>
      </c>
      <c r="J407" s="52">
        <f t="shared" si="6"/>
        <v>33539</v>
      </c>
      <c r="K407" s="32">
        <f>DATEDIF(J407,DATE(2023,6,8),"Y")</f>
        <v>31</v>
      </c>
    </row>
    <row r="408" spans="1:11" x14ac:dyDescent="0.25">
      <c r="A408" s="25" t="s">
        <v>437</v>
      </c>
      <c r="B408" s="26">
        <v>1991</v>
      </c>
      <c r="C408" s="26" t="s">
        <v>35</v>
      </c>
      <c r="D408" s="26">
        <v>25</v>
      </c>
      <c r="E408" s="26">
        <v>0</v>
      </c>
      <c r="F408" s="45">
        <v>3757.84</v>
      </c>
      <c r="G408" s="25" t="s">
        <v>11</v>
      </c>
      <c r="H408" s="25" t="s">
        <v>16</v>
      </c>
      <c r="I408" s="25" t="s">
        <v>13</v>
      </c>
      <c r="J408" s="53">
        <f t="shared" si="6"/>
        <v>33475</v>
      </c>
      <c r="K408" s="33">
        <f>DATEDIF(J408,DATE(2023,6,8),"Y")</f>
        <v>31</v>
      </c>
    </row>
    <row r="409" spans="1:11" x14ac:dyDescent="0.25">
      <c r="A409" s="22" t="s">
        <v>438</v>
      </c>
      <c r="B409" s="23">
        <v>1991</v>
      </c>
      <c r="C409" s="23" t="s">
        <v>37</v>
      </c>
      <c r="D409" s="23">
        <v>24</v>
      </c>
      <c r="E409" s="23">
        <v>0</v>
      </c>
      <c r="F409" s="44">
        <v>3761.29</v>
      </c>
      <c r="G409" s="22" t="s">
        <v>11</v>
      </c>
      <c r="H409" s="22" t="s">
        <v>12</v>
      </c>
      <c r="I409" s="22" t="s">
        <v>42</v>
      </c>
      <c r="J409" s="52">
        <f t="shared" si="6"/>
        <v>33535</v>
      </c>
      <c r="K409" s="32">
        <f>DATEDIF(J409,DATE(2023,6,8),"Y")</f>
        <v>31</v>
      </c>
    </row>
    <row r="410" spans="1:11" x14ac:dyDescent="0.25">
      <c r="A410" s="25" t="s">
        <v>439</v>
      </c>
      <c r="B410" s="26">
        <v>1994</v>
      </c>
      <c r="C410" s="26" t="s">
        <v>15</v>
      </c>
      <c r="D410" s="26">
        <v>21</v>
      </c>
      <c r="E410" s="26">
        <v>1</v>
      </c>
      <c r="F410" s="45">
        <v>3766.88</v>
      </c>
      <c r="G410" s="25" t="s">
        <v>11</v>
      </c>
      <c r="H410" s="25" t="s">
        <v>16</v>
      </c>
      <c r="I410" s="25" t="s">
        <v>13</v>
      </c>
      <c r="J410" s="53">
        <f t="shared" si="6"/>
        <v>34659</v>
      </c>
      <c r="K410" s="33">
        <f>DATEDIF(J410,DATE(2023,6,8),"Y")</f>
        <v>28</v>
      </c>
    </row>
    <row r="411" spans="1:11" x14ac:dyDescent="0.25">
      <c r="A411" s="22" t="s">
        <v>440</v>
      </c>
      <c r="B411" s="23">
        <v>1987</v>
      </c>
      <c r="C411" s="23" t="s">
        <v>37</v>
      </c>
      <c r="D411" s="23">
        <v>24</v>
      </c>
      <c r="E411" s="23">
        <v>3</v>
      </c>
      <c r="F411" s="44">
        <v>3773.23</v>
      </c>
      <c r="G411" s="22" t="s">
        <v>11</v>
      </c>
      <c r="H411" s="22" t="s">
        <v>12</v>
      </c>
      <c r="I411" s="22" t="s">
        <v>13</v>
      </c>
      <c r="J411" s="52">
        <f t="shared" si="6"/>
        <v>32074</v>
      </c>
      <c r="K411" s="32">
        <f>DATEDIF(J411,DATE(2023,6,8),"Y")</f>
        <v>35</v>
      </c>
    </row>
    <row r="412" spans="1:11" x14ac:dyDescent="0.25">
      <c r="A412" s="25" t="s">
        <v>441</v>
      </c>
      <c r="B412" s="26">
        <v>1981</v>
      </c>
      <c r="C412" s="26" t="s">
        <v>30</v>
      </c>
      <c r="D412" s="26">
        <v>13</v>
      </c>
      <c r="E412" s="26">
        <v>1</v>
      </c>
      <c r="F412" s="45">
        <v>3785.77</v>
      </c>
      <c r="G412" s="25" t="s">
        <v>11</v>
      </c>
      <c r="H412" s="25" t="s">
        <v>16</v>
      </c>
      <c r="I412" s="25" t="s">
        <v>13</v>
      </c>
      <c r="J412" s="53">
        <f t="shared" si="6"/>
        <v>29933</v>
      </c>
      <c r="K412" s="33">
        <f>DATEDIF(J412,DATE(2023,6,8),"Y")</f>
        <v>41</v>
      </c>
    </row>
    <row r="413" spans="1:11" x14ac:dyDescent="0.25">
      <c r="A413" s="22" t="s">
        <v>442</v>
      </c>
      <c r="B413" s="23">
        <v>1988</v>
      </c>
      <c r="C413" s="23" t="s">
        <v>35</v>
      </c>
      <c r="D413" s="23">
        <v>28</v>
      </c>
      <c r="E413" s="23">
        <v>3</v>
      </c>
      <c r="F413" s="44">
        <v>3793.55</v>
      </c>
      <c r="G413" s="22" t="s">
        <v>11</v>
      </c>
      <c r="H413" s="22" t="s">
        <v>12</v>
      </c>
      <c r="I413" s="22" t="s">
        <v>13</v>
      </c>
      <c r="J413" s="52">
        <f t="shared" si="6"/>
        <v>32383</v>
      </c>
      <c r="K413" s="32">
        <f>DATEDIF(J413,DATE(2023,6,8),"Y")</f>
        <v>34</v>
      </c>
    </row>
    <row r="414" spans="1:11" x14ac:dyDescent="0.25">
      <c r="A414" s="25" t="s">
        <v>443</v>
      </c>
      <c r="B414" s="26">
        <v>1999</v>
      </c>
      <c r="C414" s="26" t="s">
        <v>18</v>
      </c>
      <c r="D414" s="26">
        <v>24</v>
      </c>
      <c r="E414" s="26">
        <v>0</v>
      </c>
      <c r="F414" s="45">
        <v>3796.36</v>
      </c>
      <c r="G414" s="25" t="s">
        <v>11</v>
      </c>
      <c r="H414" s="25" t="s">
        <v>12</v>
      </c>
      <c r="I414" s="25" t="s">
        <v>23</v>
      </c>
      <c r="J414" s="53">
        <f t="shared" si="6"/>
        <v>36335</v>
      </c>
      <c r="K414" s="33">
        <f>DATEDIF(J414,DATE(2023,6,8),"Y")</f>
        <v>23</v>
      </c>
    </row>
    <row r="415" spans="1:11" x14ac:dyDescent="0.25">
      <c r="A415" s="22" t="s">
        <v>444</v>
      </c>
      <c r="B415" s="23">
        <v>1981</v>
      </c>
      <c r="C415" s="23" t="s">
        <v>20</v>
      </c>
      <c r="D415" s="23">
        <v>29</v>
      </c>
      <c r="E415" s="23">
        <v>1</v>
      </c>
      <c r="F415" s="44">
        <v>3797.2</v>
      </c>
      <c r="G415" s="22" t="s">
        <v>11</v>
      </c>
      <c r="H415" s="22" t="s">
        <v>12</v>
      </c>
      <c r="I415" s="22" t="s">
        <v>23</v>
      </c>
      <c r="J415" s="52">
        <f t="shared" si="6"/>
        <v>29858</v>
      </c>
      <c r="K415" s="32">
        <f>DATEDIF(J415,DATE(2023,6,8),"Y")</f>
        <v>41</v>
      </c>
    </row>
    <row r="416" spans="1:11" x14ac:dyDescent="0.25">
      <c r="A416" s="25" t="s">
        <v>445</v>
      </c>
      <c r="B416" s="26">
        <v>1994</v>
      </c>
      <c r="C416" s="26" t="s">
        <v>35</v>
      </c>
      <c r="D416" s="26">
        <v>12</v>
      </c>
      <c r="E416" s="26">
        <v>2</v>
      </c>
      <c r="F416" s="45">
        <v>3847.67</v>
      </c>
      <c r="G416" s="25" t="s">
        <v>12</v>
      </c>
      <c r="H416" s="25" t="s">
        <v>11</v>
      </c>
      <c r="I416" s="25" t="s">
        <v>42</v>
      </c>
      <c r="J416" s="53">
        <f t="shared" si="6"/>
        <v>34558</v>
      </c>
      <c r="K416" s="33">
        <f>DATEDIF(J416,DATE(2023,6,8),"Y")</f>
        <v>28</v>
      </c>
    </row>
    <row r="417" spans="1:11" x14ac:dyDescent="0.25">
      <c r="A417" s="22" t="s">
        <v>446</v>
      </c>
      <c r="B417" s="23">
        <v>1991</v>
      </c>
      <c r="C417" s="23" t="s">
        <v>35</v>
      </c>
      <c r="D417" s="23">
        <v>19</v>
      </c>
      <c r="E417" s="23">
        <v>0</v>
      </c>
      <c r="F417" s="44">
        <v>3857.76</v>
      </c>
      <c r="G417" s="22" t="s">
        <v>12</v>
      </c>
      <c r="H417" s="22" t="s">
        <v>16</v>
      </c>
      <c r="I417" s="22" t="s">
        <v>168</v>
      </c>
      <c r="J417" s="52">
        <f t="shared" si="6"/>
        <v>33469</v>
      </c>
      <c r="K417" s="32">
        <f>DATEDIF(J417,DATE(2023,6,8),"Y")</f>
        <v>31</v>
      </c>
    </row>
    <row r="418" spans="1:11" x14ac:dyDescent="0.25">
      <c r="A418" s="25" t="s">
        <v>447</v>
      </c>
      <c r="B418" s="26">
        <v>2001</v>
      </c>
      <c r="C418" s="26" t="s">
        <v>18</v>
      </c>
      <c r="D418" s="26">
        <v>6</v>
      </c>
      <c r="E418" s="26">
        <v>0</v>
      </c>
      <c r="F418" s="45">
        <v>3858.51</v>
      </c>
      <c r="G418" s="25" t="s">
        <v>11</v>
      </c>
      <c r="H418" s="25" t="s">
        <v>12</v>
      </c>
      <c r="I418" s="25" t="s">
        <v>200</v>
      </c>
      <c r="J418" s="53">
        <f t="shared" si="6"/>
        <v>37048</v>
      </c>
      <c r="K418" s="33">
        <f>DATEDIF(J418,DATE(2023,6,8),"Y")</f>
        <v>22</v>
      </c>
    </row>
    <row r="419" spans="1:11" x14ac:dyDescent="0.25">
      <c r="A419" s="22" t="s">
        <v>448</v>
      </c>
      <c r="B419" s="23">
        <v>2001</v>
      </c>
      <c r="C419" s="23" t="s">
        <v>37</v>
      </c>
      <c r="D419" s="23">
        <v>18</v>
      </c>
      <c r="E419" s="23">
        <v>3</v>
      </c>
      <c r="F419" s="44">
        <v>3861.21</v>
      </c>
      <c r="G419" s="22" t="s">
        <v>11</v>
      </c>
      <c r="H419" s="22" t="s">
        <v>11</v>
      </c>
      <c r="I419" s="22" t="s">
        <v>168</v>
      </c>
      <c r="J419" s="52">
        <f t="shared" si="6"/>
        <v>37182</v>
      </c>
      <c r="K419" s="32">
        <f>DATEDIF(J419,DATE(2023,6,8),"Y")</f>
        <v>21</v>
      </c>
    </row>
    <row r="420" spans="1:11" x14ac:dyDescent="0.25">
      <c r="A420" s="25" t="s">
        <v>449</v>
      </c>
      <c r="B420" s="26">
        <v>1990</v>
      </c>
      <c r="C420" s="26" t="s">
        <v>18</v>
      </c>
      <c r="D420" s="26">
        <v>24</v>
      </c>
      <c r="E420" s="26">
        <v>0</v>
      </c>
      <c r="F420" s="45">
        <v>3866.86</v>
      </c>
      <c r="G420" s="25" t="s">
        <v>16</v>
      </c>
      <c r="H420" s="25" t="s">
        <v>16</v>
      </c>
      <c r="I420" s="25" t="s">
        <v>23</v>
      </c>
      <c r="J420" s="53">
        <f t="shared" si="6"/>
        <v>33048</v>
      </c>
      <c r="K420" s="33">
        <f>DATEDIF(J420,DATE(2023,6,8),"Y")</f>
        <v>32</v>
      </c>
    </row>
    <row r="421" spans="1:11" x14ac:dyDescent="0.25">
      <c r="A421" s="22" t="s">
        <v>450</v>
      </c>
      <c r="B421" s="23">
        <v>1991</v>
      </c>
      <c r="C421" s="23" t="s">
        <v>10</v>
      </c>
      <c r="D421" s="23">
        <v>25</v>
      </c>
      <c r="E421" s="23">
        <v>1</v>
      </c>
      <c r="F421" s="44">
        <v>3875.73</v>
      </c>
      <c r="G421" s="22" t="s">
        <v>11</v>
      </c>
      <c r="H421" s="22" t="s">
        <v>12</v>
      </c>
      <c r="I421" s="22" t="s">
        <v>13</v>
      </c>
      <c r="J421" s="52">
        <f t="shared" si="6"/>
        <v>33444</v>
      </c>
      <c r="K421" s="32">
        <f>DATEDIF(J421,DATE(2023,6,8),"Y")</f>
        <v>31</v>
      </c>
    </row>
    <row r="422" spans="1:11" x14ac:dyDescent="0.25">
      <c r="A422" s="25" t="s">
        <v>451</v>
      </c>
      <c r="B422" s="26">
        <v>1996</v>
      </c>
      <c r="C422" s="26" t="s">
        <v>37</v>
      </c>
      <c r="D422" s="26">
        <v>23</v>
      </c>
      <c r="E422" s="26">
        <v>2</v>
      </c>
      <c r="F422" s="45">
        <v>3877.3</v>
      </c>
      <c r="G422" s="25" t="s">
        <v>16</v>
      </c>
      <c r="H422" s="25" t="s">
        <v>12</v>
      </c>
      <c r="I422" s="25" t="s">
        <v>23</v>
      </c>
      <c r="J422" s="53">
        <f t="shared" si="6"/>
        <v>35361</v>
      </c>
      <c r="K422" s="33">
        <f>DATEDIF(J422,DATE(2023,6,8),"Y")</f>
        <v>26</v>
      </c>
    </row>
    <row r="423" spans="1:11" x14ac:dyDescent="0.25">
      <c r="A423" s="22" t="s">
        <v>452</v>
      </c>
      <c r="B423" s="23">
        <v>2004</v>
      </c>
      <c r="C423" s="23" t="s">
        <v>10</v>
      </c>
      <c r="D423" s="23">
        <v>13</v>
      </c>
      <c r="E423" s="23">
        <v>0</v>
      </c>
      <c r="F423" s="44">
        <v>3889.2</v>
      </c>
      <c r="G423" s="22" t="s">
        <v>11</v>
      </c>
      <c r="H423" s="22" t="s">
        <v>11</v>
      </c>
      <c r="I423" s="22" t="s">
        <v>23</v>
      </c>
      <c r="J423" s="52">
        <f t="shared" si="6"/>
        <v>38181</v>
      </c>
      <c r="K423" s="32">
        <f>DATEDIF(J423,DATE(2023,6,8),"Y")</f>
        <v>18</v>
      </c>
    </row>
    <row r="424" spans="1:11" x14ac:dyDescent="0.25">
      <c r="A424" s="25" t="s">
        <v>453</v>
      </c>
      <c r="B424" s="26">
        <v>1993</v>
      </c>
      <c r="C424" s="26" t="s">
        <v>20</v>
      </c>
      <c r="D424" s="26">
        <v>14</v>
      </c>
      <c r="E424" s="26">
        <v>0</v>
      </c>
      <c r="F424" s="45">
        <v>3898.35</v>
      </c>
      <c r="G424" s="25" t="s">
        <v>11</v>
      </c>
      <c r="H424" s="25" t="s">
        <v>11</v>
      </c>
      <c r="I424" s="25" t="s">
        <v>23</v>
      </c>
      <c r="J424" s="53">
        <f t="shared" si="6"/>
        <v>34226</v>
      </c>
      <c r="K424" s="33">
        <f>DATEDIF(J424,DATE(2023,6,8),"Y")</f>
        <v>29</v>
      </c>
    </row>
    <row r="425" spans="1:11" x14ac:dyDescent="0.25">
      <c r="A425" s="22" t="s">
        <v>454</v>
      </c>
      <c r="B425" s="23">
        <v>1981</v>
      </c>
      <c r="C425" s="23" t="s">
        <v>35</v>
      </c>
      <c r="D425" s="23">
        <v>27</v>
      </c>
      <c r="E425" s="23">
        <v>1</v>
      </c>
      <c r="F425" s="44">
        <v>3902.07</v>
      </c>
      <c r="G425" s="22" t="s">
        <v>11</v>
      </c>
      <c r="H425" s="22" t="s">
        <v>11</v>
      </c>
      <c r="I425" s="22" t="s">
        <v>13</v>
      </c>
      <c r="J425" s="52">
        <f t="shared" si="6"/>
        <v>29825</v>
      </c>
      <c r="K425" s="32">
        <f>DATEDIF(J425,DATE(2023,6,8),"Y")</f>
        <v>41</v>
      </c>
    </row>
    <row r="426" spans="1:11" x14ac:dyDescent="0.25">
      <c r="A426" s="25" t="s">
        <v>455</v>
      </c>
      <c r="B426" s="26">
        <v>1997</v>
      </c>
      <c r="C426" s="26" t="s">
        <v>15</v>
      </c>
      <c r="D426" s="26">
        <v>24</v>
      </c>
      <c r="E426" s="26">
        <v>3</v>
      </c>
      <c r="F426" s="45">
        <v>3906.13</v>
      </c>
      <c r="G426" s="25" t="s">
        <v>12</v>
      </c>
      <c r="H426" s="25" t="s">
        <v>12</v>
      </c>
      <c r="I426" s="25" t="s">
        <v>42</v>
      </c>
      <c r="J426" s="53">
        <f t="shared" si="6"/>
        <v>35758</v>
      </c>
      <c r="K426" s="33">
        <f>DATEDIF(J426,DATE(2023,6,8),"Y")</f>
        <v>25</v>
      </c>
    </row>
    <row r="427" spans="1:11" x14ac:dyDescent="0.25">
      <c r="A427" s="22" t="s">
        <v>456</v>
      </c>
      <c r="B427" s="23">
        <v>1985</v>
      </c>
      <c r="C427" s="23" t="s">
        <v>10</v>
      </c>
      <c r="D427" s="23">
        <v>5</v>
      </c>
      <c r="E427" s="23">
        <v>3</v>
      </c>
      <c r="F427" s="44">
        <v>3910.44</v>
      </c>
      <c r="G427" s="22" t="s">
        <v>11</v>
      </c>
      <c r="H427" s="22" t="s">
        <v>11</v>
      </c>
      <c r="I427" s="22" t="s">
        <v>13</v>
      </c>
      <c r="J427" s="52">
        <f t="shared" si="6"/>
        <v>31233</v>
      </c>
      <c r="K427" s="32">
        <f>DATEDIF(J427,DATE(2023,6,8),"Y")</f>
        <v>37</v>
      </c>
    </row>
    <row r="428" spans="1:11" x14ac:dyDescent="0.25">
      <c r="A428" s="25" t="s">
        <v>457</v>
      </c>
      <c r="B428" s="26">
        <v>2000</v>
      </c>
      <c r="C428" s="26" t="s">
        <v>10</v>
      </c>
      <c r="D428" s="26">
        <v>10</v>
      </c>
      <c r="E428" s="26">
        <v>2</v>
      </c>
      <c r="F428" s="45">
        <v>3925.76</v>
      </c>
      <c r="G428" s="25" t="s">
        <v>11</v>
      </c>
      <c r="H428" s="25" t="s">
        <v>11</v>
      </c>
      <c r="I428" s="25" t="s">
        <v>247</v>
      </c>
      <c r="J428" s="53">
        <f t="shared" si="6"/>
        <v>36717</v>
      </c>
      <c r="K428" s="33">
        <f>DATEDIF(J428,DATE(2023,6,8),"Y")</f>
        <v>22</v>
      </c>
    </row>
    <row r="429" spans="1:11" x14ac:dyDescent="0.25">
      <c r="A429" s="22" t="s">
        <v>458</v>
      </c>
      <c r="B429" s="23">
        <v>2002</v>
      </c>
      <c r="C429" s="23" t="s">
        <v>18</v>
      </c>
      <c r="D429" s="23">
        <v>15</v>
      </c>
      <c r="E429" s="23">
        <v>0</v>
      </c>
      <c r="F429" s="44">
        <v>3931.51</v>
      </c>
      <c r="G429" s="22" t="s">
        <v>11</v>
      </c>
      <c r="H429" s="22" t="s">
        <v>12</v>
      </c>
      <c r="I429" s="22" t="s">
        <v>42</v>
      </c>
      <c r="J429" s="52">
        <f t="shared" si="6"/>
        <v>37422</v>
      </c>
      <c r="K429" s="32">
        <f>DATEDIF(J429,DATE(2023,6,8),"Y")</f>
        <v>20</v>
      </c>
    </row>
    <row r="430" spans="1:11" x14ac:dyDescent="0.25">
      <c r="A430" s="25" t="s">
        <v>459</v>
      </c>
      <c r="B430" s="26">
        <v>1988</v>
      </c>
      <c r="C430" s="26" t="s">
        <v>37</v>
      </c>
      <c r="D430" s="26">
        <v>24</v>
      </c>
      <c r="E430" s="26">
        <v>0</v>
      </c>
      <c r="F430" s="45">
        <v>3935.18</v>
      </c>
      <c r="G430" s="25" t="s">
        <v>12</v>
      </c>
      <c r="H430" s="25" t="s">
        <v>16</v>
      </c>
      <c r="I430" s="25" t="s">
        <v>13</v>
      </c>
      <c r="J430" s="53">
        <f t="shared" si="6"/>
        <v>32440</v>
      </c>
      <c r="K430" s="33">
        <f>DATEDIF(J430,DATE(2023,6,8),"Y")</f>
        <v>34</v>
      </c>
    </row>
    <row r="431" spans="1:11" x14ac:dyDescent="0.25">
      <c r="A431" s="22" t="s">
        <v>460</v>
      </c>
      <c r="B431" s="23">
        <v>1993</v>
      </c>
      <c r="C431" s="23" t="s">
        <v>20</v>
      </c>
      <c r="D431" s="23">
        <v>29</v>
      </c>
      <c r="E431" s="23">
        <v>0</v>
      </c>
      <c r="F431" s="44">
        <v>3943.6</v>
      </c>
      <c r="G431" s="22" t="s">
        <v>11</v>
      </c>
      <c r="H431" s="22" t="s">
        <v>12</v>
      </c>
      <c r="I431" s="22" t="s">
        <v>247</v>
      </c>
      <c r="J431" s="52">
        <f t="shared" si="6"/>
        <v>34241</v>
      </c>
      <c r="K431" s="32">
        <f>DATEDIF(J431,DATE(2023,6,8),"Y")</f>
        <v>29</v>
      </c>
    </row>
    <row r="432" spans="1:11" x14ac:dyDescent="0.25">
      <c r="A432" s="25" t="s">
        <v>461</v>
      </c>
      <c r="B432" s="26">
        <v>1993</v>
      </c>
      <c r="C432" s="26" t="s">
        <v>15</v>
      </c>
      <c r="D432" s="26">
        <v>11</v>
      </c>
      <c r="E432" s="26">
        <v>1</v>
      </c>
      <c r="F432" s="45">
        <v>3947.41</v>
      </c>
      <c r="G432" s="25" t="s">
        <v>11</v>
      </c>
      <c r="H432" s="25" t="s">
        <v>11</v>
      </c>
      <c r="I432" s="25" t="s">
        <v>13</v>
      </c>
      <c r="J432" s="53">
        <f t="shared" si="6"/>
        <v>34284</v>
      </c>
      <c r="K432" s="33">
        <f>DATEDIF(J432,DATE(2023,6,8),"Y")</f>
        <v>29</v>
      </c>
    </row>
    <row r="433" spans="1:11" x14ac:dyDescent="0.25">
      <c r="A433" s="22" t="s">
        <v>462</v>
      </c>
      <c r="B433" s="23">
        <v>1999</v>
      </c>
      <c r="C433" s="23" t="s">
        <v>10</v>
      </c>
      <c r="D433" s="23">
        <v>10</v>
      </c>
      <c r="E433" s="23">
        <v>0</v>
      </c>
      <c r="F433" s="44">
        <v>3955.98</v>
      </c>
      <c r="G433" s="22" t="s">
        <v>11</v>
      </c>
      <c r="H433" s="22" t="s">
        <v>12</v>
      </c>
      <c r="I433" s="22" t="s">
        <v>300</v>
      </c>
      <c r="J433" s="52">
        <f t="shared" si="6"/>
        <v>36351</v>
      </c>
      <c r="K433" s="32">
        <f>DATEDIF(J433,DATE(2023,6,8),"Y")</f>
        <v>23</v>
      </c>
    </row>
    <row r="434" spans="1:11" x14ac:dyDescent="0.25">
      <c r="A434" s="25" t="s">
        <v>463</v>
      </c>
      <c r="B434" s="26">
        <v>1995</v>
      </c>
      <c r="C434" s="26" t="s">
        <v>10</v>
      </c>
      <c r="D434" s="26">
        <v>11</v>
      </c>
      <c r="E434" s="26">
        <v>1</v>
      </c>
      <c r="F434" s="45">
        <v>3956.07</v>
      </c>
      <c r="G434" s="25" t="s">
        <v>11</v>
      </c>
      <c r="H434" s="25" t="s">
        <v>11</v>
      </c>
      <c r="I434" s="25" t="s">
        <v>23</v>
      </c>
      <c r="J434" s="53">
        <f t="shared" si="6"/>
        <v>34891</v>
      </c>
      <c r="K434" s="33">
        <f>DATEDIF(J434,DATE(2023,6,8),"Y")</f>
        <v>27</v>
      </c>
    </row>
    <row r="435" spans="1:11" x14ac:dyDescent="0.25">
      <c r="A435" s="22" t="s">
        <v>464</v>
      </c>
      <c r="B435" s="23">
        <v>1990</v>
      </c>
      <c r="C435" s="23" t="s">
        <v>10</v>
      </c>
      <c r="D435" s="23">
        <v>29</v>
      </c>
      <c r="E435" s="23">
        <v>0</v>
      </c>
      <c r="F435" s="44">
        <v>3972.92</v>
      </c>
      <c r="G435" s="22" t="s">
        <v>11</v>
      </c>
      <c r="H435" s="22" t="s">
        <v>12</v>
      </c>
      <c r="I435" s="22" t="s">
        <v>13</v>
      </c>
      <c r="J435" s="52">
        <f t="shared" si="6"/>
        <v>33083</v>
      </c>
      <c r="K435" s="32">
        <f>DATEDIF(J435,DATE(2023,6,8),"Y")</f>
        <v>32</v>
      </c>
    </row>
    <row r="436" spans="1:11" x14ac:dyDescent="0.25">
      <c r="A436" s="25" t="s">
        <v>465</v>
      </c>
      <c r="B436" s="26">
        <v>1996</v>
      </c>
      <c r="C436" s="26" t="s">
        <v>35</v>
      </c>
      <c r="D436" s="26">
        <v>17</v>
      </c>
      <c r="E436" s="26">
        <v>2</v>
      </c>
      <c r="F436" s="45">
        <v>3981.98</v>
      </c>
      <c r="G436" s="25" t="s">
        <v>11</v>
      </c>
      <c r="H436" s="25" t="s">
        <v>11</v>
      </c>
      <c r="I436" s="25" t="s">
        <v>13</v>
      </c>
      <c r="J436" s="53">
        <f t="shared" si="6"/>
        <v>35294</v>
      </c>
      <c r="K436" s="33">
        <f>DATEDIF(J436,DATE(2023,6,8),"Y")</f>
        <v>26</v>
      </c>
    </row>
    <row r="437" spans="1:11" x14ac:dyDescent="0.25">
      <c r="A437" s="22" t="s">
        <v>466</v>
      </c>
      <c r="B437" s="23">
        <v>1996</v>
      </c>
      <c r="C437" s="23" t="s">
        <v>20</v>
      </c>
      <c r="D437" s="23">
        <v>8</v>
      </c>
      <c r="E437" s="23">
        <v>2</v>
      </c>
      <c r="F437" s="44">
        <v>3987.93</v>
      </c>
      <c r="G437" s="22" t="s">
        <v>11</v>
      </c>
      <c r="H437" s="22" t="s">
        <v>11</v>
      </c>
      <c r="I437" s="22" t="s">
        <v>42</v>
      </c>
      <c r="J437" s="52">
        <f t="shared" si="6"/>
        <v>35316</v>
      </c>
      <c r="K437" s="32">
        <f>DATEDIF(J437,DATE(2023,6,8),"Y")</f>
        <v>26</v>
      </c>
    </row>
    <row r="438" spans="1:11" x14ac:dyDescent="0.25">
      <c r="A438" s="25" t="s">
        <v>467</v>
      </c>
      <c r="B438" s="26">
        <v>1990</v>
      </c>
      <c r="C438" s="26" t="s">
        <v>15</v>
      </c>
      <c r="D438" s="26">
        <v>22</v>
      </c>
      <c r="E438" s="26">
        <v>0</v>
      </c>
      <c r="F438" s="45">
        <v>3989.84</v>
      </c>
      <c r="G438" s="25" t="s">
        <v>11</v>
      </c>
      <c r="H438" s="25" t="s">
        <v>11</v>
      </c>
      <c r="I438" s="25" t="s">
        <v>42</v>
      </c>
      <c r="J438" s="53">
        <f t="shared" si="6"/>
        <v>33199</v>
      </c>
      <c r="K438" s="33">
        <f>DATEDIF(J438,DATE(2023,6,8),"Y")</f>
        <v>32</v>
      </c>
    </row>
    <row r="439" spans="1:11" x14ac:dyDescent="0.25">
      <c r="A439" s="22" t="s">
        <v>468</v>
      </c>
      <c r="B439" s="23">
        <v>1990</v>
      </c>
      <c r="C439" s="23" t="s">
        <v>15</v>
      </c>
      <c r="D439" s="23">
        <v>1</v>
      </c>
      <c r="E439" s="23">
        <v>0</v>
      </c>
      <c r="F439" s="44">
        <v>3994.18</v>
      </c>
      <c r="G439" s="22" t="s">
        <v>11</v>
      </c>
      <c r="H439" s="22" t="s">
        <v>11</v>
      </c>
      <c r="I439" s="22" t="s">
        <v>13</v>
      </c>
      <c r="J439" s="52">
        <f t="shared" si="6"/>
        <v>33178</v>
      </c>
      <c r="K439" s="32">
        <f>DATEDIF(J439,DATE(2023,6,8),"Y")</f>
        <v>32</v>
      </c>
    </row>
    <row r="440" spans="1:11" x14ac:dyDescent="0.25">
      <c r="A440" s="25" t="s">
        <v>469</v>
      </c>
      <c r="B440" s="26">
        <v>1989</v>
      </c>
      <c r="C440" s="26" t="s">
        <v>10</v>
      </c>
      <c r="D440" s="26">
        <v>10</v>
      </c>
      <c r="E440" s="26">
        <v>3</v>
      </c>
      <c r="F440" s="45">
        <v>4002.36</v>
      </c>
      <c r="G440" s="25" t="s">
        <v>11</v>
      </c>
      <c r="H440" s="25" t="s">
        <v>16</v>
      </c>
      <c r="I440" s="25" t="s">
        <v>13</v>
      </c>
      <c r="J440" s="53">
        <f t="shared" si="6"/>
        <v>32699</v>
      </c>
      <c r="K440" s="33">
        <f>DATEDIF(J440,DATE(2023,6,8),"Y")</f>
        <v>33</v>
      </c>
    </row>
    <row r="441" spans="1:11" x14ac:dyDescent="0.25">
      <c r="A441" s="22" t="s">
        <v>470</v>
      </c>
      <c r="B441" s="23">
        <v>2000</v>
      </c>
      <c r="C441" s="23" t="s">
        <v>20</v>
      </c>
      <c r="D441" s="23">
        <v>13</v>
      </c>
      <c r="E441" s="23">
        <v>3</v>
      </c>
      <c r="F441" s="44">
        <v>4005.42</v>
      </c>
      <c r="G441" s="22" t="s">
        <v>11</v>
      </c>
      <c r="H441" s="22" t="s">
        <v>16</v>
      </c>
      <c r="I441" s="22" t="s">
        <v>164</v>
      </c>
      <c r="J441" s="52">
        <f t="shared" si="6"/>
        <v>36782</v>
      </c>
      <c r="K441" s="32">
        <f>DATEDIF(J441,DATE(2023,6,8),"Y")</f>
        <v>22</v>
      </c>
    </row>
    <row r="442" spans="1:11" x14ac:dyDescent="0.25">
      <c r="A442" s="25" t="s">
        <v>471</v>
      </c>
      <c r="B442" s="26">
        <v>1992</v>
      </c>
      <c r="C442" s="26" t="s">
        <v>37</v>
      </c>
      <c r="D442" s="26">
        <v>11</v>
      </c>
      <c r="E442" s="26">
        <v>1</v>
      </c>
      <c r="F442" s="45">
        <v>4032.24</v>
      </c>
      <c r="G442" s="25" t="s">
        <v>12</v>
      </c>
      <c r="H442" s="25" t="s">
        <v>12</v>
      </c>
      <c r="I442" s="25" t="s">
        <v>23</v>
      </c>
      <c r="J442" s="53">
        <f t="shared" si="6"/>
        <v>33888</v>
      </c>
      <c r="K442" s="33">
        <f>DATEDIF(J442,DATE(2023,6,8),"Y")</f>
        <v>30</v>
      </c>
    </row>
    <row r="443" spans="1:11" x14ac:dyDescent="0.25">
      <c r="A443" s="22" t="s">
        <v>472</v>
      </c>
      <c r="B443" s="23">
        <v>1984</v>
      </c>
      <c r="C443" s="23" t="s">
        <v>10</v>
      </c>
      <c r="D443" s="23">
        <v>7</v>
      </c>
      <c r="E443" s="23">
        <v>3</v>
      </c>
      <c r="F443" s="44">
        <v>4038.41</v>
      </c>
      <c r="G443" s="22" t="s">
        <v>11</v>
      </c>
      <c r="H443" s="22" t="s">
        <v>16</v>
      </c>
      <c r="I443" s="22" t="s">
        <v>13</v>
      </c>
      <c r="J443" s="52">
        <f t="shared" si="6"/>
        <v>30870</v>
      </c>
      <c r="K443" s="32">
        <f>DATEDIF(J443,DATE(2023,6,8),"Y")</f>
        <v>38</v>
      </c>
    </row>
    <row r="444" spans="1:11" x14ac:dyDescent="0.25">
      <c r="A444" s="25" t="s">
        <v>473</v>
      </c>
      <c r="B444" s="26">
        <v>1983</v>
      </c>
      <c r="C444" s="26" t="s">
        <v>15</v>
      </c>
      <c r="D444" s="26">
        <v>10</v>
      </c>
      <c r="E444" s="26">
        <v>3</v>
      </c>
      <c r="F444" s="45">
        <v>4039.9</v>
      </c>
      <c r="G444" s="25" t="s">
        <v>11</v>
      </c>
      <c r="H444" s="25" t="s">
        <v>16</v>
      </c>
      <c r="I444" s="25" t="s">
        <v>13</v>
      </c>
      <c r="J444" s="53">
        <f t="shared" si="6"/>
        <v>30630</v>
      </c>
      <c r="K444" s="33">
        <f>DATEDIF(J444,DATE(2023,6,8),"Y")</f>
        <v>39</v>
      </c>
    </row>
    <row r="445" spans="1:11" x14ac:dyDescent="0.25">
      <c r="A445" s="22" t="s">
        <v>474</v>
      </c>
      <c r="B445" s="23">
        <v>1993</v>
      </c>
      <c r="C445" s="23" t="s">
        <v>30</v>
      </c>
      <c r="D445" s="23">
        <v>26</v>
      </c>
      <c r="E445" s="23">
        <v>1</v>
      </c>
      <c r="F445" s="44">
        <v>4040.56</v>
      </c>
      <c r="G445" s="22" t="s">
        <v>12</v>
      </c>
      <c r="H445" s="22" t="s">
        <v>12</v>
      </c>
      <c r="I445" s="22" t="s">
        <v>164</v>
      </c>
      <c r="J445" s="52">
        <f t="shared" si="6"/>
        <v>34329</v>
      </c>
      <c r="K445" s="32">
        <f>DATEDIF(J445,DATE(2023,6,8),"Y")</f>
        <v>29</v>
      </c>
    </row>
    <row r="446" spans="1:11" x14ac:dyDescent="0.25">
      <c r="A446" s="25" t="s">
        <v>475</v>
      </c>
      <c r="B446" s="26">
        <v>1988</v>
      </c>
      <c r="C446" s="26" t="s">
        <v>15</v>
      </c>
      <c r="D446" s="26">
        <v>30</v>
      </c>
      <c r="E446" s="26">
        <v>3</v>
      </c>
      <c r="F446" s="45">
        <v>4047.94</v>
      </c>
      <c r="G446" s="25" t="s">
        <v>11</v>
      </c>
      <c r="H446" s="25" t="s">
        <v>16</v>
      </c>
      <c r="I446" s="25" t="s">
        <v>13</v>
      </c>
      <c r="J446" s="53">
        <f t="shared" si="6"/>
        <v>32477</v>
      </c>
      <c r="K446" s="33">
        <f>DATEDIF(J446,DATE(2023,6,8),"Y")</f>
        <v>34</v>
      </c>
    </row>
    <row r="447" spans="1:11" x14ac:dyDescent="0.25">
      <c r="A447" s="22" t="s">
        <v>476</v>
      </c>
      <c r="B447" s="23">
        <v>1993</v>
      </c>
      <c r="C447" s="23" t="s">
        <v>35</v>
      </c>
      <c r="D447" s="23">
        <v>13</v>
      </c>
      <c r="E447" s="23">
        <v>2</v>
      </c>
      <c r="F447" s="44">
        <v>4058.12</v>
      </c>
      <c r="G447" s="22" t="s">
        <v>11</v>
      </c>
      <c r="H447" s="22" t="s">
        <v>16</v>
      </c>
      <c r="I447" s="22" t="s">
        <v>13</v>
      </c>
      <c r="J447" s="52">
        <f t="shared" si="6"/>
        <v>34194</v>
      </c>
      <c r="K447" s="32">
        <f>DATEDIF(J447,DATE(2023,6,8),"Y")</f>
        <v>29</v>
      </c>
    </row>
    <row r="448" spans="1:11" x14ac:dyDescent="0.25">
      <c r="A448" s="25" t="s">
        <v>477</v>
      </c>
      <c r="B448" s="26">
        <v>1995</v>
      </c>
      <c r="C448" s="26" t="s">
        <v>20</v>
      </c>
      <c r="D448" s="26">
        <v>14</v>
      </c>
      <c r="E448" s="26">
        <v>2</v>
      </c>
      <c r="F448" s="45">
        <v>4058.71</v>
      </c>
      <c r="G448" s="25" t="s">
        <v>12</v>
      </c>
      <c r="H448" s="25" t="s">
        <v>12</v>
      </c>
      <c r="I448" s="25" t="s">
        <v>23</v>
      </c>
      <c r="J448" s="53">
        <f t="shared" si="6"/>
        <v>34956</v>
      </c>
      <c r="K448" s="33">
        <f>DATEDIF(J448,DATE(2023,6,8),"Y")</f>
        <v>27</v>
      </c>
    </row>
    <row r="449" spans="1:11" x14ac:dyDescent="0.25">
      <c r="A449" s="22" t="s">
        <v>478</v>
      </c>
      <c r="B449" s="23">
        <v>1983</v>
      </c>
      <c r="C449" s="23" t="s">
        <v>20</v>
      </c>
      <c r="D449" s="23">
        <v>16</v>
      </c>
      <c r="E449" s="23">
        <v>3</v>
      </c>
      <c r="F449" s="44">
        <v>4070.42</v>
      </c>
      <c r="G449" s="22" t="s">
        <v>11</v>
      </c>
      <c r="H449" s="22" t="s">
        <v>16</v>
      </c>
      <c r="I449" s="22" t="s">
        <v>13</v>
      </c>
      <c r="J449" s="52">
        <f t="shared" si="6"/>
        <v>30575</v>
      </c>
      <c r="K449" s="32">
        <f>DATEDIF(J449,DATE(2023,6,8),"Y")</f>
        <v>39</v>
      </c>
    </row>
    <row r="450" spans="1:11" x14ac:dyDescent="0.25">
      <c r="A450" s="25" t="s">
        <v>479</v>
      </c>
      <c r="B450" s="26">
        <v>2002</v>
      </c>
      <c r="C450" s="26" t="s">
        <v>37</v>
      </c>
      <c r="D450" s="26">
        <v>18</v>
      </c>
      <c r="E450" s="26">
        <v>0</v>
      </c>
      <c r="F450" s="45">
        <v>4070.51</v>
      </c>
      <c r="G450" s="25" t="s">
        <v>11</v>
      </c>
      <c r="H450" s="25" t="s">
        <v>16</v>
      </c>
      <c r="I450" s="25" t="s">
        <v>23</v>
      </c>
      <c r="J450" s="53">
        <f t="shared" si="6"/>
        <v>37547</v>
      </c>
      <c r="K450" s="33">
        <f>DATEDIF(J450,DATE(2023,6,8),"Y")</f>
        <v>20</v>
      </c>
    </row>
    <row r="451" spans="1:11" x14ac:dyDescent="0.25">
      <c r="A451" s="22" t="s">
        <v>480</v>
      </c>
      <c r="B451" s="23">
        <v>1990</v>
      </c>
      <c r="C451" s="23" t="s">
        <v>30</v>
      </c>
      <c r="D451" s="23">
        <v>1</v>
      </c>
      <c r="E451" s="23">
        <v>1</v>
      </c>
      <c r="F451" s="44">
        <v>4074.45</v>
      </c>
      <c r="G451" s="22" t="s">
        <v>12</v>
      </c>
      <c r="H451" s="22" t="s">
        <v>11</v>
      </c>
      <c r="I451" s="22" t="s">
        <v>13</v>
      </c>
      <c r="J451" s="52">
        <f t="shared" ref="J451:J514" si="7">DATE(B451,MONTH(1&amp;C451),D451)</f>
        <v>33208</v>
      </c>
      <c r="K451" s="32">
        <f>DATEDIF(J451,DATE(2023,6,8),"Y")</f>
        <v>32</v>
      </c>
    </row>
    <row r="452" spans="1:11" x14ac:dyDescent="0.25">
      <c r="A452" s="25" t="s">
        <v>481</v>
      </c>
      <c r="B452" s="26">
        <v>1990</v>
      </c>
      <c r="C452" s="26" t="s">
        <v>30</v>
      </c>
      <c r="D452" s="26">
        <v>14</v>
      </c>
      <c r="E452" s="26">
        <v>1</v>
      </c>
      <c r="F452" s="45">
        <v>4076.5</v>
      </c>
      <c r="G452" s="25" t="s">
        <v>11</v>
      </c>
      <c r="H452" s="25" t="s">
        <v>12</v>
      </c>
      <c r="I452" s="25" t="s">
        <v>42</v>
      </c>
      <c r="J452" s="53">
        <f t="shared" si="7"/>
        <v>33221</v>
      </c>
      <c r="K452" s="33">
        <f>DATEDIF(J452,DATE(2023,6,8),"Y")</f>
        <v>32</v>
      </c>
    </row>
    <row r="453" spans="1:11" x14ac:dyDescent="0.25">
      <c r="A453" s="22" t="s">
        <v>482</v>
      </c>
      <c r="B453" s="23">
        <v>1994</v>
      </c>
      <c r="C453" s="23" t="s">
        <v>35</v>
      </c>
      <c r="D453" s="23">
        <v>21</v>
      </c>
      <c r="E453" s="23">
        <v>1</v>
      </c>
      <c r="F453" s="44">
        <v>4133.6400000000003</v>
      </c>
      <c r="G453" s="22" t="s">
        <v>11</v>
      </c>
      <c r="H453" s="22" t="s">
        <v>12</v>
      </c>
      <c r="I453" s="22" t="s">
        <v>23</v>
      </c>
      <c r="J453" s="52">
        <f t="shared" si="7"/>
        <v>34567</v>
      </c>
      <c r="K453" s="32">
        <f>DATEDIF(J453,DATE(2023,6,8),"Y")</f>
        <v>28</v>
      </c>
    </row>
    <row r="454" spans="1:11" x14ac:dyDescent="0.25">
      <c r="A454" s="25" t="s">
        <v>483</v>
      </c>
      <c r="B454" s="26">
        <v>1991</v>
      </c>
      <c r="C454" s="26" t="s">
        <v>35</v>
      </c>
      <c r="D454" s="26">
        <v>6</v>
      </c>
      <c r="E454" s="26">
        <v>0</v>
      </c>
      <c r="F454" s="45">
        <v>4134.08</v>
      </c>
      <c r="G454" s="25" t="s">
        <v>11</v>
      </c>
      <c r="H454" s="25" t="s">
        <v>16</v>
      </c>
      <c r="I454" s="25" t="s">
        <v>23</v>
      </c>
      <c r="J454" s="53">
        <f t="shared" si="7"/>
        <v>33456</v>
      </c>
      <c r="K454" s="33">
        <f>DATEDIF(J454,DATE(2023,6,8),"Y")</f>
        <v>31</v>
      </c>
    </row>
    <row r="455" spans="1:11" x14ac:dyDescent="0.25">
      <c r="A455" s="22" t="s">
        <v>484</v>
      </c>
      <c r="B455" s="23">
        <v>1992</v>
      </c>
      <c r="C455" s="23" t="s">
        <v>18</v>
      </c>
      <c r="D455" s="23">
        <v>18</v>
      </c>
      <c r="E455" s="23">
        <v>0</v>
      </c>
      <c r="F455" s="44">
        <v>4137.5200000000004</v>
      </c>
      <c r="G455" s="22" t="s">
        <v>11</v>
      </c>
      <c r="H455" s="22" t="s">
        <v>12</v>
      </c>
      <c r="I455" s="22" t="s">
        <v>247</v>
      </c>
      <c r="J455" s="52">
        <f t="shared" si="7"/>
        <v>33773</v>
      </c>
      <c r="K455" s="32">
        <f>DATEDIF(J455,DATE(2023,6,8),"Y")</f>
        <v>30</v>
      </c>
    </row>
    <row r="456" spans="1:11" x14ac:dyDescent="0.25">
      <c r="A456" s="25" t="s">
        <v>485</v>
      </c>
      <c r="B456" s="26">
        <v>1992</v>
      </c>
      <c r="C456" s="26" t="s">
        <v>18</v>
      </c>
      <c r="D456" s="26">
        <v>28</v>
      </c>
      <c r="E456" s="26">
        <v>1</v>
      </c>
      <c r="F456" s="45">
        <v>4149.74</v>
      </c>
      <c r="G456" s="25" t="s">
        <v>11</v>
      </c>
      <c r="H456" s="25" t="s">
        <v>16</v>
      </c>
      <c r="I456" s="25" t="s">
        <v>42</v>
      </c>
      <c r="J456" s="53">
        <f t="shared" si="7"/>
        <v>33783</v>
      </c>
      <c r="K456" s="33">
        <f>DATEDIF(J456,DATE(2023,6,8),"Y")</f>
        <v>30</v>
      </c>
    </row>
    <row r="457" spans="1:11" x14ac:dyDescent="0.25">
      <c r="A457" s="22" t="s">
        <v>486</v>
      </c>
      <c r="B457" s="23">
        <v>1992</v>
      </c>
      <c r="C457" s="23" t="s">
        <v>35</v>
      </c>
      <c r="D457" s="23">
        <v>4</v>
      </c>
      <c r="E457" s="23">
        <v>1</v>
      </c>
      <c r="F457" s="44">
        <v>4151.03</v>
      </c>
      <c r="G457" s="22" t="s">
        <v>11</v>
      </c>
      <c r="H457" s="22" t="s">
        <v>11</v>
      </c>
      <c r="I457" s="22" t="s">
        <v>13</v>
      </c>
      <c r="J457" s="52">
        <f t="shared" si="7"/>
        <v>33820</v>
      </c>
      <c r="K457" s="32">
        <f>DATEDIF(J457,DATE(2023,6,8),"Y")</f>
        <v>30</v>
      </c>
    </row>
    <row r="458" spans="1:11" x14ac:dyDescent="0.25">
      <c r="A458" s="25" t="s">
        <v>487</v>
      </c>
      <c r="B458" s="26">
        <v>1998</v>
      </c>
      <c r="C458" s="26" t="s">
        <v>15</v>
      </c>
      <c r="D458" s="26">
        <v>26</v>
      </c>
      <c r="E458" s="26">
        <v>0</v>
      </c>
      <c r="F458" s="45">
        <v>4154.97</v>
      </c>
      <c r="G458" s="25" t="s">
        <v>11</v>
      </c>
      <c r="H458" s="25" t="s">
        <v>16</v>
      </c>
      <c r="I458" s="25" t="s">
        <v>23</v>
      </c>
      <c r="J458" s="53">
        <f t="shared" si="7"/>
        <v>36125</v>
      </c>
      <c r="K458" s="33">
        <f>DATEDIF(J458,DATE(2023,6,8),"Y")</f>
        <v>24</v>
      </c>
    </row>
    <row r="459" spans="1:11" x14ac:dyDescent="0.25">
      <c r="A459" s="22" t="s">
        <v>488</v>
      </c>
      <c r="B459" s="23">
        <v>1984</v>
      </c>
      <c r="C459" s="23" t="s">
        <v>20</v>
      </c>
      <c r="D459" s="23">
        <v>16</v>
      </c>
      <c r="E459" s="23">
        <v>3</v>
      </c>
      <c r="F459" s="44">
        <v>4163.21</v>
      </c>
      <c r="G459" s="22" t="s">
        <v>11</v>
      </c>
      <c r="H459" s="22" t="s">
        <v>11</v>
      </c>
      <c r="I459" s="22" t="s">
        <v>23</v>
      </c>
      <c r="J459" s="52">
        <f t="shared" si="7"/>
        <v>30941</v>
      </c>
      <c r="K459" s="32">
        <f>DATEDIF(J459,DATE(2023,6,8),"Y")</f>
        <v>38</v>
      </c>
    </row>
    <row r="460" spans="1:11" x14ac:dyDescent="0.25">
      <c r="A460" s="25" t="s">
        <v>489</v>
      </c>
      <c r="B460" s="26">
        <v>1989</v>
      </c>
      <c r="C460" s="26" t="s">
        <v>18</v>
      </c>
      <c r="D460" s="26">
        <v>25</v>
      </c>
      <c r="E460" s="26">
        <v>0</v>
      </c>
      <c r="F460" s="45">
        <v>4185.1000000000004</v>
      </c>
      <c r="G460" s="25" t="s">
        <v>11</v>
      </c>
      <c r="H460" s="25" t="s">
        <v>12</v>
      </c>
      <c r="I460" s="25" t="s">
        <v>13</v>
      </c>
      <c r="J460" s="53">
        <f t="shared" si="7"/>
        <v>32684</v>
      </c>
      <c r="K460" s="33">
        <f>DATEDIF(J460,DATE(2023,6,8),"Y")</f>
        <v>33</v>
      </c>
    </row>
    <row r="461" spans="1:11" x14ac:dyDescent="0.25">
      <c r="A461" s="22" t="s">
        <v>490</v>
      </c>
      <c r="B461" s="23">
        <v>1995</v>
      </c>
      <c r="C461" s="23" t="s">
        <v>37</v>
      </c>
      <c r="D461" s="23">
        <v>3</v>
      </c>
      <c r="E461" s="23">
        <v>0</v>
      </c>
      <c r="F461" s="44">
        <v>4188.7299999999996</v>
      </c>
      <c r="G461" s="22" t="s">
        <v>11</v>
      </c>
      <c r="H461" s="22" t="s">
        <v>11</v>
      </c>
      <c r="I461" s="22" t="s">
        <v>200</v>
      </c>
      <c r="J461" s="52">
        <f t="shared" si="7"/>
        <v>34975</v>
      </c>
      <c r="K461" s="32">
        <f>DATEDIF(J461,DATE(2023,6,8),"Y")</f>
        <v>27</v>
      </c>
    </row>
    <row r="462" spans="1:11" x14ac:dyDescent="0.25">
      <c r="A462" s="25" t="s">
        <v>491</v>
      </c>
      <c r="B462" s="26">
        <v>1997</v>
      </c>
      <c r="C462" s="26" t="s">
        <v>20</v>
      </c>
      <c r="D462" s="26">
        <v>6</v>
      </c>
      <c r="E462" s="26">
        <v>2</v>
      </c>
      <c r="F462" s="45">
        <v>4189.1099999999997</v>
      </c>
      <c r="G462" s="25" t="s">
        <v>11</v>
      </c>
      <c r="H462" s="25" t="s">
        <v>11</v>
      </c>
      <c r="I462" s="25" t="s">
        <v>23</v>
      </c>
      <c r="J462" s="53">
        <f t="shared" si="7"/>
        <v>35679</v>
      </c>
      <c r="K462" s="33">
        <f>DATEDIF(J462,DATE(2023,6,8),"Y")</f>
        <v>25</v>
      </c>
    </row>
    <row r="463" spans="1:11" x14ac:dyDescent="0.25">
      <c r="A463" s="22" t="s">
        <v>492</v>
      </c>
      <c r="B463" s="23">
        <v>1998</v>
      </c>
      <c r="C463" s="23" t="s">
        <v>30</v>
      </c>
      <c r="D463" s="23">
        <v>14</v>
      </c>
      <c r="E463" s="23">
        <v>3</v>
      </c>
      <c r="F463" s="44">
        <v>4234.93</v>
      </c>
      <c r="G463" s="22" t="s">
        <v>11</v>
      </c>
      <c r="H463" s="22" t="s">
        <v>16</v>
      </c>
      <c r="I463" s="22" t="s">
        <v>42</v>
      </c>
      <c r="J463" s="52">
        <f t="shared" si="7"/>
        <v>36143</v>
      </c>
      <c r="K463" s="32">
        <f>DATEDIF(J463,DATE(2023,6,8),"Y")</f>
        <v>24</v>
      </c>
    </row>
    <row r="464" spans="1:11" x14ac:dyDescent="0.25">
      <c r="A464" s="25" t="s">
        <v>493</v>
      </c>
      <c r="B464" s="26">
        <v>1992</v>
      </c>
      <c r="C464" s="26" t="s">
        <v>18</v>
      </c>
      <c r="D464" s="26">
        <v>27</v>
      </c>
      <c r="E464" s="26">
        <v>1</v>
      </c>
      <c r="F464" s="45">
        <v>4237.13</v>
      </c>
      <c r="G464" s="25" t="s">
        <v>12</v>
      </c>
      <c r="H464" s="25" t="s">
        <v>16</v>
      </c>
      <c r="I464" s="25" t="s">
        <v>168</v>
      </c>
      <c r="J464" s="53">
        <f t="shared" si="7"/>
        <v>33782</v>
      </c>
      <c r="K464" s="33">
        <f>DATEDIF(J464,DATE(2023,6,8),"Y")</f>
        <v>30</v>
      </c>
    </row>
    <row r="465" spans="1:11" x14ac:dyDescent="0.25">
      <c r="A465" s="22" t="s">
        <v>494</v>
      </c>
      <c r="B465" s="23">
        <v>1991</v>
      </c>
      <c r="C465" s="23" t="s">
        <v>15</v>
      </c>
      <c r="D465" s="23">
        <v>3</v>
      </c>
      <c r="E465" s="23">
        <v>1</v>
      </c>
      <c r="F465" s="44">
        <v>4239.8900000000003</v>
      </c>
      <c r="G465" s="22" t="s">
        <v>11</v>
      </c>
      <c r="H465" s="22" t="s">
        <v>11</v>
      </c>
      <c r="I465" s="22" t="s">
        <v>23</v>
      </c>
      <c r="J465" s="52">
        <f t="shared" si="7"/>
        <v>33545</v>
      </c>
      <c r="K465" s="32">
        <f>DATEDIF(J465,DATE(2023,6,8),"Y")</f>
        <v>31</v>
      </c>
    </row>
    <row r="466" spans="1:11" x14ac:dyDescent="0.25">
      <c r="A466" s="25" t="s">
        <v>495</v>
      </c>
      <c r="B466" s="26">
        <v>1991</v>
      </c>
      <c r="C466" s="26" t="s">
        <v>30</v>
      </c>
      <c r="D466" s="26">
        <v>1</v>
      </c>
      <c r="E466" s="26">
        <v>1</v>
      </c>
      <c r="F466" s="45">
        <v>4243.59</v>
      </c>
      <c r="G466" s="25" t="s">
        <v>12</v>
      </c>
      <c r="H466" s="25" t="s">
        <v>16</v>
      </c>
      <c r="I466" s="25" t="s">
        <v>23</v>
      </c>
      <c r="J466" s="53">
        <f t="shared" si="7"/>
        <v>33573</v>
      </c>
      <c r="K466" s="33">
        <f>DATEDIF(J466,DATE(2023,6,8),"Y")</f>
        <v>31</v>
      </c>
    </row>
    <row r="467" spans="1:11" x14ac:dyDescent="0.25">
      <c r="A467" s="22" t="s">
        <v>496</v>
      </c>
      <c r="B467" s="23">
        <v>1982</v>
      </c>
      <c r="C467" s="23" t="s">
        <v>18</v>
      </c>
      <c r="D467" s="23">
        <v>16</v>
      </c>
      <c r="E467" s="23">
        <v>3</v>
      </c>
      <c r="F467" s="44">
        <v>4250.24</v>
      </c>
      <c r="G467" s="22" t="s">
        <v>11</v>
      </c>
      <c r="H467" s="22" t="s">
        <v>12</v>
      </c>
      <c r="I467" s="22" t="s">
        <v>13</v>
      </c>
      <c r="J467" s="52">
        <f t="shared" si="7"/>
        <v>30118</v>
      </c>
      <c r="K467" s="32">
        <f>DATEDIF(J467,DATE(2023,6,8),"Y")</f>
        <v>40</v>
      </c>
    </row>
    <row r="468" spans="1:11" x14ac:dyDescent="0.25">
      <c r="A468" s="25" t="s">
        <v>497</v>
      </c>
      <c r="B468" s="26">
        <v>1995</v>
      </c>
      <c r="C468" s="26" t="s">
        <v>37</v>
      </c>
      <c r="D468" s="26">
        <v>14</v>
      </c>
      <c r="E468" s="26">
        <v>3</v>
      </c>
      <c r="F468" s="45">
        <v>4260.74</v>
      </c>
      <c r="G468" s="25" t="s">
        <v>12</v>
      </c>
      <c r="H468" s="25" t="s">
        <v>11</v>
      </c>
      <c r="I468" s="25" t="s">
        <v>42</v>
      </c>
      <c r="J468" s="53">
        <f t="shared" si="7"/>
        <v>34986</v>
      </c>
      <c r="K468" s="33">
        <f>DATEDIF(J468,DATE(2023,6,8),"Y")</f>
        <v>27</v>
      </c>
    </row>
    <row r="469" spans="1:11" x14ac:dyDescent="0.25">
      <c r="A469" s="22" t="s">
        <v>498</v>
      </c>
      <c r="B469" s="23">
        <v>1983</v>
      </c>
      <c r="C469" s="23" t="s">
        <v>15</v>
      </c>
      <c r="D469" s="23">
        <v>20</v>
      </c>
      <c r="E469" s="23">
        <v>3</v>
      </c>
      <c r="F469" s="44">
        <v>4265.01</v>
      </c>
      <c r="G469" s="22" t="s">
        <v>11</v>
      </c>
      <c r="H469" s="22" t="s">
        <v>16</v>
      </c>
      <c r="I469" s="22" t="s">
        <v>23</v>
      </c>
      <c r="J469" s="52">
        <f t="shared" si="7"/>
        <v>30640</v>
      </c>
      <c r="K469" s="32">
        <f>DATEDIF(J469,DATE(2023,6,8),"Y")</f>
        <v>39</v>
      </c>
    </row>
    <row r="470" spans="1:11" x14ac:dyDescent="0.25">
      <c r="A470" s="25" t="s">
        <v>499</v>
      </c>
      <c r="B470" s="26">
        <v>1992</v>
      </c>
      <c r="C470" s="26" t="s">
        <v>18</v>
      </c>
      <c r="D470" s="26">
        <v>18</v>
      </c>
      <c r="E470" s="26">
        <v>2</v>
      </c>
      <c r="F470" s="45">
        <v>4266.17</v>
      </c>
      <c r="G470" s="25" t="s">
        <v>12</v>
      </c>
      <c r="H470" s="25" t="s">
        <v>11</v>
      </c>
      <c r="I470" s="25" t="s">
        <v>13</v>
      </c>
      <c r="J470" s="53">
        <f t="shared" si="7"/>
        <v>33773</v>
      </c>
      <c r="K470" s="33">
        <f>DATEDIF(J470,DATE(2023,6,8),"Y")</f>
        <v>30</v>
      </c>
    </row>
    <row r="471" spans="1:11" x14ac:dyDescent="0.25">
      <c r="A471" s="22" t="s">
        <v>500</v>
      </c>
      <c r="B471" s="23">
        <v>2003</v>
      </c>
      <c r="C471" s="23" t="s">
        <v>18</v>
      </c>
      <c r="D471" s="23">
        <v>8</v>
      </c>
      <c r="E471" s="23">
        <v>0</v>
      </c>
      <c r="F471" s="44">
        <v>4278.55</v>
      </c>
      <c r="G471" s="22" t="s">
        <v>11</v>
      </c>
      <c r="H471" s="22" t="s">
        <v>16</v>
      </c>
      <c r="I471" s="22" t="s">
        <v>300</v>
      </c>
      <c r="J471" s="52">
        <f t="shared" si="7"/>
        <v>37780</v>
      </c>
      <c r="K471" s="32">
        <f>DATEDIF(J471,DATE(2023,6,8),"Y")</f>
        <v>20</v>
      </c>
    </row>
    <row r="472" spans="1:11" x14ac:dyDescent="0.25">
      <c r="A472" s="25" t="s">
        <v>501</v>
      </c>
      <c r="B472" s="26">
        <v>2000</v>
      </c>
      <c r="C472" s="26" t="s">
        <v>15</v>
      </c>
      <c r="D472" s="26">
        <v>25</v>
      </c>
      <c r="E472" s="26">
        <v>3</v>
      </c>
      <c r="F472" s="45">
        <v>4296.2700000000004</v>
      </c>
      <c r="G472" s="25" t="s">
        <v>11</v>
      </c>
      <c r="H472" s="25" t="s">
        <v>12</v>
      </c>
      <c r="I472" s="25" t="s">
        <v>23</v>
      </c>
      <c r="J472" s="53">
        <f t="shared" si="7"/>
        <v>36855</v>
      </c>
      <c r="K472" s="33">
        <f>DATEDIF(J472,DATE(2023,6,8),"Y")</f>
        <v>22</v>
      </c>
    </row>
    <row r="473" spans="1:11" x14ac:dyDescent="0.25">
      <c r="A473" s="22" t="s">
        <v>502</v>
      </c>
      <c r="B473" s="23">
        <v>1988</v>
      </c>
      <c r="C473" s="23" t="s">
        <v>30</v>
      </c>
      <c r="D473" s="23">
        <v>19</v>
      </c>
      <c r="E473" s="23">
        <v>0</v>
      </c>
      <c r="F473" s="44">
        <v>4320.41</v>
      </c>
      <c r="G473" s="22" t="s">
        <v>11</v>
      </c>
      <c r="H473" s="22" t="s">
        <v>16</v>
      </c>
      <c r="I473" s="22" t="s">
        <v>23</v>
      </c>
      <c r="J473" s="52">
        <f t="shared" si="7"/>
        <v>32496</v>
      </c>
      <c r="K473" s="32">
        <f>DATEDIF(J473,DATE(2023,6,8),"Y")</f>
        <v>34</v>
      </c>
    </row>
    <row r="474" spans="1:11" x14ac:dyDescent="0.25">
      <c r="A474" s="25" t="s">
        <v>503</v>
      </c>
      <c r="B474" s="26">
        <v>1994</v>
      </c>
      <c r="C474" s="26" t="s">
        <v>15</v>
      </c>
      <c r="D474" s="26">
        <v>2</v>
      </c>
      <c r="E474" s="26">
        <v>1</v>
      </c>
      <c r="F474" s="45">
        <v>4337.74</v>
      </c>
      <c r="G474" s="25" t="s">
        <v>11</v>
      </c>
      <c r="H474" s="25" t="s">
        <v>16</v>
      </c>
      <c r="I474" s="25" t="s">
        <v>247</v>
      </c>
      <c r="J474" s="53">
        <f t="shared" si="7"/>
        <v>34640</v>
      </c>
      <c r="K474" s="33">
        <f>DATEDIF(J474,DATE(2023,6,8),"Y")</f>
        <v>28</v>
      </c>
    </row>
    <row r="475" spans="1:11" x14ac:dyDescent="0.25">
      <c r="A475" s="22" t="s">
        <v>504</v>
      </c>
      <c r="B475" s="23">
        <v>1994</v>
      </c>
      <c r="C475" s="23" t="s">
        <v>37</v>
      </c>
      <c r="D475" s="23">
        <v>26</v>
      </c>
      <c r="E475" s="23">
        <v>2</v>
      </c>
      <c r="F475" s="44">
        <v>4340.4399999999996</v>
      </c>
      <c r="G475" s="22" t="s">
        <v>11</v>
      </c>
      <c r="H475" s="22" t="s">
        <v>16</v>
      </c>
      <c r="I475" s="22" t="s">
        <v>13</v>
      </c>
      <c r="J475" s="52">
        <f t="shared" si="7"/>
        <v>34633</v>
      </c>
      <c r="K475" s="32">
        <f>DATEDIF(J475,DATE(2023,6,8),"Y")</f>
        <v>28</v>
      </c>
    </row>
    <row r="476" spans="1:11" x14ac:dyDescent="0.25">
      <c r="A476" s="25" t="s">
        <v>505</v>
      </c>
      <c r="B476" s="26">
        <v>1991</v>
      </c>
      <c r="C476" s="26" t="s">
        <v>18</v>
      </c>
      <c r="D476" s="26">
        <v>1</v>
      </c>
      <c r="E476" s="26">
        <v>0</v>
      </c>
      <c r="F476" s="45">
        <v>4347.0200000000004</v>
      </c>
      <c r="G476" s="25" t="s">
        <v>11</v>
      </c>
      <c r="H476" s="25" t="s">
        <v>16</v>
      </c>
      <c r="I476" s="25" t="s">
        <v>247</v>
      </c>
      <c r="J476" s="53">
        <f t="shared" si="7"/>
        <v>33390</v>
      </c>
      <c r="K476" s="33">
        <f>DATEDIF(J476,DATE(2023,6,8),"Y")</f>
        <v>32</v>
      </c>
    </row>
    <row r="477" spans="1:11" x14ac:dyDescent="0.25">
      <c r="A477" s="22" t="s">
        <v>506</v>
      </c>
      <c r="B477" s="23">
        <v>1994</v>
      </c>
      <c r="C477" s="23" t="s">
        <v>15</v>
      </c>
      <c r="D477" s="23">
        <v>1</v>
      </c>
      <c r="E477" s="23">
        <v>2</v>
      </c>
      <c r="F477" s="44">
        <v>4349.46</v>
      </c>
      <c r="G477" s="22" t="s">
        <v>11</v>
      </c>
      <c r="H477" s="22" t="s">
        <v>11</v>
      </c>
      <c r="I477" s="22" t="s">
        <v>13</v>
      </c>
      <c r="J477" s="52">
        <f t="shared" si="7"/>
        <v>34639</v>
      </c>
      <c r="K477" s="32">
        <f>DATEDIF(J477,DATE(2023,6,8),"Y")</f>
        <v>28</v>
      </c>
    </row>
    <row r="478" spans="1:11" x14ac:dyDescent="0.25">
      <c r="A478" s="25" t="s">
        <v>507</v>
      </c>
      <c r="B478" s="26">
        <v>1991</v>
      </c>
      <c r="C478" s="26" t="s">
        <v>20</v>
      </c>
      <c r="D478" s="26">
        <v>13</v>
      </c>
      <c r="E478" s="26">
        <v>1</v>
      </c>
      <c r="F478" s="45">
        <v>4350.51</v>
      </c>
      <c r="G478" s="25" t="s">
        <v>11</v>
      </c>
      <c r="H478" s="25" t="s">
        <v>11</v>
      </c>
      <c r="I478" s="25" t="s">
        <v>13</v>
      </c>
      <c r="J478" s="53">
        <f t="shared" si="7"/>
        <v>33494</v>
      </c>
      <c r="K478" s="33">
        <f>DATEDIF(J478,DATE(2023,6,8),"Y")</f>
        <v>31</v>
      </c>
    </row>
    <row r="479" spans="1:11" x14ac:dyDescent="0.25">
      <c r="A479" s="22" t="s">
        <v>508</v>
      </c>
      <c r="B479" s="23">
        <v>1990</v>
      </c>
      <c r="C479" s="23" t="s">
        <v>35</v>
      </c>
      <c r="D479" s="23">
        <v>28</v>
      </c>
      <c r="E479" s="23">
        <v>0</v>
      </c>
      <c r="F479" s="44">
        <v>4357.04</v>
      </c>
      <c r="G479" s="22" t="s">
        <v>11</v>
      </c>
      <c r="H479" s="22" t="s">
        <v>12</v>
      </c>
      <c r="I479" s="22" t="s">
        <v>23</v>
      </c>
      <c r="J479" s="52">
        <f t="shared" si="7"/>
        <v>33113</v>
      </c>
      <c r="K479" s="32">
        <f>DATEDIF(J479,DATE(2023,6,8),"Y")</f>
        <v>32</v>
      </c>
    </row>
    <row r="480" spans="1:11" x14ac:dyDescent="0.25">
      <c r="A480" s="25" t="s">
        <v>509</v>
      </c>
      <c r="B480" s="26">
        <v>1997</v>
      </c>
      <c r="C480" s="26" t="s">
        <v>15</v>
      </c>
      <c r="D480" s="26">
        <v>29</v>
      </c>
      <c r="E480" s="26">
        <v>3</v>
      </c>
      <c r="F480" s="45">
        <v>4391.6499999999996</v>
      </c>
      <c r="G480" s="25" t="s">
        <v>11</v>
      </c>
      <c r="H480" s="25" t="s">
        <v>11</v>
      </c>
      <c r="I480" s="25" t="s">
        <v>42</v>
      </c>
      <c r="J480" s="53">
        <f t="shared" si="7"/>
        <v>35763</v>
      </c>
      <c r="K480" s="33">
        <f>DATEDIF(J480,DATE(2023,6,8),"Y")</f>
        <v>25</v>
      </c>
    </row>
    <row r="481" spans="1:11" x14ac:dyDescent="0.25">
      <c r="A481" s="22" t="s">
        <v>510</v>
      </c>
      <c r="B481" s="23">
        <v>1982</v>
      </c>
      <c r="C481" s="23" t="s">
        <v>18</v>
      </c>
      <c r="D481" s="23">
        <v>29</v>
      </c>
      <c r="E481" s="23">
        <v>3</v>
      </c>
      <c r="F481" s="44">
        <v>4392.7</v>
      </c>
      <c r="G481" s="22" t="s">
        <v>11</v>
      </c>
      <c r="H481" s="22" t="s">
        <v>11</v>
      </c>
      <c r="I481" s="22" t="s">
        <v>13</v>
      </c>
      <c r="J481" s="52">
        <f t="shared" si="7"/>
        <v>30131</v>
      </c>
      <c r="K481" s="32">
        <f>DATEDIF(J481,DATE(2023,6,8),"Y")</f>
        <v>40</v>
      </c>
    </row>
    <row r="482" spans="1:11" x14ac:dyDescent="0.25">
      <c r="A482" s="25" t="s">
        <v>511</v>
      </c>
      <c r="B482" s="26">
        <v>1988</v>
      </c>
      <c r="C482" s="26" t="s">
        <v>10</v>
      </c>
      <c r="D482" s="26">
        <v>18</v>
      </c>
      <c r="E482" s="26">
        <v>3</v>
      </c>
      <c r="F482" s="45">
        <v>4397.3100000000004</v>
      </c>
      <c r="G482" s="25" t="s">
        <v>11</v>
      </c>
      <c r="H482" s="25" t="s">
        <v>11</v>
      </c>
      <c r="I482" s="25" t="s">
        <v>13</v>
      </c>
      <c r="J482" s="53">
        <f t="shared" si="7"/>
        <v>32342</v>
      </c>
      <c r="K482" s="33">
        <f>DATEDIF(J482,DATE(2023,6,8),"Y")</f>
        <v>34</v>
      </c>
    </row>
    <row r="483" spans="1:11" x14ac:dyDescent="0.25">
      <c r="A483" s="22" t="s">
        <v>512</v>
      </c>
      <c r="B483" s="23">
        <v>1986</v>
      </c>
      <c r="C483" s="23" t="s">
        <v>35</v>
      </c>
      <c r="D483" s="23">
        <v>11</v>
      </c>
      <c r="E483" s="23">
        <v>0</v>
      </c>
      <c r="F483" s="44">
        <v>4399.7299999999996</v>
      </c>
      <c r="G483" s="22" t="s">
        <v>12</v>
      </c>
      <c r="H483" s="22" t="s">
        <v>11</v>
      </c>
      <c r="I483" s="22" t="s">
        <v>13</v>
      </c>
      <c r="J483" s="52">
        <f t="shared" si="7"/>
        <v>31635</v>
      </c>
      <c r="K483" s="32">
        <f>DATEDIF(J483,DATE(2023,6,8),"Y")</f>
        <v>36</v>
      </c>
    </row>
    <row r="484" spans="1:11" x14ac:dyDescent="0.25">
      <c r="A484" s="25" t="s">
        <v>513</v>
      </c>
      <c r="B484" s="26">
        <v>1986</v>
      </c>
      <c r="C484" s="26" t="s">
        <v>10</v>
      </c>
      <c r="D484" s="26">
        <v>13</v>
      </c>
      <c r="E484" s="26">
        <v>0</v>
      </c>
      <c r="F484" s="45">
        <v>4402.2299999999996</v>
      </c>
      <c r="G484" s="25" t="s">
        <v>11</v>
      </c>
      <c r="H484" s="25" t="s">
        <v>11</v>
      </c>
      <c r="I484" s="25" t="s">
        <v>42</v>
      </c>
      <c r="J484" s="53">
        <f t="shared" si="7"/>
        <v>31606</v>
      </c>
      <c r="K484" s="33">
        <f>DATEDIF(J484,DATE(2023,6,8),"Y")</f>
        <v>36</v>
      </c>
    </row>
    <row r="485" spans="1:11" x14ac:dyDescent="0.25">
      <c r="A485" s="22" t="s">
        <v>514</v>
      </c>
      <c r="B485" s="23">
        <v>1988</v>
      </c>
      <c r="C485" s="23" t="s">
        <v>20</v>
      </c>
      <c r="D485" s="23">
        <v>16</v>
      </c>
      <c r="E485" s="23">
        <v>0</v>
      </c>
      <c r="F485" s="44">
        <v>4415.16</v>
      </c>
      <c r="G485" s="22" t="s">
        <v>11</v>
      </c>
      <c r="H485" s="22" t="s">
        <v>16</v>
      </c>
      <c r="I485" s="22" t="s">
        <v>13</v>
      </c>
      <c r="J485" s="52">
        <f t="shared" si="7"/>
        <v>32402</v>
      </c>
      <c r="K485" s="32">
        <f>DATEDIF(J485,DATE(2023,6,8),"Y")</f>
        <v>34</v>
      </c>
    </row>
    <row r="486" spans="1:11" x14ac:dyDescent="0.25">
      <c r="A486" s="25" t="s">
        <v>515</v>
      </c>
      <c r="B486" s="26">
        <v>1992</v>
      </c>
      <c r="C486" s="26" t="s">
        <v>35</v>
      </c>
      <c r="D486" s="26">
        <v>15</v>
      </c>
      <c r="E486" s="26">
        <v>0</v>
      </c>
      <c r="F486" s="45">
        <v>4420.95</v>
      </c>
      <c r="G486" s="25" t="s">
        <v>11</v>
      </c>
      <c r="H486" s="25" t="s">
        <v>12</v>
      </c>
      <c r="I486" s="25" t="s">
        <v>516</v>
      </c>
      <c r="J486" s="53">
        <f t="shared" si="7"/>
        <v>33831</v>
      </c>
      <c r="K486" s="33">
        <f>DATEDIF(J486,DATE(2023,6,8),"Y")</f>
        <v>30</v>
      </c>
    </row>
    <row r="487" spans="1:11" x14ac:dyDescent="0.25">
      <c r="A487" s="22" t="s">
        <v>517</v>
      </c>
      <c r="B487" s="23">
        <v>1994</v>
      </c>
      <c r="C487" s="23" t="s">
        <v>30</v>
      </c>
      <c r="D487" s="23">
        <v>29</v>
      </c>
      <c r="E487" s="23">
        <v>2</v>
      </c>
      <c r="F487" s="44">
        <v>4428.8900000000003</v>
      </c>
      <c r="G487" s="22" t="s">
        <v>12</v>
      </c>
      <c r="H487" s="22" t="s">
        <v>16</v>
      </c>
      <c r="I487" s="22" t="s">
        <v>356</v>
      </c>
      <c r="J487" s="52">
        <f t="shared" si="7"/>
        <v>34697</v>
      </c>
      <c r="K487" s="32">
        <f>DATEDIF(J487,DATE(2023,6,8),"Y")</f>
        <v>28</v>
      </c>
    </row>
    <row r="488" spans="1:11" x14ac:dyDescent="0.25">
      <c r="A488" s="25" t="s">
        <v>518</v>
      </c>
      <c r="B488" s="26">
        <v>1993</v>
      </c>
      <c r="C488" s="26" t="s">
        <v>20</v>
      </c>
      <c r="D488" s="26">
        <v>4</v>
      </c>
      <c r="E488" s="26">
        <v>2</v>
      </c>
      <c r="F488" s="45">
        <v>4433.3900000000003</v>
      </c>
      <c r="G488" s="25" t="s">
        <v>11</v>
      </c>
      <c r="H488" s="25" t="s">
        <v>12</v>
      </c>
      <c r="I488" s="25" t="s">
        <v>23</v>
      </c>
      <c r="J488" s="53">
        <f t="shared" si="7"/>
        <v>34216</v>
      </c>
      <c r="K488" s="33">
        <f>DATEDIF(J488,DATE(2023,6,8),"Y")</f>
        <v>29</v>
      </c>
    </row>
    <row r="489" spans="1:11" x14ac:dyDescent="0.25">
      <c r="A489" s="22" t="s">
        <v>519</v>
      </c>
      <c r="B489" s="23">
        <v>1993</v>
      </c>
      <c r="C489" s="23" t="s">
        <v>30</v>
      </c>
      <c r="D489" s="23">
        <v>23</v>
      </c>
      <c r="E489" s="23">
        <v>2</v>
      </c>
      <c r="F489" s="44">
        <v>4433.92</v>
      </c>
      <c r="G489" s="22" t="s">
        <v>11</v>
      </c>
      <c r="H489" s="22" t="s">
        <v>11</v>
      </c>
      <c r="I489" s="22" t="s">
        <v>23</v>
      </c>
      <c r="J489" s="52">
        <f t="shared" si="7"/>
        <v>34326</v>
      </c>
      <c r="K489" s="32">
        <f>DATEDIF(J489,DATE(2023,6,8),"Y")</f>
        <v>29</v>
      </c>
    </row>
    <row r="490" spans="1:11" x14ac:dyDescent="0.25">
      <c r="A490" s="25" t="s">
        <v>520</v>
      </c>
      <c r="B490" s="26">
        <v>1994</v>
      </c>
      <c r="C490" s="26" t="s">
        <v>37</v>
      </c>
      <c r="D490" s="26">
        <v>8</v>
      </c>
      <c r="E490" s="26">
        <v>2</v>
      </c>
      <c r="F490" s="45">
        <v>4435.09</v>
      </c>
      <c r="G490" s="25" t="s">
        <v>12</v>
      </c>
      <c r="H490" s="25" t="s">
        <v>11</v>
      </c>
      <c r="I490" s="25" t="s">
        <v>168</v>
      </c>
      <c r="J490" s="53">
        <f t="shared" si="7"/>
        <v>34615</v>
      </c>
      <c r="K490" s="33">
        <f>DATEDIF(J490,DATE(2023,6,8),"Y")</f>
        <v>28</v>
      </c>
    </row>
    <row r="491" spans="1:11" x14ac:dyDescent="0.25">
      <c r="A491" s="22" t="s">
        <v>521</v>
      </c>
      <c r="B491" s="23">
        <v>1994</v>
      </c>
      <c r="C491" s="23" t="s">
        <v>37</v>
      </c>
      <c r="D491" s="23">
        <v>24</v>
      </c>
      <c r="E491" s="23">
        <v>2</v>
      </c>
      <c r="F491" s="44">
        <v>4438.26</v>
      </c>
      <c r="G491" s="22" t="s">
        <v>11</v>
      </c>
      <c r="H491" s="22" t="s">
        <v>12</v>
      </c>
      <c r="I491" s="22" t="s">
        <v>356</v>
      </c>
      <c r="J491" s="52">
        <f t="shared" si="7"/>
        <v>34631</v>
      </c>
      <c r="K491" s="32">
        <f>DATEDIF(J491,DATE(2023,6,8),"Y")</f>
        <v>28</v>
      </c>
    </row>
    <row r="492" spans="1:11" x14ac:dyDescent="0.25">
      <c r="A492" s="25" t="s">
        <v>522</v>
      </c>
      <c r="B492" s="26">
        <v>1991</v>
      </c>
      <c r="C492" s="26" t="s">
        <v>20</v>
      </c>
      <c r="D492" s="26">
        <v>3</v>
      </c>
      <c r="E492" s="26">
        <v>1</v>
      </c>
      <c r="F492" s="45">
        <v>4441.21</v>
      </c>
      <c r="G492" s="25" t="s">
        <v>16</v>
      </c>
      <c r="H492" s="25" t="s">
        <v>11</v>
      </c>
      <c r="I492" s="25" t="s">
        <v>276</v>
      </c>
      <c r="J492" s="53">
        <f t="shared" si="7"/>
        <v>33484</v>
      </c>
      <c r="K492" s="33">
        <f>DATEDIF(J492,DATE(2023,6,8),"Y")</f>
        <v>31</v>
      </c>
    </row>
    <row r="493" spans="1:11" x14ac:dyDescent="0.25">
      <c r="A493" s="22" t="s">
        <v>523</v>
      </c>
      <c r="B493" s="23">
        <v>1994</v>
      </c>
      <c r="C493" s="23" t="s">
        <v>18</v>
      </c>
      <c r="D493" s="23">
        <v>28</v>
      </c>
      <c r="E493" s="23">
        <v>3</v>
      </c>
      <c r="F493" s="44">
        <v>4449.46</v>
      </c>
      <c r="G493" s="22" t="s">
        <v>16</v>
      </c>
      <c r="H493" s="22" t="s">
        <v>11</v>
      </c>
      <c r="I493" s="22" t="s">
        <v>13</v>
      </c>
      <c r="J493" s="52">
        <f t="shared" si="7"/>
        <v>34513</v>
      </c>
      <c r="K493" s="32">
        <f>DATEDIF(J493,DATE(2023,6,8),"Y")</f>
        <v>28</v>
      </c>
    </row>
    <row r="494" spans="1:11" x14ac:dyDescent="0.25">
      <c r="A494" s="25" t="s">
        <v>524</v>
      </c>
      <c r="B494" s="26">
        <v>1990</v>
      </c>
      <c r="C494" s="26" t="s">
        <v>35</v>
      </c>
      <c r="D494" s="26">
        <v>8</v>
      </c>
      <c r="E494" s="26">
        <v>1</v>
      </c>
      <c r="F494" s="45">
        <v>4454.3999999999996</v>
      </c>
      <c r="G494" s="25" t="s">
        <v>11</v>
      </c>
      <c r="H494" s="25" t="s">
        <v>12</v>
      </c>
      <c r="I494" s="25" t="s">
        <v>23</v>
      </c>
      <c r="J494" s="53">
        <f t="shared" si="7"/>
        <v>33093</v>
      </c>
      <c r="K494" s="33">
        <f>DATEDIF(J494,DATE(2023,6,8),"Y")</f>
        <v>32</v>
      </c>
    </row>
    <row r="495" spans="1:11" x14ac:dyDescent="0.25">
      <c r="A495" s="22" t="s">
        <v>525</v>
      </c>
      <c r="B495" s="23">
        <v>1990</v>
      </c>
      <c r="C495" s="23" t="s">
        <v>10</v>
      </c>
      <c r="D495" s="23">
        <v>15</v>
      </c>
      <c r="E495" s="23">
        <v>1</v>
      </c>
      <c r="F495" s="44">
        <v>4462.72</v>
      </c>
      <c r="G495" s="22" t="s">
        <v>11</v>
      </c>
      <c r="H495" s="22" t="s">
        <v>12</v>
      </c>
      <c r="I495" s="22" t="s">
        <v>23</v>
      </c>
      <c r="J495" s="52">
        <f t="shared" si="7"/>
        <v>33069</v>
      </c>
      <c r="K495" s="32">
        <f>DATEDIF(J495,DATE(2023,6,8),"Y")</f>
        <v>32</v>
      </c>
    </row>
    <row r="496" spans="1:11" x14ac:dyDescent="0.25">
      <c r="A496" s="25" t="s">
        <v>526</v>
      </c>
      <c r="B496" s="26">
        <v>1991</v>
      </c>
      <c r="C496" s="26" t="s">
        <v>10</v>
      </c>
      <c r="D496" s="26">
        <v>4</v>
      </c>
      <c r="E496" s="26">
        <v>2</v>
      </c>
      <c r="F496" s="45">
        <v>4463.21</v>
      </c>
      <c r="G496" s="25" t="s">
        <v>12</v>
      </c>
      <c r="H496" s="25" t="s">
        <v>12</v>
      </c>
      <c r="I496" s="25" t="s">
        <v>13</v>
      </c>
      <c r="J496" s="53">
        <f t="shared" si="7"/>
        <v>33423</v>
      </c>
      <c r="K496" s="33">
        <f>DATEDIF(J496,DATE(2023,6,8),"Y")</f>
        <v>31</v>
      </c>
    </row>
    <row r="497" spans="1:11" x14ac:dyDescent="0.25">
      <c r="A497" s="22" t="s">
        <v>527</v>
      </c>
      <c r="B497" s="23">
        <v>1999</v>
      </c>
      <c r="C497" s="23" t="s">
        <v>15</v>
      </c>
      <c r="D497" s="23">
        <v>20</v>
      </c>
      <c r="E497" s="23">
        <v>3</v>
      </c>
      <c r="F497" s="44">
        <v>4466.62</v>
      </c>
      <c r="G497" s="22" t="s">
        <v>11</v>
      </c>
      <c r="H497" s="22" t="s">
        <v>11</v>
      </c>
      <c r="I497" s="22" t="s">
        <v>23</v>
      </c>
      <c r="J497" s="52">
        <f t="shared" si="7"/>
        <v>36484</v>
      </c>
      <c r="K497" s="32">
        <f>DATEDIF(J497,DATE(2023,6,8),"Y")</f>
        <v>23</v>
      </c>
    </row>
    <row r="498" spans="1:11" x14ac:dyDescent="0.25">
      <c r="A498" s="25" t="s">
        <v>528</v>
      </c>
      <c r="B498" s="26">
        <v>2004</v>
      </c>
      <c r="C498" s="26" t="s">
        <v>10</v>
      </c>
      <c r="D498" s="26">
        <v>18</v>
      </c>
      <c r="E498" s="26">
        <v>0</v>
      </c>
      <c r="F498" s="45">
        <v>4468.25</v>
      </c>
      <c r="G498" s="25" t="s">
        <v>11</v>
      </c>
      <c r="H498" s="25" t="s">
        <v>11</v>
      </c>
      <c r="I498" s="25" t="s">
        <v>23</v>
      </c>
      <c r="J498" s="53">
        <f t="shared" si="7"/>
        <v>38186</v>
      </c>
      <c r="K498" s="33">
        <f>DATEDIF(J498,DATE(2023,6,8),"Y")</f>
        <v>18</v>
      </c>
    </row>
    <row r="499" spans="1:11" x14ac:dyDescent="0.25">
      <c r="A499" s="22" t="s">
        <v>529</v>
      </c>
      <c r="B499" s="23">
        <v>1992</v>
      </c>
      <c r="C499" s="23" t="s">
        <v>10</v>
      </c>
      <c r="D499" s="23">
        <v>12</v>
      </c>
      <c r="E499" s="23">
        <v>0</v>
      </c>
      <c r="F499" s="44">
        <v>4488.58</v>
      </c>
      <c r="G499" s="22" t="s">
        <v>11</v>
      </c>
      <c r="H499" s="22" t="s">
        <v>12</v>
      </c>
      <c r="I499" s="22" t="s">
        <v>23</v>
      </c>
      <c r="J499" s="52">
        <f t="shared" si="7"/>
        <v>33797</v>
      </c>
      <c r="K499" s="32">
        <f>DATEDIF(J499,DATE(2023,6,8),"Y")</f>
        <v>30</v>
      </c>
    </row>
    <row r="500" spans="1:11" x14ac:dyDescent="0.25">
      <c r="A500" s="25" t="s">
        <v>530</v>
      </c>
      <c r="B500" s="26">
        <v>1988</v>
      </c>
      <c r="C500" s="26" t="s">
        <v>18</v>
      </c>
      <c r="D500" s="26">
        <v>26</v>
      </c>
      <c r="E500" s="26">
        <v>0</v>
      </c>
      <c r="F500" s="45">
        <v>4500.34</v>
      </c>
      <c r="G500" s="25" t="s">
        <v>11</v>
      </c>
      <c r="H500" s="25" t="s">
        <v>16</v>
      </c>
      <c r="I500" s="25" t="s">
        <v>356</v>
      </c>
      <c r="J500" s="53">
        <f t="shared" si="7"/>
        <v>32320</v>
      </c>
      <c r="K500" s="33">
        <f>DATEDIF(J500,DATE(2023,6,8),"Y")</f>
        <v>34</v>
      </c>
    </row>
    <row r="501" spans="1:11" x14ac:dyDescent="0.25">
      <c r="A501" s="22" t="s">
        <v>531</v>
      </c>
      <c r="B501" s="23">
        <v>1997</v>
      </c>
      <c r="C501" s="23" t="s">
        <v>37</v>
      </c>
      <c r="D501" s="23">
        <v>13</v>
      </c>
      <c r="E501" s="23">
        <v>4</v>
      </c>
      <c r="F501" s="44">
        <v>4504.66</v>
      </c>
      <c r="G501" s="22" t="s">
        <v>16</v>
      </c>
      <c r="H501" s="22" t="s">
        <v>11</v>
      </c>
      <c r="I501" s="22" t="s">
        <v>13</v>
      </c>
      <c r="J501" s="52">
        <f t="shared" si="7"/>
        <v>35716</v>
      </c>
      <c r="K501" s="32">
        <f>DATEDIF(J501,DATE(2023,6,8),"Y")</f>
        <v>25</v>
      </c>
    </row>
    <row r="502" spans="1:11" x14ac:dyDescent="0.25">
      <c r="A502" s="25" t="s">
        <v>532</v>
      </c>
      <c r="B502" s="26">
        <v>1982</v>
      </c>
      <c r="C502" s="26" t="s">
        <v>20</v>
      </c>
      <c r="D502" s="26">
        <v>27</v>
      </c>
      <c r="E502" s="26">
        <v>3</v>
      </c>
      <c r="F502" s="45">
        <v>4511.41</v>
      </c>
      <c r="G502" s="25" t="s">
        <v>11</v>
      </c>
      <c r="H502" s="25" t="s">
        <v>12</v>
      </c>
      <c r="I502" s="25" t="s">
        <v>13</v>
      </c>
      <c r="J502" s="53">
        <f t="shared" si="7"/>
        <v>30221</v>
      </c>
      <c r="K502" s="33">
        <f>DATEDIF(J502,DATE(2023,6,8),"Y")</f>
        <v>40</v>
      </c>
    </row>
    <row r="503" spans="1:11" x14ac:dyDescent="0.25">
      <c r="A503" s="22" t="s">
        <v>533</v>
      </c>
      <c r="B503" s="23">
        <v>1980</v>
      </c>
      <c r="C503" s="23" t="s">
        <v>18</v>
      </c>
      <c r="D503" s="23">
        <v>16</v>
      </c>
      <c r="E503" s="23">
        <v>2</v>
      </c>
      <c r="F503" s="44">
        <v>4515.71</v>
      </c>
      <c r="G503" s="22" t="s">
        <v>11</v>
      </c>
      <c r="H503" s="22" t="s">
        <v>12</v>
      </c>
      <c r="I503" s="22" t="s">
        <v>13</v>
      </c>
      <c r="J503" s="52">
        <f t="shared" si="7"/>
        <v>29388</v>
      </c>
      <c r="K503" s="32">
        <f>DATEDIF(J503,DATE(2023,6,8),"Y")</f>
        <v>42</v>
      </c>
    </row>
    <row r="504" spans="1:11" x14ac:dyDescent="0.25">
      <c r="A504" s="25" t="s">
        <v>534</v>
      </c>
      <c r="B504" s="26">
        <v>2003</v>
      </c>
      <c r="C504" s="26" t="s">
        <v>37</v>
      </c>
      <c r="D504" s="26">
        <v>2</v>
      </c>
      <c r="E504" s="26">
        <v>0</v>
      </c>
      <c r="F504" s="45">
        <v>4518.3999999999996</v>
      </c>
      <c r="G504" s="25" t="s">
        <v>11</v>
      </c>
      <c r="H504" s="25" t="s">
        <v>12</v>
      </c>
      <c r="I504" s="25" t="s">
        <v>535</v>
      </c>
      <c r="J504" s="53">
        <f t="shared" si="7"/>
        <v>37896</v>
      </c>
      <c r="K504" s="33">
        <f>DATEDIF(J504,DATE(2023,6,8),"Y")</f>
        <v>19</v>
      </c>
    </row>
    <row r="505" spans="1:11" x14ac:dyDescent="0.25">
      <c r="A505" s="22" t="s">
        <v>536</v>
      </c>
      <c r="B505" s="23">
        <v>1987</v>
      </c>
      <c r="C505" s="23" t="s">
        <v>30</v>
      </c>
      <c r="D505" s="23">
        <v>5</v>
      </c>
      <c r="E505" s="23">
        <v>3</v>
      </c>
      <c r="F505" s="44">
        <v>4518.7700000000004</v>
      </c>
      <c r="G505" s="22" t="s">
        <v>11</v>
      </c>
      <c r="H505" s="22" t="s">
        <v>12</v>
      </c>
      <c r="I505" s="22" t="s">
        <v>23</v>
      </c>
      <c r="J505" s="52">
        <f t="shared" si="7"/>
        <v>32116</v>
      </c>
      <c r="K505" s="32">
        <f>DATEDIF(J505,DATE(2023,6,8),"Y")</f>
        <v>35</v>
      </c>
    </row>
    <row r="506" spans="1:11" x14ac:dyDescent="0.25">
      <c r="A506" s="25" t="s">
        <v>537</v>
      </c>
      <c r="B506" s="26">
        <v>1988</v>
      </c>
      <c r="C506" s="26" t="s">
        <v>30</v>
      </c>
      <c r="D506" s="26">
        <v>21</v>
      </c>
      <c r="E506" s="26">
        <v>0</v>
      </c>
      <c r="F506" s="45">
        <v>4518.83</v>
      </c>
      <c r="G506" s="25" t="s">
        <v>11</v>
      </c>
      <c r="H506" s="25" t="s">
        <v>11</v>
      </c>
      <c r="I506" s="25" t="s">
        <v>356</v>
      </c>
      <c r="J506" s="53">
        <f t="shared" si="7"/>
        <v>32498</v>
      </c>
      <c r="K506" s="33">
        <f>DATEDIF(J506,DATE(2023,6,8),"Y")</f>
        <v>34</v>
      </c>
    </row>
    <row r="507" spans="1:11" x14ac:dyDescent="0.25">
      <c r="A507" s="22" t="s">
        <v>538</v>
      </c>
      <c r="B507" s="23">
        <v>1992</v>
      </c>
      <c r="C507" s="23" t="s">
        <v>35</v>
      </c>
      <c r="D507" s="23">
        <v>13</v>
      </c>
      <c r="E507" s="23">
        <v>1</v>
      </c>
      <c r="F507" s="44">
        <v>4527.18</v>
      </c>
      <c r="G507" s="22" t="s">
        <v>11</v>
      </c>
      <c r="H507" s="22" t="s">
        <v>11</v>
      </c>
      <c r="I507" s="22" t="s">
        <v>23</v>
      </c>
      <c r="J507" s="52">
        <f t="shared" si="7"/>
        <v>33829</v>
      </c>
      <c r="K507" s="32">
        <f>DATEDIF(J507,DATE(2023,6,8),"Y")</f>
        <v>30</v>
      </c>
    </row>
    <row r="508" spans="1:11" x14ac:dyDescent="0.25">
      <c r="A508" s="25" t="s">
        <v>539</v>
      </c>
      <c r="B508" s="26">
        <v>1993</v>
      </c>
      <c r="C508" s="26" t="s">
        <v>18</v>
      </c>
      <c r="D508" s="26">
        <v>29</v>
      </c>
      <c r="E508" s="26">
        <v>2</v>
      </c>
      <c r="F508" s="45">
        <v>4529.4799999999996</v>
      </c>
      <c r="G508" s="25" t="s">
        <v>11</v>
      </c>
      <c r="H508" s="25" t="s">
        <v>16</v>
      </c>
      <c r="I508" s="25" t="s">
        <v>42</v>
      </c>
      <c r="J508" s="53">
        <f t="shared" si="7"/>
        <v>34149</v>
      </c>
      <c r="K508" s="33">
        <f>DATEDIF(J508,DATE(2023,6,8),"Y")</f>
        <v>29</v>
      </c>
    </row>
    <row r="509" spans="1:11" x14ac:dyDescent="0.25">
      <c r="A509" s="22" t="s">
        <v>540</v>
      </c>
      <c r="B509" s="23">
        <v>1988</v>
      </c>
      <c r="C509" s="23" t="s">
        <v>18</v>
      </c>
      <c r="D509" s="23">
        <v>13</v>
      </c>
      <c r="E509" s="23">
        <v>1</v>
      </c>
      <c r="F509" s="44">
        <v>4536.26</v>
      </c>
      <c r="G509" s="22" t="s">
        <v>11</v>
      </c>
      <c r="H509" s="22" t="s">
        <v>11</v>
      </c>
      <c r="I509" s="22" t="s">
        <v>42</v>
      </c>
      <c r="J509" s="52">
        <f t="shared" si="7"/>
        <v>32307</v>
      </c>
      <c r="K509" s="32">
        <f>DATEDIF(J509,DATE(2023,6,8),"Y")</f>
        <v>34</v>
      </c>
    </row>
    <row r="510" spans="1:11" x14ac:dyDescent="0.25">
      <c r="A510" s="25" t="s">
        <v>541</v>
      </c>
      <c r="B510" s="26">
        <v>1990</v>
      </c>
      <c r="C510" s="26" t="s">
        <v>15</v>
      </c>
      <c r="D510" s="26">
        <v>17</v>
      </c>
      <c r="E510" s="26">
        <v>0</v>
      </c>
      <c r="F510" s="45">
        <v>4544.2299999999996</v>
      </c>
      <c r="G510" s="25" t="s">
        <v>11</v>
      </c>
      <c r="H510" s="25" t="s">
        <v>16</v>
      </c>
      <c r="I510" s="25" t="s">
        <v>247</v>
      </c>
      <c r="J510" s="53">
        <f t="shared" si="7"/>
        <v>33194</v>
      </c>
      <c r="K510" s="33">
        <f>DATEDIF(J510,DATE(2023,6,8),"Y")</f>
        <v>32</v>
      </c>
    </row>
    <row r="511" spans="1:11" x14ac:dyDescent="0.25">
      <c r="A511" s="22" t="s">
        <v>542</v>
      </c>
      <c r="B511" s="23">
        <v>2004</v>
      </c>
      <c r="C511" s="23" t="s">
        <v>30</v>
      </c>
      <c r="D511" s="23">
        <v>22</v>
      </c>
      <c r="E511" s="23">
        <v>4</v>
      </c>
      <c r="F511" s="44">
        <v>4561.1899999999996</v>
      </c>
      <c r="G511" s="22" t="s">
        <v>11</v>
      </c>
      <c r="H511" s="22" t="s">
        <v>11</v>
      </c>
      <c r="I511" s="22" t="s">
        <v>247</v>
      </c>
      <c r="J511" s="52">
        <f t="shared" si="7"/>
        <v>38343</v>
      </c>
      <c r="K511" s="32">
        <f>DATEDIF(J511,DATE(2023,6,8),"Y")</f>
        <v>18</v>
      </c>
    </row>
    <row r="512" spans="1:11" x14ac:dyDescent="0.25">
      <c r="A512" s="25" t="s">
        <v>543</v>
      </c>
      <c r="B512" s="26">
        <v>1990</v>
      </c>
      <c r="C512" s="26" t="s">
        <v>20</v>
      </c>
      <c r="D512" s="26">
        <v>20</v>
      </c>
      <c r="E512" s="26">
        <v>1</v>
      </c>
      <c r="F512" s="45">
        <v>4562.84</v>
      </c>
      <c r="G512" s="25" t="s">
        <v>11</v>
      </c>
      <c r="H512" s="25" t="s">
        <v>11</v>
      </c>
      <c r="I512" s="25" t="s">
        <v>13</v>
      </c>
      <c r="J512" s="53">
        <f t="shared" si="7"/>
        <v>33136</v>
      </c>
      <c r="K512" s="33">
        <f>DATEDIF(J512,DATE(2023,6,8),"Y")</f>
        <v>32</v>
      </c>
    </row>
    <row r="513" spans="1:11" x14ac:dyDescent="0.25">
      <c r="A513" s="22" t="s">
        <v>544</v>
      </c>
      <c r="B513" s="23">
        <v>1996</v>
      </c>
      <c r="C513" s="23" t="s">
        <v>30</v>
      </c>
      <c r="D513" s="23">
        <v>25</v>
      </c>
      <c r="E513" s="23">
        <v>2</v>
      </c>
      <c r="F513" s="44">
        <v>4564.1899999999996</v>
      </c>
      <c r="G513" s="22" t="s">
        <v>11</v>
      </c>
      <c r="H513" s="22" t="s">
        <v>11</v>
      </c>
      <c r="I513" s="22" t="s">
        <v>247</v>
      </c>
      <c r="J513" s="52">
        <f t="shared" si="7"/>
        <v>35424</v>
      </c>
      <c r="K513" s="32">
        <f>DATEDIF(J513,DATE(2023,6,8),"Y")</f>
        <v>26</v>
      </c>
    </row>
    <row r="514" spans="1:11" x14ac:dyDescent="0.25">
      <c r="A514" s="25" t="s">
        <v>545</v>
      </c>
      <c r="B514" s="26">
        <v>1989</v>
      </c>
      <c r="C514" s="26" t="s">
        <v>20</v>
      </c>
      <c r="D514" s="26">
        <v>18</v>
      </c>
      <c r="E514" s="26">
        <v>0</v>
      </c>
      <c r="F514" s="45">
        <v>4571.41</v>
      </c>
      <c r="G514" s="25" t="s">
        <v>11</v>
      </c>
      <c r="H514" s="25" t="s">
        <v>11</v>
      </c>
      <c r="I514" s="25" t="s">
        <v>23</v>
      </c>
      <c r="J514" s="53">
        <f t="shared" si="7"/>
        <v>32769</v>
      </c>
      <c r="K514" s="33">
        <f>DATEDIF(J514,DATE(2023,6,8),"Y")</f>
        <v>33</v>
      </c>
    </row>
    <row r="515" spans="1:11" x14ac:dyDescent="0.25">
      <c r="A515" s="22" t="s">
        <v>546</v>
      </c>
      <c r="B515" s="23">
        <v>2000</v>
      </c>
      <c r="C515" s="23" t="s">
        <v>10</v>
      </c>
      <c r="D515" s="23">
        <v>2</v>
      </c>
      <c r="E515" s="23">
        <v>0</v>
      </c>
      <c r="F515" s="44">
        <v>4608.03</v>
      </c>
      <c r="G515" s="22" t="s">
        <v>11</v>
      </c>
      <c r="H515" s="22" t="s">
        <v>12</v>
      </c>
      <c r="I515" s="22" t="s">
        <v>42</v>
      </c>
      <c r="J515" s="52">
        <f t="shared" ref="J515:J578" si="8">DATE(B515,MONTH(1&amp;C515),D515)</f>
        <v>36709</v>
      </c>
      <c r="K515" s="32">
        <f>DATEDIF(J515,DATE(2023,6,8),"Y")</f>
        <v>22</v>
      </c>
    </row>
    <row r="516" spans="1:11" x14ac:dyDescent="0.25">
      <c r="A516" s="25" t="s">
        <v>547</v>
      </c>
      <c r="B516" s="26">
        <v>1998</v>
      </c>
      <c r="C516" s="26" t="s">
        <v>18</v>
      </c>
      <c r="D516" s="26">
        <v>29</v>
      </c>
      <c r="E516" s="26">
        <v>3</v>
      </c>
      <c r="F516" s="45">
        <v>4618.08</v>
      </c>
      <c r="G516" s="25" t="s">
        <v>11</v>
      </c>
      <c r="H516" s="25" t="s">
        <v>16</v>
      </c>
      <c r="I516" s="25" t="s">
        <v>23</v>
      </c>
      <c r="J516" s="53">
        <f t="shared" si="8"/>
        <v>35975</v>
      </c>
      <c r="K516" s="33">
        <f>DATEDIF(J516,DATE(2023,6,8),"Y")</f>
        <v>24</v>
      </c>
    </row>
    <row r="517" spans="1:11" x14ac:dyDescent="0.25">
      <c r="A517" s="22" t="s">
        <v>548</v>
      </c>
      <c r="B517" s="23">
        <v>1985</v>
      </c>
      <c r="C517" s="23" t="s">
        <v>18</v>
      </c>
      <c r="D517" s="23">
        <v>22</v>
      </c>
      <c r="E517" s="23">
        <v>0</v>
      </c>
      <c r="F517" s="44">
        <v>4646.76</v>
      </c>
      <c r="G517" s="22" t="s">
        <v>16</v>
      </c>
      <c r="H517" s="22" t="s">
        <v>16</v>
      </c>
      <c r="I517" s="22" t="s">
        <v>42</v>
      </c>
      <c r="J517" s="52">
        <f t="shared" si="8"/>
        <v>31220</v>
      </c>
      <c r="K517" s="32">
        <f>DATEDIF(J517,DATE(2023,6,8),"Y")</f>
        <v>37</v>
      </c>
    </row>
    <row r="518" spans="1:11" x14ac:dyDescent="0.25">
      <c r="A518" s="25" t="s">
        <v>549</v>
      </c>
      <c r="B518" s="26">
        <v>1996</v>
      </c>
      <c r="C518" s="26" t="s">
        <v>37</v>
      </c>
      <c r="D518" s="26">
        <v>25</v>
      </c>
      <c r="E518" s="26">
        <v>3</v>
      </c>
      <c r="F518" s="45">
        <v>4661.29</v>
      </c>
      <c r="G518" s="25" t="s">
        <v>11</v>
      </c>
      <c r="H518" s="25" t="s">
        <v>16</v>
      </c>
      <c r="I518" s="25" t="s">
        <v>356</v>
      </c>
      <c r="J518" s="53">
        <f t="shared" si="8"/>
        <v>35363</v>
      </c>
      <c r="K518" s="33">
        <f>DATEDIF(J518,DATE(2023,6,8),"Y")</f>
        <v>26</v>
      </c>
    </row>
    <row r="519" spans="1:11" x14ac:dyDescent="0.25">
      <c r="A519" s="22" t="s">
        <v>550</v>
      </c>
      <c r="B519" s="23">
        <v>1990</v>
      </c>
      <c r="C519" s="23" t="s">
        <v>35</v>
      </c>
      <c r="D519" s="23">
        <v>5</v>
      </c>
      <c r="E519" s="23">
        <v>1</v>
      </c>
      <c r="F519" s="44">
        <v>4667.6099999999997</v>
      </c>
      <c r="G519" s="22" t="s">
        <v>12</v>
      </c>
      <c r="H519" s="22" t="s">
        <v>12</v>
      </c>
      <c r="I519" s="22" t="s">
        <v>168</v>
      </c>
      <c r="J519" s="52">
        <f t="shared" si="8"/>
        <v>33090</v>
      </c>
      <c r="K519" s="32">
        <f>DATEDIF(J519,DATE(2023,6,8),"Y")</f>
        <v>32</v>
      </c>
    </row>
    <row r="520" spans="1:11" x14ac:dyDescent="0.25">
      <c r="A520" s="25" t="s">
        <v>551</v>
      </c>
      <c r="B520" s="26">
        <v>1990</v>
      </c>
      <c r="C520" s="26" t="s">
        <v>20</v>
      </c>
      <c r="D520" s="26">
        <v>26</v>
      </c>
      <c r="E520" s="26">
        <v>2</v>
      </c>
      <c r="F520" s="45">
        <v>4670.6400000000003</v>
      </c>
      <c r="G520" s="25" t="s">
        <v>11</v>
      </c>
      <c r="H520" s="25" t="s">
        <v>11</v>
      </c>
      <c r="I520" s="25" t="s">
        <v>42</v>
      </c>
      <c r="J520" s="53">
        <f t="shared" si="8"/>
        <v>33142</v>
      </c>
      <c r="K520" s="33">
        <f>DATEDIF(J520,DATE(2023,6,8),"Y")</f>
        <v>32</v>
      </c>
    </row>
    <row r="521" spans="1:11" x14ac:dyDescent="0.25">
      <c r="A521" s="22" t="s">
        <v>552</v>
      </c>
      <c r="B521" s="23">
        <v>1990</v>
      </c>
      <c r="C521" s="23" t="s">
        <v>10</v>
      </c>
      <c r="D521" s="23">
        <v>13</v>
      </c>
      <c r="E521" s="23">
        <v>2</v>
      </c>
      <c r="F521" s="44">
        <v>4673.3900000000003</v>
      </c>
      <c r="G521" s="22" t="s">
        <v>11</v>
      </c>
      <c r="H521" s="22" t="s">
        <v>16</v>
      </c>
      <c r="I521" s="22" t="s">
        <v>13</v>
      </c>
      <c r="J521" s="52">
        <f t="shared" si="8"/>
        <v>33067</v>
      </c>
      <c r="K521" s="32">
        <f>DATEDIF(J521,DATE(2023,6,8),"Y")</f>
        <v>32</v>
      </c>
    </row>
    <row r="522" spans="1:11" x14ac:dyDescent="0.25">
      <c r="A522" s="25" t="s">
        <v>553</v>
      </c>
      <c r="B522" s="26">
        <v>1979</v>
      </c>
      <c r="C522" s="26" t="s">
        <v>37</v>
      </c>
      <c r="D522" s="26">
        <v>18</v>
      </c>
      <c r="E522" s="26">
        <v>2</v>
      </c>
      <c r="F522" s="45">
        <v>4674.2</v>
      </c>
      <c r="G522" s="25" t="s">
        <v>11</v>
      </c>
      <c r="H522" s="25" t="s">
        <v>16</v>
      </c>
      <c r="I522" s="25" t="s">
        <v>13</v>
      </c>
      <c r="J522" s="53">
        <f t="shared" si="8"/>
        <v>29146</v>
      </c>
      <c r="K522" s="33">
        <f>DATEDIF(J522,DATE(2023,6,8),"Y")</f>
        <v>43</v>
      </c>
    </row>
    <row r="523" spans="1:11" x14ac:dyDescent="0.25">
      <c r="A523" s="22" t="s">
        <v>554</v>
      </c>
      <c r="B523" s="23">
        <v>2003</v>
      </c>
      <c r="C523" s="23" t="s">
        <v>37</v>
      </c>
      <c r="D523" s="23">
        <v>4</v>
      </c>
      <c r="E523" s="23">
        <v>0</v>
      </c>
      <c r="F523" s="44">
        <v>4678.8</v>
      </c>
      <c r="G523" s="22" t="s">
        <v>11</v>
      </c>
      <c r="H523" s="22" t="s">
        <v>16</v>
      </c>
      <c r="I523" s="22" t="s">
        <v>300</v>
      </c>
      <c r="J523" s="52">
        <f t="shared" si="8"/>
        <v>37898</v>
      </c>
      <c r="K523" s="32">
        <f>DATEDIF(J523,DATE(2023,6,8),"Y")</f>
        <v>19</v>
      </c>
    </row>
    <row r="524" spans="1:11" x14ac:dyDescent="0.25">
      <c r="A524" s="25" t="s">
        <v>555</v>
      </c>
      <c r="B524" s="26">
        <v>1990</v>
      </c>
      <c r="C524" s="26" t="s">
        <v>20</v>
      </c>
      <c r="D524" s="26">
        <v>4</v>
      </c>
      <c r="E524" s="26">
        <v>2</v>
      </c>
      <c r="F524" s="45">
        <v>4686.3900000000003</v>
      </c>
      <c r="G524" s="25" t="s">
        <v>12</v>
      </c>
      <c r="H524" s="25" t="s">
        <v>12</v>
      </c>
      <c r="I524" s="25" t="s">
        <v>13</v>
      </c>
      <c r="J524" s="53">
        <f t="shared" si="8"/>
        <v>33120</v>
      </c>
      <c r="K524" s="33">
        <f>DATEDIF(J524,DATE(2023,6,8),"Y")</f>
        <v>32</v>
      </c>
    </row>
    <row r="525" spans="1:11" x14ac:dyDescent="0.25">
      <c r="A525" s="22" t="s">
        <v>556</v>
      </c>
      <c r="B525" s="23">
        <v>2003</v>
      </c>
      <c r="C525" s="23" t="s">
        <v>18</v>
      </c>
      <c r="D525" s="23">
        <v>22</v>
      </c>
      <c r="E525" s="23">
        <v>5</v>
      </c>
      <c r="F525" s="44">
        <v>4687.8</v>
      </c>
      <c r="G525" s="22" t="s">
        <v>11</v>
      </c>
      <c r="H525" s="22" t="s">
        <v>12</v>
      </c>
      <c r="I525" s="22" t="s">
        <v>42</v>
      </c>
      <c r="J525" s="52">
        <f t="shared" si="8"/>
        <v>37794</v>
      </c>
      <c r="K525" s="32">
        <f>DATEDIF(J525,DATE(2023,6,8),"Y")</f>
        <v>19</v>
      </c>
    </row>
    <row r="526" spans="1:11" x14ac:dyDescent="0.25">
      <c r="A526" s="25" t="s">
        <v>557</v>
      </c>
      <c r="B526" s="26">
        <v>1977</v>
      </c>
      <c r="C526" s="26" t="s">
        <v>30</v>
      </c>
      <c r="D526" s="26">
        <v>4</v>
      </c>
      <c r="E526" s="26">
        <v>2</v>
      </c>
      <c r="F526" s="45">
        <v>4699.47</v>
      </c>
      <c r="G526" s="25" t="s">
        <v>11</v>
      </c>
      <c r="H526" s="25" t="s">
        <v>12</v>
      </c>
      <c r="I526" s="25" t="s">
        <v>13</v>
      </c>
      <c r="J526" s="53">
        <f t="shared" si="8"/>
        <v>28463</v>
      </c>
      <c r="K526" s="33">
        <f>DATEDIF(J526,DATE(2023,6,8),"Y")</f>
        <v>45</v>
      </c>
    </row>
    <row r="527" spans="1:11" x14ac:dyDescent="0.25">
      <c r="A527" s="22" t="s">
        <v>558</v>
      </c>
      <c r="B527" s="23">
        <v>1981</v>
      </c>
      <c r="C527" s="23" t="s">
        <v>35</v>
      </c>
      <c r="D527" s="23">
        <v>12</v>
      </c>
      <c r="E527" s="23">
        <v>1</v>
      </c>
      <c r="F527" s="44">
        <v>4712.12</v>
      </c>
      <c r="G527" s="22" t="s">
        <v>11</v>
      </c>
      <c r="H527" s="22" t="s">
        <v>12</v>
      </c>
      <c r="I527" s="22" t="s">
        <v>42</v>
      </c>
      <c r="J527" s="52">
        <f t="shared" si="8"/>
        <v>29810</v>
      </c>
      <c r="K527" s="32">
        <f>DATEDIF(J527,DATE(2023,6,8),"Y")</f>
        <v>41</v>
      </c>
    </row>
    <row r="528" spans="1:11" x14ac:dyDescent="0.25">
      <c r="A528" s="25" t="s">
        <v>559</v>
      </c>
      <c r="B528" s="26">
        <v>1992</v>
      </c>
      <c r="C528" s="26" t="s">
        <v>37</v>
      </c>
      <c r="D528" s="26">
        <v>9</v>
      </c>
      <c r="E528" s="26">
        <v>1</v>
      </c>
      <c r="F528" s="45">
        <v>4718.2</v>
      </c>
      <c r="G528" s="25" t="s">
        <v>11</v>
      </c>
      <c r="H528" s="25" t="s">
        <v>12</v>
      </c>
      <c r="I528" s="25" t="s">
        <v>247</v>
      </c>
      <c r="J528" s="53">
        <f t="shared" si="8"/>
        <v>33886</v>
      </c>
      <c r="K528" s="33">
        <f>DATEDIF(J528,DATE(2023,6,8),"Y")</f>
        <v>30</v>
      </c>
    </row>
    <row r="529" spans="1:11" x14ac:dyDescent="0.25">
      <c r="A529" s="22" t="s">
        <v>560</v>
      </c>
      <c r="B529" s="23">
        <v>1992</v>
      </c>
      <c r="C529" s="23" t="s">
        <v>20</v>
      </c>
      <c r="D529" s="23">
        <v>28</v>
      </c>
      <c r="E529" s="23">
        <v>1</v>
      </c>
      <c r="F529" s="44">
        <v>4719.5200000000004</v>
      </c>
      <c r="G529" s="22" t="s">
        <v>11</v>
      </c>
      <c r="H529" s="22" t="s">
        <v>11</v>
      </c>
      <c r="I529" s="22" t="s">
        <v>247</v>
      </c>
      <c r="J529" s="52">
        <f t="shared" si="8"/>
        <v>33875</v>
      </c>
      <c r="K529" s="32">
        <f>DATEDIF(J529,DATE(2023,6,8),"Y")</f>
        <v>30</v>
      </c>
    </row>
    <row r="530" spans="1:11" x14ac:dyDescent="0.25">
      <c r="A530" s="25" t="s">
        <v>561</v>
      </c>
      <c r="B530" s="26">
        <v>1994</v>
      </c>
      <c r="C530" s="26" t="s">
        <v>35</v>
      </c>
      <c r="D530" s="26">
        <v>12</v>
      </c>
      <c r="E530" s="26">
        <v>2</v>
      </c>
      <c r="F530" s="45">
        <v>4719.74</v>
      </c>
      <c r="G530" s="25" t="s">
        <v>11</v>
      </c>
      <c r="H530" s="25" t="s">
        <v>16</v>
      </c>
      <c r="I530" s="25" t="s">
        <v>23</v>
      </c>
      <c r="J530" s="53">
        <f t="shared" si="8"/>
        <v>34558</v>
      </c>
      <c r="K530" s="33">
        <f>DATEDIF(J530,DATE(2023,6,8),"Y")</f>
        <v>28</v>
      </c>
    </row>
    <row r="531" spans="1:11" x14ac:dyDescent="0.25">
      <c r="A531" s="22" t="s">
        <v>562</v>
      </c>
      <c r="B531" s="23">
        <v>1980</v>
      </c>
      <c r="C531" s="23" t="s">
        <v>10</v>
      </c>
      <c r="D531" s="23">
        <v>2</v>
      </c>
      <c r="E531" s="23">
        <v>2</v>
      </c>
      <c r="F531" s="44">
        <v>4728.71</v>
      </c>
      <c r="G531" s="22" t="s">
        <v>11</v>
      </c>
      <c r="H531" s="22" t="s">
        <v>12</v>
      </c>
      <c r="I531" s="22" t="s">
        <v>23</v>
      </c>
      <c r="J531" s="52">
        <f t="shared" si="8"/>
        <v>29404</v>
      </c>
      <c r="K531" s="32">
        <f>DATEDIF(J531,DATE(2023,6,8),"Y")</f>
        <v>42</v>
      </c>
    </row>
    <row r="532" spans="1:11" x14ac:dyDescent="0.25">
      <c r="A532" s="25" t="s">
        <v>563</v>
      </c>
      <c r="B532" s="26">
        <v>1986</v>
      </c>
      <c r="C532" s="26" t="s">
        <v>20</v>
      </c>
      <c r="D532" s="26">
        <v>5</v>
      </c>
      <c r="E532" s="26">
        <v>3</v>
      </c>
      <c r="F532" s="45">
        <v>4734.6400000000003</v>
      </c>
      <c r="G532" s="25" t="s">
        <v>11</v>
      </c>
      <c r="H532" s="25" t="s">
        <v>16</v>
      </c>
      <c r="I532" s="25" t="s">
        <v>13</v>
      </c>
      <c r="J532" s="53">
        <f t="shared" si="8"/>
        <v>31660</v>
      </c>
      <c r="K532" s="33">
        <f>DATEDIF(J532,DATE(2023,6,8),"Y")</f>
        <v>36</v>
      </c>
    </row>
    <row r="533" spans="1:11" x14ac:dyDescent="0.25">
      <c r="A533" s="22" t="s">
        <v>564</v>
      </c>
      <c r="B533" s="23">
        <v>1991</v>
      </c>
      <c r="C533" s="23" t="s">
        <v>37</v>
      </c>
      <c r="D533" s="23">
        <v>12</v>
      </c>
      <c r="E533" s="23">
        <v>1</v>
      </c>
      <c r="F533" s="44">
        <v>4738.2700000000004</v>
      </c>
      <c r="G533" s="22" t="s">
        <v>11</v>
      </c>
      <c r="H533" s="22" t="s">
        <v>12</v>
      </c>
      <c r="I533" s="22" t="s">
        <v>23</v>
      </c>
      <c r="J533" s="52">
        <f t="shared" si="8"/>
        <v>33523</v>
      </c>
      <c r="K533" s="32">
        <f>DATEDIF(J533,DATE(2023,6,8),"Y")</f>
        <v>31</v>
      </c>
    </row>
    <row r="534" spans="1:11" x14ac:dyDescent="0.25">
      <c r="A534" s="25" t="s">
        <v>565</v>
      </c>
      <c r="B534" s="26">
        <v>2004</v>
      </c>
      <c r="C534" s="26" t="s">
        <v>15</v>
      </c>
      <c r="D534" s="26">
        <v>24</v>
      </c>
      <c r="E534" s="26">
        <v>0</v>
      </c>
      <c r="F534" s="45">
        <v>4740.78</v>
      </c>
      <c r="G534" s="25" t="s">
        <v>11</v>
      </c>
      <c r="H534" s="25" t="s">
        <v>12</v>
      </c>
      <c r="I534" s="25" t="s">
        <v>300</v>
      </c>
      <c r="J534" s="53">
        <f t="shared" si="8"/>
        <v>38315</v>
      </c>
      <c r="K534" s="33">
        <f>DATEDIF(J534,DATE(2023,6,8),"Y")</f>
        <v>18</v>
      </c>
    </row>
    <row r="535" spans="1:11" x14ac:dyDescent="0.25">
      <c r="A535" s="22" t="s">
        <v>566</v>
      </c>
      <c r="B535" s="23">
        <v>1987</v>
      </c>
      <c r="C535" s="23" t="s">
        <v>18</v>
      </c>
      <c r="D535" s="23">
        <v>5</v>
      </c>
      <c r="E535" s="23">
        <v>1</v>
      </c>
      <c r="F535" s="44">
        <v>4746.34</v>
      </c>
      <c r="G535" s="22" t="s">
        <v>11</v>
      </c>
      <c r="H535" s="22" t="s">
        <v>11</v>
      </c>
      <c r="I535" s="22" t="s">
        <v>42</v>
      </c>
      <c r="J535" s="52">
        <f t="shared" si="8"/>
        <v>31933</v>
      </c>
      <c r="K535" s="32">
        <f>DATEDIF(J535,DATE(2023,6,8),"Y")</f>
        <v>36</v>
      </c>
    </row>
    <row r="536" spans="1:11" x14ac:dyDescent="0.25">
      <c r="A536" s="25" t="s">
        <v>567</v>
      </c>
      <c r="B536" s="26">
        <v>1987</v>
      </c>
      <c r="C536" s="26" t="s">
        <v>20</v>
      </c>
      <c r="D536" s="26">
        <v>2</v>
      </c>
      <c r="E536" s="26">
        <v>1</v>
      </c>
      <c r="F536" s="45">
        <v>4747.05</v>
      </c>
      <c r="G536" s="25" t="s">
        <v>11</v>
      </c>
      <c r="H536" s="25" t="s">
        <v>11</v>
      </c>
      <c r="I536" s="25" t="s">
        <v>13</v>
      </c>
      <c r="J536" s="53">
        <f t="shared" si="8"/>
        <v>32022</v>
      </c>
      <c r="K536" s="33">
        <f>DATEDIF(J536,DATE(2023,6,8),"Y")</f>
        <v>35</v>
      </c>
    </row>
    <row r="537" spans="1:11" x14ac:dyDescent="0.25">
      <c r="A537" s="22" t="s">
        <v>568</v>
      </c>
      <c r="B537" s="23">
        <v>1987</v>
      </c>
      <c r="C537" s="23" t="s">
        <v>15</v>
      </c>
      <c r="D537" s="23">
        <v>22</v>
      </c>
      <c r="E537" s="23">
        <v>1</v>
      </c>
      <c r="F537" s="44">
        <v>4751.07</v>
      </c>
      <c r="G537" s="22" t="s">
        <v>12</v>
      </c>
      <c r="H537" s="22" t="s">
        <v>16</v>
      </c>
      <c r="I537" s="22" t="s">
        <v>42</v>
      </c>
      <c r="J537" s="52">
        <f t="shared" si="8"/>
        <v>32103</v>
      </c>
      <c r="K537" s="32">
        <f>DATEDIF(J537,DATE(2023,6,8),"Y")</f>
        <v>35</v>
      </c>
    </row>
    <row r="538" spans="1:11" x14ac:dyDescent="0.25">
      <c r="A538" s="25" t="s">
        <v>569</v>
      </c>
      <c r="B538" s="26">
        <v>1992</v>
      </c>
      <c r="C538" s="26" t="s">
        <v>35</v>
      </c>
      <c r="D538" s="26">
        <v>16</v>
      </c>
      <c r="E538" s="26">
        <v>2</v>
      </c>
      <c r="F538" s="45">
        <v>4753.6400000000003</v>
      </c>
      <c r="G538" s="25" t="s">
        <v>11</v>
      </c>
      <c r="H538" s="25" t="s">
        <v>12</v>
      </c>
      <c r="I538" s="25" t="s">
        <v>13</v>
      </c>
      <c r="J538" s="53">
        <f t="shared" si="8"/>
        <v>33832</v>
      </c>
      <c r="K538" s="33">
        <f>DATEDIF(J538,DATE(2023,6,8),"Y")</f>
        <v>30</v>
      </c>
    </row>
    <row r="539" spans="1:11" x14ac:dyDescent="0.25">
      <c r="A539" s="22" t="s">
        <v>570</v>
      </c>
      <c r="B539" s="23">
        <v>1987</v>
      </c>
      <c r="C539" s="23" t="s">
        <v>20</v>
      </c>
      <c r="D539" s="23">
        <v>27</v>
      </c>
      <c r="E539" s="23">
        <v>1</v>
      </c>
      <c r="F539" s="44">
        <v>4762.33</v>
      </c>
      <c r="G539" s="22" t="s">
        <v>12</v>
      </c>
      <c r="H539" s="22" t="s">
        <v>12</v>
      </c>
      <c r="I539" s="22" t="s">
        <v>42</v>
      </c>
      <c r="J539" s="52">
        <f t="shared" si="8"/>
        <v>32047</v>
      </c>
      <c r="K539" s="32">
        <f>DATEDIF(J539,DATE(2023,6,8),"Y")</f>
        <v>35</v>
      </c>
    </row>
    <row r="540" spans="1:11" x14ac:dyDescent="0.25">
      <c r="A540" s="25" t="s">
        <v>571</v>
      </c>
      <c r="B540" s="26">
        <v>1989</v>
      </c>
      <c r="C540" s="26" t="s">
        <v>35</v>
      </c>
      <c r="D540" s="26">
        <v>1</v>
      </c>
      <c r="E540" s="26">
        <v>1</v>
      </c>
      <c r="F540" s="45">
        <v>4766.0200000000004</v>
      </c>
      <c r="G540" s="25" t="s">
        <v>11</v>
      </c>
      <c r="H540" s="25" t="s">
        <v>12</v>
      </c>
      <c r="I540" s="25" t="s">
        <v>42</v>
      </c>
      <c r="J540" s="53">
        <f t="shared" si="8"/>
        <v>32721</v>
      </c>
      <c r="K540" s="33">
        <f>DATEDIF(J540,DATE(2023,6,8),"Y")</f>
        <v>33</v>
      </c>
    </row>
    <row r="541" spans="1:11" x14ac:dyDescent="0.25">
      <c r="A541" s="22" t="s">
        <v>572</v>
      </c>
      <c r="B541" s="23">
        <v>1989</v>
      </c>
      <c r="C541" s="23" t="s">
        <v>30</v>
      </c>
      <c r="D541" s="23">
        <v>9</v>
      </c>
      <c r="E541" s="23">
        <v>1</v>
      </c>
      <c r="F541" s="44">
        <v>4779.6000000000004</v>
      </c>
      <c r="G541" s="22" t="s">
        <v>11</v>
      </c>
      <c r="H541" s="22" t="s">
        <v>12</v>
      </c>
      <c r="I541" s="22" t="s">
        <v>13</v>
      </c>
      <c r="J541" s="52">
        <f t="shared" si="8"/>
        <v>32851</v>
      </c>
      <c r="K541" s="32">
        <f>DATEDIF(J541,DATE(2023,6,8),"Y")</f>
        <v>33</v>
      </c>
    </row>
    <row r="542" spans="1:11" x14ac:dyDescent="0.25">
      <c r="A542" s="25" t="s">
        <v>573</v>
      </c>
      <c r="B542" s="26">
        <v>1987</v>
      </c>
      <c r="C542" s="26" t="s">
        <v>18</v>
      </c>
      <c r="D542" s="26">
        <v>22</v>
      </c>
      <c r="E542" s="26">
        <v>3</v>
      </c>
      <c r="F542" s="45">
        <v>4787.42</v>
      </c>
      <c r="G542" s="25" t="s">
        <v>11</v>
      </c>
      <c r="H542" s="25" t="s">
        <v>12</v>
      </c>
      <c r="I542" s="25" t="s">
        <v>13</v>
      </c>
      <c r="J542" s="53">
        <f t="shared" si="8"/>
        <v>31950</v>
      </c>
      <c r="K542" s="33">
        <f>DATEDIF(J542,DATE(2023,6,8),"Y")</f>
        <v>35</v>
      </c>
    </row>
    <row r="543" spans="1:11" x14ac:dyDescent="0.25">
      <c r="A543" s="22" t="s">
        <v>574</v>
      </c>
      <c r="B543" s="23">
        <v>1989</v>
      </c>
      <c r="C543" s="23" t="s">
        <v>30</v>
      </c>
      <c r="D543" s="23">
        <v>16</v>
      </c>
      <c r="E543" s="23">
        <v>1</v>
      </c>
      <c r="F543" s="44">
        <v>4795.66</v>
      </c>
      <c r="G543" s="22" t="s">
        <v>11</v>
      </c>
      <c r="H543" s="22" t="s">
        <v>16</v>
      </c>
      <c r="I543" s="22" t="s">
        <v>13</v>
      </c>
      <c r="J543" s="52">
        <f t="shared" si="8"/>
        <v>32858</v>
      </c>
      <c r="K543" s="32">
        <f>DATEDIF(J543,DATE(2023,6,8),"Y")</f>
        <v>33</v>
      </c>
    </row>
    <row r="544" spans="1:11" x14ac:dyDescent="0.25">
      <c r="A544" s="25" t="s">
        <v>575</v>
      </c>
      <c r="B544" s="26">
        <v>1978</v>
      </c>
      <c r="C544" s="26" t="s">
        <v>37</v>
      </c>
      <c r="D544" s="26">
        <v>3</v>
      </c>
      <c r="E544" s="26">
        <v>2</v>
      </c>
      <c r="F544" s="45">
        <v>4812.34</v>
      </c>
      <c r="G544" s="25" t="s">
        <v>11</v>
      </c>
      <c r="H544" s="25" t="s">
        <v>12</v>
      </c>
      <c r="I544" s="25" t="s">
        <v>13</v>
      </c>
      <c r="J544" s="53">
        <f t="shared" si="8"/>
        <v>28766</v>
      </c>
      <c r="K544" s="33">
        <f>DATEDIF(J544,DATE(2023,6,8),"Y")</f>
        <v>44</v>
      </c>
    </row>
    <row r="545" spans="1:11" x14ac:dyDescent="0.25">
      <c r="A545" s="22" t="s">
        <v>576</v>
      </c>
      <c r="B545" s="23">
        <v>1981</v>
      </c>
      <c r="C545" s="23" t="s">
        <v>10</v>
      </c>
      <c r="D545" s="23">
        <v>3</v>
      </c>
      <c r="E545" s="23">
        <v>1</v>
      </c>
      <c r="F545" s="44">
        <v>4827.1000000000004</v>
      </c>
      <c r="G545" s="22" t="s">
        <v>11</v>
      </c>
      <c r="H545" s="22" t="s">
        <v>16</v>
      </c>
      <c r="I545" s="22" t="s">
        <v>13</v>
      </c>
      <c r="J545" s="52">
        <f t="shared" si="8"/>
        <v>29770</v>
      </c>
      <c r="K545" s="32">
        <f>DATEDIF(J545,DATE(2023,6,8),"Y")</f>
        <v>41</v>
      </c>
    </row>
    <row r="546" spans="1:11" x14ac:dyDescent="0.25">
      <c r="A546" s="25" t="s">
        <v>577</v>
      </c>
      <c r="B546" s="26">
        <v>1995</v>
      </c>
      <c r="C546" s="26" t="s">
        <v>30</v>
      </c>
      <c r="D546" s="26">
        <v>1</v>
      </c>
      <c r="E546" s="26">
        <v>3</v>
      </c>
      <c r="F546" s="45">
        <v>4827.8999999999996</v>
      </c>
      <c r="G546" s="25" t="s">
        <v>16</v>
      </c>
      <c r="H546" s="25" t="s">
        <v>11</v>
      </c>
      <c r="I546" s="25" t="s">
        <v>4736</v>
      </c>
      <c r="J546" s="53">
        <f t="shared" si="8"/>
        <v>35034</v>
      </c>
      <c r="K546" s="33">
        <f>DATEDIF(J546,DATE(2023,6,8),"Y")</f>
        <v>27</v>
      </c>
    </row>
    <row r="547" spans="1:11" x14ac:dyDescent="0.25">
      <c r="A547" s="22" t="s">
        <v>578</v>
      </c>
      <c r="B547" s="23">
        <v>2002</v>
      </c>
      <c r="C547" s="23" t="s">
        <v>18</v>
      </c>
      <c r="D547" s="23">
        <v>27</v>
      </c>
      <c r="E547" s="23">
        <v>5</v>
      </c>
      <c r="F547" s="44">
        <v>4830.63</v>
      </c>
      <c r="G547" s="22" t="s">
        <v>11</v>
      </c>
      <c r="H547" s="22" t="s">
        <v>16</v>
      </c>
      <c r="I547" s="22" t="s">
        <v>42</v>
      </c>
      <c r="J547" s="52">
        <f t="shared" si="8"/>
        <v>37434</v>
      </c>
      <c r="K547" s="32">
        <f>DATEDIF(J547,DATE(2023,6,8),"Y")</f>
        <v>20</v>
      </c>
    </row>
    <row r="548" spans="1:11" x14ac:dyDescent="0.25">
      <c r="A548" s="25" t="s">
        <v>579</v>
      </c>
      <c r="B548" s="26">
        <v>2000</v>
      </c>
      <c r="C548" s="26" t="s">
        <v>30</v>
      </c>
      <c r="D548" s="26">
        <v>11</v>
      </c>
      <c r="E548" s="26">
        <v>0</v>
      </c>
      <c r="F548" s="45">
        <v>4835.43</v>
      </c>
      <c r="G548" s="25" t="s">
        <v>11</v>
      </c>
      <c r="H548" s="25" t="s">
        <v>11</v>
      </c>
      <c r="I548" s="25" t="s">
        <v>300</v>
      </c>
      <c r="J548" s="53">
        <f t="shared" si="8"/>
        <v>36871</v>
      </c>
      <c r="K548" s="33">
        <f>DATEDIF(J548,DATE(2023,6,8),"Y")</f>
        <v>22</v>
      </c>
    </row>
    <row r="549" spans="1:11" x14ac:dyDescent="0.25">
      <c r="A549" s="22" t="s">
        <v>580</v>
      </c>
      <c r="B549" s="23">
        <v>1992</v>
      </c>
      <c r="C549" s="23" t="s">
        <v>20</v>
      </c>
      <c r="D549" s="23">
        <v>10</v>
      </c>
      <c r="E549" s="23">
        <v>3</v>
      </c>
      <c r="F549" s="44">
        <v>4837.58</v>
      </c>
      <c r="G549" s="22" t="s">
        <v>12</v>
      </c>
      <c r="H549" s="22" t="s">
        <v>11</v>
      </c>
      <c r="I549" s="22" t="s">
        <v>13</v>
      </c>
      <c r="J549" s="52">
        <f t="shared" si="8"/>
        <v>33857</v>
      </c>
      <c r="K549" s="32">
        <f>DATEDIF(J549,DATE(2023,6,8),"Y")</f>
        <v>30</v>
      </c>
    </row>
    <row r="550" spans="1:11" x14ac:dyDescent="0.25">
      <c r="A550" s="25" t="s">
        <v>581</v>
      </c>
      <c r="B550" s="26">
        <v>1984</v>
      </c>
      <c r="C550" s="26" t="s">
        <v>37</v>
      </c>
      <c r="D550" s="26">
        <v>15</v>
      </c>
      <c r="E550" s="26">
        <v>3</v>
      </c>
      <c r="F550" s="45">
        <v>4839.18</v>
      </c>
      <c r="G550" s="25" t="s">
        <v>11</v>
      </c>
      <c r="H550" s="25" t="s">
        <v>16</v>
      </c>
      <c r="I550" s="25" t="s">
        <v>23</v>
      </c>
      <c r="J550" s="53">
        <f t="shared" si="8"/>
        <v>30970</v>
      </c>
      <c r="K550" s="33">
        <f>DATEDIF(J550,DATE(2023,6,8),"Y")</f>
        <v>38</v>
      </c>
    </row>
    <row r="551" spans="1:11" x14ac:dyDescent="0.25">
      <c r="A551" s="22" t="s">
        <v>582</v>
      </c>
      <c r="B551" s="23">
        <v>1995</v>
      </c>
      <c r="C551" s="23" t="s">
        <v>20</v>
      </c>
      <c r="D551" s="23">
        <v>29</v>
      </c>
      <c r="E551" s="23">
        <v>0</v>
      </c>
      <c r="F551" s="44">
        <v>4840.95</v>
      </c>
      <c r="G551" s="22" t="s">
        <v>11</v>
      </c>
      <c r="H551" s="22" t="s">
        <v>16</v>
      </c>
      <c r="I551" s="22" t="s">
        <v>300</v>
      </c>
      <c r="J551" s="52">
        <f t="shared" si="8"/>
        <v>34971</v>
      </c>
      <c r="K551" s="32">
        <f>DATEDIF(J551,DATE(2023,6,8),"Y")</f>
        <v>27</v>
      </c>
    </row>
    <row r="552" spans="1:11" x14ac:dyDescent="0.25">
      <c r="A552" s="25" t="s">
        <v>583</v>
      </c>
      <c r="B552" s="26">
        <v>1979</v>
      </c>
      <c r="C552" s="26" t="s">
        <v>30</v>
      </c>
      <c r="D552" s="26">
        <v>13</v>
      </c>
      <c r="E552" s="26">
        <v>2</v>
      </c>
      <c r="F552" s="45">
        <v>4843.79</v>
      </c>
      <c r="G552" s="25" t="s">
        <v>11</v>
      </c>
      <c r="H552" s="25" t="s">
        <v>12</v>
      </c>
      <c r="I552" s="25" t="s">
        <v>13</v>
      </c>
      <c r="J552" s="53">
        <f t="shared" si="8"/>
        <v>29202</v>
      </c>
      <c r="K552" s="33">
        <f>DATEDIF(J552,DATE(2023,6,8),"Y")</f>
        <v>43</v>
      </c>
    </row>
    <row r="553" spans="1:11" x14ac:dyDescent="0.25">
      <c r="A553" s="22" t="s">
        <v>584</v>
      </c>
      <c r="B553" s="23">
        <v>1974</v>
      </c>
      <c r="C553" s="23" t="s">
        <v>20</v>
      </c>
      <c r="D553" s="23">
        <v>11</v>
      </c>
      <c r="E553" s="23">
        <v>0</v>
      </c>
      <c r="F553" s="44">
        <v>4844.67</v>
      </c>
      <c r="G553" s="22" t="s">
        <v>11</v>
      </c>
      <c r="H553" s="22" t="s">
        <v>11</v>
      </c>
      <c r="I553" s="22" t="s">
        <v>13</v>
      </c>
      <c r="J553" s="52">
        <f t="shared" si="8"/>
        <v>27283</v>
      </c>
      <c r="K553" s="32">
        <f>DATEDIF(J553,DATE(2023,6,8),"Y")</f>
        <v>48</v>
      </c>
    </row>
    <row r="554" spans="1:11" x14ac:dyDescent="0.25">
      <c r="A554" s="25" t="s">
        <v>585</v>
      </c>
      <c r="B554" s="26">
        <v>2001</v>
      </c>
      <c r="C554" s="26" t="s">
        <v>18</v>
      </c>
      <c r="D554" s="26">
        <v>7</v>
      </c>
      <c r="E554" s="26">
        <v>0</v>
      </c>
      <c r="F554" s="45">
        <v>4846.53</v>
      </c>
      <c r="G554" s="25" t="s">
        <v>11</v>
      </c>
      <c r="H554" s="25" t="s">
        <v>12</v>
      </c>
      <c r="I554" s="25" t="s">
        <v>300</v>
      </c>
      <c r="J554" s="53">
        <f t="shared" si="8"/>
        <v>37049</v>
      </c>
      <c r="K554" s="33">
        <f>DATEDIF(J554,DATE(2023,6,8),"Y")</f>
        <v>22</v>
      </c>
    </row>
    <row r="555" spans="1:11" x14ac:dyDescent="0.25">
      <c r="A555" s="22" t="s">
        <v>586</v>
      </c>
      <c r="B555" s="23">
        <v>1995</v>
      </c>
      <c r="C555" s="23" t="s">
        <v>30</v>
      </c>
      <c r="D555" s="23">
        <v>27</v>
      </c>
      <c r="E555" s="23">
        <v>3</v>
      </c>
      <c r="F555" s="44">
        <v>4846.92</v>
      </c>
      <c r="G555" s="22" t="s">
        <v>11</v>
      </c>
      <c r="H555" s="22" t="s">
        <v>12</v>
      </c>
      <c r="I555" s="22" t="s">
        <v>356</v>
      </c>
      <c r="J555" s="52">
        <f t="shared" si="8"/>
        <v>35060</v>
      </c>
      <c r="K555" s="32">
        <f>DATEDIF(J555,DATE(2023,6,8),"Y")</f>
        <v>27</v>
      </c>
    </row>
    <row r="556" spans="1:11" x14ac:dyDescent="0.25">
      <c r="A556" s="25" t="s">
        <v>587</v>
      </c>
      <c r="B556" s="26">
        <v>1989</v>
      </c>
      <c r="C556" s="26" t="s">
        <v>20</v>
      </c>
      <c r="D556" s="26">
        <v>1</v>
      </c>
      <c r="E556" s="26">
        <v>3</v>
      </c>
      <c r="F556" s="45">
        <v>4859.8900000000003</v>
      </c>
      <c r="G556" s="25" t="s">
        <v>11</v>
      </c>
      <c r="H556" s="25" t="s">
        <v>12</v>
      </c>
      <c r="I556" s="25" t="s">
        <v>42</v>
      </c>
      <c r="J556" s="53">
        <f t="shared" si="8"/>
        <v>32752</v>
      </c>
      <c r="K556" s="33">
        <f>DATEDIF(J556,DATE(2023,6,8),"Y")</f>
        <v>33</v>
      </c>
    </row>
    <row r="557" spans="1:11" x14ac:dyDescent="0.25">
      <c r="A557" s="22" t="s">
        <v>588</v>
      </c>
      <c r="B557" s="23">
        <v>1997</v>
      </c>
      <c r="C557" s="23" t="s">
        <v>20</v>
      </c>
      <c r="D557" s="23">
        <v>29</v>
      </c>
      <c r="E557" s="23">
        <v>4</v>
      </c>
      <c r="F557" s="44">
        <v>4877.9799999999996</v>
      </c>
      <c r="G557" s="22" t="s">
        <v>11</v>
      </c>
      <c r="H557" s="22" t="s">
        <v>12</v>
      </c>
      <c r="I557" s="22" t="s">
        <v>23</v>
      </c>
      <c r="J557" s="52">
        <f t="shared" si="8"/>
        <v>35702</v>
      </c>
      <c r="K557" s="32">
        <f>DATEDIF(J557,DATE(2023,6,8),"Y")</f>
        <v>25</v>
      </c>
    </row>
    <row r="558" spans="1:11" x14ac:dyDescent="0.25">
      <c r="A558" s="25" t="s">
        <v>589</v>
      </c>
      <c r="B558" s="26">
        <v>1986</v>
      </c>
      <c r="C558" s="26" t="s">
        <v>30</v>
      </c>
      <c r="D558" s="26">
        <v>23</v>
      </c>
      <c r="E558" s="26">
        <v>0</v>
      </c>
      <c r="F558" s="45">
        <v>4883.87</v>
      </c>
      <c r="G558" s="25" t="s">
        <v>11</v>
      </c>
      <c r="H558" s="25" t="s">
        <v>16</v>
      </c>
      <c r="I558" s="25" t="s">
        <v>42</v>
      </c>
      <c r="J558" s="53">
        <f t="shared" si="8"/>
        <v>31769</v>
      </c>
      <c r="K558" s="33">
        <f>DATEDIF(J558,DATE(2023,6,8),"Y")</f>
        <v>36</v>
      </c>
    </row>
    <row r="559" spans="1:11" x14ac:dyDescent="0.25">
      <c r="A559" s="22" t="s">
        <v>590</v>
      </c>
      <c r="B559" s="23">
        <v>1986</v>
      </c>
      <c r="C559" s="23" t="s">
        <v>37</v>
      </c>
      <c r="D559" s="23">
        <v>27</v>
      </c>
      <c r="E559" s="23">
        <v>0</v>
      </c>
      <c r="F559" s="44">
        <v>4889.04</v>
      </c>
      <c r="G559" s="22" t="s">
        <v>11</v>
      </c>
      <c r="H559" s="22" t="s">
        <v>16</v>
      </c>
      <c r="I559" s="22" t="s">
        <v>13</v>
      </c>
      <c r="J559" s="52">
        <f t="shared" si="8"/>
        <v>31712</v>
      </c>
      <c r="K559" s="32">
        <f>DATEDIF(J559,DATE(2023,6,8),"Y")</f>
        <v>36</v>
      </c>
    </row>
    <row r="560" spans="1:11" x14ac:dyDescent="0.25">
      <c r="A560" s="25" t="s">
        <v>591</v>
      </c>
      <c r="B560" s="26">
        <v>1989</v>
      </c>
      <c r="C560" s="26" t="s">
        <v>10</v>
      </c>
      <c r="D560" s="26">
        <v>10</v>
      </c>
      <c r="E560" s="26">
        <v>2</v>
      </c>
      <c r="F560" s="45">
        <v>4890</v>
      </c>
      <c r="G560" s="25" t="s">
        <v>12</v>
      </c>
      <c r="H560" s="25" t="s">
        <v>11</v>
      </c>
      <c r="I560" s="25" t="s">
        <v>13</v>
      </c>
      <c r="J560" s="53">
        <f t="shared" si="8"/>
        <v>32699</v>
      </c>
      <c r="K560" s="33">
        <f>DATEDIF(J560,DATE(2023,6,8),"Y")</f>
        <v>33</v>
      </c>
    </row>
    <row r="561" spans="1:11" x14ac:dyDescent="0.25">
      <c r="A561" s="22" t="s">
        <v>592</v>
      </c>
      <c r="B561" s="23">
        <v>1990</v>
      </c>
      <c r="C561" s="23" t="s">
        <v>15</v>
      </c>
      <c r="D561" s="23">
        <v>28</v>
      </c>
      <c r="E561" s="23">
        <v>3</v>
      </c>
      <c r="F561" s="44">
        <v>4894.3900000000003</v>
      </c>
      <c r="G561" s="22" t="s">
        <v>11</v>
      </c>
      <c r="H561" s="22" t="s">
        <v>12</v>
      </c>
      <c r="I561" s="22" t="s">
        <v>13</v>
      </c>
      <c r="J561" s="52">
        <f t="shared" si="8"/>
        <v>33205</v>
      </c>
      <c r="K561" s="32">
        <f>DATEDIF(J561,DATE(2023,6,8),"Y")</f>
        <v>32</v>
      </c>
    </row>
    <row r="562" spans="1:11" x14ac:dyDescent="0.25">
      <c r="A562" s="25" t="s">
        <v>593</v>
      </c>
      <c r="B562" s="26">
        <v>1988</v>
      </c>
      <c r="C562" s="26" t="s">
        <v>20</v>
      </c>
      <c r="D562" s="26">
        <v>23</v>
      </c>
      <c r="E562" s="26">
        <v>1</v>
      </c>
      <c r="F562" s="45">
        <v>4894.75</v>
      </c>
      <c r="G562" s="25" t="s">
        <v>12</v>
      </c>
      <c r="H562" s="25" t="s">
        <v>12</v>
      </c>
      <c r="I562" s="25" t="s">
        <v>23</v>
      </c>
      <c r="J562" s="53">
        <f t="shared" si="8"/>
        <v>32409</v>
      </c>
      <c r="K562" s="33">
        <f>DATEDIF(J562,DATE(2023,6,8),"Y")</f>
        <v>34</v>
      </c>
    </row>
    <row r="563" spans="1:11" x14ac:dyDescent="0.25">
      <c r="A563" s="22" t="s">
        <v>594</v>
      </c>
      <c r="B563" s="23">
        <v>1993</v>
      </c>
      <c r="C563" s="23" t="s">
        <v>10</v>
      </c>
      <c r="D563" s="23">
        <v>10</v>
      </c>
      <c r="E563" s="23">
        <v>2</v>
      </c>
      <c r="F563" s="44">
        <v>4906.41</v>
      </c>
      <c r="G563" s="22" t="s">
        <v>11</v>
      </c>
      <c r="H563" s="22" t="s">
        <v>16</v>
      </c>
      <c r="I563" s="22" t="s">
        <v>23</v>
      </c>
      <c r="J563" s="52">
        <f t="shared" si="8"/>
        <v>34160</v>
      </c>
      <c r="K563" s="32">
        <f>DATEDIF(J563,DATE(2023,6,8),"Y")</f>
        <v>29</v>
      </c>
    </row>
    <row r="564" spans="1:11" x14ac:dyDescent="0.25">
      <c r="A564" s="25" t="s">
        <v>595</v>
      </c>
      <c r="B564" s="26">
        <v>1981</v>
      </c>
      <c r="C564" s="26" t="s">
        <v>37</v>
      </c>
      <c r="D564" s="26">
        <v>18</v>
      </c>
      <c r="E564" s="26">
        <v>1</v>
      </c>
      <c r="F564" s="45">
        <v>4911.8900000000003</v>
      </c>
      <c r="G564" s="25" t="s">
        <v>11</v>
      </c>
      <c r="H564" s="25" t="s">
        <v>12</v>
      </c>
      <c r="I564" s="25" t="s">
        <v>13</v>
      </c>
      <c r="J564" s="53">
        <f t="shared" si="8"/>
        <v>29877</v>
      </c>
      <c r="K564" s="33">
        <f>DATEDIF(J564,DATE(2023,6,8),"Y")</f>
        <v>41</v>
      </c>
    </row>
    <row r="565" spans="1:11" x14ac:dyDescent="0.25">
      <c r="A565" s="22" t="s">
        <v>596</v>
      </c>
      <c r="B565" s="23">
        <v>2002</v>
      </c>
      <c r="C565" s="23" t="s">
        <v>35</v>
      </c>
      <c r="D565" s="23">
        <v>21</v>
      </c>
      <c r="E565" s="23">
        <v>5</v>
      </c>
      <c r="F565" s="44">
        <v>4915.0600000000004</v>
      </c>
      <c r="G565" s="22" t="s">
        <v>11</v>
      </c>
      <c r="H565" s="22" t="s">
        <v>16</v>
      </c>
      <c r="I565" s="22" t="s">
        <v>356</v>
      </c>
      <c r="J565" s="52">
        <f t="shared" si="8"/>
        <v>37489</v>
      </c>
      <c r="K565" s="32">
        <f>DATEDIF(J565,DATE(2023,6,8),"Y")</f>
        <v>20</v>
      </c>
    </row>
    <row r="566" spans="1:11" x14ac:dyDescent="0.25">
      <c r="A566" s="25" t="s">
        <v>597</v>
      </c>
      <c r="B566" s="26">
        <v>1993</v>
      </c>
      <c r="C566" s="26" t="s">
        <v>35</v>
      </c>
      <c r="D566" s="26">
        <v>10</v>
      </c>
      <c r="E566" s="26">
        <v>2</v>
      </c>
      <c r="F566" s="45">
        <v>4922.92</v>
      </c>
      <c r="G566" s="25" t="s">
        <v>11</v>
      </c>
      <c r="H566" s="25" t="s">
        <v>11</v>
      </c>
      <c r="I566" s="25" t="s">
        <v>23</v>
      </c>
      <c r="J566" s="53">
        <f t="shared" si="8"/>
        <v>34191</v>
      </c>
      <c r="K566" s="33">
        <f>DATEDIF(J566,DATE(2023,6,8),"Y")</f>
        <v>29</v>
      </c>
    </row>
    <row r="567" spans="1:11" x14ac:dyDescent="0.25">
      <c r="A567" s="22" t="s">
        <v>598</v>
      </c>
      <c r="B567" s="23">
        <v>1991</v>
      </c>
      <c r="C567" s="23" t="s">
        <v>35</v>
      </c>
      <c r="D567" s="23">
        <v>23</v>
      </c>
      <c r="E567" s="23">
        <v>2</v>
      </c>
      <c r="F567" s="44">
        <v>4931.6499999999996</v>
      </c>
      <c r="G567" s="22" t="s">
        <v>11</v>
      </c>
      <c r="H567" s="22" t="s">
        <v>12</v>
      </c>
      <c r="I567" s="22" t="s">
        <v>42</v>
      </c>
      <c r="J567" s="52">
        <f t="shared" si="8"/>
        <v>33473</v>
      </c>
      <c r="K567" s="32">
        <f>DATEDIF(J567,DATE(2023,6,8),"Y")</f>
        <v>31</v>
      </c>
    </row>
    <row r="568" spans="1:11" x14ac:dyDescent="0.25">
      <c r="A568" s="25" t="s">
        <v>599</v>
      </c>
      <c r="B568" s="26">
        <v>1991</v>
      </c>
      <c r="C568" s="26" t="s">
        <v>15</v>
      </c>
      <c r="D568" s="26">
        <v>27</v>
      </c>
      <c r="E568" s="26">
        <v>2</v>
      </c>
      <c r="F568" s="45">
        <v>4934.71</v>
      </c>
      <c r="G568" s="25" t="s">
        <v>11</v>
      </c>
      <c r="H568" s="25" t="s">
        <v>12</v>
      </c>
      <c r="I568" s="25" t="s">
        <v>42</v>
      </c>
      <c r="J568" s="53">
        <f t="shared" si="8"/>
        <v>33569</v>
      </c>
      <c r="K568" s="33">
        <f>DATEDIF(J568,DATE(2023,6,8),"Y")</f>
        <v>31</v>
      </c>
    </row>
    <row r="569" spans="1:11" x14ac:dyDescent="0.25">
      <c r="A569" s="22" t="s">
        <v>600</v>
      </c>
      <c r="B569" s="23">
        <v>1974</v>
      </c>
      <c r="C569" s="23" t="s">
        <v>18</v>
      </c>
      <c r="D569" s="23">
        <v>26</v>
      </c>
      <c r="E569" s="23">
        <v>0</v>
      </c>
      <c r="F569" s="44">
        <v>4942.0600000000004</v>
      </c>
      <c r="G569" s="22" t="s">
        <v>11</v>
      </c>
      <c r="H569" s="22" t="s">
        <v>11</v>
      </c>
      <c r="I569" s="22" t="s">
        <v>13</v>
      </c>
      <c r="J569" s="52">
        <f t="shared" si="8"/>
        <v>27206</v>
      </c>
      <c r="K569" s="32">
        <f>DATEDIF(J569,DATE(2023,6,8),"Y")</f>
        <v>48</v>
      </c>
    </row>
    <row r="570" spans="1:11" x14ac:dyDescent="0.25">
      <c r="A570" s="25" t="s">
        <v>601</v>
      </c>
      <c r="B570" s="26">
        <v>1991</v>
      </c>
      <c r="C570" s="26" t="s">
        <v>35</v>
      </c>
      <c r="D570" s="26">
        <v>30</v>
      </c>
      <c r="E570" s="26">
        <v>2</v>
      </c>
      <c r="F570" s="45">
        <v>4949.76</v>
      </c>
      <c r="G570" s="25" t="s">
        <v>11</v>
      </c>
      <c r="H570" s="25" t="s">
        <v>16</v>
      </c>
      <c r="I570" s="25" t="s">
        <v>13</v>
      </c>
      <c r="J570" s="53">
        <f t="shared" si="8"/>
        <v>33480</v>
      </c>
      <c r="K570" s="33">
        <f>DATEDIF(J570,DATE(2023,6,8),"Y")</f>
        <v>31</v>
      </c>
    </row>
    <row r="571" spans="1:11" x14ac:dyDescent="0.25">
      <c r="A571" s="22" t="s">
        <v>602</v>
      </c>
      <c r="B571" s="23">
        <v>1973</v>
      </c>
      <c r="C571" s="23" t="s">
        <v>15</v>
      </c>
      <c r="D571" s="23">
        <v>7</v>
      </c>
      <c r="E571" s="23">
        <v>0</v>
      </c>
      <c r="F571" s="44">
        <v>4985.22</v>
      </c>
      <c r="G571" s="22" t="s">
        <v>11</v>
      </c>
      <c r="H571" s="22" t="s">
        <v>12</v>
      </c>
      <c r="I571" s="22" t="s">
        <v>13</v>
      </c>
      <c r="J571" s="52">
        <f t="shared" si="8"/>
        <v>26975</v>
      </c>
      <c r="K571" s="32">
        <f>DATEDIF(J571,DATE(2023,6,8),"Y")</f>
        <v>49</v>
      </c>
    </row>
    <row r="572" spans="1:11" x14ac:dyDescent="0.25">
      <c r="A572" s="25" t="s">
        <v>603</v>
      </c>
      <c r="B572" s="26">
        <v>1988</v>
      </c>
      <c r="C572" s="26" t="s">
        <v>18</v>
      </c>
      <c r="D572" s="26">
        <v>24</v>
      </c>
      <c r="E572" s="26">
        <v>0</v>
      </c>
      <c r="F572" s="45">
        <v>4992.38</v>
      </c>
      <c r="G572" s="25" t="s">
        <v>11</v>
      </c>
      <c r="H572" s="25" t="s">
        <v>12</v>
      </c>
      <c r="I572" s="25" t="s">
        <v>247</v>
      </c>
      <c r="J572" s="53">
        <f t="shared" si="8"/>
        <v>32318</v>
      </c>
      <c r="K572" s="33">
        <f>DATEDIF(J572,DATE(2023,6,8),"Y")</f>
        <v>34</v>
      </c>
    </row>
    <row r="573" spans="1:11" x14ac:dyDescent="0.25">
      <c r="A573" s="22" t="s">
        <v>604</v>
      </c>
      <c r="B573" s="23">
        <v>2001</v>
      </c>
      <c r="C573" s="23" t="s">
        <v>37</v>
      </c>
      <c r="D573" s="23">
        <v>5</v>
      </c>
      <c r="E573" s="23">
        <v>0</v>
      </c>
      <c r="F573" s="44">
        <v>4999.04</v>
      </c>
      <c r="G573" s="22" t="s">
        <v>11</v>
      </c>
      <c r="H573" s="22" t="s">
        <v>11</v>
      </c>
      <c r="I573" s="22" t="s">
        <v>42</v>
      </c>
      <c r="J573" s="52">
        <f t="shared" si="8"/>
        <v>37169</v>
      </c>
      <c r="K573" s="32">
        <f>DATEDIF(J573,DATE(2023,6,8),"Y")</f>
        <v>21</v>
      </c>
    </row>
    <row r="574" spans="1:11" x14ac:dyDescent="0.25">
      <c r="A574" s="25" t="s">
        <v>605</v>
      </c>
      <c r="B574" s="26">
        <v>1988</v>
      </c>
      <c r="C574" s="26" t="s">
        <v>20</v>
      </c>
      <c r="D574" s="26">
        <v>4</v>
      </c>
      <c r="E574" s="26">
        <v>1</v>
      </c>
      <c r="F574" s="45">
        <v>5002.78</v>
      </c>
      <c r="G574" s="25" t="s">
        <v>11</v>
      </c>
      <c r="H574" s="25" t="s">
        <v>11</v>
      </c>
      <c r="I574" s="25" t="s">
        <v>13</v>
      </c>
      <c r="J574" s="53">
        <f t="shared" si="8"/>
        <v>32390</v>
      </c>
      <c r="K574" s="33">
        <f>DATEDIF(J574,DATE(2023,6,8),"Y")</f>
        <v>34</v>
      </c>
    </row>
    <row r="575" spans="1:11" x14ac:dyDescent="0.25">
      <c r="A575" s="22" t="s">
        <v>606</v>
      </c>
      <c r="B575" s="23">
        <v>1977</v>
      </c>
      <c r="C575" s="23" t="s">
        <v>18</v>
      </c>
      <c r="D575" s="23">
        <v>9</v>
      </c>
      <c r="E575" s="23">
        <v>2</v>
      </c>
      <c r="F575" s="44">
        <v>5003.7700000000004</v>
      </c>
      <c r="G575" s="22" t="s">
        <v>11</v>
      </c>
      <c r="H575" s="22" t="s">
        <v>12</v>
      </c>
      <c r="I575" s="22" t="s">
        <v>13</v>
      </c>
      <c r="J575" s="52">
        <f t="shared" si="8"/>
        <v>28285</v>
      </c>
      <c r="K575" s="32">
        <f>DATEDIF(J575,DATE(2023,6,8),"Y")</f>
        <v>45</v>
      </c>
    </row>
    <row r="576" spans="1:11" x14ac:dyDescent="0.25">
      <c r="A576" s="25" t="s">
        <v>607</v>
      </c>
      <c r="B576" s="26">
        <v>1988</v>
      </c>
      <c r="C576" s="26" t="s">
        <v>10</v>
      </c>
      <c r="D576" s="26">
        <v>8</v>
      </c>
      <c r="E576" s="26">
        <v>1</v>
      </c>
      <c r="F576" s="45">
        <v>5003.8500000000004</v>
      </c>
      <c r="G576" s="25" t="s">
        <v>11</v>
      </c>
      <c r="H576" s="25" t="s">
        <v>12</v>
      </c>
      <c r="I576" s="25" t="s">
        <v>42</v>
      </c>
      <c r="J576" s="53">
        <f t="shared" si="8"/>
        <v>32332</v>
      </c>
      <c r="K576" s="33">
        <f>DATEDIF(J576,DATE(2023,6,8),"Y")</f>
        <v>34</v>
      </c>
    </row>
    <row r="577" spans="1:11" x14ac:dyDescent="0.25">
      <c r="A577" s="22" t="s">
        <v>608</v>
      </c>
      <c r="B577" s="23">
        <v>1988</v>
      </c>
      <c r="C577" s="23" t="s">
        <v>15</v>
      </c>
      <c r="D577" s="23">
        <v>9</v>
      </c>
      <c r="E577" s="23">
        <v>1</v>
      </c>
      <c r="F577" s="44">
        <v>5012.47</v>
      </c>
      <c r="G577" s="22" t="s">
        <v>11</v>
      </c>
      <c r="H577" s="22" t="s">
        <v>12</v>
      </c>
      <c r="I577" s="22" t="s">
        <v>42</v>
      </c>
      <c r="J577" s="52">
        <f t="shared" si="8"/>
        <v>32456</v>
      </c>
      <c r="K577" s="32">
        <f>DATEDIF(J577,DATE(2023,6,8),"Y")</f>
        <v>34</v>
      </c>
    </row>
    <row r="578" spans="1:11" x14ac:dyDescent="0.25">
      <c r="A578" s="25" t="s">
        <v>609</v>
      </c>
      <c r="B578" s="26">
        <v>1985</v>
      </c>
      <c r="C578" s="26" t="s">
        <v>30</v>
      </c>
      <c r="D578" s="26">
        <v>28</v>
      </c>
      <c r="E578" s="26">
        <v>0</v>
      </c>
      <c r="F578" s="45">
        <v>5028.1499999999996</v>
      </c>
      <c r="G578" s="25" t="s">
        <v>16</v>
      </c>
      <c r="H578" s="25" t="s">
        <v>11</v>
      </c>
      <c r="I578" s="25" t="s">
        <v>23</v>
      </c>
      <c r="J578" s="53">
        <f t="shared" si="8"/>
        <v>31409</v>
      </c>
      <c r="K578" s="33">
        <f>DATEDIF(J578,DATE(2023,6,8),"Y")</f>
        <v>37</v>
      </c>
    </row>
    <row r="579" spans="1:11" x14ac:dyDescent="0.25">
      <c r="A579" s="22" t="s">
        <v>610</v>
      </c>
      <c r="B579" s="23">
        <v>1991</v>
      </c>
      <c r="C579" s="23" t="s">
        <v>20</v>
      </c>
      <c r="D579" s="23">
        <v>10</v>
      </c>
      <c r="E579" s="23">
        <v>2</v>
      </c>
      <c r="F579" s="44">
        <v>5031.2700000000004</v>
      </c>
      <c r="G579" s="22" t="s">
        <v>12</v>
      </c>
      <c r="H579" s="22" t="s">
        <v>16</v>
      </c>
      <c r="I579" s="22" t="s">
        <v>168</v>
      </c>
      <c r="J579" s="52">
        <f t="shared" ref="J579:J642" si="9">DATE(B579,MONTH(1&amp;C579),D579)</f>
        <v>33491</v>
      </c>
      <c r="K579" s="32">
        <f>DATEDIF(J579,DATE(2023,6,8),"Y")</f>
        <v>31</v>
      </c>
    </row>
    <row r="580" spans="1:11" x14ac:dyDescent="0.25">
      <c r="A580" s="25" t="s">
        <v>611</v>
      </c>
      <c r="B580" s="26">
        <v>1986</v>
      </c>
      <c r="C580" s="26" t="s">
        <v>18</v>
      </c>
      <c r="D580" s="26">
        <v>29</v>
      </c>
      <c r="E580" s="26">
        <v>3</v>
      </c>
      <c r="F580" s="45">
        <v>5034.1000000000004</v>
      </c>
      <c r="G580" s="25" t="s">
        <v>11</v>
      </c>
      <c r="H580" s="25" t="s">
        <v>11</v>
      </c>
      <c r="I580" s="25" t="s">
        <v>13</v>
      </c>
      <c r="J580" s="53">
        <f t="shared" si="9"/>
        <v>31592</v>
      </c>
      <c r="K580" s="33">
        <f>DATEDIF(J580,DATE(2023,6,8),"Y")</f>
        <v>36</v>
      </c>
    </row>
    <row r="581" spans="1:11" x14ac:dyDescent="0.25">
      <c r="A581" s="22" t="s">
        <v>612</v>
      </c>
      <c r="B581" s="23">
        <v>1997</v>
      </c>
      <c r="C581" s="23" t="s">
        <v>30</v>
      </c>
      <c r="D581" s="23">
        <v>4</v>
      </c>
      <c r="E581" s="23">
        <v>0</v>
      </c>
      <c r="F581" s="44">
        <v>5038.57</v>
      </c>
      <c r="G581" s="22" t="s">
        <v>11</v>
      </c>
      <c r="H581" s="22" t="s">
        <v>11</v>
      </c>
      <c r="I581" s="22" t="s">
        <v>200</v>
      </c>
      <c r="J581" s="52">
        <f t="shared" si="9"/>
        <v>35768</v>
      </c>
      <c r="K581" s="32">
        <f>DATEDIF(J581,DATE(2023,6,8),"Y")</f>
        <v>25</v>
      </c>
    </row>
    <row r="582" spans="1:11" x14ac:dyDescent="0.25">
      <c r="A582" s="25" t="s">
        <v>613</v>
      </c>
      <c r="B582" s="26">
        <v>2001</v>
      </c>
      <c r="C582" s="26" t="s">
        <v>37</v>
      </c>
      <c r="D582" s="26">
        <v>16</v>
      </c>
      <c r="E582" s="26">
        <v>0</v>
      </c>
      <c r="F582" s="45">
        <v>5043.13</v>
      </c>
      <c r="G582" s="25" t="s">
        <v>11</v>
      </c>
      <c r="H582" s="25" t="s">
        <v>12</v>
      </c>
      <c r="I582" s="25" t="s">
        <v>42</v>
      </c>
      <c r="J582" s="53">
        <f t="shared" si="9"/>
        <v>37180</v>
      </c>
      <c r="K582" s="33">
        <f>DATEDIF(J582,DATE(2023,6,8),"Y")</f>
        <v>21</v>
      </c>
    </row>
    <row r="583" spans="1:11" x14ac:dyDescent="0.25">
      <c r="A583" s="22" t="s">
        <v>614</v>
      </c>
      <c r="B583" s="23">
        <v>1997</v>
      </c>
      <c r="C583" s="23" t="s">
        <v>10</v>
      </c>
      <c r="D583" s="23">
        <v>29</v>
      </c>
      <c r="E583" s="23">
        <v>0</v>
      </c>
      <c r="F583" s="44">
        <v>5045.1499999999996</v>
      </c>
      <c r="G583" s="22" t="s">
        <v>11</v>
      </c>
      <c r="H583" s="22" t="s">
        <v>11</v>
      </c>
      <c r="I583" s="22" t="s">
        <v>23</v>
      </c>
      <c r="J583" s="52">
        <f t="shared" si="9"/>
        <v>35640</v>
      </c>
      <c r="K583" s="32">
        <f>DATEDIF(J583,DATE(2023,6,8),"Y")</f>
        <v>25</v>
      </c>
    </row>
    <row r="584" spans="1:11" x14ac:dyDescent="0.25">
      <c r="A584" s="25" t="s">
        <v>615</v>
      </c>
      <c r="B584" s="26">
        <v>1980</v>
      </c>
      <c r="C584" s="26" t="s">
        <v>20</v>
      </c>
      <c r="D584" s="26">
        <v>7</v>
      </c>
      <c r="E584" s="26">
        <v>2</v>
      </c>
      <c r="F584" s="45">
        <v>5054.05</v>
      </c>
      <c r="G584" s="25" t="s">
        <v>11</v>
      </c>
      <c r="H584" s="25" t="s">
        <v>11</v>
      </c>
      <c r="I584" s="25" t="s">
        <v>13</v>
      </c>
      <c r="J584" s="53">
        <f t="shared" si="9"/>
        <v>29471</v>
      </c>
      <c r="K584" s="33">
        <f>DATEDIF(J584,DATE(2023,6,8),"Y")</f>
        <v>42</v>
      </c>
    </row>
    <row r="585" spans="1:11" x14ac:dyDescent="0.25">
      <c r="A585" s="22" t="s">
        <v>616</v>
      </c>
      <c r="B585" s="23">
        <v>1993</v>
      </c>
      <c r="C585" s="23" t="s">
        <v>18</v>
      </c>
      <c r="D585" s="23">
        <v>11</v>
      </c>
      <c r="E585" s="23">
        <v>0</v>
      </c>
      <c r="F585" s="44">
        <v>5059.5600000000004</v>
      </c>
      <c r="G585" s="22" t="s">
        <v>11</v>
      </c>
      <c r="H585" s="22" t="s">
        <v>16</v>
      </c>
      <c r="I585" s="22" t="s">
        <v>300</v>
      </c>
      <c r="J585" s="52">
        <f t="shared" si="9"/>
        <v>34131</v>
      </c>
      <c r="K585" s="32">
        <f>DATEDIF(J585,DATE(2023,6,8),"Y")</f>
        <v>29</v>
      </c>
    </row>
    <row r="586" spans="1:11" x14ac:dyDescent="0.25">
      <c r="A586" s="25" t="s">
        <v>617</v>
      </c>
      <c r="B586" s="26">
        <v>1978</v>
      </c>
      <c r="C586" s="26" t="s">
        <v>15</v>
      </c>
      <c r="D586" s="26">
        <v>22</v>
      </c>
      <c r="E586" s="26">
        <v>2</v>
      </c>
      <c r="F586" s="45">
        <v>5077.1899999999996</v>
      </c>
      <c r="G586" s="25" t="s">
        <v>11</v>
      </c>
      <c r="H586" s="25" t="s">
        <v>12</v>
      </c>
      <c r="I586" s="25" t="s">
        <v>23</v>
      </c>
      <c r="J586" s="53">
        <f t="shared" si="9"/>
        <v>28816</v>
      </c>
      <c r="K586" s="33">
        <f>DATEDIF(J586,DATE(2023,6,8),"Y")</f>
        <v>44</v>
      </c>
    </row>
    <row r="587" spans="1:11" x14ac:dyDescent="0.25">
      <c r="A587" s="22" t="s">
        <v>618</v>
      </c>
      <c r="B587" s="23">
        <v>1997</v>
      </c>
      <c r="C587" s="23" t="s">
        <v>10</v>
      </c>
      <c r="D587" s="23">
        <v>14</v>
      </c>
      <c r="E587" s="23">
        <v>5</v>
      </c>
      <c r="F587" s="44">
        <v>5080.1000000000004</v>
      </c>
      <c r="G587" s="22" t="s">
        <v>12</v>
      </c>
      <c r="H587" s="22" t="s">
        <v>11</v>
      </c>
      <c r="I587" s="22" t="s">
        <v>42</v>
      </c>
      <c r="J587" s="52">
        <f t="shared" si="9"/>
        <v>35625</v>
      </c>
      <c r="K587" s="32">
        <f>DATEDIF(J587,DATE(2023,6,8),"Y")</f>
        <v>25</v>
      </c>
    </row>
    <row r="588" spans="1:11" x14ac:dyDescent="0.25">
      <c r="A588" s="25" t="s">
        <v>619</v>
      </c>
      <c r="B588" s="26">
        <v>1999</v>
      </c>
      <c r="C588" s="26" t="s">
        <v>18</v>
      </c>
      <c r="D588" s="26">
        <v>19</v>
      </c>
      <c r="E588" s="26">
        <v>0</v>
      </c>
      <c r="F588" s="45">
        <v>5087.92</v>
      </c>
      <c r="G588" s="25" t="s">
        <v>11</v>
      </c>
      <c r="H588" s="25" t="s">
        <v>11</v>
      </c>
      <c r="I588" s="25" t="s">
        <v>535</v>
      </c>
      <c r="J588" s="53">
        <f t="shared" si="9"/>
        <v>36330</v>
      </c>
      <c r="K588" s="33">
        <f>DATEDIF(J588,DATE(2023,6,8),"Y")</f>
        <v>23</v>
      </c>
    </row>
    <row r="589" spans="1:11" x14ac:dyDescent="0.25">
      <c r="A589" s="22" t="s">
        <v>620</v>
      </c>
      <c r="B589" s="23">
        <v>1987</v>
      </c>
      <c r="C589" s="23" t="s">
        <v>15</v>
      </c>
      <c r="D589" s="23">
        <v>18</v>
      </c>
      <c r="E589" s="23">
        <v>1</v>
      </c>
      <c r="F589" s="44">
        <v>5116.5</v>
      </c>
      <c r="G589" s="22" t="s">
        <v>11</v>
      </c>
      <c r="H589" s="22" t="s">
        <v>11</v>
      </c>
      <c r="I589" s="22" t="s">
        <v>23</v>
      </c>
      <c r="J589" s="52">
        <f t="shared" si="9"/>
        <v>32099</v>
      </c>
      <c r="K589" s="32">
        <f>DATEDIF(J589,DATE(2023,6,8),"Y")</f>
        <v>35</v>
      </c>
    </row>
    <row r="590" spans="1:11" x14ac:dyDescent="0.25">
      <c r="A590" s="25" t="s">
        <v>621</v>
      </c>
      <c r="B590" s="26">
        <v>1988</v>
      </c>
      <c r="C590" s="26" t="s">
        <v>15</v>
      </c>
      <c r="D590" s="26">
        <v>1</v>
      </c>
      <c r="E590" s="26">
        <v>2</v>
      </c>
      <c r="F590" s="45">
        <v>5124.1899999999996</v>
      </c>
      <c r="G590" s="25" t="s">
        <v>11</v>
      </c>
      <c r="H590" s="25" t="s">
        <v>12</v>
      </c>
      <c r="I590" s="25" t="s">
        <v>13</v>
      </c>
      <c r="J590" s="53">
        <f t="shared" si="9"/>
        <v>32448</v>
      </c>
      <c r="K590" s="33">
        <f>DATEDIF(J590,DATE(2023,6,8),"Y")</f>
        <v>34</v>
      </c>
    </row>
    <row r="591" spans="1:11" x14ac:dyDescent="0.25">
      <c r="A591" s="22" t="s">
        <v>622</v>
      </c>
      <c r="B591" s="23">
        <v>1987</v>
      </c>
      <c r="C591" s="23" t="s">
        <v>20</v>
      </c>
      <c r="D591" s="23">
        <v>13</v>
      </c>
      <c r="E591" s="23">
        <v>1</v>
      </c>
      <c r="F591" s="44">
        <v>5125.22</v>
      </c>
      <c r="G591" s="22" t="s">
        <v>16</v>
      </c>
      <c r="H591" s="22" t="s">
        <v>11</v>
      </c>
      <c r="I591" s="22" t="s">
        <v>23</v>
      </c>
      <c r="J591" s="52">
        <f t="shared" si="9"/>
        <v>32033</v>
      </c>
      <c r="K591" s="32">
        <f>DATEDIF(J591,DATE(2023,6,8),"Y")</f>
        <v>35</v>
      </c>
    </row>
    <row r="592" spans="1:11" x14ac:dyDescent="0.25">
      <c r="A592" s="25" t="s">
        <v>623</v>
      </c>
      <c r="B592" s="26">
        <v>1988</v>
      </c>
      <c r="C592" s="26" t="s">
        <v>20</v>
      </c>
      <c r="D592" s="26">
        <v>15</v>
      </c>
      <c r="E592" s="26">
        <v>3</v>
      </c>
      <c r="F592" s="45">
        <v>5136.75</v>
      </c>
      <c r="G592" s="25" t="s">
        <v>11</v>
      </c>
      <c r="H592" s="25" t="s">
        <v>16</v>
      </c>
      <c r="I592" s="25" t="s">
        <v>13</v>
      </c>
      <c r="J592" s="53">
        <f t="shared" si="9"/>
        <v>32401</v>
      </c>
      <c r="K592" s="33">
        <f>DATEDIF(J592,DATE(2023,6,8),"Y")</f>
        <v>34</v>
      </c>
    </row>
    <row r="593" spans="1:11" x14ac:dyDescent="0.25">
      <c r="A593" s="22" t="s">
        <v>624</v>
      </c>
      <c r="B593" s="23">
        <v>1993</v>
      </c>
      <c r="C593" s="23" t="s">
        <v>30</v>
      </c>
      <c r="D593" s="23">
        <v>10</v>
      </c>
      <c r="E593" s="23">
        <v>3</v>
      </c>
      <c r="F593" s="44">
        <v>5138.26</v>
      </c>
      <c r="G593" s="22" t="s">
        <v>11</v>
      </c>
      <c r="H593" s="22" t="s">
        <v>11</v>
      </c>
      <c r="I593" s="22" t="s">
        <v>13</v>
      </c>
      <c r="J593" s="52">
        <f t="shared" si="9"/>
        <v>34313</v>
      </c>
      <c r="K593" s="32">
        <f>DATEDIF(J593,DATE(2023,6,8),"Y")</f>
        <v>29</v>
      </c>
    </row>
    <row r="594" spans="1:11" x14ac:dyDescent="0.25">
      <c r="A594" s="25" t="s">
        <v>625</v>
      </c>
      <c r="B594" s="26">
        <v>1984</v>
      </c>
      <c r="C594" s="26" t="s">
        <v>35</v>
      </c>
      <c r="D594" s="26">
        <v>22</v>
      </c>
      <c r="E594" s="26">
        <v>3</v>
      </c>
      <c r="F594" s="45">
        <v>5144.18</v>
      </c>
      <c r="G594" s="25" t="s">
        <v>11</v>
      </c>
      <c r="H594" s="25" t="s">
        <v>16</v>
      </c>
      <c r="I594" s="25" t="s">
        <v>13</v>
      </c>
      <c r="J594" s="53">
        <f t="shared" si="9"/>
        <v>30916</v>
      </c>
      <c r="K594" s="33">
        <f>DATEDIF(J594,DATE(2023,6,8),"Y")</f>
        <v>38</v>
      </c>
    </row>
    <row r="595" spans="1:11" x14ac:dyDescent="0.25">
      <c r="A595" s="22" t="s">
        <v>626</v>
      </c>
      <c r="B595" s="23">
        <v>1990</v>
      </c>
      <c r="C595" s="23" t="s">
        <v>35</v>
      </c>
      <c r="D595" s="23">
        <v>22</v>
      </c>
      <c r="E595" s="23">
        <v>1</v>
      </c>
      <c r="F595" s="44">
        <v>5148.55</v>
      </c>
      <c r="G595" s="22" t="s">
        <v>11</v>
      </c>
      <c r="H595" s="22" t="s">
        <v>11</v>
      </c>
      <c r="I595" s="22" t="s">
        <v>247</v>
      </c>
      <c r="J595" s="52">
        <f t="shared" si="9"/>
        <v>33107</v>
      </c>
      <c r="K595" s="32">
        <f>DATEDIF(J595,DATE(2023,6,8),"Y")</f>
        <v>32</v>
      </c>
    </row>
    <row r="596" spans="1:11" x14ac:dyDescent="0.25">
      <c r="A596" s="25" t="s">
        <v>627</v>
      </c>
      <c r="B596" s="26">
        <v>1990</v>
      </c>
      <c r="C596" s="26" t="s">
        <v>37</v>
      </c>
      <c r="D596" s="26">
        <v>9</v>
      </c>
      <c r="E596" s="26">
        <v>2</v>
      </c>
      <c r="F596" s="45">
        <v>5152.13</v>
      </c>
      <c r="G596" s="25" t="s">
        <v>11</v>
      </c>
      <c r="H596" s="25" t="s">
        <v>11</v>
      </c>
      <c r="I596" s="25" t="s">
        <v>42</v>
      </c>
      <c r="J596" s="53">
        <f t="shared" si="9"/>
        <v>33155</v>
      </c>
      <c r="K596" s="33">
        <f>DATEDIF(J596,DATE(2023,6,8),"Y")</f>
        <v>32</v>
      </c>
    </row>
    <row r="597" spans="1:11" x14ac:dyDescent="0.25">
      <c r="A597" s="22" t="s">
        <v>628</v>
      </c>
      <c r="B597" s="23">
        <v>1991</v>
      </c>
      <c r="C597" s="23" t="s">
        <v>35</v>
      </c>
      <c r="D597" s="23">
        <v>29</v>
      </c>
      <c r="E597" s="23">
        <v>3</v>
      </c>
      <c r="F597" s="44">
        <v>5166.96</v>
      </c>
      <c r="G597" s="22" t="s">
        <v>11</v>
      </c>
      <c r="H597" s="22" t="s">
        <v>11</v>
      </c>
      <c r="I597" s="22" t="s">
        <v>23</v>
      </c>
      <c r="J597" s="52">
        <f t="shared" si="9"/>
        <v>33479</v>
      </c>
      <c r="K597" s="32">
        <f>DATEDIF(J597,DATE(2023,6,8),"Y")</f>
        <v>31</v>
      </c>
    </row>
    <row r="598" spans="1:11" x14ac:dyDescent="0.25">
      <c r="A598" s="25" t="s">
        <v>629</v>
      </c>
      <c r="B598" s="26">
        <v>1984</v>
      </c>
      <c r="C598" s="26" t="s">
        <v>37</v>
      </c>
      <c r="D598" s="26">
        <v>16</v>
      </c>
      <c r="E598" s="26">
        <v>3</v>
      </c>
      <c r="F598" s="45">
        <v>5177.12</v>
      </c>
      <c r="G598" s="25" t="s">
        <v>11</v>
      </c>
      <c r="H598" s="25" t="s">
        <v>16</v>
      </c>
      <c r="I598" s="25" t="s">
        <v>13</v>
      </c>
      <c r="J598" s="53">
        <f t="shared" si="9"/>
        <v>30971</v>
      </c>
      <c r="K598" s="33">
        <f>DATEDIF(J598,DATE(2023,6,8),"Y")</f>
        <v>38</v>
      </c>
    </row>
    <row r="599" spans="1:11" x14ac:dyDescent="0.25">
      <c r="A599" s="22" t="s">
        <v>630</v>
      </c>
      <c r="B599" s="23">
        <v>1979</v>
      </c>
      <c r="C599" s="23" t="s">
        <v>20</v>
      </c>
      <c r="D599" s="23">
        <v>12</v>
      </c>
      <c r="E599" s="23">
        <v>2</v>
      </c>
      <c r="F599" s="44">
        <v>5195.58</v>
      </c>
      <c r="G599" s="22" t="s">
        <v>11</v>
      </c>
      <c r="H599" s="22" t="s">
        <v>11</v>
      </c>
      <c r="I599" s="22" t="s">
        <v>13</v>
      </c>
      <c r="J599" s="52">
        <f t="shared" si="9"/>
        <v>29110</v>
      </c>
      <c r="K599" s="32">
        <f>DATEDIF(J599,DATE(2023,6,8),"Y")</f>
        <v>43</v>
      </c>
    </row>
    <row r="600" spans="1:11" x14ac:dyDescent="0.25">
      <c r="A600" s="25" t="s">
        <v>631</v>
      </c>
      <c r="B600" s="26">
        <v>2004</v>
      </c>
      <c r="C600" s="26" t="s">
        <v>18</v>
      </c>
      <c r="D600" s="26">
        <v>6</v>
      </c>
      <c r="E600" s="26">
        <v>0</v>
      </c>
      <c r="F600" s="45">
        <v>5198.6899999999996</v>
      </c>
      <c r="G600" s="25" t="s">
        <v>11</v>
      </c>
      <c r="H600" s="25" t="s">
        <v>11</v>
      </c>
      <c r="I600" s="25" t="s">
        <v>632</v>
      </c>
      <c r="J600" s="53">
        <f t="shared" si="9"/>
        <v>38144</v>
      </c>
      <c r="K600" s="33">
        <f>DATEDIF(J600,DATE(2023,6,8),"Y")</f>
        <v>19</v>
      </c>
    </row>
    <row r="601" spans="1:11" x14ac:dyDescent="0.25">
      <c r="A601" s="22" t="s">
        <v>633</v>
      </c>
      <c r="B601" s="23">
        <v>1983</v>
      </c>
      <c r="C601" s="23" t="s">
        <v>37</v>
      </c>
      <c r="D601" s="23">
        <v>24</v>
      </c>
      <c r="E601" s="23">
        <v>3</v>
      </c>
      <c r="F601" s="44">
        <v>5207.97</v>
      </c>
      <c r="G601" s="22" t="s">
        <v>11</v>
      </c>
      <c r="H601" s="22" t="s">
        <v>11</v>
      </c>
      <c r="I601" s="22" t="s">
        <v>23</v>
      </c>
      <c r="J601" s="52">
        <f t="shared" si="9"/>
        <v>30613</v>
      </c>
      <c r="K601" s="32">
        <f>DATEDIF(J601,DATE(2023,6,8),"Y")</f>
        <v>39</v>
      </c>
    </row>
    <row r="602" spans="1:11" x14ac:dyDescent="0.25">
      <c r="A602" s="25" t="s">
        <v>634</v>
      </c>
      <c r="B602" s="26">
        <v>1993</v>
      </c>
      <c r="C602" s="26" t="s">
        <v>18</v>
      </c>
      <c r="D602" s="26">
        <v>17</v>
      </c>
      <c r="E602" s="26">
        <v>3</v>
      </c>
      <c r="F602" s="45">
        <v>5209.58</v>
      </c>
      <c r="G602" s="25" t="s">
        <v>12</v>
      </c>
      <c r="H602" s="25" t="s">
        <v>12</v>
      </c>
      <c r="I602" s="25" t="s">
        <v>356</v>
      </c>
      <c r="J602" s="53">
        <f t="shared" si="9"/>
        <v>34137</v>
      </c>
      <c r="K602" s="33">
        <f>DATEDIF(J602,DATE(2023,6,8),"Y")</f>
        <v>29</v>
      </c>
    </row>
    <row r="603" spans="1:11" x14ac:dyDescent="0.25">
      <c r="A603" s="22" t="s">
        <v>635</v>
      </c>
      <c r="B603" s="23">
        <v>1999</v>
      </c>
      <c r="C603" s="23" t="s">
        <v>30</v>
      </c>
      <c r="D603" s="23">
        <v>1</v>
      </c>
      <c r="E603" s="23">
        <v>0</v>
      </c>
      <c r="F603" s="44">
        <v>5213.22</v>
      </c>
      <c r="G603" s="22" t="s">
        <v>11</v>
      </c>
      <c r="H603" s="22" t="s">
        <v>16</v>
      </c>
      <c r="I603" s="22" t="s">
        <v>23</v>
      </c>
      <c r="J603" s="52">
        <f t="shared" si="9"/>
        <v>36495</v>
      </c>
      <c r="K603" s="32">
        <f>DATEDIF(J603,DATE(2023,6,8),"Y")</f>
        <v>23</v>
      </c>
    </row>
    <row r="604" spans="1:11" x14ac:dyDescent="0.25">
      <c r="A604" s="25" t="s">
        <v>636</v>
      </c>
      <c r="B604" s="26">
        <v>1995</v>
      </c>
      <c r="C604" s="26" t="s">
        <v>18</v>
      </c>
      <c r="D604" s="26">
        <v>6</v>
      </c>
      <c r="E604" s="26">
        <v>0</v>
      </c>
      <c r="F604" s="45">
        <v>5216.4799999999996</v>
      </c>
      <c r="G604" s="25" t="s">
        <v>11</v>
      </c>
      <c r="H604" s="25" t="s">
        <v>11</v>
      </c>
      <c r="I604" s="25" t="s">
        <v>200</v>
      </c>
      <c r="J604" s="53">
        <f t="shared" si="9"/>
        <v>34856</v>
      </c>
      <c r="K604" s="33">
        <f>DATEDIF(J604,DATE(2023,6,8),"Y")</f>
        <v>28</v>
      </c>
    </row>
    <row r="605" spans="1:11" x14ac:dyDescent="0.25">
      <c r="A605" s="22" t="s">
        <v>637</v>
      </c>
      <c r="B605" s="23">
        <v>1987</v>
      </c>
      <c r="C605" s="23" t="s">
        <v>18</v>
      </c>
      <c r="D605" s="23">
        <v>29</v>
      </c>
      <c r="E605" s="23">
        <v>0</v>
      </c>
      <c r="F605" s="44">
        <v>5227.99</v>
      </c>
      <c r="G605" s="22" t="s">
        <v>11</v>
      </c>
      <c r="H605" s="22" t="s">
        <v>16</v>
      </c>
      <c r="I605" s="22" t="s">
        <v>247</v>
      </c>
      <c r="J605" s="52">
        <f t="shared" si="9"/>
        <v>31957</v>
      </c>
      <c r="K605" s="32">
        <f>DATEDIF(J605,DATE(2023,6,8),"Y")</f>
        <v>35</v>
      </c>
    </row>
    <row r="606" spans="1:11" x14ac:dyDescent="0.25">
      <c r="A606" s="25" t="s">
        <v>638</v>
      </c>
      <c r="B606" s="26">
        <v>1987</v>
      </c>
      <c r="C606" s="26" t="s">
        <v>30</v>
      </c>
      <c r="D606" s="26">
        <v>26</v>
      </c>
      <c r="E606" s="26">
        <v>1</v>
      </c>
      <c r="F606" s="45">
        <v>5240.7700000000004</v>
      </c>
      <c r="G606" s="25" t="s">
        <v>11</v>
      </c>
      <c r="H606" s="25" t="s">
        <v>11</v>
      </c>
      <c r="I606" s="25" t="s">
        <v>42</v>
      </c>
      <c r="J606" s="53">
        <f t="shared" si="9"/>
        <v>32137</v>
      </c>
      <c r="K606" s="33">
        <f>DATEDIF(J606,DATE(2023,6,8),"Y")</f>
        <v>35</v>
      </c>
    </row>
    <row r="607" spans="1:11" x14ac:dyDescent="0.25">
      <c r="A607" s="22" t="s">
        <v>639</v>
      </c>
      <c r="B607" s="23">
        <v>1987</v>
      </c>
      <c r="C607" s="23" t="s">
        <v>10</v>
      </c>
      <c r="D607" s="23">
        <v>5</v>
      </c>
      <c r="E607" s="23">
        <v>1</v>
      </c>
      <c r="F607" s="44">
        <v>5245.23</v>
      </c>
      <c r="G607" s="22" t="s">
        <v>11</v>
      </c>
      <c r="H607" s="22" t="s">
        <v>11</v>
      </c>
      <c r="I607" s="22" t="s">
        <v>13</v>
      </c>
      <c r="J607" s="52">
        <f t="shared" si="9"/>
        <v>31963</v>
      </c>
      <c r="K607" s="32">
        <f>DATEDIF(J607,DATE(2023,6,8),"Y")</f>
        <v>35</v>
      </c>
    </row>
    <row r="608" spans="1:11" x14ac:dyDescent="0.25">
      <c r="A608" s="25" t="s">
        <v>640</v>
      </c>
      <c r="B608" s="26">
        <v>1987</v>
      </c>
      <c r="C608" s="26" t="s">
        <v>20</v>
      </c>
      <c r="D608" s="26">
        <v>9</v>
      </c>
      <c r="E608" s="26">
        <v>1</v>
      </c>
      <c r="F608" s="45">
        <v>5246.05</v>
      </c>
      <c r="G608" s="25" t="s">
        <v>11</v>
      </c>
      <c r="H608" s="25" t="s">
        <v>12</v>
      </c>
      <c r="I608" s="25" t="s">
        <v>42</v>
      </c>
      <c r="J608" s="53">
        <f t="shared" si="9"/>
        <v>32029</v>
      </c>
      <c r="K608" s="33">
        <f>DATEDIF(J608,DATE(2023,6,8),"Y")</f>
        <v>35</v>
      </c>
    </row>
    <row r="609" spans="1:11" x14ac:dyDescent="0.25">
      <c r="A609" s="22" t="s">
        <v>641</v>
      </c>
      <c r="B609" s="23">
        <v>1990</v>
      </c>
      <c r="C609" s="23" t="s">
        <v>10</v>
      </c>
      <c r="D609" s="23">
        <v>6</v>
      </c>
      <c r="E609" s="23">
        <v>3</v>
      </c>
      <c r="F609" s="44">
        <v>5253.52</v>
      </c>
      <c r="G609" s="22" t="s">
        <v>12</v>
      </c>
      <c r="H609" s="22" t="s">
        <v>12</v>
      </c>
      <c r="I609" s="22" t="s">
        <v>42</v>
      </c>
      <c r="J609" s="52">
        <f t="shared" si="9"/>
        <v>33060</v>
      </c>
      <c r="K609" s="32">
        <f>DATEDIF(J609,DATE(2023,6,8),"Y")</f>
        <v>32</v>
      </c>
    </row>
    <row r="610" spans="1:11" x14ac:dyDescent="0.25">
      <c r="A610" s="25" t="s">
        <v>642</v>
      </c>
      <c r="B610" s="26">
        <v>1989</v>
      </c>
      <c r="C610" s="26" t="s">
        <v>15</v>
      </c>
      <c r="D610" s="26">
        <v>25</v>
      </c>
      <c r="E610" s="26">
        <v>2</v>
      </c>
      <c r="F610" s="45">
        <v>5257.51</v>
      </c>
      <c r="G610" s="25" t="s">
        <v>11</v>
      </c>
      <c r="H610" s="25" t="s">
        <v>11</v>
      </c>
      <c r="I610" s="25" t="s">
        <v>23</v>
      </c>
      <c r="J610" s="53">
        <f t="shared" si="9"/>
        <v>32837</v>
      </c>
      <c r="K610" s="33">
        <f>DATEDIF(J610,DATE(2023,6,8),"Y")</f>
        <v>33</v>
      </c>
    </row>
    <row r="611" spans="1:11" x14ac:dyDescent="0.25">
      <c r="A611" s="22" t="s">
        <v>643</v>
      </c>
      <c r="B611" s="23">
        <v>1989</v>
      </c>
      <c r="C611" s="23" t="s">
        <v>10</v>
      </c>
      <c r="D611" s="23">
        <v>19</v>
      </c>
      <c r="E611" s="23">
        <v>2</v>
      </c>
      <c r="F611" s="44">
        <v>5261.47</v>
      </c>
      <c r="G611" s="22" t="s">
        <v>11</v>
      </c>
      <c r="H611" s="22" t="s">
        <v>11</v>
      </c>
      <c r="I611" s="22" t="s">
        <v>23</v>
      </c>
      <c r="J611" s="52">
        <f t="shared" si="9"/>
        <v>32708</v>
      </c>
      <c r="K611" s="32">
        <f>DATEDIF(J611,DATE(2023,6,8),"Y")</f>
        <v>33</v>
      </c>
    </row>
    <row r="612" spans="1:11" x14ac:dyDescent="0.25">
      <c r="A612" s="25" t="s">
        <v>644</v>
      </c>
      <c r="B612" s="26">
        <v>1986</v>
      </c>
      <c r="C612" s="26" t="s">
        <v>37</v>
      </c>
      <c r="D612" s="26">
        <v>25</v>
      </c>
      <c r="E612" s="26">
        <v>0</v>
      </c>
      <c r="F612" s="45">
        <v>5266.37</v>
      </c>
      <c r="G612" s="25" t="s">
        <v>11</v>
      </c>
      <c r="H612" s="25" t="s">
        <v>11</v>
      </c>
      <c r="I612" s="25" t="s">
        <v>23</v>
      </c>
      <c r="J612" s="53">
        <f t="shared" si="9"/>
        <v>31710</v>
      </c>
      <c r="K612" s="33">
        <f>DATEDIF(J612,DATE(2023,6,8),"Y")</f>
        <v>36</v>
      </c>
    </row>
    <row r="613" spans="1:11" x14ac:dyDescent="0.25">
      <c r="A613" s="22" t="s">
        <v>645</v>
      </c>
      <c r="B613" s="23">
        <v>1986</v>
      </c>
      <c r="C613" s="23" t="s">
        <v>20</v>
      </c>
      <c r="D613" s="23">
        <v>20</v>
      </c>
      <c r="E613" s="23">
        <v>0</v>
      </c>
      <c r="F613" s="44">
        <v>5267.82</v>
      </c>
      <c r="G613" s="22" t="s">
        <v>11</v>
      </c>
      <c r="H613" s="22" t="s">
        <v>11</v>
      </c>
      <c r="I613" s="22" t="s">
        <v>23</v>
      </c>
      <c r="J613" s="52">
        <f t="shared" si="9"/>
        <v>31675</v>
      </c>
      <c r="K613" s="32">
        <f>DATEDIF(J613,DATE(2023,6,8),"Y")</f>
        <v>36</v>
      </c>
    </row>
    <row r="614" spans="1:11" x14ac:dyDescent="0.25">
      <c r="A614" s="25" t="s">
        <v>646</v>
      </c>
      <c r="B614" s="26">
        <v>1986</v>
      </c>
      <c r="C614" s="26" t="s">
        <v>37</v>
      </c>
      <c r="D614" s="26">
        <v>20</v>
      </c>
      <c r="E614" s="26">
        <v>0</v>
      </c>
      <c r="F614" s="45">
        <v>5272.18</v>
      </c>
      <c r="G614" s="25" t="s">
        <v>11</v>
      </c>
      <c r="H614" s="25" t="s">
        <v>12</v>
      </c>
      <c r="I614" s="25" t="s">
        <v>23</v>
      </c>
      <c r="J614" s="53">
        <f t="shared" si="9"/>
        <v>31705</v>
      </c>
      <c r="K614" s="33">
        <f>DATEDIF(J614,DATE(2023,6,8),"Y")</f>
        <v>36</v>
      </c>
    </row>
    <row r="615" spans="1:11" x14ac:dyDescent="0.25">
      <c r="A615" s="22" t="s">
        <v>647</v>
      </c>
      <c r="B615" s="23">
        <v>1987</v>
      </c>
      <c r="C615" s="23" t="s">
        <v>20</v>
      </c>
      <c r="D615" s="23">
        <v>1</v>
      </c>
      <c r="E615" s="23">
        <v>3</v>
      </c>
      <c r="F615" s="44">
        <v>5275.86</v>
      </c>
      <c r="G615" s="22" t="s">
        <v>11</v>
      </c>
      <c r="H615" s="22" t="s">
        <v>11</v>
      </c>
      <c r="I615" s="22" t="s">
        <v>13</v>
      </c>
      <c r="J615" s="52">
        <f t="shared" si="9"/>
        <v>32021</v>
      </c>
      <c r="K615" s="32">
        <f>DATEDIF(J615,DATE(2023,6,8),"Y")</f>
        <v>35</v>
      </c>
    </row>
    <row r="616" spans="1:11" x14ac:dyDescent="0.25">
      <c r="A616" s="25" t="s">
        <v>648</v>
      </c>
      <c r="B616" s="26">
        <v>1974</v>
      </c>
      <c r="C616" s="26" t="s">
        <v>15</v>
      </c>
      <c r="D616" s="26">
        <v>12</v>
      </c>
      <c r="E616" s="26">
        <v>0</v>
      </c>
      <c r="F616" s="45">
        <v>5291.71</v>
      </c>
      <c r="G616" s="25" t="s">
        <v>11</v>
      </c>
      <c r="H616" s="25" t="s">
        <v>11</v>
      </c>
      <c r="I616" s="25" t="s">
        <v>23</v>
      </c>
      <c r="J616" s="53">
        <f t="shared" si="9"/>
        <v>27345</v>
      </c>
      <c r="K616" s="33">
        <f>DATEDIF(J616,DATE(2023,6,8),"Y")</f>
        <v>48</v>
      </c>
    </row>
    <row r="617" spans="1:11" x14ac:dyDescent="0.25">
      <c r="A617" s="22" t="s">
        <v>649</v>
      </c>
      <c r="B617" s="23">
        <v>2004</v>
      </c>
      <c r="C617" s="23" t="s">
        <v>35</v>
      </c>
      <c r="D617" s="23">
        <v>22</v>
      </c>
      <c r="E617" s="23">
        <v>0</v>
      </c>
      <c r="F617" s="44">
        <v>5293.67</v>
      </c>
      <c r="G617" s="22" t="s">
        <v>11</v>
      </c>
      <c r="H617" s="22" t="s">
        <v>11</v>
      </c>
      <c r="I617" s="22" t="s">
        <v>632</v>
      </c>
      <c r="J617" s="52">
        <f t="shared" si="9"/>
        <v>38221</v>
      </c>
      <c r="K617" s="32">
        <f>DATEDIF(J617,DATE(2023,6,8),"Y")</f>
        <v>18</v>
      </c>
    </row>
    <row r="618" spans="1:11" x14ac:dyDescent="0.25">
      <c r="A618" s="25" t="s">
        <v>650</v>
      </c>
      <c r="B618" s="26">
        <v>2000</v>
      </c>
      <c r="C618" s="26" t="s">
        <v>20</v>
      </c>
      <c r="D618" s="26">
        <v>9</v>
      </c>
      <c r="E618" s="26">
        <v>0</v>
      </c>
      <c r="F618" s="45">
        <v>5306.7</v>
      </c>
      <c r="G618" s="25" t="s">
        <v>11</v>
      </c>
      <c r="H618" s="25" t="s">
        <v>12</v>
      </c>
      <c r="I618" s="25" t="s">
        <v>23</v>
      </c>
      <c r="J618" s="53">
        <f t="shared" si="9"/>
        <v>36778</v>
      </c>
      <c r="K618" s="33">
        <f>DATEDIF(J618,DATE(2023,6,8),"Y")</f>
        <v>22</v>
      </c>
    </row>
    <row r="619" spans="1:11" x14ac:dyDescent="0.25">
      <c r="A619" s="22" t="s">
        <v>651</v>
      </c>
      <c r="B619" s="23">
        <v>1994</v>
      </c>
      <c r="C619" s="23" t="s">
        <v>15</v>
      </c>
      <c r="D619" s="23">
        <v>13</v>
      </c>
      <c r="E619" s="23">
        <v>3</v>
      </c>
      <c r="F619" s="44">
        <v>5312.17</v>
      </c>
      <c r="G619" s="22" t="s">
        <v>11</v>
      </c>
      <c r="H619" s="22" t="s">
        <v>11</v>
      </c>
      <c r="I619" s="22" t="s">
        <v>23</v>
      </c>
      <c r="J619" s="52">
        <f t="shared" si="9"/>
        <v>34651</v>
      </c>
      <c r="K619" s="32">
        <f>DATEDIF(J619,DATE(2023,6,8),"Y")</f>
        <v>28</v>
      </c>
    </row>
    <row r="620" spans="1:11" x14ac:dyDescent="0.25">
      <c r="A620" s="25" t="s">
        <v>652</v>
      </c>
      <c r="B620" s="26">
        <v>1974</v>
      </c>
      <c r="C620" s="26" t="s">
        <v>20</v>
      </c>
      <c r="D620" s="26">
        <v>2</v>
      </c>
      <c r="E620" s="26">
        <v>0</v>
      </c>
      <c r="F620" s="45">
        <v>5322.24</v>
      </c>
      <c r="G620" s="25" t="s">
        <v>11</v>
      </c>
      <c r="H620" s="25" t="s">
        <v>16</v>
      </c>
      <c r="I620" s="25" t="s">
        <v>23</v>
      </c>
      <c r="J620" s="53">
        <f t="shared" si="9"/>
        <v>27274</v>
      </c>
      <c r="K620" s="33">
        <f>DATEDIF(J620,DATE(2023,6,8),"Y")</f>
        <v>48</v>
      </c>
    </row>
    <row r="621" spans="1:11" x14ac:dyDescent="0.25">
      <c r="A621" s="22" t="s">
        <v>653</v>
      </c>
      <c r="B621" s="23">
        <v>1992</v>
      </c>
      <c r="C621" s="23" t="s">
        <v>18</v>
      </c>
      <c r="D621" s="23">
        <v>18</v>
      </c>
      <c r="E621" s="23">
        <v>3</v>
      </c>
      <c r="F621" s="44">
        <v>5325.65</v>
      </c>
      <c r="G621" s="22" t="s">
        <v>11</v>
      </c>
      <c r="H621" s="22" t="s">
        <v>16</v>
      </c>
      <c r="I621" s="22" t="s">
        <v>42</v>
      </c>
      <c r="J621" s="52">
        <f t="shared" si="9"/>
        <v>33773</v>
      </c>
      <c r="K621" s="32">
        <f>DATEDIF(J621,DATE(2023,6,8),"Y")</f>
        <v>30</v>
      </c>
    </row>
    <row r="622" spans="1:11" x14ac:dyDescent="0.25">
      <c r="A622" s="25" t="s">
        <v>654</v>
      </c>
      <c r="B622" s="26">
        <v>1991</v>
      </c>
      <c r="C622" s="26" t="s">
        <v>35</v>
      </c>
      <c r="D622" s="26">
        <v>28</v>
      </c>
      <c r="E622" s="26">
        <v>2</v>
      </c>
      <c r="F622" s="45">
        <v>5327.4</v>
      </c>
      <c r="G622" s="25" t="s">
        <v>11</v>
      </c>
      <c r="H622" s="25" t="s">
        <v>16</v>
      </c>
      <c r="I622" s="25" t="s">
        <v>23</v>
      </c>
      <c r="J622" s="53">
        <f t="shared" si="9"/>
        <v>33478</v>
      </c>
      <c r="K622" s="33">
        <f>DATEDIF(J622,DATE(2023,6,8),"Y")</f>
        <v>31</v>
      </c>
    </row>
    <row r="623" spans="1:11" x14ac:dyDescent="0.25">
      <c r="A623" s="22" t="s">
        <v>655</v>
      </c>
      <c r="B623" s="23">
        <v>1972</v>
      </c>
      <c r="C623" s="23" t="s">
        <v>30</v>
      </c>
      <c r="D623" s="23">
        <v>15</v>
      </c>
      <c r="E623" s="23">
        <v>0</v>
      </c>
      <c r="F623" s="44">
        <v>5344.81</v>
      </c>
      <c r="G623" s="22" t="s">
        <v>11</v>
      </c>
      <c r="H623" s="22" t="s">
        <v>12</v>
      </c>
      <c r="I623" s="22" t="s">
        <v>13</v>
      </c>
      <c r="J623" s="52">
        <f t="shared" si="9"/>
        <v>26648</v>
      </c>
      <c r="K623" s="32">
        <f>DATEDIF(J623,DATE(2023,6,8),"Y")</f>
        <v>50</v>
      </c>
    </row>
    <row r="624" spans="1:11" x14ac:dyDescent="0.25">
      <c r="A624" s="25" t="s">
        <v>656</v>
      </c>
      <c r="B624" s="26">
        <v>1989</v>
      </c>
      <c r="C624" s="26" t="s">
        <v>15</v>
      </c>
      <c r="D624" s="26">
        <v>7</v>
      </c>
      <c r="E624" s="26">
        <v>1</v>
      </c>
      <c r="F624" s="45">
        <v>5354.07</v>
      </c>
      <c r="G624" s="25" t="s">
        <v>11</v>
      </c>
      <c r="H624" s="25" t="s">
        <v>12</v>
      </c>
      <c r="I624" s="25" t="s">
        <v>247</v>
      </c>
      <c r="J624" s="53">
        <f t="shared" si="9"/>
        <v>32819</v>
      </c>
      <c r="K624" s="33">
        <f>DATEDIF(J624,DATE(2023,6,8),"Y")</f>
        <v>33</v>
      </c>
    </row>
    <row r="625" spans="1:11" x14ac:dyDescent="0.25">
      <c r="A625" s="22" t="s">
        <v>657</v>
      </c>
      <c r="B625" s="23">
        <v>1994</v>
      </c>
      <c r="C625" s="23" t="s">
        <v>30</v>
      </c>
      <c r="D625" s="23">
        <v>7</v>
      </c>
      <c r="E625" s="23">
        <v>0</v>
      </c>
      <c r="F625" s="44">
        <v>5364.66</v>
      </c>
      <c r="G625" s="22" t="s">
        <v>11</v>
      </c>
      <c r="H625" s="22" t="s">
        <v>16</v>
      </c>
      <c r="I625" s="22" t="s">
        <v>42</v>
      </c>
      <c r="J625" s="52">
        <f t="shared" si="9"/>
        <v>34675</v>
      </c>
      <c r="K625" s="32">
        <f>DATEDIF(J625,DATE(2023,6,8),"Y")</f>
        <v>28</v>
      </c>
    </row>
    <row r="626" spans="1:11" x14ac:dyDescent="0.25">
      <c r="A626" s="25" t="s">
        <v>658</v>
      </c>
      <c r="B626" s="26">
        <v>1986</v>
      </c>
      <c r="C626" s="26" t="s">
        <v>18</v>
      </c>
      <c r="D626" s="26">
        <v>1</v>
      </c>
      <c r="E626" s="26">
        <v>1</v>
      </c>
      <c r="F626" s="45">
        <v>5373.36</v>
      </c>
      <c r="G626" s="25" t="s">
        <v>11</v>
      </c>
      <c r="H626" s="25" t="s">
        <v>11</v>
      </c>
      <c r="I626" s="25" t="s">
        <v>23</v>
      </c>
      <c r="J626" s="53">
        <f t="shared" si="9"/>
        <v>31564</v>
      </c>
      <c r="K626" s="33">
        <f>DATEDIF(J626,DATE(2023,6,8),"Y")</f>
        <v>37</v>
      </c>
    </row>
    <row r="627" spans="1:11" x14ac:dyDescent="0.25">
      <c r="A627" s="22" t="s">
        <v>659</v>
      </c>
      <c r="B627" s="23">
        <v>1989</v>
      </c>
      <c r="C627" s="23" t="s">
        <v>15</v>
      </c>
      <c r="D627" s="23">
        <v>18</v>
      </c>
      <c r="E627" s="23">
        <v>2</v>
      </c>
      <c r="F627" s="44">
        <v>5375.04</v>
      </c>
      <c r="G627" s="22" t="s">
        <v>11</v>
      </c>
      <c r="H627" s="22" t="s">
        <v>16</v>
      </c>
      <c r="I627" s="22" t="s">
        <v>42</v>
      </c>
      <c r="J627" s="52">
        <f t="shared" si="9"/>
        <v>32830</v>
      </c>
      <c r="K627" s="32">
        <f>DATEDIF(J627,DATE(2023,6,8),"Y")</f>
        <v>33</v>
      </c>
    </row>
    <row r="628" spans="1:11" x14ac:dyDescent="0.25">
      <c r="A628" s="25" t="s">
        <v>660</v>
      </c>
      <c r="B628" s="26">
        <v>1986</v>
      </c>
      <c r="C628" s="26" t="s">
        <v>10</v>
      </c>
      <c r="D628" s="26">
        <v>22</v>
      </c>
      <c r="E628" s="26">
        <v>1</v>
      </c>
      <c r="F628" s="45">
        <v>5377.46</v>
      </c>
      <c r="G628" s="25" t="s">
        <v>11</v>
      </c>
      <c r="H628" s="25" t="s">
        <v>12</v>
      </c>
      <c r="I628" s="25" t="s">
        <v>23</v>
      </c>
      <c r="J628" s="53">
        <f t="shared" si="9"/>
        <v>31615</v>
      </c>
      <c r="K628" s="33">
        <f>DATEDIF(J628,DATE(2023,6,8),"Y")</f>
        <v>36</v>
      </c>
    </row>
    <row r="629" spans="1:11" x14ac:dyDescent="0.25">
      <c r="A629" s="22" t="s">
        <v>661</v>
      </c>
      <c r="B629" s="23">
        <v>1984</v>
      </c>
      <c r="C629" s="23" t="s">
        <v>18</v>
      </c>
      <c r="D629" s="23">
        <v>1</v>
      </c>
      <c r="E629" s="23">
        <v>0</v>
      </c>
      <c r="F629" s="44">
        <v>5383.54</v>
      </c>
      <c r="G629" s="22" t="s">
        <v>11</v>
      </c>
      <c r="H629" s="22" t="s">
        <v>12</v>
      </c>
      <c r="I629" s="22" t="s">
        <v>42</v>
      </c>
      <c r="J629" s="52">
        <f t="shared" si="9"/>
        <v>30834</v>
      </c>
      <c r="K629" s="32">
        <f>DATEDIF(J629,DATE(2023,6,8),"Y")</f>
        <v>39</v>
      </c>
    </row>
    <row r="630" spans="1:11" x14ac:dyDescent="0.25">
      <c r="A630" s="25" t="s">
        <v>662</v>
      </c>
      <c r="B630" s="26">
        <v>1988</v>
      </c>
      <c r="C630" s="26" t="s">
        <v>35</v>
      </c>
      <c r="D630" s="26">
        <v>8</v>
      </c>
      <c r="E630" s="26">
        <v>1</v>
      </c>
      <c r="F630" s="45">
        <v>5385.34</v>
      </c>
      <c r="G630" s="25" t="s">
        <v>11</v>
      </c>
      <c r="H630" s="25" t="s">
        <v>12</v>
      </c>
      <c r="I630" s="25" t="s">
        <v>23</v>
      </c>
      <c r="J630" s="53">
        <f t="shared" si="9"/>
        <v>32363</v>
      </c>
      <c r="K630" s="33">
        <f>DATEDIF(J630,DATE(2023,6,8),"Y")</f>
        <v>34</v>
      </c>
    </row>
    <row r="631" spans="1:11" x14ac:dyDescent="0.25">
      <c r="A631" s="22" t="s">
        <v>663</v>
      </c>
      <c r="B631" s="23">
        <v>1989</v>
      </c>
      <c r="C631" s="23" t="s">
        <v>15</v>
      </c>
      <c r="D631" s="23">
        <v>6</v>
      </c>
      <c r="E631" s="23">
        <v>3</v>
      </c>
      <c r="F631" s="44">
        <v>5396.44</v>
      </c>
      <c r="G631" s="22" t="s">
        <v>11</v>
      </c>
      <c r="H631" s="22" t="s">
        <v>12</v>
      </c>
      <c r="I631" s="22" t="s">
        <v>13</v>
      </c>
      <c r="J631" s="52">
        <f t="shared" si="9"/>
        <v>32818</v>
      </c>
      <c r="K631" s="32">
        <f>DATEDIF(J631,DATE(2023,6,8),"Y")</f>
        <v>33</v>
      </c>
    </row>
    <row r="632" spans="1:11" x14ac:dyDescent="0.25">
      <c r="A632" s="25" t="s">
        <v>664</v>
      </c>
      <c r="B632" s="26">
        <v>1984</v>
      </c>
      <c r="C632" s="26" t="s">
        <v>20</v>
      </c>
      <c r="D632" s="26">
        <v>3</v>
      </c>
      <c r="E632" s="26">
        <v>0</v>
      </c>
      <c r="F632" s="45">
        <v>5397.62</v>
      </c>
      <c r="G632" s="25" t="s">
        <v>11</v>
      </c>
      <c r="H632" s="25" t="s">
        <v>11</v>
      </c>
      <c r="I632" s="25" t="s">
        <v>13</v>
      </c>
      <c r="J632" s="53">
        <f t="shared" si="9"/>
        <v>30928</v>
      </c>
      <c r="K632" s="33">
        <f>DATEDIF(J632,DATE(2023,6,8),"Y")</f>
        <v>38</v>
      </c>
    </row>
    <row r="633" spans="1:11" x14ac:dyDescent="0.25">
      <c r="A633" s="22" t="s">
        <v>665</v>
      </c>
      <c r="B633" s="23">
        <v>1984</v>
      </c>
      <c r="C633" s="23" t="s">
        <v>35</v>
      </c>
      <c r="D633" s="23">
        <v>1</v>
      </c>
      <c r="E633" s="23">
        <v>0</v>
      </c>
      <c r="F633" s="44">
        <v>5400.98</v>
      </c>
      <c r="G633" s="22" t="s">
        <v>11</v>
      </c>
      <c r="H633" s="22" t="s">
        <v>11</v>
      </c>
      <c r="I633" s="22" t="s">
        <v>13</v>
      </c>
      <c r="J633" s="52">
        <f t="shared" si="9"/>
        <v>30895</v>
      </c>
      <c r="K633" s="32">
        <f>DATEDIF(J633,DATE(2023,6,8),"Y")</f>
        <v>38</v>
      </c>
    </row>
    <row r="634" spans="1:11" x14ac:dyDescent="0.25">
      <c r="A634" s="25" t="s">
        <v>666</v>
      </c>
      <c r="B634" s="26">
        <v>1985</v>
      </c>
      <c r="C634" s="26" t="s">
        <v>30</v>
      </c>
      <c r="D634" s="26">
        <v>23</v>
      </c>
      <c r="E634" s="26">
        <v>3</v>
      </c>
      <c r="F634" s="45">
        <v>5402.89</v>
      </c>
      <c r="G634" s="25" t="s">
        <v>11</v>
      </c>
      <c r="H634" s="25" t="s">
        <v>16</v>
      </c>
      <c r="I634" s="25" t="s">
        <v>13</v>
      </c>
      <c r="J634" s="53">
        <f t="shared" si="9"/>
        <v>31404</v>
      </c>
      <c r="K634" s="33">
        <f>DATEDIF(J634,DATE(2023,6,8),"Y")</f>
        <v>37</v>
      </c>
    </row>
    <row r="635" spans="1:11" x14ac:dyDescent="0.25">
      <c r="A635" s="22" t="s">
        <v>667</v>
      </c>
      <c r="B635" s="23">
        <v>1975</v>
      </c>
      <c r="C635" s="23" t="s">
        <v>20</v>
      </c>
      <c r="D635" s="23">
        <v>27</v>
      </c>
      <c r="E635" s="23">
        <v>1</v>
      </c>
      <c r="F635" s="44">
        <v>5411.99</v>
      </c>
      <c r="G635" s="22" t="s">
        <v>11</v>
      </c>
      <c r="H635" s="22" t="s">
        <v>12</v>
      </c>
      <c r="I635" s="22" t="s">
        <v>23</v>
      </c>
      <c r="J635" s="52">
        <f t="shared" si="9"/>
        <v>27664</v>
      </c>
      <c r="K635" s="32">
        <f>DATEDIF(J635,DATE(2023,6,8),"Y")</f>
        <v>47</v>
      </c>
    </row>
    <row r="636" spans="1:11" x14ac:dyDescent="0.25">
      <c r="A636" s="25" t="s">
        <v>668</v>
      </c>
      <c r="B636" s="26">
        <v>1982</v>
      </c>
      <c r="C636" s="26" t="s">
        <v>20</v>
      </c>
      <c r="D636" s="26">
        <v>27</v>
      </c>
      <c r="E636" s="26">
        <v>0</v>
      </c>
      <c r="F636" s="45">
        <v>5415.66</v>
      </c>
      <c r="G636" s="25" t="s">
        <v>11</v>
      </c>
      <c r="H636" s="25" t="s">
        <v>12</v>
      </c>
      <c r="I636" s="25" t="s">
        <v>13</v>
      </c>
      <c r="J636" s="53">
        <f t="shared" si="9"/>
        <v>30221</v>
      </c>
      <c r="K636" s="33">
        <f>DATEDIF(J636,DATE(2023,6,8),"Y")</f>
        <v>40</v>
      </c>
    </row>
    <row r="637" spans="1:11" x14ac:dyDescent="0.25">
      <c r="A637" s="22" t="s">
        <v>669</v>
      </c>
      <c r="B637" s="23">
        <v>1991</v>
      </c>
      <c r="C637" s="23" t="s">
        <v>10</v>
      </c>
      <c r="D637" s="23">
        <v>6</v>
      </c>
      <c r="E637" s="23">
        <v>3</v>
      </c>
      <c r="F637" s="44">
        <v>5425.02</v>
      </c>
      <c r="G637" s="22" t="s">
        <v>11</v>
      </c>
      <c r="H637" s="22" t="s">
        <v>16</v>
      </c>
      <c r="I637" s="22" t="s">
        <v>23</v>
      </c>
      <c r="J637" s="52">
        <f t="shared" si="9"/>
        <v>33425</v>
      </c>
      <c r="K637" s="32">
        <f>DATEDIF(J637,DATE(2023,6,8),"Y")</f>
        <v>31</v>
      </c>
    </row>
    <row r="638" spans="1:11" x14ac:dyDescent="0.25">
      <c r="A638" s="25" t="s">
        <v>670</v>
      </c>
      <c r="B638" s="26">
        <v>1992</v>
      </c>
      <c r="C638" s="26" t="s">
        <v>20</v>
      </c>
      <c r="D638" s="26">
        <v>17</v>
      </c>
      <c r="E638" s="26">
        <v>3</v>
      </c>
      <c r="F638" s="45">
        <v>5428.73</v>
      </c>
      <c r="G638" s="25" t="s">
        <v>12</v>
      </c>
      <c r="H638" s="25" t="s">
        <v>16</v>
      </c>
      <c r="I638" s="25" t="s">
        <v>356</v>
      </c>
      <c r="J638" s="53">
        <f t="shared" si="9"/>
        <v>33864</v>
      </c>
      <c r="K638" s="33">
        <f>DATEDIF(J638,DATE(2023,6,8),"Y")</f>
        <v>30</v>
      </c>
    </row>
    <row r="639" spans="1:11" x14ac:dyDescent="0.25">
      <c r="A639" s="22" t="s">
        <v>671</v>
      </c>
      <c r="B639" s="23">
        <v>1978</v>
      </c>
      <c r="C639" s="23" t="s">
        <v>18</v>
      </c>
      <c r="D639" s="23">
        <v>8</v>
      </c>
      <c r="E639" s="23">
        <v>2</v>
      </c>
      <c r="F639" s="44">
        <v>5428.98</v>
      </c>
      <c r="G639" s="22" t="s">
        <v>11</v>
      </c>
      <c r="H639" s="22" t="s">
        <v>11</v>
      </c>
      <c r="I639" s="22" t="s">
        <v>23</v>
      </c>
      <c r="J639" s="52">
        <f t="shared" si="9"/>
        <v>28649</v>
      </c>
      <c r="K639" s="32">
        <f>DATEDIF(J639,DATE(2023,6,8),"Y")</f>
        <v>45</v>
      </c>
    </row>
    <row r="640" spans="1:11" x14ac:dyDescent="0.25">
      <c r="A640" s="25" t="s">
        <v>672</v>
      </c>
      <c r="B640" s="26">
        <v>1982</v>
      </c>
      <c r="C640" s="26" t="s">
        <v>35</v>
      </c>
      <c r="D640" s="26">
        <v>25</v>
      </c>
      <c r="E640" s="26">
        <v>0</v>
      </c>
      <c r="F640" s="45">
        <v>5438.75</v>
      </c>
      <c r="G640" s="25" t="s">
        <v>12</v>
      </c>
      <c r="H640" s="25" t="s">
        <v>11</v>
      </c>
      <c r="I640" s="25" t="s">
        <v>13</v>
      </c>
      <c r="J640" s="53">
        <f t="shared" si="9"/>
        <v>30188</v>
      </c>
      <c r="K640" s="33">
        <f>DATEDIF(J640,DATE(2023,6,8),"Y")</f>
        <v>40</v>
      </c>
    </row>
    <row r="641" spans="1:11" x14ac:dyDescent="0.25">
      <c r="A641" s="22" t="s">
        <v>673</v>
      </c>
      <c r="B641" s="23">
        <v>1986</v>
      </c>
      <c r="C641" s="23" t="s">
        <v>30</v>
      </c>
      <c r="D641" s="23">
        <v>25</v>
      </c>
      <c r="E641" s="23">
        <v>0</v>
      </c>
      <c r="F641" s="44">
        <v>5458.05</v>
      </c>
      <c r="G641" s="22" t="s">
        <v>11</v>
      </c>
      <c r="H641" s="22" t="s">
        <v>11</v>
      </c>
      <c r="I641" s="22" t="s">
        <v>247</v>
      </c>
      <c r="J641" s="52">
        <f t="shared" si="9"/>
        <v>31771</v>
      </c>
      <c r="K641" s="32">
        <f>DATEDIF(J641,DATE(2023,6,8),"Y")</f>
        <v>36</v>
      </c>
    </row>
    <row r="642" spans="1:11" x14ac:dyDescent="0.25">
      <c r="A642" s="25" t="s">
        <v>674</v>
      </c>
      <c r="B642" s="26">
        <v>1973</v>
      </c>
      <c r="C642" s="26" t="s">
        <v>37</v>
      </c>
      <c r="D642" s="26">
        <v>24</v>
      </c>
      <c r="E642" s="26">
        <v>0</v>
      </c>
      <c r="F642" s="45">
        <v>5466.88</v>
      </c>
      <c r="G642" s="25" t="s">
        <v>11</v>
      </c>
      <c r="H642" s="25" t="s">
        <v>11</v>
      </c>
      <c r="I642" s="25" t="s">
        <v>13</v>
      </c>
      <c r="J642" s="53">
        <f t="shared" si="9"/>
        <v>26961</v>
      </c>
      <c r="K642" s="33">
        <f>DATEDIF(J642,DATE(2023,6,8),"Y")</f>
        <v>49</v>
      </c>
    </row>
    <row r="643" spans="1:11" x14ac:dyDescent="0.25">
      <c r="A643" s="22" t="s">
        <v>675</v>
      </c>
      <c r="B643" s="23">
        <v>1986</v>
      </c>
      <c r="C643" s="23" t="s">
        <v>30</v>
      </c>
      <c r="D643" s="23">
        <v>2</v>
      </c>
      <c r="E643" s="23">
        <v>0</v>
      </c>
      <c r="F643" s="44">
        <v>5469.01</v>
      </c>
      <c r="G643" s="22" t="s">
        <v>11</v>
      </c>
      <c r="H643" s="22" t="s">
        <v>11</v>
      </c>
      <c r="I643" s="22" t="s">
        <v>247</v>
      </c>
      <c r="J643" s="52">
        <f t="shared" ref="J643:J706" si="10">DATE(B643,MONTH(1&amp;C643),D643)</f>
        <v>31748</v>
      </c>
      <c r="K643" s="32">
        <f>DATEDIF(J643,DATE(2023,6,8),"Y")</f>
        <v>36</v>
      </c>
    </row>
    <row r="644" spans="1:11" x14ac:dyDescent="0.25">
      <c r="A644" s="25" t="s">
        <v>676</v>
      </c>
      <c r="B644" s="26">
        <v>1986</v>
      </c>
      <c r="C644" s="26" t="s">
        <v>10</v>
      </c>
      <c r="D644" s="26">
        <v>12</v>
      </c>
      <c r="E644" s="26">
        <v>1</v>
      </c>
      <c r="F644" s="45">
        <v>5472.45</v>
      </c>
      <c r="G644" s="25" t="s">
        <v>11</v>
      </c>
      <c r="H644" s="25" t="s">
        <v>12</v>
      </c>
      <c r="I644" s="25" t="s">
        <v>42</v>
      </c>
      <c r="J644" s="53">
        <f t="shared" si="10"/>
        <v>31605</v>
      </c>
      <c r="K644" s="33">
        <f>DATEDIF(J644,DATE(2023,6,8),"Y")</f>
        <v>36</v>
      </c>
    </row>
    <row r="645" spans="1:11" x14ac:dyDescent="0.25">
      <c r="A645" s="22" t="s">
        <v>677</v>
      </c>
      <c r="B645" s="23">
        <v>1986</v>
      </c>
      <c r="C645" s="23" t="s">
        <v>20</v>
      </c>
      <c r="D645" s="23">
        <v>30</v>
      </c>
      <c r="E645" s="23">
        <v>1</v>
      </c>
      <c r="F645" s="44">
        <v>5478.04</v>
      </c>
      <c r="G645" s="22" t="s">
        <v>11</v>
      </c>
      <c r="H645" s="22" t="s">
        <v>12</v>
      </c>
      <c r="I645" s="22" t="s">
        <v>13</v>
      </c>
      <c r="J645" s="52">
        <f t="shared" si="10"/>
        <v>31685</v>
      </c>
      <c r="K645" s="32">
        <f>DATEDIF(J645,DATE(2023,6,8),"Y")</f>
        <v>36</v>
      </c>
    </row>
    <row r="646" spans="1:11" x14ac:dyDescent="0.25">
      <c r="A646" s="25" t="s">
        <v>678</v>
      </c>
      <c r="B646" s="26">
        <v>1984</v>
      </c>
      <c r="C646" s="26" t="s">
        <v>35</v>
      </c>
      <c r="D646" s="26">
        <v>26</v>
      </c>
      <c r="E646" s="26">
        <v>1</v>
      </c>
      <c r="F646" s="45">
        <v>5484.47</v>
      </c>
      <c r="G646" s="25" t="s">
        <v>11</v>
      </c>
      <c r="H646" s="25" t="s">
        <v>11</v>
      </c>
      <c r="I646" s="25" t="s">
        <v>13</v>
      </c>
      <c r="J646" s="53">
        <f t="shared" si="10"/>
        <v>30920</v>
      </c>
      <c r="K646" s="33">
        <f>DATEDIF(J646,DATE(2023,6,8),"Y")</f>
        <v>38</v>
      </c>
    </row>
    <row r="647" spans="1:11" x14ac:dyDescent="0.25">
      <c r="A647" s="22" t="s">
        <v>679</v>
      </c>
      <c r="B647" s="23">
        <v>1984</v>
      </c>
      <c r="C647" s="23" t="s">
        <v>35</v>
      </c>
      <c r="D647" s="23">
        <v>17</v>
      </c>
      <c r="E647" s="23">
        <v>1</v>
      </c>
      <c r="F647" s="44">
        <v>5488.26</v>
      </c>
      <c r="G647" s="22" t="s">
        <v>11</v>
      </c>
      <c r="H647" s="22" t="s">
        <v>12</v>
      </c>
      <c r="I647" s="22" t="s">
        <v>42</v>
      </c>
      <c r="J647" s="52">
        <f t="shared" si="10"/>
        <v>30911</v>
      </c>
      <c r="K647" s="32">
        <f>DATEDIF(J647,DATE(2023,6,8),"Y")</f>
        <v>38</v>
      </c>
    </row>
    <row r="648" spans="1:11" x14ac:dyDescent="0.25">
      <c r="A648" s="25" t="s">
        <v>680</v>
      </c>
      <c r="B648" s="26">
        <v>1988</v>
      </c>
      <c r="C648" s="26" t="s">
        <v>10</v>
      </c>
      <c r="D648" s="26">
        <v>29</v>
      </c>
      <c r="E648" s="26">
        <v>3</v>
      </c>
      <c r="F648" s="45">
        <v>5503.36</v>
      </c>
      <c r="G648" s="25" t="s">
        <v>11</v>
      </c>
      <c r="H648" s="25" t="s">
        <v>11</v>
      </c>
      <c r="I648" s="25" t="s">
        <v>23</v>
      </c>
      <c r="J648" s="53">
        <f t="shared" si="10"/>
        <v>32353</v>
      </c>
      <c r="K648" s="33">
        <f>DATEDIF(J648,DATE(2023,6,8),"Y")</f>
        <v>34</v>
      </c>
    </row>
    <row r="649" spans="1:11" x14ac:dyDescent="0.25">
      <c r="A649" s="22" t="s">
        <v>681</v>
      </c>
      <c r="B649" s="23">
        <v>1981</v>
      </c>
      <c r="C649" s="23" t="s">
        <v>15</v>
      </c>
      <c r="D649" s="23">
        <v>7</v>
      </c>
      <c r="E649" s="23">
        <v>1</v>
      </c>
      <c r="F649" s="44">
        <v>5539.4</v>
      </c>
      <c r="G649" s="22" t="s">
        <v>11</v>
      </c>
      <c r="H649" s="22" t="s">
        <v>11</v>
      </c>
      <c r="I649" s="22" t="s">
        <v>13</v>
      </c>
      <c r="J649" s="52">
        <f t="shared" si="10"/>
        <v>29897</v>
      </c>
      <c r="K649" s="32">
        <f>DATEDIF(J649,DATE(2023,6,8),"Y")</f>
        <v>41</v>
      </c>
    </row>
    <row r="650" spans="1:11" x14ac:dyDescent="0.25">
      <c r="A650" s="25" t="s">
        <v>682</v>
      </c>
      <c r="B650" s="26">
        <v>1980</v>
      </c>
      <c r="C650" s="26" t="s">
        <v>30</v>
      </c>
      <c r="D650" s="26">
        <v>7</v>
      </c>
      <c r="E650" s="26">
        <v>2</v>
      </c>
      <c r="F650" s="45">
        <v>5540.35</v>
      </c>
      <c r="G650" s="25" t="s">
        <v>11</v>
      </c>
      <c r="H650" s="25" t="s">
        <v>11</v>
      </c>
      <c r="I650" s="25" t="s">
        <v>23</v>
      </c>
      <c r="J650" s="53">
        <f t="shared" si="10"/>
        <v>29562</v>
      </c>
      <c r="K650" s="33">
        <f>DATEDIF(J650,DATE(2023,6,8),"Y")</f>
        <v>42</v>
      </c>
    </row>
    <row r="651" spans="1:11" x14ac:dyDescent="0.25">
      <c r="A651" s="22" t="s">
        <v>683</v>
      </c>
      <c r="B651" s="23">
        <v>1999</v>
      </c>
      <c r="C651" s="23" t="s">
        <v>20</v>
      </c>
      <c r="D651" s="23">
        <v>22</v>
      </c>
      <c r="E651" s="23">
        <v>0</v>
      </c>
      <c r="F651" s="44">
        <v>5552.61</v>
      </c>
      <c r="G651" s="22" t="s">
        <v>11</v>
      </c>
      <c r="H651" s="22" t="s">
        <v>12</v>
      </c>
      <c r="I651" s="22" t="s">
        <v>535</v>
      </c>
      <c r="J651" s="52">
        <f t="shared" si="10"/>
        <v>36425</v>
      </c>
      <c r="K651" s="32">
        <f>DATEDIF(J651,DATE(2023,6,8),"Y")</f>
        <v>23</v>
      </c>
    </row>
    <row r="652" spans="1:11" x14ac:dyDescent="0.25">
      <c r="A652" s="25" t="s">
        <v>684</v>
      </c>
      <c r="B652" s="26">
        <v>1974</v>
      </c>
      <c r="C652" s="26" t="s">
        <v>20</v>
      </c>
      <c r="D652" s="26">
        <v>18</v>
      </c>
      <c r="E652" s="26">
        <v>0</v>
      </c>
      <c r="F652" s="45">
        <v>5576.35</v>
      </c>
      <c r="G652" s="25" t="s">
        <v>11</v>
      </c>
      <c r="H652" s="25" t="s">
        <v>12</v>
      </c>
      <c r="I652" s="25" t="s">
        <v>13</v>
      </c>
      <c r="J652" s="53">
        <f t="shared" si="10"/>
        <v>27290</v>
      </c>
      <c r="K652" s="33">
        <f>DATEDIF(J652,DATE(2023,6,8),"Y")</f>
        <v>48</v>
      </c>
    </row>
    <row r="653" spans="1:11" x14ac:dyDescent="0.25">
      <c r="A653" s="22" t="s">
        <v>685</v>
      </c>
      <c r="B653" s="23">
        <v>1985</v>
      </c>
      <c r="C653" s="23" t="s">
        <v>20</v>
      </c>
      <c r="D653" s="23">
        <v>5</v>
      </c>
      <c r="E653" s="23">
        <v>3</v>
      </c>
      <c r="F653" s="44">
        <v>5582.95</v>
      </c>
      <c r="G653" s="22" t="s">
        <v>11</v>
      </c>
      <c r="H653" s="22" t="s">
        <v>16</v>
      </c>
      <c r="I653" s="22" t="s">
        <v>23</v>
      </c>
      <c r="J653" s="52">
        <f t="shared" si="10"/>
        <v>31295</v>
      </c>
      <c r="K653" s="32">
        <f>DATEDIF(J653,DATE(2023,6,8),"Y")</f>
        <v>37</v>
      </c>
    </row>
    <row r="654" spans="1:11" x14ac:dyDescent="0.25">
      <c r="A654" s="25" t="s">
        <v>686</v>
      </c>
      <c r="B654" s="26">
        <v>1986</v>
      </c>
      <c r="C654" s="26" t="s">
        <v>15</v>
      </c>
      <c r="D654" s="26">
        <v>21</v>
      </c>
      <c r="E654" s="26">
        <v>2</v>
      </c>
      <c r="F654" s="45">
        <v>5584.31</v>
      </c>
      <c r="G654" s="25" t="s">
        <v>12</v>
      </c>
      <c r="H654" s="25" t="s">
        <v>16</v>
      </c>
      <c r="I654" s="25" t="s">
        <v>13</v>
      </c>
      <c r="J654" s="53">
        <f t="shared" si="10"/>
        <v>31737</v>
      </c>
      <c r="K654" s="33">
        <f>DATEDIF(J654,DATE(2023,6,8),"Y")</f>
        <v>36</v>
      </c>
    </row>
    <row r="655" spans="1:11" x14ac:dyDescent="0.25">
      <c r="A655" s="22" t="s">
        <v>687</v>
      </c>
      <c r="B655" s="23">
        <v>1983</v>
      </c>
      <c r="C655" s="23" t="s">
        <v>37</v>
      </c>
      <c r="D655" s="23">
        <v>3</v>
      </c>
      <c r="E655" s="23">
        <v>3</v>
      </c>
      <c r="F655" s="44">
        <v>5587.59</v>
      </c>
      <c r="G655" s="22" t="s">
        <v>11</v>
      </c>
      <c r="H655" s="22" t="s">
        <v>16</v>
      </c>
      <c r="I655" s="22" t="s">
        <v>13</v>
      </c>
      <c r="J655" s="52">
        <f t="shared" si="10"/>
        <v>30592</v>
      </c>
      <c r="K655" s="32">
        <f>DATEDIF(J655,DATE(2023,6,8),"Y")</f>
        <v>39</v>
      </c>
    </row>
    <row r="656" spans="1:11" x14ac:dyDescent="0.25">
      <c r="A656" s="25" t="s">
        <v>688</v>
      </c>
      <c r="B656" s="26">
        <v>1988</v>
      </c>
      <c r="C656" s="26" t="s">
        <v>15</v>
      </c>
      <c r="D656" s="26">
        <v>18</v>
      </c>
      <c r="E656" s="26">
        <v>1</v>
      </c>
      <c r="F656" s="45">
        <v>5594.85</v>
      </c>
      <c r="G656" s="25" t="s">
        <v>11</v>
      </c>
      <c r="H656" s="25" t="s">
        <v>12</v>
      </c>
      <c r="I656" s="25" t="s">
        <v>247</v>
      </c>
      <c r="J656" s="53">
        <f t="shared" si="10"/>
        <v>32465</v>
      </c>
      <c r="K656" s="33">
        <f>DATEDIF(J656,DATE(2023,6,8),"Y")</f>
        <v>34</v>
      </c>
    </row>
    <row r="657" spans="1:11" x14ac:dyDescent="0.25">
      <c r="A657" s="22" t="s">
        <v>689</v>
      </c>
      <c r="B657" s="23">
        <v>1978</v>
      </c>
      <c r="C657" s="23" t="s">
        <v>20</v>
      </c>
      <c r="D657" s="23">
        <v>11</v>
      </c>
      <c r="E657" s="23">
        <v>2</v>
      </c>
      <c r="F657" s="44">
        <v>5612.83</v>
      </c>
      <c r="G657" s="22" t="s">
        <v>11</v>
      </c>
      <c r="H657" s="22" t="s">
        <v>12</v>
      </c>
      <c r="I657" s="22" t="s">
        <v>13</v>
      </c>
      <c r="J657" s="52">
        <f t="shared" si="10"/>
        <v>28744</v>
      </c>
      <c r="K657" s="32">
        <f>DATEDIF(J657,DATE(2023,6,8),"Y")</f>
        <v>44</v>
      </c>
    </row>
    <row r="658" spans="1:11" x14ac:dyDescent="0.25">
      <c r="A658" s="25" t="s">
        <v>690</v>
      </c>
      <c r="B658" s="26">
        <v>1994</v>
      </c>
      <c r="C658" s="26" t="s">
        <v>15</v>
      </c>
      <c r="D658" s="26">
        <v>15</v>
      </c>
      <c r="E658" s="26">
        <v>5</v>
      </c>
      <c r="F658" s="45">
        <v>5615.37</v>
      </c>
      <c r="G658" s="25" t="s">
        <v>11</v>
      </c>
      <c r="H658" s="25" t="s">
        <v>12</v>
      </c>
      <c r="I658" s="25" t="s">
        <v>42</v>
      </c>
      <c r="J658" s="53">
        <f t="shared" si="10"/>
        <v>34653</v>
      </c>
      <c r="K658" s="33">
        <f>DATEDIF(J658,DATE(2023,6,8),"Y")</f>
        <v>28</v>
      </c>
    </row>
    <row r="659" spans="1:11" x14ac:dyDescent="0.25">
      <c r="A659" s="22" t="s">
        <v>691</v>
      </c>
      <c r="B659" s="23">
        <v>1987</v>
      </c>
      <c r="C659" s="23" t="s">
        <v>30</v>
      </c>
      <c r="D659" s="23">
        <v>9</v>
      </c>
      <c r="E659" s="23">
        <v>1</v>
      </c>
      <c r="F659" s="44">
        <v>5630.46</v>
      </c>
      <c r="G659" s="22" t="s">
        <v>11</v>
      </c>
      <c r="H659" s="22" t="s">
        <v>12</v>
      </c>
      <c r="I659" s="22" t="s">
        <v>23</v>
      </c>
      <c r="J659" s="52">
        <f t="shared" si="10"/>
        <v>32120</v>
      </c>
      <c r="K659" s="32">
        <f>DATEDIF(J659,DATE(2023,6,8),"Y")</f>
        <v>35</v>
      </c>
    </row>
    <row r="660" spans="1:11" x14ac:dyDescent="0.25">
      <c r="A660" s="25" t="s">
        <v>692</v>
      </c>
      <c r="B660" s="26">
        <v>1983</v>
      </c>
      <c r="C660" s="26" t="s">
        <v>18</v>
      </c>
      <c r="D660" s="26">
        <v>8</v>
      </c>
      <c r="E660" s="26">
        <v>0</v>
      </c>
      <c r="F660" s="45">
        <v>5649.72</v>
      </c>
      <c r="G660" s="25" t="s">
        <v>11</v>
      </c>
      <c r="H660" s="25" t="s">
        <v>12</v>
      </c>
      <c r="I660" s="25" t="s">
        <v>42</v>
      </c>
      <c r="J660" s="53">
        <f t="shared" si="10"/>
        <v>30475</v>
      </c>
      <c r="K660" s="33">
        <f>DATEDIF(J660,DATE(2023,6,8),"Y")</f>
        <v>40</v>
      </c>
    </row>
    <row r="661" spans="1:11" x14ac:dyDescent="0.25">
      <c r="A661" s="22" t="s">
        <v>693</v>
      </c>
      <c r="B661" s="23">
        <v>1978</v>
      </c>
      <c r="C661" s="23" t="s">
        <v>20</v>
      </c>
      <c r="D661" s="23">
        <v>27</v>
      </c>
      <c r="E661" s="23">
        <v>2</v>
      </c>
      <c r="F661" s="44">
        <v>5650.14</v>
      </c>
      <c r="G661" s="22" t="s">
        <v>11</v>
      </c>
      <c r="H661" s="22" t="s">
        <v>16</v>
      </c>
      <c r="I661" s="22" t="s">
        <v>13</v>
      </c>
      <c r="J661" s="52">
        <f t="shared" si="10"/>
        <v>28760</v>
      </c>
      <c r="K661" s="32">
        <f>DATEDIF(J661,DATE(2023,6,8),"Y")</f>
        <v>44</v>
      </c>
    </row>
    <row r="662" spans="1:11" x14ac:dyDescent="0.25">
      <c r="A662" s="25" t="s">
        <v>694</v>
      </c>
      <c r="B662" s="26">
        <v>1983</v>
      </c>
      <c r="C662" s="26" t="s">
        <v>20</v>
      </c>
      <c r="D662" s="26">
        <v>3</v>
      </c>
      <c r="E662" s="26">
        <v>0</v>
      </c>
      <c r="F662" s="45">
        <v>5662.23</v>
      </c>
      <c r="G662" s="25" t="s">
        <v>11</v>
      </c>
      <c r="H662" s="25" t="s">
        <v>16</v>
      </c>
      <c r="I662" s="25" t="s">
        <v>13</v>
      </c>
      <c r="J662" s="53">
        <f t="shared" si="10"/>
        <v>30562</v>
      </c>
      <c r="K662" s="33">
        <f>DATEDIF(J662,DATE(2023,6,8),"Y")</f>
        <v>39</v>
      </c>
    </row>
    <row r="663" spans="1:11" x14ac:dyDescent="0.25">
      <c r="A663" s="22" t="s">
        <v>695</v>
      </c>
      <c r="B663" s="23">
        <v>1984</v>
      </c>
      <c r="C663" s="23" t="s">
        <v>35</v>
      </c>
      <c r="D663" s="23">
        <v>12</v>
      </c>
      <c r="E663" s="23">
        <v>3</v>
      </c>
      <c r="F663" s="44">
        <v>5679.13</v>
      </c>
      <c r="G663" s="22" t="s">
        <v>11</v>
      </c>
      <c r="H663" s="22" t="s">
        <v>11</v>
      </c>
      <c r="I663" s="22" t="s">
        <v>13</v>
      </c>
      <c r="J663" s="52">
        <f t="shared" si="10"/>
        <v>30906</v>
      </c>
      <c r="K663" s="32">
        <f>DATEDIF(J663,DATE(2023,6,8),"Y")</f>
        <v>38</v>
      </c>
    </row>
    <row r="664" spans="1:11" x14ac:dyDescent="0.25">
      <c r="A664" s="25" t="s">
        <v>696</v>
      </c>
      <c r="B664" s="26">
        <v>1972</v>
      </c>
      <c r="C664" s="26" t="s">
        <v>37</v>
      </c>
      <c r="D664" s="26">
        <v>28</v>
      </c>
      <c r="E664" s="26">
        <v>0</v>
      </c>
      <c r="F664" s="45">
        <v>5690.79</v>
      </c>
      <c r="G664" s="25" t="s">
        <v>11</v>
      </c>
      <c r="H664" s="25" t="s">
        <v>16</v>
      </c>
      <c r="I664" s="25" t="s">
        <v>13</v>
      </c>
      <c r="J664" s="53">
        <f t="shared" si="10"/>
        <v>26600</v>
      </c>
      <c r="K664" s="33">
        <f>DATEDIF(J664,DATE(2023,6,8),"Y")</f>
        <v>50</v>
      </c>
    </row>
    <row r="665" spans="1:11" x14ac:dyDescent="0.25">
      <c r="A665" s="22" t="s">
        <v>697</v>
      </c>
      <c r="B665" s="23">
        <v>1992</v>
      </c>
      <c r="C665" s="23" t="s">
        <v>15</v>
      </c>
      <c r="D665" s="23">
        <v>3</v>
      </c>
      <c r="E665" s="23">
        <v>3</v>
      </c>
      <c r="F665" s="44">
        <v>5693.43</v>
      </c>
      <c r="G665" s="22" t="s">
        <v>11</v>
      </c>
      <c r="H665" s="22" t="s">
        <v>12</v>
      </c>
      <c r="I665" s="22" t="s">
        <v>23</v>
      </c>
      <c r="J665" s="52">
        <f t="shared" si="10"/>
        <v>33911</v>
      </c>
      <c r="K665" s="32">
        <f>DATEDIF(J665,DATE(2023,6,8),"Y")</f>
        <v>30</v>
      </c>
    </row>
    <row r="666" spans="1:11" x14ac:dyDescent="0.25">
      <c r="A666" s="25" t="s">
        <v>698</v>
      </c>
      <c r="B666" s="26">
        <v>1974</v>
      </c>
      <c r="C666" s="26" t="s">
        <v>10</v>
      </c>
      <c r="D666" s="26">
        <v>6</v>
      </c>
      <c r="E666" s="26">
        <v>0</v>
      </c>
      <c r="F666" s="45">
        <v>5698.74</v>
      </c>
      <c r="G666" s="25" t="s">
        <v>11</v>
      </c>
      <c r="H666" s="25" t="s">
        <v>11</v>
      </c>
      <c r="I666" s="25" t="s">
        <v>23</v>
      </c>
      <c r="J666" s="53">
        <f t="shared" si="10"/>
        <v>27216</v>
      </c>
      <c r="K666" s="33">
        <f>DATEDIF(J666,DATE(2023,6,8),"Y")</f>
        <v>48</v>
      </c>
    </row>
    <row r="667" spans="1:11" x14ac:dyDescent="0.25">
      <c r="A667" s="22" t="s">
        <v>699</v>
      </c>
      <c r="B667" s="23">
        <v>1981</v>
      </c>
      <c r="C667" s="23" t="s">
        <v>18</v>
      </c>
      <c r="D667" s="23">
        <v>15</v>
      </c>
      <c r="E667" s="23">
        <v>0</v>
      </c>
      <c r="F667" s="44">
        <v>5699.84</v>
      </c>
      <c r="G667" s="22" t="s">
        <v>11</v>
      </c>
      <c r="H667" s="22" t="s">
        <v>12</v>
      </c>
      <c r="I667" s="22" t="s">
        <v>13</v>
      </c>
      <c r="J667" s="52">
        <f t="shared" si="10"/>
        <v>29752</v>
      </c>
      <c r="K667" s="32">
        <f>DATEDIF(J667,DATE(2023,6,8),"Y")</f>
        <v>41</v>
      </c>
    </row>
    <row r="668" spans="1:11" x14ac:dyDescent="0.25">
      <c r="A668" s="25" t="s">
        <v>700</v>
      </c>
      <c r="B668" s="26">
        <v>1993</v>
      </c>
      <c r="C668" s="26" t="s">
        <v>15</v>
      </c>
      <c r="D668" s="26">
        <v>3</v>
      </c>
      <c r="E668" s="26">
        <v>4</v>
      </c>
      <c r="F668" s="45">
        <v>5708.87</v>
      </c>
      <c r="G668" s="25" t="s">
        <v>11</v>
      </c>
      <c r="H668" s="25" t="s">
        <v>16</v>
      </c>
      <c r="I668" s="25" t="s">
        <v>42</v>
      </c>
      <c r="J668" s="53">
        <f t="shared" si="10"/>
        <v>34276</v>
      </c>
      <c r="K668" s="33">
        <f>DATEDIF(J668,DATE(2023,6,8),"Y")</f>
        <v>29</v>
      </c>
    </row>
    <row r="669" spans="1:11" x14ac:dyDescent="0.25">
      <c r="A669" s="22" t="s">
        <v>701</v>
      </c>
      <c r="B669" s="23">
        <v>1981</v>
      </c>
      <c r="C669" s="23" t="s">
        <v>35</v>
      </c>
      <c r="D669" s="23">
        <v>30</v>
      </c>
      <c r="E669" s="23">
        <v>0</v>
      </c>
      <c r="F669" s="44">
        <v>5709.16</v>
      </c>
      <c r="G669" s="22" t="s">
        <v>12</v>
      </c>
      <c r="H669" s="22" t="s">
        <v>12</v>
      </c>
      <c r="I669" s="22" t="s">
        <v>13</v>
      </c>
      <c r="J669" s="52">
        <f t="shared" si="10"/>
        <v>29828</v>
      </c>
      <c r="K669" s="32">
        <f>DATEDIF(J669,DATE(2023,6,8),"Y")</f>
        <v>41</v>
      </c>
    </row>
    <row r="670" spans="1:11" x14ac:dyDescent="0.25">
      <c r="A670" s="25" t="s">
        <v>702</v>
      </c>
      <c r="B670" s="26">
        <v>1971</v>
      </c>
      <c r="C670" s="26" t="s">
        <v>30</v>
      </c>
      <c r="D670" s="26">
        <v>18</v>
      </c>
      <c r="E670" s="26">
        <v>0</v>
      </c>
      <c r="F670" s="45">
        <v>5720.38</v>
      </c>
      <c r="G670" s="25" t="s">
        <v>11</v>
      </c>
      <c r="H670" s="25" t="s">
        <v>16</v>
      </c>
      <c r="I670" s="25" t="s">
        <v>13</v>
      </c>
      <c r="J670" s="53">
        <f t="shared" si="10"/>
        <v>26285</v>
      </c>
      <c r="K670" s="33">
        <f>DATEDIF(J670,DATE(2023,6,8),"Y")</f>
        <v>51</v>
      </c>
    </row>
    <row r="671" spans="1:11" x14ac:dyDescent="0.25">
      <c r="A671" s="22" t="s">
        <v>703</v>
      </c>
      <c r="B671" s="23">
        <v>1987</v>
      </c>
      <c r="C671" s="23" t="s">
        <v>37</v>
      </c>
      <c r="D671" s="23">
        <v>19</v>
      </c>
      <c r="E671" s="23">
        <v>2</v>
      </c>
      <c r="F671" s="44">
        <v>5729.01</v>
      </c>
      <c r="G671" s="22" t="s">
        <v>16</v>
      </c>
      <c r="H671" s="22" t="s">
        <v>11</v>
      </c>
      <c r="I671" s="22" t="s">
        <v>23</v>
      </c>
      <c r="J671" s="52">
        <f t="shared" si="10"/>
        <v>32069</v>
      </c>
      <c r="K671" s="32">
        <f>DATEDIF(J671,DATE(2023,6,8),"Y")</f>
        <v>35</v>
      </c>
    </row>
    <row r="672" spans="1:11" x14ac:dyDescent="0.25">
      <c r="A672" s="25" t="s">
        <v>704</v>
      </c>
      <c r="B672" s="26">
        <v>1972</v>
      </c>
      <c r="C672" s="26" t="s">
        <v>35</v>
      </c>
      <c r="D672" s="26">
        <v>21</v>
      </c>
      <c r="E672" s="26">
        <v>0</v>
      </c>
      <c r="F672" s="45">
        <v>5741.67</v>
      </c>
      <c r="G672" s="25" t="s">
        <v>11</v>
      </c>
      <c r="H672" s="25" t="s">
        <v>12</v>
      </c>
      <c r="I672" s="25" t="s">
        <v>13</v>
      </c>
      <c r="J672" s="53">
        <f t="shared" si="10"/>
        <v>26532</v>
      </c>
      <c r="K672" s="33">
        <f>DATEDIF(J672,DATE(2023,6,8),"Y")</f>
        <v>50</v>
      </c>
    </row>
    <row r="673" spans="1:11" x14ac:dyDescent="0.25">
      <c r="A673" s="22" t="s">
        <v>705</v>
      </c>
      <c r="B673" s="23">
        <v>1993</v>
      </c>
      <c r="C673" s="23" t="s">
        <v>18</v>
      </c>
      <c r="D673" s="23">
        <v>10</v>
      </c>
      <c r="E673" s="23">
        <v>0</v>
      </c>
      <c r="F673" s="44">
        <v>5748.13</v>
      </c>
      <c r="G673" s="22" t="s">
        <v>11</v>
      </c>
      <c r="H673" s="22" t="s">
        <v>16</v>
      </c>
      <c r="I673" s="22" t="s">
        <v>300</v>
      </c>
      <c r="J673" s="52">
        <f t="shared" si="10"/>
        <v>34130</v>
      </c>
      <c r="K673" s="32">
        <f>DATEDIF(J673,DATE(2023,6,8),"Y")</f>
        <v>29</v>
      </c>
    </row>
    <row r="674" spans="1:11" x14ac:dyDescent="0.25">
      <c r="A674" s="25" t="s">
        <v>706</v>
      </c>
      <c r="B674" s="26">
        <v>1983</v>
      </c>
      <c r="C674" s="26" t="s">
        <v>35</v>
      </c>
      <c r="D674" s="26">
        <v>30</v>
      </c>
      <c r="E674" s="26">
        <v>0</v>
      </c>
      <c r="F674" s="45">
        <v>5757.41</v>
      </c>
      <c r="G674" s="25" t="s">
        <v>11</v>
      </c>
      <c r="H674" s="25" t="s">
        <v>12</v>
      </c>
      <c r="I674" s="25" t="s">
        <v>166</v>
      </c>
      <c r="J674" s="53">
        <f t="shared" si="10"/>
        <v>30558</v>
      </c>
      <c r="K674" s="33">
        <f>DATEDIF(J674,DATE(2023,6,8),"Y")</f>
        <v>39</v>
      </c>
    </row>
    <row r="675" spans="1:11" x14ac:dyDescent="0.25">
      <c r="A675" s="22" t="s">
        <v>707</v>
      </c>
      <c r="B675" s="23">
        <v>2004</v>
      </c>
      <c r="C675" s="23" t="s">
        <v>15</v>
      </c>
      <c r="D675" s="23">
        <v>1</v>
      </c>
      <c r="E675" s="23">
        <v>0</v>
      </c>
      <c r="F675" s="44">
        <v>5778.71</v>
      </c>
      <c r="G675" s="22" t="s">
        <v>11</v>
      </c>
      <c r="H675" s="22" t="s">
        <v>12</v>
      </c>
      <c r="I675" s="22" t="s">
        <v>632</v>
      </c>
      <c r="J675" s="52">
        <f t="shared" si="10"/>
        <v>38292</v>
      </c>
      <c r="K675" s="32">
        <f>DATEDIF(J675,DATE(2023,6,8),"Y")</f>
        <v>18</v>
      </c>
    </row>
    <row r="676" spans="1:11" x14ac:dyDescent="0.25">
      <c r="A676" s="25" t="s">
        <v>708</v>
      </c>
      <c r="B676" s="26">
        <v>1980</v>
      </c>
      <c r="C676" s="26" t="s">
        <v>20</v>
      </c>
      <c r="D676" s="26">
        <v>18</v>
      </c>
      <c r="E676" s="26">
        <v>2</v>
      </c>
      <c r="F676" s="45">
        <v>5807.06</v>
      </c>
      <c r="G676" s="25" t="s">
        <v>11</v>
      </c>
      <c r="H676" s="25" t="s">
        <v>12</v>
      </c>
      <c r="I676" s="25" t="s">
        <v>13</v>
      </c>
      <c r="J676" s="53">
        <f t="shared" si="10"/>
        <v>29482</v>
      </c>
      <c r="K676" s="33">
        <f>DATEDIF(J676,DATE(2023,6,8),"Y")</f>
        <v>42</v>
      </c>
    </row>
    <row r="677" spans="1:11" x14ac:dyDescent="0.25">
      <c r="A677" s="22" t="s">
        <v>709</v>
      </c>
      <c r="B677" s="23">
        <v>1972</v>
      </c>
      <c r="C677" s="23" t="s">
        <v>15</v>
      </c>
      <c r="D677" s="23">
        <v>2</v>
      </c>
      <c r="E677" s="23">
        <v>0</v>
      </c>
      <c r="F677" s="44">
        <v>5812.9</v>
      </c>
      <c r="G677" s="22" t="s">
        <v>11</v>
      </c>
      <c r="H677" s="22" t="s">
        <v>11</v>
      </c>
      <c r="I677" s="22" t="s">
        <v>13</v>
      </c>
      <c r="J677" s="52">
        <f t="shared" si="10"/>
        <v>26605</v>
      </c>
      <c r="K677" s="32">
        <f>DATEDIF(J677,DATE(2023,6,8),"Y")</f>
        <v>50</v>
      </c>
    </row>
    <row r="678" spans="1:11" x14ac:dyDescent="0.25">
      <c r="A678" s="25" t="s">
        <v>710</v>
      </c>
      <c r="B678" s="26">
        <v>2002</v>
      </c>
      <c r="C678" s="26" t="s">
        <v>10</v>
      </c>
      <c r="D678" s="26">
        <v>22</v>
      </c>
      <c r="E678" s="26">
        <v>0</v>
      </c>
      <c r="F678" s="45">
        <v>5816.58</v>
      </c>
      <c r="G678" s="25" t="s">
        <v>11</v>
      </c>
      <c r="H678" s="25" t="s">
        <v>11</v>
      </c>
      <c r="I678" s="25" t="s">
        <v>535</v>
      </c>
      <c r="J678" s="53">
        <f t="shared" si="10"/>
        <v>37459</v>
      </c>
      <c r="K678" s="33">
        <f>DATEDIF(J678,DATE(2023,6,8),"Y")</f>
        <v>20</v>
      </c>
    </row>
    <row r="679" spans="1:11" x14ac:dyDescent="0.25">
      <c r="A679" s="22" t="s">
        <v>711</v>
      </c>
      <c r="B679" s="23">
        <v>1971</v>
      </c>
      <c r="C679" s="23" t="s">
        <v>20</v>
      </c>
      <c r="D679" s="23">
        <v>27</v>
      </c>
      <c r="E679" s="23">
        <v>0</v>
      </c>
      <c r="F679" s="44">
        <v>5832.6</v>
      </c>
      <c r="G679" s="22" t="s">
        <v>11</v>
      </c>
      <c r="H679" s="22" t="s">
        <v>12</v>
      </c>
      <c r="I679" s="22" t="s">
        <v>23</v>
      </c>
      <c r="J679" s="52">
        <f t="shared" si="10"/>
        <v>26203</v>
      </c>
      <c r="K679" s="32">
        <f>DATEDIF(J679,DATE(2023,6,8),"Y")</f>
        <v>51</v>
      </c>
    </row>
    <row r="680" spans="1:11" x14ac:dyDescent="0.25">
      <c r="A680" s="25" t="s">
        <v>712</v>
      </c>
      <c r="B680" s="26">
        <v>1987</v>
      </c>
      <c r="C680" s="26" t="s">
        <v>10</v>
      </c>
      <c r="D680" s="26">
        <v>27</v>
      </c>
      <c r="E680" s="26">
        <v>2</v>
      </c>
      <c r="F680" s="45">
        <v>5836.52</v>
      </c>
      <c r="G680" s="25" t="s">
        <v>11</v>
      </c>
      <c r="H680" s="25" t="s">
        <v>12</v>
      </c>
      <c r="I680" s="25" t="s">
        <v>13</v>
      </c>
      <c r="J680" s="53">
        <f t="shared" si="10"/>
        <v>31985</v>
      </c>
      <c r="K680" s="33">
        <f>DATEDIF(J680,DATE(2023,6,8),"Y")</f>
        <v>35</v>
      </c>
    </row>
    <row r="681" spans="1:11" x14ac:dyDescent="0.25">
      <c r="A681" s="22" t="s">
        <v>713</v>
      </c>
      <c r="B681" s="23">
        <v>1995</v>
      </c>
      <c r="C681" s="23" t="s">
        <v>35</v>
      </c>
      <c r="D681" s="23">
        <v>20</v>
      </c>
      <c r="E681" s="23">
        <v>0</v>
      </c>
      <c r="F681" s="44">
        <v>5843.99</v>
      </c>
      <c r="G681" s="22" t="s">
        <v>11</v>
      </c>
      <c r="H681" s="22" t="s">
        <v>11</v>
      </c>
      <c r="I681" s="22" t="s">
        <v>200</v>
      </c>
      <c r="J681" s="52">
        <f t="shared" si="10"/>
        <v>34931</v>
      </c>
      <c r="K681" s="32">
        <f>DATEDIF(J681,DATE(2023,6,8),"Y")</f>
        <v>27</v>
      </c>
    </row>
    <row r="682" spans="1:11" x14ac:dyDescent="0.25">
      <c r="A682" s="25" t="s">
        <v>714</v>
      </c>
      <c r="B682" s="26">
        <v>1987</v>
      </c>
      <c r="C682" s="26" t="s">
        <v>20</v>
      </c>
      <c r="D682" s="26">
        <v>30</v>
      </c>
      <c r="E682" s="26">
        <v>2</v>
      </c>
      <c r="F682" s="45">
        <v>5846.92</v>
      </c>
      <c r="G682" s="25" t="s">
        <v>11</v>
      </c>
      <c r="H682" s="25" t="s">
        <v>11</v>
      </c>
      <c r="I682" s="25" t="s">
        <v>13</v>
      </c>
      <c r="J682" s="53">
        <f t="shared" si="10"/>
        <v>32050</v>
      </c>
      <c r="K682" s="33">
        <f>DATEDIF(J682,DATE(2023,6,8),"Y")</f>
        <v>35</v>
      </c>
    </row>
    <row r="683" spans="1:11" x14ac:dyDescent="0.25">
      <c r="A683" s="22" t="s">
        <v>715</v>
      </c>
      <c r="B683" s="23">
        <v>1985</v>
      </c>
      <c r="C683" s="23" t="s">
        <v>18</v>
      </c>
      <c r="D683" s="23">
        <v>18</v>
      </c>
      <c r="E683" s="23">
        <v>3</v>
      </c>
      <c r="F683" s="44">
        <v>5847.24</v>
      </c>
      <c r="G683" s="22" t="s">
        <v>11</v>
      </c>
      <c r="H683" s="22" t="s">
        <v>16</v>
      </c>
      <c r="I683" s="22" t="s">
        <v>13</v>
      </c>
      <c r="J683" s="52">
        <f t="shared" si="10"/>
        <v>31216</v>
      </c>
      <c r="K683" s="32">
        <f>DATEDIF(J683,DATE(2023,6,8),"Y")</f>
        <v>37</v>
      </c>
    </row>
    <row r="684" spans="1:11" x14ac:dyDescent="0.25">
      <c r="A684" s="25" t="s">
        <v>716</v>
      </c>
      <c r="B684" s="26">
        <v>1984</v>
      </c>
      <c r="C684" s="26" t="s">
        <v>15</v>
      </c>
      <c r="D684" s="26">
        <v>22</v>
      </c>
      <c r="E684" s="26">
        <v>1</v>
      </c>
      <c r="F684" s="45">
        <v>5855.9</v>
      </c>
      <c r="G684" s="25" t="s">
        <v>11</v>
      </c>
      <c r="H684" s="25" t="s">
        <v>12</v>
      </c>
      <c r="I684" s="25" t="s">
        <v>23</v>
      </c>
      <c r="J684" s="53">
        <f t="shared" si="10"/>
        <v>31008</v>
      </c>
      <c r="K684" s="33">
        <f>DATEDIF(J684,DATE(2023,6,8),"Y")</f>
        <v>38</v>
      </c>
    </row>
    <row r="685" spans="1:11" x14ac:dyDescent="0.25">
      <c r="A685" s="22" t="s">
        <v>717</v>
      </c>
      <c r="B685" s="23">
        <v>1993</v>
      </c>
      <c r="C685" s="23" t="s">
        <v>37</v>
      </c>
      <c r="D685" s="23">
        <v>19</v>
      </c>
      <c r="E685" s="23">
        <v>0</v>
      </c>
      <c r="F685" s="44">
        <v>5877.02</v>
      </c>
      <c r="G685" s="22" t="s">
        <v>11</v>
      </c>
      <c r="H685" s="22" t="s">
        <v>11</v>
      </c>
      <c r="I685" s="22" t="s">
        <v>300</v>
      </c>
      <c r="J685" s="52">
        <f t="shared" si="10"/>
        <v>34261</v>
      </c>
      <c r="K685" s="32">
        <f>DATEDIF(J685,DATE(2023,6,8),"Y")</f>
        <v>29</v>
      </c>
    </row>
    <row r="686" spans="1:11" x14ac:dyDescent="0.25">
      <c r="A686" s="25" t="s">
        <v>718</v>
      </c>
      <c r="B686" s="26">
        <v>1982</v>
      </c>
      <c r="C686" s="26" t="s">
        <v>10</v>
      </c>
      <c r="D686" s="26">
        <v>8</v>
      </c>
      <c r="E686" s="26">
        <v>0</v>
      </c>
      <c r="F686" s="45">
        <v>5910.94</v>
      </c>
      <c r="G686" s="25" t="s">
        <v>11</v>
      </c>
      <c r="H686" s="25" t="s">
        <v>16</v>
      </c>
      <c r="I686" s="25" t="s">
        <v>42</v>
      </c>
      <c r="J686" s="53">
        <f t="shared" si="10"/>
        <v>30140</v>
      </c>
      <c r="K686" s="33">
        <f>DATEDIF(J686,DATE(2023,6,8),"Y")</f>
        <v>40</v>
      </c>
    </row>
    <row r="687" spans="1:11" x14ac:dyDescent="0.25">
      <c r="A687" s="22" t="s">
        <v>719</v>
      </c>
      <c r="B687" s="23">
        <v>1982</v>
      </c>
      <c r="C687" s="23" t="s">
        <v>30</v>
      </c>
      <c r="D687" s="23">
        <v>21</v>
      </c>
      <c r="E687" s="23">
        <v>0</v>
      </c>
      <c r="F687" s="44">
        <v>5920.1</v>
      </c>
      <c r="G687" s="22" t="s">
        <v>11</v>
      </c>
      <c r="H687" s="22" t="s">
        <v>16</v>
      </c>
      <c r="I687" s="22" t="s">
        <v>13</v>
      </c>
      <c r="J687" s="52">
        <f t="shared" si="10"/>
        <v>30306</v>
      </c>
      <c r="K687" s="32">
        <f>DATEDIF(J687,DATE(2023,6,8),"Y")</f>
        <v>40</v>
      </c>
    </row>
    <row r="688" spans="1:11" x14ac:dyDescent="0.25">
      <c r="A688" s="25" t="s">
        <v>720</v>
      </c>
      <c r="B688" s="26">
        <v>1987</v>
      </c>
      <c r="C688" s="26" t="s">
        <v>10</v>
      </c>
      <c r="D688" s="26">
        <v>29</v>
      </c>
      <c r="E688" s="26">
        <v>3</v>
      </c>
      <c r="F688" s="45">
        <v>5926.85</v>
      </c>
      <c r="G688" s="25" t="s">
        <v>12</v>
      </c>
      <c r="H688" s="25" t="s">
        <v>12</v>
      </c>
      <c r="I688" s="25" t="s">
        <v>42</v>
      </c>
      <c r="J688" s="53">
        <f t="shared" si="10"/>
        <v>31987</v>
      </c>
      <c r="K688" s="33">
        <f>DATEDIF(J688,DATE(2023,6,8),"Y")</f>
        <v>35</v>
      </c>
    </row>
    <row r="689" spans="1:11" x14ac:dyDescent="0.25">
      <c r="A689" s="22" t="s">
        <v>721</v>
      </c>
      <c r="B689" s="23">
        <v>1993</v>
      </c>
      <c r="C689" s="23" t="s">
        <v>35</v>
      </c>
      <c r="D689" s="23">
        <v>13</v>
      </c>
      <c r="E689" s="23">
        <v>0</v>
      </c>
      <c r="F689" s="44">
        <v>5926.93</v>
      </c>
      <c r="G689" s="22" t="s">
        <v>11</v>
      </c>
      <c r="H689" s="22" t="s">
        <v>11</v>
      </c>
      <c r="I689" s="22" t="s">
        <v>200</v>
      </c>
      <c r="J689" s="52">
        <f t="shared" si="10"/>
        <v>34194</v>
      </c>
      <c r="K689" s="32">
        <f>DATEDIF(J689,DATE(2023,6,8),"Y")</f>
        <v>29</v>
      </c>
    </row>
    <row r="690" spans="1:11" x14ac:dyDescent="0.25">
      <c r="A690" s="25" t="s">
        <v>722</v>
      </c>
      <c r="B690" s="26">
        <v>1994</v>
      </c>
      <c r="C690" s="26" t="s">
        <v>10</v>
      </c>
      <c r="D690" s="26">
        <v>30</v>
      </c>
      <c r="E690" s="26">
        <v>0</v>
      </c>
      <c r="F690" s="45">
        <v>5927.65</v>
      </c>
      <c r="G690" s="25" t="s">
        <v>11</v>
      </c>
      <c r="H690" s="25" t="s">
        <v>16</v>
      </c>
      <c r="I690" s="25" t="s">
        <v>23</v>
      </c>
      <c r="J690" s="53">
        <f t="shared" si="10"/>
        <v>34545</v>
      </c>
      <c r="K690" s="33">
        <f>DATEDIF(J690,DATE(2023,6,8),"Y")</f>
        <v>28</v>
      </c>
    </row>
    <row r="691" spans="1:11" x14ac:dyDescent="0.25">
      <c r="A691" s="22" t="s">
        <v>723</v>
      </c>
      <c r="B691" s="23">
        <v>1987</v>
      </c>
      <c r="C691" s="23" t="s">
        <v>10</v>
      </c>
      <c r="D691" s="23">
        <v>14</v>
      </c>
      <c r="E691" s="23">
        <v>3</v>
      </c>
      <c r="F691" s="44">
        <v>5934.38</v>
      </c>
      <c r="G691" s="22" t="s">
        <v>12</v>
      </c>
      <c r="H691" s="22" t="s">
        <v>11</v>
      </c>
      <c r="I691" s="22" t="s">
        <v>13</v>
      </c>
      <c r="J691" s="52">
        <f t="shared" si="10"/>
        <v>31972</v>
      </c>
      <c r="K691" s="32">
        <f>DATEDIF(J691,DATE(2023,6,8),"Y")</f>
        <v>35</v>
      </c>
    </row>
    <row r="692" spans="1:11" x14ac:dyDescent="0.25">
      <c r="A692" s="25" t="s">
        <v>724</v>
      </c>
      <c r="B692" s="26">
        <v>2003</v>
      </c>
      <c r="C692" s="26" t="s">
        <v>35</v>
      </c>
      <c r="D692" s="26">
        <v>13</v>
      </c>
      <c r="E692" s="26">
        <v>0</v>
      </c>
      <c r="F692" s="45">
        <v>5957.35</v>
      </c>
      <c r="G692" s="25" t="s">
        <v>11</v>
      </c>
      <c r="H692" s="25" t="s">
        <v>11</v>
      </c>
      <c r="I692" s="25" t="s">
        <v>23</v>
      </c>
      <c r="J692" s="53">
        <f t="shared" si="10"/>
        <v>37846</v>
      </c>
      <c r="K692" s="33">
        <f>DATEDIF(J692,DATE(2023,6,8),"Y")</f>
        <v>19</v>
      </c>
    </row>
    <row r="693" spans="1:11" x14ac:dyDescent="0.25">
      <c r="A693" s="22" t="s">
        <v>725</v>
      </c>
      <c r="B693" s="23">
        <v>2004</v>
      </c>
      <c r="C693" s="23" t="s">
        <v>10</v>
      </c>
      <c r="D693" s="23">
        <v>15</v>
      </c>
      <c r="E693" s="23">
        <v>0</v>
      </c>
      <c r="F693" s="44">
        <v>5960.91</v>
      </c>
      <c r="G693" s="22" t="s">
        <v>11</v>
      </c>
      <c r="H693" s="22" t="s">
        <v>16</v>
      </c>
      <c r="I693" s="22" t="s">
        <v>535</v>
      </c>
      <c r="J693" s="52">
        <f t="shared" si="10"/>
        <v>38183</v>
      </c>
      <c r="K693" s="32">
        <f>DATEDIF(J693,DATE(2023,6,8),"Y")</f>
        <v>18</v>
      </c>
    </row>
    <row r="694" spans="1:11" x14ac:dyDescent="0.25">
      <c r="A694" s="25" t="s">
        <v>726</v>
      </c>
      <c r="B694" s="26">
        <v>1980</v>
      </c>
      <c r="C694" s="26" t="s">
        <v>35</v>
      </c>
      <c r="D694" s="26">
        <v>5</v>
      </c>
      <c r="E694" s="26">
        <v>0</v>
      </c>
      <c r="F694" s="45">
        <v>5966.89</v>
      </c>
      <c r="G694" s="25" t="s">
        <v>11</v>
      </c>
      <c r="H694" s="25" t="s">
        <v>12</v>
      </c>
      <c r="I694" s="25" t="s">
        <v>13</v>
      </c>
      <c r="J694" s="53">
        <f t="shared" si="10"/>
        <v>29438</v>
      </c>
      <c r="K694" s="33">
        <f>DATEDIF(J694,DATE(2023,6,8),"Y")</f>
        <v>42</v>
      </c>
    </row>
    <row r="695" spans="1:11" x14ac:dyDescent="0.25">
      <c r="A695" s="22" t="s">
        <v>727</v>
      </c>
      <c r="B695" s="23">
        <v>1980</v>
      </c>
      <c r="C695" s="23" t="s">
        <v>10</v>
      </c>
      <c r="D695" s="23">
        <v>21</v>
      </c>
      <c r="E695" s="23">
        <v>0</v>
      </c>
      <c r="F695" s="44">
        <v>5969.72</v>
      </c>
      <c r="G695" s="22" t="s">
        <v>12</v>
      </c>
      <c r="H695" s="22" t="s">
        <v>12</v>
      </c>
      <c r="I695" s="22" t="s">
        <v>42</v>
      </c>
      <c r="J695" s="52">
        <f t="shared" si="10"/>
        <v>29423</v>
      </c>
      <c r="K695" s="32">
        <f>DATEDIF(J695,DATE(2023,6,8),"Y")</f>
        <v>42</v>
      </c>
    </row>
    <row r="696" spans="1:11" x14ac:dyDescent="0.25">
      <c r="A696" s="25" t="s">
        <v>728</v>
      </c>
      <c r="B696" s="26">
        <v>1989</v>
      </c>
      <c r="C696" s="26" t="s">
        <v>10</v>
      </c>
      <c r="D696" s="26">
        <v>22</v>
      </c>
      <c r="E696" s="26">
        <v>3</v>
      </c>
      <c r="F696" s="45">
        <v>5972.38</v>
      </c>
      <c r="G696" s="25" t="s">
        <v>11</v>
      </c>
      <c r="H696" s="25" t="s">
        <v>11</v>
      </c>
      <c r="I696" s="25" t="s">
        <v>42</v>
      </c>
      <c r="J696" s="53">
        <f t="shared" si="10"/>
        <v>32711</v>
      </c>
      <c r="K696" s="33">
        <f>DATEDIF(J696,DATE(2023,6,8),"Y")</f>
        <v>33</v>
      </c>
    </row>
    <row r="697" spans="1:11" x14ac:dyDescent="0.25">
      <c r="A697" s="22" t="s">
        <v>729</v>
      </c>
      <c r="B697" s="23">
        <v>1984</v>
      </c>
      <c r="C697" s="23" t="s">
        <v>20</v>
      </c>
      <c r="D697" s="23">
        <v>19</v>
      </c>
      <c r="E697" s="23">
        <v>1</v>
      </c>
      <c r="F697" s="44">
        <v>5974.38</v>
      </c>
      <c r="G697" s="22" t="s">
        <v>11</v>
      </c>
      <c r="H697" s="22" t="s">
        <v>12</v>
      </c>
      <c r="I697" s="22" t="s">
        <v>13</v>
      </c>
      <c r="J697" s="52">
        <f t="shared" si="10"/>
        <v>30944</v>
      </c>
      <c r="K697" s="32">
        <f>DATEDIF(J697,DATE(2023,6,8),"Y")</f>
        <v>38</v>
      </c>
    </row>
    <row r="698" spans="1:11" x14ac:dyDescent="0.25">
      <c r="A698" s="25" t="s">
        <v>730</v>
      </c>
      <c r="B698" s="26">
        <v>1984</v>
      </c>
      <c r="C698" s="26" t="s">
        <v>15</v>
      </c>
      <c r="D698" s="26">
        <v>11</v>
      </c>
      <c r="E698" s="26">
        <v>1</v>
      </c>
      <c r="F698" s="45">
        <v>5976.83</v>
      </c>
      <c r="G698" s="25" t="s">
        <v>11</v>
      </c>
      <c r="H698" s="25" t="s">
        <v>11</v>
      </c>
      <c r="I698" s="25" t="s">
        <v>13</v>
      </c>
      <c r="J698" s="53">
        <f t="shared" si="10"/>
        <v>30997</v>
      </c>
      <c r="K698" s="33">
        <f>DATEDIF(J698,DATE(2023,6,8),"Y")</f>
        <v>38</v>
      </c>
    </row>
    <row r="699" spans="1:11" x14ac:dyDescent="0.25">
      <c r="A699" s="22" t="s">
        <v>731</v>
      </c>
      <c r="B699" s="23">
        <v>1970</v>
      </c>
      <c r="C699" s="23" t="s">
        <v>18</v>
      </c>
      <c r="D699" s="23">
        <v>25</v>
      </c>
      <c r="E699" s="23">
        <v>0</v>
      </c>
      <c r="F699" s="44">
        <v>5979.66</v>
      </c>
      <c r="G699" s="22" t="s">
        <v>11</v>
      </c>
      <c r="H699" s="22" t="s">
        <v>12</v>
      </c>
      <c r="I699" s="22" t="s">
        <v>13</v>
      </c>
      <c r="J699" s="52">
        <f t="shared" si="10"/>
        <v>25744</v>
      </c>
      <c r="K699" s="32">
        <f>DATEDIF(J699,DATE(2023,6,8),"Y")</f>
        <v>52</v>
      </c>
    </row>
    <row r="700" spans="1:11" x14ac:dyDescent="0.25">
      <c r="A700" s="25" t="s">
        <v>732</v>
      </c>
      <c r="B700" s="26">
        <v>1980</v>
      </c>
      <c r="C700" s="26" t="s">
        <v>37</v>
      </c>
      <c r="D700" s="26">
        <v>10</v>
      </c>
      <c r="E700" s="26">
        <v>0</v>
      </c>
      <c r="F700" s="45">
        <v>5979.73</v>
      </c>
      <c r="G700" s="25" t="s">
        <v>11</v>
      </c>
      <c r="H700" s="25" t="s">
        <v>11</v>
      </c>
      <c r="I700" s="25" t="s">
        <v>42</v>
      </c>
      <c r="J700" s="53">
        <f t="shared" si="10"/>
        <v>29504</v>
      </c>
      <c r="K700" s="33">
        <f>DATEDIF(J700,DATE(2023,6,8),"Y")</f>
        <v>42</v>
      </c>
    </row>
    <row r="701" spans="1:11" x14ac:dyDescent="0.25">
      <c r="A701" s="22" t="s">
        <v>733</v>
      </c>
      <c r="B701" s="23">
        <v>1974</v>
      </c>
      <c r="C701" s="23" t="s">
        <v>37</v>
      </c>
      <c r="D701" s="23">
        <v>11</v>
      </c>
      <c r="E701" s="23">
        <v>0</v>
      </c>
      <c r="F701" s="44">
        <v>5979.99</v>
      </c>
      <c r="G701" s="22" t="s">
        <v>11</v>
      </c>
      <c r="H701" s="22" t="s">
        <v>12</v>
      </c>
      <c r="I701" s="22" t="s">
        <v>13</v>
      </c>
      <c r="J701" s="52">
        <f t="shared" si="10"/>
        <v>27313</v>
      </c>
      <c r="K701" s="32">
        <f>DATEDIF(J701,DATE(2023,6,8),"Y")</f>
        <v>48</v>
      </c>
    </row>
    <row r="702" spans="1:11" x14ac:dyDescent="0.25">
      <c r="A702" s="25" t="s">
        <v>734</v>
      </c>
      <c r="B702" s="26">
        <v>1988</v>
      </c>
      <c r="C702" s="26" t="s">
        <v>18</v>
      </c>
      <c r="D702" s="26">
        <v>10</v>
      </c>
      <c r="E702" s="26">
        <v>2</v>
      </c>
      <c r="F702" s="45">
        <v>5989.52</v>
      </c>
      <c r="G702" s="25" t="s">
        <v>11</v>
      </c>
      <c r="H702" s="25" t="s">
        <v>16</v>
      </c>
      <c r="I702" s="25" t="s">
        <v>23</v>
      </c>
      <c r="J702" s="53">
        <f t="shared" si="10"/>
        <v>32304</v>
      </c>
      <c r="K702" s="33">
        <f>DATEDIF(J702,DATE(2023,6,8),"Y")</f>
        <v>34</v>
      </c>
    </row>
    <row r="703" spans="1:11" x14ac:dyDescent="0.25">
      <c r="A703" s="22" t="s">
        <v>735</v>
      </c>
      <c r="B703" s="23">
        <v>1974</v>
      </c>
      <c r="C703" s="23" t="s">
        <v>35</v>
      </c>
      <c r="D703" s="23">
        <v>17</v>
      </c>
      <c r="E703" s="23">
        <v>0</v>
      </c>
      <c r="F703" s="44">
        <v>5990.17</v>
      </c>
      <c r="G703" s="22" t="s">
        <v>11</v>
      </c>
      <c r="H703" s="22" t="s">
        <v>11</v>
      </c>
      <c r="I703" s="22" t="s">
        <v>13</v>
      </c>
      <c r="J703" s="52">
        <f t="shared" si="10"/>
        <v>27258</v>
      </c>
      <c r="K703" s="32">
        <f>DATEDIF(J703,DATE(2023,6,8),"Y")</f>
        <v>48</v>
      </c>
    </row>
    <row r="704" spans="1:11" x14ac:dyDescent="0.25">
      <c r="A704" s="25" t="s">
        <v>736</v>
      </c>
      <c r="B704" s="26">
        <v>1980</v>
      </c>
      <c r="C704" s="26" t="s">
        <v>35</v>
      </c>
      <c r="D704" s="26">
        <v>8</v>
      </c>
      <c r="E704" s="26">
        <v>2</v>
      </c>
      <c r="F704" s="45">
        <v>5993.62</v>
      </c>
      <c r="G704" s="25" t="s">
        <v>11</v>
      </c>
      <c r="H704" s="25" t="s">
        <v>12</v>
      </c>
      <c r="I704" s="25" t="s">
        <v>13</v>
      </c>
      <c r="J704" s="53">
        <f t="shared" si="10"/>
        <v>29441</v>
      </c>
      <c r="K704" s="33">
        <f>DATEDIF(J704,DATE(2023,6,8),"Y")</f>
        <v>42</v>
      </c>
    </row>
    <row r="705" spans="1:11" x14ac:dyDescent="0.25">
      <c r="A705" s="22" t="s">
        <v>737</v>
      </c>
      <c r="B705" s="23">
        <v>1989</v>
      </c>
      <c r="C705" s="23" t="s">
        <v>35</v>
      </c>
      <c r="D705" s="23">
        <v>16</v>
      </c>
      <c r="E705" s="23">
        <v>4</v>
      </c>
      <c r="F705" s="44">
        <v>6059.17</v>
      </c>
      <c r="G705" s="22" t="s">
        <v>11</v>
      </c>
      <c r="H705" s="22" t="s">
        <v>16</v>
      </c>
      <c r="I705" s="22" t="s">
        <v>42</v>
      </c>
      <c r="J705" s="52">
        <f t="shared" si="10"/>
        <v>32736</v>
      </c>
      <c r="K705" s="32">
        <f>DATEDIF(J705,DATE(2023,6,8),"Y")</f>
        <v>33</v>
      </c>
    </row>
    <row r="706" spans="1:11" x14ac:dyDescent="0.25">
      <c r="A706" s="25" t="s">
        <v>738</v>
      </c>
      <c r="B706" s="26">
        <v>1996</v>
      </c>
      <c r="C706" s="26" t="s">
        <v>10</v>
      </c>
      <c r="D706" s="26">
        <v>28</v>
      </c>
      <c r="E706" s="26">
        <v>0</v>
      </c>
      <c r="F706" s="45">
        <v>6061.8</v>
      </c>
      <c r="G706" s="25" t="s">
        <v>11</v>
      </c>
      <c r="H706" s="25" t="s">
        <v>12</v>
      </c>
      <c r="I706" s="25" t="s">
        <v>23</v>
      </c>
      <c r="J706" s="53">
        <f t="shared" si="10"/>
        <v>35274</v>
      </c>
      <c r="K706" s="33">
        <f>DATEDIF(J706,DATE(2023,6,8),"Y")</f>
        <v>26</v>
      </c>
    </row>
    <row r="707" spans="1:11" x14ac:dyDescent="0.25">
      <c r="A707" s="22" t="s">
        <v>739</v>
      </c>
      <c r="B707" s="23">
        <v>1994</v>
      </c>
      <c r="C707" s="23" t="s">
        <v>15</v>
      </c>
      <c r="D707" s="23">
        <v>8</v>
      </c>
      <c r="E707" s="23">
        <v>0</v>
      </c>
      <c r="F707" s="44">
        <v>6064.37</v>
      </c>
      <c r="G707" s="22" t="s">
        <v>11</v>
      </c>
      <c r="H707" s="22" t="s">
        <v>11</v>
      </c>
      <c r="I707" s="22" t="s">
        <v>42</v>
      </c>
      <c r="J707" s="52">
        <f t="shared" ref="J707:J770" si="11">DATE(B707,MONTH(1&amp;C707),D707)</f>
        <v>34646</v>
      </c>
      <c r="K707" s="32">
        <f>DATEDIF(J707,DATE(2023,6,8),"Y")</f>
        <v>28</v>
      </c>
    </row>
    <row r="708" spans="1:11" x14ac:dyDescent="0.25">
      <c r="A708" s="25" t="s">
        <v>740</v>
      </c>
      <c r="B708" s="26">
        <v>1984</v>
      </c>
      <c r="C708" s="26" t="s">
        <v>20</v>
      </c>
      <c r="D708" s="26">
        <v>21</v>
      </c>
      <c r="E708" s="26">
        <v>1</v>
      </c>
      <c r="F708" s="45">
        <v>6067.13</v>
      </c>
      <c r="G708" s="25" t="s">
        <v>12</v>
      </c>
      <c r="H708" s="25" t="s">
        <v>16</v>
      </c>
      <c r="I708" s="25" t="s">
        <v>168</v>
      </c>
      <c r="J708" s="53">
        <f t="shared" si="11"/>
        <v>30946</v>
      </c>
      <c r="K708" s="33">
        <f>DATEDIF(J708,DATE(2023,6,8),"Y")</f>
        <v>38</v>
      </c>
    </row>
    <row r="709" spans="1:11" x14ac:dyDescent="0.25">
      <c r="A709" s="22" t="s">
        <v>741</v>
      </c>
      <c r="B709" s="23">
        <v>1979</v>
      </c>
      <c r="C709" s="23" t="s">
        <v>35</v>
      </c>
      <c r="D709" s="23">
        <v>8</v>
      </c>
      <c r="E709" s="23">
        <v>2</v>
      </c>
      <c r="F709" s="44">
        <v>6074.37</v>
      </c>
      <c r="G709" s="22" t="s">
        <v>11</v>
      </c>
      <c r="H709" s="22" t="s">
        <v>11</v>
      </c>
      <c r="I709" s="22" t="s">
        <v>23</v>
      </c>
      <c r="J709" s="52">
        <f t="shared" si="11"/>
        <v>29075</v>
      </c>
      <c r="K709" s="32">
        <f>DATEDIF(J709,DATE(2023,6,8),"Y")</f>
        <v>43</v>
      </c>
    </row>
    <row r="710" spans="1:11" x14ac:dyDescent="0.25">
      <c r="A710" s="25" t="s">
        <v>742</v>
      </c>
      <c r="B710" s="26">
        <v>1984</v>
      </c>
      <c r="C710" s="26" t="s">
        <v>37</v>
      </c>
      <c r="D710" s="26">
        <v>14</v>
      </c>
      <c r="E710" s="26">
        <v>1</v>
      </c>
      <c r="F710" s="45">
        <v>6079.67</v>
      </c>
      <c r="G710" s="25" t="s">
        <v>16</v>
      </c>
      <c r="H710" s="25" t="s">
        <v>16</v>
      </c>
      <c r="I710" s="25" t="s">
        <v>276</v>
      </c>
      <c r="J710" s="53">
        <f t="shared" si="11"/>
        <v>30969</v>
      </c>
      <c r="K710" s="33">
        <f>DATEDIF(J710,DATE(2023,6,8),"Y")</f>
        <v>38</v>
      </c>
    </row>
    <row r="711" spans="1:11" x14ac:dyDescent="0.25">
      <c r="A711" s="22" t="s">
        <v>743</v>
      </c>
      <c r="B711" s="23">
        <v>1984</v>
      </c>
      <c r="C711" s="23" t="s">
        <v>10</v>
      </c>
      <c r="D711" s="23">
        <v>25</v>
      </c>
      <c r="E711" s="23">
        <v>2</v>
      </c>
      <c r="F711" s="44">
        <v>6082.41</v>
      </c>
      <c r="G711" s="22" t="s">
        <v>16</v>
      </c>
      <c r="H711" s="22" t="s">
        <v>11</v>
      </c>
      <c r="I711" s="22" t="s">
        <v>42</v>
      </c>
      <c r="J711" s="52">
        <f t="shared" si="11"/>
        <v>30888</v>
      </c>
      <c r="K711" s="32">
        <f>DATEDIF(J711,DATE(2023,6,8),"Y")</f>
        <v>38</v>
      </c>
    </row>
    <row r="712" spans="1:11" x14ac:dyDescent="0.25">
      <c r="A712" s="25" t="s">
        <v>744</v>
      </c>
      <c r="B712" s="26">
        <v>1970</v>
      </c>
      <c r="C712" s="26" t="s">
        <v>18</v>
      </c>
      <c r="D712" s="26">
        <v>9</v>
      </c>
      <c r="E712" s="26">
        <v>0</v>
      </c>
      <c r="F712" s="45">
        <v>6098.38</v>
      </c>
      <c r="G712" s="25" t="s">
        <v>11</v>
      </c>
      <c r="H712" s="25" t="s">
        <v>11</v>
      </c>
      <c r="I712" s="25" t="s">
        <v>13</v>
      </c>
      <c r="J712" s="53">
        <f t="shared" si="11"/>
        <v>25728</v>
      </c>
      <c r="K712" s="33">
        <f>DATEDIF(J712,DATE(2023,6,8),"Y")</f>
        <v>52</v>
      </c>
    </row>
    <row r="713" spans="1:11" x14ac:dyDescent="0.25">
      <c r="A713" s="22" t="s">
        <v>745</v>
      </c>
      <c r="B713" s="23">
        <v>1995</v>
      </c>
      <c r="C713" s="23" t="s">
        <v>20</v>
      </c>
      <c r="D713" s="23">
        <v>9</v>
      </c>
      <c r="E713" s="23">
        <v>0</v>
      </c>
      <c r="F713" s="44">
        <v>6111.95</v>
      </c>
      <c r="G713" s="22" t="s">
        <v>11</v>
      </c>
      <c r="H713" s="22" t="s">
        <v>12</v>
      </c>
      <c r="I713" s="22" t="s">
        <v>535</v>
      </c>
      <c r="J713" s="52">
        <f t="shared" si="11"/>
        <v>34951</v>
      </c>
      <c r="K713" s="32">
        <f>DATEDIF(J713,DATE(2023,6,8),"Y")</f>
        <v>27</v>
      </c>
    </row>
    <row r="714" spans="1:11" x14ac:dyDescent="0.25">
      <c r="A714" s="25" t="s">
        <v>746</v>
      </c>
      <c r="B714" s="26">
        <v>1985</v>
      </c>
      <c r="C714" s="26" t="s">
        <v>10</v>
      </c>
      <c r="D714" s="26">
        <v>21</v>
      </c>
      <c r="E714" s="26">
        <v>1</v>
      </c>
      <c r="F714" s="45">
        <v>6112.35</v>
      </c>
      <c r="G714" s="25" t="s">
        <v>11</v>
      </c>
      <c r="H714" s="25" t="s">
        <v>16</v>
      </c>
      <c r="I714" s="25" t="s">
        <v>23</v>
      </c>
      <c r="J714" s="53">
        <f t="shared" si="11"/>
        <v>31249</v>
      </c>
      <c r="K714" s="33">
        <f>DATEDIF(J714,DATE(2023,6,8),"Y")</f>
        <v>37</v>
      </c>
    </row>
    <row r="715" spans="1:11" x14ac:dyDescent="0.25">
      <c r="A715" s="22" t="s">
        <v>747</v>
      </c>
      <c r="B715" s="23">
        <v>1991</v>
      </c>
      <c r="C715" s="23" t="s">
        <v>10</v>
      </c>
      <c r="D715" s="23">
        <v>25</v>
      </c>
      <c r="E715" s="23">
        <v>3</v>
      </c>
      <c r="F715" s="44">
        <v>6113.23</v>
      </c>
      <c r="G715" s="22" t="s">
        <v>11</v>
      </c>
      <c r="H715" s="22" t="s">
        <v>11</v>
      </c>
      <c r="I715" s="22" t="s">
        <v>247</v>
      </c>
      <c r="J715" s="52">
        <f t="shared" si="11"/>
        <v>33444</v>
      </c>
      <c r="K715" s="32">
        <f>DATEDIF(J715,DATE(2023,6,8),"Y")</f>
        <v>31</v>
      </c>
    </row>
    <row r="716" spans="1:11" x14ac:dyDescent="0.25">
      <c r="A716" s="25" t="s">
        <v>748</v>
      </c>
      <c r="B716" s="26">
        <v>1983</v>
      </c>
      <c r="C716" s="26" t="s">
        <v>35</v>
      </c>
      <c r="D716" s="26">
        <v>11</v>
      </c>
      <c r="E716" s="26">
        <v>1</v>
      </c>
      <c r="F716" s="45">
        <v>6117.49</v>
      </c>
      <c r="G716" s="25" t="s">
        <v>11</v>
      </c>
      <c r="H716" s="25" t="s">
        <v>12</v>
      </c>
      <c r="I716" s="25" t="s">
        <v>23</v>
      </c>
      <c r="J716" s="53">
        <f t="shared" si="11"/>
        <v>30539</v>
      </c>
      <c r="K716" s="33">
        <f>DATEDIF(J716,DATE(2023,6,8),"Y")</f>
        <v>39</v>
      </c>
    </row>
    <row r="717" spans="1:11" x14ac:dyDescent="0.25">
      <c r="A717" s="22" t="s">
        <v>749</v>
      </c>
      <c r="B717" s="23">
        <v>1983</v>
      </c>
      <c r="C717" s="23" t="s">
        <v>15</v>
      </c>
      <c r="D717" s="23">
        <v>16</v>
      </c>
      <c r="E717" s="23">
        <v>1</v>
      </c>
      <c r="F717" s="44">
        <v>6123.57</v>
      </c>
      <c r="G717" s="22" t="s">
        <v>12</v>
      </c>
      <c r="H717" s="22" t="s">
        <v>11</v>
      </c>
      <c r="I717" s="22" t="s">
        <v>23</v>
      </c>
      <c r="J717" s="52">
        <f t="shared" si="11"/>
        <v>30636</v>
      </c>
      <c r="K717" s="32">
        <f>DATEDIF(J717,DATE(2023,6,8),"Y")</f>
        <v>39</v>
      </c>
    </row>
    <row r="718" spans="1:11" x14ac:dyDescent="0.25">
      <c r="A718" s="25" t="s">
        <v>750</v>
      </c>
      <c r="B718" s="26">
        <v>1990</v>
      </c>
      <c r="C718" s="26" t="s">
        <v>35</v>
      </c>
      <c r="D718" s="26">
        <v>18</v>
      </c>
      <c r="E718" s="26">
        <v>3</v>
      </c>
      <c r="F718" s="45">
        <v>6128.8</v>
      </c>
      <c r="G718" s="25" t="s">
        <v>11</v>
      </c>
      <c r="H718" s="25" t="s">
        <v>12</v>
      </c>
      <c r="I718" s="25" t="s">
        <v>23</v>
      </c>
      <c r="J718" s="53">
        <f t="shared" si="11"/>
        <v>33103</v>
      </c>
      <c r="K718" s="33">
        <f>DATEDIF(J718,DATE(2023,6,8),"Y")</f>
        <v>32</v>
      </c>
    </row>
    <row r="719" spans="1:11" x14ac:dyDescent="0.25">
      <c r="A719" s="22" t="s">
        <v>751</v>
      </c>
      <c r="B719" s="23">
        <v>1969</v>
      </c>
      <c r="C719" s="23" t="s">
        <v>15</v>
      </c>
      <c r="D719" s="23">
        <v>9</v>
      </c>
      <c r="E719" s="23">
        <v>0</v>
      </c>
      <c r="F719" s="44">
        <v>6138.5</v>
      </c>
      <c r="G719" s="22" t="s">
        <v>11</v>
      </c>
      <c r="H719" s="22" t="s">
        <v>11</v>
      </c>
      <c r="I719" s="22" t="s">
        <v>42</v>
      </c>
      <c r="J719" s="52">
        <f t="shared" si="11"/>
        <v>25516</v>
      </c>
      <c r="K719" s="32">
        <f>DATEDIF(J719,DATE(2023,6,8),"Y")</f>
        <v>53</v>
      </c>
    </row>
    <row r="720" spans="1:11" x14ac:dyDescent="0.25">
      <c r="A720" s="25" t="s">
        <v>752</v>
      </c>
      <c r="B720" s="26">
        <v>1978</v>
      </c>
      <c r="C720" s="26" t="s">
        <v>20</v>
      </c>
      <c r="D720" s="26">
        <v>5</v>
      </c>
      <c r="E720" s="26">
        <v>2</v>
      </c>
      <c r="F720" s="45">
        <v>6138.58</v>
      </c>
      <c r="G720" s="25" t="s">
        <v>11</v>
      </c>
      <c r="H720" s="25" t="s">
        <v>16</v>
      </c>
      <c r="I720" s="25" t="s">
        <v>13</v>
      </c>
      <c r="J720" s="53">
        <f t="shared" si="11"/>
        <v>28738</v>
      </c>
      <c r="K720" s="33">
        <f>DATEDIF(J720,DATE(2023,6,8),"Y")</f>
        <v>44</v>
      </c>
    </row>
    <row r="721" spans="1:11" x14ac:dyDescent="0.25">
      <c r="A721" s="22" t="s">
        <v>753</v>
      </c>
      <c r="B721" s="23">
        <v>1976</v>
      </c>
      <c r="C721" s="23" t="s">
        <v>30</v>
      </c>
      <c r="D721" s="23">
        <v>12</v>
      </c>
      <c r="E721" s="23">
        <v>2</v>
      </c>
      <c r="F721" s="44">
        <v>6139.14</v>
      </c>
      <c r="G721" s="22" t="s">
        <v>11</v>
      </c>
      <c r="H721" s="22" t="s">
        <v>12</v>
      </c>
      <c r="I721" s="22" t="s">
        <v>13</v>
      </c>
      <c r="J721" s="52">
        <f t="shared" si="11"/>
        <v>28106</v>
      </c>
      <c r="K721" s="32">
        <f>DATEDIF(J721,DATE(2023,6,8),"Y")</f>
        <v>46</v>
      </c>
    </row>
    <row r="722" spans="1:11" x14ac:dyDescent="0.25">
      <c r="A722" s="25" t="s">
        <v>754</v>
      </c>
      <c r="B722" s="26">
        <v>1970</v>
      </c>
      <c r="C722" s="26" t="s">
        <v>37</v>
      </c>
      <c r="D722" s="26">
        <v>14</v>
      </c>
      <c r="E722" s="26">
        <v>0</v>
      </c>
      <c r="F722" s="45">
        <v>6147.12</v>
      </c>
      <c r="G722" s="25" t="s">
        <v>11</v>
      </c>
      <c r="H722" s="25" t="s">
        <v>12</v>
      </c>
      <c r="I722" s="25" t="s">
        <v>23</v>
      </c>
      <c r="J722" s="53">
        <f t="shared" si="11"/>
        <v>25855</v>
      </c>
      <c r="K722" s="33">
        <f>DATEDIF(J722,DATE(2023,6,8),"Y")</f>
        <v>52</v>
      </c>
    </row>
    <row r="723" spans="1:11" x14ac:dyDescent="0.25">
      <c r="A723" s="22" t="s">
        <v>755</v>
      </c>
      <c r="B723" s="23">
        <v>1973</v>
      </c>
      <c r="C723" s="23" t="s">
        <v>15</v>
      </c>
      <c r="D723" s="23">
        <v>6</v>
      </c>
      <c r="E723" s="23">
        <v>0</v>
      </c>
      <c r="F723" s="44">
        <v>6152.05</v>
      </c>
      <c r="G723" s="22" t="s">
        <v>11</v>
      </c>
      <c r="H723" s="22" t="s">
        <v>12</v>
      </c>
      <c r="I723" s="22" t="s">
        <v>13</v>
      </c>
      <c r="J723" s="52">
        <f t="shared" si="11"/>
        <v>26974</v>
      </c>
      <c r="K723" s="32">
        <f>DATEDIF(J723,DATE(2023,6,8),"Y")</f>
        <v>49</v>
      </c>
    </row>
    <row r="724" spans="1:11" x14ac:dyDescent="0.25">
      <c r="A724" s="25" t="s">
        <v>756</v>
      </c>
      <c r="B724" s="26">
        <v>1985</v>
      </c>
      <c r="C724" s="26" t="s">
        <v>37</v>
      </c>
      <c r="D724" s="26">
        <v>15</v>
      </c>
      <c r="E724" s="26">
        <v>3</v>
      </c>
      <c r="F724" s="45">
        <v>6159.57</v>
      </c>
      <c r="G724" s="25" t="s">
        <v>11</v>
      </c>
      <c r="H724" s="25" t="s">
        <v>16</v>
      </c>
      <c r="I724" s="25" t="s">
        <v>23</v>
      </c>
      <c r="J724" s="53">
        <f t="shared" si="11"/>
        <v>31335</v>
      </c>
      <c r="K724" s="33">
        <f>DATEDIF(J724,DATE(2023,6,8),"Y")</f>
        <v>37</v>
      </c>
    </row>
    <row r="725" spans="1:11" x14ac:dyDescent="0.25">
      <c r="A725" s="22" t="s">
        <v>757</v>
      </c>
      <c r="B725" s="23">
        <v>1984</v>
      </c>
      <c r="C725" s="23" t="s">
        <v>37</v>
      </c>
      <c r="D725" s="23">
        <v>6</v>
      </c>
      <c r="E725" s="23">
        <v>3</v>
      </c>
      <c r="F725" s="44">
        <v>6170.96</v>
      </c>
      <c r="G725" s="22" t="s">
        <v>11</v>
      </c>
      <c r="H725" s="22" t="s">
        <v>16</v>
      </c>
      <c r="I725" s="22" t="s">
        <v>13</v>
      </c>
      <c r="J725" s="52">
        <f t="shared" si="11"/>
        <v>30961</v>
      </c>
      <c r="K725" s="32">
        <f>DATEDIF(J725,DATE(2023,6,8),"Y")</f>
        <v>38</v>
      </c>
    </row>
    <row r="726" spans="1:11" x14ac:dyDescent="0.25">
      <c r="A726" s="25" t="s">
        <v>758</v>
      </c>
      <c r="B726" s="26">
        <v>1985</v>
      </c>
      <c r="C726" s="26" t="s">
        <v>35</v>
      </c>
      <c r="D726" s="26">
        <v>9</v>
      </c>
      <c r="E726" s="26">
        <v>3</v>
      </c>
      <c r="F726" s="45">
        <v>6183.32</v>
      </c>
      <c r="G726" s="25" t="s">
        <v>11</v>
      </c>
      <c r="H726" s="25" t="s">
        <v>11</v>
      </c>
      <c r="I726" s="25" t="s">
        <v>23</v>
      </c>
      <c r="J726" s="53">
        <f t="shared" si="11"/>
        <v>31268</v>
      </c>
      <c r="K726" s="33">
        <f>DATEDIF(J726,DATE(2023,6,8),"Y")</f>
        <v>37</v>
      </c>
    </row>
    <row r="727" spans="1:11" x14ac:dyDescent="0.25">
      <c r="A727" s="22" t="s">
        <v>759</v>
      </c>
      <c r="B727" s="23">
        <v>1970</v>
      </c>
      <c r="C727" s="23" t="s">
        <v>37</v>
      </c>
      <c r="D727" s="23">
        <v>5</v>
      </c>
      <c r="E727" s="23">
        <v>0</v>
      </c>
      <c r="F727" s="44">
        <v>6183.46</v>
      </c>
      <c r="G727" s="22" t="s">
        <v>11</v>
      </c>
      <c r="H727" s="22" t="s">
        <v>11</v>
      </c>
      <c r="I727" s="22" t="s">
        <v>23</v>
      </c>
      <c r="J727" s="52">
        <f t="shared" si="11"/>
        <v>25846</v>
      </c>
      <c r="K727" s="32">
        <f>DATEDIF(J727,DATE(2023,6,8),"Y")</f>
        <v>52</v>
      </c>
    </row>
    <row r="728" spans="1:11" x14ac:dyDescent="0.25">
      <c r="A728" s="25" t="s">
        <v>760</v>
      </c>
      <c r="B728" s="26">
        <v>1988</v>
      </c>
      <c r="C728" s="26" t="s">
        <v>15</v>
      </c>
      <c r="D728" s="26">
        <v>1</v>
      </c>
      <c r="E728" s="26">
        <v>3</v>
      </c>
      <c r="F728" s="45">
        <v>6184.3</v>
      </c>
      <c r="G728" s="25" t="s">
        <v>11</v>
      </c>
      <c r="H728" s="25" t="s">
        <v>12</v>
      </c>
      <c r="I728" s="25" t="s">
        <v>13</v>
      </c>
      <c r="J728" s="53">
        <f t="shared" si="11"/>
        <v>32448</v>
      </c>
      <c r="K728" s="33">
        <f>DATEDIF(J728,DATE(2023,6,8),"Y")</f>
        <v>34</v>
      </c>
    </row>
    <row r="729" spans="1:11" x14ac:dyDescent="0.25">
      <c r="A729" s="22" t="s">
        <v>761</v>
      </c>
      <c r="B729" s="23">
        <v>1981</v>
      </c>
      <c r="C729" s="23" t="s">
        <v>15</v>
      </c>
      <c r="D729" s="23">
        <v>22</v>
      </c>
      <c r="E729" s="23">
        <v>0</v>
      </c>
      <c r="F729" s="44">
        <v>6185.32</v>
      </c>
      <c r="G729" s="22" t="s">
        <v>11</v>
      </c>
      <c r="H729" s="22" t="s">
        <v>16</v>
      </c>
      <c r="I729" s="22" t="s">
        <v>13</v>
      </c>
      <c r="J729" s="52">
        <f t="shared" si="11"/>
        <v>29912</v>
      </c>
      <c r="K729" s="32">
        <f>DATEDIF(J729,DATE(2023,6,8),"Y")</f>
        <v>41</v>
      </c>
    </row>
    <row r="730" spans="1:11" x14ac:dyDescent="0.25">
      <c r="A730" s="25" t="s">
        <v>762</v>
      </c>
      <c r="B730" s="26">
        <v>1981</v>
      </c>
      <c r="C730" s="26" t="s">
        <v>37</v>
      </c>
      <c r="D730" s="26">
        <v>1</v>
      </c>
      <c r="E730" s="26">
        <v>0</v>
      </c>
      <c r="F730" s="45">
        <v>6186.13</v>
      </c>
      <c r="G730" s="25" t="s">
        <v>11</v>
      </c>
      <c r="H730" s="25" t="s">
        <v>12</v>
      </c>
      <c r="I730" s="25" t="s">
        <v>42</v>
      </c>
      <c r="J730" s="53">
        <f t="shared" si="11"/>
        <v>29860</v>
      </c>
      <c r="K730" s="33">
        <f>DATEDIF(J730,DATE(2023,6,8),"Y")</f>
        <v>41</v>
      </c>
    </row>
    <row r="731" spans="1:11" x14ac:dyDescent="0.25">
      <c r="A731" s="22" t="s">
        <v>763</v>
      </c>
      <c r="B731" s="23">
        <v>1988</v>
      </c>
      <c r="C731" s="23" t="s">
        <v>37</v>
      </c>
      <c r="D731" s="23">
        <v>23</v>
      </c>
      <c r="E731" s="23">
        <v>3</v>
      </c>
      <c r="F731" s="44">
        <v>6196.45</v>
      </c>
      <c r="G731" s="22" t="s">
        <v>11</v>
      </c>
      <c r="H731" s="22" t="s">
        <v>16</v>
      </c>
      <c r="I731" s="22" t="s">
        <v>42</v>
      </c>
      <c r="J731" s="52">
        <f t="shared" si="11"/>
        <v>32439</v>
      </c>
      <c r="K731" s="32">
        <f>DATEDIF(J731,DATE(2023,6,8),"Y")</f>
        <v>34</v>
      </c>
    </row>
    <row r="732" spans="1:11" x14ac:dyDescent="0.25">
      <c r="A732" s="25" t="s">
        <v>764</v>
      </c>
      <c r="B732" s="26">
        <v>1985</v>
      </c>
      <c r="C732" s="26" t="s">
        <v>10</v>
      </c>
      <c r="D732" s="26">
        <v>22</v>
      </c>
      <c r="E732" s="26">
        <v>2</v>
      </c>
      <c r="F732" s="45">
        <v>6198.75</v>
      </c>
      <c r="G732" s="25" t="s">
        <v>11</v>
      </c>
      <c r="H732" s="25" t="s">
        <v>16</v>
      </c>
      <c r="I732" s="25" t="s">
        <v>23</v>
      </c>
      <c r="J732" s="53">
        <f t="shared" si="11"/>
        <v>31250</v>
      </c>
      <c r="K732" s="33">
        <f>DATEDIF(J732,DATE(2023,6,8),"Y")</f>
        <v>37</v>
      </c>
    </row>
    <row r="733" spans="1:11" x14ac:dyDescent="0.25">
      <c r="A733" s="22" t="s">
        <v>31</v>
      </c>
      <c r="B733" s="23">
        <v>1985</v>
      </c>
      <c r="C733" s="23" t="s">
        <v>30</v>
      </c>
      <c r="D733" s="23">
        <v>20</v>
      </c>
      <c r="E733" s="23">
        <v>2</v>
      </c>
      <c r="F733" s="44">
        <v>6203.9</v>
      </c>
      <c r="G733" s="22" t="s">
        <v>16</v>
      </c>
      <c r="H733" s="22" t="s">
        <v>11</v>
      </c>
      <c r="I733" s="22" t="s">
        <v>23</v>
      </c>
      <c r="J733" s="52">
        <f t="shared" si="11"/>
        <v>31401</v>
      </c>
      <c r="K733" s="32">
        <f>DATEDIF(J733,DATE(2023,6,8),"Y")</f>
        <v>37</v>
      </c>
    </row>
    <row r="734" spans="1:11" x14ac:dyDescent="0.25">
      <c r="A734" s="25" t="s">
        <v>765</v>
      </c>
      <c r="B734" s="26">
        <v>1985</v>
      </c>
      <c r="C734" s="26" t="s">
        <v>20</v>
      </c>
      <c r="D734" s="26">
        <v>22</v>
      </c>
      <c r="E734" s="26">
        <v>2</v>
      </c>
      <c r="F734" s="45">
        <v>6203.9</v>
      </c>
      <c r="G734" s="25" t="s">
        <v>11</v>
      </c>
      <c r="H734" s="25" t="s">
        <v>11</v>
      </c>
      <c r="I734" s="25" t="s">
        <v>23</v>
      </c>
      <c r="J734" s="53">
        <f t="shared" si="11"/>
        <v>31312</v>
      </c>
      <c r="K734" s="33">
        <f>DATEDIF(J734,DATE(2023,6,8),"Y")</f>
        <v>37</v>
      </c>
    </row>
    <row r="735" spans="1:11" x14ac:dyDescent="0.25">
      <c r="A735" s="22" t="s">
        <v>766</v>
      </c>
      <c r="B735" s="23">
        <v>1999</v>
      </c>
      <c r="C735" s="23" t="s">
        <v>20</v>
      </c>
      <c r="D735" s="23">
        <v>10</v>
      </c>
      <c r="E735" s="23">
        <v>0</v>
      </c>
      <c r="F735" s="44">
        <v>6207.26</v>
      </c>
      <c r="G735" s="22" t="s">
        <v>11</v>
      </c>
      <c r="H735" s="22" t="s">
        <v>11</v>
      </c>
      <c r="I735" s="22" t="s">
        <v>535</v>
      </c>
      <c r="J735" s="52">
        <f t="shared" si="11"/>
        <v>36413</v>
      </c>
      <c r="K735" s="32">
        <f>DATEDIF(J735,DATE(2023,6,8),"Y")</f>
        <v>23</v>
      </c>
    </row>
    <row r="736" spans="1:11" x14ac:dyDescent="0.25">
      <c r="A736" s="25" t="s">
        <v>767</v>
      </c>
      <c r="B736" s="26">
        <v>1992</v>
      </c>
      <c r="C736" s="26" t="s">
        <v>35</v>
      </c>
      <c r="D736" s="26">
        <v>12</v>
      </c>
      <c r="E736" s="26">
        <v>0</v>
      </c>
      <c r="F736" s="45">
        <v>6208.5</v>
      </c>
      <c r="G736" s="25" t="s">
        <v>11</v>
      </c>
      <c r="H736" s="25" t="s">
        <v>16</v>
      </c>
      <c r="I736" s="25" t="s">
        <v>300</v>
      </c>
      <c r="J736" s="53">
        <f t="shared" si="11"/>
        <v>33828</v>
      </c>
      <c r="K736" s="33">
        <f>DATEDIF(J736,DATE(2023,6,8),"Y")</f>
        <v>30</v>
      </c>
    </row>
    <row r="737" spans="1:11" x14ac:dyDescent="0.25">
      <c r="A737" s="22" t="s">
        <v>768</v>
      </c>
      <c r="B737" s="23">
        <v>1972</v>
      </c>
      <c r="C737" s="23" t="s">
        <v>18</v>
      </c>
      <c r="D737" s="23">
        <v>29</v>
      </c>
      <c r="E737" s="23">
        <v>0</v>
      </c>
      <c r="F737" s="44">
        <v>6219.93</v>
      </c>
      <c r="G737" s="22" t="s">
        <v>11</v>
      </c>
      <c r="H737" s="22" t="s">
        <v>11</v>
      </c>
      <c r="I737" s="22" t="s">
        <v>13</v>
      </c>
      <c r="J737" s="52">
        <f t="shared" si="11"/>
        <v>26479</v>
      </c>
      <c r="K737" s="32">
        <f>DATEDIF(J737,DATE(2023,6,8),"Y")</f>
        <v>50</v>
      </c>
    </row>
    <row r="738" spans="1:11" x14ac:dyDescent="0.25">
      <c r="A738" s="25" t="s">
        <v>769</v>
      </c>
      <c r="B738" s="26">
        <v>1978</v>
      </c>
      <c r="C738" s="26" t="s">
        <v>20</v>
      </c>
      <c r="D738" s="26">
        <v>19</v>
      </c>
      <c r="E738" s="26">
        <v>2</v>
      </c>
      <c r="F738" s="45">
        <v>6236.95</v>
      </c>
      <c r="G738" s="25" t="s">
        <v>11</v>
      </c>
      <c r="H738" s="25" t="s">
        <v>11</v>
      </c>
      <c r="I738" s="25" t="s">
        <v>13</v>
      </c>
      <c r="J738" s="53">
        <f t="shared" si="11"/>
        <v>28752</v>
      </c>
      <c r="K738" s="33">
        <f>DATEDIF(J738,DATE(2023,6,8),"Y")</f>
        <v>44</v>
      </c>
    </row>
    <row r="739" spans="1:11" x14ac:dyDescent="0.25">
      <c r="A739" s="22" t="s">
        <v>770</v>
      </c>
      <c r="B739" s="23">
        <v>1983</v>
      </c>
      <c r="C739" s="23" t="s">
        <v>35</v>
      </c>
      <c r="D739" s="23">
        <v>11</v>
      </c>
      <c r="E739" s="23">
        <v>1</v>
      </c>
      <c r="F739" s="44">
        <v>6238.3</v>
      </c>
      <c r="G739" s="22" t="s">
        <v>11</v>
      </c>
      <c r="H739" s="22" t="s">
        <v>16</v>
      </c>
      <c r="I739" s="22" t="s">
        <v>42</v>
      </c>
      <c r="J739" s="52">
        <f t="shared" si="11"/>
        <v>30539</v>
      </c>
      <c r="K739" s="32">
        <f>DATEDIF(J739,DATE(2023,6,8),"Y")</f>
        <v>39</v>
      </c>
    </row>
    <row r="740" spans="1:11" x14ac:dyDescent="0.25">
      <c r="A740" s="25" t="s">
        <v>771</v>
      </c>
      <c r="B740" s="26">
        <v>1979</v>
      </c>
      <c r="C740" s="26" t="s">
        <v>37</v>
      </c>
      <c r="D740" s="26">
        <v>10</v>
      </c>
      <c r="E740" s="26">
        <v>0</v>
      </c>
      <c r="F740" s="45">
        <v>6250.44</v>
      </c>
      <c r="G740" s="25" t="s">
        <v>11</v>
      </c>
      <c r="H740" s="25" t="s">
        <v>16</v>
      </c>
      <c r="I740" s="25" t="s">
        <v>42</v>
      </c>
      <c r="J740" s="53">
        <f t="shared" si="11"/>
        <v>29138</v>
      </c>
      <c r="K740" s="33">
        <f>DATEDIF(J740,DATE(2023,6,8),"Y")</f>
        <v>43</v>
      </c>
    </row>
    <row r="741" spans="1:11" x14ac:dyDescent="0.25">
      <c r="A741" s="22" t="s">
        <v>772</v>
      </c>
      <c r="B741" s="23">
        <v>1972</v>
      </c>
      <c r="C741" s="23" t="s">
        <v>15</v>
      </c>
      <c r="D741" s="23">
        <v>11</v>
      </c>
      <c r="E741" s="23">
        <v>0</v>
      </c>
      <c r="F741" s="44">
        <v>6253.85</v>
      </c>
      <c r="G741" s="22" t="s">
        <v>11</v>
      </c>
      <c r="H741" s="22" t="s">
        <v>11</v>
      </c>
      <c r="I741" s="22" t="s">
        <v>13</v>
      </c>
      <c r="J741" s="52">
        <f t="shared" si="11"/>
        <v>26614</v>
      </c>
      <c r="K741" s="32">
        <f>DATEDIF(J741,DATE(2023,6,8),"Y")</f>
        <v>50</v>
      </c>
    </row>
    <row r="742" spans="1:11" x14ac:dyDescent="0.25">
      <c r="A742" s="25" t="s">
        <v>773</v>
      </c>
      <c r="B742" s="26">
        <v>1972</v>
      </c>
      <c r="C742" s="26" t="s">
        <v>20</v>
      </c>
      <c r="D742" s="26">
        <v>8</v>
      </c>
      <c r="E742" s="26">
        <v>0</v>
      </c>
      <c r="F742" s="45">
        <v>6254.13</v>
      </c>
      <c r="G742" s="25" t="s">
        <v>11</v>
      </c>
      <c r="H742" s="25" t="s">
        <v>11</v>
      </c>
      <c r="I742" s="25" t="s">
        <v>23</v>
      </c>
      <c r="J742" s="53">
        <f t="shared" si="11"/>
        <v>26550</v>
      </c>
      <c r="K742" s="33">
        <f>DATEDIF(J742,DATE(2023,6,8),"Y")</f>
        <v>50</v>
      </c>
    </row>
    <row r="743" spans="1:11" x14ac:dyDescent="0.25">
      <c r="A743" s="22" t="s">
        <v>774</v>
      </c>
      <c r="B743" s="23">
        <v>1970</v>
      </c>
      <c r="C743" s="23" t="s">
        <v>37</v>
      </c>
      <c r="D743" s="23">
        <v>11</v>
      </c>
      <c r="E743" s="23">
        <v>0</v>
      </c>
      <c r="F743" s="44">
        <v>6255.38</v>
      </c>
      <c r="G743" s="22" t="s">
        <v>11</v>
      </c>
      <c r="H743" s="22" t="s">
        <v>11</v>
      </c>
      <c r="I743" s="22" t="s">
        <v>13</v>
      </c>
      <c r="J743" s="52">
        <f t="shared" si="11"/>
        <v>25852</v>
      </c>
      <c r="K743" s="32">
        <f>DATEDIF(J743,DATE(2023,6,8),"Y")</f>
        <v>52</v>
      </c>
    </row>
    <row r="744" spans="1:11" x14ac:dyDescent="0.25">
      <c r="A744" s="25" t="s">
        <v>775</v>
      </c>
      <c r="B744" s="26">
        <v>1995</v>
      </c>
      <c r="C744" s="26" t="s">
        <v>37</v>
      </c>
      <c r="D744" s="26">
        <v>17</v>
      </c>
      <c r="E744" s="26">
        <v>0</v>
      </c>
      <c r="F744" s="45">
        <v>6261.2</v>
      </c>
      <c r="G744" s="25" t="s">
        <v>11</v>
      </c>
      <c r="H744" s="25" t="s">
        <v>16</v>
      </c>
      <c r="I744" s="25" t="s">
        <v>535</v>
      </c>
      <c r="J744" s="53">
        <f t="shared" si="11"/>
        <v>34989</v>
      </c>
      <c r="K744" s="33">
        <f>DATEDIF(J744,DATE(2023,6,8),"Y")</f>
        <v>27</v>
      </c>
    </row>
    <row r="745" spans="1:11" x14ac:dyDescent="0.25">
      <c r="A745" s="22" t="s">
        <v>776</v>
      </c>
      <c r="B745" s="23">
        <v>1984</v>
      </c>
      <c r="C745" s="23" t="s">
        <v>20</v>
      </c>
      <c r="D745" s="23">
        <v>25</v>
      </c>
      <c r="E745" s="23">
        <v>3</v>
      </c>
      <c r="F745" s="44">
        <v>6269.33</v>
      </c>
      <c r="G745" s="22" t="s">
        <v>11</v>
      </c>
      <c r="H745" s="22" t="s">
        <v>16</v>
      </c>
      <c r="I745" s="22" t="s">
        <v>13</v>
      </c>
      <c r="J745" s="52">
        <f t="shared" si="11"/>
        <v>30950</v>
      </c>
      <c r="K745" s="32">
        <f>DATEDIF(J745,DATE(2023,6,8),"Y")</f>
        <v>38</v>
      </c>
    </row>
    <row r="746" spans="1:11" x14ac:dyDescent="0.25">
      <c r="A746" s="25" t="s">
        <v>777</v>
      </c>
      <c r="B746" s="26">
        <v>1981</v>
      </c>
      <c r="C746" s="26" t="s">
        <v>18</v>
      </c>
      <c r="D746" s="26">
        <v>30</v>
      </c>
      <c r="E746" s="26">
        <v>1</v>
      </c>
      <c r="F746" s="45">
        <v>6272.48</v>
      </c>
      <c r="G746" s="25" t="s">
        <v>16</v>
      </c>
      <c r="H746" s="25" t="s">
        <v>12</v>
      </c>
      <c r="I746" s="25" t="s">
        <v>13</v>
      </c>
      <c r="J746" s="53">
        <f t="shared" si="11"/>
        <v>29767</v>
      </c>
      <c r="K746" s="33">
        <f>DATEDIF(J746,DATE(2023,6,8),"Y")</f>
        <v>41</v>
      </c>
    </row>
    <row r="747" spans="1:11" x14ac:dyDescent="0.25">
      <c r="A747" s="22" t="s">
        <v>778</v>
      </c>
      <c r="B747" s="23">
        <v>1993</v>
      </c>
      <c r="C747" s="23" t="s">
        <v>37</v>
      </c>
      <c r="D747" s="23">
        <v>16</v>
      </c>
      <c r="E747" s="23">
        <v>0</v>
      </c>
      <c r="F747" s="44">
        <v>6276.3</v>
      </c>
      <c r="G747" s="22" t="s">
        <v>11</v>
      </c>
      <c r="H747" s="22" t="s">
        <v>16</v>
      </c>
      <c r="I747" s="22" t="s">
        <v>200</v>
      </c>
      <c r="J747" s="52">
        <f t="shared" si="11"/>
        <v>34258</v>
      </c>
      <c r="K747" s="32">
        <f>DATEDIF(J747,DATE(2023,6,8),"Y")</f>
        <v>29</v>
      </c>
    </row>
    <row r="748" spans="1:11" x14ac:dyDescent="0.25">
      <c r="A748" s="25" t="s">
        <v>779</v>
      </c>
      <c r="B748" s="26">
        <v>1981</v>
      </c>
      <c r="C748" s="26" t="s">
        <v>15</v>
      </c>
      <c r="D748" s="26">
        <v>24</v>
      </c>
      <c r="E748" s="26">
        <v>1</v>
      </c>
      <c r="F748" s="45">
        <v>6282.24</v>
      </c>
      <c r="G748" s="25" t="s">
        <v>11</v>
      </c>
      <c r="H748" s="25" t="s">
        <v>16</v>
      </c>
      <c r="I748" s="25" t="s">
        <v>42</v>
      </c>
      <c r="J748" s="53">
        <f t="shared" si="11"/>
        <v>29914</v>
      </c>
      <c r="K748" s="33">
        <f>DATEDIF(J748,DATE(2023,6,8),"Y")</f>
        <v>41</v>
      </c>
    </row>
    <row r="749" spans="1:11" x14ac:dyDescent="0.25">
      <c r="A749" s="22" t="s">
        <v>780</v>
      </c>
      <c r="B749" s="23">
        <v>1981</v>
      </c>
      <c r="C749" s="23" t="s">
        <v>35</v>
      </c>
      <c r="D749" s="23">
        <v>26</v>
      </c>
      <c r="E749" s="23">
        <v>1</v>
      </c>
      <c r="F749" s="44">
        <v>6289.75</v>
      </c>
      <c r="G749" s="22" t="s">
        <v>11</v>
      </c>
      <c r="H749" s="22" t="s">
        <v>12</v>
      </c>
      <c r="I749" s="22" t="s">
        <v>13</v>
      </c>
      <c r="J749" s="52">
        <f t="shared" si="11"/>
        <v>29824</v>
      </c>
      <c r="K749" s="32">
        <f>DATEDIF(J749,DATE(2023,6,8),"Y")</f>
        <v>41</v>
      </c>
    </row>
    <row r="750" spans="1:11" x14ac:dyDescent="0.25">
      <c r="A750" s="25" t="s">
        <v>781</v>
      </c>
      <c r="B750" s="26">
        <v>1996</v>
      </c>
      <c r="C750" s="26" t="s">
        <v>10</v>
      </c>
      <c r="D750" s="26">
        <v>4</v>
      </c>
      <c r="E750" s="26">
        <v>0</v>
      </c>
      <c r="F750" s="45">
        <v>6293.63</v>
      </c>
      <c r="G750" s="25" t="s">
        <v>11</v>
      </c>
      <c r="H750" s="25" t="s">
        <v>12</v>
      </c>
      <c r="I750" s="25" t="s">
        <v>300</v>
      </c>
      <c r="J750" s="53">
        <f t="shared" si="11"/>
        <v>35250</v>
      </c>
      <c r="K750" s="33">
        <f>DATEDIF(J750,DATE(2023,6,8),"Y")</f>
        <v>26</v>
      </c>
    </row>
    <row r="751" spans="1:11" x14ac:dyDescent="0.25">
      <c r="A751" s="22" t="s">
        <v>782</v>
      </c>
      <c r="B751" s="23">
        <v>1974</v>
      </c>
      <c r="C751" s="23" t="s">
        <v>20</v>
      </c>
      <c r="D751" s="23">
        <v>17</v>
      </c>
      <c r="E751" s="23">
        <v>0</v>
      </c>
      <c r="F751" s="44">
        <v>6302.23</v>
      </c>
      <c r="G751" s="22" t="s">
        <v>11</v>
      </c>
      <c r="H751" s="22" t="s">
        <v>16</v>
      </c>
      <c r="I751" s="22" t="s">
        <v>13</v>
      </c>
      <c r="J751" s="52">
        <f t="shared" si="11"/>
        <v>27289</v>
      </c>
      <c r="K751" s="32">
        <f>DATEDIF(J751,DATE(2023,6,8),"Y")</f>
        <v>48</v>
      </c>
    </row>
    <row r="752" spans="1:11" x14ac:dyDescent="0.25">
      <c r="A752" s="25" t="s">
        <v>783</v>
      </c>
      <c r="B752" s="26">
        <v>1969</v>
      </c>
      <c r="C752" s="26" t="s">
        <v>20</v>
      </c>
      <c r="D752" s="26">
        <v>4</v>
      </c>
      <c r="E752" s="26">
        <v>0</v>
      </c>
      <c r="F752" s="45">
        <v>6305.61</v>
      </c>
      <c r="G752" s="25" t="s">
        <v>11</v>
      </c>
      <c r="H752" s="25" t="s">
        <v>11</v>
      </c>
      <c r="I752" s="25" t="s">
        <v>23</v>
      </c>
      <c r="J752" s="53">
        <f t="shared" si="11"/>
        <v>25450</v>
      </c>
      <c r="K752" s="33">
        <f>DATEDIF(J752,DATE(2023,6,8),"Y")</f>
        <v>53</v>
      </c>
    </row>
    <row r="753" spans="1:11" x14ac:dyDescent="0.25">
      <c r="A753" s="22" t="s">
        <v>784</v>
      </c>
      <c r="B753" s="23">
        <v>2004</v>
      </c>
      <c r="C753" s="23" t="s">
        <v>10</v>
      </c>
      <c r="D753" s="23">
        <v>27</v>
      </c>
      <c r="E753" s="23">
        <v>0</v>
      </c>
      <c r="F753" s="44">
        <v>6311.11</v>
      </c>
      <c r="G753" s="22" t="s">
        <v>11</v>
      </c>
      <c r="H753" s="22" t="s">
        <v>11</v>
      </c>
      <c r="I753" s="22" t="s">
        <v>42</v>
      </c>
      <c r="J753" s="52">
        <f t="shared" si="11"/>
        <v>38195</v>
      </c>
      <c r="K753" s="32">
        <f>DATEDIF(J753,DATE(2023,6,8),"Y")</f>
        <v>18</v>
      </c>
    </row>
    <row r="754" spans="1:11" x14ac:dyDescent="0.25">
      <c r="A754" s="25" t="s">
        <v>785</v>
      </c>
      <c r="B754" s="26">
        <v>1985</v>
      </c>
      <c r="C754" s="26" t="s">
        <v>15</v>
      </c>
      <c r="D754" s="26">
        <v>19</v>
      </c>
      <c r="E754" s="26">
        <v>2</v>
      </c>
      <c r="F754" s="45">
        <v>6311.95</v>
      </c>
      <c r="G754" s="25" t="s">
        <v>11</v>
      </c>
      <c r="H754" s="25" t="s">
        <v>16</v>
      </c>
      <c r="I754" s="25" t="s">
        <v>42</v>
      </c>
      <c r="J754" s="53">
        <f t="shared" si="11"/>
        <v>31370</v>
      </c>
      <c r="K754" s="33">
        <f>DATEDIF(J754,DATE(2023,6,8),"Y")</f>
        <v>37</v>
      </c>
    </row>
    <row r="755" spans="1:11" x14ac:dyDescent="0.25">
      <c r="A755" s="22" t="s">
        <v>786</v>
      </c>
      <c r="B755" s="23">
        <v>1985</v>
      </c>
      <c r="C755" s="23" t="s">
        <v>30</v>
      </c>
      <c r="D755" s="23">
        <v>15</v>
      </c>
      <c r="E755" s="23">
        <v>2</v>
      </c>
      <c r="F755" s="44">
        <v>6313.76</v>
      </c>
      <c r="G755" s="22" t="s">
        <v>11</v>
      </c>
      <c r="H755" s="22" t="s">
        <v>16</v>
      </c>
      <c r="I755" s="22" t="s">
        <v>13</v>
      </c>
      <c r="J755" s="52">
        <f t="shared" si="11"/>
        <v>31396</v>
      </c>
      <c r="K755" s="32">
        <f>DATEDIF(J755,DATE(2023,6,8),"Y")</f>
        <v>37</v>
      </c>
    </row>
    <row r="756" spans="1:11" x14ac:dyDescent="0.25">
      <c r="A756" s="25" t="s">
        <v>787</v>
      </c>
      <c r="B756" s="26">
        <v>1990</v>
      </c>
      <c r="C756" s="26" t="s">
        <v>35</v>
      </c>
      <c r="D756" s="26">
        <v>13</v>
      </c>
      <c r="E756" s="26">
        <v>3</v>
      </c>
      <c r="F756" s="45">
        <v>6334.34</v>
      </c>
      <c r="G756" s="25" t="s">
        <v>11</v>
      </c>
      <c r="H756" s="25" t="s">
        <v>11</v>
      </c>
      <c r="I756" s="25" t="s">
        <v>247</v>
      </c>
      <c r="J756" s="53">
        <f t="shared" si="11"/>
        <v>33098</v>
      </c>
      <c r="K756" s="33">
        <f>DATEDIF(J756,DATE(2023,6,8),"Y")</f>
        <v>32</v>
      </c>
    </row>
    <row r="757" spans="1:11" x14ac:dyDescent="0.25">
      <c r="A757" s="22" t="s">
        <v>788</v>
      </c>
      <c r="B757" s="23">
        <v>1986</v>
      </c>
      <c r="C757" s="23" t="s">
        <v>20</v>
      </c>
      <c r="D757" s="23">
        <v>25</v>
      </c>
      <c r="E757" s="23">
        <v>3</v>
      </c>
      <c r="F757" s="44">
        <v>6335.64</v>
      </c>
      <c r="G757" s="22" t="s">
        <v>11</v>
      </c>
      <c r="H757" s="22" t="s">
        <v>11</v>
      </c>
      <c r="I757" s="22" t="s">
        <v>13</v>
      </c>
      <c r="J757" s="52">
        <f t="shared" si="11"/>
        <v>31680</v>
      </c>
      <c r="K757" s="32">
        <f>DATEDIF(J757,DATE(2023,6,8),"Y")</f>
        <v>36</v>
      </c>
    </row>
    <row r="758" spans="1:11" x14ac:dyDescent="0.25">
      <c r="A758" s="25" t="s">
        <v>789</v>
      </c>
      <c r="B758" s="26">
        <v>1983</v>
      </c>
      <c r="C758" s="26" t="s">
        <v>37</v>
      </c>
      <c r="D758" s="26">
        <v>21</v>
      </c>
      <c r="E758" s="26">
        <v>2</v>
      </c>
      <c r="F758" s="45">
        <v>6338.08</v>
      </c>
      <c r="G758" s="25" t="s">
        <v>11</v>
      </c>
      <c r="H758" s="25" t="s">
        <v>16</v>
      </c>
      <c r="I758" s="25" t="s">
        <v>13</v>
      </c>
      <c r="J758" s="53">
        <f t="shared" si="11"/>
        <v>30610</v>
      </c>
      <c r="K758" s="33">
        <f>DATEDIF(J758,DATE(2023,6,8),"Y")</f>
        <v>39</v>
      </c>
    </row>
    <row r="759" spans="1:11" x14ac:dyDescent="0.25">
      <c r="A759" s="22" t="s">
        <v>790</v>
      </c>
      <c r="B759" s="23">
        <v>1983</v>
      </c>
      <c r="C759" s="23" t="s">
        <v>35</v>
      </c>
      <c r="D759" s="23">
        <v>19</v>
      </c>
      <c r="E759" s="23">
        <v>2</v>
      </c>
      <c r="F759" s="44">
        <v>6356.27</v>
      </c>
      <c r="G759" s="22" t="s">
        <v>12</v>
      </c>
      <c r="H759" s="22" t="s">
        <v>11</v>
      </c>
      <c r="I759" s="22" t="s">
        <v>13</v>
      </c>
      <c r="J759" s="52">
        <f t="shared" si="11"/>
        <v>30547</v>
      </c>
      <c r="K759" s="32">
        <f>DATEDIF(J759,DATE(2023,6,8),"Y")</f>
        <v>39</v>
      </c>
    </row>
    <row r="760" spans="1:11" x14ac:dyDescent="0.25">
      <c r="A760" s="25" t="s">
        <v>791</v>
      </c>
      <c r="B760" s="26">
        <v>1980</v>
      </c>
      <c r="C760" s="26" t="s">
        <v>37</v>
      </c>
      <c r="D760" s="26">
        <v>30</v>
      </c>
      <c r="E760" s="26">
        <v>0</v>
      </c>
      <c r="F760" s="45">
        <v>6358.78</v>
      </c>
      <c r="G760" s="25" t="s">
        <v>11</v>
      </c>
      <c r="H760" s="25" t="s">
        <v>16</v>
      </c>
      <c r="I760" s="25" t="s">
        <v>23</v>
      </c>
      <c r="J760" s="53">
        <f t="shared" si="11"/>
        <v>29524</v>
      </c>
      <c r="K760" s="33">
        <f>DATEDIF(J760,DATE(2023,6,8),"Y")</f>
        <v>42</v>
      </c>
    </row>
    <row r="761" spans="1:11" x14ac:dyDescent="0.25">
      <c r="A761" s="22" t="s">
        <v>792</v>
      </c>
      <c r="B761" s="23">
        <v>1989</v>
      </c>
      <c r="C761" s="23" t="s">
        <v>18</v>
      </c>
      <c r="D761" s="23">
        <v>24</v>
      </c>
      <c r="E761" s="23">
        <v>3</v>
      </c>
      <c r="F761" s="44">
        <v>6360.99</v>
      </c>
      <c r="G761" s="22" t="s">
        <v>11</v>
      </c>
      <c r="H761" s="22" t="s">
        <v>11</v>
      </c>
      <c r="I761" s="22" t="s">
        <v>23</v>
      </c>
      <c r="J761" s="52">
        <f t="shared" si="11"/>
        <v>32683</v>
      </c>
      <c r="K761" s="32">
        <f>DATEDIF(J761,DATE(2023,6,8),"Y")</f>
        <v>33</v>
      </c>
    </row>
    <row r="762" spans="1:11" x14ac:dyDescent="0.25">
      <c r="A762" s="25" t="s">
        <v>793</v>
      </c>
      <c r="B762" s="26">
        <v>1996</v>
      </c>
      <c r="C762" s="26" t="s">
        <v>10</v>
      </c>
      <c r="D762" s="26">
        <v>7</v>
      </c>
      <c r="E762" s="26">
        <v>0</v>
      </c>
      <c r="F762" s="45">
        <v>6361.47</v>
      </c>
      <c r="G762" s="25" t="s">
        <v>11</v>
      </c>
      <c r="H762" s="25" t="s">
        <v>12</v>
      </c>
      <c r="I762" s="25" t="s">
        <v>300</v>
      </c>
      <c r="J762" s="53">
        <f t="shared" si="11"/>
        <v>35253</v>
      </c>
      <c r="K762" s="33">
        <f>DATEDIF(J762,DATE(2023,6,8),"Y")</f>
        <v>26</v>
      </c>
    </row>
    <row r="763" spans="1:11" x14ac:dyDescent="0.25">
      <c r="A763" s="22" t="s">
        <v>794</v>
      </c>
      <c r="B763" s="23">
        <v>1970</v>
      </c>
      <c r="C763" s="23" t="s">
        <v>15</v>
      </c>
      <c r="D763" s="23">
        <v>9</v>
      </c>
      <c r="E763" s="23">
        <v>0</v>
      </c>
      <c r="F763" s="44">
        <v>6367.31</v>
      </c>
      <c r="G763" s="22" t="s">
        <v>11</v>
      </c>
      <c r="H763" s="22" t="s">
        <v>16</v>
      </c>
      <c r="I763" s="22" t="s">
        <v>13</v>
      </c>
      <c r="J763" s="52">
        <f t="shared" si="11"/>
        <v>25881</v>
      </c>
      <c r="K763" s="32">
        <f>DATEDIF(J763,DATE(2023,6,8),"Y")</f>
        <v>52</v>
      </c>
    </row>
    <row r="764" spans="1:11" x14ac:dyDescent="0.25">
      <c r="A764" s="25" t="s">
        <v>795</v>
      </c>
      <c r="B764" s="26">
        <v>1984</v>
      </c>
      <c r="C764" s="26" t="s">
        <v>35</v>
      </c>
      <c r="D764" s="26">
        <v>13</v>
      </c>
      <c r="E764" s="26">
        <v>1</v>
      </c>
      <c r="F764" s="45">
        <v>6373.56</v>
      </c>
      <c r="G764" s="25" t="s">
        <v>11</v>
      </c>
      <c r="H764" s="25" t="s">
        <v>16</v>
      </c>
      <c r="I764" s="25" t="s">
        <v>23</v>
      </c>
      <c r="J764" s="53">
        <f t="shared" si="11"/>
        <v>30907</v>
      </c>
      <c r="K764" s="33">
        <f>DATEDIF(J764,DATE(2023,6,8),"Y")</f>
        <v>38</v>
      </c>
    </row>
    <row r="765" spans="1:11" x14ac:dyDescent="0.25">
      <c r="A765" s="22" t="s">
        <v>796</v>
      </c>
      <c r="B765" s="23">
        <v>1976</v>
      </c>
      <c r="C765" s="23" t="s">
        <v>15</v>
      </c>
      <c r="D765" s="23">
        <v>18</v>
      </c>
      <c r="E765" s="23">
        <v>2</v>
      </c>
      <c r="F765" s="44">
        <v>6374.16</v>
      </c>
      <c r="G765" s="22" t="s">
        <v>11</v>
      </c>
      <c r="H765" s="22" t="s">
        <v>11</v>
      </c>
      <c r="I765" s="22" t="s">
        <v>13</v>
      </c>
      <c r="J765" s="52">
        <f t="shared" si="11"/>
        <v>28082</v>
      </c>
      <c r="K765" s="32">
        <f>DATEDIF(J765,DATE(2023,6,8),"Y")</f>
        <v>46</v>
      </c>
    </row>
    <row r="766" spans="1:11" x14ac:dyDescent="0.25">
      <c r="A766" s="25" t="s">
        <v>797</v>
      </c>
      <c r="B766" s="26">
        <v>1982</v>
      </c>
      <c r="C766" s="26" t="s">
        <v>35</v>
      </c>
      <c r="D766" s="26">
        <v>6</v>
      </c>
      <c r="E766" s="26">
        <v>1</v>
      </c>
      <c r="F766" s="45">
        <v>6389.38</v>
      </c>
      <c r="G766" s="25" t="s">
        <v>16</v>
      </c>
      <c r="H766" s="25" t="s">
        <v>11</v>
      </c>
      <c r="I766" s="25" t="s">
        <v>23</v>
      </c>
      <c r="J766" s="53">
        <f t="shared" si="11"/>
        <v>30169</v>
      </c>
      <c r="K766" s="33">
        <f>DATEDIF(J766,DATE(2023,6,8),"Y")</f>
        <v>40</v>
      </c>
    </row>
    <row r="767" spans="1:11" x14ac:dyDescent="0.25">
      <c r="A767" s="22" t="s">
        <v>798</v>
      </c>
      <c r="B767" s="23">
        <v>1997</v>
      </c>
      <c r="C767" s="23" t="s">
        <v>35</v>
      </c>
      <c r="D767" s="23">
        <v>16</v>
      </c>
      <c r="E767" s="23">
        <v>0</v>
      </c>
      <c r="F767" s="44">
        <v>6389.53</v>
      </c>
      <c r="G767" s="22" t="s">
        <v>11</v>
      </c>
      <c r="H767" s="22" t="s">
        <v>11</v>
      </c>
      <c r="I767" s="22" t="s">
        <v>300</v>
      </c>
      <c r="J767" s="52">
        <f t="shared" si="11"/>
        <v>35658</v>
      </c>
      <c r="K767" s="32">
        <f>DATEDIF(J767,DATE(2023,6,8),"Y")</f>
        <v>25</v>
      </c>
    </row>
    <row r="768" spans="1:11" x14ac:dyDescent="0.25">
      <c r="A768" s="25" t="s">
        <v>799</v>
      </c>
      <c r="B768" s="26">
        <v>1982</v>
      </c>
      <c r="C768" s="26" t="s">
        <v>37</v>
      </c>
      <c r="D768" s="26">
        <v>28</v>
      </c>
      <c r="E768" s="26">
        <v>1</v>
      </c>
      <c r="F768" s="45">
        <v>6393.6</v>
      </c>
      <c r="G768" s="25" t="s">
        <v>11</v>
      </c>
      <c r="H768" s="25" t="s">
        <v>16</v>
      </c>
      <c r="I768" s="25" t="s">
        <v>23</v>
      </c>
      <c r="J768" s="53">
        <f t="shared" si="11"/>
        <v>30252</v>
      </c>
      <c r="K768" s="33">
        <f>DATEDIF(J768,DATE(2023,6,8),"Y")</f>
        <v>40</v>
      </c>
    </row>
    <row r="769" spans="1:11" x14ac:dyDescent="0.25">
      <c r="A769" s="22" t="s">
        <v>800</v>
      </c>
      <c r="B769" s="23">
        <v>1987</v>
      </c>
      <c r="C769" s="23" t="s">
        <v>20</v>
      </c>
      <c r="D769" s="23">
        <v>9</v>
      </c>
      <c r="E769" s="23">
        <v>2</v>
      </c>
      <c r="F769" s="44">
        <v>6402.29</v>
      </c>
      <c r="G769" s="22" t="s">
        <v>11</v>
      </c>
      <c r="H769" s="22" t="s">
        <v>12</v>
      </c>
      <c r="I769" s="22" t="s">
        <v>247</v>
      </c>
      <c r="J769" s="52">
        <f t="shared" si="11"/>
        <v>32029</v>
      </c>
      <c r="K769" s="32">
        <f>DATEDIF(J769,DATE(2023,6,8),"Y")</f>
        <v>35</v>
      </c>
    </row>
    <row r="770" spans="1:11" x14ac:dyDescent="0.25">
      <c r="A770" s="25" t="s">
        <v>801</v>
      </c>
      <c r="B770" s="26">
        <v>1985</v>
      </c>
      <c r="C770" s="26" t="s">
        <v>30</v>
      </c>
      <c r="D770" s="26">
        <v>10</v>
      </c>
      <c r="E770" s="26">
        <v>2</v>
      </c>
      <c r="F770" s="45">
        <v>6406.41</v>
      </c>
      <c r="G770" s="25" t="s">
        <v>16</v>
      </c>
      <c r="H770" s="25" t="s">
        <v>12</v>
      </c>
      <c r="I770" s="25" t="s">
        <v>276</v>
      </c>
      <c r="J770" s="53">
        <f t="shared" si="11"/>
        <v>31391</v>
      </c>
      <c r="K770" s="33">
        <f>DATEDIF(J770,DATE(2023,6,8),"Y")</f>
        <v>37</v>
      </c>
    </row>
    <row r="771" spans="1:11" x14ac:dyDescent="0.25">
      <c r="A771" s="22" t="s">
        <v>802</v>
      </c>
      <c r="B771" s="23">
        <v>1970</v>
      </c>
      <c r="C771" s="23" t="s">
        <v>35</v>
      </c>
      <c r="D771" s="23">
        <v>20</v>
      </c>
      <c r="E771" s="23">
        <v>0</v>
      </c>
      <c r="F771" s="44">
        <v>6407.05</v>
      </c>
      <c r="G771" s="22" t="s">
        <v>11</v>
      </c>
      <c r="H771" s="22" t="s">
        <v>16</v>
      </c>
      <c r="I771" s="22" t="s">
        <v>13</v>
      </c>
      <c r="J771" s="52">
        <f t="shared" ref="J771:J834" si="12">DATE(B771,MONTH(1&amp;C771),D771)</f>
        <v>25800</v>
      </c>
      <c r="K771" s="32">
        <f>DATEDIF(J771,DATE(2023,6,8),"Y")</f>
        <v>52</v>
      </c>
    </row>
    <row r="772" spans="1:11" x14ac:dyDescent="0.25">
      <c r="A772" s="25" t="s">
        <v>803</v>
      </c>
      <c r="B772" s="26">
        <v>1971</v>
      </c>
      <c r="C772" s="26" t="s">
        <v>35</v>
      </c>
      <c r="D772" s="26">
        <v>22</v>
      </c>
      <c r="E772" s="26">
        <v>0</v>
      </c>
      <c r="F772" s="45">
        <v>6412.34</v>
      </c>
      <c r="G772" s="25" t="s">
        <v>11</v>
      </c>
      <c r="H772" s="25" t="s">
        <v>12</v>
      </c>
      <c r="I772" s="25" t="s">
        <v>13</v>
      </c>
      <c r="J772" s="53">
        <f t="shared" si="12"/>
        <v>26167</v>
      </c>
      <c r="K772" s="33">
        <f>DATEDIF(J772,DATE(2023,6,8),"Y")</f>
        <v>51</v>
      </c>
    </row>
    <row r="773" spans="1:11" x14ac:dyDescent="0.25">
      <c r="A773" s="22" t="s">
        <v>804</v>
      </c>
      <c r="B773" s="23">
        <v>1987</v>
      </c>
      <c r="C773" s="23" t="s">
        <v>20</v>
      </c>
      <c r="D773" s="23">
        <v>4</v>
      </c>
      <c r="E773" s="23">
        <v>3</v>
      </c>
      <c r="F773" s="44">
        <v>6414.18</v>
      </c>
      <c r="G773" s="22" t="s">
        <v>11</v>
      </c>
      <c r="H773" s="22" t="s">
        <v>11</v>
      </c>
      <c r="I773" s="22" t="s">
        <v>42</v>
      </c>
      <c r="J773" s="52">
        <f t="shared" si="12"/>
        <v>32024</v>
      </c>
      <c r="K773" s="32">
        <f>DATEDIF(J773,DATE(2023,6,8),"Y")</f>
        <v>35</v>
      </c>
    </row>
    <row r="774" spans="1:11" x14ac:dyDescent="0.25">
      <c r="A774" s="25" t="s">
        <v>805</v>
      </c>
      <c r="B774" s="26">
        <v>1976</v>
      </c>
      <c r="C774" s="26" t="s">
        <v>30</v>
      </c>
      <c r="D774" s="26">
        <v>30</v>
      </c>
      <c r="E774" s="26">
        <v>2</v>
      </c>
      <c r="F774" s="45">
        <v>6417.28</v>
      </c>
      <c r="G774" s="25" t="s">
        <v>11</v>
      </c>
      <c r="H774" s="25" t="s">
        <v>12</v>
      </c>
      <c r="I774" s="25" t="s">
        <v>13</v>
      </c>
      <c r="J774" s="53">
        <f t="shared" si="12"/>
        <v>28124</v>
      </c>
      <c r="K774" s="33">
        <f>DATEDIF(J774,DATE(2023,6,8),"Y")</f>
        <v>46</v>
      </c>
    </row>
    <row r="775" spans="1:11" x14ac:dyDescent="0.25">
      <c r="A775" s="22" t="s">
        <v>806</v>
      </c>
      <c r="B775" s="23">
        <v>1975</v>
      </c>
      <c r="C775" s="23" t="s">
        <v>35</v>
      </c>
      <c r="D775" s="23">
        <v>5</v>
      </c>
      <c r="E775" s="23">
        <v>1</v>
      </c>
      <c r="F775" s="44">
        <v>6423.48</v>
      </c>
      <c r="G775" s="22" t="s">
        <v>11</v>
      </c>
      <c r="H775" s="22" t="s">
        <v>12</v>
      </c>
      <c r="I775" s="22" t="s">
        <v>13</v>
      </c>
      <c r="J775" s="52">
        <f t="shared" si="12"/>
        <v>27611</v>
      </c>
      <c r="K775" s="32">
        <f>DATEDIF(J775,DATE(2023,6,8),"Y")</f>
        <v>47</v>
      </c>
    </row>
    <row r="776" spans="1:11" x14ac:dyDescent="0.25">
      <c r="A776" s="25" t="s">
        <v>807</v>
      </c>
      <c r="B776" s="26">
        <v>1985</v>
      </c>
      <c r="C776" s="26" t="s">
        <v>10</v>
      </c>
      <c r="D776" s="26">
        <v>22</v>
      </c>
      <c r="E776" s="26">
        <v>3</v>
      </c>
      <c r="F776" s="45">
        <v>6435.62</v>
      </c>
      <c r="G776" s="25" t="s">
        <v>12</v>
      </c>
      <c r="H776" s="25" t="s">
        <v>11</v>
      </c>
      <c r="I776" s="25" t="s">
        <v>13</v>
      </c>
      <c r="J776" s="53">
        <f t="shared" si="12"/>
        <v>31250</v>
      </c>
      <c r="K776" s="33">
        <f>DATEDIF(J776,DATE(2023,6,8),"Y")</f>
        <v>37</v>
      </c>
    </row>
    <row r="777" spans="1:11" x14ac:dyDescent="0.25">
      <c r="A777" s="22" t="s">
        <v>808</v>
      </c>
      <c r="B777" s="23">
        <v>1984</v>
      </c>
      <c r="C777" s="23" t="s">
        <v>35</v>
      </c>
      <c r="D777" s="23">
        <v>26</v>
      </c>
      <c r="E777" s="23">
        <v>2</v>
      </c>
      <c r="F777" s="44">
        <v>6455.86</v>
      </c>
      <c r="G777" s="22" t="s">
        <v>12</v>
      </c>
      <c r="H777" s="22" t="s">
        <v>12</v>
      </c>
      <c r="I777" s="22" t="s">
        <v>23</v>
      </c>
      <c r="J777" s="52">
        <f t="shared" si="12"/>
        <v>30920</v>
      </c>
      <c r="K777" s="32">
        <f>DATEDIF(J777,DATE(2023,6,8),"Y")</f>
        <v>38</v>
      </c>
    </row>
    <row r="778" spans="1:11" x14ac:dyDescent="0.25">
      <c r="A778" s="25" t="s">
        <v>809</v>
      </c>
      <c r="B778" s="26">
        <v>1984</v>
      </c>
      <c r="C778" s="26" t="s">
        <v>15</v>
      </c>
      <c r="D778" s="26">
        <v>1</v>
      </c>
      <c r="E778" s="26">
        <v>2</v>
      </c>
      <c r="F778" s="45">
        <v>6457.84</v>
      </c>
      <c r="G778" s="25" t="s">
        <v>11</v>
      </c>
      <c r="H778" s="25" t="s">
        <v>12</v>
      </c>
      <c r="I778" s="25" t="s">
        <v>23</v>
      </c>
      <c r="J778" s="53">
        <f t="shared" si="12"/>
        <v>30987</v>
      </c>
      <c r="K778" s="33">
        <f>DATEDIF(J778,DATE(2023,6,8),"Y")</f>
        <v>38</v>
      </c>
    </row>
    <row r="779" spans="1:11" x14ac:dyDescent="0.25">
      <c r="A779" s="22" t="s">
        <v>810</v>
      </c>
      <c r="B779" s="23">
        <v>1981</v>
      </c>
      <c r="C779" s="23" t="s">
        <v>10</v>
      </c>
      <c r="D779" s="23">
        <v>27</v>
      </c>
      <c r="E779" s="23">
        <v>1</v>
      </c>
      <c r="F779" s="44">
        <v>6473.15</v>
      </c>
      <c r="G779" s="22" t="s">
        <v>11</v>
      </c>
      <c r="H779" s="22" t="s">
        <v>11</v>
      </c>
      <c r="I779" s="22" t="s">
        <v>13</v>
      </c>
      <c r="J779" s="52">
        <f t="shared" si="12"/>
        <v>29794</v>
      </c>
      <c r="K779" s="32">
        <f>DATEDIF(J779,DATE(2023,6,8),"Y")</f>
        <v>41</v>
      </c>
    </row>
    <row r="780" spans="1:11" x14ac:dyDescent="0.25">
      <c r="A780" s="25" t="s">
        <v>811</v>
      </c>
      <c r="B780" s="26">
        <v>1980</v>
      </c>
      <c r="C780" s="26" t="s">
        <v>18</v>
      </c>
      <c r="D780" s="26">
        <v>8</v>
      </c>
      <c r="E780" s="26">
        <v>0</v>
      </c>
      <c r="F780" s="45">
        <v>6474.01</v>
      </c>
      <c r="G780" s="25" t="s">
        <v>11</v>
      </c>
      <c r="H780" s="25" t="s">
        <v>12</v>
      </c>
      <c r="I780" s="25" t="s">
        <v>42</v>
      </c>
      <c r="J780" s="53">
        <f t="shared" si="12"/>
        <v>29380</v>
      </c>
      <c r="K780" s="33">
        <f>DATEDIF(J780,DATE(2023,6,8),"Y")</f>
        <v>43</v>
      </c>
    </row>
    <row r="781" spans="1:11" x14ac:dyDescent="0.25">
      <c r="A781" s="22" t="s">
        <v>812</v>
      </c>
      <c r="B781" s="23">
        <v>1970</v>
      </c>
      <c r="C781" s="23" t="s">
        <v>30</v>
      </c>
      <c r="D781" s="23">
        <v>1</v>
      </c>
      <c r="E781" s="23">
        <v>0</v>
      </c>
      <c r="F781" s="44">
        <v>6481.67</v>
      </c>
      <c r="G781" s="22" t="s">
        <v>11</v>
      </c>
      <c r="H781" s="22" t="s">
        <v>11</v>
      </c>
      <c r="I781" s="22" t="s">
        <v>13</v>
      </c>
      <c r="J781" s="52">
        <f t="shared" si="12"/>
        <v>25903</v>
      </c>
      <c r="K781" s="32">
        <f>DATEDIF(J781,DATE(2023,6,8),"Y")</f>
        <v>52</v>
      </c>
    </row>
    <row r="782" spans="1:11" x14ac:dyDescent="0.25">
      <c r="A782" s="25" t="s">
        <v>813</v>
      </c>
      <c r="B782" s="26">
        <v>1982</v>
      </c>
      <c r="C782" s="26" t="s">
        <v>37</v>
      </c>
      <c r="D782" s="26">
        <v>9</v>
      </c>
      <c r="E782" s="26">
        <v>1</v>
      </c>
      <c r="F782" s="45">
        <v>6496.89</v>
      </c>
      <c r="G782" s="25" t="s">
        <v>11</v>
      </c>
      <c r="H782" s="25" t="s">
        <v>12</v>
      </c>
      <c r="I782" s="25" t="s">
        <v>42</v>
      </c>
      <c r="J782" s="53">
        <f t="shared" si="12"/>
        <v>30233</v>
      </c>
      <c r="K782" s="33">
        <f>DATEDIF(J782,DATE(2023,6,8),"Y")</f>
        <v>40</v>
      </c>
    </row>
    <row r="783" spans="1:11" x14ac:dyDescent="0.25">
      <c r="A783" s="22" t="s">
        <v>814</v>
      </c>
      <c r="B783" s="23">
        <v>1982</v>
      </c>
      <c r="C783" s="23" t="s">
        <v>35</v>
      </c>
      <c r="D783" s="23">
        <v>28</v>
      </c>
      <c r="E783" s="23">
        <v>1</v>
      </c>
      <c r="F783" s="44">
        <v>6500.24</v>
      </c>
      <c r="G783" s="22" t="s">
        <v>11</v>
      </c>
      <c r="H783" s="22" t="s">
        <v>11</v>
      </c>
      <c r="I783" s="22" t="s">
        <v>13</v>
      </c>
      <c r="J783" s="52">
        <f t="shared" si="12"/>
        <v>30191</v>
      </c>
      <c r="K783" s="32">
        <f>DATEDIF(J783,DATE(2023,6,8),"Y")</f>
        <v>40</v>
      </c>
    </row>
    <row r="784" spans="1:11" x14ac:dyDescent="0.25">
      <c r="A784" s="25" t="s">
        <v>815</v>
      </c>
      <c r="B784" s="26">
        <v>1994</v>
      </c>
      <c r="C784" s="26" t="s">
        <v>10</v>
      </c>
      <c r="D784" s="26">
        <v>7</v>
      </c>
      <c r="E784" s="26">
        <v>0</v>
      </c>
      <c r="F784" s="45">
        <v>6512.24</v>
      </c>
      <c r="G784" s="25" t="s">
        <v>11</v>
      </c>
      <c r="H784" s="25" t="s">
        <v>16</v>
      </c>
      <c r="I784" s="25" t="s">
        <v>300</v>
      </c>
      <c r="J784" s="53">
        <f t="shared" si="12"/>
        <v>34522</v>
      </c>
      <c r="K784" s="33">
        <f>DATEDIF(J784,DATE(2023,6,8),"Y")</f>
        <v>28</v>
      </c>
    </row>
    <row r="785" spans="1:11" x14ac:dyDescent="0.25">
      <c r="A785" s="22" t="s">
        <v>816</v>
      </c>
      <c r="B785" s="23">
        <v>1976</v>
      </c>
      <c r="C785" s="23" t="s">
        <v>37</v>
      </c>
      <c r="D785" s="23">
        <v>23</v>
      </c>
      <c r="E785" s="23">
        <v>2</v>
      </c>
      <c r="F785" s="44">
        <v>6529.21</v>
      </c>
      <c r="G785" s="22" t="s">
        <v>11</v>
      </c>
      <c r="H785" s="22" t="s">
        <v>16</v>
      </c>
      <c r="I785" s="22" t="s">
        <v>13</v>
      </c>
      <c r="J785" s="52">
        <f t="shared" si="12"/>
        <v>28056</v>
      </c>
      <c r="K785" s="32">
        <f>DATEDIF(J785,DATE(2023,6,8),"Y")</f>
        <v>46</v>
      </c>
    </row>
    <row r="786" spans="1:11" x14ac:dyDescent="0.25">
      <c r="A786" s="25" t="s">
        <v>817</v>
      </c>
      <c r="B786" s="26">
        <v>1982</v>
      </c>
      <c r="C786" s="26" t="s">
        <v>35</v>
      </c>
      <c r="D786" s="26">
        <v>12</v>
      </c>
      <c r="E786" s="26">
        <v>3</v>
      </c>
      <c r="F786" s="45">
        <v>6532.04</v>
      </c>
      <c r="G786" s="25" t="s">
        <v>11</v>
      </c>
      <c r="H786" s="25" t="s">
        <v>16</v>
      </c>
      <c r="I786" s="25" t="s">
        <v>13</v>
      </c>
      <c r="J786" s="53">
        <f t="shared" si="12"/>
        <v>30175</v>
      </c>
      <c r="K786" s="33">
        <f>DATEDIF(J786,DATE(2023,6,8),"Y")</f>
        <v>40</v>
      </c>
    </row>
    <row r="787" spans="1:11" x14ac:dyDescent="0.25">
      <c r="A787" s="22" t="s">
        <v>818</v>
      </c>
      <c r="B787" s="23">
        <v>1982</v>
      </c>
      <c r="C787" s="23" t="s">
        <v>37</v>
      </c>
      <c r="D787" s="23">
        <v>2</v>
      </c>
      <c r="E787" s="23">
        <v>3</v>
      </c>
      <c r="F787" s="44">
        <v>6536.68</v>
      </c>
      <c r="G787" s="22" t="s">
        <v>11</v>
      </c>
      <c r="H787" s="22" t="s">
        <v>11</v>
      </c>
      <c r="I787" s="22" t="s">
        <v>23</v>
      </c>
      <c r="J787" s="52">
        <f t="shared" si="12"/>
        <v>30226</v>
      </c>
      <c r="K787" s="32">
        <f>DATEDIF(J787,DATE(2023,6,8),"Y")</f>
        <v>40</v>
      </c>
    </row>
    <row r="788" spans="1:11" x14ac:dyDescent="0.25">
      <c r="A788" s="25" t="s">
        <v>819</v>
      </c>
      <c r="B788" s="26">
        <v>1969</v>
      </c>
      <c r="C788" s="26" t="s">
        <v>30</v>
      </c>
      <c r="D788" s="26">
        <v>3</v>
      </c>
      <c r="E788" s="26">
        <v>0</v>
      </c>
      <c r="F788" s="45">
        <v>6546.16</v>
      </c>
      <c r="G788" s="25" t="s">
        <v>11</v>
      </c>
      <c r="H788" s="25" t="s">
        <v>12</v>
      </c>
      <c r="I788" s="25" t="s">
        <v>13</v>
      </c>
      <c r="J788" s="53">
        <f t="shared" si="12"/>
        <v>25540</v>
      </c>
      <c r="K788" s="33">
        <f>DATEDIF(J788,DATE(2023,6,8),"Y")</f>
        <v>53</v>
      </c>
    </row>
    <row r="789" spans="1:11" x14ac:dyDescent="0.25">
      <c r="A789" s="22" t="s">
        <v>820</v>
      </c>
      <c r="B789" s="23">
        <v>1986</v>
      </c>
      <c r="C789" s="23" t="s">
        <v>30</v>
      </c>
      <c r="D789" s="23">
        <v>18</v>
      </c>
      <c r="E789" s="23">
        <v>3</v>
      </c>
      <c r="F789" s="44">
        <v>6548.2</v>
      </c>
      <c r="G789" s="22" t="s">
        <v>11</v>
      </c>
      <c r="H789" s="22" t="s">
        <v>12</v>
      </c>
      <c r="I789" s="22" t="s">
        <v>23</v>
      </c>
      <c r="J789" s="52">
        <f t="shared" si="12"/>
        <v>31764</v>
      </c>
      <c r="K789" s="32">
        <f>DATEDIF(J789,DATE(2023,6,8),"Y")</f>
        <v>36</v>
      </c>
    </row>
    <row r="790" spans="1:11" x14ac:dyDescent="0.25">
      <c r="A790" s="25" t="s">
        <v>821</v>
      </c>
      <c r="B790" s="26">
        <v>1989</v>
      </c>
      <c r="C790" s="26" t="s">
        <v>35</v>
      </c>
      <c r="D790" s="26">
        <v>6</v>
      </c>
      <c r="E790" s="26">
        <v>3</v>
      </c>
      <c r="F790" s="45">
        <v>6551.75</v>
      </c>
      <c r="G790" s="25" t="s">
        <v>11</v>
      </c>
      <c r="H790" s="25" t="s">
        <v>11</v>
      </c>
      <c r="I790" s="25" t="s">
        <v>247</v>
      </c>
      <c r="J790" s="53">
        <f t="shared" si="12"/>
        <v>32726</v>
      </c>
      <c r="K790" s="33">
        <f>DATEDIF(J790,DATE(2023,6,8),"Y")</f>
        <v>33</v>
      </c>
    </row>
    <row r="791" spans="1:11" x14ac:dyDescent="0.25">
      <c r="A791" s="22" t="s">
        <v>822</v>
      </c>
      <c r="B791" s="23">
        <v>1968</v>
      </c>
      <c r="C791" s="23" t="s">
        <v>30</v>
      </c>
      <c r="D791" s="23">
        <v>11</v>
      </c>
      <c r="E791" s="23">
        <v>0</v>
      </c>
      <c r="F791" s="44">
        <v>6552.01</v>
      </c>
      <c r="G791" s="22" t="s">
        <v>12</v>
      </c>
      <c r="H791" s="22" t="s">
        <v>11</v>
      </c>
      <c r="I791" s="22" t="s">
        <v>13</v>
      </c>
      <c r="J791" s="52">
        <f t="shared" si="12"/>
        <v>25183</v>
      </c>
      <c r="K791" s="32">
        <f>DATEDIF(J791,DATE(2023,6,8),"Y")</f>
        <v>54</v>
      </c>
    </row>
    <row r="792" spans="1:11" x14ac:dyDescent="0.25">
      <c r="A792" s="25" t="s">
        <v>823</v>
      </c>
      <c r="B792" s="26">
        <v>1984</v>
      </c>
      <c r="C792" s="26" t="s">
        <v>20</v>
      </c>
      <c r="D792" s="26">
        <v>20</v>
      </c>
      <c r="E792" s="26">
        <v>1</v>
      </c>
      <c r="F792" s="45">
        <v>6555.07</v>
      </c>
      <c r="G792" s="25" t="s">
        <v>11</v>
      </c>
      <c r="H792" s="25" t="s">
        <v>11</v>
      </c>
      <c r="I792" s="25" t="s">
        <v>247</v>
      </c>
      <c r="J792" s="53">
        <f t="shared" si="12"/>
        <v>30945</v>
      </c>
      <c r="K792" s="33">
        <f>DATEDIF(J792,DATE(2023,6,8),"Y")</f>
        <v>38</v>
      </c>
    </row>
    <row r="793" spans="1:11" x14ac:dyDescent="0.25">
      <c r="A793" s="22" t="s">
        <v>824</v>
      </c>
      <c r="B793" s="23">
        <v>1981</v>
      </c>
      <c r="C793" s="23" t="s">
        <v>10</v>
      </c>
      <c r="D793" s="23">
        <v>20</v>
      </c>
      <c r="E793" s="23">
        <v>0</v>
      </c>
      <c r="F793" s="44">
        <v>6571.02</v>
      </c>
      <c r="G793" s="22" t="s">
        <v>11</v>
      </c>
      <c r="H793" s="22" t="s">
        <v>16</v>
      </c>
      <c r="I793" s="22" t="s">
        <v>23</v>
      </c>
      <c r="J793" s="52">
        <f t="shared" si="12"/>
        <v>29787</v>
      </c>
      <c r="K793" s="32">
        <f>DATEDIF(J793,DATE(2023,6,8),"Y")</f>
        <v>41</v>
      </c>
    </row>
    <row r="794" spans="1:11" x14ac:dyDescent="0.25">
      <c r="A794" s="25" t="s">
        <v>825</v>
      </c>
      <c r="B794" s="26">
        <v>1984</v>
      </c>
      <c r="C794" s="26" t="s">
        <v>37</v>
      </c>
      <c r="D794" s="26">
        <v>5</v>
      </c>
      <c r="E794" s="26">
        <v>2</v>
      </c>
      <c r="F794" s="45">
        <v>6571.54</v>
      </c>
      <c r="G794" s="25" t="s">
        <v>11</v>
      </c>
      <c r="H794" s="25" t="s">
        <v>12</v>
      </c>
      <c r="I794" s="25" t="s">
        <v>42</v>
      </c>
      <c r="J794" s="53">
        <f t="shared" si="12"/>
        <v>30960</v>
      </c>
      <c r="K794" s="33">
        <f>DATEDIF(J794,DATE(2023,6,8),"Y")</f>
        <v>38</v>
      </c>
    </row>
    <row r="795" spans="1:11" x14ac:dyDescent="0.25">
      <c r="A795" s="22" t="s">
        <v>826</v>
      </c>
      <c r="B795" s="23">
        <v>1982</v>
      </c>
      <c r="C795" s="23" t="s">
        <v>15</v>
      </c>
      <c r="D795" s="23">
        <v>22</v>
      </c>
      <c r="E795" s="23">
        <v>2</v>
      </c>
      <c r="F795" s="44">
        <v>6593.51</v>
      </c>
      <c r="G795" s="22" t="s">
        <v>11</v>
      </c>
      <c r="H795" s="22" t="s">
        <v>16</v>
      </c>
      <c r="I795" s="22" t="s">
        <v>13</v>
      </c>
      <c r="J795" s="52">
        <f t="shared" si="12"/>
        <v>30277</v>
      </c>
      <c r="K795" s="32">
        <f>DATEDIF(J795,DATE(2023,6,8),"Y")</f>
        <v>40</v>
      </c>
    </row>
    <row r="796" spans="1:11" x14ac:dyDescent="0.25">
      <c r="A796" s="25" t="s">
        <v>827</v>
      </c>
      <c r="B796" s="26">
        <v>1982</v>
      </c>
      <c r="C796" s="26" t="s">
        <v>30</v>
      </c>
      <c r="D796" s="26">
        <v>29</v>
      </c>
      <c r="E796" s="26">
        <v>1</v>
      </c>
      <c r="F796" s="45">
        <v>6600.21</v>
      </c>
      <c r="G796" s="25" t="s">
        <v>12</v>
      </c>
      <c r="H796" s="25" t="s">
        <v>11</v>
      </c>
      <c r="I796" s="25" t="s">
        <v>168</v>
      </c>
      <c r="J796" s="53">
        <f t="shared" si="12"/>
        <v>30314</v>
      </c>
      <c r="K796" s="33">
        <f>DATEDIF(J796,DATE(2023,6,8),"Y")</f>
        <v>40</v>
      </c>
    </row>
    <row r="797" spans="1:11" x14ac:dyDescent="0.25">
      <c r="A797" s="22" t="s">
        <v>828</v>
      </c>
      <c r="B797" s="23">
        <v>1982</v>
      </c>
      <c r="C797" s="23" t="s">
        <v>15</v>
      </c>
      <c r="D797" s="23">
        <v>7</v>
      </c>
      <c r="E797" s="23">
        <v>2</v>
      </c>
      <c r="F797" s="44">
        <v>6600.36</v>
      </c>
      <c r="G797" s="22" t="s">
        <v>11</v>
      </c>
      <c r="H797" s="22" t="s">
        <v>12</v>
      </c>
      <c r="I797" s="22" t="s">
        <v>42</v>
      </c>
      <c r="J797" s="52">
        <f t="shared" si="12"/>
        <v>30262</v>
      </c>
      <c r="K797" s="32">
        <f>DATEDIF(J797,DATE(2023,6,8),"Y")</f>
        <v>40</v>
      </c>
    </row>
    <row r="798" spans="1:11" x14ac:dyDescent="0.25">
      <c r="A798" s="25" t="s">
        <v>829</v>
      </c>
      <c r="B798" s="26">
        <v>1982</v>
      </c>
      <c r="C798" s="26" t="s">
        <v>35</v>
      </c>
      <c r="D798" s="26">
        <v>28</v>
      </c>
      <c r="E798" s="26">
        <v>1</v>
      </c>
      <c r="F798" s="45">
        <v>6610.11</v>
      </c>
      <c r="G798" s="25" t="s">
        <v>12</v>
      </c>
      <c r="H798" s="25" t="s">
        <v>11</v>
      </c>
      <c r="I798" s="25" t="s">
        <v>164</v>
      </c>
      <c r="J798" s="53">
        <f t="shared" si="12"/>
        <v>30191</v>
      </c>
      <c r="K798" s="33">
        <f>DATEDIF(J798,DATE(2023,6,8),"Y")</f>
        <v>40</v>
      </c>
    </row>
    <row r="799" spans="1:11" x14ac:dyDescent="0.25">
      <c r="A799" s="22" t="s">
        <v>830</v>
      </c>
      <c r="B799" s="23">
        <v>1973</v>
      </c>
      <c r="C799" s="23" t="s">
        <v>35</v>
      </c>
      <c r="D799" s="23">
        <v>29</v>
      </c>
      <c r="E799" s="23">
        <v>0</v>
      </c>
      <c r="F799" s="44">
        <v>6630.31</v>
      </c>
      <c r="G799" s="22" t="s">
        <v>11</v>
      </c>
      <c r="H799" s="22" t="s">
        <v>16</v>
      </c>
      <c r="I799" s="22" t="s">
        <v>13</v>
      </c>
      <c r="J799" s="52">
        <f t="shared" si="12"/>
        <v>26905</v>
      </c>
      <c r="K799" s="32">
        <f>DATEDIF(J799,DATE(2023,6,8),"Y")</f>
        <v>49</v>
      </c>
    </row>
    <row r="800" spans="1:11" x14ac:dyDescent="0.25">
      <c r="A800" s="25" t="s">
        <v>831</v>
      </c>
      <c r="B800" s="26">
        <v>2003</v>
      </c>
      <c r="C800" s="26" t="s">
        <v>20</v>
      </c>
      <c r="D800" s="26">
        <v>4</v>
      </c>
      <c r="E800" s="26">
        <v>0</v>
      </c>
      <c r="F800" s="45">
        <v>6638.16</v>
      </c>
      <c r="G800" s="25" t="s">
        <v>11</v>
      </c>
      <c r="H800" s="25" t="s">
        <v>16</v>
      </c>
      <c r="I800" s="25" t="s">
        <v>23</v>
      </c>
      <c r="J800" s="53">
        <f t="shared" si="12"/>
        <v>37868</v>
      </c>
      <c r="K800" s="33">
        <f>DATEDIF(J800,DATE(2023,6,8),"Y")</f>
        <v>19</v>
      </c>
    </row>
    <row r="801" spans="1:11" x14ac:dyDescent="0.25">
      <c r="A801" s="22" t="s">
        <v>832</v>
      </c>
      <c r="B801" s="23">
        <v>1990</v>
      </c>
      <c r="C801" s="23" t="s">
        <v>18</v>
      </c>
      <c r="D801" s="23">
        <v>6</v>
      </c>
      <c r="E801" s="23">
        <v>3</v>
      </c>
      <c r="F801" s="44">
        <v>6639.3</v>
      </c>
      <c r="G801" s="22" t="s">
        <v>11</v>
      </c>
      <c r="H801" s="22" t="s">
        <v>11</v>
      </c>
      <c r="I801" s="22" t="s">
        <v>300</v>
      </c>
      <c r="J801" s="52">
        <f t="shared" si="12"/>
        <v>33030</v>
      </c>
      <c r="K801" s="32">
        <f>DATEDIF(J801,DATE(2023,6,8),"Y")</f>
        <v>33</v>
      </c>
    </row>
    <row r="802" spans="1:11" x14ac:dyDescent="0.25">
      <c r="A802" s="25" t="s">
        <v>833</v>
      </c>
      <c r="B802" s="26">
        <v>1984</v>
      </c>
      <c r="C802" s="26" t="s">
        <v>30</v>
      </c>
      <c r="D802" s="26">
        <v>8</v>
      </c>
      <c r="E802" s="26">
        <v>2</v>
      </c>
      <c r="F802" s="45">
        <v>6640.54</v>
      </c>
      <c r="G802" s="25" t="s">
        <v>11</v>
      </c>
      <c r="H802" s="25" t="s">
        <v>12</v>
      </c>
      <c r="I802" s="25" t="s">
        <v>166</v>
      </c>
      <c r="J802" s="53">
        <f t="shared" si="12"/>
        <v>31024</v>
      </c>
      <c r="K802" s="33">
        <f>DATEDIF(J802,DATE(2023,6,8),"Y")</f>
        <v>38</v>
      </c>
    </row>
    <row r="803" spans="1:11" x14ac:dyDescent="0.25">
      <c r="A803" s="22" t="s">
        <v>834</v>
      </c>
      <c r="B803" s="23">
        <v>1970</v>
      </c>
      <c r="C803" s="23" t="s">
        <v>15</v>
      </c>
      <c r="D803" s="23">
        <v>8</v>
      </c>
      <c r="E803" s="23">
        <v>0</v>
      </c>
      <c r="F803" s="44">
        <v>6651.26</v>
      </c>
      <c r="G803" s="22" t="s">
        <v>11</v>
      </c>
      <c r="H803" s="22" t="s">
        <v>12</v>
      </c>
      <c r="I803" s="22" t="s">
        <v>13</v>
      </c>
      <c r="J803" s="52">
        <f t="shared" si="12"/>
        <v>25880</v>
      </c>
      <c r="K803" s="32">
        <f>DATEDIF(J803,DATE(2023,6,8),"Y")</f>
        <v>52</v>
      </c>
    </row>
    <row r="804" spans="1:11" x14ac:dyDescent="0.25">
      <c r="A804" s="25" t="s">
        <v>835</v>
      </c>
      <c r="B804" s="26">
        <v>1984</v>
      </c>
      <c r="C804" s="26" t="s">
        <v>10</v>
      </c>
      <c r="D804" s="26">
        <v>1</v>
      </c>
      <c r="E804" s="26">
        <v>3</v>
      </c>
      <c r="F804" s="45">
        <v>6652.53</v>
      </c>
      <c r="G804" s="25" t="s">
        <v>12</v>
      </c>
      <c r="H804" s="25" t="s">
        <v>11</v>
      </c>
      <c r="I804" s="25" t="s">
        <v>13</v>
      </c>
      <c r="J804" s="53">
        <f t="shared" si="12"/>
        <v>30864</v>
      </c>
      <c r="K804" s="33">
        <f>DATEDIF(J804,DATE(2023,6,8),"Y")</f>
        <v>38</v>
      </c>
    </row>
    <row r="805" spans="1:11" x14ac:dyDescent="0.25">
      <c r="A805" s="22" t="s">
        <v>836</v>
      </c>
      <c r="B805" s="23">
        <v>1989</v>
      </c>
      <c r="C805" s="23" t="s">
        <v>15</v>
      </c>
      <c r="D805" s="23">
        <v>19</v>
      </c>
      <c r="E805" s="23">
        <v>5</v>
      </c>
      <c r="F805" s="44">
        <v>6653.79</v>
      </c>
      <c r="G805" s="22" t="s">
        <v>11</v>
      </c>
      <c r="H805" s="22" t="s">
        <v>16</v>
      </c>
      <c r="I805" s="22" t="s">
        <v>13</v>
      </c>
      <c r="J805" s="52">
        <f t="shared" si="12"/>
        <v>32831</v>
      </c>
      <c r="K805" s="32">
        <f>DATEDIF(J805,DATE(2023,6,8),"Y")</f>
        <v>33</v>
      </c>
    </row>
    <row r="806" spans="1:11" x14ac:dyDescent="0.25">
      <c r="A806" s="25" t="s">
        <v>837</v>
      </c>
      <c r="B806" s="26">
        <v>1982</v>
      </c>
      <c r="C806" s="26" t="s">
        <v>20</v>
      </c>
      <c r="D806" s="26">
        <v>27</v>
      </c>
      <c r="E806" s="26">
        <v>3</v>
      </c>
      <c r="F806" s="45">
        <v>6664.32</v>
      </c>
      <c r="G806" s="25" t="s">
        <v>11</v>
      </c>
      <c r="H806" s="25" t="s">
        <v>11</v>
      </c>
      <c r="I806" s="25" t="s">
        <v>13</v>
      </c>
      <c r="J806" s="53">
        <f t="shared" si="12"/>
        <v>30221</v>
      </c>
      <c r="K806" s="33">
        <f>DATEDIF(J806,DATE(2023,6,8),"Y")</f>
        <v>40</v>
      </c>
    </row>
    <row r="807" spans="1:11" x14ac:dyDescent="0.25">
      <c r="A807" s="22" t="s">
        <v>838</v>
      </c>
      <c r="B807" s="23">
        <v>1981</v>
      </c>
      <c r="C807" s="23" t="s">
        <v>20</v>
      </c>
      <c r="D807" s="23">
        <v>17</v>
      </c>
      <c r="E807" s="23">
        <v>1</v>
      </c>
      <c r="F807" s="44">
        <v>6664.69</v>
      </c>
      <c r="G807" s="22" t="s">
        <v>12</v>
      </c>
      <c r="H807" s="22" t="s">
        <v>16</v>
      </c>
      <c r="I807" s="22" t="s">
        <v>23</v>
      </c>
      <c r="J807" s="52">
        <f t="shared" si="12"/>
        <v>29846</v>
      </c>
      <c r="K807" s="32">
        <f>DATEDIF(J807,DATE(2023,6,8),"Y")</f>
        <v>41</v>
      </c>
    </row>
    <row r="808" spans="1:11" x14ac:dyDescent="0.25">
      <c r="A808" s="25" t="s">
        <v>839</v>
      </c>
      <c r="B808" s="26">
        <v>1989</v>
      </c>
      <c r="C808" s="26" t="s">
        <v>37</v>
      </c>
      <c r="D808" s="26">
        <v>20</v>
      </c>
      <c r="E808" s="26">
        <v>5</v>
      </c>
      <c r="F808" s="45">
        <v>6666.24</v>
      </c>
      <c r="G808" s="25" t="s">
        <v>12</v>
      </c>
      <c r="H808" s="25" t="s">
        <v>16</v>
      </c>
      <c r="I808" s="25" t="s">
        <v>42</v>
      </c>
      <c r="J808" s="53">
        <f t="shared" si="12"/>
        <v>32801</v>
      </c>
      <c r="K808" s="33">
        <f>DATEDIF(J808,DATE(2023,6,8),"Y")</f>
        <v>33</v>
      </c>
    </row>
    <row r="809" spans="1:11" x14ac:dyDescent="0.25">
      <c r="A809" s="22" t="s">
        <v>840</v>
      </c>
      <c r="B809" s="23">
        <v>1985</v>
      </c>
      <c r="C809" s="23" t="s">
        <v>10</v>
      </c>
      <c r="D809" s="23">
        <v>9</v>
      </c>
      <c r="E809" s="23">
        <v>2</v>
      </c>
      <c r="F809" s="44">
        <v>6686.43</v>
      </c>
      <c r="G809" s="22" t="s">
        <v>11</v>
      </c>
      <c r="H809" s="22" t="s">
        <v>12</v>
      </c>
      <c r="I809" s="22" t="s">
        <v>23</v>
      </c>
      <c r="J809" s="52">
        <f t="shared" si="12"/>
        <v>31237</v>
      </c>
      <c r="K809" s="32">
        <f>DATEDIF(J809,DATE(2023,6,8),"Y")</f>
        <v>37</v>
      </c>
    </row>
    <row r="810" spans="1:11" x14ac:dyDescent="0.25">
      <c r="A810" s="25" t="s">
        <v>841</v>
      </c>
      <c r="B810" s="26">
        <v>1968</v>
      </c>
      <c r="C810" s="26" t="s">
        <v>10</v>
      </c>
      <c r="D810" s="26">
        <v>13</v>
      </c>
      <c r="E810" s="26">
        <v>0</v>
      </c>
      <c r="F810" s="45">
        <v>6700.56</v>
      </c>
      <c r="G810" s="25" t="s">
        <v>12</v>
      </c>
      <c r="H810" s="25" t="s">
        <v>16</v>
      </c>
      <c r="I810" s="25" t="s">
        <v>23</v>
      </c>
      <c r="J810" s="53">
        <f t="shared" si="12"/>
        <v>25032</v>
      </c>
      <c r="K810" s="33">
        <f>DATEDIF(J810,DATE(2023,6,8),"Y")</f>
        <v>54</v>
      </c>
    </row>
    <row r="811" spans="1:11" x14ac:dyDescent="0.25">
      <c r="A811" s="22" t="s">
        <v>842</v>
      </c>
      <c r="B811" s="23">
        <v>1971</v>
      </c>
      <c r="C811" s="23" t="s">
        <v>30</v>
      </c>
      <c r="D811" s="23">
        <v>12</v>
      </c>
      <c r="E811" s="23">
        <v>0</v>
      </c>
      <c r="F811" s="44">
        <v>6706.47</v>
      </c>
      <c r="G811" s="22" t="s">
        <v>11</v>
      </c>
      <c r="H811" s="22" t="s">
        <v>16</v>
      </c>
      <c r="I811" s="22" t="s">
        <v>13</v>
      </c>
      <c r="J811" s="52">
        <f t="shared" si="12"/>
        <v>26279</v>
      </c>
      <c r="K811" s="32">
        <f>DATEDIF(J811,DATE(2023,6,8),"Y")</f>
        <v>51</v>
      </c>
    </row>
    <row r="812" spans="1:11" x14ac:dyDescent="0.25">
      <c r="A812" s="25" t="s">
        <v>843</v>
      </c>
      <c r="B812" s="26">
        <v>1983</v>
      </c>
      <c r="C812" s="26" t="s">
        <v>18</v>
      </c>
      <c r="D812" s="26">
        <v>12</v>
      </c>
      <c r="E812" s="26">
        <v>2</v>
      </c>
      <c r="F812" s="45">
        <v>6710.19</v>
      </c>
      <c r="G812" s="25" t="s">
        <v>12</v>
      </c>
      <c r="H812" s="25" t="s">
        <v>12</v>
      </c>
      <c r="I812" s="25" t="s">
        <v>23</v>
      </c>
      <c r="J812" s="53">
        <f t="shared" si="12"/>
        <v>30479</v>
      </c>
      <c r="K812" s="33">
        <f>DATEDIF(J812,DATE(2023,6,8),"Y")</f>
        <v>39</v>
      </c>
    </row>
    <row r="813" spans="1:11" x14ac:dyDescent="0.25">
      <c r="A813" s="22" t="s">
        <v>844</v>
      </c>
      <c r="B813" s="23">
        <v>1994</v>
      </c>
      <c r="C813" s="23" t="s">
        <v>18</v>
      </c>
      <c r="D813" s="23">
        <v>13</v>
      </c>
      <c r="E813" s="23">
        <v>0</v>
      </c>
      <c r="F813" s="44">
        <v>6721.37</v>
      </c>
      <c r="G813" s="22" t="s">
        <v>11</v>
      </c>
      <c r="H813" s="22" t="s">
        <v>16</v>
      </c>
      <c r="I813" s="22" t="s">
        <v>23</v>
      </c>
      <c r="J813" s="52">
        <f t="shared" si="12"/>
        <v>34498</v>
      </c>
      <c r="K813" s="32">
        <f>DATEDIF(J813,DATE(2023,6,8),"Y")</f>
        <v>28</v>
      </c>
    </row>
    <row r="814" spans="1:11" x14ac:dyDescent="0.25">
      <c r="A814" s="25" t="s">
        <v>845</v>
      </c>
      <c r="B814" s="26">
        <v>1978</v>
      </c>
      <c r="C814" s="26" t="s">
        <v>37</v>
      </c>
      <c r="D814" s="26">
        <v>21</v>
      </c>
      <c r="E814" s="26">
        <v>2</v>
      </c>
      <c r="F814" s="45">
        <v>6737.98</v>
      </c>
      <c r="G814" s="25" t="s">
        <v>11</v>
      </c>
      <c r="H814" s="25" t="s">
        <v>12</v>
      </c>
      <c r="I814" s="25" t="s">
        <v>13</v>
      </c>
      <c r="J814" s="53">
        <f t="shared" si="12"/>
        <v>28784</v>
      </c>
      <c r="K814" s="33">
        <f>DATEDIF(J814,DATE(2023,6,8),"Y")</f>
        <v>44</v>
      </c>
    </row>
    <row r="815" spans="1:11" x14ac:dyDescent="0.25">
      <c r="A815" s="22" t="s">
        <v>846</v>
      </c>
      <c r="B815" s="23">
        <v>1968</v>
      </c>
      <c r="C815" s="23" t="s">
        <v>10</v>
      </c>
      <c r="D815" s="23">
        <v>18</v>
      </c>
      <c r="E815" s="23">
        <v>0</v>
      </c>
      <c r="F815" s="44">
        <v>6738.84</v>
      </c>
      <c r="G815" s="22" t="s">
        <v>12</v>
      </c>
      <c r="H815" s="22" t="s">
        <v>16</v>
      </c>
      <c r="I815" s="22" t="s">
        <v>23</v>
      </c>
      <c r="J815" s="52">
        <f t="shared" si="12"/>
        <v>25037</v>
      </c>
      <c r="K815" s="32">
        <f>DATEDIF(J815,DATE(2023,6,8),"Y")</f>
        <v>54</v>
      </c>
    </row>
    <row r="816" spans="1:11" x14ac:dyDescent="0.25">
      <c r="A816" s="25" t="s">
        <v>847</v>
      </c>
      <c r="B816" s="26">
        <v>1986</v>
      </c>
      <c r="C816" s="26" t="s">
        <v>35</v>
      </c>
      <c r="D816" s="26">
        <v>7</v>
      </c>
      <c r="E816" s="26">
        <v>3</v>
      </c>
      <c r="F816" s="45">
        <v>6746.74</v>
      </c>
      <c r="G816" s="25" t="s">
        <v>12</v>
      </c>
      <c r="H816" s="25" t="s">
        <v>11</v>
      </c>
      <c r="I816" s="25" t="s">
        <v>168</v>
      </c>
      <c r="J816" s="53">
        <f t="shared" si="12"/>
        <v>31631</v>
      </c>
      <c r="K816" s="33">
        <f>DATEDIF(J816,DATE(2023,6,8),"Y")</f>
        <v>36</v>
      </c>
    </row>
    <row r="817" spans="1:11" x14ac:dyDescent="0.25">
      <c r="A817" s="22" t="s">
        <v>848</v>
      </c>
      <c r="B817" s="23">
        <v>1986</v>
      </c>
      <c r="C817" s="23" t="s">
        <v>18</v>
      </c>
      <c r="D817" s="23">
        <v>5</v>
      </c>
      <c r="E817" s="23">
        <v>3</v>
      </c>
      <c r="F817" s="44">
        <v>6748.59</v>
      </c>
      <c r="G817" s="22" t="s">
        <v>12</v>
      </c>
      <c r="H817" s="22" t="s">
        <v>16</v>
      </c>
      <c r="I817" s="22" t="s">
        <v>168</v>
      </c>
      <c r="J817" s="52">
        <f t="shared" si="12"/>
        <v>31568</v>
      </c>
      <c r="K817" s="32">
        <f>DATEDIF(J817,DATE(2023,6,8),"Y")</f>
        <v>37</v>
      </c>
    </row>
    <row r="818" spans="1:11" x14ac:dyDescent="0.25">
      <c r="A818" s="25" t="s">
        <v>849</v>
      </c>
      <c r="B818" s="26">
        <v>1970</v>
      </c>
      <c r="C818" s="26" t="s">
        <v>18</v>
      </c>
      <c r="D818" s="26">
        <v>17</v>
      </c>
      <c r="E818" s="26">
        <v>0</v>
      </c>
      <c r="F818" s="45">
        <v>6749.63</v>
      </c>
      <c r="G818" s="25" t="s">
        <v>11</v>
      </c>
      <c r="H818" s="25" t="s">
        <v>16</v>
      </c>
      <c r="I818" s="25" t="s">
        <v>13</v>
      </c>
      <c r="J818" s="53">
        <f t="shared" si="12"/>
        <v>25736</v>
      </c>
      <c r="K818" s="33">
        <f>DATEDIF(J818,DATE(2023,6,8),"Y")</f>
        <v>52</v>
      </c>
    </row>
    <row r="819" spans="1:11" x14ac:dyDescent="0.25">
      <c r="A819" s="22" t="s">
        <v>850</v>
      </c>
      <c r="B819" s="23">
        <v>1966</v>
      </c>
      <c r="C819" s="23" t="s">
        <v>30</v>
      </c>
      <c r="D819" s="23">
        <v>9</v>
      </c>
      <c r="E819" s="23">
        <v>0</v>
      </c>
      <c r="F819" s="44">
        <v>6750.27</v>
      </c>
      <c r="G819" s="22" t="s">
        <v>12</v>
      </c>
      <c r="H819" s="22" t="s">
        <v>11</v>
      </c>
      <c r="I819" s="22" t="s">
        <v>13</v>
      </c>
      <c r="J819" s="52">
        <f t="shared" si="12"/>
        <v>24450</v>
      </c>
      <c r="K819" s="32">
        <f>DATEDIF(J819,DATE(2023,6,8),"Y")</f>
        <v>56</v>
      </c>
    </row>
    <row r="820" spans="1:11" x14ac:dyDescent="0.25">
      <c r="A820" s="25" t="s">
        <v>851</v>
      </c>
      <c r="B820" s="26">
        <v>1988</v>
      </c>
      <c r="C820" s="26" t="s">
        <v>37</v>
      </c>
      <c r="D820" s="26">
        <v>10</v>
      </c>
      <c r="E820" s="26">
        <v>3</v>
      </c>
      <c r="F820" s="45">
        <v>6753.04</v>
      </c>
      <c r="G820" s="25" t="s">
        <v>11</v>
      </c>
      <c r="H820" s="25" t="s">
        <v>11</v>
      </c>
      <c r="I820" s="25" t="s">
        <v>247</v>
      </c>
      <c r="J820" s="53">
        <f t="shared" si="12"/>
        <v>32426</v>
      </c>
      <c r="K820" s="33">
        <f>DATEDIF(J820,DATE(2023,6,8),"Y")</f>
        <v>34</v>
      </c>
    </row>
    <row r="821" spans="1:11" x14ac:dyDescent="0.25">
      <c r="A821" s="22" t="s">
        <v>852</v>
      </c>
      <c r="B821" s="23">
        <v>1981</v>
      </c>
      <c r="C821" s="23" t="s">
        <v>20</v>
      </c>
      <c r="D821" s="23">
        <v>21</v>
      </c>
      <c r="E821" s="23">
        <v>1</v>
      </c>
      <c r="F821" s="44">
        <v>6770.19</v>
      </c>
      <c r="G821" s="22" t="s">
        <v>11</v>
      </c>
      <c r="H821" s="22" t="s">
        <v>12</v>
      </c>
      <c r="I821" s="22" t="s">
        <v>13</v>
      </c>
      <c r="J821" s="52">
        <f t="shared" si="12"/>
        <v>29850</v>
      </c>
      <c r="K821" s="32">
        <f>DATEDIF(J821,DATE(2023,6,8),"Y")</f>
        <v>41</v>
      </c>
    </row>
    <row r="822" spans="1:11" x14ac:dyDescent="0.25">
      <c r="A822" s="25" t="s">
        <v>853</v>
      </c>
      <c r="B822" s="26">
        <v>1981</v>
      </c>
      <c r="C822" s="26" t="s">
        <v>20</v>
      </c>
      <c r="D822" s="26">
        <v>3</v>
      </c>
      <c r="E822" s="26">
        <v>1</v>
      </c>
      <c r="F822" s="45">
        <v>6775.96</v>
      </c>
      <c r="G822" s="25" t="s">
        <v>11</v>
      </c>
      <c r="H822" s="25" t="s">
        <v>12</v>
      </c>
      <c r="I822" s="25" t="s">
        <v>42</v>
      </c>
      <c r="J822" s="53">
        <f t="shared" si="12"/>
        <v>29832</v>
      </c>
      <c r="K822" s="33">
        <f>DATEDIF(J822,DATE(2023,6,8),"Y")</f>
        <v>41</v>
      </c>
    </row>
    <row r="823" spans="1:11" x14ac:dyDescent="0.25">
      <c r="A823" s="22" t="s">
        <v>854</v>
      </c>
      <c r="B823" s="23">
        <v>1981</v>
      </c>
      <c r="C823" s="23" t="s">
        <v>37</v>
      </c>
      <c r="D823" s="23">
        <v>8</v>
      </c>
      <c r="E823" s="23">
        <v>1</v>
      </c>
      <c r="F823" s="44">
        <v>6781.35</v>
      </c>
      <c r="G823" s="22" t="s">
        <v>11</v>
      </c>
      <c r="H823" s="22" t="s">
        <v>16</v>
      </c>
      <c r="I823" s="22" t="s">
        <v>13</v>
      </c>
      <c r="J823" s="52">
        <f t="shared" si="12"/>
        <v>29867</v>
      </c>
      <c r="K823" s="32">
        <f>DATEDIF(J823,DATE(2023,6,8),"Y")</f>
        <v>41</v>
      </c>
    </row>
    <row r="824" spans="1:11" x14ac:dyDescent="0.25">
      <c r="A824" s="25" t="s">
        <v>855</v>
      </c>
      <c r="B824" s="26">
        <v>1980</v>
      </c>
      <c r="C824" s="26" t="s">
        <v>15</v>
      </c>
      <c r="D824" s="26">
        <v>23</v>
      </c>
      <c r="E824" s="26">
        <v>2</v>
      </c>
      <c r="F824" s="45">
        <v>6781.52</v>
      </c>
      <c r="G824" s="25" t="s">
        <v>11</v>
      </c>
      <c r="H824" s="25" t="s">
        <v>11</v>
      </c>
      <c r="I824" s="25" t="s">
        <v>13</v>
      </c>
      <c r="J824" s="53">
        <f t="shared" si="12"/>
        <v>29548</v>
      </c>
      <c r="K824" s="33">
        <f>DATEDIF(J824,DATE(2023,6,8),"Y")</f>
        <v>42</v>
      </c>
    </row>
    <row r="825" spans="1:11" x14ac:dyDescent="0.25">
      <c r="A825" s="22" t="s">
        <v>856</v>
      </c>
      <c r="B825" s="23">
        <v>1985</v>
      </c>
      <c r="C825" s="23" t="s">
        <v>30</v>
      </c>
      <c r="D825" s="23">
        <v>24</v>
      </c>
      <c r="E825" s="23">
        <v>3</v>
      </c>
      <c r="F825" s="44">
        <v>6796.86</v>
      </c>
      <c r="G825" s="22" t="s">
        <v>12</v>
      </c>
      <c r="H825" s="22" t="s">
        <v>12</v>
      </c>
      <c r="I825" s="22" t="s">
        <v>23</v>
      </c>
      <c r="J825" s="52">
        <f t="shared" si="12"/>
        <v>31405</v>
      </c>
      <c r="K825" s="32">
        <f>DATEDIF(J825,DATE(2023,6,8),"Y")</f>
        <v>37</v>
      </c>
    </row>
    <row r="826" spans="1:11" x14ac:dyDescent="0.25">
      <c r="A826" s="25" t="s">
        <v>857</v>
      </c>
      <c r="B826" s="26">
        <v>1991</v>
      </c>
      <c r="C826" s="26" t="s">
        <v>18</v>
      </c>
      <c r="D826" s="26">
        <v>29</v>
      </c>
      <c r="E826" s="26">
        <v>5</v>
      </c>
      <c r="F826" s="45">
        <v>6799.46</v>
      </c>
      <c r="G826" s="25" t="s">
        <v>16</v>
      </c>
      <c r="H826" s="25" t="s">
        <v>11</v>
      </c>
      <c r="I826" s="25" t="s">
        <v>276</v>
      </c>
      <c r="J826" s="53">
        <f t="shared" si="12"/>
        <v>33418</v>
      </c>
      <c r="K826" s="33">
        <f>DATEDIF(J826,DATE(2023,6,8),"Y")</f>
        <v>31</v>
      </c>
    </row>
    <row r="827" spans="1:11" x14ac:dyDescent="0.25">
      <c r="A827" s="22" t="s">
        <v>858</v>
      </c>
      <c r="B827" s="23">
        <v>1975</v>
      </c>
      <c r="C827" s="23" t="s">
        <v>35</v>
      </c>
      <c r="D827" s="23">
        <v>17</v>
      </c>
      <c r="E827" s="23">
        <v>1</v>
      </c>
      <c r="F827" s="44">
        <v>6809.46</v>
      </c>
      <c r="G827" s="22" t="s">
        <v>11</v>
      </c>
      <c r="H827" s="22" t="s">
        <v>16</v>
      </c>
      <c r="I827" s="22" t="s">
        <v>23</v>
      </c>
      <c r="J827" s="52">
        <f t="shared" si="12"/>
        <v>27623</v>
      </c>
      <c r="K827" s="32">
        <f>DATEDIF(J827,DATE(2023,6,8),"Y")</f>
        <v>47</v>
      </c>
    </row>
    <row r="828" spans="1:11" x14ac:dyDescent="0.25">
      <c r="A828" s="25" t="s">
        <v>859</v>
      </c>
      <c r="B828" s="26">
        <v>1994</v>
      </c>
      <c r="C828" s="26" t="s">
        <v>10</v>
      </c>
      <c r="D828" s="26">
        <v>8</v>
      </c>
      <c r="E828" s="26">
        <v>0</v>
      </c>
      <c r="F828" s="45">
        <v>6827.69</v>
      </c>
      <c r="G828" s="25" t="s">
        <v>11</v>
      </c>
      <c r="H828" s="25" t="s">
        <v>11</v>
      </c>
      <c r="I828" s="25" t="s">
        <v>300</v>
      </c>
      <c r="J828" s="53">
        <f t="shared" si="12"/>
        <v>34523</v>
      </c>
      <c r="K828" s="33">
        <f>DATEDIF(J828,DATE(2023,6,8),"Y")</f>
        <v>28</v>
      </c>
    </row>
    <row r="829" spans="1:11" x14ac:dyDescent="0.25">
      <c r="A829" s="22" t="s">
        <v>860</v>
      </c>
      <c r="B829" s="23">
        <v>1979</v>
      </c>
      <c r="C829" s="23" t="s">
        <v>10</v>
      </c>
      <c r="D829" s="23">
        <v>15</v>
      </c>
      <c r="E829" s="23">
        <v>0</v>
      </c>
      <c r="F829" s="44">
        <v>6837.37</v>
      </c>
      <c r="G829" s="22" t="s">
        <v>12</v>
      </c>
      <c r="H829" s="22" t="s">
        <v>16</v>
      </c>
      <c r="I829" s="22" t="s">
        <v>168</v>
      </c>
      <c r="J829" s="52">
        <f t="shared" si="12"/>
        <v>29051</v>
      </c>
      <c r="K829" s="32">
        <f>DATEDIF(J829,DATE(2023,6,8),"Y")</f>
        <v>43</v>
      </c>
    </row>
    <row r="830" spans="1:11" x14ac:dyDescent="0.25">
      <c r="A830" s="25" t="s">
        <v>861</v>
      </c>
      <c r="B830" s="26">
        <v>2000</v>
      </c>
      <c r="C830" s="26" t="s">
        <v>15</v>
      </c>
      <c r="D830" s="26">
        <v>30</v>
      </c>
      <c r="E830" s="26">
        <v>0</v>
      </c>
      <c r="F830" s="45">
        <v>6842.28</v>
      </c>
      <c r="G830" s="25" t="s">
        <v>11</v>
      </c>
      <c r="H830" s="25" t="s">
        <v>16</v>
      </c>
      <c r="I830" s="25" t="s">
        <v>23</v>
      </c>
      <c r="J830" s="53">
        <f t="shared" si="12"/>
        <v>36860</v>
      </c>
      <c r="K830" s="33">
        <f>DATEDIF(J830,DATE(2023,6,8),"Y")</f>
        <v>22</v>
      </c>
    </row>
    <row r="831" spans="1:11" x14ac:dyDescent="0.25">
      <c r="A831" s="22" t="s">
        <v>862</v>
      </c>
      <c r="B831" s="23">
        <v>1977</v>
      </c>
      <c r="C831" s="23" t="s">
        <v>18</v>
      </c>
      <c r="D831" s="23">
        <v>15</v>
      </c>
      <c r="E831" s="23">
        <v>2</v>
      </c>
      <c r="F831" s="44">
        <v>6843.17</v>
      </c>
      <c r="G831" s="22" t="s">
        <v>11</v>
      </c>
      <c r="H831" s="22" t="s">
        <v>16</v>
      </c>
      <c r="I831" s="22" t="s">
        <v>13</v>
      </c>
      <c r="J831" s="52">
        <f t="shared" si="12"/>
        <v>28291</v>
      </c>
      <c r="K831" s="32">
        <f>DATEDIF(J831,DATE(2023,6,8),"Y")</f>
        <v>45</v>
      </c>
    </row>
    <row r="832" spans="1:11" x14ac:dyDescent="0.25">
      <c r="A832" s="25" t="s">
        <v>863</v>
      </c>
      <c r="B832" s="26">
        <v>1979</v>
      </c>
      <c r="C832" s="26" t="s">
        <v>15</v>
      </c>
      <c r="D832" s="26">
        <v>4</v>
      </c>
      <c r="E832" s="26">
        <v>1</v>
      </c>
      <c r="F832" s="45">
        <v>6849.03</v>
      </c>
      <c r="G832" s="25" t="s">
        <v>11</v>
      </c>
      <c r="H832" s="25" t="s">
        <v>11</v>
      </c>
      <c r="I832" s="25" t="s">
        <v>42</v>
      </c>
      <c r="J832" s="53">
        <f t="shared" si="12"/>
        <v>29163</v>
      </c>
      <c r="K832" s="33">
        <f>DATEDIF(J832,DATE(2023,6,8),"Y")</f>
        <v>43</v>
      </c>
    </row>
    <row r="833" spans="1:11" x14ac:dyDescent="0.25">
      <c r="A833" s="22" t="s">
        <v>864</v>
      </c>
      <c r="B833" s="23">
        <v>1981</v>
      </c>
      <c r="C833" s="23" t="s">
        <v>18</v>
      </c>
      <c r="D833" s="23">
        <v>19</v>
      </c>
      <c r="E833" s="23">
        <v>1</v>
      </c>
      <c r="F833" s="44">
        <v>6858.48</v>
      </c>
      <c r="G833" s="22" t="s">
        <v>11</v>
      </c>
      <c r="H833" s="22" t="s">
        <v>11</v>
      </c>
      <c r="I833" s="22" t="s">
        <v>166</v>
      </c>
      <c r="J833" s="52">
        <f t="shared" si="12"/>
        <v>29756</v>
      </c>
      <c r="K833" s="32">
        <f>DATEDIF(J833,DATE(2023,6,8),"Y")</f>
        <v>41</v>
      </c>
    </row>
    <row r="834" spans="1:11" x14ac:dyDescent="0.25">
      <c r="A834" s="25" t="s">
        <v>865</v>
      </c>
      <c r="B834" s="26">
        <v>1978</v>
      </c>
      <c r="C834" s="26" t="s">
        <v>35</v>
      </c>
      <c r="D834" s="26">
        <v>5</v>
      </c>
      <c r="E834" s="26">
        <v>2</v>
      </c>
      <c r="F834" s="45">
        <v>6863.49</v>
      </c>
      <c r="G834" s="25" t="s">
        <v>11</v>
      </c>
      <c r="H834" s="25" t="s">
        <v>16</v>
      </c>
      <c r="I834" s="25" t="s">
        <v>13</v>
      </c>
      <c r="J834" s="53">
        <f t="shared" si="12"/>
        <v>28707</v>
      </c>
      <c r="K834" s="33">
        <f>DATEDIF(J834,DATE(2023,6,8),"Y")</f>
        <v>44</v>
      </c>
    </row>
    <row r="835" spans="1:11" x14ac:dyDescent="0.25">
      <c r="A835" s="22" t="s">
        <v>866</v>
      </c>
      <c r="B835" s="23">
        <v>1969</v>
      </c>
      <c r="C835" s="23" t="s">
        <v>37</v>
      </c>
      <c r="D835" s="23">
        <v>23</v>
      </c>
      <c r="E835" s="23">
        <v>0</v>
      </c>
      <c r="F835" s="44">
        <v>6868.39</v>
      </c>
      <c r="G835" s="22" t="s">
        <v>11</v>
      </c>
      <c r="H835" s="22" t="s">
        <v>11</v>
      </c>
      <c r="I835" s="22" t="s">
        <v>13</v>
      </c>
      <c r="J835" s="52">
        <f t="shared" ref="J835:J898" si="13">DATE(B835,MONTH(1&amp;C835),D835)</f>
        <v>25499</v>
      </c>
      <c r="K835" s="32">
        <f>DATEDIF(J835,DATE(2023,6,8),"Y")</f>
        <v>53</v>
      </c>
    </row>
    <row r="836" spans="1:11" x14ac:dyDescent="0.25">
      <c r="A836" s="25" t="s">
        <v>867</v>
      </c>
      <c r="B836" s="26">
        <v>1981</v>
      </c>
      <c r="C836" s="26" t="s">
        <v>18</v>
      </c>
      <c r="D836" s="26">
        <v>23</v>
      </c>
      <c r="E836" s="26">
        <v>2</v>
      </c>
      <c r="F836" s="45">
        <v>6875.96</v>
      </c>
      <c r="G836" s="25" t="s">
        <v>11</v>
      </c>
      <c r="H836" s="25" t="s">
        <v>11</v>
      </c>
      <c r="I836" s="25" t="s">
        <v>42</v>
      </c>
      <c r="J836" s="53">
        <f t="shared" si="13"/>
        <v>29760</v>
      </c>
      <c r="K836" s="33">
        <f>DATEDIF(J836,DATE(2023,6,8),"Y")</f>
        <v>41</v>
      </c>
    </row>
    <row r="837" spans="1:11" x14ac:dyDescent="0.25">
      <c r="A837" s="22" t="s">
        <v>868</v>
      </c>
      <c r="B837" s="23">
        <v>2004</v>
      </c>
      <c r="C837" s="23" t="s">
        <v>30</v>
      </c>
      <c r="D837" s="23">
        <v>24</v>
      </c>
      <c r="E837" s="23">
        <v>0</v>
      </c>
      <c r="F837" s="44">
        <v>6876.53</v>
      </c>
      <c r="G837" s="22" t="s">
        <v>11</v>
      </c>
      <c r="H837" s="22" t="s">
        <v>16</v>
      </c>
      <c r="I837" s="22" t="s">
        <v>23</v>
      </c>
      <c r="J837" s="52">
        <f t="shared" si="13"/>
        <v>38345</v>
      </c>
      <c r="K837" s="32">
        <f>DATEDIF(J837,DATE(2023,6,8),"Y")</f>
        <v>18</v>
      </c>
    </row>
    <row r="838" spans="1:11" x14ac:dyDescent="0.25">
      <c r="A838" s="25" t="s">
        <v>869</v>
      </c>
      <c r="B838" s="26">
        <v>1985</v>
      </c>
      <c r="C838" s="26" t="s">
        <v>20</v>
      </c>
      <c r="D838" s="26">
        <v>10</v>
      </c>
      <c r="E838" s="26">
        <v>2</v>
      </c>
      <c r="F838" s="45">
        <v>6877.98</v>
      </c>
      <c r="G838" s="25" t="s">
        <v>11</v>
      </c>
      <c r="H838" s="25" t="s">
        <v>16</v>
      </c>
      <c r="I838" s="25" t="s">
        <v>247</v>
      </c>
      <c r="J838" s="53">
        <f t="shared" si="13"/>
        <v>31300</v>
      </c>
      <c r="K838" s="33">
        <f>DATEDIF(J838,DATE(2023,6,8),"Y")</f>
        <v>37</v>
      </c>
    </row>
    <row r="839" spans="1:11" x14ac:dyDescent="0.25">
      <c r="A839" s="22" t="s">
        <v>870</v>
      </c>
      <c r="B839" s="23">
        <v>1989</v>
      </c>
      <c r="C839" s="23" t="s">
        <v>30</v>
      </c>
      <c r="D839" s="23">
        <v>21</v>
      </c>
      <c r="E839" s="23">
        <v>3</v>
      </c>
      <c r="F839" s="44">
        <v>6895.19</v>
      </c>
      <c r="G839" s="22" t="s">
        <v>11</v>
      </c>
      <c r="H839" s="22" t="s">
        <v>12</v>
      </c>
      <c r="I839" s="22" t="s">
        <v>247</v>
      </c>
      <c r="J839" s="52">
        <f t="shared" si="13"/>
        <v>32863</v>
      </c>
      <c r="K839" s="32">
        <f>DATEDIF(J839,DATE(2023,6,8),"Y")</f>
        <v>33</v>
      </c>
    </row>
    <row r="840" spans="1:11" x14ac:dyDescent="0.25">
      <c r="A840" s="25" t="s">
        <v>871</v>
      </c>
      <c r="B840" s="26">
        <v>1984</v>
      </c>
      <c r="C840" s="26" t="s">
        <v>20</v>
      </c>
      <c r="D840" s="26">
        <v>5</v>
      </c>
      <c r="E840" s="26">
        <v>2</v>
      </c>
      <c r="F840" s="45">
        <v>6933.24</v>
      </c>
      <c r="G840" s="25" t="s">
        <v>11</v>
      </c>
      <c r="H840" s="25" t="s">
        <v>12</v>
      </c>
      <c r="I840" s="25" t="s">
        <v>23</v>
      </c>
      <c r="J840" s="53">
        <f t="shared" si="13"/>
        <v>30930</v>
      </c>
      <c r="K840" s="33">
        <f>DATEDIF(J840,DATE(2023,6,8),"Y")</f>
        <v>38</v>
      </c>
    </row>
    <row r="841" spans="1:11" x14ac:dyDescent="0.25">
      <c r="A841" s="22" t="s">
        <v>872</v>
      </c>
      <c r="B841" s="23">
        <v>1978</v>
      </c>
      <c r="C841" s="23" t="s">
        <v>15</v>
      </c>
      <c r="D841" s="23">
        <v>29</v>
      </c>
      <c r="E841" s="23">
        <v>2</v>
      </c>
      <c r="F841" s="44">
        <v>6938.11</v>
      </c>
      <c r="G841" s="22" t="s">
        <v>11</v>
      </c>
      <c r="H841" s="22" t="s">
        <v>11</v>
      </c>
      <c r="I841" s="22" t="s">
        <v>13</v>
      </c>
      <c r="J841" s="52">
        <f t="shared" si="13"/>
        <v>28823</v>
      </c>
      <c r="K841" s="32">
        <f>DATEDIF(J841,DATE(2023,6,8),"Y")</f>
        <v>44</v>
      </c>
    </row>
    <row r="842" spans="1:11" x14ac:dyDescent="0.25">
      <c r="A842" s="25" t="s">
        <v>873</v>
      </c>
      <c r="B842" s="26">
        <v>1980</v>
      </c>
      <c r="C842" s="26" t="s">
        <v>35</v>
      </c>
      <c r="D842" s="26">
        <v>30</v>
      </c>
      <c r="E842" s="26">
        <v>1</v>
      </c>
      <c r="F842" s="45">
        <v>6940.91</v>
      </c>
      <c r="G842" s="25" t="s">
        <v>11</v>
      </c>
      <c r="H842" s="25" t="s">
        <v>11</v>
      </c>
      <c r="I842" s="25" t="s">
        <v>23</v>
      </c>
      <c r="J842" s="53">
        <f t="shared" si="13"/>
        <v>29463</v>
      </c>
      <c r="K842" s="33">
        <f>DATEDIF(J842,DATE(2023,6,8),"Y")</f>
        <v>42</v>
      </c>
    </row>
    <row r="843" spans="1:11" x14ac:dyDescent="0.25">
      <c r="A843" s="22" t="s">
        <v>874</v>
      </c>
      <c r="B843" s="23">
        <v>1980</v>
      </c>
      <c r="C843" s="23" t="s">
        <v>37</v>
      </c>
      <c r="D843" s="23">
        <v>5</v>
      </c>
      <c r="E843" s="23">
        <v>2</v>
      </c>
      <c r="F843" s="44">
        <v>6940.94</v>
      </c>
      <c r="G843" s="22" t="s">
        <v>11</v>
      </c>
      <c r="H843" s="22" t="s">
        <v>12</v>
      </c>
      <c r="I843" s="22" t="s">
        <v>13</v>
      </c>
      <c r="J843" s="52">
        <f t="shared" si="13"/>
        <v>29499</v>
      </c>
      <c r="K843" s="32">
        <f>DATEDIF(J843,DATE(2023,6,8),"Y")</f>
        <v>42</v>
      </c>
    </row>
    <row r="844" spans="1:11" x14ac:dyDescent="0.25">
      <c r="A844" s="25" t="s">
        <v>875</v>
      </c>
      <c r="B844" s="26">
        <v>1978</v>
      </c>
      <c r="C844" s="26" t="s">
        <v>30</v>
      </c>
      <c r="D844" s="26">
        <v>15</v>
      </c>
      <c r="E844" s="26">
        <v>0</v>
      </c>
      <c r="F844" s="45">
        <v>6948.7</v>
      </c>
      <c r="G844" s="25" t="s">
        <v>16</v>
      </c>
      <c r="H844" s="25" t="s">
        <v>11</v>
      </c>
      <c r="I844" s="25" t="s">
        <v>23</v>
      </c>
      <c r="J844" s="53">
        <f t="shared" si="13"/>
        <v>28839</v>
      </c>
      <c r="K844" s="33">
        <f>DATEDIF(J844,DATE(2023,6,8),"Y")</f>
        <v>44</v>
      </c>
    </row>
    <row r="845" spans="1:11" x14ac:dyDescent="0.25">
      <c r="A845" s="22" t="s">
        <v>876</v>
      </c>
      <c r="B845" s="23">
        <v>1980</v>
      </c>
      <c r="C845" s="23" t="s">
        <v>35</v>
      </c>
      <c r="D845" s="23">
        <v>18</v>
      </c>
      <c r="E845" s="23">
        <v>2</v>
      </c>
      <c r="F845" s="44">
        <v>6951.12</v>
      </c>
      <c r="G845" s="22" t="s">
        <v>11</v>
      </c>
      <c r="H845" s="22" t="s">
        <v>11</v>
      </c>
      <c r="I845" s="22" t="s">
        <v>13</v>
      </c>
      <c r="J845" s="52">
        <f t="shared" si="13"/>
        <v>29451</v>
      </c>
      <c r="K845" s="32">
        <f>DATEDIF(J845,DATE(2023,6,8),"Y")</f>
        <v>42</v>
      </c>
    </row>
    <row r="846" spans="1:11" x14ac:dyDescent="0.25">
      <c r="A846" s="25" t="s">
        <v>877</v>
      </c>
      <c r="B846" s="26">
        <v>1975</v>
      </c>
      <c r="C846" s="26" t="s">
        <v>18</v>
      </c>
      <c r="D846" s="26">
        <v>3</v>
      </c>
      <c r="E846" s="26">
        <v>1</v>
      </c>
      <c r="F846" s="45">
        <v>6965.21</v>
      </c>
      <c r="G846" s="25" t="s">
        <v>11</v>
      </c>
      <c r="H846" s="25" t="s">
        <v>12</v>
      </c>
      <c r="I846" s="25" t="s">
        <v>13</v>
      </c>
      <c r="J846" s="53">
        <f t="shared" si="13"/>
        <v>27548</v>
      </c>
      <c r="K846" s="33">
        <f>DATEDIF(J846,DATE(2023,6,8),"Y")</f>
        <v>48</v>
      </c>
    </row>
    <row r="847" spans="1:11" x14ac:dyDescent="0.25">
      <c r="A847" s="22" t="s">
        <v>878</v>
      </c>
      <c r="B847" s="23">
        <v>1985</v>
      </c>
      <c r="C847" s="23" t="s">
        <v>30</v>
      </c>
      <c r="D847" s="23">
        <v>10</v>
      </c>
      <c r="E847" s="23">
        <v>3</v>
      </c>
      <c r="F847" s="44">
        <v>6985.51</v>
      </c>
      <c r="G847" s="22" t="s">
        <v>11</v>
      </c>
      <c r="H847" s="22" t="s">
        <v>11</v>
      </c>
      <c r="I847" s="22" t="s">
        <v>166</v>
      </c>
      <c r="J847" s="52">
        <f t="shared" si="13"/>
        <v>31391</v>
      </c>
      <c r="K847" s="32">
        <f>DATEDIF(J847,DATE(2023,6,8),"Y")</f>
        <v>37</v>
      </c>
    </row>
    <row r="848" spans="1:11" x14ac:dyDescent="0.25">
      <c r="A848" s="25" t="s">
        <v>879</v>
      </c>
      <c r="B848" s="26">
        <v>1982</v>
      </c>
      <c r="C848" s="26" t="s">
        <v>37</v>
      </c>
      <c r="D848" s="26">
        <v>18</v>
      </c>
      <c r="E848" s="26">
        <v>2</v>
      </c>
      <c r="F848" s="45">
        <v>6986.7</v>
      </c>
      <c r="G848" s="25" t="s">
        <v>12</v>
      </c>
      <c r="H848" s="25" t="s">
        <v>16</v>
      </c>
      <c r="I848" s="25" t="s">
        <v>23</v>
      </c>
      <c r="J848" s="53">
        <f t="shared" si="13"/>
        <v>30242</v>
      </c>
      <c r="K848" s="33">
        <f>DATEDIF(J848,DATE(2023,6,8),"Y")</f>
        <v>40</v>
      </c>
    </row>
    <row r="849" spans="1:11" x14ac:dyDescent="0.25">
      <c r="A849" s="22" t="s">
        <v>880</v>
      </c>
      <c r="B849" s="23">
        <v>1982</v>
      </c>
      <c r="C849" s="23" t="s">
        <v>20</v>
      </c>
      <c r="D849" s="23">
        <v>1</v>
      </c>
      <c r="E849" s="23">
        <v>3</v>
      </c>
      <c r="F849" s="44">
        <v>6989.95</v>
      </c>
      <c r="G849" s="22" t="s">
        <v>11</v>
      </c>
      <c r="H849" s="22" t="s">
        <v>16</v>
      </c>
      <c r="I849" s="22" t="s">
        <v>13</v>
      </c>
      <c r="J849" s="52">
        <f t="shared" si="13"/>
        <v>30195</v>
      </c>
      <c r="K849" s="32">
        <f>DATEDIF(J849,DATE(2023,6,8),"Y")</f>
        <v>40</v>
      </c>
    </row>
    <row r="850" spans="1:11" x14ac:dyDescent="0.25">
      <c r="A850" s="25" t="s">
        <v>881</v>
      </c>
      <c r="B850" s="26">
        <v>1969</v>
      </c>
      <c r="C850" s="26" t="s">
        <v>10</v>
      </c>
      <c r="D850" s="26">
        <v>6</v>
      </c>
      <c r="E850" s="26">
        <v>0</v>
      </c>
      <c r="F850" s="45">
        <v>7003.1</v>
      </c>
      <c r="G850" s="25" t="s">
        <v>11</v>
      </c>
      <c r="H850" s="25" t="s">
        <v>12</v>
      </c>
      <c r="I850" s="25" t="s">
        <v>13</v>
      </c>
      <c r="J850" s="53">
        <f t="shared" si="13"/>
        <v>25390</v>
      </c>
      <c r="K850" s="33">
        <f>DATEDIF(J850,DATE(2023,6,8),"Y")</f>
        <v>53</v>
      </c>
    </row>
    <row r="851" spans="1:11" x14ac:dyDescent="0.25">
      <c r="A851" s="22" t="s">
        <v>882</v>
      </c>
      <c r="B851" s="23">
        <v>1978</v>
      </c>
      <c r="C851" s="23" t="s">
        <v>18</v>
      </c>
      <c r="D851" s="23">
        <v>2</v>
      </c>
      <c r="E851" s="23">
        <v>2</v>
      </c>
      <c r="F851" s="44">
        <v>7033.08</v>
      </c>
      <c r="G851" s="22" t="s">
        <v>11</v>
      </c>
      <c r="H851" s="22" t="s">
        <v>11</v>
      </c>
      <c r="I851" s="22" t="s">
        <v>13</v>
      </c>
      <c r="J851" s="52">
        <f t="shared" si="13"/>
        <v>28643</v>
      </c>
      <c r="K851" s="32">
        <f>DATEDIF(J851,DATE(2023,6,8),"Y")</f>
        <v>45</v>
      </c>
    </row>
    <row r="852" spans="1:11" x14ac:dyDescent="0.25">
      <c r="A852" s="25" t="s">
        <v>883</v>
      </c>
      <c r="B852" s="26">
        <v>1995</v>
      </c>
      <c r="C852" s="26" t="s">
        <v>37</v>
      </c>
      <c r="D852" s="26">
        <v>29</v>
      </c>
      <c r="E852" s="26">
        <v>0</v>
      </c>
      <c r="F852" s="45">
        <v>7042.11</v>
      </c>
      <c r="G852" s="25" t="s">
        <v>11</v>
      </c>
      <c r="H852" s="25" t="s">
        <v>12</v>
      </c>
      <c r="I852" s="25" t="s">
        <v>23</v>
      </c>
      <c r="J852" s="53">
        <f t="shared" si="13"/>
        <v>35001</v>
      </c>
      <c r="K852" s="33">
        <f>DATEDIF(J852,DATE(2023,6,8),"Y")</f>
        <v>27</v>
      </c>
    </row>
    <row r="853" spans="1:11" x14ac:dyDescent="0.25">
      <c r="A853" s="22" t="s">
        <v>884</v>
      </c>
      <c r="B853" s="23">
        <v>1980</v>
      </c>
      <c r="C853" s="23" t="s">
        <v>10</v>
      </c>
      <c r="D853" s="23">
        <v>26</v>
      </c>
      <c r="E853" s="23">
        <v>1</v>
      </c>
      <c r="F853" s="44">
        <v>7045.5</v>
      </c>
      <c r="G853" s="22" t="s">
        <v>11</v>
      </c>
      <c r="H853" s="22" t="s">
        <v>16</v>
      </c>
      <c r="I853" s="22" t="s">
        <v>42</v>
      </c>
      <c r="J853" s="52">
        <f t="shared" si="13"/>
        <v>29428</v>
      </c>
      <c r="K853" s="32">
        <f>DATEDIF(J853,DATE(2023,6,8),"Y")</f>
        <v>42</v>
      </c>
    </row>
    <row r="854" spans="1:11" x14ac:dyDescent="0.25">
      <c r="A854" s="25" t="s">
        <v>885</v>
      </c>
      <c r="B854" s="26">
        <v>1980</v>
      </c>
      <c r="C854" s="26" t="s">
        <v>37</v>
      </c>
      <c r="D854" s="26">
        <v>22</v>
      </c>
      <c r="E854" s="26">
        <v>1</v>
      </c>
      <c r="F854" s="45">
        <v>7046.72</v>
      </c>
      <c r="G854" s="25" t="s">
        <v>11</v>
      </c>
      <c r="H854" s="25" t="s">
        <v>12</v>
      </c>
      <c r="I854" s="25" t="s">
        <v>13</v>
      </c>
      <c r="J854" s="53">
        <f t="shared" si="13"/>
        <v>29516</v>
      </c>
      <c r="K854" s="33">
        <f>DATEDIF(J854,DATE(2023,6,8),"Y")</f>
        <v>42</v>
      </c>
    </row>
    <row r="855" spans="1:11" x14ac:dyDescent="0.25">
      <c r="A855" s="22" t="s">
        <v>886</v>
      </c>
      <c r="B855" s="23">
        <v>1980</v>
      </c>
      <c r="C855" s="23" t="s">
        <v>10</v>
      </c>
      <c r="D855" s="23">
        <v>21</v>
      </c>
      <c r="E855" s="23">
        <v>0</v>
      </c>
      <c r="F855" s="44">
        <v>7050.02</v>
      </c>
      <c r="G855" s="22" t="s">
        <v>11</v>
      </c>
      <c r="H855" s="22" t="s">
        <v>16</v>
      </c>
      <c r="I855" s="22" t="s">
        <v>247</v>
      </c>
      <c r="J855" s="52">
        <f t="shared" si="13"/>
        <v>29423</v>
      </c>
      <c r="K855" s="32">
        <f>DATEDIF(J855,DATE(2023,6,8),"Y")</f>
        <v>42</v>
      </c>
    </row>
    <row r="856" spans="1:11" x14ac:dyDescent="0.25">
      <c r="A856" s="25" t="s">
        <v>887</v>
      </c>
      <c r="B856" s="26">
        <v>1980</v>
      </c>
      <c r="C856" s="26" t="s">
        <v>18</v>
      </c>
      <c r="D856" s="26">
        <v>28</v>
      </c>
      <c r="E856" s="26">
        <v>1</v>
      </c>
      <c r="F856" s="45">
        <v>7050.64</v>
      </c>
      <c r="G856" s="25" t="s">
        <v>11</v>
      </c>
      <c r="H856" s="25" t="s">
        <v>12</v>
      </c>
      <c r="I856" s="25" t="s">
        <v>42</v>
      </c>
      <c r="J856" s="53">
        <f t="shared" si="13"/>
        <v>29400</v>
      </c>
      <c r="K856" s="33">
        <f>DATEDIF(J856,DATE(2023,6,8),"Y")</f>
        <v>42</v>
      </c>
    </row>
    <row r="857" spans="1:11" x14ac:dyDescent="0.25">
      <c r="A857" s="22" t="s">
        <v>888</v>
      </c>
      <c r="B857" s="23">
        <v>1978</v>
      </c>
      <c r="C857" s="23" t="s">
        <v>18</v>
      </c>
      <c r="D857" s="23">
        <v>24</v>
      </c>
      <c r="E857" s="23">
        <v>2</v>
      </c>
      <c r="F857" s="44">
        <v>7054.41</v>
      </c>
      <c r="G857" s="22" t="s">
        <v>11</v>
      </c>
      <c r="H857" s="22" t="s">
        <v>11</v>
      </c>
      <c r="I857" s="22" t="s">
        <v>13</v>
      </c>
      <c r="J857" s="52">
        <f t="shared" si="13"/>
        <v>28665</v>
      </c>
      <c r="K857" s="32">
        <f>DATEDIF(J857,DATE(2023,6,8),"Y")</f>
        <v>44</v>
      </c>
    </row>
    <row r="858" spans="1:11" x14ac:dyDescent="0.25">
      <c r="A858" s="25" t="s">
        <v>889</v>
      </c>
      <c r="B858" s="26">
        <v>1982</v>
      </c>
      <c r="C858" s="26" t="s">
        <v>37</v>
      </c>
      <c r="D858" s="26">
        <v>6</v>
      </c>
      <c r="E858" s="26">
        <v>1</v>
      </c>
      <c r="F858" s="45">
        <v>7077.19</v>
      </c>
      <c r="G858" s="25" t="s">
        <v>11</v>
      </c>
      <c r="H858" s="25" t="s">
        <v>12</v>
      </c>
      <c r="I858" s="25" t="s">
        <v>247</v>
      </c>
      <c r="J858" s="53">
        <f t="shared" si="13"/>
        <v>30230</v>
      </c>
      <c r="K858" s="33">
        <f>DATEDIF(J858,DATE(2023,6,8),"Y")</f>
        <v>40</v>
      </c>
    </row>
    <row r="859" spans="1:11" x14ac:dyDescent="0.25">
      <c r="A859" s="22" t="s">
        <v>890</v>
      </c>
      <c r="B859" s="23">
        <v>1992</v>
      </c>
      <c r="C859" s="23" t="s">
        <v>18</v>
      </c>
      <c r="D859" s="23">
        <v>18</v>
      </c>
      <c r="E859" s="23">
        <v>0</v>
      </c>
      <c r="F859" s="44">
        <v>7096.98</v>
      </c>
      <c r="G859" s="22" t="s">
        <v>11</v>
      </c>
      <c r="H859" s="22" t="s">
        <v>11</v>
      </c>
      <c r="I859" s="22" t="s">
        <v>23</v>
      </c>
      <c r="J859" s="52">
        <f t="shared" si="13"/>
        <v>33773</v>
      </c>
      <c r="K859" s="32">
        <f>DATEDIF(J859,DATE(2023,6,8),"Y")</f>
        <v>30</v>
      </c>
    </row>
    <row r="860" spans="1:11" x14ac:dyDescent="0.25">
      <c r="A860" s="25" t="s">
        <v>891</v>
      </c>
      <c r="B860" s="26">
        <v>1987</v>
      </c>
      <c r="C860" s="26" t="s">
        <v>35</v>
      </c>
      <c r="D860" s="26">
        <v>11</v>
      </c>
      <c r="E860" s="26">
        <v>3</v>
      </c>
      <c r="F860" s="45">
        <v>7106.81</v>
      </c>
      <c r="G860" s="25" t="s">
        <v>11</v>
      </c>
      <c r="H860" s="25" t="s">
        <v>16</v>
      </c>
      <c r="I860" s="25" t="s">
        <v>23</v>
      </c>
      <c r="J860" s="53">
        <f t="shared" si="13"/>
        <v>32000</v>
      </c>
      <c r="K860" s="33">
        <f>DATEDIF(J860,DATE(2023,6,8),"Y")</f>
        <v>35</v>
      </c>
    </row>
    <row r="861" spans="1:11" x14ac:dyDescent="0.25">
      <c r="A861" s="22" t="s">
        <v>892</v>
      </c>
      <c r="B861" s="23">
        <v>1968</v>
      </c>
      <c r="C861" s="23" t="s">
        <v>18</v>
      </c>
      <c r="D861" s="23">
        <v>29</v>
      </c>
      <c r="E861" s="23">
        <v>0</v>
      </c>
      <c r="F861" s="44">
        <v>7125.25</v>
      </c>
      <c r="G861" s="22" t="s">
        <v>12</v>
      </c>
      <c r="H861" s="22" t="s">
        <v>11</v>
      </c>
      <c r="I861" s="22" t="s">
        <v>13</v>
      </c>
      <c r="J861" s="52">
        <f t="shared" si="13"/>
        <v>25018</v>
      </c>
      <c r="K861" s="32">
        <f>DATEDIF(J861,DATE(2023,6,8),"Y")</f>
        <v>54</v>
      </c>
    </row>
    <row r="862" spans="1:11" x14ac:dyDescent="0.25">
      <c r="A862" s="25" t="s">
        <v>893</v>
      </c>
      <c r="B862" s="26">
        <v>1993</v>
      </c>
      <c r="C862" s="26" t="s">
        <v>35</v>
      </c>
      <c r="D862" s="26">
        <v>1</v>
      </c>
      <c r="E862" s="26">
        <v>0</v>
      </c>
      <c r="F862" s="45">
        <v>7128.64</v>
      </c>
      <c r="G862" s="25" t="s">
        <v>11</v>
      </c>
      <c r="H862" s="25" t="s">
        <v>11</v>
      </c>
      <c r="I862" s="25" t="s">
        <v>300</v>
      </c>
      <c r="J862" s="53">
        <f t="shared" si="13"/>
        <v>34182</v>
      </c>
      <c r="K862" s="33">
        <f>DATEDIF(J862,DATE(2023,6,8),"Y")</f>
        <v>29</v>
      </c>
    </row>
    <row r="863" spans="1:11" x14ac:dyDescent="0.25">
      <c r="A863" s="22" t="s">
        <v>894</v>
      </c>
      <c r="B863" s="23">
        <v>1984</v>
      </c>
      <c r="C863" s="23" t="s">
        <v>10</v>
      </c>
      <c r="D863" s="23">
        <v>7</v>
      </c>
      <c r="E863" s="23">
        <v>2</v>
      </c>
      <c r="F863" s="44">
        <v>7133.9</v>
      </c>
      <c r="G863" s="22" t="s">
        <v>11</v>
      </c>
      <c r="H863" s="22" t="s">
        <v>16</v>
      </c>
      <c r="I863" s="22" t="s">
        <v>247</v>
      </c>
      <c r="J863" s="52">
        <f t="shared" si="13"/>
        <v>30870</v>
      </c>
      <c r="K863" s="32">
        <f>DATEDIF(J863,DATE(2023,6,8),"Y")</f>
        <v>38</v>
      </c>
    </row>
    <row r="864" spans="1:11" x14ac:dyDescent="0.25">
      <c r="A864" s="25" t="s">
        <v>895</v>
      </c>
      <c r="B864" s="26">
        <v>1999</v>
      </c>
      <c r="C864" s="26" t="s">
        <v>35</v>
      </c>
      <c r="D864" s="26">
        <v>8</v>
      </c>
      <c r="E864" s="26">
        <v>0</v>
      </c>
      <c r="F864" s="45">
        <v>7144.4</v>
      </c>
      <c r="G864" s="25" t="s">
        <v>11</v>
      </c>
      <c r="H864" s="25" t="s">
        <v>16</v>
      </c>
      <c r="I864" s="25" t="s">
        <v>632</v>
      </c>
      <c r="J864" s="53">
        <f t="shared" si="13"/>
        <v>36380</v>
      </c>
      <c r="K864" s="33">
        <f>DATEDIF(J864,DATE(2023,6,8),"Y")</f>
        <v>23</v>
      </c>
    </row>
    <row r="865" spans="1:11" x14ac:dyDescent="0.25">
      <c r="A865" s="22" t="s">
        <v>896</v>
      </c>
      <c r="B865" s="23">
        <v>1984</v>
      </c>
      <c r="C865" s="23" t="s">
        <v>15</v>
      </c>
      <c r="D865" s="23">
        <v>21</v>
      </c>
      <c r="E865" s="23">
        <v>2</v>
      </c>
      <c r="F865" s="44">
        <v>7144.86</v>
      </c>
      <c r="G865" s="22" t="s">
        <v>11</v>
      </c>
      <c r="H865" s="22" t="s">
        <v>11</v>
      </c>
      <c r="I865" s="22" t="s">
        <v>247</v>
      </c>
      <c r="J865" s="52">
        <f t="shared" si="13"/>
        <v>31007</v>
      </c>
      <c r="K865" s="32">
        <f>DATEDIF(J865,DATE(2023,6,8),"Y")</f>
        <v>38</v>
      </c>
    </row>
    <row r="866" spans="1:11" x14ac:dyDescent="0.25">
      <c r="A866" s="25" t="s">
        <v>897</v>
      </c>
      <c r="B866" s="26">
        <v>1976</v>
      </c>
      <c r="C866" s="26" t="s">
        <v>18</v>
      </c>
      <c r="D866" s="26">
        <v>24</v>
      </c>
      <c r="E866" s="26">
        <v>0</v>
      </c>
      <c r="F866" s="45">
        <v>7147.11</v>
      </c>
      <c r="G866" s="25" t="s">
        <v>12</v>
      </c>
      <c r="H866" s="25" t="s">
        <v>11</v>
      </c>
      <c r="I866" s="25" t="s">
        <v>42</v>
      </c>
      <c r="J866" s="53">
        <f t="shared" si="13"/>
        <v>27935</v>
      </c>
      <c r="K866" s="33">
        <f>DATEDIF(J866,DATE(2023,6,8),"Y")</f>
        <v>46</v>
      </c>
    </row>
    <row r="867" spans="1:11" x14ac:dyDescent="0.25">
      <c r="A867" s="22" t="s">
        <v>898</v>
      </c>
      <c r="B867" s="23">
        <v>1978</v>
      </c>
      <c r="C867" s="23" t="s">
        <v>10</v>
      </c>
      <c r="D867" s="23">
        <v>30</v>
      </c>
      <c r="E867" s="23">
        <v>1</v>
      </c>
      <c r="F867" s="44">
        <v>7147.47</v>
      </c>
      <c r="G867" s="22" t="s">
        <v>11</v>
      </c>
      <c r="H867" s="22" t="s">
        <v>12</v>
      </c>
      <c r="I867" s="22" t="s">
        <v>13</v>
      </c>
      <c r="J867" s="52">
        <f t="shared" si="13"/>
        <v>28701</v>
      </c>
      <c r="K867" s="32">
        <f>DATEDIF(J867,DATE(2023,6,8),"Y")</f>
        <v>44</v>
      </c>
    </row>
    <row r="868" spans="1:11" x14ac:dyDescent="0.25">
      <c r="A868" s="25" t="s">
        <v>899</v>
      </c>
      <c r="B868" s="26">
        <v>1984</v>
      </c>
      <c r="C868" s="26" t="s">
        <v>18</v>
      </c>
      <c r="D868" s="26">
        <v>29</v>
      </c>
      <c r="E868" s="26">
        <v>3</v>
      </c>
      <c r="F868" s="45">
        <v>7151.09</v>
      </c>
      <c r="G868" s="25" t="s">
        <v>11</v>
      </c>
      <c r="H868" s="25" t="s">
        <v>11</v>
      </c>
      <c r="I868" s="25" t="s">
        <v>42</v>
      </c>
      <c r="J868" s="53">
        <f t="shared" si="13"/>
        <v>30862</v>
      </c>
      <c r="K868" s="33">
        <f>DATEDIF(J868,DATE(2023,6,8),"Y")</f>
        <v>38</v>
      </c>
    </row>
    <row r="869" spans="1:11" x14ac:dyDescent="0.25">
      <c r="A869" s="22" t="s">
        <v>900</v>
      </c>
      <c r="B869" s="23">
        <v>1978</v>
      </c>
      <c r="C869" s="23" t="s">
        <v>20</v>
      </c>
      <c r="D869" s="23">
        <v>6</v>
      </c>
      <c r="E869" s="23">
        <v>1</v>
      </c>
      <c r="F869" s="44">
        <v>7152.67</v>
      </c>
      <c r="G869" s="22" t="s">
        <v>12</v>
      </c>
      <c r="H869" s="22" t="s">
        <v>11</v>
      </c>
      <c r="I869" s="22" t="s">
        <v>13</v>
      </c>
      <c r="J869" s="52">
        <f t="shared" si="13"/>
        <v>28739</v>
      </c>
      <c r="K869" s="32">
        <f>DATEDIF(J869,DATE(2023,6,8),"Y")</f>
        <v>44</v>
      </c>
    </row>
    <row r="870" spans="1:11" x14ac:dyDescent="0.25">
      <c r="A870" s="25" t="s">
        <v>901</v>
      </c>
      <c r="B870" s="26">
        <v>1981</v>
      </c>
      <c r="C870" s="26" t="s">
        <v>10</v>
      </c>
      <c r="D870" s="26">
        <v>17</v>
      </c>
      <c r="E870" s="26">
        <v>1</v>
      </c>
      <c r="F870" s="45">
        <v>7153.55</v>
      </c>
      <c r="G870" s="25" t="s">
        <v>11</v>
      </c>
      <c r="H870" s="25" t="s">
        <v>16</v>
      </c>
      <c r="I870" s="25" t="s">
        <v>23</v>
      </c>
      <c r="J870" s="53">
        <f t="shared" si="13"/>
        <v>29784</v>
      </c>
      <c r="K870" s="33">
        <f>DATEDIF(J870,DATE(2023,6,8),"Y")</f>
        <v>41</v>
      </c>
    </row>
    <row r="871" spans="1:11" x14ac:dyDescent="0.25">
      <c r="A871" s="22" t="s">
        <v>902</v>
      </c>
      <c r="B871" s="23">
        <v>1980</v>
      </c>
      <c r="C871" s="23" t="s">
        <v>18</v>
      </c>
      <c r="D871" s="23">
        <v>22</v>
      </c>
      <c r="E871" s="23">
        <v>2</v>
      </c>
      <c r="F871" s="44">
        <v>7160.09</v>
      </c>
      <c r="G871" s="22" t="s">
        <v>11</v>
      </c>
      <c r="H871" s="22" t="s">
        <v>11</v>
      </c>
      <c r="I871" s="22" t="s">
        <v>42</v>
      </c>
      <c r="J871" s="52">
        <f t="shared" si="13"/>
        <v>29394</v>
      </c>
      <c r="K871" s="32">
        <f>DATEDIF(J871,DATE(2023,6,8),"Y")</f>
        <v>42</v>
      </c>
    </row>
    <row r="872" spans="1:11" x14ac:dyDescent="0.25">
      <c r="A872" s="25" t="s">
        <v>903</v>
      </c>
      <c r="B872" s="26">
        <v>1980</v>
      </c>
      <c r="C872" s="26" t="s">
        <v>37</v>
      </c>
      <c r="D872" s="26">
        <v>7</v>
      </c>
      <c r="E872" s="26">
        <v>2</v>
      </c>
      <c r="F872" s="45">
        <v>7160.33</v>
      </c>
      <c r="G872" s="25" t="s">
        <v>11</v>
      </c>
      <c r="H872" s="25" t="s">
        <v>16</v>
      </c>
      <c r="I872" s="25" t="s">
        <v>13</v>
      </c>
      <c r="J872" s="53">
        <f t="shared" si="13"/>
        <v>29501</v>
      </c>
      <c r="K872" s="33">
        <f>DATEDIF(J872,DATE(2023,6,8),"Y")</f>
        <v>42</v>
      </c>
    </row>
    <row r="873" spans="1:11" x14ac:dyDescent="0.25">
      <c r="A873" s="22" t="s">
        <v>904</v>
      </c>
      <c r="B873" s="23">
        <v>1980</v>
      </c>
      <c r="C873" s="23" t="s">
        <v>20</v>
      </c>
      <c r="D873" s="23">
        <v>30</v>
      </c>
      <c r="E873" s="23">
        <v>2</v>
      </c>
      <c r="F873" s="44">
        <v>7162.01</v>
      </c>
      <c r="G873" s="22" t="s">
        <v>11</v>
      </c>
      <c r="H873" s="22" t="s">
        <v>12</v>
      </c>
      <c r="I873" s="22" t="s">
        <v>13</v>
      </c>
      <c r="J873" s="52">
        <f t="shared" si="13"/>
        <v>29494</v>
      </c>
      <c r="K873" s="32">
        <f>DATEDIF(J873,DATE(2023,6,8),"Y")</f>
        <v>42</v>
      </c>
    </row>
    <row r="874" spans="1:11" x14ac:dyDescent="0.25">
      <c r="A874" s="25" t="s">
        <v>905</v>
      </c>
      <c r="B874" s="26">
        <v>1982</v>
      </c>
      <c r="C874" s="26" t="s">
        <v>35</v>
      </c>
      <c r="D874" s="26">
        <v>16</v>
      </c>
      <c r="E874" s="26">
        <v>2</v>
      </c>
      <c r="F874" s="45">
        <v>7173.36</v>
      </c>
      <c r="G874" s="25" t="s">
        <v>12</v>
      </c>
      <c r="H874" s="25" t="s">
        <v>11</v>
      </c>
      <c r="I874" s="25" t="s">
        <v>168</v>
      </c>
      <c r="J874" s="53">
        <f t="shared" si="13"/>
        <v>30179</v>
      </c>
      <c r="K874" s="33">
        <f>DATEDIF(J874,DATE(2023,6,8),"Y")</f>
        <v>40</v>
      </c>
    </row>
    <row r="875" spans="1:11" x14ac:dyDescent="0.25">
      <c r="A875" s="22" t="s">
        <v>906</v>
      </c>
      <c r="B875" s="23">
        <v>1975</v>
      </c>
      <c r="C875" s="23" t="s">
        <v>10</v>
      </c>
      <c r="D875" s="23">
        <v>19</v>
      </c>
      <c r="E875" s="23">
        <v>1</v>
      </c>
      <c r="F875" s="44">
        <v>7175.51</v>
      </c>
      <c r="G875" s="22" t="s">
        <v>11</v>
      </c>
      <c r="H875" s="22" t="s">
        <v>12</v>
      </c>
      <c r="I875" s="22" t="s">
        <v>13</v>
      </c>
      <c r="J875" s="52">
        <f t="shared" si="13"/>
        <v>27594</v>
      </c>
      <c r="K875" s="32">
        <f>DATEDIF(J875,DATE(2023,6,8),"Y")</f>
        <v>47</v>
      </c>
    </row>
    <row r="876" spans="1:11" x14ac:dyDescent="0.25">
      <c r="A876" s="25" t="s">
        <v>907</v>
      </c>
      <c r="B876" s="26">
        <v>1968</v>
      </c>
      <c r="C876" s="26" t="s">
        <v>35</v>
      </c>
      <c r="D876" s="26">
        <v>26</v>
      </c>
      <c r="E876" s="26">
        <v>0</v>
      </c>
      <c r="F876" s="45">
        <v>7179.52</v>
      </c>
      <c r="G876" s="25" t="s">
        <v>12</v>
      </c>
      <c r="H876" s="25" t="s">
        <v>12</v>
      </c>
      <c r="I876" s="25" t="s">
        <v>13</v>
      </c>
      <c r="J876" s="53">
        <f t="shared" si="13"/>
        <v>25076</v>
      </c>
      <c r="K876" s="33">
        <f>DATEDIF(J876,DATE(2023,6,8),"Y")</f>
        <v>54</v>
      </c>
    </row>
    <row r="877" spans="1:11" x14ac:dyDescent="0.25">
      <c r="A877" s="22" t="s">
        <v>908</v>
      </c>
      <c r="B877" s="23">
        <v>1982</v>
      </c>
      <c r="C877" s="23" t="s">
        <v>20</v>
      </c>
      <c r="D877" s="23">
        <v>14</v>
      </c>
      <c r="E877" s="23">
        <v>3</v>
      </c>
      <c r="F877" s="44">
        <v>7196.87</v>
      </c>
      <c r="G877" s="22" t="s">
        <v>12</v>
      </c>
      <c r="H877" s="22" t="s">
        <v>11</v>
      </c>
      <c r="I877" s="22" t="s">
        <v>42</v>
      </c>
      <c r="J877" s="52">
        <f t="shared" si="13"/>
        <v>30208</v>
      </c>
      <c r="K877" s="32">
        <f>DATEDIF(J877,DATE(2023,6,8),"Y")</f>
        <v>40</v>
      </c>
    </row>
    <row r="878" spans="1:11" x14ac:dyDescent="0.25">
      <c r="A878" s="25" t="s">
        <v>909</v>
      </c>
      <c r="B878" s="26">
        <v>1983</v>
      </c>
      <c r="C878" s="26" t="s">
        <v>35</v>
      </c>
      <c r="D878" s="26">
        <v>11</v>
      </c>
      <c r="E878" s="26">
        <v>2</v>
      </c>
      <c r="F878" s="45">
        <v>7201.7</v>
      </c>
      <c r="G878" s="25" t="s">
        <v>11</v>
      </c>
      <c r="H878" s="25" t="s">
        <v>12</v>
      </c>
      <c r="I878" s="25" t="s">
        <v>23</v>
      </c>
      <c r="J878" s="53">
        <f t="shared" si="13"/>
        <v>30539</v>
      </c>
      <c r="K878" s="33">
        <f>DATEDIF(J878,DATE(2023,6,8),"Y")</f>
        <v>39</v>
      </c>
    </row>
    <row r="879" spans="1:11" x14ac:dyDescent="0.25">
      <c r="A879" s="22" t="s">
        <v>910</v>
      </c>
      <c r="B879" s="23">
        <v>1983</v>
      </c>
      <c r="C879" s="23" t="s">
        <v>15</v>
      </c>
      <c r="D879" s="23">
        <v>21</v>
      </c>
      <c r="E879" s="23">
        <v>2</v>
      </c>
      <c r="F879" s="44">
        <v>7209.49</v>
      </c>
      <c r="G879" s="22" t="s">
        <v>11</v>
      </c>
      <c r="H879" s="22" t="s">
        <v>12</v>
      </c>
      <c r="I879" s="22" t="s">
        <v>23</v>
      </c>
      <c r="J879" s="52">
        <f t="shared" si="13"/>
        <v>30641</v>
      </c>
      <c r="K879" s="32">
        <f>DATEDIF(J879,DATE(2023,6,8),"Y")</f>
        <v>39</v>
      </c>
    </row>
    <row r="880" spans="1:11" x14ac:dyDescent="0.25">
      <c r="A880" s="25" t="s">
        <v>911</v>
      </c>
      <c r="B880" s="26">
        <v>1991</v>
      </c>
      <c r="C880" s="26" t="s">
        <v>18</v>
      </c>
      <c r="D880" s="26">
        <v>28</v>
      </c>
      <c r="E880" s="26">
        <v>3</v>
      </c>
      <c r="F880" s="45">
        <v>7220.25</v>
      </c>
      <c r="G880" s="25" t="s">
        <v>11</v>
      </c>
      <c r="H880" s="25" t="s">
        <v>11</v>
      </c>
      <c r="I880" s="25" t="s">
        <v>300</v>
      </c>
      <c r="J880" s="53">
        <f t="shared" si="13"/>
        <v>33417</v>
      </c>
      <c r="K880" s="33">
        <f>DATEDIF(J880,DATE(2023,6,8),"Y")</f>
        <v>31</v>
      </c>
    </row>
    <row r="881" spans="1:11" x14ac:dyDescent="0.25">
      <c r="A881" s="22" t="s">
        <v>912</v>
      </c>
      <c r="B881" s="23">
        <v>1977</v>
      </c>
      <c r="C881" s="23" t="s">
        <v>20</v>
      </c>
      <c r="D881" s="23">
        <v>15</v>
      </c>
      <c r="E881" s="23">
        <v>0</v>
      </c>
      <c r="F881" s="44">
        <v>7222.79</v>
      </c>
      <c r="G881" s="22" t="s">
        <v>12</v>
      </c>
      <c r="H881" s="22" t="s">
        <v>12</v>
      </c>
      <c r="I881" s="22" t="s">
        <v>23</v>
      </c>
      <c r="J881" s="52">
        <f t="shared" si="13"/>
        <v>28383</v>
      </c>
      <c r="K881" s="32">
        <f>DATEDIF(J881,DATE(2023,6,8),"Y")</f>
        <v>45</v>
      </c>
    </row>
    <row r="882" spans="1:11" x14ac:dyDescent="0.25">
      <c r="A882" s="25" t="s">
        <v>913</v>
      </c>
      <c r="B882" s="26">
        <v>1986</v>
      </c>
      <c r="C882" s="26" t="s">
        <v>10</v>
      </c>
      <c r="D882" s="26">
        <v>13</v>
      </c>
      <c r="E882" s="26">
        <v>3</v>
      </c>
      <c r="F882" s="45">
        <v>7228.22</v>
      </c>
      <c r="G882" s="25" t="s">
        <v>11</v>
      </c>
      <c r="H882" s="25" t="s">
        <v>16</v>
      </c>
      <c r="I882" s="25" t="s">
        <v>247</v>
      </c>
      <c r="J882" s="53">
        <f t="shared" si="13"/>
        <v>31606</v>
      </c>
      <c r="K882" s="33">
        <f>DATEDIF(J882,DATE(2023,6,8),"Y")</f>
        <v>36</v>
      </c>
    </row>
    <row r="883" spans="1:11" x14ac:dyDescent="0.25">
      <c r="A883" s="22" t="s">
        <v>914</v>
      </c>
      <c r="B883" s="23">
        <v>1986</v>
      </c>
      <c r="C883" s="23" t="s">
        <v>20</v>
      </c>
      <c r="D883" s="23">
        <v>2</v>
      </c>
      <c r="E883" s="23">
        <v>4</v>
      </c>
      <c r="F883" s="44">
        <v>7243.81</v>
      </c>
      <c r="G883" s="22" t="s">
        <v>11</v>
      </c>
      <c r="H883" s="22" t="s">
        <v>12</v>
      </c>
      <c r="I883" s="22" t="s">
        <v>13</v>
      </c>
      <c r="J883" s="52">
        <f t="shared" si="13"/>
        <v>31657</v>
      </c>
      <c r="K883" s="32">
        <f>DATEDIF(J883,DATE(2023,6,8),"Y")</f>
        <v>36</v>
      </c>
    </row>
    <row r="884" spans="1:11" x14ac:dyDescent="0.25">
      <c r="A884" s="25" t="s">
        <v>915</v>
      </c>
      <c r="B884" s="26">
        <v>1982</v>
      </c>
      <c r="C884" s="26" t="s">
        <v>10</v>
      </c>
      <c r="D884" s="26">
        <v>24</v>
      </c>
      <c r="E884" s="26">
        <v>3</v>
      </c>
      <c r="F884" s="45">
        <v>7248.71</v>
      </c>
      <c r="G884" s="25" t="s">
        <v>11</v>
      </c>
      <c r="H884" s="25" t="s">
        <v>16</v>
      </c>
      <c r="I884" s="25" t="s">
        <v>13</v>
      </c>
      <c r="J884" s="53">
        <f t="shared" si="13"/>
        <v>30156</v>
      </c>
      <c r="K884" s="33">
        <f>DATEDIF(J884,DATE(2023,6,8),"Y")</f>
        <v>40</v>
      </c>
    </row>
    <row r="885" spans="1:11" x14ac:dyDescent="0.25">
      <c r="A885" s="22" t="s">
        <v>916</v>
      </c>
      <c r="B885" s="23">
        <v>1981</v>
      </c>
      <c r="C885" s="23" t="s">
        <v>35</v>
      </c>
      <c r="D885" s="23">
        <v>14</v>
      </c>
      <c r="E885" s="23">
        <v>2</v>
      </c>
      <c r="F885" s="44">
        <v>7256.72</v>
      </c>
      <c r="G885" s="22" t="s">
        <v>12</v>
      </c>
      <c r="H885" s="22" t="s">
        <v>11</v>
      </c>
      <c r="I885" s="22" t="s">
        <v>23</v>
      </c>
      <c r="J885" s="52">
        <f t="shared" si="13"/>
        <v>29812</v>
      </c>
      <c r="K885" s="32">
        <f>DATEDIF(J885,DATE(2023,6,8),"Y")</f>
        <v>41</v>
      </c>
    </row>
    <row r="886" spans="1:11" x14ac:dyDescent="0.25">
      <c r="A886" s="25" t="s">
        <v>917</v>
      </c>
      <c r="B886" s="26">
        <v>1981</v>
      </c>
      <c r="C886" s="26" t="s">
        <v>18</v>
      </c>
      <c r="D886" s="26">
        <v>13</v>
      </c>
      <c r="E886" s="26">
        <v>2</v>
      </c>
      <c r="F886" s="45">
        <v>7261.74</v>
      </c>
      <c r="G886" s="25" t="s">
        <v>12</v>
      </c>
      <c r="H886" s="25" t="s">
        <v>12</v>
      </c>
      <c r="I886" s="25" t="s">
        <v>23</v>
      </c>
      <c r="J886" s="53">
        <f t="shared" si="13"/>
        <v>29750</v>
      </c>
      <c r="K886" s="33">
        <f>DATEDIF(J886,DATE(2023,6,8),"Y")</f>
        <v>41</v>
      </c>
    </row>
    <row r="887" spans="1:11" x14ac:dyDescent="0.25">
      <c r="A887" s="22" t="s">
        <v>918</v>
      </c>
      <c r="B887" s="23">
        <v>1973</v>
      </c>
      <c r="C887" s="23" t="s">
        <v>37</v>
      </c>
      <c r="D887" s="23">
        <v>25</v>
      </c>
      <c r="E887" s="23">
        <v>0</v>
      </c>
      <c r="F887" s="44">
        <v>7265.58</v>
      </c>
      <c r="G887" s="22" t="s">
        <v>11</v>
      </c>
      <c r="H887" s="22" t="s">
        <v>11</v>
      </c>
      <c r="I887" s="22" t="s">
        <v>13</v>
      </c>
      <c r="J887" s="52">
        <f t="shared" si="13"/>
        <v>26962</v>
      </c>
      <c r="K887" s="32">
        <f>DATEDIF(J887,DATE(2023,6,8),"Y")</f>
        <v>49</v>
      </c>
    </row>
    <row r="888" spans="1:11" x14ac:dyDescent="0.25">
      <c r="A888" s="25" t="s">
        <v>919</v>
      </c>
      <c r="B888" s="26">
        <v>1981</v>
      </c>
      <c r="C888" s="26" t="s">
        <v>35</v>
      </c>
      <c r="D888" s="26">
        <v>4</v>
      </c>
      <c r="E888" s="26">
        <v>2</v>
      </c>
      <c r="F888" s="45">
        <v>7265.7</v>
      </c>
      <c r="G888" s="25" t="s">
        <v>12</v>
      </c>
      <c r="H888" s="25" t="s">
        <v>12</v>
      </c>
      <c r="I888" s="25" t="s">
        <v>23</v>
      </c>
      <c r="J888" s="53">
        <f t="shared" si="13"/>
        <v>29802</v>
      </c>
      <c r="K888" s="33">
        <f>DATEDIF(J888,DATE(2023,6,8),"Y")</f>
        <v>41</v>
      </c>
    </row>
    <row r="889" spans="1:11" x14ac:dyDescent="0.25">
      <c r="A889" s="22" t="s">
        <v>920</v>
      </c>
      <c r="B889" s="23">
        <v>1976</v>
      </c>
      <c r="C889" s="23" t="s">
        <v>30</v>
      </c>
      <c r="D889" s="23">
        <v>18</v>
      </c>
      <c r="E889" s="23">
        <v>2</v>
      </c>
      <c r="F889" s="44">
        <v>7273.02</v>
      </c>
      <c r="G889" s="22" t="s">
        <v>11</v>
      </c>
      <c r="H889" s="22" t="s">
        <v>16</v>
      </c>
      <c r="I889" s="22" t="s">
        <v>13</v>
      </c>
      <c r="J889" s="52">
        <f t="shared" si="13"/>
        <v>28112</v>
      </c>
      <c r="K889" s="32">
        <f>DATEDIF(J889,DATE(2023,6,8),"Y")</f>
        <v>46</v>
      </c>
    </row>
    <row r="890" spans="1:11" x14ac:dyDescent="0.25">
      <c r="A890" s="25" t="s">
        <v>921</v>
      </c>
      <c r="B890" s="26">
        <v>1985</v>
      </c>
      <c r="C890" s="26" t="s">
        <v>15</v>
      </c>
      <c r="D890" s="26">
        <v>2</v>
      </c>
      <c r="E890" s="26">
        <v>3</v>
      </c>
      <c r="F890" s="45">
        <v>7281.51</v>
      </c>
      <c r="G890" s="25" t="s">
        <v>11</v>
      </c>
      <c r="H890" s="25" t="s">
        <v>16</v>
      </c>
      <c r="I890" s="25" t="s">
        <v>23</v>
      </c>
      <c r="J890" s="53">
        <f t="shared" si="13"/>
        <v>31353</v>
      </c>
      <c r="K890" s="33">
        <f>DATEDIF(J890,DATE(2023,6,8),"Y")</f>
        <v>37</v>
      </c>
    </row>
    <row r="891" spans="1:11" x14ac:dyDescent="0.25">
      <c r="A891" s="22" t="s">
        <v>922</v>
      </c>
      <c r="B891" s="23">
        <v>1966</v>
      </c>
      <c r="C891" s="23" t="s">
        <v>30</v>
      </c>
      <c r="D891" s="23">
        <v>26</v>
      </c>
      <c r="E891" s="23">
        <v>0</v>
      </c>
      <c r="F891" s="44">
        <v>7302.46</v>
      </c>
      <c r="G891" s="22" t="s">
        <v>12</v>
      </c>
      <c r="H891" s="22" t="s">
        <v>16</v>
      </c>
      <c r="I891" s="22" t="s">
        <v>23</v>
      </c>
      <c r="J891" s="52">
        <f t="shared" si="13"/>
        <v>24467</v>
      </c>
      <c r="K891" s="32">
        <f>DATEDIF(J891,DATE(2023,6,8),"Y")</f>
        <v>56</v>
      </c>
    </row>
    <row r="892" spans="1:11" x14ac:dyDescent="0.25">
      <c r="A892" s="25" t="s">
        <v>923</v>
      </c>
      <c r="B892" s="26">
        <v>1965</v>
      </c>
      <c r="C892" s="26" t="s">
        <v>18</v>
      </c>
      <c r="D892" s="26">
        <v>6</v>
      </c>
      <c r="E892" s="26">
        <v>0</v>
      </c>
      <c r="F892" s="45">
        <v>7304.65</v>
      </c>
      <c r="G892" s="25" t="s">
        <v>12</v>
      </c>
      <c r="H892" s="25" t="s">
        <v>12</v>
      </c>
      <c r="I892" s="25" t="s">
        <v>13</v>
      </c>
      <c r="J892" s="53">
        <f t="shared" si="13"/>
        <v>23899</v>
      </c>
      <c r="K892" s="33">
        <f>DATEDIF(J892,DATE(2023,6,8),"Y")</f>
        <v>58</v>
      </c>
    </row>
    <row r="893" spans="1:11" x14ac:dyDescent="0.25">
      <c r="A893" s="22" t="s">
        <v>924</v>
      </c>
      <c r="B893" s="23">
        <v>1965</v>
      </c>
      <c r="C893" s="23" t="s">
        <v>18</v>
      </c>
      <c r="D893" s="23">
        <v>25</v>
      </c>
      <c r="E893" s="23">
        <v>0</v>
      </c>
      <c r="F893" s="44">
        <v>7318.21</v>
      </c>
      <c r="G893" s="22" t="s">
        <v>12</v>
      </c>
      <c r="H893" s="22" t="s">
        <v>16</v>
      </c>
      <c r="I893" s="22" t="s">
        <v>13</v>
      </c>
      <c r="J893" s="52">
        <f t="shared" si="13"/>
        <v>23918</v>
      </c>
      <c r="K893" s="32">
        <f>DATEDIF(J893,DATE(2023,6,8),"Y")</f>
        <v>57</v>
      </c>
    </row>
    <row r="894" spans="1:11" x14ac:dyDescent="0.25">
      <c r="A894" s="25" t="s">
        <v>925</v>
      </c>
      <c r="B894" s="26">
        <v>1972</v>
      </c>
      <c r="C894" s="26" t="s">
        <v>35</v>
      </c>
      <c r="D894" s="26">
        <v>11</v>
      </c>
      <c r="E894" s="26">
        <v>0</v>
      </c>
      <c r="F894" s="45">
        <v>7318.22</v>
      </c>
      <c r="G894" s="25" t="s">
        <v>11</v>
      </c>
      <c r="H894" s="25" t="s">
        <v>12</v>
      </c>
      <c r="I894" s="25" t="s">
        <v>23</v>
      </c>
      <c r="J894" s="53">
        <f t="shared" si="13"/>
        <v>26522</v>
      </c>
      <c r="K894" s="33">
        <f>DATEDIF(J894,DATE(2023,6,8),"Y")</f>
        <v>50</v>
      </c>
    </row>
    <row r="895" spans="1:11" x14ac:dyDescent="0.25">
      <c r="A895" s="22" t="s">
        <v>926</v>
      </c>
      <c r="B895" s="23">
        <v>1965</v>
      </c>
      <c r="C895" s="23" t="s">
        <v>10</v>
      </c>
      <c r="D895" s="23">
        <v>11</v>
      </c>
      <c r="E895" s="23">
        <v>0</v>
      </c>
      <c r="F895" s="44">
        <v>7322.86</v>
      </c>
      <c r="G895" s="22" t="s">
        <v>12</v>
      </c>
      <c r="H895" s="22" t="s">
        <v>12</v>
      </c>
      <c r="I895" s="22" t="s">
        <v>23</v>
      </c>
      <c r="J895" s="52">
        <f t="shared" si="13"/>
        <v>23934</v>
      </c>
      <c r="K895" s="32">
        <f>DATEDIF(J895,DATE(2023,6,8),"Y")</f>
        <v>57</v>
      </c>
    </row>
    <row r="896" spans="1:11" x14ac:dyDescent="0.25">
      <c r="A896" s="25" t="s">
        <v>927</v>
      </c>
      <c r="B896" s="26">
        <v>2004</v>
      </c>
      <c r="C896" s="26" t="s">
        <v>15</v>
      </c>
      <c r="D896" s="26">
        <v>15</v>
      </c>
      <c r="E896" s="26">
        <v>0</v>
      </c>
      <c r="F896" s="45">
        <v>7323.73</v>
      </c>
      <c r="G896" s="25" t="s">
        <v>11</v>
      </c>
      <c r="H896" s="25" t="s">
        <v>11</v>
      </c>
      <c r="I896" s="25" t="s">
        <v>247</v>
      </c>
      <c r="J896" s="53">
        <f t="shared" si="13"/>
        <v>38306</v>
      </c>
      <c r="K896" s="33">
        <f>DATEDIF(J896,DATE(2023,6,8),"Y")</f>
        <v>18</v>
      </c>
    </row>
    <row r="897" spans="1:11" x14ac:dyDescent="0.25">
      <c r="A897" s="22" t="s">
        <v>928</v>
      </c>
      <c r="B897" s="23">
        <v>1979</v>
      </c>
      <c r="C897" s="23" t="s">
        <v>18</v>
      </c>
      <c r="D897" s="23">
        <v>19</v>
      </c>
      <c r="E897" s="23">
        <v>0</v>
      </c>
      <c r="F897" s="44">
        <v>7325.05</v>
      </c>
      <c r="G897" s="22" t="s">
        <v>11</v>
      </c>
      <c r="H897" s="22" t="s">
        <v>12</v>
      </c>
      <c r="I897" s="22" t="s">
        <v>247</v>
      </c>
      <c r="J897" s="52">
        <f t="shared" si="13"/>
        <v>29025</v>
      </c>
      <c r="K897" s="32">
        <f>DATEDIF(J897,DATE(2023,6,8),"Y")</f>
        <v>43</v>
      </c>
    </row>
    <row r="898" spans="1:11" x14ac:dyDescent="0.25">
      <c r="A898" s="25" t="s">
        <v>929</v>
      </c>
      <c r="B898" s="26">
        <v>1984</v>
      </c>
      <c r="C898" s="26" t="s">
        <v>10</v>
      </c>
      <c r="D898" s="26">
        <v>25</v>
      </c>
      <c r="E898" s="26">
        <v>3</v>
      </c>
      <c r="F898" s="45">
        <v>7325.47</v>
      </c>
      <c r="G898" s="25" t="s">
        <v>11</v>
      </c>
      <c r="H898" s="25" t="s">
        <v>16</v>
      </c>
      <c r="I898" s="25" t="s">
        <v>23</v>
      </c>
      <c r="J898" s="53">
        <f t="shared" si="13"/>
        <v>30888</v>
      </c>
      <c r="K898" s="33">
        <f>DATEDIF(J898,DATE(2023,6,8),"Y")</f>
        <v>38</v>
      </c>
    </row>
    <row r="899" spans="1:11" x14ac:dyDescent="0.25">
      <c r="A899" s="22" t="s">
        <v>930</v>
      </c>
      <c r="B899" s="23">
        <v>1979</v>
      </c>
      <c r="C899" s="23" t="s">
        <v>20</v>
      </c>
      <c r="D899" s="23">
        <v>19</v>
      </c>
      <c r="E899" s="23">
        <v>1</v>
      </c>
      <c r="F899" s="44">
        <v>7337.75</v>
      </c>
      <c r="G899" s="22" t="s">
        <v>11</v>
      </c>
      <c r="H899" s="22" t="s">
        <v>12</v>
      </c>
      <c r="I899" s="22" t="s">
        <v>42</v>
      </c>
      <c r="J899" s="52">
        <f t="shared" ref="J899:J962" si="14">DATE(B899,MONTH(1&amp;C899),D899)</f>
        <v>29117</v>
      </c>
      <c r="K899" s="32">
        <f>DATEDIF(J899,DATE(2023,6,8),"Y")</f>
        <v>43</v>
      </c>
    </row>
    <row r="900" spans="1:11" x14ac:dyDescent="0.25">
      <c r="A900" s="25" t="s">
        <v>931</v>
      </c>
      <c r="B900" s="26">
        <v>1986</v>
      </c>
      <c r="C900" s="26" t="s">
        <v>18</v>
      </c>
      <c r="D900" s="26">
        <v>15</v>
      </c>
      <c r="E900" s="26">
        <v>3</v>
      </c>
      <c r="F900" s="45">
        <v>7339.93</v>
      </c>
      <c r="G900" s="25" t="s">
        <v>11</v>
      </c>
      <c r="H900" s="25" t="s">
        <v>11</v>
      </c>
      <c r="I900" s="25" t="s">
        <v>23</v>
      </c>
      <c r="J900" s="53">
        <f t="shared" si="14"/>
        <v>31578</v>
      </c>
      <c r="K900" s="33">
        <f>DATEDIF(J900,DATE(2023,6,8),"Y")</f>
        <v>36</v>
      </c>
    </row>
    <row r="901" spans="1:11" x14ac:dyDescent="0.25">
      <c r="A901" s="22" t="s">
        <v>932</v>
      </c>
      <c r="B901" s="23">
        <v>1977</v>
      </c>
      <c r="C901" s="23" t="s">
        <v>30</v>
      </c>
      <c r="D901" s="23">
        <v>18</v>
      </c>
      <c r="E901" s="23">
        <v>0</v>
      </c>
      <c r="F901" s="44">
        <v>7345.08</v>
      </c>
      <c r="G901" s="22" t="s">
        <v>11</v>
      </c>
      <c r="H901" s="22" t="s">
        <v>16</v>
      </c>
      <c r="I901" s="22" t="s">
        <v>42</v>
      </c>
      <c r="J901" s="52">
        <f t="shared" si="14"/>
        <v>28477</v>
      </c>
      <c r="K901" s="32">
        <f>DATEDIF(J901,DATE(2023,6,8),"Y")</f>
        <v>45</v>
      </c>
    </row>
    <row r="902" spans="1:11" x14ac:dyDescent="0.25">
      <c r="A902" s="25" t="s">
        <v>933</v>
      </c>
      <c r="B902" s="26">
        <v>1979</v>
      </c>
      <c r="C902" s="26" t="s">
        <v>18</v>
      </c>
      <c r="D902" s="26">
        <v>26</v>
      </c>
      <c r="E902" s="26">
        <v>1</v>
      </c>
      <c r="F902" s="45">
        <v>7345.73</v>
      </c>
      <c r="G902" s="25" t="s">
        <v>11</v>
      </c>
      <c r="H902" s="25" t="s">
        <v>16</v>
      </c>
      <c r="I902" s="25" t="s">
        <v>13</v>
      </c>
      <c r="J902" s="53">
        <f t="shared" si="14"/>
        <v>29032</v>
      </c>
      <c r="K902" s="33">
        <f>DATEDIF(J902,DATE(2023,6,8),"Y")</f>
        <v>43</v>
      </c>
    </row>
    <row r="903" spans="1:11" x14ac:dyDescent="0.25">
      <c r="A903" s="22" t="s">
        <v>934</v>
      </c>
      <c r="B903" s="23">
        <v>1977</v>
      </c>
      <c r="C903" s="23" t="s">
        <v>30</v>
      </c>
      <c r="D903" s="23">
        <v>1</v>
      </c>
      <c r="E903" s="23">
        <v>0</v>
      </c>
      <c r="F903" s="44">
        <v>7348.14</v>
      </c>
      <c r="G903" s="22" t="s">
        <v>11</v>
      </c>
      <c r="H903" s="22" t="s">
        <v>16</v>
      </c>
      <c r="I903" s="22" t="s">
        <v>42</v>
      </c>
      <c r="J903" s="52">
        <f t="shared" si="14"/>
        <v>28460</v>
      </c>
      <c r="K903" s="32">
        <f>DATEDIF(J903,DATE(2023,6,8),"Y")</f>
        <v>45</v>
      </c>
    </row>
    <row r="904" spans="1:11" x14ac:dyDescent="0.25">
      <c r="A904" s="25" t="s">
        <v>935</v>
      </c>
      <c r="B904" s="26">
        <v>1993</v>
      </c>
      <c r="C904" s="26" t="s">
        <v>37</v>
      </c>
      <c r="D904" s="26">
        <v>5</v>
      </c>
      <c r="E904" s="26">
        <v>0</v>
      </c>
      <c r="F904" s="45">
        <v>7349.12</v>
      </c>
      <c r="G904" s="25" t="s">
        <v>11</v>
      </c>
      <c r="H904" s="25" t="s">
        <v>11</v>
      </c>
      <c r="I904" s="25" t="s">
        <v>300</v>
      </c>
      <c r="J904" s="53">
        <f t="shared" si="14"/>
        <v>34247</v>
      </c>
      <c r="K904" s="33">
        <f>DATEDIF(J904,DATE(2023,6,8),"Y")</f>
        <v>29</v>
      </c>
    </row>
    <row r="905" spans="1:11" x14ac:dyDescent="0.25">
      <c r="A905" s="22" t="s">
        <v>936</v>
      </c>
      <c r="B905" s="23">
        <v>1983</v>
      </c>
      <c r="C905" s="23" t="s">
        <v>18</v>
      </c>
      <c r="D905" s="23">
        <v>21</v>
      </c>
      <c r="E905" s="23">
        <v>3</v>
      </c>
      <c r="F905" s="44">
        <v>7357.49</v>
      </c>
      <c r="G905" s="22" t="s">
        <v>11</v>
      </c>
      <c r="H905" s="22" t="s">
        <v>11</v>
      </c>
      <c r="I905" s="22" t="s">
        <v>23</v>
      </c>
      <c r="J905" s="52">
        <f t="shared" si="14"/>
        <v>30488</v>
      </c>
      <c r="K905" s="32">
        <f>DATEDIF(J905,DATE(2023,6,8),"Y")</f>
        <v>39</v>
      </c>
    </row>
    <row r="906" spans="1:11" x14ac:dyDescent="0.25">
      <c r="A906" s="25" t="s">
        <v>937</v>
      </c>
      <c r="B906" s="26">
        <v>1981</v>
      </c>
      <c r="C906" s="26" t="s">
        <v>10</v>
      </c>
      <c r="D906" s="26">
        <v>16</v>
      </c>
      <c r="E906" s="26">
        <v>1</v>
      </c>
      <c r="F906" s="45">
        <v>7358.18</v>
      </c>
      <c r="G906" s="25" t="s">
        <v>11</v>
      </c>
      <c r="H906" s="25" t="s">
        <v>12</v>
      </c>
      <c r="I906" s="25" t="s">
        <v>247</v>
      </c>
      <c r="J906" s="53">
        <f t="shared" si="14"/>
        <v>29783</v>
      </c>
      <c r="K906" s="33">
        <f>DATEDIF(J906,DATE(2023,6,8),"Y")</f>
        <v>41</v>
      </c>
    </row>
    <row r="907" spans="1:11" x14ac:dyDescent="0.25">
      <c r="A907" s="22" t="s">
        <v>938</v>
      </c>
      <c r="B907" s="23">
        <v>1965</v>
      </c>
      <c r="C907" s="23" t="s">
        <v>30</v>
      </c>
      <c r="D907" s="23">
        <v>9</v>
      </c>
      <c r="E907" s="23">
        <v>0</v>
      </c>
      <c r="F907" s="44">
        <v>7362.31</v>
      </c>
      <c r="G907" s="22" t="s">
        <v>12</v>
      </c>
      <c r="H907" s="22" t="s">
        <v>12</v>
      </c>
      <c r="I907" s="22" t="s">
        <v>13</v>
      </c>
      <c r="J907" s="52">
        <f t="shared" si="14"/>
        <v>24085</v>
      </c>
      <c r="K907" s="32">
        <f>DATEDIF(J907,DATE(2023,6,8),"Y")</f>
        <v>57</v>
      </c>
    </row>
    <row r="908" spans="1:11" x14ac:dyDescent="0.25">
      <c r="A908" s="25" t="s">
        <v>939</v>
      </c>
      <c r="B908" s="26">
        <v>1981</v>
      </c>
      <c r="C908" s="26" t="s">
        <v>15</v>
      </c>
      <c r="D908" s="26">
        <v>24</v>
      </c>
      <c r="E908" s="26">
        <v>2</v>
      </c>
      <c r="F908" s="45">
        <v>7371.77</v>
      </c>
      <c r="G908" s="25" t="s">
        <v>11</v>
      </c>
      <c r="H908" s="25" t="s">
        <v>16</v>
      </c>
      <c r="I908" s="25" t="s">
        <v>42</v>
      </c>
      <c r="J908" s="53">
        <f t="shared" si="14"/>
        <v>29914</v>
      </c>
      <c r="K908" s="33">
        <f>DATEDIF(J908,DATE(2023,6,8),"Y")</f>
        <v>41</v>
      </c>
    </row>
    <row r="909" spans="1:11" x14ac:dyDescent="0.25">
      <c r="A909" s="22" t="s">
        <v>940</v>
      </c>
      <c r="B909" s="23">
        <v>1993</v>
      </c>
      <c r="C909" s="23" t="s">
        <v>10</v>
      </c>
      <c r="D909" s="23">
        <v>22</v>
      </c>
      <c r="E909" s="23">
        <v>0</v>
      </c>
      <c r="F909" s="44">
        <v>7388.85</v>
      </c>
      <c r="G909" s="22" t="s">
        <v>11</v>
      </c>
      <c r="H909" s="22" t="s">
        <v>11</v>
      </c>
      <c r="I909" s="22" t="s">
        <v>535</v>
      </c>
      <c r="J909" s="52">
        <f t="shared" si="14"/>
        <v>34172</v>
      </c>
      <c r="K909" s="32">
        <f>DATEDIF(J909,DATE(2023,6,8),"Y")</f>
        <v>29</v>
      </c>
    </row>
    <row r="910" spans="1:11" x14ac:dyDescent="0.25">
      <c r="A910" s="25" t="s">
        <v>941</v>
      </c>
      <c r="B910" s="26">
        <v>1965</v>
      </c>
      <c r="C910" s="26" t="s">
        <v>30</v>
      </c>
      <c r="D910" s="26">
        <v>5</v>
      </c>
      <c r="E910" s="26">
        <v>0</v>
      </c>
      <c r="F910" s="45">
        <v>7403.98</v>
      </c>
      <c r="G910" s="25" t="s">
        <v>12</v>
      </c>
      <c r="H910" s="25" t="s">
        <v>11</v>
      </c>
      <c r="I910" s="25" t="s">
        <v>13</v>
      </c>
      <c r="J910" s="53">
        <f t="shared" si="14"/>
        <v>24081</v>
      </c>
      <c r="K910" s="33">
        <f>DATEDIF(J910,DATE(2023,6,8),"Y")</f>
        <v>57</v>
      </c>
    </row>
    <row r="911" spans="1:11" x14ac:dyDescent="0.25">
      <c r="A911" s="22" t="s">
        <v>942</v>
      </c>
      <c r="B911" s="23">
        <v>1983</v>
      </c>
      <c r="C911" s="23" t="s">
        <v>20</v>
      </c>
      <c r="D911" s="23">
        <v>19</v>
      </c>
      <c r="E911" s="23">
        <v>3</v>
      </c>
      <c r="F911" s="44">
        <v>7418.52</v>
      </c>
      <c r="G911" s="22" t="s">
        <v>11</v>
      </c>
      <c r="H911" s="22" t="s">
        <v>11</v>
      </c>
      <c r="I911" s="22" t="s">
        <v>42</v>
      </c>
      <c r="J911" s="52">
        <f t="shared" si="14"/>
        <v>30578</v>
      </c>
      <c r="K911" s="32">
        <f>DATEDIF(J911,DATE(2023,6,8),"Y")</f>
        <v>39</v>
      </c>
    </row>
    <row r="912" spans="1:11" x14ac:dyDescent="0.25">
      <c r="A912" s="25" t="s">
        <v>943</v>
      </c>
      <c r="B912" s="26">
        <v>1978</v>
      </c>
      <c r="C912" s="26" t="s">
        <v>15</v>
      </c>
      <c r="D912" s="26">
        <v>12</v>
      </c>
      <c r="E912" s="26">
        <v>0</v>
      </c>
      <c r="F912" s="45">
        <v>7419.48</v>
      </c>
      <c r="G912" s="25" t="s">
        <v>11</v>
      </c>
      <c r="H912" s="25" t="s">
        <v>11</v>
      </c>
      <c r="I912" s="25" t="s">
        <v>23</v>
      </c>
      <c r="J912" s="53">
        <f t="shared" si="14"/>
        <v>28806</v>
      </c>
      <c r="K912" s="33">
        <f>DATEDIF(J912,DATE(2023,6,8),"Y")</f>
        <v>44</v>
      </c>
    </row>
    <row r="913" spans="1:11" x14ac:dyDescent="0.25">
      <c r="A913" s="22" t="s">
        <v>944</v>
      </c>
      <c r="B913" s="23">
        <v>1978</v>
      </c>
      <c r="C913" s="23" t="s">
        <v>30</v>
      </c>
      <c r="D913" s="23">
        <v>2</v>
      </c>
      <c r="E913" s="23">
        <v>0</v>
      </c>
      <c r="F913" s="44">
        <v>7421.19</v>
      </c>
      <c r="G913" s="22" t="s">
        <v>11</v>
      </c>
      <c r="H913" s="22" t="s">
        <v>12</v>
      </c>
      <c r="I913" s="22" t="s">
        <v>23</v>
      </c>
      <c r="J913" s="52">
        <f t="shared" si="14"/>
        <v>28826</v>
      </c>
      <c r="K913" s="32">
        <f>DATEDIF(J913,DATE(2023,6,8),"Y")</f>
        <v>44</v>
      </c>
    </row>
    <row r="914" spans="1:11" x14ac:dyDescent="0.25">
      <c r="A914" s="25" t="s">
        <v>945</v>
      </c>
      <c r="B914" s="26">
        <v>1977</v>
      </c>
      <c r="C914" s="26" t="s">
        <v>35</v>
      </c>
      <c r="D914" s="26">
        <v>25</v>
      </c>
      <c r="E914" s="26">
        <v>1</v>
      </c>
      <c r="F914" s="45">
        <v>7441.05</v>
      </c>
      <c r="G914" s="25" t="s">
        <v>12</v>
      </c>
      <c r="H914" s="25" t="s">
        <v>11</v>
      </c>
      <c r="I914" s="25" t="s">
        <v>42</v>
      </c>
      <c r="J914" s="53">
        <f t="shared" si="14"/>
        <v>28362</v>
      </c>
      <c r="K914" s="33">
        <f>DATEDIF(J914,DATE(2023,6,8),"Y")</f>
        <v>45</v>
      </c>
    </row>
    <row r="915" spans="1:11" x14ac:dyDescent="0.25">
      <c r="A915" s="22" t="s">
        <v>946</v>
      </c>
      <c r="B915" s="23">
        <v>1979</v>
      </c>
      <c r="C915" s="23" t="s">
        <v>20</v>
      </c>
      <c r="D915" s="23">
        <v>1</v>
      </c>
      <c r="E915" s="23">
        <v>2</v>
      </c>
      <c r="F915" s="44">
        <v>7441.5</v>
      </c>
      <c r="G915" s="22" t="s">
        <v>12</v>
      </c>
      <c r="H915" s="22" t="s">
        <v>11</v>
      </c>
      <c r="I915" s="22" t="s">
        <v>42</v>
      </c>
      <c r="J915" s="52">
        <f t="shared" si="14"/>
        <v>29099</v>
      </c>
      <c r="K915" s="32">
        <f>DATEDIF(J915,DATE(2023,6,8),"Y")</f>
        <v>43</v>
      </c>
    </row>
    <row r="916" spans="1:11" x14ac:dyDescent="0.25">
      <c r="A916" s="25" t="s">
        <v>947</v>
      </c>
      <c r="B916" s="26">
        <v>1980</v>
      </c>
      <c r="C916" s="26" t="s">
        <v>10</v>
      </c>
      <c r="D916" s="26">
        <v>7</v>
      </c>
      <c r="E916" s="26">
        <v>1</v>
      </c>
      <c r="F916" s="45">
        <v>7443.64</v>
      </c>
      <c r="G916" s="25" t="s">
        <v>11</v>
      </c>
      <c r="H916" s="25" t="s">
        <v>12</v>
      </c>
      <c r="I916" s="25" t="s">
        <v>23</v>
      </c>
      <c r="J916" s="53">
        <f t="shared" si="14"/>
        <v>29409</v>
      </c>
      <c r="K916" s="33">
        <f>DATEDIF(J916,DATE(2023,6,8),"Y")</f>
        <v>42</v>
      </c>
    </row>
    <row r="917" spans="1:11" x14ac:dyDescent="0.25">
      <c r="A917" s="22" t="s">
        <v>948</v>
      </c>
      <c r="B917" s="23">
        <v>1977</v>
      </c>
      <c r="C917" s="23" t="s">
        <v>20</v>
      </c>
      <c r="D917" s="23">
        <v>25</v>
      </c>
      <c r="E917" s="23">
        <v>1</v>
      </c>
      <c r="F917" s="44">
        <v>7445.92</v>
      </c>
      <c r="G917" s="22" t="s">
        <v>12</v>
      </c>
      <c r="H917" s="22" t="s">
        <v>16</v>
      </c>
      <c r="I917" s="22" t="s">
        <v>42</v>
      </c>
      <c r="J917" s="52">
        <f t="shared" si="14"/>
        <v>28393</v>
      </c>
      <c r="K917" s="32">
        <f>DATEDIF(J917,DATE(2023,6,8),"Y")</f>
        <v>45</v>
      </c>
    </row>
    <row r="918" spans="1:11" x14ac:dyDescent="0.25">
      <c r="A918" s="25" t="s">
        <v>949</v>
      </c>
      <c r="B918" s="26">
        <v>1977</v>
      </c>
      <c r="C918" s="26" t="s">
        <v>20</v>
      </c>
      <c r="D918" s="26">
        <v>30</v>
      </c>
      <c r="E918" s="26">
        <v>0</v>
      </c>
      <c r="F918" s="45">
        <v>7448.4</v>
      </c>
      <c r="G918" s="25" t="s">
        <v>12</v>
      </c>
      <c r="H918" s="25" t="s">
        <v>12</v>
      </c>
      <c r="I918" s="25" t="s">
        <v>356</v>
      </c>
      <c r="J918" s="53">
        <f t="shared" si="14"/>
        <v>28398</v>
      </c>
      <c r="K918" s="33">
        <f>DATEDIF(J918,DATE(2023,6,8),"Y")</f>
        <v>45</v>
      </c>
    </row>
    <row r="919" spans="1:11" x14ac:dyDescent="0.25">
      <c r="A919" s="22" t="s">
        <v>950</v>
      </c>
      <c r="B919" s="23">
        <v>2001</v>
      </c>
      <c r="C919" s="23" t="s">
        <v>18</v>
      </c>
      <c r="D919" s="23">
        <v>1</v>
      </c>
      <c r="E919" s="23">
        <v>0</v>
      </c>
      <c r="F919" s="44">
        <v>7450.36</v>
      </c>
      <c r="G919" s="22" t="s">
        <v>11</v>
      </c>
      <c r="H919" s="22" t="s">
        <v>11</v>
      </c>
      <c r="I919" s="22" t="s">
        <v>23</v>
      </c>
      <c r="J919" s="52">
        <f t="shared" si="14"/>
        <v>37043</v>
      </c>
      <c r="K919" s="32">
        <f>DATEDIF(J919,DATE(2023,6,8),"Y")</f>
        <v>22</v>
      </c>
    </row>
    <row r="920" spans="1:11" x14ac:dyDescent="0.25">
      <c r="A920" s="25" t="s">
        <v>951</v>
      </c>
      <c r="B920" s="26">
        <v>1967</v>
      </c>
      <c r="C920" s="26" t="s">
        <v>35</v>
      </c>
      <c r="D920" s="26">
        <v>4</v>
      </c>
      <c r="E920" s="26">
        <v>0</v>
      </c>
      <c r="F920" s="45">
        <v>7463.51</v>
      </c>
      <c r="G920" s="25" t="s">
        <v>12</v>
      </c>
      <c r="H920" s="25" t="s">
        <v>12</v>
      </c>
      <c r="I920" s="25" t="s">
        <v>13</v>
      </c>
      <c r="J920" s="53">
        <f t="shared" si="14"/>
        <v>24688</v>
      </c>
      <c r="K920" s="33">
        <f>DATEDIF(J920,DATE(2023,6,8),"Y")</f>
        <v>55</v>
      </c>
    </row>
    <row r="921" spans="1:11" x14ac:dyDescent="0.25">
      <c r="A921" s="22" t="s">
        <v>952</v>
      </c>
      <c r="B921" s="23">
        <v>1996</v>
      </c>
      <c r="C921" s="23" t="s">
        <v>18</v>
      </c>
      <c r="D921" s="23">
        <v>14</v>
      </c>
      <c r="E921" s="23">
        <v>0</v>
      </c>
      <c r="F921" s="44">
        <v>7487.38</v>
      </c>
      <c r="G921" s="22" t="s">
        <v>11</v>
      </c>
      <c r="H921" s="22" t="s">
        <v>12</v>
      </c>
      <c r="I921" s="22" t="s">
        <v>23</v>
      </c>
      <c r="J921" s="52">
        <f t="shared" si="14"/>
        <v>35230</v>
      </c>
      <c r="K921" s="32">
        <f>DATEDIF(J921,DATE(2023,6,8),"Y")</f>
        <v>26</v>
      </c>
    </row>
    <row r="922" spans="1:11" x14ac:dyDescent="0.25">
      <c r="A922" s="25" t="s">
        <v>953</v>
      </c>
      <c r="B922" s="26">
        <v>1988</v>
      </c>
      <c r="C922" s="26" t="s">
        <v>30</v>
      </c>
      <c r="D922" s="26">
        <v>15</v>
      </c>
      <c r="E922" s="26">
        <v>3</v>
      </c>
      <c r="F922" s="45">
        <v>7494.63</v>
      </c>
      <c r="G922" s="25" t="s">
        <v>11</v>
      </c>
      <c r="H922" s="25" t="s">
        <v>12</v>
      </c>
      <c r="I922" s="25" t="s">
        <v>200</v>
      </c>
      <c r="J922" s="53">
        <f t="shared" si="14"/>
        <v>32492</v>
      </c>
      <c r="K922" s="33">
        <f>DATEDIF(J922,DATE(2023,6,8),"Y")</f>
        <v>34</v>
      </c>
    </row>
    <row r="923" spans="1:11" x14ac:dyDescent="0.25">
      <c r="A923" s="22" t="s">
        <v>954</v>
      </c>
      <c r="B923" s="23">
        <v>1997</v>
      </c>
      <c r="C923" s="23" t="s">
        <v>37</v>
      </c>
      <c r="D923" s="23">
        <v>28</v>
      </c>
      <c r="E923" s="23">
        <v>0</v>
      </c>
      <c r="F923" s="44">
        <v>7504.3</v>
      </c>
      <c r="G923" s="22" t="s">
        <v>11</v>
      </c>
      <c r="H923" s="22" t="s">
        <v>16</v>
      </c>
      <c r="I923" s="22" t="s">
        <v>23</v>
      </c>
      <c r="J923" s="52">
        <f t="shared" si="14"/>
        <v>35731</v>
      </c>
      <c r="K923" s="32">
        <f>DATEDIF(J923,DATE(2023,6,8),"Y")</f>
        <v>25</v>
      </c>
    </row>
    <row r="924" spans="1:11" x14ac:dyDescent="0.25">
      <c r="A924" s="25" t="s">
        <v>955</v>
      </c>
      <c r="B924" s="26">
        <v>1983</v>
      </c>
      <c r="C924" s="26" t="s">
        <v>10</v>
      </c>
      <c r="D924" s="26">
        <v>10</v>
      </c>
      <c r="E924" s="26">
        <v>4</v>
      </c>
      <c r="F924" s="45">
        <v>7512.27</v>
      </c>
      <c r="G924" s="25" t="s">
        <v>12</v>
      </c>
      <c r="H924" s="25" t="s">
        <v>11</v>
      </c>
      <c r="I924" s="25" t="s">
        <v>42</v>
      </c>
      <c r="J924" s="53">
        <f t="shared" si="14"/>
        <v>30507</v>
      </c>
      <c r="K924" s="33">
        <f>DATEDIF(J924,DATE(2023,6,8),"Y")</f>
        <v>39</v>
      </c>
    </row>
    <row r="925" spans="1:11" x14ac:dyDescent="0.25">
      <c r="A925" s="22" t="s">
        <v>956</v>
      </c>
      <c r="B925" s="23">
        <v>1978</v>
      </c>
      <c r="C925" s="23" t="s">
        <v>37</v>
      </c>
      <c r="D925" s="23">
        <v>18</v>
      </c>
      <c r="E925" s="23">
        <v>1</v>
      </c>
      <c r="F925" s="44">
        <v>7518.03</v>
      </c>
      <c r="G925" s="22" t="s">
        <v>11</v>
      </c>
      <c r="H925" s="22" t="s">
        <v>12</v>
      </c>
      <c r="I925" s="22" t="s">
        <v>23</v>
      </c>
      <c r="J925" s="52">
        <f t="shared" si="14"/>
        <v>28781</v>
      </c>
      <c r="K925" s="32">
        <f>DATEDIF(J925,DATE(2023,6,8),"Y")</f>
        <v>44</v>
      </c>
    </row>
    <row r="926" spans="1:11" x14ac:dyDescent="0.25">
      <c r="A926" s="25" t="s">
        <v>957</v>
      </c>
      <c r="B926" s="26">
        <v>1976</v>
      </c>
      <c r="C926" s="26" t="s">
        <v>37</v>
      </c>
      <c r="D926" s="26">
        <v>10</v>
      </c>
      <c r="E926" s="26">
        <v>0</v>
      </c>
      <c r="F926" s="45">
        <v>7526.71</v>
      </c>
      <c r="G926" s="25" t="s">
        <v>12</v>
      </c>
      <c r="H926" s="25" t="s">
        <v>16</v>
      </c>
      <c r="I926" s="25" t="s">
        <v>23</v>
      </c>
      <c r="J926" s="53">
        <f t="shared" si="14"/>
        <v>28043</v>
      </c>
      <c r="K926" s="33">
        <f>DATEDIF(J926,DATE(2023,6,8),"Y")</f>
        <v>46</v>
      </c>
    </row>
    <row r="927" spans="1:11" x14ac:dyDescent="0.25">
      <c r="A927" s="22" t="s">
        <v>958</v>
      </c>
      <c r="B927" s="23">
        <v>1978</v>
      </c>
      <c r="C927" s="23" t="s">
        <v>30</v>
      </c>
      <c r="D927" s="23">
        <v>14</v>
      </c>
      <c r="E927" s="23">
        <v>2</v>
      </c>
      <c r="F927" s="44">
        <v>7531.7</v>
      </c>
      <c r="G927" s="22" t="s">
        <v>11</v>
      </c>
      <c r="H927" s="22" t="s">
        <v>16</v>
      </c>
      <c r="I927" s="22" t="s">
        <v>13</v>
      </c>
      <c r="J927" s="52">
        <f t="shared" si="14"/>
        <v>28838</v>
      </c>
      <c r="K927" s="32">
        <f>DATEDIF(J927,DATE(2023,6,8),"Y")</f>
        <v>44</v>
      </c>
    </row>
    <row r="928" spans="1:11" x14ac:dyDescent="0.25">
      <c r="A928" s="25" t="s">
        <v>959</v>
      </c>
      <c r="B928" s="26">
        <v>1984</v>
      </c>
      <c r="C928" s="26" t="s">
        <v>35</v>
      </c>
      <c r="D928" s="26">
        <v>22</v>
      </c>
      <c r="E928" s="26">
        <v>3</v>
      </c>
      <c r="F928" s="45">
        <v>7537.16</v>
      </c>
      <c r="G928" s="25" t="s">
        <v>11</v>
      </c>
      <c r="H928" s="25" t="s">
        <v>11</v>
      </c>
      <c r="I928" s="25" t="s">
        <v>23</v>
      </c>
      <c r="J928" s="53">
        <f t="shared" si="14"/>
        <v>30916</v>
      </c>
      <c r="K928" s="33">
        <f>DATEDIF(J928,DATE(2023,6,8),"Y")</f>
        <v>38</v>
      </c>
    </row>
    <row r="929" spans="1:11" x14ac:dyDescent="0.25">
      <c r="A929" s="22" t="s">
        <v>960</v>
      </c>
      <c r="B929" s="23">
        <v>1988</v>
      </c>
      <c r="C929" s="23" t="s">
        <v>30</v>
      </c>
      <c r="D929" s="23">
        <v>15</v>
      </c>
      <c r="E929" s="23">
        <v>3</v>
      </c>
      <c r="F929" s="44">
        <v>7538.52</v>
      </c>
      <c r="G929" s="22" t="s">
        <v>11</v>
      </c>
      <c r="H929" s="22" t="s">
        <v>11</v>
      </c>
      <c r="I929" s="22" t="s">
        <v>23</v>
      </c>
      <c r="J929" s="52">
        <f t="shared" si="14"/>
        <v>32492</v>
      </c>
      <c r="K929" s="32">
        <f>DATEDIF(J929,DATE(2023,6,8),"Y")</f>
        <v>34</v>
      </c>
    </row>
    <row r="930" spans="1:11" x14ac:dyDescent="0.25">
      <c r="A930" s="25" t="s">
        <v>961</v>
      </c>
      <c r="B930" s="26">
        <v>1994</v>
      </c>
      <c r="C930" s="26" t="s">
        <v>35</v>
      </c>
      <c r="D930" s="26">
        <v>14</v>
      </c>
      <c r="E930" s="26">
        <v>0</v>
      </c>
      <c r="F930" s="45">
        <v>7567.13</v>
      </c>
      <c r="G930" s="25" t="s">
        <v>11</v>
      </c>
      <c r="H930" s="25" t="s">
        <v>11</v>
      </c>
      <c r="I930" s="25" t="s">
        <v>300</v>
      </c>
      <c r="J930" s="53">
        <f t="shared" si="14"/>
        <v>34560</v>
      </c>
      <c r="K930" s="33">
        <f>DATEDIF(J930,DATE(2023,6,8),"Y")</f>
        <v>28</v>
      </c>
    </row>
    <row r="931" spans="1:11" x14ac:dyDescent="0.25">
      <c r="A931" s="22" t="s">
        <v>962</v>
      </c>
      <c r="B931" s="23">
        <v>1967</v>
      </c>
      <c r="C931" s="23" t="s">
        <v>10</v>
      </c>
      <c r="D931" s="23">
        <v>17</v>
      </c>
      <c r="E931" s="23">
        <v>0</v>
      </c>
      <c r="F931" s="44">
        <v>7585.62</v>
      </c>
      <c r="G931" s="22" t="s">
        <v>12</v>
      </c>
      <c r="H931" s="22" t="s">
        <v>11</v>
      </c>
      <c r="I931" s="22" t="s">
        <v>13</v>
      </c>
      <c r="J931" s="52">
        <f t="shared" si="14"/>
        <v>24670</v>
      </c>
      <c r="K931" s="32">
        <f>DATEDIF(J931,DATE(2023,6,8),"Y")</f>
        <v>55</v>
      </c>
    </row>
    <row r="932" spans="1:11" x14ac:dyDescent="0.25">
      <c r="A932" s="25" t="s">
        <v>963</v>
      </c>
      <c r="B932" s="26">
        <v>1997</v>
      </c>
      <c r="C932" s="26" t="s">
        <v>20</v>
      </c>
      <c r="D932" s="26">
        <v>30</v>
      </c>
      <c r="E932" s="26">
        <v>0</v>
      </c>
      <c r="F932" s="45">
        <v>7607.03</v>
      </c>
      <c r="G932" s="25" t="s">
        <v>11</v>
      </c>
      <c r="H932" s="25" t="s">
        <v>11</v>
      </c>
      <c r="I932" s="25" t="s">
        <v>23</v>
      </c>
      <c r="J932" s="53">
        <f t="shared" si="14"/>
        <v>35703</v>
      </c>
      <c r="K932" s="33">
        <f>DATEDIF(J932,DATE(2023,6,8),"Y")</f>
        <v>25</v>
      </c>
    </row>
    <row r="933" spans="1:11" x14ac:dyDescent="0.25">
      <c r="A933" s="22" t="s">
        <v>964</v>
      </c>
      <c r="B933" s="23">
        <v>1968</v>
      </c>
      <c r="C933" s="23" t="s">
        <v>10</v>
      </c>
      <c r="D933" s="23">
        <v>3</v>
      </c>
      <c r="E933" s="23">
        <v>0</v>
      </c>
      <c r="F933" s="44">
        <v>7609.6</v>
      </c>
      <c r="G933" s="22" t="s">
        <v>12</v>
      </c>
      <c r="H933" s="22" t="s">
        <v>11</v>
      </c>
      <c r="I933" s="22" t="s">
        <v>23</v>
      </c>
      <c r="J933" s="52">
        <f t="shared" si="14"/>
        <v>25022</v>
      </c>
      <c r="K933" s="32">
        <f>DATEDIF(J933,DATE(2023,6,8),"Y")</f>
        <v>54</v>
      </c>
    </row>
    <row r="934" spans="1:11" x14ac:dyDescent="0.25">
      <c r="A934" s="25" t="s">
        <v>965</v>
      </c>
      <c r="B934" s="26">
        <v>1996</v>
      </c>
      <c r="C934" s="26" t="s">
        <v>20</v>
      </c>
      <c r="D934" s="26">
        <v>17</v>
      </c>
      <c r="E934" s="26">
        <v>0</v>
      </c>
      <c r="F934" s="45">
        <v>7623.13</v>
      </c>
      <c r="G934" s="25" t="s">
        <v>11</v>
      </c>
      <c r="H934" s="25" t="s">
        <v>12</v>
      </c>
      <c r="I934" s="25" t="s">
        <v>42</v>
      </c>
      <c r="J934" s="53">
        <f t="shared" si="14"/>
        <v>35325</v>
      </c>
      <c r="K934" s="33">
        <f>DATEDIF(J934,DATE(2023,6,8),"Y")</f>
        <v>26</v>
      </c>
    </row>
    <row r="935" spans="1:11" x14ac:dyDescent="0.25">
      <c r="A935" s="22" t="s">
        <v>966</v>
      </c>
      <c r="B935" s="23">
        <v>1978</v>
      </c>
      <c r="C935" s="23" t="s">
        <v>15</v>
      </c>
      <c r="D935" s="23">
        <v>28</v>
      </c>
      <c r="E935" s="23">
        <v>1</v>
      </c>
      <c r="F935" s="44">
        <v>7623.52</v>
      </c>
      <c r="G935" s="22" t="s">
        <v>11</v>
      </c>
      <c r="H935" s="22" t="s">
        <v>16</v>
      </c>
      <c r="I935" s="22" t="s">
        <v>42</v>
      </c>
      <c r="J935" s="52">
        <f t="shared" si="14"/>
        <v>28822</v>
      </c>
      <c r="K935" s="32">
        <f>DATEDIF(J935,DATE(2023,6,8),"Y")</f>
        <v>44</v>
      </c>
    </row>
    <row r="936" spans="1:11" x14ac:dyDescent="0.25">
      <c r="A936" s="25" t="s">
        <v>967</v>
      </c>
      <c r="B936" s="26">
        <v>1978</v>
      </c>
      <c r="C936" s="26" t="s">
        <v>15</v>
      </c>
      <c r="D936" s="26">
        <v>6</v>
      </c>
      <c r="E936" s="26">
        <v>1</v>
      </c>
      <c r="F936" s="45">
        <v>7624.63</v>
      </c>
      <c r="G936" s="25" t="s">
        <v>11</v>
      </c>
      <c r="H936" s="25" t="s">
        <v>16</v>
      </c>
      <c r="I936" s="25" t="s">
        <v>42</v>
      </c>
      <c r="J936" s="53">
        <f t="shared" si="14"/>
        <v>28800</v>
      </c>
      <c r="K936" s="33">
        <f>DATEDIF(J936,DATE(2023,6,8),"Y")</f>
        <v>44</v>
      </c>
    </row>
    <row r="937" spans="1:11" x14ac:dyDescent="0.25">
      <c r="A937" s="22" t="s">
        <v>968</v>
      </c>
      <c r="B937" s="23">
        <v>1978</v>
      </c>
      <c r="C937" s="23" t="s">
        <v>15</v>
      </c>
      <c r="D937" s="23">
        <v>29</v>
      </c>
      <c r="E937" s="23">
        <v>1</v>
      </c>
      <c r="F937" s="44">
        <v>7626.99</v>
      </c>
      <c r="G937" s="22" t="s">
        <v>11</v>
      </c>
      <c r="H937" s="22" t="s">
        <v>11</v>
      </c>
      <c r="I937" s="22" t="s">
        <v>42</v>
      </c>
      <c r="J937" s="52">
        <f t="shared" si="14"/>
        <v>28823</v>
      </c>
      <c r="K937" s="32">
        <f>DATEDIF(J937,DATE(2023,6,8),"Y")</f>
        <v>44</v>
      </c>
    </row>
    <row r="938" spans="1:11" x14ac:dyDescent="0.25">
      <c r="A938" s="25" t="s">
        <v>969</v>
      </c>
      <c r="B938" s="26">
        <v>1978</v>
      </c>
      <c r="C938" s="26" t="s">
        <v>35</v>
      </c>
      <c r="D938" s="26">
        <v>24</v>
      </c>
      <c r="E938" s="26">
        <v>1</v>
      </c>
      <c r="F938" s="45">
        <v>7633.72</v>
      </c>
      <c r="G938" s="25" t="s">
        <v>11</v>
      </c>
      <c r="H938" s="25" t="s">
        <v>16</v>
      </c>
      <c r="I938" s="25" t="s">
        <v>13</v>
      </c>
      <c r="J938" s="53">
        <f t="shared" si="14"/>
        <v>28726</v>
      </c>
      <c r="K938" s="33">
        <f>DATEDIF(J938,DATE(2023,6,8),"Y")</f>
        <v>44</v>
      </c>
    </row>
    <row r="939" spans="1:11" x14ac:dyDescent="0.25">
      <c r="A939" s="22" t="s">
        <v>970</v>
      </c>
      <c r="B939" s="23">
        <v>2001</v>
      </c>
      <c r="C939" s="23" t="s">
        <v>30</v>
      </c>
      <c r="D939" s="23">
        <v>13</v>
      </c>
      <c r="E939" s="23">
        <v>0</v>
      </c>
      <c r="F939" s="44">
        <v>7636.92</v>
      </c>
      <c r="G939" s="22" t="s">
        <v>11</v>
      </c>
      <c r="H939" s="22" t="s">
        <v>12</v>
      </c>
      <c r="I939" s="22" t="s">
        <v>23</v>
      </c>
      <c r="J939" s="52">
        <f t="shared" si="14"/>
        <v>37238</v>
      </c>
      <c r="K939" s="32">
        <f>DATEDIF(J939,DATE(2023,6,8),"Y")</f>
        <v>21</v>
      </c>
    </row>
    <row r="940" spans="1:11" x14ac:dyDescent="0.25">
      <c r="A940" s="25" t="s">
        <v>971</v>
      </c>
      <c r="B940" s="26">
        <v>1980</v>
      </c>
      <c r="C940" s="26" t="s">
        <v>18</v>
      </c>
      <c r="D940" s="26">
        <v>20</v>
      </c>
      <c r="E940" s="26">
        <v>1</v>
      </c>
      <c r="F940" s="45">
        <v>7639.42</v>
      </c>
      <c r="G940" s="25" t="s">
        <v>11</v>
      </c>
      <c r="H940" s="25" t="s">
        <v>11</v>
      </c>
      <c r="I940" s="25" t="s">
        <v>247</v>
      </c>
      <c r="J940" s="53">
        <f t="shared" si="14"/>
        <v>29392</v>
      </c>
      <c r="K940" s="33">
        <f>DATEDIF(J940,DATE(2023,6,8),"Y")</f>
        <v>42</v>
      </c>
    </row>
    <row r="941" spans="1:11" x14ac:dyDescent="0.25">
      <c r="A941" s="22" t="s">
        <v>972</v>
      </c>
      <c r="B941" s="23">
        <v>1980</v>
      </c>
      <c r="C941" s="23" t="s">
        <v>10</v>
      </c>
      <c r="D941" s="23">
        <v>24</v>
      </c>
      <c r="E941" s="23">
        <v>2</v>
      </c>
      <c r="F941" s="44">
        <v>7640.31</v>
      </c>
      <c r="G941" s="22" t="s">
        <v>11</v>
      </c>
      <c r="H941" s="22" t="s">
        <v>16</v>
      </c>
      <c r="I941" s="22" t="s">
        <v>13</v>
      </c>
      <c r="J941" s="52">
        <f t="shared" si="14"/>
        <v>29426</v>
      </c>
      <c r="K941" s="32">
        <f>DATEDIF(J941,DATE(2023,6,8),"Y")</f>
        <v>42</v>
      </c>
    </row>
    <row r="942" spans="1:11" x14ac:dyDescent="0.25">
      <c r="A942" s="25" t="s">
        <v>973</v>
      </c>
      <c r="B942" s="26">
        <v>1999</v>
      </c>
      <c r="C942" s="26" t="s">
        <v>18</v>
      </c>
      <c r="D942" s="26">
        <v>15</v>
      </c>
      <c r="E942" s="26">
        <v>0</v>
      </c>
      <c r="F942" s="45">
        <v>7642.05</v>
      </c>
      <c r="G942" s="25" t="s">
        <v>11</v>
      </c>
      <c r="H942" s="25" t="s">
        <v>11</v>
      </c>
      <c r="I942" s="25" t="s">
        <v>535</v>
      </c>
      <c r="J942" s="53">
        <f t="shared" si="14"/>
        <v>36326</v>
      </c>
      <c r="K942" s="33">
        <f>DATEDIF(J942,DATE(2023,6,8),"Y")</f>
        <v>23</v>
      </c>
    </row>
    <row r="943" spans="1:11" x14ac:dyDescent="0.25">
      <c r="A943" s="22" t="s">
        <v>974</v>
      </c>
      <c r="B943" s="23">
        <v>1980</v>
      </c>
      <c r="C943" s="23" t="s">
        <v>37</v>
      </c>
      <c r="D943" s="23">
        <v>16</v>
      </c>
      <c r="E943" s="23">
        <v>1</v>
      </c>
      <c r="F943" s="44">
        <v>7650.77</v>
      </c>
      <c r="G943" s="22" t="s">
        <v>11</v>
      </c>
      <c r="H943" s="22" t="s">
        <v>11</v>
      </c>
      <c r="I943" s="22" t="s">
        <v>247</v>
      </c>
      <c r="J943" s="52">
        <f t="shared" si="14"/>
        <v>29510</v>
      </c>
      <c r="K943" s="32">
        <f>DATEDIF(J943,DATE(2023,6,8),"Y")</f>
        <v>42</v>
      </c>
    </row>
    <row r="944" spans="1:11" x14ac:dyDescent="0.25">
      <c r="A944" s="25" t="s">
        <v>975</v>
      </c>
      <c r="B944" s="26">
        <v>1993</v>
      </c>
      <c r="C944" s="26" t="s">
        <v>35</v>
      </c>
      <c r="D944" s="26">
        <v>10</v>
      </c>
      <c r="E944" s="26">
        <v>0</v>
      </c>
      <c r="F944" s="45">
        <v>7650.8</v>
      </c>
      <c r="G944" s="25" t="s">
        <v>11</v>
      </c>
      <c r="H944" s="25" t="s">
        <v>11</v>
      </c>
      <c r="I944" s="25" t="s">
        <v>23</v>
      </c>
      <c r="J944" s="53">
        <f t="shared" si="14"/>
        <v>34191</v>
      </c>
      <c r="K944" s="33">
        <f>DATEDIF(J944,DATE(2023,6,8),"Y")</f>
        <v>29</v>
      </c>
    </row>
    <row r="945" spans="1:11" x14ac:dyDescent="0.25">
      <c r="A945" s="22" t="s">
        <v>976</v>
      </c>
      <c r="B945" s="23">
        <v>1998</v>
      </c>
      <c r="C945" s="23" t="s">
        <v>20</v>
      </c>
      <c r="D945" s="23">
        <v>30</v>
      </c>
      <c r="E945" s="23">
        <v>0</v>
      </c>
      <c r="F945" s="44">
        <v>7652.26</v>
      </c>
      <c r="G945" s="22" t="s">
        <v>11</v>
      </c>
      <c r="H945" s="22" t="s">
        <v>12</v>
      </c>
      <c r="I945" s="22" t="s">
        <v>249</v>
      </c>
      <c r="J945" s="52">
        <f t="shared" si="14"/>
        <v>36068</v>
      </c>
      <c r="K945" s="32">
        <f>DATEDIF(J945,DATE(2023,6,8),"Y")</f>
        <v>24</v>
      </c>
    </row>
    <row r="946" spans="1:11" x14ac:dyDescent="0.25">
      <c r="A946" s="25" t="s">
        <v>977</v>
      </c>
      <c r="B946" s="26">
        <v>1965</v>
      </c>
      <c r="C946" s="26" t="s">
        <v>30</v>
      </c>
      <c r="D946" s="26">
        <v>27</v>
      </c>
      <c r="E946" s="26">
        <v>0</v>
      </c>
      <c r="F946" s="45">
        <v>7657.69</v>
      </c>
      <c r="G946" s="25" t="s">
        <v>12</v>
      </c>
      <c r="H946" s="25" t="s">
        <v>12</v>
      </c>
      <c r="I946" s="25" t="s">
        <v>23</v>
      </c>
      <c r="J946" s="53">
        <f t="shared" si="14"/>
        <v>24103</v>
      </c>
      <c r="K946" s="33">
        <f>DATEDIF(J946,DATE(2023,6,8),"Y")</f>
        <v>57</v>
      </c>
    </row>
    <row r="947" spans="1:11" x14ac:dyDescent="0.25">
      <c r="A947" s="22" t="s">
        <v>978</v>
      </c>
      <c r="B947" s="23">
        <v>1976</v>
      </c>
      <c r="C947" s="23" t="s">
        <v>37</v>
      </c>
      <c r="D947" s="23">
        <v>9</v>
      </c>
      <c r="E947" s="23">
        <v>2</v>
      </c>
      <c r="F947" s="44">
        <v>7662.47</v>
      </c>
      <c r="G947" s="22" t="s">
        <v>11</v>
      </c>
      <c r="H947" s="22" t="s">
        <v>16</v>
      </c>
      <c r="I947" s="22" t="s">
        <v>42</v>
      </c>
      <c r="J947" s="52">
        <f t="shared" si="14"/>
        <v>28042</v>
      </c>
      <c r="K947" s="32">
        <f>DATEDIF(J947,DATE(2023,6,8),"Y")</f>
        <v>46</v>
      </c>
    </row>
    <row r="948" spans="1:11" x14ac:dyDescent="0.25">
      <c r="A948" s="25" t="s">
        <v>979</v>
      </c>
      <c r="B948" s="26">
        <v>1996</v>
      </c>
      <c r="C948" s="26" t="s">
        <v>15</v>
      </c>
      <c r="D948" s="26">
        <v>24</v>
      </c>
      <c r="E948" s="26">
        <v>0</v>
      </c>
      <c r="F948" s="45">
        <v>7670.75</v>
      </c>
      <c r="G948" s="25" t="s">
        <v>11</v>
      </c>
      <c r="H948" s="25" t="s">
        <v>11</v>
      </c>
      <c r="I948" s="25" t="s">
        <v>632</v>
      </c>
      <c r="J948" s="53">
        <f t="shared" si="14"/>
        <v>35393</v>
      </c>
      <c r="K948" s="33">
        <f>DATEDIF(J948,DATE(2023,6,8),"Y")</f>
        <v>26</v>
      </c>
    </row>
    <row r="949" spans="1:11" x14ac:dyDescent="0.25">
      <c r="A949" s="22" t="s">
        <v>980</v>
      </c>
      <c r="B949" s="23">
        <v>1995</v>
      </c>
      <c r="C949" s="23" t="s">
        <v>20</v>
      </c>
      <c r="D949" s="23">
        <v>13</v>
      </c>
      <c r="E949" s="23">
        <v>0</v>
      </c>
      <c r="F949" s="44">
        <v>7676.4</v>
      </c>
      <c r="G949" s="22" t="s">
        <v>11</v>
      </c>
      <c r="H949" s="22" t="s">
        <v>16</v>
      </c>
      <c r="I949" s="22" t="s">
        <v>23</v>
      </c>
      <c r="J949" s="52">
        <f t="shared" si="14"/>
        <v>34955</v>
      </c>
      <c r="K949" s="32">
        <f>DATEDIF(J949,DATE(2023,6,8),"Y")</f>
        <v>27</v>
      </c>
    </row>
    <row r="950" spans="1:11" x14ac:dyDescent="0.25">
      <c r="A950" s="25" t="s">
        <v>981</v>
      </c>
      <c r="B950" s="26">
        <v>1971</v>
      </c>
      <c r="C950" s="26" t="s">
        <v>37</v>
      </c>
      <c r="D950" s="26">
        <v>11</v>
      </c>
      <c r="E950" s="26">
        <v>0</v>
      </c>
      <c r="F950" s="45">
        <v>7680.92</v>
      </c>
      <c r="G950" s="25" t="s">
        <v>11</v>
      </c>
      <c r="H950" s="25" t="s">
        <v>16</v>
      </c>
      <c r="I950" s="25" t="s">
        <v>13</v>
      </c>
      <c r="J950" s="53">
        <f t="shared" si="14"/>
        <v>26217</v>
      </c>
      <c r="K950" s="33">
        <f>DATEDIF(J950,DATE(2023,6,8),"Y")</f>
        <v>51</v>
      </c>
    </row>
    <row r="951" spans="1:11" x14ac:dyDescent="0.25">
      <c r="A951" s="22" t="s">
        <v>982</v>
      </c>
      <c r="B951" s="23">
        <v>1981</v>
      </c>
      <c r="C951" s="23" t="s">
        <v>30</v>
      </c>
      <c r="D951" s="23">
        <v>19</v>
      </c>
      <c r="E951" s="23">
        <v>1</v>
      </c>
      <c r="F951" s="44">
        <v>7681.17</v>
      </c>
      <c r="G951" s="22" t="s">
        <v>11</v>
      </c>
      <c r="H951" s="22" t="s">
        <v>11</v>
      </c>
      <c r="I951" s="22" t="s">
        <v>516</v>
      </c>
      <c r="J951" s="52">
        <f t="shared" si="14"/>
        <v>29939</v>
      </c>
      <c r="K951" s="32">
        <f>DATEDIF(J951,DATE(2023,6,8),"Y")</f>
        <v>41</v>
      </c>
    </row>
    <row r="952" spans="1:11" x14ac:dyDescent="0.25">
      <c r="A952" s="25" t="s">
        <v>983</v>
      </c>
      <c r="B952" s="26">
        <v>1982</v>
      </c>
      <c r="C952" s="26" t="s">
        <v>30</v>
      </c>
      <c r="D952" s="26">
        <v>18</v>
      </c>
      <c r="E952" s="26">
        <v>3</v>
      </c>
      <c r="F952" s="45">
        <v>7682.67</v>
      </c>
      <c r="G952" s="25" t="s">
        <v>11</v>
      </c>
      <c r="H952" s="25" t="s">
        <v>16</v>
      </c>
      <c r="I952" s="25" t="s">
        <v>13</v>
      </c>
      <c r="J952" s="53">
        <f t="shared" si="14"/>
        <v>30303</v>
      </c>
      <c r="K952" s="33">
        <f>DATEDIF(J952,DATE(2023,6,8),"Y")</f>
        <v>40</v>
      </c>
    </row>
    <row r="953" spans="1:11" x14ac:dyDescent="0.25">
      <c r="A953" s="22" t="s">
        <v>984</v>
      </c>
      <c r="B953" s="23">
        <v>1987</v>
      </c>
      <c r="C953" s="23" t="s">
        <v>10</v>
      </c>
      <c r="D953" s="23">
        <v>12</v>
      </c>
      <c r="E953" s="23">
        <v>3</v>
      </c>
      <c r="F953" s="44">
        <v>7684.62</v>
      </c>
      <c r="G953" s="22" t="s">
        <v>11</v>
      </c>
      <c r="H953" s="22" t="s">
        <v>12</v>
      </c>
      <c r="I953" s="22" t="s">
        <v>300</v>
      </c>
      <c r="J953" s="52">
        <f t="shared" si="14"/>
        <v>31970</v>
      </c>
      <c r="K953" s="32">
        <f>DATEDIF(J953,DATE(2023,6,8),"Y")</f>
        <v>35</v>
      </c>
    </row>
    <row r="954" spans="1:11" x14ac:dyDescent="0.25">
      <c r="A954" s="25" t="s">
        <v>985</v>
      </c>
      <c r="B954" s="26">
        <v>1978</v>
      </c>
      <c r="C954" s="26" t="s">
        <v>30</v>
      </c>
      <c r="D954" s="26">
        <v>29</v>
      </c>
      <c r="E954" s="26">
        <v>2</v>
      </c>
      <c r="F954" s="45">
        <v>7726.85</v>
      </c>
      <c r="G954" s="25" t="s">
        <v>16</v>
      </c>
      <c r="H954" s="25" t="s">
        <v>11</v>
      </c>
      <c r="I954" s="25" t="s">
        <v>42</v>
      </c>
      <c r="J954" s="53">
        <f t="shared" si="14"/>
        <v>28853</v>
      </c>
      <c r="K954" s="33">
        <f>DATEDIF(J954,DATE(2023,6,8),"Y")</f>
        <v>44</v>
      </c>
    </row>
    <row r="955" spans="1:11" x14ac:dyDescent="0.25">
      <c r="A955" s="22" t="s">
        <v>986</v>
      </c>
      <c r="B955" s="23">
        <v>1979</v>
      </c>
      <c r="C955" s="23" t="s">
        <v>18</v>
      </c>
      <c r="D955" s="23">
        <v>2</v>
      </c>
      <c r="E955" s="23">
        <v>1</v>
      </c>
      <c r="F955" s="44">
        <v>7727.25</v>
      </c>
      <c r="G955" s="22" t="s">
        <v>11</v>
      </c>
      <c r="H955" s="22" t="s">
        <v>12</v>
      </c>
      <c r="I955" s="22" t="s">
        <v>23</v>
      </c>
      <c r="J955" s="52">
        <f t="shared" si="14"/>
        <v>29008</v>
      </c>
      <c r="K955" s="32">
        <f>DATEDIF(J955,DATE(2023,6,8),"Y")</f>
        <v>44</v>
      </c>
    </row>
    <row r="956" spans="1:11" x14ac:dyDescent="0.25">
      <c r="A956" s="25" t="s">
        <v>987</v>
      </c>
      <c r="B956" s="26">
        <v>1980</v>
      </c>
      <c r="C956" s="26" t="s">
        <v>20</v>
      </c>
      <c r="D956" s="26">
        <v>10</v>
      </c>
      <c r="E956" s="26">
        <v>2</v>
      </c>
      <c r="F956" s="45">
        <v>7729.65</v>
      </c>
      <c r="G956" s="25" t="s">
        <v>12</v>
      </c>
      <c r="H956" s="25" t="s">
        <v>16</v>
      </c>
      <c r="I956" s="25" t="s">
        <v>168</v>
      </c>
      <c r="J956" s="53">
        <f t="shared" si="14"/>
        <v>29474</v>
      </c>
      <c r="K956" s="33">
        <f>DATEDIF(J956,DATE(2023,6,8),"Y")</f>
        <v>42</v>
      </c>
    </row>
    <row r="957" spans="1:11" x14ac:dyDescent="0.25">
      <c r="A957" s="22" t="s">
        <v>988</v>
      </c>
      <c r="B957" s="23">
        <v>1978</v>
      </c>
      <c r="C957" s="23" t="s">
        <v>30</v>
      </c>
      <c r="D957" s="23">
        <v>4</v>
      </c>
      <c r="E957" s="23">
        <v>2</v>
      </c>
      <c r="F957" s="44">
        <v>7731.43</v>
      </c>
      <c r="G957" s="22" t="s">
        <v>12</v>
      </c>
      <c r="H957" s="22" t="s">
        <v>11</v>
      </c>
      <c r="I957" s="22" t="s">
        <v>13</v>
      </c>
      <c r="J957" s="52">
        <f t="shared" si="14"/>
        <v>28828</v>
      </c>
      <c r="K957" s="32">
        <f>DATEDIF(J957,DATE(2023,6,8),"Y")</f>
        <v>44</v>
      </c>
    </row>
    <row r="958" spans="1:11" x14ac:dyDescent="0.25">
      <c r="A958" s="25" t="s">
        <v>989</v>
      </c>
      <c r="B958" s="26">
        <v>1977</v>
      </c>
      <c r="C958" s="26" t="s">
        <v>35</v>
      </c>
      <c r="D958" s="26">
        <v>29</v>
      </c>
      <c r="E958" s="26">
        <v>0</v>
      </c>
      <c r="F958" s="45">
        <v>7731.86</v>
      </c>
      <c r="G958" s="25" t="s">
        <v>11</v>
      </c>
      <c r="H958" s="25" t="s">
        <v>12</v>
      </c>
      <c r="I958" s="25" t="s">
        <v>23</v>
      </c>
      <c r="J958" s="53">
        <f t="shared" si="14"/>
        <v>28366</v>
      </c>
      <c r="K958" s="33">
        <f>DATEDIF(J958,DATE(2023,6,8),"Y")</f>
        <v>45</v>
      </c>
    </row>
    <row r="959" spans="1:11" x14ac:dyDescent="0.25">
      <c r="A959" s="22" t="s">
        <v>990</v>
      </c>
      <c r="B959" s="23">
        <v>1965</v>
      </c>
      <c r="C959" s="23" t="s">
        <v>10</v>
      </c>
      <c r="D959" s="23">
        <v>18</v>
      </c>
      <c r="E959" s="23">
        <v>0</v>
      </c>
      <c r="F959" s="44">
        <v>7736.39</v>
      </c>
      <c r="G959" s="22" t="s">
        <v>12</v>
      </c>
      <c r="H959" s="22" t="s">
        <v>11</v>
      </c>
      <c r="I959" s="22" t="s">
        <v>13</v>
      </c>
      <c r="J959" s="52">
        <f t="shared" si="14"/>
        <v>23941</v>
      </c>
      <c r="K959" s="32">
        <f>DATEDIF(J959,DATE(2023,6,8),"Y")</f>
        <v>57</v>
      </c>
    </row>
    <row r="960" spans="1:11" x14ac:dyDescent="0.25">
      <c r="A960" s="25" t="s">
        <v>991</v>
      </c>
      <c r="B960" s="26">
        <v>1978</v>
      </c>
      <c r="C960" s="26" t="s">
        <v>20</v>
      </c>
      <c r="D960" s="26">
        <v>4</v>
      </c>
      <c r="E960" s="26">
        <v>2</v>
      </c>
      <c r="F960" s="45">
        <v>7740.34</v>
      </c>
      <c r="G960" s="25" t="s">
        <v>16</v>
      </c>
      <c r="H960" s="25" t="s">
        <v>16</v>
      </c>
      <c r="I960" s="25" t="s">
        <v>42</v>
      </c>
      <c r="J960" s="53">
        <f t="shared" si="14"/>
        <v>28737</v>
      </c>
      <c r="K960" s="33">
        <f>DATEDIF(J960,DATE(2023,6,8),"Y")</f>
        <v>44</v>
      </c>
    </row>
    <row r="961" spans="1:11" x14ac:dyDescent="0.25">
      <c r="A961" s="22" t="s">
        <v>992</v>
      </c>
      <c r="B961" s="23">
        <v>1976</v>
      </c>
      <c r="C961" s="23" t="s">
        <v>30</v>
      </c>
      <c r="D961" s="23">
        <v>12</v>
      </c>
      <c r="E961" s="23">
        <v>1</v>
      </c>
      <c r="F961" s="44">
        <v>7742.11</v>
      </c>
      <c r="G961" s="22" t="s">
        <v>12</v>
      </c>
      <c r="H961" s="22" t="s">
        <v>11</v>
      </c>
      <c r="I961" s="22" t="s">
        <v>13</v>
      </c>
      <c r="J961" s="52">
        <f t="shared" si="14"/>
        <v>28106</v>
      </c>
      <c r="K961" s="32">
        <f>DATEDIF(J961,DATE(2023,6,8),"Y")</f>
        <v>46</v>
      </c>
    </row>
    <row r="962" spans="1:11" x14ac:dyDescent="0.25">
      <c r="A962" s="25" t="s">
        <v>993</v>
      </c>
      <c r="B962" s="26">
        <v>1981</v>
      </c>
      <c r="C962" s="26" t="s">
        <v>18</v>
      </c>
      <c r="D962" s="26">
        <v>30</v>
      </c>
      <c r="E962" s="26">
        <v>2</v>
      </c>
      <c r="F962" s="45">
        <v>7749.16</v>
      </c>
      <c r="G962" s="25" t="s">
        <v>11</v>
      </c>
      <c r="H962" s="25" t="s">
        <v>16</v>
      </c>
      <c r="I962" s="25" t="s">
        <v>23</v>
      </c>
      <c r="J962" s="53">
        <f t="shared" si="14"/>
        <v>29767</v>
      </c>
      <c r="K962" s="33">
        <f>DATEDIF(J962,DATE(2023,6,8),"Y")</f>
        <v>41</v>
      </c>
    </row>
    <row r="963" spans="1:11" x14ac:dyDescent="0.25">
      <c r="A963" s="22" t="s">
        <v>994</v>
      </c>
      <c r="B963" s="23">
        <v>1997</v>
      </c>
      <c r="C963" s="23" t="s">
        <v>30</v>
      </c>
      <c r="D963" s="23">
        <v>21</v>
      </c>
      <c r="E963" s="23">
        <v>0</v>
      </c>
      <c r="F963" s="44">
        <v>7763.06</v>
      </c>
      <c r="G963" s="22" t="s">
        <v>11</v>
      </c>
      <c r="H963" s="22" t="s">
        <v>16</v>
      </c>
      <c r="I963" s="22" t="s">
        <v>23</v>
      </c>
      <c r="J963" s="52">
        <f t="shared" ref="J963:J1026" si="15">DATE(B963,MONTH(1&amp;C963),D963)</f>
        <v>35785</v>
      </c>
      <c r="K963" s="32">
        <f>DATEDIF(J963,DATE(2023,6,8),"Y")</f>
        <v>25</v>
      </c>
    </row>
    <row r="964" spans="1:11" x14ac:dyDescent="0.25">
      <c r="A964" s="25" t="s">
        <v>995</v>
      </c>
      <c r="B964" s="26">
        <v>1974</v>
      </c>
      <c r="C964" s="26" t="s">
        <v>30</v>
      </c>
      <c r="D964" s="26">
        <v>6</v>
      </c>
      <c r="E964" s="26">
        <v>0</v>
      </c>
      <c r="F964" s="45">
        <v>7789.64</v>
      </c>
      <c r="G964" s="25" t="s">
        <v>16</v>
      </c>
      <c r="H964" s="25" t="s">
        <v>12</v>
      </c>
      <c r="I964" s="25" t="s">
        <v>13</v>
      </c>
      <c r="J964" s="53">
        <f t="shared" si="15"/>
        <v>27369</v>
      </c>
      <c r="K964" s="33">
        <f>DATEDIF(J964,DATE(2023,6,8),"Y")</f>
        <v>48</v>
      </c>
    </row>
    <row r="965" spans="1:11" x14ac:dyDescent="0.25">
      <c r="A965" s="22" t="s">
        <v>996</v>
      </c>
      <c r="B965" s="23">
        <v>1999</v>
      </c>
      <c r="C965" s="23" t="s">
        <v>30</v>
      </c>
      <c r="D965" s="23">
        <v>25</v>
      </c>
      <c r="E965" s="23">
        <v>0</v>
      </c>
      <c r="F965" s="44">
        <v>7794.68</v>
      </c>
      <c r="G965" s="22" t="s">
        <v>11</v>
      </c>
      <c r="H965" s="22" t="s">
        <v>11</v>
      </c>
      <c r="I965" s="22" t="s">
        <v>535</v>
      </c>
      <c r="J965" s="52">
        <f t="shared" si="15"/>
        <v>36519</v>
      </c>
      <c r="K965" s="32">
        <f>DATEDIF(J965,DATE(2023,6,8),"Y")</f>
        <v>23</v>
      </c>
    </row>
    <row r="966" spans="1:11" x14ac:dyDescent="0.25">
      <c r="A966" s="25" t="s">
        <v>997</v>
      </c>
      <c r="B966" s="26">
        <v>1997</v>
      </c>
      <c r="C966" s="26" t="s">
        <v>30</v>
      </c>
      <c r="D966" s="26">
        <v>2</v>
      </c>
      <c r="E966" s="26">
        <v>0</v>
      </c>
      <c r="F966" s="45">
        <v>7803.77</v>
      </c>
      <c r="G966" s="25" t="s">
        <v>11</v>
      </c>
      <c r="H966" s="25" t="s">
        <v>12</v>
      </c>
      <c r="I966" s="25" t="s">
        <v>23</v>
      </c>
      <c r="J966" s="53">
        <f t="shared" si="15"/>
        <v>35766</v>
      </c>
      <c r="K966" s="33">
        <f>DATEDIF(J966,DATE(2023,6,8),"Y")</f>
        <v>25</v>
      </c>
    </row>
    <row r="967" spans="1:11" x14ac:dyDescent="0.25">
      <c r="A967" s="22" t="s">
        <v>998</v>
      </c>
      <c r="B967" s="23">
        <v>1974</v>
      </c>
      <c r="C967" s="23" t="s">
        <v>15</v>
      </c>
      <c r="D967" s="23">
        <v>9</v>
      </c>
      <c r="E967" s="23">
        <v>0</v>
      </c>
      <c r="F967" s="44">
        <v>7804.16</v>
      </c>
      <c r="G967" s="22" t="s">
        <v>11</v>
      </c>
      <c r="H967" s="22" t="s">
        <v>12</v>
      </c>
      <c r="I967" s="22" t="s">
        <v>13</v>
      </c>
      <c r="J967" s="52">
        <f t="shared" si="15"/>
        <v>27342</v>
      </c>
      <c r="K967" s="32">
        <f>DATEDIF(J967,DATE(2023,6,8),"Y")</f>
        <v>48</v>
      </c>
    </row>
    <row r="968" spans="1:11" x14ac:dyDescent="0.25">
      <c r="A968" s="25" t="s">
        <v>999</v>
      </c>
      <c r="B968" s="26">
        <v>1991</v>
      </c>
      <c r="C968" s="26" t="s">
        <v>30</v>
      </c>
      <c r="D968" s="26">
        <v>21</v>
      </c>
      <c r="E968" s="26">
        <v>3</v>
      </c>
      <c r="F968" s="45">
        <v>7812.67</v>
      </c>
      <c r="G968" s="25" t="s">
        <v>11</v>
      </c>
      <c r="H968" s="25" t="s">
        <v>16</v>
      </c>
      <c r="I968" s="25" t="s">
        <v>23</v>
      </c>
      <c r="J968" s="53">
        <f t="shared" si="15"/>
        <v>33593</v>
      </c>
      <c r="K968" s="33">
        <f>DATEDIF(J968,DATE(2023,6,8),"Y")</f>
        <v>31</v>
      </c>
    </row>
    <row r="969" spans="1:11" x14ac:dyDescent="0.25">
      <c r="A969" s="22" t="s">
        <v>1000</v>
      </c>
      <c r="B969" s="23">
        <v>1989</v>
      </c>
      <c r="C969" s="23" t="s">
        <v>37</v>
      </c>
      <c r="D969" s="23">
        <v>12</v>
      </c>
      <c r="E969" s="23">
        <v>3</v>
      </c>
      <c r="F969" s="44">
        <v>7824.37</v>
      </c>
      <c r="G969" s="22" t="s">
        <v>11</v>
      </c>
      <c r="H969" s="22" t="s">
        <v>11</v>
      </c>
      <c r="I969" s="22" t="s">
        <v>23</v>
      </c>
      <c r="J969" s="52">
        <f t="shared" si="15"/>
        <v>32793</v>
      </c>
      <c r="K969" s="32">
        <f>DATEDIF(J969,DATE(2023,6,8),"Y")</f>
        <v>33</v>
      </c>
    </row>
    <row r="970" spans="1:11" x14ac:dyDescent="0.25">
      <c r="A970" s="25" t="s">
        <v>1001</v>
      </c>
      <c r="B970" s="26">
        <v>2001</v>
      </c>
      <c r="C970" s="26" t="s">
        <v>37</v>
      </c>
      <c r="D970" s="26">
        <v>5</v>
      </c>
      <c r="E970" s="26">
        <v>0</v>
      </c>
      <c r="F970" s="45">
        <v>7844.8</v>
      </c>
      <c r="G970" s="25" t="s">
        <v>11</v>
      </c>
      <c r="H970" s="25" t="s">
        <v>11</v>
      </c>
      <c r="I970" s="25" t="s">
        <v>23</v>
      </c>
      <c r="J970" s="53">
        <f t="shared" si="15"/>
        <v>37169</v>
      </c>
      <c r="K970" s="33">
        <f>DATEDIF(J970,DATE(2023,6,8),"Y")</f>
        <v>21</v>
      </c>
    </row>
    <row r="971" spans="1:11" x14ac:dyDescent="0.25">
      <c r="A971" s="22" t="s">
        <v>1002</v>
      </c>
      <c r="B971" s="23">
        <v>1994</v>
      </c>
      <c r="C971" s="23" t="s">
        <v>15</v>
      </c>
      <c r="D971" s="23">
        <v>17</v>
      </c>
      <c r="E971" s="23">
        <v>0</v>
      </c>
      <c r="F971" s="44">
        <v>7851.85</v>
      </c>
      <c r="G971" s="22" t="s">
        <v>11</v>
      </c>
      <c r="H971" s="22" t="s">
        <v>12</v>
      </c>
      <c r="I971" s="22" t="s">
        <v>23</v>
      </c>
      <c r="J971" s="52">
        <f t="shared" si="15"/>
        <v>34655</v>
      </c>
      <c r="K971" s="32">
        <f>DATEDIF(J971,DATE(2023,6,8),"Y")</f>
        <v>28</v>
      </c>
    </row>
    <row r="972" spans="1:11" x14ac:dyDescent="0.25">
      <c r="A972" s="25" t="s">
        <v>1003</v>
      </c>
      <c r="B972" s="26">
        <v>1962</v>
      </c>
      <c r="C972" s="26" t="s">
        <v>37</v>
      </c>
      <c r="D972" s="26">
        <v>10</v>
      </c>
      <c r="E972" s="26">
        <v>0</v>
      </c>
      <c r="F972" s="45">
        <v>7896.41</v>
      </c>
      <c r="G972" s="25" t="s">
        <v>12</v>
      </c>
      <c r="H972" s="25" t="s">
        <v>11</v>
      </c>
      <c r="I972" s="25" t="s">
        <v>13</v>
      </c>
      <c r="J972" s="53">
        <f t="shared" si="15"/>
        <v>22929</v>
      </c>
      <c r="K972" s="33">
        <f>DATEDIF(J972,DATE(2023,6,8),"Y")</f>
        <v>60</v>
      </c>
    </row>
    <row r="973" spans="1:11" x14ac:dyDescent="0.25">
      <c r="A973" s="22" t="s">
        <v>1004</v>
      </c>
      <c r="B973" s="23">
        <v>1977</v>
      </c>
      <c r="C973" s="23" t="s">
        <v>10</v>
      </c>
      <c r="D973" s="23">
        <v>20</v>
      </c>
      <c r="E973" s="23">
        <v>0</v>
      </c>
      <c r="F973" s="44">
        <v>7935.29</v>
      </c>
      <c r="G973" s="22" t="s">
        <v>11</v>
      </c>
      <c r="H973" s="22" t="s">
        <v>16</v>
      </c>
      <c r="I973" s="22" t="s">
        <v>247</v>
      </c>
      <c r="J973" s="52">
        <f t="shared" si="15"/>
        <v>28326</v>
      </c>
      <c r="K973" s="32">
        <f>DATEDIF(J973,DATE(2023,6,8),"Y")</f>
        <v>45</v>
      </c>
    </row>
    <row r="974" spans="1:11" x14ac:dyDescent="0.25">
      <c r="A974" s="25" t="s">
        <v>1005</v>
      </c>
      <c r="B974" s="26">
        <v>1987</v>
      </c>
      <c r="C974" s="26" t="s">
        <v>37</v>
      </c>
      <c r="D974" s="26">
        <v>29</v>
      </c>
      <c r="E974" s="26">
        <v>3</v>
      </c>
      <c r="F974" s="45">
        <v>7948.22</v>
      </c>
      <c r="G974" s="25" t="s">
        <v>11</v>
      </c>
      <c r="H974" s="25" t="s">
        <v>12</v>
      </c>
      <c r="I974" s="25" t="s">
        <v>200</v>
      </c>
      <c r="J974" s="53">
        <f t="shared" si="15"/>
        <v>32079</v>
      </c>
      <c r="K974" s="33">
        <f>DATEDIF(J974,DATE(2023,6,8),"Y")</f>
        <v>35</v>
      </c>
    </row>
    <row r="975" spans="1:11" x14ac:dyDescent="0.25">
      <c r="A975" s="22" t="s">
        <v>1006</v>
      </c>
      <c r="B975" s="23">
        <v>1966</v>
      </c>
      <c r="C975" s="23" t="s">
        <v>10</v>
      </c>
      <c r="D975" s="23">
        <v>9</v>
      </c>
      <c r="E975" s="23">
        <v>0</v>
      </c>
      <c r="F975" s="44">
        <v>7953.72</v>
      </c>
      <c r="G975" s="22" t="s">
        <v>12</v>
      </c>
      <c r="H975" s="22" t="s">
        <v>12</v>
      </c>
      <c r="I975" s="22" t="s">
        <v>23</v>
      </c>
      <c r="J975" s="52">
        <f t="shared" si="15"/>
        <v>24297</v>
      </c>
      <c r="K975" s="32">
        <f>DATEDIF(J975,DATE(2023,6,8),"Y")</f>
        <v>56</v>
      </c>
    </row>
    <row r="976" spans="1:11" x14ac:dyDescent="0.25">
      <c r="A976" s="25" t="s">
        <v>1007</v>
      </c>
      <c r="B976" s="26">
        <v>1981</v>
      </c>
      <c r="C976" s="26" t="s">
        <v>30</v>
      </c>
      <c r="D976" s="26">
        <v>28</v>
      </c>
      <c r="E976" s="26">
        <v>3</v>
      </c>
      <c r="F976" s="45">
        <v>7954.52</v>
      </c>
      <c r="G976" s="25" t="s">
        <v>11</v>
      </c>
      <c r="H976" s="25" t="s">
        <v>11</v>
      </c>
      <c r="I976" s="25" t="s">
        <v>42</v>
      </c>
      <c r="J976" s="53">
        <f t="shared" si="15"/>
        <v>29948</v>
      </c>
      <c r="K976" s="33">
        <f>DATEDIF(J976,DATE(2023,6,8),"Y")</f>
        <v>41</v>
      </c>
    </row>
    <row r="977" spans="1:11" x14ac:dyDescent="0.25">
      <c r="A977" s="22" t="s">
        <v>1008</v>
      </c>
      <c r="B977" s="23">
        <v>1970</v>
      </c>
      <c r="C977" s="23" t="s">
        <v>18</v>
      </c>
      <c r="D977" s="23">
        <v>19</v>
      </c>
      <c r="E977" s="23">
        <v>0</v>
      </c>
      <c r="F977" s="44">
        <v>7958.13</v>
      </c>
      <c r="G977" s="22" t="s">
        <v>11</v>
      </c>
      <c r="H977" s="22" t="s">
        <v>11</v>
      </c>
      <c r="I977" s="22" t="s">
        <v>13</v>
      </c>
      <c r="J977" s="52">
        <f t="shared" si="15"/>
        <v>25738</v>
      </c>
      <c r="K977" s="32">
        <f>DATEDIF(J977,DATE(2023,6,8),"Y")</f>
        <v>52</v>
      </c>
    </row>
    <row r="978" spans="1:11" x14ac:dyDescent="0.25">
      <c r="A978" s="25" t="s">
        <v>1009</v>
      </c>
      <c r="B978" s="26">
        <v>1975</v>
      </c>
      <c r="C978" s="26" t="s">
        <v>35</v>
      </c>
      <c r="D978" s="26">
        <v>10</v>
      </c>
      <c r="E978" s="26">
        <v>1</v>
      </c>
      <c r="F978" s="45">
        <v>7966.81</v>
      </c>
      <c r="G978" s="25" t="s">
        <v>11</v>
      </c>
      <c r="H978" s="25" t="s">
        <v>11</v>
      </c>
      <c r="I978" s="25" t="s">
        <v>13</v>
      </c>
      <c r="J978" s="53">
        <f t="shared" si="15"/>
        <v>27616</v>
      </c>
      <c r="K978" s="33">
        <f>DATEDIF(J978,DATE(2023,6,8),"Y")</f>
        <v>47</v>
      </c>
    </row>
    <row r="979" spans="1:11" x14ac:dyDescent="0.25">
      <c r="A979" s="22" t="s">
        <v>1010</v>
      </c>
      <c r="B979" s="23">
        <v>1972</v>
      </c>
      <c r="C979" s="23" t="s">
        <v>15</v>
      </c>
      <c r="D979" s="23">
        <v>23</v>
      </c>
      <c r="E979" s="23">
        <v>0</v>
      </c>
      <c r="F979" s="44">
        <v>7980.34</v>
      </c>
      <c r="G979" s="22" t="s">
        <v>11</v>
      </c>
      <c r="H979" s="22" t="s">
        <v>11</v>
      </c>
      <c r="I979" s="22" t="s">
        <v>13</v>
      </c>
      <c r="J979" s="52">
        <f t="shared" si="15"/>
        <v>26626</v>
      </c>
      <c r="K979" s="32">
        <f>DATEDIF(J979,DATE(2023,6,8),"Y")</f>
        <v>50</v>
      </c>
    </row>
    <row r="980" spans="1:11" x14ac:dyDescent="0.25">
      <c r="A980" s="25" t="s">
        <v>1011</v>
      </c>
      <c r="B980" s="26">
        <v>1983</v>
      </c>
      <c r="C980" s="26" t="s">
        <v>35</v>
      </c>
      <c r="D980" s="26">
        <v>28</v>
      </c>
      <c r="E980" s="26">
        <v>3</v>
      </c>
      <c r="F980" s="45">
        <v>7985.82</v>
      </c>
      <c r="G980" s="25" t="s">
        <v>11</v>
      </c>
      <c r="H980" s="25" t="s">
        <v>16</v>
      </c>
      <c r="I980" s="25" t="s">
        <v>247</v>
      </c>
      <c r="J980" s="53">
        <f t="shared" si="15"/>
        <v>30556</v>
      </c>
      <c r="K980" s="33">
        <f>DATEDIF(J980,DATE(2023,6,8),"Y")</f>
        <v>39</v>
      </c>
    </row>
    <row r="981" spans="1:11" x14ac:dyDescent="0.25">
      <c r="A981" s="22" t="s">
        <v>1012</v>
      </c>
      <c r="B981" s="23">
        <v>1983</v>
      </c>
      <c r="C981" s="23" t="s">
        <v>35</v>
      </c>
      <c r="D981" s="23">
        <v>20</v>
      </c>
      <c r="E981" s="23">
        <v>3</v>
      </c>
      <c r="F981" s="44">
        <v>7986.48</v>
      </c>
      <c r="G981" s="22" t="s">
        <v>11</v>
      </c>
      <c r="H981" s="22" t="s">
        <v>12</v>
      </c>
      <c r="I981" s="22" t="s">
        <v>247</v>
      </c>
      <c r="J981" s="52">
        <f t="shared" si="15"/>
        <v>30548</v>
      </c>
      <c r="K981" s="32">
        <f>DATEDIF(J981,DATE(2023,6,8),"Y")</f>
        <v>39</v>
      </c>
    </row>
    <row r="982" spans="1:11" x14ac:dyDescent="0.25">
      <c r="A982" s="25" t="s">
        <v>1013</v>
      </c>
      <c r="B982" s="26">
        <v>1962</v>
      </c>
      <c r="C982" s="26" t="s">
        <v>35</v>
      </c>
      <c r="D982" s="26">
        <v>22</v>
      </c>
      <c r="E982" s="26">
        <v>0</v>
      </c>
      <c r="F982" s="45">
        <v>8004.96</v>
      </c>
      <c r="G982" s="25" t="s">
        <v>12</v>
      </c>
      <c r="H982" s="25" t="s">
        <v>16</v>
      </c>
      <c r="I982" s="25" t="s">
        <v>13</v>
      </c>
      <c r="J982" s="53">
        <f t="shared" si="15"/>
        <v>22880</v>
      </c>
      <c r="K982" s="33">
        <f>DATEDIF(J982,DATE(2023,6,8),"Y")</f>
        <v>60</v>
      </c>
    </row>
    <row r="983" spans="1:11" x14ac:dyDescent="0.25">
      <c r="A983" s="22" t="s">
        <v>1014</v>
      </c>
      <c r="B983" s="23">
        <v>1995</v>
      </c>
      <c r="C983" s="23" t="s">
        <v>20</v>
      </c>
      <c r="D983" s="23">
        <v>18</v>
      </c>
      <c r="E983" s="23">
        <v>0</v>
      </c>
      <c r="F983" s="44">
        <v>8014.62</v>
      </c>
      <c r="G983" s="22" t="s">
        <v>11</v>
      </c>
      <c r="H983" s="22" t="s">
        <v>12</v>
      </c>
      <c r="I983" s="22" t="s">
        <v>23</v>
      </c>
      <c r="J983" s="52">
        <f t="shared" si="15"/>
        <v>34960</v>
      </c>
      <c r="K983" s="32">
        <f>DATEDIF(J983,DATE(2023,6,8),"Y")</f>
        <v>27</v>
      </c>
    </row>
    <row r="984" spans="1:11" x14ac:dyDescent="0.25">
      <c r="A984" s="25" t="s">
        <v>1015</v>
      </c>
      <c r="B984" s="26">
        <v>1980</v>
      </c>
      <c r="C984" s="26" t="s">
        <v>15</v>
      </c>
      <c r="D984" s="26">
        <v>8</v>
      </c>
      <c r="E984" s="26">
        <v>2</v>
      </c>
      <c r="F984" s="45">
        <v>8017.06</v>
      </c>
      <c r="G984" s="25" t="s">
        <v>11</v>
      </c>
      <c r="H984" s="25" t="s">
        <v>11</v>
      </c>
      <c r="I984" s="25" t="s">
        <v>23</v>
      </c>
      <c r="J984" s="53">
        <f t="shared" si="15"/>
        <v>29533</v>
      </c>
      <c r="K984" s="33">
        <f>DATEDIF(J984,DATE(2023,6,8),"Y")</f>
        <v>42</v>
      </c>
    </row>
    <row r="985" spans="1:11" x14ac:dyDescent="0.25">
      <c r="A985" s="22" t="s">
        <v>1016</v>
      </c>
      <c r="B985" s="23">
        <v>1989</v>
      </c>
      <c r="C985" s="23" t="s">
        <v>15</v>
      </c>
      <c r="D985" s="23">
        <v>3</v>
      </c>
      <c r="E985" s="23">
        <v>3</v>
      </c>
      <c r="F985" s="44">
        <v>8021.11</v>
      </c>
      <c r="G985" s="22" t="s">
        <v>11</v>
      </c>
      <c r="H985" s="22" t="s">
        <v>16</v>
      </c>
      <c r="I985" s="22" t="s">
        <v>23</v>
      </c>
      <c r="J985" s="52">
        <f t="shared" si="15"/>
        <v>32815</v>
      </c>
      <c r="K985" s="32">
        <f>DATEDIF(J985,DATE(2023,6,8),"Y")</f>
        <v>33</v>
      </c>
    </row>
    <row r="986" spans="1:11" x14ac:dyDescent="0.25">
      <c r="A986" s="25" t="s">
        <v>1017</v>
      </c>
      <c r="B986" s="26">
        <v>1978</v>
      </c>
      <c r="C986" s="26" t="s">
        <v>10</v>
      </c>
      <c r="D986" s="26">
        <v>17</v>
      </c>
      <c r="E986" s="26">
        <v>1</v>
      </c>
      <c r="F986" s="45">
        <v>8023.14</v>
      </c>
      <c r="G986" s="25" t="s">
        <v>11</v>
      </c>
      <c r="H986" s="25" t="s">
        <v>12</v>
      </c>
      <c r="I986" s="25" t="s">
        <v>23</v>
      </c>
      <c r="J986" s="53">
        <f t="shared" si="15"/>
        <v>28688</v>
      </c>
      <c r="K986" s="33">
        <f>DATEDIF(J986,DATE(2023,6,8),"Y")</f>
        <v>44</v>
      </c>
    </row>
    <row r="987" spans="1:11" x14ac:dyDescent="0.25">
      <c r="A987" s="22" t="s">
        <v>1018</v>
      </c>
      <c r="B987" s="23">
        <v>1976</v>
      </c>
      <c r="C987" s="23" t="s">
        <v>30</v>
      </c>
      <c r="D987" s="23">
        <v>20</v>
      </c>
      <c r="E987" s="23">
        <v>0</v>
      </c>
      <c r="F987" s="44">
        <v>8026.67</v>
      </c>
      <c r="G987" s="22" t="s">
        <v>11</v>
      </c>
      <c r="H987" s="22" t="s">
        <v>11</v>
      </c>
      <c r="I987" s="22" t="s">
        <v>23</v>
      </c>
      <c r="J987" s="52">
        <f t="shared" si="15"/>
        <v>28114</v>
      </c>
      <c r="K987" s="32">
        <f>DATEDIF(J987,DATE(2023,6,8),"Y")</f>
        <v>46</v>
      </c>
    </row>
    <row r="988" spans="1:11" x14ac:dyDescent="0.25">
      <c r="A988" s="25" t="s">
        <v>1019</v>
      </c>
      <c r="B988" s="26">
        <v>1977</v>
      </c>
      <c r="C988" s="26" t="s">
        <v>15</v>
      </c>
      <c r="D988" s="26">
        <v>6</v>
      </c>
      <c r="E988" s="26">
        <v>2</v>
      </c>
      <c r="F988" s="45">
        <v>8027.97</v>
      </c>
      <c r="G988" s="25" t="s">
        <v>12</v>
      </c>
      <c r="H988" s="25" t="s">
        <v>11</v>
      </c>
      <c r="I988" s="25" t="s">
        <v>42</v>
      </c>
      <c r="J988" s="53">
        <f t="shared" si="15"/>
        <v>28435</v>
      </c>
      <c r="K988" s="33">
        <f>DATEDIF(J988,DATE(2023,6,8),"Y")</f>
        <v>45</v>
      </c>
    </row>
    <row r="989" spans="1:11" x14ac:dyDescent="0.25">
      <c r="A989" s="22" t="s">
        <v>1020</v>
      </c>
      <c r="B989" s="23">
        <v>2003</v>
      </c>
      <c r="C989" s="23" t="s">
        <v>30</v>
      </c>
      <c r="D989" s="23">
        <v>12</v>
      </c>
      <c r="E989" s="23">
        <v>0</v>
      </c>
      <c r="F989" s="44">
        <v>8035.64</v>
      </c>
      <c r="G989" s="22" t="s">
        <v>11</v>
      </c>
      <c r="H989" s="22" t="s">
        <v>11</v>
      </c>
      <c r="I989" s="22" t="s">
        <v>23</v>
      </c>
      <c r="J989" s="52">
        <f t="shared" si="15"/>
        <v>37967</v>
      </c>
      <c r="K989" s="32">
        <f>DATEDIF(J989,DATE(2023,6,8),"Y")</f>
        <v>19</v>
      </c>
    </row>
    <row r="990" spans="1:11" x14ac:dyDescent="0.25">
      <c r="A990" s="25" t="s">
        <v>1021</v>
      </c>
      <c r="B990" s="26">
        <v>1985</v>
      </c>
      <c r="C990" s="26" t="s">
        <v>15</v>
      </c>
      <c r="D990" s="26">
        <v>28</v>
      </c>
      <c r="E990" s="26">
        <v>3</v>
      </c>
      <c r="F990" s="45">
        <v>8059.06</v>
      </c>
      <c r="G990" s="25" t="s">
        <v>11</v>
      </c>
      <c r="H990" s="25" t="s">
        <v>12</v>
      </c>
      <c r="I990" s="25" t="s">
        <v>23</v>
      </c>
      <c r="J990" s="53">
        <f t="shared" si="15"/>
        <v>31379</v>
      </c>
      <c r="K990" s="33">
        <f>DATEDIF(J990,DATE(2023,6,8),"Y")</f>
        <v>37</v>
      </c>
    </row>
    <row r="991" spans="1:11" x14ac:dyDescent="0.25">
      <c r="A991" s="22" t="s">
        <v>1022</v>
      </c>
      <c r="B991" s="23">
        <v>1982</v>
      </c>
      <c r="C991" s="23" t="s">
        <v>30</v>
      </c>
      <c r="D991" s="23">
        <v>27</v>
      </c>
      <c r="E991" s="23">
        <v>3</v>
      </c>
      <c r="F991" s="44">
        <v>8059.68</v>
      </c>
      <c r="G991" s="22" t="s">
        <v>11</v>
      </c>
      <c r="H991" s="22" t="s">
        <v>12</v>
      </c>
      <c r="I991" s="22" t="s">
        <v>23</v>
      </c>
      <c r="J991" s="52">
        <f t="shared" si="15"/>
        <v>30312</v>
      </c>
      <c r="K991" s="32">
        <f>DATEDIF(J991,DATE(2023,6,8),"Y")</f>
        <v>40</v>
      </c>
    </row>
    <row r="992" spans="1:11" x14ac:dyDescent="0.25">
      <c r="A992" s="25" t="s">
        <v>1023</v>
      </c>
      <c r="B992" s="26">
        <v>1970</v>
      </c>
      <c r="C992" s="26" t="s">
        <v>30</v>
      </c>
      <c r="D992" s="26">
        <v>12</v>
      </c>
      <c r="E992" s="26">
        <v>0</v>
      </c>
      <c r="F992" s="45">
        <v>8062.31</v>
      </c>
      <c r="G992" s="25" t="s">
        <v>11</v>
      </c>
      <c r="H992" s="25" t="s">
        <v>16</v>
      </c>
      <c r="I992" s="25" t="s">
        <v>13</v>
      </c>
      <c r="J992" s="53">
        <f t="shared" si="15"/>
        <v>25914</v>
      </c>
      <c r="K992" s="33">
        <f>DATEDIF(J992,DATE(2023,6,8),"Y")</f>
        <v>52</v>
      </c>
    </row>
    <row r="993" spans="1:11" x14ac:dyDescent="0.25">
      <c r="A993" s="22" t="s">
        <v>1024</v>
      </c>
      <c r="B993" s="23">
        <v>1975</v>
      </c>
      <c r="C993" s="23" t="s">
        <v>18</v>
      </c>
      <c r="D993" s="23">
        <v>28</v>
      </c>
      <c r="E993" s="23">
        <v>1</v>
      </c>
      <c r="F993" s="44">
        <v>8062.76</v>
      </c>
      <c r="G993" s="22" t="s">
        <v>12</v>
      </c>
      <c r="H993" s="22" t="s">
        <v>12</v>
      </c>
      <c r="I993" s="22" t="s">
        <v>42</v>
      </c>
      <c r="J993" s="52">
        <f t="shared" si="15"/>
        <v>27573</v>
      </c>
      <c r="K993" s="32">
        <f>DATEDIF(J993,DATE(2023,6,8),"Y")</f>
        <v>47</v>
      </c>
    </row>
    <row r="994" spans="1:11" x14ac:dyDescent="0.25">
      <c r="A994" s="25" t="s">
        <v>1025</v>
      </c>
      <c r="B994" s="26">
        <v>1965</v>
      </c>
      <c r="C994" s="26" t="s">
        <v>35</v>
      </c>
      <c r="D994" s="26">
        <v>11</v>
      </c>
      <c r="E994" s="26">
        <v>0</v>
      </c>
      <c r="F994" s="45">
        <v>8067.83</v>
      </c>
      <c r="G994" s="25" t="s">
        <v>12</v>
      </c>
      <c r="H994" s="25" t="s">
        <v>16</v>
      </c>
      <c r="I994" s="25" t="s">
        <v>13</v>
      </c>
      <c r="J994" s="53">
        <f t="shared" si="15"/>
        <v>23965</v>
      </c>
      <c r="K994" s="33">
        <f>DATEDIF(J994,DATE(2023,6,8),"Y")</f>
        <v>57</v>
      </c>
    </row>
    <row r="995" spans="1:11" x14ac:dyDescent="0.25">
      <c r="A995" s="22" t="s">
        <v>1026</v>
      </c>
      <c r="B995" s="23">
        <v>1975</v>
      </c>
      <c r="C995" s="23" t="s">
        <v>30</v>
      </c>
      <c r="D995" s="23">
        <v>15</v>
      </c>
      <c r="E995" s="23">
        <v>1</v>
      </c>
      <c r="F995" s="44">
        <v>8068.19</v>
      </c>
      <c r="G995" s="22" t="s">
        <v>12</v>
      </c>
      <c r="H995" s="22" t="s">
        <v>11</v>
      </c>
      <c r="I995" s="22" t="s">
        <v>42</v>
      </c>
      <c r="J995" s="52">
        <f t="shared" si="15"/>
        <v>27743</v>
      </c>
      <c r="K995" s="32">
        <f>DATEDIF(J995,DATE(2023,6,8),"Y")</f>
        <v>47</v>
      </c>
    </row>
    <row r="996" spans="1:11" x14ac:dyDescent="0.25">
      <c r="A996" s="25" t="s">
        <v>1027</v>
      </c>
      <c r="B996" s="26">
        <v>1965</v>
      </c>
      <c r="C996" s="26" t="s">
        <v>37</v>
      </c>
      <c r="D996" s="26">
        <v>21</v>
      </c>
      <c r="E996" s="26">
        <v>0</v>
      </c>
      <c r="F996" s="45">
        <v>8071.57</v>
      </c>
      <c r="G996" s="25" t="s">
        <v>12</v>
      </c>
      <c r="H996" s="25" t="s">
        <v>16</v>
      </c>
      <c r="I996" s="25" t="s">
        <v>42</v>
      </c>
      <c r="J996" s="53">
        <f t="shared" si="15"/>
        <v>24036</v>
      </c>
      <c r="K996" s="33">
        <f>DATEDIF(J996,DATE(2023,6,8),"Y")</f>
        <v>57</v>
      </c>
    </row>
    <row r="997" spans="1:11" x14ac:dyDescent="0.25">
      <c r="A997" s="22" t="s">
        <v>1028</v>
      </c>
      <c r="B997" s="23">
        <v>1993</v>
      </c>
      <c r="C997" s="23" t="s">
        <v>15</v>
      </c>
      <c r="D997" s="23">
        <v>7</v>
      </c>
      <c r="E997" s="23">
        <v>0</v>
      </c>
      <c r="F997" s="44">
        <v>8077.41</v>
      </c>
      <c r="G997" s="22" t="s">
        <v>11</v>
      </c>
      <c r="H997" s="22" t="s">
        <v>16</v>
      </c>
      <c r="I997" s="22" t="s">
        <v>535</v>
      </c>
      <c r="J997" s="52">
        <f t="shared" si="15"/>
        <v>34280</v>
      </c>
      <c r="K997" s="32">
        <f>DATEDIF(J997,DATE(2023,6,8),"Y")</f>
        <v>29</v>
      </c>
    </row>
    <row r="998" spans="1:11" x14ac:dyDescent="0.25">
      <c r="A998" s="25" t="s">
        <v>1029</v>
      </c>
      <c r="B998" s="26">
        <v>2001</v>
      </c>
      <c r="C998" s="26" t="s">
        <v>35</v>
      </c>
      <c r="D998" s="26">
        <v>28</v>
      </c>
      <c r="E998" s="26">
        <v>0</v>
      </c>
      <c r="F998" s="45">
        <v>8081.26</v>
      </c>
      <c r="G998" s="25" t="s">
        <v>11</v>
      </c>
      <c r="H998" s="25" t="s">
        <v>11</v>
      </c>
      <c r="I998" s="25" t="s">
        <v>23</v>
      </c>
      <c r="J998" s="53">
        <f t="shared" si="15"/>
        <v>37131</v>
      </c>
      <c r="K998" s="33">
        <f>DATEDIF(J998,DATE(2023,6,8),"Y")</f>
        <v>21</v>
      </c>
    </row>
    <row r="999" spans="1:11" x14ac:dyDescent="0.25">
      <c r="A999" s="22" t="s">
        <v>1030</v>
      </c>
      <c r="B999" s="23">
        <v>1994</v>
      </c>
      <c r="C999" s="23" t="s">
        <v>37</v>
      </c>
      <c r="D999" s="23">
        <v>12</v>
      </c>
      <c r="E999" s="23">
        <v>0</v>
      </c>
      <c r="F999" s="44">
        <v>8081.74</v>
      </c>
      <c r="G999" s="22" t="s">
        <v>11</v>
      </c>
      <c r="H999" s="22" t="s">
        <v>11</v>
      </c>
      <c r="I999" s="22" t="s">
        <v>535</v>
      </c>
      <c r="J999" s="52">
        <f t="shared" si="15"/>
        <v>34619</v>
      </c>
      <c r="K999" s="32">
        <f>DATEDIF(J999,DATE(2023,6,8),"Y")</f>
        <v>28</v>
      </c>
    </row>
    <row r="1000" spans="1:11" x14ac:dyDescent="0.25">
      <c r="A1000" s="25" t="s">
        <v>1031</v>
      </c>
      <c r="B1000" s="26">
        <v>1975</v>
      </c>
      <c r="C1000" s="26" t="s">
        <v>30</v>
      </c>
      <c r="D1000" s="26">
        <v>21</v>
      </c>
      <c r="E1000" s="26">
        <v>1</v>
      </c>
      <c r="F1000" s="45">
        <v>8083.92</v>
      </c>
      <c r="G1000" s="25" t="s">
        <v>12</v>
      </c>
      <c r="H1000" s="25" t="s">
        <v>12</v>
      </c>
      <c r="I1000" s="25" t="s">
        <v>13</v>
      </c>
      <c r="J1000" s="53">
        <f t="shared" si="15"/>
        <v>27749</v>
      </c>
      <c r="K1000" s="33">
        <f>DATEDIF(J1000,DATE(2023,6,8),"Y")</f>
        <v>47</v>
      </c>
    </row>
    <row r="1001" spans="1:11" x14ac:dyDescent="0.25">
      <c r="A1001" s="22" t="s">
        <v>1032</v>
      </c>
      <c r="B1001" s="23">
        <v>1967</v>
      </c>
      <c r="C1001" s="23" t="s">
        <v>18</v>
      </c>
      <c r="D1001" s="23">
        <v>10</v>
      </c>
      <c r="E1001" s="23">
        <v>0</v>
      </c>
      <c r="F1001" s="44">
        <v>8091.3</v>
      </c>
      <c r="G1001" s="22" t="s">
        <v>12</v>
      </c>
      <c r="H1001" s="22" t="s">
        <v>16</v>
      </c>
      <c r="I1001" s="22" t="s">
        <v>23</v>
      </c>
      <c r="J1001" s="52">
        <f t="shared" si="15"/>
        <v>24633</v>
      </c>
      <c r="K1001" s="32">
        <f>DATEDIF(J1001,DATE(2023,6,8),"Y")</f>
        <v>55</v>
      </c>
    </row>
    <row r="1002" spans="1:11" x14ac:dyDescent="0.25">
      <c r="A1002" s="25" t="s">
        <v>1033</v>
      </c>
      <c r="B1002" s="26">
        <v>1973</v>
      </c>
      <c r="C1002" s="26" t="s">
        <v>37</v>
      </c>
      <c r="D1002" s="26">
        <v>11</v>
      </c>
      <c r="E1002" s="26">
        <v>0</v>
      </c>
      <c r="F1002" s="45">
        <v>8112.59</v>
      </c>
      <c r="G1002" s="25" t="s">
        <v>11</v>
      </c>
      <c r="H1002" s="25" t="s">
        <v>11</v>
      </c>
      <c r="I1002" s="25" t="s">
        <v>13</v>
      </c>
      <c r="J1002" s="53">
        <f t="shared" si="15"/>
        <v>26948</v>
      </c>
      <c r="K1002" s="33">
        <f>DATEDIF(J1002,DATE(2023,6,8),"Y")</f>
        <v>49</v>
      </c>
    </row>
    <row r="1003" spans="1:11" x14ac:dyDescent="0.25">
      <c r="A1003" s="22" t="s">
        <v>1034</v>
      </c>
      <c r="B1003" s="23">
        <v>1978</v>
      </c>
      <c r="C1003" s="23" t="s">
        <v>20</v>
      </c>
      <c r="D1003" s="23">
        <v>1</v>
      </c>
      <c r="E1003" s="23">
        <v>2</v>
      </c>
      <c r="F1003" s="44">
        <v>8116.27</v>
      </c>
      <c r="G1003" s="22" t="s">
        <v>12</v>
      </c>
      <c r="H1003" s="22" t="s">
        <v>16</v>
      </c>
      <c r="I1003" s="22" t="s">
        <v>23</v>
      </c>
      <c r="J1003" s="52">
        <f t="shared" si="15"/>
        <v>28734</v>
      </c>
      <c r="K1003" s="32">
        <f>DATEDIF(J1003,DATE(2023,6,8),"Y")</f>
        <v>44</v>
      </c>
    </row>
    <row r="1004" spans="1:11" x14ac:dyDescent="0.25">
      <c r="A1004" s="25" t="s">
        <v>1035</v>
      </c>
      <c r="B1004" s="26">
        <v>1973</v>
      </c>
      <c r="C1004" s="26" t="s">
        <v>30</v>
      </c>
      <c r="D1004" s="26">
        <v>16</v>
      </c>
      <c r="E1004" s="26">
        <v>0</v>
      </c>
      <c r="F1004" s="45">
        <v>8116.68</v>
      </c>
      <c r="G1004" s="25" t="s">
        <v>12</v>
      </c>
      <c r="H1004" s="25" t="s">
        <v>16</v>
      </c>
      <c r="I1004" s="25" t="s">
        <v>42</v>
      </c>
      <c r="J1004" s="53">
        <f t="shared" si="15"/>
        <v>27014</v>
      </c>
      <c r="K1004" s="33">
        <f>DATEDIF(J1004,DATE(2023,6,8),"Y")</f>
        <v>49</v>
      </c>
    </row>
    <row r="1005" spans="1:11" x14ac:dyDescent="0.25">
      <c r="A1005" s="22" t="s">
        <v>1036</v>
      </c>
      <c r="B1005" s="23">
        <v>1973</v>
      </c>
      <c r="C1005" s="23" t="s">
        <v>35</v>
      </c>
      <c r="D1005" s="23">
        <v>30</v>
      </c>
      <c r="E1005" s="23">
        <v>0</v>
      </c>
      <c r="F1005" s="44">
        <v>8124.41</v>
      </c>
      <c r="G1005" s="22" t="s">
        <v>12</v>
      </c>
      <c r="H1005" s="22" t="s">
        <v>16</v>
      </c>
      <c r="I1005" s="22" t="s">
        <v>13</v>
      </c>
      <c r="J1005" s="52">
        <f t="shared" si="15"/>
        <v>26906</v>
      </c>
      <c r="K1005" s="32">
        <f>DATEDIF(J1005,DATE(2023,6,8),"Y")</f>
        <v>49</v>
      </c>
    </row>
    <row r="1006" spans="1:11" x14ac:dyDescent="0.25">
      <c r="A1006" s="25" t="s">
        <v>1037</v>
      </c>
      <c r="B1006" s="26">
        <v>1973</v>
      </c>
      <c r="C1006" s="26" t="s">
        <v>20</v>
      </c>
      <c r="D1006" s="26">
        <v>3</v>
      </c>
      <c r="E1006" s="26">
        <v>0</v>
      </c>
      <c r="F1006" s="45">
        <v>8125.78</v>
      </c>
      <c r="G1006" s="25" t="s">
        <v>11</v>
      </c>
      <c r="H1006" s="25" t="s">
        <v>11</v>
      </c>
      <c r="I1006" s="25" t="s">
        <v>13</v>
      </c>
      <c r="J1006" s="53">
        <f t="shared" si="15"/>
        <v>26910</v>
      </c>
      <c r="K1006" s="33">
        <f>DATEDIF(J1006,DATE(2023,6,8),"Y")</f>
        <v>49</v>
      </c>
    </row>
    <row r="1007" spans="1:11" x14ac:dyDescent="0.25">
      <c r="A1007" s="22" t="s">
        <v>1038</v>
      </c>
      <c r="B1007" s="23">
        <v>1990</v>
      </c>
      <c r="C1007" s="23" t="s">
        <v>18</v>
      </c>
      <c r="D1007" s="23">
        <v>21</v>
      </c>
      <c r="E1007" s="23">
        <v>3</v>
      </c>
      <c r="F1007" s="44">
        <v>8157.92</v>
      </c>
      <c r="G1007" s="22" t="s">
        <v>11</v>
      </c>
      <c r="H1007" s="22" t="s">
        <v>12</v>
      </c>
      <c r="I1007" s="22" t="s">
        <v>200</v>
      </c>
      <c r="J1007" s="52">
        <f t="shared" si="15"/>
        <v>33045</v>
      </c>
      <c r="K1007" s="32">
        <f>DATEDIF(J1007,DATE(2023,6,8),"Y")</f>
        <v>32</v>
      </c>
    </row>
    <row r="1008" spans="1:11" x14ac:dyDescent="0.25">
      <c r="A1008" s="25" t="s">
        <v>1039</v>
      </c>
      <c r="B1008" s="26">
        <v>1982</v>
      </c>
      <c r="C1008" s="26" t="s">
        <v>18</v>
      </c>
      <c r="D1008" s="26">
        <v>28</v>
      </c>
      <c r="E1008" s="26">
        <v>4</v>
      </c>
      <c r="F1008" s="45">
        <v>8162.72</v>
      </c>
      <c r="G1008" s="25" t="s">
        <v>12</v>
      </c>
      <c r="H1008" s="25" t="s">
        <v>12</v>
      </c>
      <c r="I1008" s="25" t="s">
        <v>23</v>
      </c>
      <c r="J1008" s="53">
        <f t="shared" si="15"/>
        <v>30130</v>
      </c>
      <c r="K1008" s="33">
        <f>DATEDIF(J1008,DATE(2023,6,8),"Y")</f>
        <v>40</v>
      </c>
    </row>
    <row r="1009" spans="1:11" x14ac:dyDescent="0.25">
      <c r="A1009" s="22" t="s">
        <v>1040</v>
      </c>
      <c r="B1009" s="23">
        <v>1963</v>
      </c>
      <c r="C1009" s="23" t="s">
        <v>15</v>
      </c>
      <c r="D1009" s="23">
        <v>5</v>
      </c>
      <c r="E1009" s="23">
        <v>0</v>
      </c>
      <c r="F1009" s="44">
        <v>8177.9</v>
      </c>
      <c r="G1009" s="22" t="s">
        <v>12</v>
      </c>
      <c r="H1009" s="22" t="s">
        <v>16</v>
      </c>
      <c r="I1009" s="22" t="s">
        <v>13</v>
      </c>
      <c r="J1009" s="52">
        <f t="shared" si="15"/>
        <v>23320</v>
      </c>
      <c r="K1009" s="32">
        <f>DATEDIF(J1009,DATE(2023,6,8),"Y")</f>
        <v>59</v>
      </c>
    </row>
    <row r="1010" spans="1:11" x14ac:dyDescent="0.25">
      <c r="A1010" s="25" t="s">
        <v>1041</v>
      </c>
      <c r="B1010" s="26">
        <v>1983</v>
      </c>
      <c r="C1010" s="26" t="s">
        <v>18</v>
      </c>
      <c r="D1010" s="26">
        <v>8</v>
      </c>
      <c r="E1010" s="26">
        <v>3</v>
      </c>
      <c r="F1010" s="45">
        <v>8179.51</v>
      </c>
      <c r="G1010" s="25" t="s">
        <v>11</v>
      </c>
      <c r="H1010" s="25" t="s">
        <v>11</v>
      </c>
      <c r="I1010" s="25" t="s">
        <v>516</v>
      </c>
      <c r="J1010" s="53">
        <f t="shared" si="15"/>
        <v>30475</v>
      </c>
      <c r="K1010" s="33">
        <f>DATEDIF(J1010,DATE(2023,6,8),"Y")</f>
        <v>40</v>
      </c>
    </row>
    <row r="1011" spans="1:11" x14ac:dyDescent="0.25">
      <c r="A1011" s="22" t="s">
        <v>1042</v>
      </c>
      <c r="B1011" s="23">
        <v>1997</v>
      </c>
      <c r="C1011" s="23" t="s">
        <v>37</v>
      </c>
      <c r="D1011" s="23">
        <v>21</v>
      </c>
      <c r="E1011" s="23">
        <v>0</v>
      </c>
      <c r="F1011" s="44">
        <v>8182.89</v>
      </c>
      <c r="G1011" s="22" t="s">
        <v>11</v>
      </c>
      <c r="H1011" s="22" t="s">
        <v>16</v>
      </c>
      <c r="I1011" s="22" t="s">
        <v>535</v>
      </c>
      <c r="J1011" s="52">
        <f t="shared" si="15"/>
        <v>35724</v>
      </c>
      <c r="K1011" s="32">
        <f>DATEDIF(J1011,DATE(2023,6,8),"Y")</f>
        <v>25</v>
      </c>
    </row>
    <row r="1012" spans="1:11" x14ac:dyDescent="0.25">
      <c r="A1012" s="25" t="s">
        <v>1043</v>
      </c>
      <c r="B1012" s="26">
        <v>1962</v>
      </c>
      <c r="C1012" s="26" t="s">
        <v>15</v>
      </c>
      <c r="D1012" s="26">
        <v>23</v>
      </c>
      <c r="E1012" s="26">
        <v>0</v>
      </c>
      <c r="F1012" s="45">
        <v>8188.12</v>
      </c>
      <c r="G1012" s="25" t="s">
        <v>12</v>
      </c>
      <c r="H1012" s="25" t="s">
        <v>12</v>
      </c>
      <c r="I1012" s="25" t="s">
        <v>13</v>
      </c>
      <c r="J1012" s="53">
        <f t="shared" si="15"/>
        <v>22973</v>
      </c>
      <c r="K1012" s="33">
        <f>DATEDIF(J1012,DATE(2023,6,8),"Y")</f>
        <v>60</v>
      </c>
    </row>
    <row r="1013" spans="1:11" x14ac:dyDescent="0.25">
      <c r="A1013" s="22" t="s">
        <v>1044</v>
      </c>
      <c r="B1013" s="23">
        <v>1978</v>
      </c>
      <c r="C1013" s="23" t="s">
        <v>37</v>
      </c>
      <c r="D1013" s="23">
        <v>24</v>
      </c>
      <c r="E1013" s="23">
        <v>2</v>
      </c>
      <c r="F1013" s="44">
        <v>8211.1</v>
      </c>
      <c r="G1013" s="22" t="s">
        <v>11</v>
      </c>
      <c r="H1013" s="22" t="s">
        <v>12</v>
      </c>
      <c r="I1013" s="22" t="s">
        <v>13</v>
      </c>
      <c r="J1013" s="52">
        <f t="shared" si="15"/>
        <v>28787</v>
      </c>
      <c r="K1013" s="32">
        <f>DATEDIF(J1013,DATE(2023,6,8),"Y")</f>
        <v>44</v>
      </c>
    </row>
    <row r="1014" spans="1:11" x14ac:dyDescent="0.25">
      <c r="A1014" s="25" t="s">
        <v>1045</v>
      </c>
      <c r="B1014" s="26">
        <v>1978</v>
      </c>
      <c r="C1014" s="26" t="s">
        <v>18</v>
      </c>
      <c r="D1014" s="26">
        <v>30</v>
      </c>
      <c r="E1014" s="26">
        <v>2</v>
      </c>
      <c r="F1014" s="45">
        <v>8219.2000000000007</v>
      </c>
      <c r="G1014" s="25" t="s">
        <v>11</v>
      </c>
      <c r="H1014" s="25" t="s">
        <v>11</v>
      </c>
      <c r="I1014" s="25" t="s">
        <v>13</v>
      </c>
      <c r="J1014" s="53">
        <f t="shared" si="15"/>
        <v>28671</v>
      </c>
      <c r="K1014" s="33">
        <f>DATEDIF(J1014,DATE(2023,6,8),"Y")</f>
        <v>44</v>
      </c>
    </row>
    <row r="1015" spans="1:11" x14ac:dyDescent="0.25">
      <c r="A1015" s="22" t="s">
        <v>1046</v>
      </c>
      <c r="B1015" s="23">
        <v>1976</v>
      </c>
      <c r="C1015" s="23" t="s">
        <v>20</v>
      </c>
      <c r="D1015" s="23">
        <v>3</v>
      </c>
      <c r="E1015" s="23">
        <v>1</v>
      </c>
      <c r="F1015" s="44">
        <v>8232.64</v>
      </c>
      <c r="G1015" s="22" t="s">
        <v>11</v>
      </c>
      <c r="H1015" s="22" t="s">
        <v>12</v>
      </c>
      <c r="I1015" s="22" t="s">
        <v>13</v>
      </c>
      <c r="J1015" s="52">
        <f t="shared" si="15"/>
        <v>28006</v>
      </c>
      <c r="K1015" s="32">
        <f>DATEDIF(J1015,DATE(2023,6,8),"Y")</f>
        <v>46</v>
      </c>
    </row>
    <row r="1016" spans="1:11" x14ac:dyDescent="0.25">
      <c r="A1016" s="25" t="s">
        <v>1047</v>
      </c>
      <c r="B1016" s="26">
        <v>1976</v>
      </c>
      <c r="C1016" s="26" t="s">
        <v>18</v>
      </c>
      <c r="D1016" s="26">
        <v>30</v>
      </c>
      <c r="E1016" s="26">
        <v>1</v>
      </c>
      <c r="F1016" s="45">
        <v>8233.1</v>
      </c>
      <c r="G1016" s="25" t="s">
        <v>11</v>
      </c>
      <c r="H1016" s="25" t="s">
        <v>11</v>
      </c>
      <c r="I1016" s="25" t="s">
        <v>13</v>
      </c>
      <c r="J1016" s="53">
        <f t="shared" si="15"/>
        <v>27941</v>
      </c>
      <c r="K1016" s="33">
        <f>DATEDIF(J1016,DATE(2023,6,8),"Y")</f>
        <v>46</v>
      </c>
    </row>
    <row r="1017" spans="1:11" x14ac:dyDescent="0.25">
      <c r="A1017" s="22" t="s">
        <v>1048</v>
      </c>
      <c r="B1017" s="23">
        <v>1976</v>
      </c>
      <c r="C1017" s="23" t="s">
        <v>20</v>
      </c>
      <c r="D1017" s="23">
        <v>2</v>
      </c>
      <c r="E1017" s="23">
        <v>1</v>
      </c>
      <c r="F1017" s="44">
        <v>8240.59</v>
      </c>
      <c r="G1017" s="22" t="s">
        <v>11</v>
      </c>
      <c r="H1017" s="22" t="s">
        <v>11</v>
      </c>
      <c r="I1017" s="22" t="s">
        <v>13</v>
      </c>
      <c r="J1017" s="52">
        <f t="shared" si="15"/>
        <v>28005</v>
      </c>
      <c r="K1017" s="32">
        <f>DATEDIF(J1017,DATE(2023,6,8),"Y")</f>
        <v>46</v>
      </c>
    </row>
    <row r="1018" spans="1:11" x14ac:dyDescent="0.25">
      <c r="A1018" s="25" t="s">
        <v>1049</v>
      </c>
      <c r="B1018" s="26">
        <v>1982</v>
      </c>
      <c r="C1018" s="26" t="s">
        <v>20</v>
      </c>
      <c r="D1018" s="26">
        <v>27</v>
      </c>
      <c r="E1018" s="26">
        <v>3</v>
      </c>
      <c r="F1018" s="45">
        <v>8252.2800000000007</v>
      </c>
      <c r="G1018" s="25" t="s">
        <v>11</v>
      </c>
      <c r="H1018" s="25" t="s">
        <v>11</v>
      </c>
      <c r="I1018" s="25" t="s">
        <v>247</v>
      </c>
      <c r="J1018" s="53">
        <f t="shared" si="15"/>
        <v>30221</v>
      </c>
      <c r="K1018" s="33">
        <f>DATEDIF(J1018,DATE(2023,6,8),"Y")</f>
        <v>40</v>
      </c>
    </row>
    <row r="1019" spans="1:11" x14ac:dyDescent="0.25">
      <c r="A1019" s="22" t="s">
        <v>1050</v>
      </c>
      <c r="B1019" s="23">
        <v>1964</v>
      </c>
      <c r="C1019" s="23" t="s">
        <v>20</v>
      </c>
      <c r="D1019" s="23">
        <v>5</v>
      </c>
      <c r="E1019" s="23">
        <v>0</v>
      </c>
      <c r="F1019" s="44">
        <v>8268</v>
      </c>
      <c r="G1019" s="22" t="s">
        <v>12</v>
      </c>
      <c r="H1019" s="22" t="s">
        <v>12</v>
      </c>
      <c r="I1019" s="22" t="s">
        <v>13</v>
      </c>
      <c r="J1019" s="52">
        <f t="shared" si="15"/>
        <v>23625</v>
      </c>
      <c r="K1019" s="32">
        <f>DATEDIF(J1019,DATE(2023,6,8),"Y")</f>
        <v>58</v>
      </c>
    </row>
    <row r="1020" spans="1:11" x14ac:dyDescent="0.25">
      <c r="A1020" s="25" t="s">
        <v>1051</v>
      </c>
      <c r="B1020" s="26">
        <v>1974</v>
      </c>
      <c r="C1020" s="26" t="s">
        <v>35</v>
      </c>
      <c r="D1020" s="26">
        <v>5</v>
      </c>
      <c r="E1020" s="26">
        <v>0</v>
      </c>
      <c r="F1020" s="45">
        <v>8269.0400000000009</v>
      </c>
      <c r="G1020" s="25" t="s">
        <v>11</v>
      </c>
      <c r="H1020" s="25" t="s">
        <v>16</v>
      </c>
      <c r="I1020" s="25" t="s">
        <v>42</v>
      </c>
      <c r="J1020" s="53">
        <f t="shared" si="15"/>
        <v>27246</v>
      </c>
      <c r="K1020" s="33">
        <f>DATEDIF(J1020,DATE(2023,6,8),"Y")</f>
        <v>48</v>
      </c>
    </row>
    <row r="1021" spans="1:11" x14ac:dyDescent="0.25">
      <c r="A1021" s="22" t="s">
        <v>1052</v>
      </c>
      <c r="B1021" s="23">
        <v>2000</v>
      </c>
      <c r="C1021" s="23" t="s">
        <v>15</v>
      </c>
      <c r="D1021" s="23">
        <v>28</v>
      </c>
      <c r="E1021" s="23">
        <v>0</v>
      </c>
      <c r="F1021" s="44">
        <v>8271.4599999999991</v>
      </c>
      <c r="G1021" s="22" t="s">
        <v>11</v>
      </c>
      <c r="H1021" s="22" t="s">
        <v>16</v>
      </c>
      <c r="I1021" s="22" t="s">
        <v>249</v>
      </c>
      <c r="J1021" s="52">
        <f t="shared" si="15"/>
        <v>36858</v>
      </c>
      <c r="K1021" s="32">
        <f>DATEDIF(J1021,DATE(2023,6,8),"Y")</f>
        <v>22</v>
      </c>
    </row>
    <row r="1022" spans="1:11" x14ac:dyDescent="0.25">
      <c r="A1022" s="25" t="s">
        <v>1053</v>
      </c>
      <c r="B1022" s="26">
        <v>1974</v>
      </c>
      <c r="C1022" s="26" t="s">
        <v>20</v>
      </c>
      <c r="D1022" s="26">
        <v>26</v>
      </c>
      <c r="E1022" s="26">
        <v>0</v>
      </c>
      <c r="F1022" s="45">
        <v>8277.52</v>
      </c>
      <c r="G1022" s="25" t="s">
        <v>11</v>
      </c>
      <c r="H1022" s="25" t="s">
        <v>11</v>
      </c>
      <c r="I1022" s="25" t="s">
        <v>42</v>
      </c>
      <c r="J1022" s="53">
        <f t="shared" si="15"/>
        <v>27298</v>
      </c>
      <c r="K1022" s="33">
        <f>DATEDIF(J1022,DATE(2023,6,8),"Y")</f>
        <v>48</v>
      </c>
    </row>
    <row r="1023" spans="1:11" x14ac:dyDescent="0.25">
      <c r="A1023" s="22" t="s">
        <v>1054</v>
      </c>
      <c r="B1023" s="23">
        <v>1974</v>
      </c>
      <c r="C1023" s="23" t="s">
        <v>30</v>
      </c>
      <c r="D1023" s="23">
        <v>22</v>
      </c>
      <c r="E1023" s="23">
        <v>0</v>
      </c>
      <c r="F1023" s="44">
        <v>8280.6200000000008</v>
      </c>
      <c r="G1023" s="22" t="s">
        <v>11</v>
      </c>
      <c r="H1023" s="22" t="s">
        <v>11</v>
      </c>
      <c r="I1023" s="22" t="s">
        <v>13</v>
      </c>
      <c r="J1023" s="52">
        <f t="shared" si="15"/>
        <v>27385</v>
      </c>
      <c r="K1023" s="32">
        <f>DATEDIF(J1023,DATE(2023,6,8),"Y")</f>
        <v>48</v>
      </c>
    </row>
    <row r="1024" spans="1:11" x14ac:dyDescent="0.25">
      <c r="A1024" s="25" t="s">
        <v>1055</v>
      </c>
      <c r="B1024" s="26">
        <v>1974</v>
      </c>
      <c r="C1024" s="26" t="s">
        <v>18</v>
      </c>
      <c r="D1024" s="26">
        <v>6</v>
      </c>
      <c r="E1024" s="26">
        <v>0</v>
      </c>
      <c r="F1024" s="45">
        <v>8283.68</v>
      </c>
      <c r="G1024" s="25" t="s">
        <v>11</v>
      </c>
      <c r="H1024" s="25" t="s">
        <v>12</v>
      </c>
      <c r="I1024" s="25" t="s">
        <v>13</v>
      </c>
      <c r="J1024" s="53">
        <f t="shared" si="15"/>
        <v>27186</v>
      </c>
      <c r="K1024" s="33">
        <f>DATEDIF(J1024,DATE(2023,6,8),"Y")</f>
        <v>49</v>
      </c>
    </row>
    <row r="1025" spans="1:11" x14ac:dyDescent="0.25">
      <c r="A1025" s="22" t="s">
        <v>1056</v>
      </c>
      <c r="B1025" s="23">
        <v>1978</v>
      </c>
      <c r="C1025" s="23" t="s">
        <v>18</v>
      </c>
      <c r="D1025" s="23">
        <v>26</v>
      </c>
      <c r="E1025" s="23">
        <v>2</v>
      </c>
      <c r="F1025" s="44">
        <v>8302.5400000000009</v>
      </c>
      <c r="G1025" s="22" t="s">
        <v>12</v>
      </c>
      <c r="H1025" s="22" t="s">
        <v>12</v>
      </c>
      <c r="I1025" s="22" t="s">
        <v>168</v>
      </c>
      <c r="J1025" s="52">
        <f t="shared" si="15"/>
        <v>28667</v>
      </c>
      <c r="K1025" s="32">
        <f>DATEDIF(J1025,DATE(2023,6,8),"Y")</f>
        <v>44</v>
      </c>
    </row>
    <row r="1026" spans="1:11" x14ac:dyDescent="0.25">
      <c r="A1026" s="25" t="s">
        <v>1057</v>
      </c>
      <c r="B1026" s="26">
        <v>1979</v>
      </c>
      <c r="C1026" s="26" t="s">
        <v>35</v>
      </c>
      <c r="D1026" s="26">
        <v>7</v>
      </c>
      <c r="E1026" s="26">
        <v>2</v>
      </c>
      <c r="F1026" s="45">
        <v>8310.84</v>
      </c>
      <c r="G1026" s="25" t="s">
        <v>11</v>
      </c>
      <c r="H1026" s="25" t="s">
        <v>11</v>
      </c>
      <c r="I1026" s="25" t="s">
        <v>23</v>
      </c>
      <c r="J1026" s="53">
        <f t="shared" si="15"/>
        <v>29074</v>
      </c>
      <c r="K1026" s="33">
        <f>DATEDIF(J1026,DATE(2023,6,8),"Y")</f>
        <v>43</v>
      </c>
    </row>
    <row r="1027" spans="1:11" x14ac:dyDescent="0.25">
      <c r="A1027" s="22" t="s">
        <v>1058</v>
      </c>
      <c r="B1027" s="23">
        <v>1993</v>
      </c>
      <c r="C1027" s="23" t="s">
        <v>18</v>
      </c>
      <c r="D1027" s="23">
        <v>22</v>
      </c>
      <c r="E1027" s="23">
        <v>0</v>
      </c>
      <c r="F1027" s="44">
        <v>8314.65</v>
      </c>
      <c r="G1027" s="22" t="s">
        <v>11</v>
      </c>
      <c r="H1027" s="22" t="s">
        <v>16</v>
      </c>
      <c r="I1027" s="22" t="s">
        <v>23</v>
      </c>
      <c r="J1027" s="52">
        <f t="shared" ref="J1027:J1090" si="16">DATE(B1027,MONTH(1&amp;C1027),D1027)</f>
        <v>34142</v>
      </c>
      <c r="K1027" s="32">
        <f>DATEDIF(J1027,DATE(2023,6,8),"Y")</f>
        <v>29</v>
      </c>
    </row>
    <row r="1028" spans="1:11" x14ac:dyDescent="0.25">
      <c r="A1028" s="25" t="s">
        <v>1059</v>
      </c>
      <c r="B1028" s="26">
        <v>1976</v>
      </c>
      <c r="C1028" s="26" t="s">
        <v>10</v>
      </c>
      <c r="D1028" s="26">
        <v>12</v>
      </c>
      <c r="E1028" s="26">
        <v>1</v>
      </c>
      <c r="F1028" s="45">
        <v>8334.4599999999991</v>
      </c>
      <c r="G1028" s="25" t="s">
        <v>12</v>
      </c>
      <c r="H1028" s="25" t="s">
        <v>11</v>
      </c>
      <c r="I1028" s="25" t="s">
        <v>168</v>
      </c>
      <c r="J1028" s="53">
        <f t="shared" si="16"/>
        <v>27953</v>
      </c>
      <c r="K1028" s="33">
        <f>DATEDIF(J1028,DATE(2023,6,8),"Y")</f>
        <v>46</v>
      </c>
    </row>
    <row r="1029" spans="1:11" x14ac:dyDescent="0.25">
      <c r="A1029" s="22" t="s">
        <v>1060</v>
      </c>
      <c r="B1029" s="23">
        <v>1976</v>
      </c>
      <c r="C1029" s="23" t="s">
        <v>10</v>
      </c>
      <c r="D1029" s="23">
        <v>20</v>
      </c>
      <c r="E1029" s="23">
        <v>1</v>
      </c>
      <c r="F1029" s="44">
        <v>8334.59</v>
      </c>
      <c r="G1029" s="22" t="s">
        <v>12</v>
      </c>
      <c r="H1029" s="22" t="s">
        <v>11</v>
      </c>
      <c r="I1029" s="22" t="s">
        <v>168</v>
      </c>
      <c r="J1029" s="52">
        <f t="shared" si="16"/>
        <v>27961</v>
      </c>
      <c r="K1029" s="32">
        <f>DATEDIF(J1029,DATE(2023,6,8),"Y")</f>
        <v>46</v>
      </c>
    </row>
    <row r="1030" spans="1:11" x14ac:dyDescent="0.25">
      <c r="A1030" s="25" t="s">
        <v>1061</v>
      </c>
      <c r="B1030" s="26">
        <v>1976</v>
      </c>
      <c r="C1030" s="26" t="s">
        <v>10</v>
      </c>
      <c r="D1030" s="26">
        <v>7</v>
      </c>
      <c r="E1030" s="26">
        <v>1</v>
      </c>
      <c r="F1030" s="45">
        <v>8342.91</v>
      </c>
      <c r="G1030" s="25" t="s">
        <v>12</v>
      </c>
      <c r="H1030" s="25" t="s">
        <v>16</v>
      </c>
      <c r="I1030" s="25" t="s">
        <v>168</v>
      </c>
      <c r="J1030" s="53">
        <f t="shared" si="16"/>
        <v>27948</v>
      </c>
      <c r="K1030" s="33">
        <f>DATEDIF(J1030,DATE(2023,6,8),"Y")</f>
        <v>46</v>
      </c>
    </row>
    <row r="1031" spans="1:11" x14ac:dyDescent="0.25">
      <c r="A1031" s="22" t="s">
        <v>1062</v>
      </c>
      <c r="B1031" s="23">
        <v>1976</v>
      </c>
      <c r="C1031" s="23" t="s">
        <v>18</v>
      </c>
      <c r="D1031" s="23">
        <v>12</v>
      </c>
      <c r="E1031" s="23">
        <v>2</v>
      </c>
      <c r="F1031" s="44">
        <v>8347.16</v>
      </c>
      <c r="G1031" s="22" t="s">
        <v>11</v>
      </c>
      <c r="H1031" s="22" t="s">
        <v>16</v>
      </c>
      <c r="I1031" s="22" t="s">
        <v>13</v>
      </c>
      <c r="J1031" s="52">
        <f t="shared" si="16"/>
        <v>27923</v>
      </c>
      <c r="K1031" s="32">
        <f>DATEDIF(J1031,DATE(2023,6,8),"Y")</f>
        <v>46</v>
      </c>
    </row>
    <row r="1032" spans="1:11" x14ac:dyDescent="0.25">
      <c r="A1032" s="25" t="s">
        <v>1063</v>
      </c>
      <c r="B1032" s="26">
        <v>1963</v>
      </c>
      <c r="C1032" s="26" t="s">
        <v>20</v>
      </c>
      <c r="D1032" s="26">
        <v>21</v>
      </c>
      <c r="E1032" s="26">
        <v>0</v>
      </c>
      <c r="F1032" s="45">
        <v>8355.5400000000009</v>
      </c>
      <c r="G1032" s="25" t="s">
        <v>12</v>
      </c>
      <c r="H1032" s="25" t="s">
        <v>12</v>
      </c>
      <c r="I1032" s="25" t="s">
        <v>23</v>
      </c>
      <c r="J1032" s="53">
        <f t="shared" si="16"/>
        <v>23275</v>
      </c>
      <c r="K1032" s="33">
        <f>DATEDIF(J1032,DATE(2023,6,8),"Y")</f>
        <v>59</v>
      </c>
    </row>
    <row r="1033" spans="1:11" x14ac:dyDescent="0.25">
      <c r="A1033" s="22" t="s">
        <v>1064</v>
      </c>
      <c r="B1033" s="23">
        <v>1971</v>
      </c>
      <c r="C1033" s="23" t="s">
        <v>20</v>
      </c>
      <c r="D1033" s="23">
        <v>4</v>
      </c>
      <c r="E1033" s="23">
        <v>0</v>
      </c>
      <c r="F1033" s="44">
        <v>8396.6200000000008</v>
      </c>
      <c r="G1033" s="22" t="s">
        <v>11</v>
      </c>
      <c r="H1033" s="22" t="s">
        <v>12</v>
      </c>
      <c r="I1033" s="22" t="s">
        <v>13</v>
      </c>
      <c r="J1033" s="52">
        <f t="shared" si="16"/>
        <v>26180</v>
      </c>
      <c r="K1033" s="32">
        <f>DATEDIF(J1033,DATE(2023,6,8),"Y")</f>
        <v>51</v>
      </c>
    </row>
    <row r="1034" spans="1:11" x14ac:dyDescent="0.25">
      <c r="A1034" s="25" t="s">
        <v>1065</v>
      </c>
      <c r="B1034" s="26">
        <v>1971</v>
      </c>
      <c r="C1034" s="26" t="s">
        <v>20</v>
      </c>
      <c r="D1034" s="26">
        <v>18</v>
      </c>
      <c r="E1034" s="26">
        <v>0</v>
      </c>
      <c r="F1034" s="45">
        <v>8400.01</v>
      </c>
      <c r="G1034" s="25" t="s">
        <v>11</v>
      </c>
      <c r="H1034" s="25" t="s">
        <v>12</v>
      </c>
      <c r="I1034" s="25" t="s">
        <v>13</v>
      </c>
      <c r="J1034" s="53">
        <f t="shared" si="16"/>
        <v>26194</v>
      </c>
      <c r="K1034" s="33">
        <f>DATEDIF(J1034,DATE(2023,6,8),"Y")</f>
        <v>51</v>
      </c>
    </row>
    <row r="1035" spans="1:11" x14ac:dyDescent="0.25">
      <c r="A1035" s="22" t="s">
        <v>1066</v>
      </c>
      <c r="B1035" s="23">
        <v>1979</v>
      </c>
      <c r="C1035" s="23" t="s">
        <v>18</v>
      </c>
      <c r="D1035" s="23">
        <v>11</v>
      </c>
      <c r="E1035" s="23">
        <v>3</v>
      </c>
      <c r="F1035" s="44">
        <v>8410.0499999999993</v>
      </c>
      <c r="G1035" s="22" t="s">
        <v>11</v>
      </c>
      <c r="H1035" s="22" t="s">
        <v>11</v>
      </c>
      <c r="I1035" s="22" t="s">
        <v>23</v>
      </c>
      <c r="J1035" s="52">
        <f t="shared" si="16"/>
        <v>29017</v>
      </c>
      <c r="K1035" s="32">
        <f>DATEDIF(J1035,DATE(2023,6,8),"Y")</f>
        <v>43</v>
      </c>
    </row>
    <row r="1036" spans="1:11" x14ac:dyDescent="0.25">
      <c r="A1036" s="25" t="s">
        <v>1067</v>
      </c>
      <c r="B1036" s="26">
        <v>1977</v>
      </c>
      <c r="C1036" s="26" t="s">
        <v>20</v>
      </c>
      <c r="D1036" s="26">
        <v>4</v>
      </c>
      <c r="E1036" s="26">
        <v>2</v>
      </c>
      <c r="F1036" s="45">
        <v>8413.4599999999991</v>
      </c>
      <c r="G1036" s="25" t="s">
        <v>12</v>
      </c>
      <c r="H1036" s="25" t="s">
        <v>16</v>
      </c>
      <c r="I1036" s="25" t="s">
        <v>23</v>
      </c>
      <c r="J1036" s="53">
        <f t="shared" si="16"/>
        <v>28372</v>
      </c>
      <c r="K1036" s="33">
        <f>DATEDIF(J1036,DATE(2023,6,8),"Y")</f>
        <v>45</v>
      </c>
    </row>
    <row r="1037" spans="1:11" x14ac:dyDescent="0.25">
      <c r="A1037" s="22" t="s">
        <v>1068</v>
      </c>
      <c r="B1037" s="23">
        <v>1975</v>
      </c>
      <c r="C1037" s="23" t="s">
        <v>20</v>
      </c>
      <c r="D1037" s="23">
        <v>28</v>
      </c>
      <c r="E1037" s="23">
        <v>1</v>
      </c>
      <c r="F1037" s="44">
        <v>8428.07</v>
      </c>
      <c r="G1037" s="22" t="s">
        <v>12</v>
      </c>
      <c r="H1037" s="22" t="s">
        <v>11</v>
      </c>
      <c r="I1037" s="22" t="s">
        <v>23</v>
      </c>
      <c r="J1037" s="52">
        <f t="shared" si="16"/>
        <v>27665</v>
      </c>
      <c r="K1037" s="32">
        <f>DATEDIF(J1037,DATE(2023,6,8),"Y")</f>
        <v>47</v>
      </c>
    </row>
    <row r="1038" spans="1:11" x14ac:dyDescent="0.25">
      <c r="A1038" s="25" t="s">
        <v>1069</v>
      </c>
      <c r="B1038" s="26">
        <v>1963</v>
      </c>
      <c r="C1038" s="26" t="s">
        <v>20</v>
      </c>
      <c r="D1038" s="26">
        <v>24</v>
      </c>
      <c r="E1038" s="26">
        <v>0</v>
      </c>
      <c r="F1038" s="45">
        <v>8440.0499999999993</v>
      </c>
      <c r="G1038" s="25" t="s">
        <v>12</v>
      </c>
      <c r="H1038" s="25" t="s">
        <v>11</v>
      </c>
      <c r="I1038" s="25" t="s">
        <v>13</v>
      </c>
      <c r="J1038" s="53">
        <f t="shared" si="16"/>
        <v>23278</v>
      </c>
      <c r="K1038" s="33">
        <f>DATEDIF(J1038,DATE(2023,6,8),"Y")</f>
        <v>59</v>
      </c>
    </row>
    <row r="1039" spans="1:11" x14ac:dyDescent="0.25">
      <c r="A1039" s="22" t="s">
        <v>1070</v>
      </c>
      <c r="B1039" s="23">
        <v>1972</v>
      </c>
      <c r="C1039" s="23" t="s">
        <v>20</v>
      </c>
      <c r="D1039" s="23">
        <v>9</v>
      </c>
      <c r="E1039" s="23">
        <v>0</v>
      </c>
      <c r="F1039" s="44">
        <v>8442.67</v>
      </c>
      <c r="G1039" s="22" t="s">
        <v>11</v>
      </c>
      <c r="H1039" s="22" t="s">
        <v>12</v>
      </c>
      <c r="I1039" s="22" t="s">
        <v>13</v>
      </c>
      <c r="J1039" s="52">
        <f t="shared" si="16"/>
        <v>26551</v>
      </c>
      <c r="K1039" s="32">
        <f>DATEDIF(J1039,DATE(2023,6,8),"Y")</f>
        <v>50</v>
      </c>
    </row>
    <row r="1040" spans="1:11" x14ac:dyDescent="0.25">
      <c r="A1040" s="25" t="s">
        <v>1071</v>
      </c>
      <c r="B1040" s="26">
        <v>1972</v>
      </c>
      <c r="C1040" s="26" t="s">
        <v>20</v>
      </c>
      <c r="D1040" s="26">
        <v>4</v>
      </c>
      <c r="E1040" s="26">
        <v>0</v>
      </c>
      <c r="F1040" s="45">
        <v>8444.4699999999993</v>
      </c>
      <c r="G1040" s="25" t="s">
        <v>12</v>
      </c>
      <c r="H1040" s="25" t="s">
        <v>16</v>
      </c>
      <c r="I1040" s="25" t="s">
        <v>42</v>
      </c>
      <c r="J1040" s="53">
        <f t="shared" si="16"/>
        <v>26546</v>
      </c>
      <c r="K1040" s="33">
        <f>DATEDIF(J1040,DATE(2023,6,8),"Y")</f>
        <v>50</v>
      </c>
    </row>
    <row r="1041" spans="1:11" x14ac:dyDescent="0.25">
      <c r="A1041" s="22" t="s">
        <v>1072</v>
      </c>
      <c r="B1041" s="23">
        <v>1966</v>
      </c>
      <c r="C1041" s="23" t="s">
        <v>18</v>
      </c>
      <c r="D1041" s="23">
        <v>12</v>
      </c>
      <c r="E1041" s="23">
        <v>0</v>
      </c>
      <c r="F1041" s="44">
        <v>8448.66</v>
      </c>
      <c r="G1041" s="22" t="s">
        <v>12</v>
      </c>
      <c r="H1041" s="22" t="s">
        <v>16</v>
      </c>
      <c r="I1041" s="22" t="s">
        <v>13</v>
      </c>
      <c r="J1041" s="52">
        <f t="shared" si="16"/>
        <v>24270</v>
      </c>
      <c r="K1041" s="32">
        <f>DATEDIF(J1041,DATE(2023,6,8),"Y")</f>
        <v>56</v>
      </c>
    </row>
    <row r="1042" spans="1:11" x14ac:dyDescent="0.25">
      <c r="A1042" s="25" t="s">
        <v>1073</v>
      </c>
      <c r="B1042" s="26">
        <v>1984</v>
      </c>
      <c r="C1042" s="26" t="s">
        <v>18</v>
      </c>
      <c r="D1042" s="26">
        <v>19</v>
      </c>
      <c r="E1042" s="26">
        <v>3</v>
      </c>
      <c r="F1042" s="45">
        <v>8450.82</v>
      </c>
      <c r="G1042" s="25" t="s">
        <v>11</v>
      </c>
      <c r="H1042" s="25" t="s">
        <v>11</v>
      </c>
      <c r="I1042" s="25" t="s">
        <v>200</v>
      </c>
      <c r="J1042" s="53">
        <f t="shared" si="16"/>
        <v>30852</v>
      </c>
      <c r="K1042" s="33">
        <f>DATEDIF(J1042,DATE(2023,6,8),"Y")</f>
        <v>38</v>
      </c>
    </row>
    <row r="1043" spans="1:11" x14ac:dyDescent="0.25">
      <c r="A1043" s="22" t="s">
        <v>1074</v>
      </c>
      <c r="B1043" s="23">
        <v>1972</v>
      </c>
      <c r="C1043" s="23" t="s">
        <v>30</v>
      </c>
      <c r="D1043" s="23">
        <v>26</v>
      </c>
      <c r="E1043" s="23">
        <v>0</v>
      </c>
      <c r="F1043" s="44">
        <v>8457.82</v>
      </c>
      <c r="G1043" s="22" t="s">
        <v>11</v>
      </c>
      <c r="H1043" s="22" t="s">
        <v>12</v>
      </c>
      <c r="I1043" s="22" t="s">
        <v>42</v>
      </c>
      <c r="J1043" s="52">
        <f t="shared" si="16"/>
        <v>26659</v>
      </c>
      <c r="K1043" s="32">
        <f>DATEDIF(J1043,DATE(2023,6,8),"Y")</f>
        <v>50</v>
      </c>
    </row>
    <row r="1044" spans="1:11" x14ac:dyDescent="0.25">
      <c r="A1044" s="25" t="s">
        <v>1075</v>
      </c>
      <c r="B1044" s="26">
        <v>1992</v>
      </c>
      <c r="C1044" s="26" t="s">
        <v>20</v>
      </c>
      <c r="D1044" s="26">
        <v>9</v>
      </c>
      <c r="E1044" s="26">
        <v>0</v>
      </c>
      <c r="F1044" s="45">
        <v>8466.35</v>
      </c>
      <c r="G1044" s="25" t="s">
        <v>11</v>
      </c>
      <c r="H1044" s="25" t="s">
        <v>11</v>
      </c>
      <c r="I1044" s="25" t="s">
        <v>23</v>
      </c>
      <c r="J1044" s="53">
        <f t="shared" si="16"/>
        <v>33856</v>
      </c>
      <c r="K1044" s="33">
        <f>DATEDIF(J1044,DATE(2023,6,8),"Y")</f>
        <v>30</v>
      </c>
    </row>
    <row r="1045" spans="1:11" x14ac:dyDescent="0.25">
      <c r="A1045" s="22" t="s">
        <v>1076</v>
      </c>
      <c r="B1045" s="23">
        <v>1993</v>
      </c>
      <c r="C1045" s="23" t="s">
        <v>15</v>
      </c>
      <c r="D1045" s="23">
        <v>10</v>
      </c>
      <c r="E1045" s="23">
        <v>0</v>
      </c>
      <c r="F1045" s="44">
        <v>8471.65</v>
      </c>
      <c r="G1045" s="22" t="s">
        <v>11</v>
      </c>
      <c r="H1045" s="22" t="s">
        <v>16</v>
      </c>
      <c r="I1045" s="22" t="s">
        <v>23</v>
      </c>
      <c r="J1045" s="52">
        <f t="shared" si="16"/>
        <v>34283</v>
      </c>
      <c r="K1045" s="32">
        <f>DATEDIF(J1045,DATE(2023,6,8),"Y")</f>
        <v>29</v>
      </c>
    </row>
    <row r="1046" spans="1:11" x14ac:dyDescent="0.25">
      <c r="A1046" s="25" t="s">
        <v>1077</v>
      </c>
      <c r="B1046" s="26">
        <v>1977</v>
      </c>
      <c r="C1046" s="26" t="s">
        <v>30</v>
      </c>
      <c r="D1046" s="26">
        <v>26</v>
      </c>
      <c r="E1046" s="26">
        <v>2</v>
      </c>
      <c r="F1046" s="45">
        <v>8515.76</v>
      </c>
      <c r="G1046" s="25" t="s">
        <v>11</v>
      </c>
      <c r="H1046" s="25" t="s">
        <v>11</v>
      </c>
      <c r="I1046" s="25" t="s">
        <v>13</v>
      </c>
      <c r="J1046" s="53">
        <f t="shared" si="16"/>
        <v>28485</v>
      </c>
      <c r="K1046" s="33">
        <f>DATEDIF(J1046,DATE(2023,6,8),"Y")</f>
        <v>45</v>
      </c>
    </row>
    <row r="1047" spans="1:11" x14ac:dyDescent="0.25">
      <c r="A1047" s="22" t="s">
        <v>1078</v>
      </c>
      <c r="B1047" s="23">
        <v>1977</v>
      </c>
      <c r="C1047" s="23" t="s">
        <v>18</v>
      </c>
      <c r="D1047" s="23">
        <v>21</v>
      </c>
      <c r="E1047" s="23">
        <v>2</v>
      </c>
      <c r="F1047" s="44">
        <v>8516.83</v>
      </c>
      <c r="G1047" s="22" t="s">
        <v>11</v>
      </c>
      <c r="H1047" s="22" t="s">
        <v>16</v>
      </c>
      <c r="I1047" s="22" t="s">
        <v>13</v>
      </c>
      <c r="J1047" s="52">
        <f t="shared" si="16"/>
        <v>28297</v>
      </c>
      <c r="K1047" s="32">
        <f>DATEDIF(J1047,DATE(2023,6,8),"Y")</f>
        <v>45</v>
      </c>
    </row>
    <row r="1048" spans="1:11" x14ac:dyDescent="0.25">
      <c r="A1048" s="25" t="s">
        <v>1079</v>
      </c>
      <c r="B1048" s="26">
        <v>1977</v>
      </c>
      <c r="C1048" s="26" t="s">
        <v>30</v>
      </c>
      <c r="D1048" s="26">
        <v>29</v>
      </c>
      <c r="E1048" s="26">
        <v>2</v>
      </c>
      <c r="F1048" s="45">
        <v>8520.0300000000007</v>
      </c>
      <c r="G1048" s="25" t="s">
        <v>11</v>
      </c>
      <c r="H1048" s="25" t="s">
        <v>12</v>
      </c>
      <c r="I1048" s="25" t="s">
        <v>42</v>
      </c>
      <c r="J1048" s="53">
        <f t="shared" si="16"/>
        <v>28488</v>
      </c>
      <c r="K1048" s="33">
        <f>DATEDIF(J1048,DATE(2023,6,8),"Y")</f>
        <v>45</v>
      </c>
    </row>
    <row r="1049" spans="1:11" x14ac:dyDescent="0.25">
      <c r="A1049" s="22" t="s">
        <v>1080</v>
      </c>
      <c r="B1049" s="23">
        <v>1979</v>
      </c>
      <c r="C1049" s="23" t="s">
        <v>35</v>
      </c>
      <c r="D1049" s="23">
        <v>13</v>
      </c>
      <c r="E1049" s="23">
        <v>3</v>
      </c>
      <c r="F1049" s="44">
        <v>8522</v>
      </c>
      <c r="G1049" s="22" t="s">
        <v>11</v>
      </c>
      <c r="H1049" s="22" t="s">
        <v>11</v>
      </c>
      <c r="I1049" s="22" t="s">
        <v>42</v>
      </c>
      <c r="J1049" s="52">
        <f t="shared" si="16"/>
        <v>29080</v>
      </c>
      <c r="K1049" s="32">
        <f>DATEDIF(J1049,DATE(2023,6,8),"Y")</f>
        <v>43</v>
      </c>
    </row>
    <row r="1050" spans="1:11" x14ac:dyDescent="0.25">
      <c r="A1050" s="25" t="s">
        <v>1081</v>
      </c>
      <c r="B1050" s="26">
        <v>1977</v>
      </c>
      <c r="C1050" s="26" t="s">
        <v>10</v>
      </c>
      <c r="D1050" s="26">
        <v>26</v>
      </c>
      <c r="E1050" s="26">
        <v>2</v>
      </c>
      <c r="F1050" s="45">
        <v>8527.5300000000007</v>
      </c>
      <c r="G1050" s="25" t="s">
        <v>11</v>
      </c>
      <c r="H1050" s="25" t="s">
        <v>11</v>
      </c>
      <c r="I1050" s="25" t="s">
        <v>13</v>
      </c>
      <c r="J1050" s="53">
        <f t="shared" si="16"/>
        <v>28332</v>
      </c>
      <c r="K1050" s="33">
        <f>DATEDIF(J1050,DATE(2023,6,8),"Y")</f>
        <v>45</v>
      </c>
    </row>
    <row r="1051" spans="1:11" x14ac:dyDescent="0.25">
      <c r="A1051" s="22" t="s">
        <v>1082</v>
      </c>
      <c r="B1051" s="23">
        <v>1983</v>
      </c>
      <c r="C1051" s="23" t="s">
        <v>10</v>
      </c>
      <c r="D1051" s="23">
        <v>24</v>
      </c>
      <c r="E1051" s="23">
        <v>0</v>
      </c>
      <c r="F1051" s="44">
        <v>8534.67</v>
      </c>
      <c r="G1051" s="22" t="s">
        <v>11</v>
      </c>
      <c r="H1051" s="22" t="s">
        <v>12</v>
      </c>
      <c r="I1051" s="22" t="s">
        <v>247</v>
      </c>
      <c r="J1051" s="52">
        <f t="shared" si="16"/>
        <v>30521</v>
      </c>
      <c r="K1051" s="32">
        <f>DATEDIF(J1051,DATE(2023,6,8),"Y")</f>
        <v>39</v>
      </c>
    </row>
    <row r="1052" spans="1:11" x14ac:dyDescent="0.25">
      <c r="A1052" s="25" t="s">
        <v>1083</v>
      </c>
      <c r="B1052" s="26">
        <v>1981</v>
      </c>
      <c r="C1052" s="26" t="s">
        <v>30</v>
      </c>
      <c r="D1052" s="26">
        <v>27</v>
      </c>
      <c r="E1052" s="26">
        <v>3</v>
      </c>
      <c r="F1052" s="45">
        <v>8538.2900000000009</v>
      </c>
      <c r="G1052" s="25" t="s">
        <v>11</v>
      </c>
      <c r="H1052" s="25" t="s">
        <v>12</v>
      </c>
      <c r="I1052" s="25" t="s">
        <v>247</v>
      </c>
      <c r="J1052" s="53">
        <f t="shared" si="16"/>
        <v>29947</v>
      </c>
      <c r="K1052" s="33">
        <f>DATEDIF(J1052,DATE(2023,6,8),"Y")</f>
        <v>41</v>
      </c>
    </row>
    <row r="1053" spans="1:11" x14ac:dyDescent="0.25">
      <c r="A1053" s="22" t="s">
        <v>1084</v>
      </c>
      <c r="B1053" s="23">
        <v>1975</v>
      </c>
      <c r="C1053" s="23" t="s">
        <v>15</v>
      </c>
      <c r="D1053" s="23">
        <v>6</v>
      </c>
      <c r="E1053" s="23">
        <v>1</v>
      </c>
      <c r="F1053" s="44">
        <v>8539.67</v>
      </c>
      <c r="G1053" s="22" t="s">
        <v>11</v>
      </c>
      <c r="H1053" s="22" t="s">
        <v>12</v>
      </c>
      <c r="I1053" s="22" t="s">
        <v>42</v>
      </c>
      <c r="J1053" s="52">
        <f t="shared" si="16"/>
        <v>27704</v>
      </c>
      <c r="K1053" s="32">
        <f>DATEDIF(J1053,DATE(2023,6,8),"Y")</f>
        <v>47</v>
      </c>
    </row>
    <row r="1054" spans="1:11" x14ac:dyDescent="0.25">
      <c r="A1054" s="25" t="s">
        <v>1085</v>
      </c>
      <c r="B1054" s="26">
        <v>1983</v>
      </c>
      <c r="C1054" s="26" t="s">
        <v>30</v>
      </c>
      <c r="D1054" s="26">
        <v>12</v>
      </c>
      <c r="E1054" s="26">
        <v>1</v>
      </c>
      <c r="F1054" s="45">
        <v>8547.69</v>
      </c>
      <c r="G1054" s="25" t="s">
        <v>11</v>
      </c>
      <c r="H1054" s="25" t="s">
        <v>16</v>
      </c>
      <c r="I1054" s="25" t="s">
        <v>13</v>
      </c>
      <c r="J1054" s="53">
        <f t="shared" si="16"/>
        <v>30662</v>
      </c>
      <c r="K1054" s="33">
        <f>DATEDIF(J1054,DATE(2023,6,8),"Y")</f>
        <v>39</v>
      </c>
    </row>
    <row r="1055" spans="1:11" x14ac:dyDescent="0.25">
      <c r="A1055" s="22" t="s">
        <v>1086</v>
      </c>
      <c r="B1055" s="23">
        <v>1975</v>
      </c>
      <c r="C1055" s="23" t="s">
        <v>35</v>
      </c>
      <c r="D1055" s="23">
        <v>6</v>
      </c>
      <c r="E1055" s="23">
        <v>1</v>
      </c>
      <c r="F1055" s="44">
        <v>8551.35</v>
      </c>
      <c r="G1055" s="22" t="s">
        <v>11</v>
      </c>
      <c r="H1055" s="22" t="s">
        <v>11</v>
      </c>
      <c r="I1055" s="22" t="s">
        <v>42</v>
      </c>
      <c r="J1055" s="52">
        <f t="shared" si="16"/>
        <v>27612</v>
      </c>
      <c r="K1055" s="32">
        <f>DATEDIF(J1055,DATE(2023,6,8),"Y")</f>
        <v>47</v>
      </c>
    </row>
    <row r="1056" spans="1:11" x14ac:dyDescent="0.25">
      <c r="A1056" s="25" t="s">
        <v>1087</v>
      </c>
      <c r="B1056" s="26">
        <v>1975</v>
      </c>
      <c r="C1056" s="26" t="s">
        <v>35</v>
      </c>
      <c r="D1056" s="26">
        <v>21</v>
      </c>
      <c r="E1056" s="26">
        <v>1</v>
      </c>
      <c r="F1056" s="45">
        <v>8556.91</v>
      </c>
      <c r="G1056" s="25" t="s">
        <v>11</v>
      </c>
      <c r="H1056" s="25" t="s">
        <v>16</v>
      </c>
      <c r="I1056" s="25" t="s">
        <v>42</v>
      </c>
      <c r="J1056" s="53">
        <f t="shared" si="16"/>
        <v>27627</v>
      </c>
      <c r="K1056" s="33">
        <f>DATEDIF(J1056,DATE(2023,6,8),"Y")</f>
        <v>47</v>
      </c>
    </row>
    <row r="1057" spans="1:11" x14ac:dyDescent="0.25">
      <c r="A1057" s="22" t="s">
        <v>1088</v>
      </c>
      <c r="B1057" s="23">
        <v>1988</v>
      </c>
      <c r="C1057" s="23" t="s">
        <v>20</v>
      </c>
      <c r="D1057" s="23">
        <v>21</v>
      </c>
      <c r="E1057" s="23">
        <v>3</v>
      </c>
      <c r="F1057" s="44">
        <v>8567.25</v>
      </c>
      <c r="G1057" s="22" t="s">
        <v>11</v>
      </c>
      <c r="H1057" s="22" t="s">
        <v>16</v>
      </c>
      <c r="I1057" s="22" t="s">
        <v>23</v>
      </c>
      <c r="J1057" s="52">
        <f t="shared" si="16"/>
        <v>32407</v>
      </c>
      <c r="K1057" s="32">
        <f>DATEDIF(J1057,DATE(2023,6,8),"Y")</f>
        <v>34</v>
      </c>
    </row>
    <row r="1058" spans="1:11" x14ac:dyDescent="0.25">
      <c r="A1058" s="25" t="s">
        <v>1089</v>
      </c>
      <c r="B1058" s="26">
        <v>1975</v>
      </c>
      <c r="C1058" s="26" t="s">
        <v>20</v>
      </c>
      <c r="D1058" s="26">
        <v>26</v>
      </c>
      <c r="E1058" s="26">
        <v>1</v>
      </c>
      <c r="F1058" s="45">
        <v>8569.86</v>
      </c>
      <c r="G1058" s="25" t="s">
        <v>11</v>
      </c>
      <c r="H1058" s="25" t="s">
        <v>12</v>
      </c>
      <c r="I1058" s="25" t="s">
        <v>13</v>
      </c>
      <c r="J1058" s="53">
        <f t="shared" si="16"/>
        <v>27663</v>
      </c>
      <c r="K1058" s="33">
        <f>DATEDIF(J1058,DATE(2023,6,8),"Y")</f>
        <v>47</v>
      </c>
    </row>
    <row r="1059" spans="1:11" x14ac:dyDescent="0.25">
      <c r="A1059" s="22" t="s">
        <v>1090</v>
      </c>
      <c r="B1059" s="23">
        <v>1982</v>
      </c>
      <c r="C1059" s="23" t="s">
        <v>30</v>
      </c>
      <c r="D1059" s="23">
        <v>6</v>
      </c>
      <c r="E1059" s="23">
        <v>3</v>
      </c>
      <c r="F1059" s="44">
        <v>8572.0400000000009</v>
      </c>
      <c r="G1059" s="22" t="s">
        <v>11</v>
      </c>
      <c r="H1059" s="22" t="s">
        <v>11</v>
      </c>
      <c r="I1059" s="22" t="s">
        <v>300</v>
      </c>
      <c r="J1059" s="52">
        <f t="shared" si="16"/>
        <v>30291</v>
      </c>
      <c r="K1059" s="32">
        <f>DATEDIF(J1059,DATE(2023,6,8),"Y")</f>
        <v>40</v>
      </c>
    </row>
    <row r="1060" spans="1:11" x14ac:dyDescent="0.25">
      <c r="A1060" s="25" t="s">
        <v>1091</v>
      </c>
      <c r="B1060" s="26">
        <v>1987</v>
      </c>
      <c r="C1060" s="26" t="s">
        <v>15</v>
      </c>
      <c r="D1060" s="26">
        <v>11</v>
      </c>
      <c r="E1060" s="26">
        <v>3</v>
      </c>
      <c r="F1060" s="45">
        <v>8573.2999999999993</v>
      </c>
      <c r="G1060" s="25" t="s">
        <v>11</v>
      </c>
      <c r="H1060" s="25" t="s">
        <v>11</v>
      </c>
      <c r="I1060" s="25" t="s">
        <v>300</v>
      </c>
      <c r="J1060" s="53">
        <f t="shared" si="16"/>
        <v>32092</v>
      </c>
      <c r="K1060" s="33">
        <f>DATEDIF(J1060,DATE(2023,6,8),"Y")</f>
        <v>35</v>
      </c>
    </row>
    <row r="1061" spans="1:11" x14ac:dyDescent="0.25">
      <c r="A1061" s="22" t="s">
        <v>1092</v>
      </c>
      <c r="B1061" s="23">
        <v>1983</v>
      </c>
      <c r="C1061" s="23" t="s">
        <v>30</v>
      </c>
      <c r="D1061" s="23">
        <v>30</v>
      </c>
      <c r="E1061" s="23">
        <v>5</v>
      </c>
      <c r="F1061" s="44">
        <v>8582.2999999999993</v>
      </c>
      <c r="G1061" s="22" t="s">
        <v>11</v>
      </c>
      <c r="H1061" s="22" t="s">
        <v>16</v>
      </c>
      <c r="I1061" s="22" t="s">
        <v>13</v>
      </c>
      <c r="J1061" s="52">
        <f t="shared" si="16"/>
        <v>30680</v>
      </c>
      <c r="K1061" s="32">
        <f>DATEDIF(J1061,DATE(2023,6,8),"Y")</f>
        <v>39</v>
      </c>
    </row>
    <row r="1062" spans="1:11" x14ac:dyDescent="0.25">
      <c r="A1062" s="25" t="s">
        <v>1093</v>
      </c>
      <c r="B1062" s="26">
        <v>1983</v>
      </c>
      <c r="C1062" s="26" t="s">
        <v>10</v>
      </c>
      <c r="D1062" s="26">
        <v>25</v>
      </c>
      <c r="E1062" s="26">
        <v>5</v>
      </c>
      <c r="F1062" s="45">
        <v>8596.83</v>
      </c>
      <c r="G1062" s="25" t="s">
        <v>11</v>
      </c>
      <c r="H1062" s="25" t="s">
        <v>12</v>
      </c>
      <c r="I1062" s="25" t="s">
        <v>13</v>
      </c>
      <c r="J1062" s="53">
        <f t="shared" si="16"/>
        <v>30522</v>
      </c>
      <c r="K1062" s="33">
        <f>DATEDIF(J1062,DATE(2023,6,8),"Y")</f>
        <v>39</v>
      </c>
    </row>
    <row r="1063" spans="1:11" x14ac:dyDescent="0.25">
      <c r="A1063" s="22" t="s">
        <v>1094</v>
      </c>
      <c r="B1063" s="23">
        <v>1973</v>
      </c>
      <c r="C1063" s="23" t="s">
        <v>10</v>
      </c>
      <c r="D1063" s="23">
        <v>11</v>
      </c>
      <c r="E1063" s="23">
        <v>0</v>
      </c>
      <c r="F1063" s="44">
        <v>8601.33</v>
      </c>
      <c r="G1063" s="22" t="s">
        <v>11</v>
      </c>
      <c r="H1063" s="22" t="s">
        <v>16</v>
      </c>
      <c r="I1063" s="22" t="s">
        <v>13</v>
      </c>
      <c r="J1063" s="52">
        <f t="shared" si="16"/>
        <v>26856</v>
      </c>
      <c r="K1063" s="32">
        <f>DATEDIF(J1063,DATE(2023,6,8),"Y")</f>
        <v>49</v>
      </c>
    </row>
    <row r="1064" spans="1:11" x14ac:dyDescent="0.25">
      <c r="A1064" s="25" t="s">
        <v>1095</v>
      </c>
      <c r="B1064" s="26">
        <v>1977</v>
      </c>
      <c r="C1064" s="26" t="s">
        <v>20</v>
      </c>
      <c r="D1064" s="26">
        <v>24</v>
      </c>
      <c r="E1064" s="26">
        <v>2</v>
      </c>
      <c r="F1064" s="45">
        <v>8603.82</v>
      </c>
      <c r="G1064" s="25" t="s">
        <v>11</v>
      </c>
      <c r="H1064" s="25" t="s">
        <v>16</v>
      </c>
      <c r="I1064" s="25" t="s">
        <v>166</v>
      </c>
      <c r="J1064" s="53">
        <f t="shared" si="16"/>
        <v>28392</v>
      </c>
      <c r="K1064" s="33">
        <f>DATEDIF(J1064,DATE(2023,6,8),"Y")</f>
        <v>45</v>
      </c>
    </row>
    <row r="1065" spans="1:11" x14ac:dyDescent="0.25">
      <c r="A1065" s="22" t="s">
        <v>1096</v>
      </c>
      <c r="B1065" s="23">
        <v>1977</v>
      </c>
      <c r="C1065" s="23" t="s">
        <v>15</v>
      </c>
      <c r="D1065" s="23">
        <v>12</v>
      </c>
      <c r="E1065" s="23">
        <v>2</v>
      </c>
      <c r="F1065" s="44">
        <v>8604.48</v>
      </c>
      <c r="G1065" s="22" t="s">
        <v>12</v>
      </c>
      <c r="H1065" s="22" t="s">
        <v>11</v>
      </c>
      <c r="I1065" s="22" t="s">
        <v>168</v>
      </c>
      <c r="J1065" s="52">
        <f t="shared" si="16"/>
        <v>28441</v>
      </c>
      <c r="K1065" s="32">
        <f>DATEDIF(J1065,DATE(2023,6,8),"Y")</f>
        <v>45</v>
      </c>
    </row>
    <row r="1066" spans="1:11" x14ac:dyDescent="0.25">
      <c r="A1066" s="25" t="s">
        <v>1097</v>
      </c>
      <c r="B1066" s="26">
        <v>1977</v>
      </c>
      <c r="C1066" s="26" t="s">
        <v>37</v>
      </c>
      <c r="D1066" s="26">
        <v>15</v>
      </c>
      <c r="E1066" s="26">
        <v>3</v>
      </c>
      <c r="F1066" s="45">
        <v>8605.36</v>
      </c>
      <c r="G1066" s="25" t="s">
        <v>11</v>
      </c>
      <c r="H1066" s="25" t="s">
        <v>11</v>
      </c>
      <c r="I1066" s="25" t="s">
        <v>13</v>
      </c>
      <c r="J1066" s="53">
        <f t="shared" si="16"/>
        <v>28413</v>
      </c>
      <c r="K1066" s="33">
        <f>DATEDIF(J1066,DATE(2023,6,8),"Y")</f>
        <v>45</v>
      </c>
    </row>
    <row r="1067" spans="1:11" x14ac:dyDescent="0.25">
      <c r="A1067" s="22" t="s">
        <v>1098</v>
      </c>
      <c r="B1067" s="23">
        <v>1979</v>
      </c>
      <c r="C1067" s="23" t="s">
        <v>10</v>
      </c>
      <c r="D1067" s="23">
        <v>17</v>
      </c>
      <c r="E1067" s="23">
        <v>3</v>
      </c>
      <c r="F1067" s="44">
        <v>8606.2199999999993</v>
      </c>
      <c r="G1067" s="22" t="s">
        <v>16</v>
      </c>
      <c r="H1067" s="22" t="s">
        <v>11</v>
      </c>
      <c r="I1067" s="22" t="s">
        <v>276</v>
      </c>
      <c r="J1067" s="52">
        <f t="shared" si="16"/>
        <v>29053</v>
      </c>
      <c r="K1067" s="32">
        <f>DATEDIF(J1067,DATE(2023,6,8),"Y")</f>
        <v>43</v>
      </c>
    </row>
    <row r="1068" spans="1:11" x14ac:dyDescent="0.25">
      <c r="A1068" s="25" t="s">
        <v>1099</v>
      </c>
      <c r="B1068" s="26">
        <v>1977</v>
      </c>
      <c r="C1068" s="26" t="s">
        <v>20</v>
      </c>
      <c r="D1068" s="26">
        <v>2</v>
      </c>
      <c r="E1068" s="26">
        <v>3</v>
      </c>
      <c r="F1068" s="45">
        <v>8615.2999999999993</v>
      </c>
      <c r="G1068" s="25" t="s">
        <v>11</v>
      </c>
      <c r="H1068" s="25" t="s">
        <v>12</v>
      </c>
      <c r="I1068" s="25" t="s">
        <v>42</v>
      </c>
      <c r="J1068" s="53">
        <f t="shared" si="16"/>
        <v>28370</v>
      </c>
      <c r="K1068" s="33">
        <f>DATEDIF(J1068,DATE(2023,6,8),"Y")</f>
        <v>45</v>
      </c>
    </row>
    <row r="1069" spans="1:11" x14ac:dyDescent="0.25">
      <c r="A1069" s="22" t="s">
        <v>1100</v>
      </c>
      <c r="B1069" s="23">
        <v>1975</v>
      </c>
      <c r="C1069" s="23" t="s">
        <v>35</v>
      </c>
      <c r="D1069" s="23">
        <v>3</v>
      </c>
      <c r="E1069" s="23">
        <v>1</v>
      </c>
      <c r="F1069" s="44">
        <v>8627.5400000000009</v>
      </c>
      <c r="G1069" s="22" t="s">
        <v>11</v>
      </c>
      <c r="H1069" s="22" t="s">
        <v>11</v>
      </c>
      <c r="I1069" s="22" t="s">
        <v>356</v>
      </c>
      <c r="J1069" s="52">
        <f t="shared" si="16"/>
        <v>27609</v>
      </c>
      <c r="K1069" s="32">
        <f>DATEDIF(J1069,DATE(2023,6,8),"Y")</f>
        <v>47</v>
      </c>
    </row>
    <row r="1070" spans="1:11" x14ac:dyDescent="0.25">
      <c r="A1070" s="25" t="s">
        <v>1101</v>
      </c>
      <c r="B1070" s="26">
        <v>1965</v>
      </c>
      <c r="C1070" s="26" t="s">
        <v>37</v>
      </c>
      <c r="D1070" s="26">
        <v>21</v>
      </c>
      <c r="E1070" s="26">
        <v>0</v>
      </c>
      <c r="F1070" s="45">
        <v>8665.09</v>
      </c>
      <c r="G1070" s="25" t="s">
        <v>12</v>
      </c>
      <c r="H1070" s="25" t="s">
        <v>11</v>
      </c>
      <c r="I1070" s="25" t="s">
        <v>23</v>
      </c>
      <c r="J1070" s="53">
        <f t="shared" si="16"/>
        <v>24036</v>
      </c>
      <c r="K1070" s="33">
        <f>DATEDIF(J1070,DATE(2023,6,8),"Y")</f>
        <v>57</v>
      </c>
    </row>
    <row r="1071" spans="1:11" x14ac:dyDescent="0.25">
      <c r="A1071" s="22" t="s">
        <v>1102</v>
      </c>
      <c r="B1071" s="23">
        <v>1969</v>
      </c>
      <c r="C1071" s="23" t="s">
        <v>35</v>
      </c>
      <c r="D1071" s="23">
        <v>10</v>
      </c>
      <c r="E1071" s="23">
        <v>0</v>
      </c>
      <c r="F1071" s="44">
        <v>8665.14</v>
      </c>
      <c r="G1071" s="22" t="s">
        <v>11</v>
      </c>
      <c r="H1071" s="22" t="s">
        <v>12</v>
      </c>
      <c r="I1071" s="22" t="s">
        <v>13</v>
      </c>
      <c r="J1071" s="52">
        <f t="shared" si="16"/>
        <v>25425</v>
      </c>
      <c r="K1071" s="32">
        <f>DATEDIF(J1071,DATE(2023,6,8),"Y")</f>
        <v>53</v>
      </c>
    </row>
    <row r="1072" spans="1:11" x14ac:dyDescent="0.25">
      <c r="A1072" s="25" t="s">
        <v>1103</v>
      </c>
      <c r="B1072" s="26">
        <v>1974</v>
      </c>
      <c r="C1072" s="26" t="s">
        <v>35</v>
      </c>
      <c r="D1072" s="26">
        <v>16</v>
      </c>
      <c r="E1072" s="26">
        <v>0</v>
      </c>
      <c r="F1072" s="45">
        <v>8671.19</v>
      </c>
      <c r="G1072" s="25" t="s">
        <v>11</v>
      </c>
      <c r="H1072" s="25" t="s">
        <v>16</v>
      </c>
      <c r="I1072" s="25" t="s">
        <v>23</v>
      </c>
      <c r="J1072" s="53">
        <f t="shared" si="16"/>
        <v>27257</v>
      </c>
      <c r="K1072" s="33">
        <f>DATEDIF(J1072,DATE(2023,6,8),"Y")</f>
        <v>48</v>
      </c>
    </row>
    <row r="1073" spans="1:11" x14ac:dyDescent="0.25">
      <c r="A1073" s="22" t="s">
        <v>1104</v>
      </c>
      <c r="B1073" s="23">
        <v>1973</v>
      </c>
      <c r="C1073" s="23" t="s">
        <v>37</v>
      </c>
      <c r="D1073" s="23">
        <v>11</v>
      </c>
      <c r="E1073" s="23">
        <v>0</v>
      </c>
      <c r="F1073" s="44">
        <v>8688.86</v>
      </c>
      <c r="G1073" s="22" t="s">
        <v>11</v>
      </c>
      <c r="H1073" s="22" t="s">
        <v>16</v>
      </c>
      <c r="I1073" s="22" t="s">
        <v>356</v>
      </c>
      <c r="J1073" s="52">
        <f t="shared" si="16"/>
        <v>26948</v>
      </c>
      <c r="K1073" s="32">
        <f>DATEDIF(J1073,DATE(2023,6,8),"Y")</f>
        <v>49</v>
      </c>
    </row>
    <row r="1074" spans="1:11" x14ac:dyDescent="0.25">
      <c r="A1074" s="25" t="s">
        <v>1105</v>
      </c>
      <c r="B1074" s="26">
        <v>1980</v>
      </c>
      <c r="C1074" s="26" t="s">
        <v>37</v>
      </c>
      <c r="D1074" s="26">
        <v>28</v>
      </c>
      <c r="E1074" s="26">
        <v>2</v>
      </c>
      <c r="F1074" s="45">
        <v>8701.84</v>
      </c>
      <c r="G1074" s="25" t="s">
        <v>11</v>
      </c>
      <c r="H1074" s="25" t="s">
        <v>12</v>
      </c>
      <c r="I1074" s="25" t="s">
        <v>300</v>
      </c>
      <c r="J1074" s="53">
        <f t="shared" si="16"/>
        <v>29522</v>
      </c>
      <c r="K1074" s="33">
        <f>DATEDIF(J1074,DATE(2023,6,8),"Y")</f>
        <v>42</v>
      </c>
    </row>
    <row r="1075" spans="1:11" x14ac:dyDescent="0.25">
      <c r="A1075" s="22" t="s">
        <v>1106</v>
      </c>
      <c r="B1075" s="23">
        <v>1973</v>
      </c>
      <c r="C1075" s="23" t="s">
        <v>18</v>
      </c>
      <c r="D1075" s="23">
        <v>25</v>
      </c>
      <c r="E1075" s="23">
        <v>1</v>
      </c>
      <c r="F1075" s="44">
        <v>8703.4599999999991</v>
      </c>
      <c r="G1075" s="22" t="s">
        <v>12</v>
      </c>
      <c r="H1075" s="22" t="s">
        <v>12</v>
      </c>
      <c r="I1075" s="22" t="s">
        <v>42</v>
      </c>
      <c r="J1075" s="52">
        <f t="shared" si="16"/>
        <v>26840</v>
      </c>
      <c r="K1075" s="32">
        <f>DATEDIF(J1075,DATE(2023,6,8),"Y")</f>
        <v>49</v>
      </c>
    </row>
    <row r="1076" spans="1:11" x14ac:dyDescent="0.25">
      <c r="A1076" s="25" t="s">
        <v>1107</v>
      </c>
      <c r="B1076" s="26">
        <v>1976</v>
      </c>
      <c r="C1076" s="26" t="s">
        <v>18</v>
      </c>
      <c r="D1076" s="26">
        <v>17</v>
      </c>
      <c r="E1076" s="26">
        <v>2</v>
      </c>
      <c r="F1076" s="45">
        <v>8733.23</v>
      </c>
      <c r="G1076" s="25" t="s">
        <v>11</v>
      </c>
      <c r="H1076" s="25" t="s">
        <v>12</v>
      </c>
      <c r="I1076" s="25" t="s">
        <v>23</v>
      </c>
      <c r="J1076" s="53">
        <f t="shared" si="16"/>
        <v>27928</v>
      </c>
      <c r="K1076" s="33">
        <f>DATEDIF(J1076,DATE(2023,6,8),"Y")</f>
        <v>46</v>
      </c>
    </row>
    <row r="1077" spans="1:11" x14ac:dyDescent="0.25">
      <c r="A1077" s="22" t="s">
        <v>1108</v>
      </c>
      <c r="B1077" s="23">
        <v>1999</v>
      </c>
      <c r="C1077" s="23" t="s">
        <v>35</v>
      </c>
      <c r="D1077" s="23">
        <v>23</v>
      </c>
      <c r="E1077" s="23">
        <v>0</v>
      </c>
      <c r="F1077" s="44">
        <v>8747.68</v>
      </c>
      <c r="G1077" s="22" t="s">
        <v>11</v>
      </c>
      <c r="H1077" s="22" t="s">
        <v>12</v>
      </c>
      <c r="I1077" s="22" t="s">
        <v>42</v>
      </c>
      <c r="J1077" s="52">
        <f t="shared" si="16"/>
        <v>36395</v>
      </c>
      <c r="K1077" s="32">
        <f>DATEDIF(J1077,DATE(2023,6,8),"Y")</f>
        <v>23</v>
      </c>
    </row>
    <row r="1078" spans="1:11" x14ac:dyDescent="0.25">
      <c r="A1078" s="25" t="s">
        <v>1109</v>
      </c>
      <c r="B1078" s="26">
        <v>1969</v>
      </c>
      <c r="C1078" s="26" t="s">
        <v>20</v>
      </c>
      <c r="D1078" s="26">
        <v>9</v>
      </c>
      <c r="E1078" s="26">
        <v>0</v>
      </c>
      <c r="F1078" s="45">
        <v>8760.1200000000008</v>
      </c>
      <c r="G1078" s="25" t="s">
        <v>11</v>
      </c>
      <c r="H1078" s="25" t="s">
        <v>16</v>
      </c>
      <c r="I1078" s="25" t="s">
        <v>13</v>
      </c>
      <c r="J1078" s="53">
        <f t="shared" si="16"/>
        <v>25455</v>
      </c>
      <c r="K1078" s="33">
        <f>DATEDIF(J1078,DATE(2023,6,8),"Y")</f>
        <v>53</v>
      </c>
    </row>
    <row r="1079" spans="1:11" x14ac:dyDescent="0.25">
      <c r="A1079" s="22" t="s">
        <v>1110</v>
      </c>
      <c r="B1079" s="23">
        <v>1974</v>
      </c>
      <c r="C1079" s="23" t="s">
        <v>20</v>
      </c>
      <c r="D1079" s="23">
        <v>6</v>
      </c>
      <c r="E1079" s="23">
        <v>1</v>
      </c>
      <c r="F1079" s="44">
        <v>8765.25</v>
      </c>
      <c r="G1079" s="22" t="s">
        <v>11</v>
      </c>
      <c r="H1079" s="22" t="s">
        <v>12</v>
      </c>
      <c r="I1079" s="22" t="s">
        <v>23</v>
      </c>
      <c r="J1079" s="52">
        <f t="shared" si="16"/>
        <v>27278</v>
      </c>
      <c r="K1079" s="32">
        <f>DATEDIF(J1079,DATE(2023,6,8),"Y")</f>
        <v>48</v>
      </c>
    </row>
    <row r="1080" spans="1:11" x14ac:dyDescent="0.25">
      <c r="A1080" s="25" t="s">
        <v>1111</v>
      </c>
      <c r="B1080" s="26">
        <v>1971</v>
      </c>
      <c r="C1080" s="26" t="s">
        <v>35</v>
      </c>
      <c r="D1080" s="26">
        <v>23</v>
      </c>
      <c r="E1080" s="26">
        <v>0</v>
      </c>
      <c r="F1080" s="45">
        <v>8782.4699999999993</v>
      </c>
      <c r="G1080" s="25" t="s">
        <v>11</v>
      </c>
      <c r="H1080" s="25" t="s">
        <v>12</v>
      </c>
      <c r="I1080" s="25" t="s">
        <v>42</v>
      </c>
      <c r="J1080" s="53">
        <f t="shared" si="16"/>
        <v>26168</v>
      </c>
      <c r="K1080" s="33">
        <f>DATEDIF(J1080,DATE(2023,6,8),"Y")</f>
        <v>51</v>
      </c>
    </row>
    <row r="1081" spans="1:11" x14ac:dyDescent="0.25">
      <c r="A1081" s="22" t="s">
        <v>1112</v>
      </c>
      <c r="B1081" s="23">
        <v>1971</v>
      </c>
      <c r="C1081" s="23" t="s">
        <v>18</v>
      </c>
      <c r="D1081" s="23">
        <v>18</v>
      </c>
      <c r="E1081" s="23">
        <v>0</v>
      </c>
      <c r="F1081" s="44">
        <v>8798.59</v>
      </c>
      <c r="G1081" s="22" t="s">
        <v>11</v>
      </c>
      <c r="H1081" s="22" t="s">
        <v>16</v>
      </c>
      <c r="I1081" s="22" t="s">
        <v>42</v>
      </c>
      <c r="J1081" s="52">
        <f t="shared" si="16"/>
        <v>26102</v>
      </c>
      <c r="K1081" s="32">
        <f>DATEDIF(J1081,DATE(2023,6,8),"Y")</f>
        <v>51</v>
      </c>
    </row>
    <row r="1082" spans="1:11" x14ac:dyDescent="0.25">
      <c r="A1082" s="25" t="s">
        <v>1113</v>
      </c>
      <c r="B1082" s="26">
        <v>1965</v>
      </c>
      <c r="C1082" s="26" t="s">
        <v>35</v>
      </c>
      <c r="D1082" s="26">
        <v>29</v>
      </c>
      <c r="E1082" s="26">
        <v>0</v>
      </c>
      <c r="F1082" s="45">
        <v>8800.49</v>
      </c>
      <c r="G1082" s="25" t="s">
        <v>12</v>
      </c>
      <c r="H1082" s="25" t="s">
        <v>11</v>
      </c>
      <c r="I1082" s="25" t="s">
        <v>13</v>
      </c>
      <c r="J1082" s="53">
        <f t="shared" si="16"/>
        <v>23983</v>
      </c>
      <c r="K1082" s="33">
        <f>DATEDIF(J1082,DATE(2023,6,8),"Y")</f>
        <v>57</v>
      </c>
    </row>
    <row r="1083" spans="1:11" x14ac:dyDescent="0.25">
      <c r="A1083" s="22" t="s">
        <v>1114</v>
      </c>
      <c r="B1083" s="23">
        <v>2001</v>
      </c>
      <c r="C1083" s="23" t="s">
        <v>15</v>
      </c>
      <c r="D1083" s="23">
        <v>7</v>
      </c>
      <c r="E1083" s="23">
        <v>0</v>
      </c>
      <c r="F1083" s="44">
        <v>8821.8799999999992</v>
      </c>
      <c r="G1083" s="22" t="s">
        <v>11</v>
      </c>
      <c r="H1083" s="22" t="s">
        <v>12</v>
      </c>
      <c r="I1083" s="22" t="s">
        <v>249</v>
      </c>
      <c r="J1083" s="52">
        <f t="shared" si="16"/>
        <v>37202</v>
      </c>
      <c r="K1083" s="32">
        <f>DATEDIF(J1083,DATE(2023,6,8),"Y")</f>
        <v>21</v>
      </c>
    </row>
    <row r="1084" spans="1:11" x14ac:dyDescent="0.25">
      <c r="A1084" s="25" t="s">
        <v>1115</v>
      </c>
      <c r="B1084" s="26">
        <v>1976</v>
      </c>
      <c r="C1084" s="26" t="s">
        <v>18</v>
      </c>
      <c r="D1084" s="26">
        <v>14</v>
      </c>
      <c r="E1084" s="26">
        <v>2</v>
      </c>
      <c r="F1084" s="45">
        <v>8823.2800000000007</v>
      </c>
      <c r="G1084" s="25" t="s">
        <v>11</v>
      </c>
      <c r="H1084" s="25" t="s">
        <v>16</v>
      </c>
      <c r="I1084" s="25" t="s">
        <v>42</v>
      </c>
      <c r="J1084" s="53">
        <f t="shared" si="16"/>
        <v>27925</v>
      </c>
      <c r="K1084" s="33">
        <f>DATEDIF(J1084,DATE(2023,6,8),"Y")</f>
        <v>46</v>
      </c>
    </row>
    <row r="1085" spans="1:11" x14ac:dyDescent="0.25">
      <c r="A1085" s="22" t="s">
        <v>1116</v>
      </c>
      <c r="B1085" s="23">
        <v>1976</v>
      </c>
      <c r="C1085" s="23" t="s">
        <v>37</v>
      </c>
      <c r="D1085" s="23">
        <v>19</v>
      </c>
      <c r="E1085" s="23">
        <v>1</v>
      </c>
      <c r="F1085" s="44">
        <v>8823.99</v>
      </c>
      <c r="G1085" s="22" t="s">
        <v>11</v>
      </c>
      <c r="H1085" s="22" t="s">
        <v>12</v>
      </c>
      <c r="I1085" s="22" t="s">
        <v>247</v>
      </c>
      <c r="J1085" s="52">
        <f t="shared" si="16"/>
        <v>28052</v>
      </c>
      <c r="K1085" s="32">
        <f>DATEDIF(J1085,DATE(2023,6,8),"Y")</f>
        <v>46</v>
      </c>
    </row>
    <row r="1086" spans="1:11" x14ac:dyDescent="0.25">
      <c r="A1086" s="25" t="s">
        <v>1117</v>
      </c>
      <c r="B1086" s="26">
        <v>1988</v>
      </c>
      <c r="C1086" s="26" t="s">
        <v>35</v>
      </c>
      <c r="D1086" s="26">
        <v>22</v>
      </c>
      <c r="E1086" s="26">
        <v>3</v>
      </c>
      <c r="F1086" s="45">
        <v>8824.27</v>
      </c>
      <c r="G1086" s="25" t="s">
        <v>11</v>
      </c>
      <c r="H1086" s="25" t="s">
        <v>16</v>
      </c>
      <c r="I1086" s="25" t="s">
        <v>200</v>
      </c>
      <c r="J1086" s="53">
        <f t="shared" si="16"/>
        <v>32377</v>
      </c>
      <c r="K1086" s="33">
        <f>DATEDIF(J1086,DATE(2023,6,8),"Y")</f>
        <v>34</v>
      </c>
    </row>
    <row r="1087" spans="1:11" x14ac:dyDescent="0.25">
      <c r="A1087" s="22" t="s">
        <v>1118</v>
      </c>
      <c r="B1087" s="23">
        <v>1976</v>
      </c>
      <c r="C1087" s="23" t="s">
        <v>10</v>
      </c>
      <c r="D1087" s="23">
        <v>14</v>
      </c>
      <c r="E1087" s="23">
        <v>2</v>
      </c>
      <c r="F1087" s="44">
        <v>8825.09</v>
      </c>
      <c r="G1087" s="22" t="s">
        <v>11</v>
      </c>
      <c r="H1087" s="22" t="s">
        <v>12</v>
      </c>
      <c r="I1087" s="22" t="s">
        <v>42</v>
      </c>
      <c r="J1087" s="52">
        <f t="shared" si="16"/>
        <v>27955</v>
      </c>
      <c r="K1087" s="32">
        <f>DATEDIF(J1087,DATE(2023,6,8),"Y")</f>
        <v>46</v>
      </c>
    </row>
    <row r="1088" spans="1:11" x14ac:dyDescent="0.25">
      <c r="A1088" s="25" t="s">
        <v>1119</v>
      </c>
      <c r="B1088" s="26">
        <v>1972</v>
      </c>
      <c r="C1088" s="26" t="s">
        <v>15</v>
      </c>
      <c r="D1088" s="26">
        <v>14</v>
      </c>
      <c r="E1088" s="26">
        <v>0</v>
      </c>
      <c r="F1088" s="45">
        <v>8827.2099999999991</v>
      </c>
      <c r="G1088" s="25" t="s">
        <v>12</v>
      </c>
      <c r="H1088" s="25" t="s">
        <v>16</v>
      </c>
      <c r="I1088" s="25" t="s">
        <v>23</v>
      </c>
      <c r="J1088" s="53">
        <f t="shared" si="16"/>
        <v>26617</v>
      </c>
      <c r="K1088" s="33">
        <f>DATEDIF(J1088,DATE(2023,6,8),"Y")</f>
        <v>50</v>
      </c>
    </row>
    <row r="1089" spans="1:11" x14ac:dyDescent="0.25">
      <c r="A1089" s="22" t="s">
        <v>1120</v>
      </c>
      <c r="B1089" s="23">
        <v>1972</v>
      </c>
      <c r="C1089" s="23" t="s">
        <v>15</v>
      </c>
      <c r="D1089" s="23">
        <v>22</v>
      </c>
      <c r="E1089" s="23">
        <v>0</v>
      </c>
      <c r="F1089" s="44">
        <v>8835.26</v>
      </c>
      <c r="G1089" s="22" t="s">
        <v>12</v>
      </c>
      <c r="H1089" s="22" t="s">
        <v>11</v>
      </c>
      <c r="I1089" s="22" t="s">
        <v>23</v>
      </c>
      <c r="J1089" s="52">
        <f t="shared" si="16"/>
        <v>26625</v>
      </c>
      <c r="K1089" s="32">
        <f>DATEDIF(J1089,DATE(2023,6,8),"Y")</f>
        <v>50</v>
      </c>
    </row>
    <row r="1090" spans="1:11" x14ac:dyDescent="0.25">
      <c r="A1090" s="25" t="s">
        <v>1121</v>
      </c>
      <c r="B1090" s="26">
        <v>1974</v>
      </c>
      <c r="C1090" s="26" t="s">
        <v>18</v>
      </c>
      <c r="D1090" s="26">
        <v>18</v>
      </c>
      <c r="E1090" s="26">
        <v>1</v>
      </c>
      <c r="F1090" s="45">
        <v>8871.15</v>
      </c>
      <c r="G1090" s="25" t="s">
        <v>11</v>
      </c>
      <c r="H1090" s="25" t="s">
        <v>12</v>
      </c>
      <c r="I1090" s="25" t="s">
        <v>13</v>
      </c>
      <c r="J1090" s="53">
        <f t="shared" si="16"/>
        <v>27198</v>
      </c>
      <c r="K1090" s="33">
        <f>DATEDIF(J1090,DATE(2023,6,8),"Y")</f>
        <v>48</v>
      </c>
    </row>
    <row r="1091" spans="1:11" x14ac:dyDescent="0.25">
      <c r="A1091" s="22" t="s">
        <v>1122</v>
      </c>
      <c r="B1091" s="23">
        <v>1973</v>
      </c>
      <c r="C1091" s="23" t="s">
        <v>20</v>
      </c>
      <c r="D1091" s="23">
        <v>9</v>
      </c>
      <c r="E1091" s="23">
        <v>0</v>
      </c>
      <c r="F1091" s="44">
        <v>8890.59</v>
      </c>
      <c r="G1091" s="22" t="s">
        <v>11</v>
      </c>
      <c r="H1091" s="22" t="s">
        <v>12</v>
      </c>
      <c r="I1091" s="22" t="s">
        <v>23</v>
      </c>
      <c r="J1091" s="52">
        <f t="shared" ref="J1091:J1154" si="17">DATE(B1091,MONTH(1&amp;C1091),D1091)</f>
        <v>26916</v>
      </c>
      <c r="K1091" s="32">
        <f>DATEDIF(J1091,DATE(2023,6,8),"Y")</f>
        <v>49</v>
      </c>
    </row>
    <row r="1092" spans="1:11" x14ac:dyDescent="0.25">
      <c r="A1092" s="25" t="s">
        <v>1123</v>
      </c>
      <c r="B1092" s="26">
        <v>1978</v>
      </c>
      <c r="C1092" s="26" t="s">
        <v>30</v>
      </c>
      <c r="D1092" s="26">
        <v>16</v>
      </c>
      <c r="E1092" s="26">
        <v>3</v>
      </c>
      <c r="F1092" s="45">
        <v>8891.14</v>
      </c>
      <c r="G1092" s="25" t="s">
        <v>11</v>
      </c>
      <c r="H1092" s="25" t="s">
        <v>12</v>
      </c>
      <c r="I1092" s="25" t="s">
        <v>356</v>
      </c>
      <c r="J1092" s="53">
        <f t="shared" si="17"/>
        <v>28840</v>
      </c>
      <c r="K1092" s="33">
        <f>DATEDIF(J1092,DATE(2023,6,8),"Y")</f>
        <v>44</v>
      </c>
    </row>
    <row r="1093" spans="1:11" x14ac:dyDescent="0.25">
      <c r="A1093" s="22" t="s">
        <v>1124</v>
      </c>
      <c r="B1093" s="23">
        <v>1997</v>
      </c>
      <c r="C1093" s="23" t="s">
        <v>15</v>
      </c>
      <c r="D1093" s="23">
        <v>28</v>
      </c>
      <c r="E1093" s="23">
        <v>0</v>
      </c>
      <c r="F1093" s="44">
        <v>8906.14</v>
      </c>
      <c r="G1093" s="22" t="s">
        <v>11</v>
      </c>
      <c r="H1093" s="22" t="s">
        <v>11</v>
      </c>
      <c r="I1093" s="22" t="s">
        <v>23</v>
      </c>
      <c r="J1093" s="52">
        <f t="shared" si="17"/>
        <v>35762</v>
      </c>
      <c r="K1093" s="32">
        <f>DATEDIF(J1093,DATE(2023,6,8),"Y")</f>
        <v>25</v>
      </c>
    </row>
    <row r="1094" spans="1:11" x14ac:dyDescent="0.25">
      <c r="A1094" s="25" t="s">
        <v>1125</v>
      </c>
      <c r="B1094" s="26">
        <v>1967</v>
      </c>
      <c r="C1094" s="26" t="s">
        <v>20</v>
      </c>
      <c r="D1094" s="26">
        <v>6</v>
      </c>
      <c r="E1094" s="26">
        <v>0</v>
      </c>
      <c r="F1094" s="45">
        <v>8908.4699999999993</v>
      </c>
      <c r="G1094" s="25" t="s">
        <v>12</v>
      </c>
      <c r="H1094" s="25" t="s">
        <v>11</v>
      </c>
      <c r="I1094" s="25" t="s">
        <v>13</v>
      </c>
      <c r="J1094" s="53">
        <f t="shared" si="17"/>
        <v>24721</v>
      </c>
      <c r="K1094" s="33">
        <f>DATEDIF(J1094,DATE(2023,6,8),"Y")</f>
        <v>55</v>
      </c>
    </row>
    <row r="1095" spans="1:11" x14ac:dyDescent="0.25">
      <c r="A1095" s="22" t="s">
        <v>1126</v>
      </c>
      <c r="B1095" s="23">
        <v>1975</v>
      </c>
      <c r="C1095" s="23" t="s">
        <v>10</v>
      </c>
      <c r="D1095" s="23">
        <v>7</v>
      </c>
      <c r="E1095" s="23">
        <v>1</v>
      </c>
      <c r="F1095" s="44">
        <v>8930.93</v>
      </c>
      <c r="G1095" s="22" t="s">
        <v>11</v>
      </c>
      <c r="H1095" s="22" t="s">
        <v>11</v>
      </c>
      <c r="I1095" s="22" t="s">
        <v>23</v>
      </c>
      <c r="J1095" s="52">
        <f t="shared" si="17"/>
        <v>27582</v>
      </c>
      <c r="K1095" s="32">
        <f>DATEDIF(J1095,DATE(2023,6,8),"Y")</f>
        <v>47</v>
      </c>
    </row>
    <row r="1096" spans="1:11" x14ac:dyDescent="0.25">
      <c r="A1096" s="25" t="s">
        <v>1127</v>
      </c>
      <c r="B1096" s="26">
        <v>1972</v>
      </c>
      <c r="C1096" s="26" t="s">
        <v>18</v>
      </c>
      <c r="D1096" s="26">
        <v>6</v>
      </c>
      <c r="E1096" s="26">
        <v>0</v>
      </c>
      <c r="F1096" s="45">
        <v>8932.08</v>
      </c>
      <c r="G1096" s="25" t="s">
        <v>11</v>
      </c>
      <c r="H1096" s="25" t="s">
        <v>16</v>
      </c>
      <c r="I1096" s="25" t="s">
        <v>42</v>
      </c>
      <c r="J1096" s="53">
        <f t="shared" si="17"/>
        <v>26456</v>
      </c>
      <c r="K1096" s="33">
        <f>DATEDIF(J1096,DATE(2023,6,8),"Y")</f>
        <v>51</v>
      </c>
    </row>
    <row r="1097" spans="1:11" x14ac:dyDescent="0.25">
      <c r="A1097" s="22" t="s">
        <v>1128</v>
      </c>
      <c r="B1097" s="23">
        <v>1976</v>
      </c>
      <c r="C1097" s="23" t="s">
        <v>30</v>
      </c>
      <c r="D1097" s="23">
        <v>25</v>
      </c>
      <c r="E1097" s="23">
        <v>3</v>
      </c>
      <c r="F1097" s="44">
        <v>8944.1200000000008</v>
      </c>
      <c r="G1097" s="22" t="s">
        <v>12</v>
      </c>
      <c r="H1097" s="22" t="s">
        <v>11</v>
      </c>
      <c r="I1097" s="22" t="s">
        <v>13</v>
      </c>
      <c r="J1097" s="52">
        <f t="shared" si="17"/>
        <v>28119</v>
      </c>
      <c r="K1097" s="32">
        <f>DATEDIF(J1097,DATE(2023,6,8),"Y")</f>
        <v>46</v>
      </c>
    </row>
    <row r="1098" spans="1:11" x14ac:dyDescent="0.25">
      <c r="A1098" s="25" t="s">
        <v>1129</v>
      </c>
      <c r="B1098" s="26">
        <v>1992</v>
      </c>
      <c r="C1098" s="26" t="s">
        <v>20</v>
      </c>
      <c r="D1098" s="26">
        <v>27</v>
      </c>
      <c r="E1098" s="26">
        <v>0</v>
      </c>
      <c r="F1098" s="45">
        <v>8954.99</v>
      </c>
      <c r="G1098" s="25" t="s">
        <v>11</v>
      </c>
      <c r="H1098" s="25" t="s">
        <v>12</v>
      </c>
      <c r="I1098" s="25" t="s">
        <v>535</v>
      </c>
      <c r="J1098" s="53">
        <f t="shared" si="17"/>
        <v>33874</v>
      </c>
      <c r="K1098" s="33">
        <f>DATEDIF(J1098,DATE(2023,6,8),"Y")</f>
        <v>30</v>
      </c>
    </row>
    <row r="1099" spans="1:11" x14ac:dyDescent="0.25">
      <c r="A1099" s="22" t="s">
        <v>1130</v>
      </c>
      <c r="B1099" s="23">
        <v>1974</v>
      </c>
      <c r="C1099" s="23" t="s">
        <v>35</v>
      </c>
      <c r="D1099" s="23">
        <v>17</v>
      </c>
      <c r="E1099" s="23">
        <v>1</v>
      </c>
      <c r="F1099" s="44">
        <v>8964.06</v>
      </c>
      <c r="G1099" s="22" t="s">
        <v>12</v>
      </c>
      <c r="H1099" s="22" t="s">
        <v>11</v>
      </c>
      <c r="I1099" s="22" t="s">
        <v>168</v>
      </c>
      <c r="J1099" s="52">
        <f t="shared" si="17"/>
        <v>27258</v>
      </c>
      <c r="K1099" s="32">
        <f>DATEDIF(J1099,DATE(2023,6,8),"Y")</f>
        <v>48</v>
      </c>
    </row>
    <row r="1100" spans="1:11" x14ac:dyDescent="0.25">
      <c r="A1100" s="25" t="s">
        <v>1131</v>
      </c>
      <c r="B1100" s="26">
        <v>1983</v>
      </c>
      <c r="C1100" s="26" t="s">
        <v>10</v>
      </c>
      <c r="D1100" s="26">
        <v>15</v>
      </c>
      <c r="E1100" s="26">
        <v>5</v>
      </c>
      <c r="F1100" s="45">
        <v>8965.7999999999993</v>
      </c>
      <c r="G1100" s="25" t="s">
        <v>11</v>
      </c>
      <c r="H1100" s="25" t="s">
        <v>12</v>
      </c>
      <c r="I1100" s="25" t="s">
        <v>23</v>
      </c>
      <c r="J1100" s="53">
        <f t="shared" si="17"/>
        <v>30512</v>
      </c>
      <c r="K1100" s="33">
        <f>DATEDIF(J1100,DATE(2023,6,8),"Y")</f>
        <v>39</v>
      </c>
    </row>
    <row r="1101" spans="1:11" x14ac:dyDescent="0.25">
      <c r="A1101" s="22" t="s">
        <v>1132</v>
      </c>
      <c r="B1101" s="23">
        <v>1974</v>
      </c>
      <c r="C1101" s="23" t="s">
        <v>20</v>
      </c>
      <c r="D1101" s="23">
        <v>8</v>
      </c>
      <c r="E1101" s="23">
        <v>2</v>
      </c>
      <c r="F1101" s="44">
        <v>8968.33</v>
      </c>
      <c r="G1101" s="22" t="s">
        <v>12</v>
      </c>
      <c r="H1101" s="22" t="s">
        <v>11</v>
      </c>
      <c r="I1101" s="22" t="s">
        <v>42</v>
      </c>
      <c r="J1101" s="52">
        <f t="shared" si="17"/>
        <v>27280</v>
      </c>
      <c r="K1101" s="32">
        <f>DATEDIF(J1101,DATE(2023,6,8),"Y")</f>
        <v>48</v>
      </c>
    </row>
    <row r="1102" spans="1:11" x14ac:dyDescent="0.25">
      <c r="A1102" s="25" t="s">
        <v>1133</v>
      </c>
      <c r="B1102" s="26">
        <v>1974</v>
      </c>
      <c r="C1102" s="26" t="s">
        <v>10</v>
      </c>
      <c r="D1102" s="26">
        <v>21</v>
      </c>
      <c r="E1102" s="26">
        <v>2</v>
      </c>
      <c r="F1102" s="45">
        <v>8978.19</v>
      </c>
      <c r="G1102" s="25" t="s">
        <v>11</v>
      </c>
      <c r="H1102" s="25" t="s">
        <v>11</v>
      </c>
      <c r="I1102" s="25" t="s">
        <v>13</v>
      </c>
      <c r="J1102" s="53">
        <f t="shared" si="17"/>
        <v>27231</v>
      </c>
      <c r="K1102" s="33">
        <f>DATEDIF(J1102,DATE(2023,6,8),"Y")</f>
        <v>48</v>
      </c>
    </row>
    <row r="1103" spans="1:11" x14ac:dyDescent="0.25">
      <c r="A1103" s="22" t="s">
        <v>1134</v>
      </c>
      <c r="B1103" s="23">
        <v>1973</v>
      </c>
      <c r="C1103" s="23" t="s">
        <v>37</v>
      </c>
      <c r="D1103" s="23">
        <v>11</v>
      </c>
      <c r="E1103" s="23">
        <v>0</v>
      </c>
      <c r="F1103" s="44">
        <v>8988.16</v>
      </c>
      <c r="G1103" s="22" t="s">
        <v>11</v>
      </c>
      <c r="H1103" s="22" t="s">
        <v>16</v>
      </c>
      <c r="I1103" s="22" t="s">
        <v>23</v>
      </c>
      <c r="J1103" s="52">
        <f t="shared" si="17"/>
        <v>26948</v>
      </c>
      <c r="K1103" s="32">
        <f>DATEDIF(J1103,DATE(2023,6,8),"Y")</f>
        <v>49</v>
      </c>
    </row>
    <row r="1104" spans="1:11" x14ac:dyDescent="0.25">
      <c r="A1104" s="25" t="s">
        <v>1135</v>
      </c>
      <c r="B1104" s="26">
        <v>1979</v>
      </c>
      <c r="C1104" s="26" t="s">
        <v>30</v>
      </c>
      <c r="D1104" s="26">
        <v>16</v>
      </c>
      <c r="E1104" s="26">
        <v>2</v>
      </c>
      <c r="F1104" s="45">
        <v>8998.43</v>
      </c>
      <c r="G1104" s="25" t="s">
        <v>11</v>
      </c>
      <c r="H1104" s="25" t="s">
        <v>16</v>
      </c>
      <c r="I1104" s="25" t="s">
        <v>200</v>
      </c>
      <c r="J1104" s="53">
        <f t="shared" si="17"/>
        <v>29205</v>
      </c>
      <c r="K1104" s="33">
        <f>DATEDIF(J1104,DATE(2023,6,8),"Y")</f>
        <v>43</v>
      </c>
    </row>
    <row r="1105" spans="1:11" x14ac:dyDescent="0.25">
      <c r="A1105" s="22" t="s">
        <v>1136</v>
      </c>
      <c r="B1105" s="23">
        <v>1993</v>
      </c>
      <c r="C1105" s="23" t="s">
        <v>30</v>
      </c>
      <c r="D1105" s="23">
        <v>1</v>
      </c>
      <c r="E1105" s="23">
        <v>0</v>
      </c>
      <c r="F1105" s="44">
        <v>9010.2000000000007</v>
      </c>
      <c r="G1105" s="22" t="s">
        <v>11</v>
      </c>
      <c r="H1105" s="22" t="s">
        <v>12</v>
      </c>
      <c r="I1105" s="22" t="s">
        <v>535</v>
      </c>
      <c r="J1105" s="52">
        <f t="shared" si="17"/>
        <v>34304</v>
      </c>
      <c r="K1105" s="32">
        <f>DATEDIF(J1105,DATE(2023,6,8),"Y")</f>
        <v>29</v>
      </c>
    </row>
    <row r="1106" spans="1:11" x14ac:dyDescent="0.25">
      <c r="A1106" s="25" t="s">
        <v>1137</v>
      </c>
      <c r="B1106" s="26">
        <v>1972</v>
      </c>
      <c r="C1106" s="26" t="s">
        <v>30</v>
      </c>
      <c r="D1106" s="26">
        <v>7</v>
      </c>
      <c r="E1106" s="26">
        <v>1</v>
      </c>
      <c r="F1106" s="45">
        <v>9048.0300000000007</v>
      </c>
      <c r="G1106" s="25" t="s">
        <v>11</v>
      </c>
      <c r="H1106" s="25" t="s">
        <v>11</v>
      </c>
      <c r="I1106" s="25" t="s">
        <v>13</v>
      </c>
      <c r="J1106" s="53">
        <f t="shared" si="17"/>
        <v>26640</v>
      </c>
      <c r="K1106" s="33">
        <f>DATEDIF(J1106,DATE(2023,6,8),"Y")</f>
        <v>50</v>
      </c>
    </row>
    <row r="1107" spans="1:11" x14ac:dyDescent="0.25">
      <c r="A1107" s="22" t="s">
        <v>1138</v>
      </c>
      <c r="B1107" s="23">
        <v>1972</v>
      </c>
      <c r="C1107" s="23" t="s">
        <v>30</v>
      </c>
      <c r="D1107" s="23">
        <v>2</v>
      </c>
      <c r="E1107" s="23">
        <v>1</v>
      </c>
      <c r="F1107" s="44">
        <v>9058.73</v>
      </c>
      <c r="G1107" s="22" t="s">
        <v>12</v>
      </c>
      <c r="H1107" s="22" t="s">
        <v>11</v>
      </c>
      <c r="I1107" s="22" t="s">
        <v>13</v>
      </c>
      <c r="J1107" s="52">
        <f t="shared" si="17"/>
        <v>26635</v>
      </c>
      <c r="K1107" s="32">
        <f>DATEDIF(J1107,DATE(2023,6,8),"Y")</f>
        <v>50</v>
      </c>
    </row>
    <row r="1108" spans="1:11" x14ac:dyDescent="0.25">
      <c r="A1108" s="25" t="s">
        <v>1139</v>
      </c>
      <c r="B1108" s="26">
        <v>1977</v>
      </c>
      <c r="C1108" s="26" t="s">
        <v>15</v>
      </c>
      <c r="D1108" s="26">
        <v>4</v>
      </c>
      <c r="E1108" s="26">
        <v>2</v>
      </c>
      <c r="F1108" s="45">
        <v>9095.07</v>
      </c>
      <c r="G1108" s="25" t="s">
        <v>11</v>
      </c>
      <c r="H1108" s="25" t="s">
        <v>11</v>
      </c>
      <c r="I1108" s="25" t="s">
        <v>247</v>
      </c>
      <c r="J1108" s="53">
        <f t="shared" si="17"/>
        <v>28433</v>
      </c>
      <c r="K1108" s="33">
        <f>DATEDIF(J1108,DATE(2023,6,8),"Y")</f>
        <v>45</v>
      </c>
    </row>
    <row r="1109" spans="1:11" x14ac:dyDescent="0.25">
      <c r="A1109" s="22" t="s">
        <v>1140</v>
      </c>
      <c r="B1109" s="23">
        <v>1965</v>
      </c>
      <c r="C1109" s="23" t="s">
        <v>15</v>
      </c>
      <c r="D1109" s="23">
        <v>9</v>
      </c>
      <c r="E1109" s="23">
        <v>0</v>
      </c>
      <c r="F1109" s="44">
        <v>9095.94</v>
      </c>
      <c r="G1109" s="22" t="s">
        <v>12</v>
      </c>
      <c r="H1109" s="22" t="s">
        <v>16</v>
      </c>
      <c r="I1109" s="22" t="s">
        <v>42</v>
      </c>
      <c r="J1109" s="52">
        <f t="shared" si="17"/>
        <v>24055</v>
      </c>
      <c r="K1109" s="32">
        <f>DATEDIF(J1109,DATE(2023,6,8),"Y")</f>
        <v>57</v>
      </c>
    </row>
    <row r="1110" spans="1:11" x14ac:dyDescent="0.25">
      <c r="A1110" s="25" t="s">
        <v>1141</v>
      </c>
      <c r="B1110" s="26">
        <v>1977</v>
      </c>
      <c r="C1110" s="26" t="s">
        <v>30</v>
      </c>
      <c r="D1110" s="26">
        <v>2</v>
      </c>
      <c r="E1110" s="26">
        <v>3</v>
      </c>
      <c r="F1110" s="45">
        <v>9101.7999999999993</v>
      </c>
      <c r="G1110" s="25" t="s">
        <v>11</v>
      </c>
      <c r="H1110" s="25" t="s">
        <v>16</v>
      </c>
      <c r="I1110" s="25" t="s">
        <v>42</v>
      </c>
      <c r="J1110" s="53">
        <f t="shared" si="17"/>
        <v>28461</v>
      </c>
      <c r="K1110" s="33">
        <f>DATEDIF(J1110,DATE(2023,6,8),"Y")</f>
        <v>45</v>
      </c>
    </row>
    <row r="1111" spans="1:11" x14ac:dyDescent="0.25">
      <c r="A1111" s="22" t="s">
        <v>1142</v>
      </c>
      <c r="B1111" s="23">
        <v>1970</v>
      </c>
      <c r="C1111" s="23" t="s">
        <v>35</v>
      </c>
      <c r="D1111" s="23">
        <v>12</v>
      </c>
      <c r="E1111" s="23">
        <v>0</v>
      </c>
      <c r="F1111" s="44">
        <v>9140.9500000000007</v>
      </c>
      <c r="G1111" s="22" t="s">
        <v>12</v>
      </c>
      <c r="H1111" s="22" t="s">
        <v>12</v>
      </c>
      <c r="I1111" s="22" t="s">
        <v>13</v>
      </c>
      <c r="J1111" s="52">
        <f t="shared" si="17"/>
        <v>25792</v>
      </c>
      <c r="K1111" s="32">
        <f>DATEDIF(J1111,DATE(2023,6,8),"Y")</f>
        <v>52</v>
      </c>
    </row>
    <row r="1112" spans="1:11" x14ac:dyDescent="0.25">
      <c r="A1112" s="25" t="s">
        <v>1143</v>
      </c>
      <c r="B1112" s="26">
        <v>1970</v>
      </c>
      <c r="C1112" s="26" t="s">
        <v>37</v>
      </c>
      <c r="D1112" s="26">
        <v>18</v>
      </c>
      <c r="E1112" s="26">
        <v>0</v>
      </c>
      <c r="F1112" s="45">
        <v>9144.57</v>
      </c>
      <c r="G1112" s="25" t="s">
        <v>12</v>
      </c>
      <c r="H1112" s="25" t="s">
        <v>11</v>
      </c>
      <c r="I1112" s="25" t="s">
        <v>42</v>
      </c>
      <c r="J1112" s="53">
        <f t="shared" si="17"/>
        <v>25859</v>
      </c>
      <c r="K1112" s="33">
        <f>DATEDIF(J1112,DATE(2023,6,8),"Y")</f>
        <v>52</v>
      </c>
    </row>
    <row r="1113" spans="1:11" x14ac:dyDescent="0.25">
      <c r="A1113" s="22" t="s">
        <v>1144</v>
      </c>
      <c r="B1113" s="23">
        <v>1982</v>
      </c>
      <c r="C1113" s="23" t="s">
        <v>30</v>
      </c>
      <c r="D1113" s="23">
        <v>8</v>
      </c>
      <c r="E1113" s="23">
        <v>3</v>
      </c>
      <c r="F1113" s="44">
        <v>9147.5</v>
      </c>
      <c r="G1113" s="22" t="s">
        <v>11</v>
      </c>
      <c r="H1113" s="22" t="s">
        <v>16</v>
      </c>
      <c r="I1113" s="22" t="s">
        <v>23</v>
      </c>
      <c r="J1113" s="52">
        <f t="shared" si="17"/>
        <v>30293</v>
      </c>
      <c r="K1113" s="32">
        <f>DATEDIF(J1113,DATE(2023,6,8),"Y")</f>
        <v>40</v>
      </c>
    </row>
    <row r="1114" spans="1:11" x14ac:dyDescent="0.25">
      <c r="A1114" s="25" t="s">
        <v>1145</v>
      </c>
      <c r="B1114" s="26">
        <v>1990</v>
      </c>
      <c r="C1114" s="26" t="s">
        <v>35</v>
      </c>
      <c r="D1114" s="26">
        <v>23</v>
      </c>
      <c r="E1114" s="26">
        <v>3</v>
      </c>
      <c r="F1114" s="45">
        <v>9159.51</v>
      </c>
      <c r="G1114" s="25" t="s">
        <v>11</v>
      </c>
      <c r="H1114" s="25" t="s">
        <v>11</v>
      </c>
      <c r="I1114" s="25" t="s">
        <v>300</v>
      </c>
      <c r="J1114" s="53">
        <f t="shared" si="17"/>
        <v>33108</v>
      </c>
      <c r="K1114" s="33">
        <f>DATEDIF(J1114,DATE(2023,6,8),"Y")</f>
        <v>32</v>
      </c>
    </row>
    <row r="1115" spans="1:11" x14ac:dyDescent="0.25">
      <c r="A1115" s="22" t="s">
        <v>1146</v>
      </c>
      <c r="B1115" s="23">
        <v>1970</v>
      </c>
      <c r="C1115" s="23" t="s">
        <v>37</v>
      </c>
      <c r="D1115" s="23">
        <v>24</v>
      </c>
      <c r="E1115" s="23">
        <v>0</v>
      </c>
      <c r="F1115" s="44">
        <v>9171.75</v>
      </c>
      <c r="G1115" s="22" t="s">
        <v>11</v>
      </c>
      <c r="H1115" s="22" t="s">
        <v>11</v>
      </c>
      <c r="I1115" s="22" t="s">
        <v>23</v>
      </c>
      <c r="J1115" s="52">
        <f t="shared" si="17"/>
        <v>25865</v>
      </c>
      <c r="K1115" s="32">
        <f>DATEDIF(J1115,DATE(2023,6,8),"Y")</f>
        <v>52</v>
      </c>
    </row>
    <row r="1116" spans="1:11" x14ac:dyDescent="0.25">
      <c r="A1116" s="25" t="s">
        <v>1147</v>
      </c>
      <c r="B1116" s="26">
        <v>1971</v>
      </c>
      <c r="C1116" s="26" t="s">
        <v>30</v>
      </c>
      <c r="D1116" s="26">
        <v>29</v>
      </c>
      <c r="E1116" s="26">
        <v>0</v>
      </c>
      <c r="F1116" s="45">
        <v>9174.14</v>
      </c>
      <c r="G1116" s="25" t="s">
        <v>12</v>
      </c>
      <c r="H1116" s="25" t="s">
        <v>16</v>
      </c>
      <c r="I1116" s="25" t="s">
        <v>23</v>
      </c>
      <c r="J1116" s="53">
        <f t="shared" si="17"/>
        <v>26296</v>
      </c>
      <c r="K1116" s="33">
        <f>DATEDIF(J1116,DATE(2023,6,8),"Y")</f>
        <v>51</v>
      </c>
    </row>
    <row r="1117" spans="1:11" x14ac:dyDescent="0.25">
      <c r="A1117" s="22" t="s">
        <v>1148</v>
      </c>
      <c r="B1117" s="23">
        <v>1973</v>
      </c>
      <c r="C1117" s="23" t="s">
        <v>30</v>
      </c>
      <c r="D1117" s="23">
        <v>25</v>
      </c>
      <c r="E1117" s="23">
        <v>1</v>
      </c>
      <c r="F1117" s="44">
        <v>9182.17</v>
      </c>
      <c r="G1117" s="22" t="s">
        <v>11</v>
      </c>
      <c r="H1117" s="22" t="s">
        <v>12</v>
      </c>
      <c r="I1117" s="22" t="s">
        <v>42</v>
      </c>
      <c r="J1117" s="52">
        <f t="shared" si="17"/>
        <v>27023</v>
      </c>
      <c r="K1117" s="32">
        <f>DATEDIF(J1117,DATE(2023,6,8),"Y")</f>
        <v>49</v>
      </c>
    </row>
    <row r="1118" spans="1:11" x14ac:dyDescent="0.25">
      <c r="A1118" s="25" t="s">
        <v>1149</v>
      </c>
      <c r="B1118" s="26">
        <v>1976</v>
      </c>
      <c r="C1118" s="26" t="s">
        <v>20</v>
      </c>
      <c r="D1118" s="26">
        <v>10</v>
      </c>
      <c r="E1118" s="26">
        <v>2</v>
      </c>
      <c r="F1118" s="45">
        <v>9193.84</v>
      </c>
      <c r="G1118" s="25" t="s">
        <v>11</v>
      </c>
      <c r="H1118" s="25" t="s">
        <v>16</v>
      </c>
      <c r="I1118" s="25" t="s">
        <v>23</v>
      </c>
      <c r="J1118" s="53">
        <f t="shared" si="17"/>
        <v>28013</v>
      </c>
      <c r="K1118" s="33">
        <f>DATEDIF(J1118,DATE(2023,6,8),"Y")</f>
        <v>46</v>
      </c>
    </row>
    <row r="1119" spans="1:11" x14ac:dyDescent="0.25">
      <c r="A1119" s="22" t="s">
        <v>1150</v>
      </c>
      <c r="B1119" s="23">
        <v>1986</v>
      </c>
      <c r="C1119" s="23" t="s">
        <v>30</v>
      </c>
      <c r="D1119" s="23">
        <v>25</v>
      </c>
      <c r="E1119" s="23">
        <v>3</v>
      </c>
      <c r="F1119" s="44">
        <v>9210.06</v>
      </c>
      <c r="G1119" s="22" t="s">
        <v>11</v>
      </c>
      <c r="H1119" s="22" t="s">
        <v>12</v>
      </c>
      <c r="I1119" s="22" t="s">
        <v>300</v>
      </c>
      <c r="J1119" s="52">
        <f t="shared" si="17"/>
        <v>31771</v>
      </c>
      <c r="K1119" s="32">
        <f>DATEDIF(J1119,DATE(2023,6,8),"Y")</f>
        <v>36</v>
      </c>
    </row>
    <row r="1120" spans="1:11" x14ac:dyDescent="0.25">
      <c r="A1120" s="25" t="s">
        <v>1151</v>
      </c>
      <c r="B1120" s="26">
        <v>1981</v>
      </c>
      <c r="C1120" s="26" t="s">
        <v>30</v>
      </c>
      <c r="D1120" s="26">
        <v>5</v>
      </c>
      <c r="E1120" s="26">
        <v>5</v>
      </c>
      <c r="F1120" s="45">
        <v>9222.4</v>
      </c>
      <c r="G1120" s="25" t="s">
        <v>11</v>
      </c>
      <c r="H1120" s="25" t="s">
        <v>12</v>
      </c>
      <c r="I1120" s="25" t="s">
        <v>166</v>
      </c>
      <c r="J1120" s="53">
        <f t="shared" si="17"/>
        <v>29925</v>
      </c>
      <c r="K1120" s="33">
        <f>DATEDIF(J1120,DATE(2023,6,8),"Y")</f>
        <v>41</v>
      </c>
    </row>
    <row r="1121" spans="1:11" x14ac:dyDescent="0.25">
      <c r="A1121" s="22" t="s">
        <v>1152</v>
      </c>
      <c r="B1121" s="23">
        <v>1975</v>
      </c>
      <c r="C1121" s="23" t="s">
        <v>30</v>
      </c>
      <c r="D1121" s="23">
        <v>6</v>
      </c>
      <c r="E1121" s="23">
        <v>2</v>
      </c>
      <c r="F1121" s="44">
        <v>9225.26</v>
      </c>
      <c r="G1121" s="22" t="s">
        <v>12</v>
      </c>
      <c r="H1121" s="22" t="s">
        <v>12</v>
      </c>
      <c r="I1121" s="22" t="s">
        <v>164</v>
      </c>
      <c r="J1121" s="52">
        <f t="shared" si="17"/>
        <v>27734</v>
      </c>
      <c r="K1121" s="32">
        <f>DATEDIF(J1121,DATE(2023,6,8),"Y")</f>
        <v>47</v>
      </c>
    </row>
    <row r="1122" spans="1:11" x14ac:dyDescent="0.25">
      <c r="A1122" s="25" t="s">
        <v>1153</v>
      </c>
      <c r="B1122" s="26">
        <v>1980</v>
      </c>
      <c r="C1122" s="26" t="s">
        <v>37</v>
      </c>
      <c r="D1122" s="26">
        <v>5</v>
      </c>
      <c r="E1122" s="26">
        <v>2</v>
      </c>
      <c r="F1122" s="45">
        <v>9247.94</v>
      </c>
      <c r="G1122" s="25" t="s">
        <v>11</v>
      </c>
      <c r="H1122" s="25" t="s">
        <v>16</v>
      </c>
      <c r="I1122" s="25" t="s">
        <v>300</v>
      </c>
      <c r="J1122" s="53">
        <f t="shared" si="17"/>
        <v>29499</v>
      </c>
      <c r="K1122" s="33">
        <f>DATEDIF(J1122,DATE(2023,6,8),"Y")</f>
        <v>42</v>
      </c>
    </row>
    <row r="1123" spans="1:11" x14ac:dyDescent="0.25">
      <c r="A1123" s="22" t="s">
        <v>1154</v>
      </c>
      <c r="B1123" s="23">
        <v>1974</v>
      </c>
      <c r="C1123" s="23" t="s">
        <v>35</v>
      </c>
      <c r="D1123" s="23">
        <v>21</v>
      </c>
      <c r="E1123" s="23">
        <v>1</v>
      </c>
      <c r="F1123" s="44">
        <v>9249.5</v>
      </c>
      <c r="G1123" s="22" t="s">
        <v>11</v>
      </c>
      <c r="H1123" s="22" t="s">
        <v>16</v>
      </c>
      <c r="I1123" s="22" t="s">
        <v>23</v>
      </c>
      <c r="J1123" s="52">
        <f t="shared" si="17"/>
        <v>27262</v>
      </c>
      <c r="K1123" s="32">
        <f>DATEDIF(J1123,DATE(2023,6,8),"Y")</f>
        <v>48</v>
      </c>
    </row>
    <row r="1124" spans="1:11" x14ac:dyDescent="0.25">
      <c r="A1124" s="25" t="s">
        <v>1155</v>
      </c>
      <c r="B1124" s="26">
        <v>1971</v>
      </c>
      <c r="C1124" s="26" t="s">
        <v>35</v>
      </c>
      <c r="D1124" s="26">
        <v>6</v>
      </c>
      <c r="E1124" s="26">
        <v>0</v>
      </c>
      <c r="F1124" s="45">
        <v>9264.7999999999993</v>
      </c>
      <c r="G1124" s="25" t="s">
        <v>11</v>
      </c>
      <c r="H1124" s="25" t="s">
        <v>16</v>
      </c>
      <c r="I1124" s="25" t="s">
        <v>42</v>
      </c>
      <c r="J1124" s="53">
        <f t="shared" si="17"/>
        <v>26151</v>
      </c>
      <c r="K1124" s="33">
        <f>DATEDIF(J1124,DATE(2023,6,8),"Y")</f>
        <v>51</v>
      </c>
    </row>
    <row r="1125" spans="1:11" x14ac:dyDescent="0.25">
      <c r="A1125" s="22" t="s">
        <v>1156</v>
      </c>
      <c r="B1125" s="23">
        <v>1973</v>
      </c>
      <c r="C1125" s="23" t="s">
        <v>37</v>
      </c>
      <c r="D1125" s="23">
        <v>27</v>
      </c>
      <c r="E1125" s="23">
        <v>1</v>
      </c>
      <c r="F1125" s="44">
        <v>9282.48</v>
      </c>
      <c r="G1125" s="22" t="s">
        <v>12</v>
      </c>
      <c r="H1125" s="22" t="s">
        <v>11</v>
      </c>
      <c r="I1125" s="22" t="s">
        <v>168</v>
      </c>
      <c r="J1125" s="52">
        <f t="shared" si="17"/>
        <v>26964</v>
      </c>
      <c r="K1125" s="32">
        <f>DATEDIF(J1125,DATE(2023,6,8),"Y")</f>
        <v>49</v>
      </c>
    </row>
    <row r="1126" spans="1:11" x14ac:dyDescent="0.25">
      <c r="A1126" s="25" t="s">
        <v>1157</v>
      </c>
      <c r="B1126" s="26">
        <v>1971</v>
      </c>
      <c r="C1126" s="26" t="s">
        <v>10</v>
      </c>
      <c r="D1126" s="26">
        <v>2</v>
      </c>
      <c r="E1126" s="26">
        <v>0</v>
      </c>
      <c r="F1126" s="45">
        <v>9283.56</v>
      </c>
      <c r="G1126" s="25" t="s">
        <v>11</v>
      </c>
      <c r="H1126" s="25" t="s">
        <v>12</v>
      </c>
      <c r="I1126" s="25" t="s">
        <v>13</v>
      </c>
      <c r="J1126" s="53">
        <f t="shared" si="17"/>
        <v>26116</v>
      </c>
      <c r="K1126" s="33">
        <f>DATEDIF(J1126,DATE(2023,6,8),"Y")</f>
        <v>51</v>
      </c>
    </row>
    <row r="1127" spans="1:11" x14ac:dyDescent="0.25">
      <c r="A1127" s="22" t="s">
        <v>1158</v>
      </c>
      <c r="B1127" s="23">
        <v>1969</v>
      </c>
      <c r="C1127" s="23" t="s">
        <v>15</v>
      </c>
      <c r="D1127" s="23">
        <v>26</v>
      </c>
      <c r="E1127" s="23">
        <v>0</v>
      </c>
      <c r="F1127" s="44">
        <v>9285.8700000000008</v>
      </c>
      <c r="G1127" s="22" t="s">
        <v>11</v>
      </c>
      <c r="H1127" s="22" t="s">
        <v>12</v>
      </c>
      <c r="I1127" s="22" t="s">
        <v>13</v>
      </c>
      <c r="J1127" s="52">
        <f t="shared" si="17"/>
        <v>25533</v>
      </c>
      <c r="K1127" s="32">
        <f>DATEDIF(J1127,DATE(2023,6,8),"Y")</f>
        <v>53</v>
      </c>
    </row>
    <row r="1128" spans="1:11" x14ac:dyDescent="0.25">
      <c r="A1128" s="25" t="s">
        <v>1159</v>
      </c>
      <c r="B1128" s="26">
        <v>1973</v>
      </c>
      <c r="C1128" s="26" t="s">
        <v>37</v>
      </c>
      <c r="D1128" s="26">
        <v>16</v>
      </c>
      <c r="E1128" s="26">
        <v>1</v>
      </c>
      <c r="F1128" s="45">
        <v>9288.0300000000007</v>
      </c>
      <c r="G1128" s="25" t="s">
        <v>11</v>
      </c>
      <c r="H1128" s="25" t="s">
        <v>12</v>
      </c>
      <c r="I1128" s="25" t="s">
        <v>170</v>
      </c>
      <c r="J1128" s="53">
        <f t="shared" si="17"/>
        <v>26953</v>
      </c>
      <c r="K1128" s="33">
        <f>DATEDIF(J1128,DATE(2023,6,8),"Y")</f>
        <v>49</v>
      </c>
    </row>
    <row r="1129" spans="1:11" x14ac:dyDescent="0.25">
      <c r="A1129" s="22" t="s">
        <v>1160</v>
      </c>
      <c r="B1129" s="23">
        <v>1973</v>
      </c>
      <c r="C1129" s="23" t="s">
        <v>20</v>
      </c>
      <c r="D1129" s="23">
        <v>18</v>
      </c>
      <c r="E1129" s="23">
        <v>1</v>
      </c>
      <c r="F1129" s="44">
        <v>9290.14</v>
      </c>
      <c r="G1129" s="22" t="s">
        <v>12</v>
      </c>
      <c r="H1129" s="22" t="s">
        <v>12</v>
      </c>
      <c r="I1129" s="22" t="s">
        <v>168</v>
      </c>
      <c r="J1129" s="52">
        <f t="shared" si="17"/>
        <v>26925</v>
      </c>
      <c r="K1129" s="32">
        <f>DATEDIF(J1129,DATE(2023,6,8),"Y")</f>
        <v>49</v>
      </c>
    </row>
    <row r="1130" spans="1:11" x14ac:dyDescent="0.25">
      <c r="A1130" s="25" t="s">
        <v>1161</v>
      </c>
      <c r="B1130" s="26">
        <v>1976</v>
      </c>
      <c r="C1130" s="26" t="s">
        <v>15</v>
      </c>
      <c r="D1130" s="26">
        <v>3</v>
      </c>
      <c r="E1130" s="26">
        <v>3</v>
      </c>
      <c r="F1130" s="45">
        <v>9301.89</v>
      </c>
      <c r="G1130" s="25" t="s">
        <v>11</v>
      </c>
      <c r="H1130" s="25" t="s">
        <v>16</v>
      </c>
      <c r="I1130" s="25" t="s">
        <v>23</v>
      </c>
      <c r="J1130" s="53">
        <f t="shared" si="17"/>
        <v>28067</v>
      </c>
      <c r="K1130" s="33">
        <f>DATEDIF(J1130,DATE(2023,6,8),"Y")</f>
        <v>46</v>
      </c>
    </row>
    <row r="1131" spans="1:11" x14ac:dyDescent="0.25">
      <c r="A1131" s="22" t="s">
        <v>1162</v>
      </c>
      <c r="B1131" s="23">
        <v>1973</v>
      </c>
      <c r="C1131" s="23" t="s">
        <v>37</v>
      </c>
      <c r="D1131" s="23">
        <v>16</v>
      </c>
      <c r="E1131" s="23">
        <v>2</v>
      </c>
      <c r="F1131" s="44">
        <v>9304.7000000000007</v>
      </c>
      <c r="G1131" s="22" t="s">
        <v>12</v>
      </c>
      <c r="H1131" s="22" t="s">
        <v>12</v>
      </c>
      <c r="I1131" s="22" t="s">
        <v>13</v>
      </c>
      <c r="J1131" s="52">
        <f t="shared" si="17"/>
        <v>26953</v>
      </c>
      <c r="K1131" s="32">
        <f>DATEDIF(J1131,DATE(2023,6,8),"Y")</f>
        <v>49</v>
      </c>
    </row>
    <row r="1132" spans="1:11" x14ac:dyDescent="0.25">
      <c r="A1132" s="25" t="s">
        <v>1163</v>
      </c>
      <c r="B1132" s="26">
        <v>1963</v>
      </c>
      <c r="C1132" s="26" t="s">
        <v>18</v>
      </c>
      <c r="D1132" s="26">
        <v>8</v>
      </c>
      <c r="E1132" s="26">
        <v>0</v>
      </c>
      <c r="F1132" s="45">
        <v>9310.81</v>
      </c>
      <c r="G1132" s="25" t="s">
        <v>12</v>
      </c>
      <c r="H1132" s="25" t="s">
        <v>16</v>
      </c>
      <c r="I1132" s="25" t="s">
        <v>13</v>
      </c>
      <c r="J1132" s="53">
        <f t="shared" si="17"/>
        <v>23170</v>
      </c>
      <c r="K1132" s="33">
        <f>DATEDIF(J1132,DATE(2023,6,8),"Y")</f>
        <v>60</v>
      </c>
    </row>
    <row r="1133" spans="1:11" x14ac:dyDescent="0.25">
      <c r="A1133" s="22" t="s">
        <v>1164</v>
      </c>
      <c r="B1133" s="23">
        <v>1977</v>
      </c>
      <c r="C1133" s="23" t="s">
        <v>37</v>
      </c>
      <c r="D1133" s="23">
        <v>12</v>
      </c>
      <c r="E1133" s="23">
        <v>2</v>
      </c>
      <c r="F1133" s="44">
        <v>9315.41</v>
      </c>
      <c r="G1133" s="22" t="s">
        <v>11</v>
      </c>
      <c r="H1133" s="22" t="s">
        <v>16</v>
      </c>
      <c r="I1133" s="22" t="s">
        <v>247</v>
      </c>
      <c r="J1133" s="52">
        <f t="shared" si="17"/>
        <v>28410</v>
      </c>
      <c r="K1133" s="32">
        <f>DATEDIF(J1133,DATE(2023,6,8),"Y")</f>
        <v>45</v>
      </c>
    </row>
    <row r="1134" spans="1:11" x14ac:dyDescent="0.25">
      <c r="A1134" s="25" t="s">
        <v>1165</v>
      </c>
      <c r="B1134" s="26">
        <v>1988</v>
      </c>
      <c r="C1134" s="26" t="s">
        <v>10</v>
      </c>
      <c r="D1134" s="26">
        <v>9</v>
      </c>
      <c r="E1134" s="26">
        <v>3</v>
      </c>
      <c r="F1134" s="45">
        <v>9320.26</v>
      </c>
      <c r="G1134" s="25" t="s">
        <v>11</v>
      </c>
      <c r="H1134" s="25" t="s">
        <v>16</v>
      </c>
      <c r="I1134" s="25" t="s">
        <v>23</v>
      </c>
      <c r="J1134" s="53">
        <f t="shared" si="17"/>
        <v>32333</v>
      </c>
      <c r="K1134" s="33">
        <f>DATEDIF(J1134,DATE(2023,6,8),"Y")</f>
        <v>34</v>
      </c>
    </row>
    <row r="1135" spans="1:11" x14ac:dyDescent="0.25">
      <c r="A1135" s="22" t="s">
        <v>1166</v>
      </c>
      <c r="B1135" s="23">
        <v>1996</v>
      </c>
      <c r="C1135" s="23" t="s">
        <v>37</v>
      </c>
      <c r="D1135" s="23">
        <v>12</v>
      </c>
      <c r="E1135" s="23">
        <v>0</v>
      </c>
      <c r="F1135" s="44">
        <v>9338.61</v>
      </c>
      <c r="G1135" s="22" t="s">
        <v>11</v>
      </c>
      <c r="H1135" s="22" t="s">
        <v>16</v>
      </c>
      <c r="I1135" s="22" t="s">
        <v>535</v>
      </c>
      <c r="J1135" s="52">
        <f t="shared" si="17"/>
        <v>35350</v>
      </c>
      <c r="K1135" s="32">
        <f>DATEDIF(J1135,DATE(2023,6,8),"Y")</f>
        <v>26</v>
      </c>
    </row>
    <row r="1136" spans="1:11" x14ac:dyDescent="0.25">
      <c r="A1136" s="25" t="s">
        <v>1167</v>
      </c>
      <c r="B1136" s="26">
        <v>1988</v>
      </c>
      <c r="C1136" s="26" t="s">
        <v>10</v>
      </c>
      <c r="D1136" s="26">
        <v>1</v>
      </c>
      <c r="E1136" s="26">
        <v>3</v>
      </c>
      <c r="F1136" s="45">
        <v>9344.2000000000007</v>
      </c>
      <c r="G1136" s="25" t="s">
        <v>11</v>
      </c>
      <c r="H1136" s="25" t="s">
        <v>16</v>
      </c>
      <c r="I1136" s="25" t="s">
        <v>300</v>
      </c>
      <c r="J1136" s="53">
        <f t="shared" si="17"/>
        <v>32325</v>
      </c>
      <c r="K1136" s="33">
        <f>DATEDIF(J1136,DATE(2023,6,8),"Y")</f>
        <v>34</v>
      </c>
    </row>
    <row r="1137" spans="1:11" x14ac:dyDescent="0.25">
      <c r="A1137" s="22" t="s">
        <v>1168</v>
      </c>
      <c r="B1137" s="23">
        <v>1971</v>
      </c>
      <c r="C1137" s="23" t="s">
        <v>37</v>
      </c>
      <c r="D1137" s="23">
        <v>8</v>
      </c>
      <c r="E1137" s="23">
        <v>0</v>
      </c>
      <c r="F1137" s="44">
        <v>9361.33</v>
      </c>
      <c r="G1137" s="22" t="s">
        <v>12</v>
      </c>
      <c r="H1137" s="22" t="s">
        <v>16</v>
      </c>
      <c r="I1137" s="22" t="s">
        <v>168</v>
      </c>
      <c r="J1137" s="52">
        <f t="shared" si="17"/>
        <v>26214</v>
      </c>
      <c r="K1137" s="32">
        <f>DATEDIF(J1137,DATE(2023,6,8),"Y")</f>
        <v>51</v>
      </c>
    </row>
    <row r="1138" spans="1:11" x14ac:dyDescent="0.25">
      <c r="A1138" s="25" t="s">
        <v>1169</v>
      </c>
      <c r="B1138" s="26">
        <v>1969</v>
      </c>
      <c r="C1138" s="26" t="s">
        <v>15</v>
      </c>
      <c r="D1138" s="26">
        <v>24</v>
      </c>
      <c r="E1138" s="26">
        <v>0</v>
      </c>
      <c r="F1138" s="45">
        <v>9377.4500000000007</v>
      </c>
      <c r="G1138" s="25" t="s">
        <v>11</v>
      </c>
      <c r="H1138" s="25" t="s">
        <v>12</v>
      </c>
      <c r="I1138" s="25" t="s">
        <v>13</v>
      </c>
      <c r="J1138" s="53">
        <f t="shared" si="17"/>
        <v>25531</v>
      </c>
      <c r="K1138" s="33">
        <f>DATEDIF(J1138,DATE(2023,6,8),"Y")</f>
        <v>53</v>
      </c>
    </row>
    <row r="1139" spans="1:11" x14ac:dyDescent="0.25">
      <c r="A1139" s="22" t="s">
        <v>1170</v>
      </c>
      <c r="B1139" s="23">
        <v>1971</v>
      </c>
      <c r="C1139" s="23" t="s">
        <v>15</v>
      </c>
      <c r="D1139" s="23">
        <v>26</v>
      </c>
      <c r="E1139" s="23">
        <v>1</v>
      </c>
      <c r="F1139" s="44">
        <v>9377.9</v>
      </c>
      <c r="G1139" s="22" t="s">
        <v>11</v>
      </c>
      <c r="H1139" s="22" t="s">
        <v>16</v>
      </c>
      <c r="I1139" s="22" t="s">
        <v>13</v>
      </c>
      <c r="J1139" s="52">
        <f t="shared" si="17"/>
        <v>26263</v>
      </c>
      <c r="K1139" s="32">
        <f>DATEDIF(J1139,DATE(2023,6,8),"Y")</f>
        <v>51</v>
      </c>
    </row>
    <row r="1140" spans="1:11" x14ac:dyDescent="0.25">
      <c r="A1140" s="25" t="s">
        <v>1171</v>
      </c>
      <c r="B1140" s="26">
        <v>1975</v>
      </c>
      <c r="C1140" s="26" t="s">
        <v>30</v>
      </c>
      <c r="D1140" s="26">
        <v>2</v>
      </c>
      <c r="E1140" s="26">
        <v>1</v>
      </c>
      <c r="F1140" s="45">
        <v>9380.75</v>
      </c>
      <c r="G1140" s="25" t="s">
        <v>11</v>
      </c>
      <c r="H1140" s="25" t="s">
        <v>11</v>
      </c>
      <c r="I1140" s="25" t="s">
        <v>247</v>
      </c>
      <c r="J1140" s="53">
        <f t="shared" si="17"/>
        <v>27730</v>
      </c>
      <c r="K1140" s="33">
        <f>DATEDIF(J1140,DATE(2023,6,8),"Y")</f>
        <v>47</v>
      </c>
    </row>
    <row r="1141" spans="1:11" x14ac:dyDescent="0.25">
      <c r="A1141" s="22" t="s">
        <v>1172</v>
      </c>
      <c r="B1141" s="23">
        <v>1971</v>
      </c>
      <c r="C1141" s="23" t="s">
        <v>30</v>
      </c>
      <c r="D1141" s="23">
        <v>29</v>
      </c>
      <c r="E1141" s="23">
        <v>1</v>
      </c>
      <c r="F1141" s="44">
        <v>9386.16</v>
      </c>
      <c r="G1141" s="22" t="s">
        <v>12</v>
      </c>
      <c r="H1141" s="22" t="s">
        <v>11</v>
      </c>
      <c r="I1141" s="22" t="s">
        <v>13</v>
      </c>
      <c r="J1141" s="52">
        <f t="shared" si="17"/>
        <v>26296</v>
      </c>
      <c r="K1141" s="32">
        <f>DATEDIF(J1141,DATE(2023,6,8),"Y")</f>
        <v>51</v>
      </c>
    </row>
    <row r="1142" spans="1:11" x14ac:dyDescent="0.25">
      <c r="A1142" s="25" t="s">
        <v>1173</v>
      </c>
      <c r="B1142" s="26">
        <v>1971</v>
      </c>
      <c r="C1142" s="26" t="s">
        <v>37</v>
      </c>
      <c r="D1142" s="26">
        <v>20</v>
      </c>
      <c r="E1142" s="26">
        <v>1</v>
      </c>
      <c r="F1142" s="45">
        <v>9391.35</v>
      </c>
      <c r="G1142" s="25" t="s">
        <v>12</v>
      </c>
      <c r="H1142" s="25" t="s">
        <v>12</v>
      </c>
      <c r="I1142" s="25" t="s">
        <v>42</v>
      </c>
      <c r="J1142" s="53">
        <f t="shared" si="17"/>
        <v>26226</v>
      </c>
      <c r="K1142" s="33">
        <f>DATEDIF(J1142,DATE(2023,6,8),"Y")</f>
        <v>51</v>
      </c>
    </row>
    <row r="1143" spans="1:11" x14ac:dyDescent="0.25">
      <c r="A1143" s="22" t="s">
        <v>1174</v>
      </c>
      <c r="B1143" s="23">
        <v>1976</v>
      </c>
      <c r="C1143" s="23" t="s">
        <v>37</v>
      </c>
      <c r="D1143" s="23">
        <v>17</v>
      </c>
      <c r="E1143" s="23">
        <v>2</v>
      </c>
      <c r="F1143" s="44">
        <v>9411.01</v>
      </c>
      <c r="G1143" s="22" t="s">
        <v>11</v>
      </c>
      <c r="H1143" s="22" t="s">
        <v>12</v>
      </c>
      <c r="I1143" s="22" t="s">
        <v>247</v>
      </c>
      <c r="J1143" s="52">
        <f t="shared" si="17"/>
        <v>28050</v>
      </c>
      <c r="K1143" s="32">
        <f>DATEDIF(J1143,DATE(2023,6,8),"Y")</f>
        <v>46</v>
      </c>
    </row>
    <row r="1144" spans="1:11" x14ac:dyDescent="0.25">
      <c r="A1144" s="25" t="s">
        <v>1175</v>
      </c>
      <c r="B1144" s="26">
        <v>1976</v>
      </c>
      <c r="C1144" s="26" t="s">
        <v>37</v>
      </c>
      <c r="D1144" s="26">
        <v>30</v>
      </c>
      <c r="E1144" s="26">
        <v>3</v>
      </c>
      <c r="F1144" s="45">
        <v>9414.92</v>
      </c>
      <c r="G1144" s="25" t="s">
        <v>11</v>
      </c>
      <c r="H1144" s="25" t="s">
        <v>11</v>
      </c>
      <c r="I1144" s="25" t="s">
        <v>42</v>
      </c>
      <c r="J1144" s="53">
        <f t="shared" si="17"/>
        <v>28063</v>
      </c>
      <c r="K1144" s="33">
        <f>DATEDIF(J1144,DATE(2023,6,8),"Y")</f>
        <v>46</v>
      </c>
    </row>
    <row r="1145" spans="1:11" x14ac:dyDescent="0.25">
      <c r="A1145" s="22" t="s">
        <v>1176</v>
      </c>
      <c r="B1145" s="23">
        <v>1976</v>
      </c>
      <c r="C1145" s="23" t="s">
        <v>15</v>
      </c>
      <c r="D1145" s="23">
        <v>3</v>
      </c>
      <c r="E1145" s="23">
        <v>2</v>
      </c>
      <c r="F1145" s="44">
        <v>9432.93</v>
      </c>
      <c r="G1145" s="22" t="s">
        <v>11</v>
      </c>
      <c r="H1145" s="22" t="s">
        <v>16</v>
      </c>
      <c r="I1145" s="22" t="s">
        <v>247</v>
      </c>
      <c r="J1145" s="52">
        <f t="shared" si="17"/>
        <v>28067</v>
      </c>
      <c r="K1145" s="32">
        <f>DATEDIF(J1145,DATE(2023,6,8),"Y")</f>
        <v>46</v>
      </c>
    </row>
    <row r="1146" spans="1:11" x14ac:dyDescent="0.25">
      <c r="A1146" s="25" t="s">
        <v>1177</v>
      </c>
      <c r="B1146" s="26">
        <v>1974</v>
      </c>
      <c r="C1146" s="26" t="s">
        <v>15</v>
      </c>
      <c r="D1146" s="26">
        <v>27</v>
      </c>
      <c r="E1146" s="26">
        <v>1</v>
      </c>
      <c r="F1146" s="45">
        <v>9447.25</v>
      </c>
      <c r="G1146" s="25" t="s">
        <v>11</v>
      </c>
      <c r="H1146" s="25" t="s">
        <v>16</v>
      </c>
      <c r="I1146" s="25" t="s">
        <v>247</v>
      </c>
      <c r="J1146" s="53">
        <f t="shared" si="17"/>
        <v>27360</v>
      </c>
      <c r="K1146" s="33">
        <f>DATEDIF(J1146,DATE(2023,6,8),"Y")</f>
        <v>48</v>
      </c>
    </row>
    <row r="1147" spans="1:11" x14ac:dyDescent="0.25">
      <c r="A1147" s="22" t="s">
        <v>1178</v>
      </c>
      <c r="B1147" s="23">
        <v>1974</v>
      </c>
      <c r="C1147" s="23" t="s">
        <v>18</v>
      </c>
      <c r="D1147" s="23">
        <v>8</v>
      </c>
      <c r="E1147" s="23">
        <v>1</v>
      </c>
      <c r="F1147" s="44">
        <v>9447.3799999999992</v>
      </c>
      <c r="G1147" s="22" t="s">
        <v>11</v>
      </c>
      <c r="H1147" s="22" t="s">
        <v>12</v>
      </c>
      <c r="I1147" s="22" t="s">
        <v>247</v>
      </c>
      <c r="J1147" s="52">
        <f t="shared" si="17"/>
        <v>27188</v>
      </c>
      <c r="K1147" s="32">
        <f>DATEDIF(J1147,DATE(2023,6,8),"Y")</f>
        <v>49</v>
      </c>
    </row>
    <row r="1148" spans="1:11" x14ac:dyDescent="0.25">
      <c r="A1148" s="25" t="s">
        <v>1179</v>
      </c>
      <c r="B1148" s="26">
        <v>1987</v>
      </c>
      <c r="C1148" s="26" t="s">
        <v>15</v>
      </c>
      <c r="D1148" s="26">
        <v>14</v>
      </c>
      <c r="E1148" s="26">
        <v>3</v>
      </c>
      <c r="F1148" s="45">
        <v>9448.42</v>
      </c>
      <c r="G1148" s="25" t="s">
        <v>11</v>
      </c>
      <c r="H1148" s="25" t="s">
        <v>12</v>
      </c>
      <c r="I1148" s="25" t="s">
        <v>300</v>
      </c>
      <c r="J1148" s="53">
        <f t="shared" si="17"/>
        <v>32095</v>
      </c>
      <c r="K1148" s="33">
        <f>DATEDIF(J1148,DATE(2023,6,8),"Y")</f>
        <v>35</v>
      </c>
    </row>
    <row r="1149" spans="1:11" x14ac:dyDescent="0.25">
      <c r="A1149" s="22" t="s">
        <v>1180</v>
      </c>
      <c r="B1149" s="23">
        <v>1979</v>
      </c>
      <c r="C1149" s="23" t="s">
        <v>10</v>
      </c>
      <c r="D1149" s="23">
        <v>17</v>
      </c>
      <c r="E1149" s="23">
        <v>2</v>
      </c>
      <c r="F1149" s="44">
        <v>9453.92</v>
      </c>
      <c r="G1149" s="22" t="s">
        <v>11</v>
      </c>
      <c r="H1149" s="22" t="s">
        <v>11</v>
      </c>
      <c r="I1149" s="22" t="s">
        <v>300</v>
      </c>
      <c r="J1149" s="52">
        <f t="shared" si="17"/>
        <v>29053</v>
      </c>
      <c r="K1149" s="32">
        <f>DATEDIF(J1149,DATE(2023,6,8),"Y")</f>
        <v>43</v>
      </c>
    </row>
    <row r="1150" spans="1:11" x14ac:dyDescent="0.25">
      <c r="A1150" s="25" t="s">
        <v>1181</v>
      </c>
      <c r="B1150" s="26">
        <v>1969</v>
      </c>
      <c r="C1150" s="26" t="s">
        <v>18</v>
      </c>
      <c r="D1150" s="26">
        <v>4</v>
      </c>
      <c r="E1150" s="26">
        <v>0</v>
      </c>
      <c r="F1150" s="45">
        <v>9487.64</v>
      </c>
      <c r="G1150" s="25" t="s">
        <v>11</v>
      </c>
      <c r="H1150" s="25" t="s">
        <v>11</v>
      </c>
      <c r="I1150" s="25" t="s">
        <v>13</v>
      </c>
      <c r="J1150" s="53">
        <f t="shared" si="17"/>
        <v>25358</v>
      </c>
      <c r="K1150" s="33">
        <f>DATEDIF(J1150,DATE(2023,6,8),"Y")</f>
        <v>54</v>
      </c>
    </row>
    <row r="1151" spans="1:11" x14ac:dyDescent="0.25">
      <c r="A1151" s="22" t="s">
        <v>1182</v>
      </c>
      <c r="B1151" s="23">
        <v>1976</v>
      </c>
      <c r="C1151" s="23" t="s">
        <v>15</v>
      </c>
      <c r="D1151" s="23">
        <v>28</v>
      </c>
      <c r="E1151" s="23">
        <v>3</v>
      </c>
      <c r="F1151" s="44">
        <v>9500.57</v>
      </c>
      <c r="G1151" s="22" t="s">
        <v>11</v>
      </c>
      <c r="H1151" s="22" t="s">
        <v>12</v>
      </c>
      <c r="I1151" s="22" t="s">
        <v>356</v>
      </c>
      <c r="J1151" s="52">
        <f t="shared" si="17"/>
        <v>28092</v>
      </c>
      <c r="K1151" s="32">
        <f>DATEDIF(J1151,DATE(2023,6,8),"Y")</f>
        <v>46</v>
      </c>
    </row>
    <row r="1152" spans="1:11" x14ac:dyDescent="0.25">
      <c r="A1152" s="25" t="s">
        <v>1183</v>
      </c>
      <c r="B1152" s="26">
        <v>1969</v>
      </c>
      <c r="C1152" s="26" t="s">
        <v>35</v>
      </c>
      <c r="D1152" s="26">
        <v>24</v>
      </c>
      <c r="E1152" s="26">
        <v>0</v>
      </c>
      <c r="F1152" s="45">
        <v>9504.31</v>
      </c>
      <c r="G1152" s="25" t="s">
        <v>12</v>
      </c>
      <c r="H1152" s="25" t="s">
        <v>11</v>
      </c>
      <c r="I1152" s="25" t="s">
        <v>13</v>
      </c>
      <c r="J1152" s="53">
        <f t="shared" si="17"/>
        <v>25439</v>
      </c>
      <c r="K1152" s="33">
        <f>DATEDIF(J1152,DATE(2023,6,8),"Y")</f>
        <v>53</v>
      </c>
    </row>
    <row r="1153" spans="1:11" x14ac:dyDescent="0.25">
      <c r="A1153" s="22" t="s">
        <v>1184</v>
      </c>
      <c r="B1153" s="23">
        <v>1992</v>
      </c>
      <c r="C1153" s="23" t="s">
        <v>35</v>
      </c>
      <c r="D1153" s="23">
        <v>22</v>
      </c>
      <c r="E1153" s="23">
        <v>0</v>
      </c>
      <c r="F1153" s="44">
        <v>9507.68</v>
      </c>
      <c r="G1153" s="22" t="s">
        <v>11</v>
      </c>
      <c r="H1153" s="22" t="s">
        <v>16</v>
      </c>
      <c r="I1153" s="22" t="s">
        <v>23</v>
      </c>
      <c r="J1153" s="52">
        <f t="shared" si="17"/>
        <v>33838</v>
      </c>
      <c r="K1153" s="32">
        <f>DATEDIF(J1153,DATE(2023,6,8),"Y")</f>
        <v>30</v>
      </c>
    </row>
    <row r="1154" spans="1:11" x14ac:dyDescent="0.25">
      <c r="A1154" s="25" t="s">
        <v>1185</v>
      </c>
      <c r="B1154" s="26">
        <v>1971</v>
      </c>
      <c r="C1154" s="26" t="s">
        <v>15</v>
      </c>
      <c r="D1154" s="26">
        <v>29</v>
      </c>
      <c r="E1154" s="26">
        <v>0</v>
      </c>
      <c r="F1154" s="45">
        <v>9528.9</v>
      </c>
      <c r="G1154" s="25" t="s">
        <v>11</v>
      </c>
      <c r="H1154" s="25" t="s">
        <v>11</v>
      </c>
      <c r="I1154" s="25" t="s">
        <v>42</v>
      </c>
      <c r="J1154" s="53">
        <f t="shared" si="17"/>
        <v>26266</v>
      </c>
      <c r="K1154" s="33">
        <f>DATEDIF(J1154,DATE(2023,6,8),"Y")</f>
        <v>51</v>
      </c>
    </row>
    <row r="1155" spans="1:11" x14ac:dyDescent="0.25">
      <c r="A1155" s="22" t="s">
        <v>1186</v>
      </c>
      <c r="B1155" s="23">
        <v>1973</v>
      </c>
      <c r="C1155" s="23" t="s">
        <v>30</v>
      </c>
      <c r="D1155" s="23">
        <v>21</v>
      </c>
      <c r="E1155" s="23">
        <v>0</v>
      </c>
      <c r="F1155" s="44">
        <v>9538.65</v>
      </c>
      <c r="G1155" s="22" t="s">
        <v>11</v>
      </c>
      <c r="H1155" s="22" t="s">
        <v>12</v>
      </c>
      <c r="I1155" s="22" t="s">
        <v>300</v>
      </c>
      <c r="J1155" s="52">
        <f t="shared" ref="J1155:J1218" si="18">DATE(B1155,MONTH(1&amp;C1155),D1155)</f>
        <v>27019</v>
      </c>
      <c r="K1155" s="32">
        <f>DATEDIF(J1155,DATE(2023,6,8),"Y")</f>
        <v>49</v>
      </c>
    </row>
    <row r="1156" spans="1:11" x14ac:dyDescent="0.25">
      <c r="A1156" s="25" t="s">
        <v>1187</v>
      </c>
      <c r="B1156" s="26">
        <v>1975</v>
      </c>
      <c r="C1156" s="26" t="s">
        <v>10</v>
      </c>
      <c r="D1156" s="26">
        <v>28</v>
      </c>
      <c r="E1156" s="26">
        <v>1</v>
      </c>
      <c r="F1156" s="45">
        <v>9540.17</v>
      </c>
      <c r="G1156" s="25" t="s">
        <v>11</v>
      </c>
      <c r="H1156" s="25" t="s">
        <v>11</v>
      </c>
      <c r="I1156" s="25" t="s">
        <v>247</v>
      </c>
      <c r="J1156" s="53">
        <f t="shared" si="18"/>
        <v>27603</v>
      </c>
      <c r="K1156" s="33">
        <f>DATEDIF(J1156,DATE(2023,6,8),"Y")</f>
        <v>47</v>
      </c>
    </row>
    <row r="1157" spans="1:11" x14ac:dyDescent="0.25">
      <c r="A1157" s="22" t="s">
        <v>1188</v>
      </c>
      <c r="B1157" s="23">
        <v>1972</v>
      </c>
      <c r="C1157" s="23" t="s">
        <v>20</v>
      </c>
      <c r="D1157" s="23">
        <v>22</v>
      </c>
      <c r="E1157" s="23">
        <v>0</v>
      </c>
      <c r="F1157" s="44">
        <v>9541.7000000000007</v>
      </c>
      <c r="G1157" s="22" t="s">
        <v>11</v>
      </c>
      <c r="H1157" s="22" t="s">
        <v>16</v>
      </c>
      <c r="I1157" s="22" t="s">
        <v>247</v>
      </c>
      <c r="J1157" s="52">
        <f t="shared" si="18"/>
        <v>26564</v>
      </c>
      <c r="K1157" s="32">
        <f>DATEDIF(J1157,DATE(2023,6,8),"Y")</f>
        <v>50</v>
      </c>
    </row>
    <row r="1158" spans="1:11" x14ac:dyDescent="0.25">
      <c r="A1158" s="25" t="s">
        <v>1189</v>
      </c>
      <c r="B1158" s="26">
        <v>1972</v>
      </c>
      <c r="C1158" s="26" t="s">
        <v>20</v>
      </c>
      <c r="D1158" s="26">
        <v>22</v>
      </c>
      <c r="E1158" s="26">
        <v>1</v>
      </c>
      <c r="F1158" s="45">
        <v>9549.57</v>
      </c>
      <c r="G1158" s="25" t="s">
        <v>11</v>
      </c>
      <c r="H1158" s="25" t="s">
        <v>16</v>
      </c>
      <c r="I1158" s="25" t="s">
        <v>13</v>
      </c>
      <c r="J1158" s="53">
        <f t="shared" si="18"/>
        <v>26564</v>
      </c>
      <c r="K1158" s="33">
        <f>DATEDIF(J1158,DATE(2023,6,8),"Y")</f>
        <v>50</v>
      </c>
    </row>
    <row r="1159" spans="1:11" x14ac:dyDescent="0.25">
      <c r="A1159" s="22" t="s">
        <v>1190</v>
      </c>
      <c r="B1159" s="23">
        <v>1974</v>
      </c>
      <c r="C1159" s="23" t="s">
        <v>35</v>
      </c>
      <c r="D1159" s="23">
        <v>14</v>
      </c>
      <c r="E1159" s="23">
        <v>3</v>
      </c>
      <c r="F1159" s="44">
        <v>9563.0300000000007</v>
      </c>
      <c r="G1159" s="22" t="s">
        <v>12</v>
      </c>
      <c r="H1159" s="22" t="s">
        <v>16</v>
      </c>
      <c r="I1159" s="22" t="s">
        <v>42</v>
      </c>
      <c r="J1159" s="52">
        <f t="shared" si="18"/>
        <v>27255</v>
      </c>
      <c r="K1159" s="32">
        <f>DATEDIF(J1159,DATE(2023,6,8),"Y")</f>
        <v>48</v>
      </c>
    </row>
    <row r="1160" spans="1:11" x14ac:dyDescent="0.25">
      <c r="A1160" s="25" t="s">
        <v>1191</v>
      </c>
      <c r="B1160" s="26">
        <v>1973</v>
      </c>
      <c r="C1160" s="26" t="s">
        <v>30</v>
      </c>
      <c r="D1160" s="26">
        <v>1</v>
      </c>
      <c r="E1160" s="26">
        <v>1</v>
      </c>
      <c r="F1160" s="45">
        <v>9566.99</v>
      </c>
      <c r="G1160" s="25" t="s">
        <v>11</v>
      </c>
      <c r="H1160" s="25" t="s">
        <v>16</v>
      </c>
      <c r="I1160" s="25" t="s">
        <v>23</v>
      </c>
      <c r="J1160" s="53">
        <f t="shared" si="18"/>
        <v>26999</v>
      </c>
      <c r="K1160" s="33">
        <f>DATEDIF(J1160,DATE(2023,6,8),"Y")</f>
        <v>49</v>
      </c>
    </row>
    <row r="1161" spans="1:11" x14ac:dyDescent="0.25">
      <c r="A1161" s="22" t="s">
        <v>1192</v>
      </c>
      <c r="B1161" s="23">
        <v>1966</v>
      </c>
      <c r="C1161" s="23" t="s">
        <v>30</v>
      </c>
      <c r="D1161" s="23">
        <v>4</v>
      </c>
      <c r="E1161" s="23">
        <v>0</v>
      </c>
      <c r="F1161" s="44">
        <v>9582.5400000000009</v>
      </c>
      <c r="G1161" s="22" t="s">
        <v>12</v>
      </c>
      <c r="H1161" s="22" t="s">
        <v>11</v>
      </c>
      <c r="I1161" s="22" t="s">
        <v>13</v>
      </c>
      <c r="J1161" s="52">
        <f t="shared" si="18"/>
        <v>24445</v>
      </c>
      <c r="K1161" s="32">
        <f>DATEDIF(J1161,DATE(2023,6,8),"Y")</f>
        <v>56</v>
      </c>
    </row>
    <row r="1162" spans="1:11" x14ac:dyDescent="0.25">
      <c r="A1162" s="25" t="s">
        <v>1193</v>
      </c>
      <c r="B1162" s="26">
        <v>1973</v>
      </c>
      <c r="C1162" s="26" t="s">
        <v>15</v>
      </c>
      <c r="D1162" s="26">
        <v>28</v>
      </c>
      <c r="E1162" s="26">
        <v>1</v>
      </c>
      <c r="F1162" s="45">
        <v>9583.89</v>
      </c>
      <c r="G1162" s="25" t="s">
        <v>11</v>
      </c>
      <c r="H1162" s="25" t="s">
        <v>12</v>
      </c>
      <c r="I1162" s="25" t="s">
        <v>23</v>
      </c>
      <c r="J1162" s="53">
        <f t="shared" si="18"/>
        <v>26996</v>
      </c>
      <c r="K1162" s="33">
        <f>DATEDIF(J1162,DATE(2023,6,8),"Y")</f>
        <v>49</v>
      </c>
    </row>
    <row r="1163" spans="1:11" x14ac:dyDescent="0.25">
      <c r="A1163" s="22" t="s">
        <v>1194</v>
      </c>
      <c r="B1163" s="23">
        <v>1981</v>
      </c>
      <c r="C1163" s="23" t="s">
        <v>37</v>
      </c>
      <c r="D1163" s="23">
        <v>18</v>
      </c>
      <c r="E1163" s="23">
        <v>1</v>
      </c>
      <c r="F1163" s="44">
        <v>9584.0400000000009</v>
      </c>
      <c r="G1163" s="22" t="s">
        <v>11</v>
      </c>
      <c r="H1163" s="22" t="s">
        <v>16</v>
      </c>
      <c r="I1163" s="22" t="s">
        <v>300</v>
      </c>
      <c r="J1163" s="52">
        <f t="shared" si="18"/>
        <v>29877</v>
      </c>
      <c r="K1163" s="32">
        <f>DATEDIF(J1163,DATE(2023,6,8),"Y")</f>
        <v>41</v>
      </c>
    </row>
    <row r="1164" spans="1:11" x14ac:dyDescent="0.25">
      <c r="A1164" s="25" t="s">
        <v>1195</v>
      </c>
      <c r="B1164" s="26">
        <v>1964</v>
      </c>
      <c r="C1164" s="26" t="s">
        <v>30</v>
      </c>
      <c r="D1164" s="26">
        <v>15</v>
      </c>
      <c r="E1164" s="26">
        <v>0</v>
      </c>
      <c r="F1164" s="45">
        <v>9597.6299999999992</v>
      </c>
      <c r="G1164" s="25" t="s">
        <v>12</v>
      </c>
      <c r="H1164" s="25" t="s">
        <v>12</v>
      </c>
      <c r="I1164" s="25" t="s">
        <v>13</v>
      </c>
      <c r="J1164" s="53">
        <f t="shared" si="18"/>
        <v>23726</v>
      </c>
      <c r="K1164" s="33">
        <f>DATEDIF(J1164,DATE(2023,6,8),"Y")</f>
        <v>58</v>
      </c>
    </row>
    <row r="1165" spans="1:11" x14ac:dyDescent="0.25">
      <c r="A1165" s="22" t="s">
        <v>1196</v>
      </c>
      <c r="B1165" s="23">
        <v>1972</v>
      </c>
      <c r="C1165" s="23" t="s">
        <v>30</v>
      </c>
      <c r="D1165" s="23">
        <v>27</v>
      </c>
      <c r="E1165" s="23">
        <v>1</v>
      </c>
      <c r="F1165" s="44">
        <v>9617.66</v>
      </c>
      <c r="G1165" s="22" t="s">
        <v>12</v>
      </c>
      <c r="H1165" s="22" t="s">
        <v>12</v>
      </c>
      <c r="I1165" s="22" t="s">
        <v>168</v>
      </c>
      <c r="J1165" s="52">
        <f t="shared" si="18"/>
        <v>26660</v>
      </c>
      <c r="K1165" s="32">
        <f>DATEDIF(J1165,DATE(2023,6,8),"Y")</f>
        <v>50</v>
      </c>
    </row>
    <row r="1166" spans="1:11" x14ac:dyDescent="0.25">
      <c r="A1166" s="25" t="s">
        <v>1197</v>
      </c>
      <c r="B1166" s="26">
        <v>1982</v>
      </c>
      <c r="C1166" s="26" t="s">
        <v>35</v>
      </c>
      <c r="D1166" s="26">
        <v>29</v>
      </c>
      <c r="E1166" s="26">
        <v>3</v>
      </c>
      <c r="F1166" s="45">
        <v>9619.18</v>
      </c>
      <c r="G1166" s="25" t="s">
        <v>11</v>
      </c>
      <c r="H1166" s="25" t="s">
        <v>16</v>
      </c>
      <c r="I1166" s="25" t="s">
        <v>200</v>
      </c>
      <c r="J1166" s="53">
        <f t="shared" si="18"/>
        <v>30192</v>
      </c>
      <c r="K1166" s="33">
        <f>DATEDIF(J1166,DATE(2023,6,8),"Y")</f>
        <v>40</v>
      </c>
    </row>
    <row r="1167" spans="1:11" x14ac:dyDescent="0.25">
      <c r="A1167" s="22" t="s">
        <v>1198</v>
      </c>
      <c r="B1167" s="23">
        <v>1975</v>
      </c>
      <c r="C1167" s="23" t="s">
        <v>37</v>
      </c>
      <c r="D1167" s="23">
        <v>29</v>
      </c>
      <c r="E1167" s="23">
        <v>3</v>
      </c>
      <c r="F1167" s="44">
        <v>9620.33</v>
      </c>
      <c r="G1167" s="22" t="s">
        <v>12</v>
      </c>
      <c r="H1167" s="22" t="s">
        <v>12</v>
      </c>
      <c r="I1167" s="22" t="s">
        <v>23</v>
      </c>
      <c r="J1167" s="52">
        <f t="shared" si="18"/>
        <v>27696</v>
      </c>
      <c r="K1167" s="32">
        <f>DATEDIF(J1167,DATE(2023,6,8),"Y")</f>
        <v>47</v>
      </c>
    </row>
    <row r="1168" spans="1:11" x14ac:dyDescent="0.25">
      <c r="A1168" s="25" t="s">
        <v>1199</v>
      </c>
      <c r="B1168" s="26">
        <v>1970</v>
      </c>
      <c r="C1168" s="26" t="s">
        <v>30</v>
      </c>
      <c r="D1168" s="26">
        <v>16</v>
      </c>
      <c r="E1168" s="26">
        <v>0</v>
      </c>
      <c r="F1168" s="45">
        <v>9625.92</v>
      </c>
      <c r="G1168" s="25" t="s">
        <v>11</v>
      </c>
      <c r="H1168" s="25" t="s">
        <v>12</v>
      </c>
      <c r="I1168" s="25" t="s">
        <v>42</v>
      </c>
      <c r="J1168" s="53">
        <f t="shared" si="18"/>
        <v>25918</v>
      </c>
      <c r="K1168" s="33">
        <f>DATEDIF(J1168,DATE(2023,6,8),"Y")</f>
        <v>52</v>
      </c>
    </row>
    <row r="1169" spans="1:11" x14ac:dyDescent="0.25">
      <c r="A1169" s="22" t="s">
        <v>1200</v>
      </c>
      <c r="B1169" s="23">
        <v>1998</v>
      </c>
      <c r="C1169" s="23" t="s">
        <v>18</v>
      </c>
      <c r="D1169" s="23">
        <v>23</v>
      </c>
      <c r="E1169" s="23">
        <v>0</v>
      </c>
      <c r="F1169" s="44">
        <v>9628.7900000000009</v>
      </c>
      <c r="G1169" s="22" t="s">
        <v>11</v>
      </c>
      <c r="H1169" s="22" t="s">
        <v>11</v>
      </c>
      <c r="I1169" s="22" t="s">
        <v>535</v>
      </c>
      <c r="J1169" s="52">
        <f t="shared" si="18"/>
        <v>35969</v>
      </c>
      <c r="K1169" s="32">
        <f>DATEDIF(J1169,DATE(2023,6,8),"Y")</f>
        <v>24</v>
      </c>
    </row>
    <row r="1170" spans="1:11" x14ac:dyDescent="0.25">
      <c r="A1170" s="25" t="s">
        <v>1201</v>
      </c>
      <c r="B1170" s="26">
        <v>1979</v>
      </c>
      <c r="C1170" s="26" t="s">
        <v>30</v>
      </c>
      <c r="D1170" s="26">
        <v>19</v>
      </c>
      <c r="E1170" s="26">
        <v>2</v>
      </c>
      <c r="F1170" s="45">
        <v>9630.2999999999993</v>
      </c>
      <c r="G1170" s="25" t="s">
        <v>11</v>
      </c>
      <c r="H1170" s="25" t="s">
        <v>11</v>
      </c>
      <c r="I1170" s="25" t="s">
        <v>300</v>
      </c>
      <c r="J1170" s="53">
        <f t="shared" si="18"/>
        <v>29208</v>
      </c>
      <c r="K1170" s="33">
        <f>DATEDIF(J1170,DATE(2023,6,8),"Y")</f>
        <v>43</v>
      </c>
    </row>
    <row r="1171" spans="1:11" x14ac:dyDescent="0.25">
      <c r="A1171" s="22" t="s">
        <v>1202</v>
      </c>
      <c r="B1171" s="23">
        <v>1972</v>
      </c>
      <c r="C1171" s="23" t="s">
        <v>37</v>
      </c>
      <c r="D1171" s="23">
        <v>23</v>
      </c>
      <c r="E1171" s="23">
        <v>2</v>
      </c>
      <c r="F1171" s="44">
        <v>9630.4</v>
      </c>
      <c r="G1171" s="22" t="s">
        <v>11</v>
      </c>
      <c r="H1171" s="22" t="s">
        <v>11</v>
      </c>
      <c r="I1171" s="22" t="s">
        <v>42</v>
      </c>
      <c r="J1171" s="52">
        <f t="shared" si="18"/>
        <v>26595</v>
      </c>
      <c r="K1171" s="32">
        <f>DATEDIF(J1171,DATE(2023,6,8),"Y")</f>
        <v>50</v>
      </c>
    </row>
    <row r="1172" spans="1:11" x14ac:dyDescent="0.25">
      <c r="A1172" s="25" t="s">
        <v>1203</v>
      </c>
      <c r="B1172" s="26">
        <v>1968</v>
      </c>
      <c r="C1172" s="26" t="s">
        <v>18</v>
      </c>
      <c r="D1172" s="26">
        <v>22</v>
      </c>
      <c r="E1172" s="26">
        <v>0</v>
      </c>
      <c r="F1172" s="45">
        <v>9630.91</v>
      </c>
      <c r="G1172" s="25" t="s">
        <v>12</v>
      </c>
      <c r="H1172" s="25" t="s">
        <v>11</v>
      </c>
      <c r="I1172" s="25" t="s">
        <v>13</v>
      </c>
      <c r="J1172" s="53">
        <f t="shared" si="18"/>
        <v>25011</v>
      </c>
      <c r="K1172" s="33">
        <f>DATEDIF(J1172,DATE(2023,6,8),"Y")</f>
        <v>54</v>
      </c>
    </row>
    <row r="1173" spans="1:11" x14ac:dyDescent="0.25">
      <c r="A1173" s="22" t="s">
        <v>1204</v>
      </c>
      <c r="B1173" s="23">
        <v>1970</v>
      </c>
      <c r="C1173" s="23" t="s">
        <v>20</v>
      </c>
      <c r="D1173" s="23">
        <v>30</v>
      </c>
      <c r="E1173" s="23">
        <v>0</v>
      </c>
      <c r="F1173" s="44">
        <v>9634.5400000000009</v>
      </c>
      <c r="G1173" s="22" t="s">
        <v>11</v>
      </c>
      <c r="H1173" s="22" t="s">
        <v>11</v>
      </c>
      <c r="I1173" s="22" t="s">
        <v>42</v>
      </c>
      <c r="J1173" s="52">
        <f t="shared" si="18"/>
        <v>25841</v>
      </c>
      <c r="K1173" s="32">
        <f>DATEDIF(J1173,DATE(2023,6,8),"Y")</f>
        <v>52</v>
      </c>
    </row>
    <row r="1174" spans="1:11" x14ac:dyDescent="0.25">
      <c r="A1174" s="25" t="s">
        <v>1205</v>
      </c>
      <c r="B1174" s="26">
        <v>1971</v>
      </c>
      <c r="C1174" s="26" t="s">
        <v>10</v>
      </c>
      <c r="D1174" s="26">
        <v>19</v>
      </c>
      <c r="E1174" s="26">
        <v>0</v>
      </c>
      <c r="F1174" s="45">
        <v>9644.25</v>
      </c>
      <c r="G1174" s="25" t="s">
        <v>11</v>
      </c>
      <c r="H1174" s="25" t="s">
        <v>16</v>
      </c>
      <c r="I1174" s="25" t="s">
        <v>23</v>
      </c>
      <c r="J1174" s="53">
        <f t="shared" si="18"/>
        <v>26133</v>
      </c>
      <c r="K1174" s="33">
        <f>DATEDIF(J1174,DATE(2023,6,8),"Y")</f>
        <v>51</v>
      </c>
    </row>
    <row r="1175" spans="1:11" x14ac:dyDescent="0.25">
      <c r="A1175" s="22" t="s">
        <v>1206</v>
      </c>
      <c r="B1175" s="23">
        <v>1974</v>
      </c>
      <c r="C1175" s="23" t="s">
        <v>10</v>
      </c>
      <c r="D1175" s="23">
        <v>8</v>
      </c>
      <c r="E1175" s="23">
        <v>0</v>
      </c>
      <c r="F1175" s="44">
        <v>9653.81</v>
      </c>
      <c r="G1175" s="22" t="s">
        <v>11</v>
      </c>
      <c r="H1175" s="22" t="s">
        <v>11</v>
      </c>
      <c r="I1175" s="22" t="s">
        <v>42</v>
      </c>
      <c r="J1175" s="52">
        <f t="shared" si="18"/>
        <v>27218</v>
      </c>
      <c r="K1175" s="32">
        <f>DATEDIF(J1175,DATE(2023,6,8),"Y")</f>
        <v>48</v>
      </c>
    </row>
    <row r="1176" spans="1:11" x14ac:dyDescent="0.25">
      <c r="A1176" s="25" t="s">
        <v>1207</v>
      </c>
      <c r="B1176" s="26">
        <v>1981</v>
      </c>
      <c r="C1176" s="26" t="s">
        <v>35</v>
      </c>
      <c r="D1176" s="26">
        <v>8</v>
      </c>
      <c r="E1176" s="26">
        <v>1</v>
      </c>
      <c r="F1176" s="45">
        <v>9664.34</v>
      </c>
      <c r="G1176" s="25" t="s">
        <v>11</v>
      </c>
      <c r="H1176" s="25" t="s">
        <v>12</v>
      </c>
      <c r="I1176" s="25" t="s">
        <v>42</v>
      </c>
      <c r="J1176" s="53">
        <f t="shared" si="18"/>
        <v>29806</v>
      </c>
      <c r="K1176" s="33">
        <f>DATEDIF(J1176,DATE(2023,6,8),"Y")</f>
        <v>41</v>
      </c>
    </row>
    <row r="1177" spans="1:11" x14ac:dyDescent="0.25">
      <c r="A1177" s="22" t="s">
        <v>1208</v>
      </c>
      <c r="B1177" s="23">
        <v>1966</v>
      </c>
      <c r="C1177" s="23" t="s">
        <v>20</v>
      </c>
      <c r="D1177" s="23">
        <v>16</v>
      </c>
      <c r="E1177" s="23">
        <v>0</v>
      </c>
      <c r="F1177" s="44">
        <v>9684.2900000000009</v>
      </c>
      <c r="G1177" s="22" t="s">
        <v>12</v>
      </c>
      <c r="H1177" s="22" t="s">
        <v>11</v>
      </c>
      <c r="I1177" s="22" t="s">
        <v>13</v>
      </c>
      <c r="J1177" s="52">
        <f t="shared" si="18"/>
        <v>24366</v>
      </c>
      <c r="K1177" s="32">
        <f>DATEDIF(J1177,DATE(2023,6,8),"Y")</f>
        <v>56</v>
      </c>
    </row>
    <row r="1178" spans="1:11" x14ac:dyDescent="0.25">
      <c r="A1178" s="25" t="s">
        <v>1209</v>
      </c>
      <c r="B1178" s="26">
        <v>1964</v>
      </c>
      <c r="C1178" s="26" t="s">
        <v>15</v>
      </c>
      <c r="D1178" s="26">
        <v>7</v>
      </c>
      <c r="E1178" s="26">
        <v>0</v>
      </c>
      <c r="F1178" s="45">
        <v>9698.42</v>
      </c>
      <c r="G1178" s="25" t="s">
        <v>12</v>
      </c>
      <c r="H1178" s="25" t="s">
        <v>12</v>
      </c>
      <c r="I1178" s="25" t="s">
        <v>13</v>
      </c>
      <c r="J1178" s="53">
        <f t="shared" si="18"/>
        <v>23688</v>
      </c>
      <c r="K1178" s="33">
        <f>DATEDIF(J1178,DATE(2023,6,8),"Y")</f>
        <v>58</v>
      </c>
    </row>
    <row r="1179" spans="1:11" x14ac:dyDescent="0.25">
      <c r="A1179" s="22" t="s">
        <v>1210</v>
      </c>
      <c r="B1179" s="23">
        <v>1977</v>
      </c>
      <c r="C1179" s="23" t="s">
        <v>20</v>
      </c>
      <c r="D1179" s="23">
        <v>19</v>
      </c>
      <c r="E1179" s="23">
        <v>3</v>
      </c>
      <c r="F1179" s="44">
        <v>9704.67</v>
      </c>
      <c r="G1179" s="22" t="s">
        <v>11</v>
      </c>
      <c r="H1179" s="22" t="s">
        <v>12</v>
      </c>
      <c r="I1179" s="22" t="s">
        <v>247</v>
      </c>
      <c r="J1179" s="52">
        <f t="shared" si="18"/>
        <v>28387</v>
      </c>
      <c r="K1179" s="32">
        <f>DATEDIF(J1179,DATE(2023,6,8),"Y")</f>
        <v>45</v>
      </c>
    </row>
    <row r="1180" spans="1:11" x14ac:dyDescent="0.25">
      <c r="A1180" s="25" t="s">
        <v>1211</v>
      </c>
      <c r="B1180" s="26">
        <v>1972</v>
      </c>
      <c r="C1180" s="26" t="s">
        <v>10</v>
      </c>
      <c r="D1180" s="26">
        <v>10</v>
      </c>
      <c r="E1180" s="26">
        <v>0</v>
      </c>
      <c r="F1180" s="45">
        <v>9710.7099999999991</v>
      </c>
      <c r="G1180" s="25" t="s">
        <v>11</v>
      </c>
      <c r="H1180" s="25" t="s">
        <v>16</v>
      </c>
      <c r="I1180" s="25" t="s">
        <v>300</v>
      </c>
      <c r="J1180" s="53">
        <f t="shared" si="18"/>
        <v>26490</v>
      </c>
      <c r="K1180" s="33">
        <f>DATEDIF(J1180,DATE(2023,6,8),"Y")</f>
        <v>50</v>
      </c>
    </row>
    <row r="1181" spans="1:11" x14ac:dyDescent="0.25">
      <c r="A1181" s="22" t="s">
        <v>1212</v>
      </c>
      <c r="B1181" s="23">
        <v>1975</v>
      </c>
      <c r="C1181" s="23" t="s">
        <v>18</v>
      </c>
      <c r="D1181" s="23">
        <v>27</v>
      </c>
      <c r="E1181" s="23">
        <v>2</v>
      </c>
      <c r="F1181" s="44">
        <v>9715.84</v>
      </c>
      <c r="G1181" s="22" t="s">
        <v>11</v>
      </c>
      <c r="H1181" s="22" t="s">
        <v>16</v>
      </c>
      <c r="I1181" s="22" t="s">
        <v>247</v>
      </c>
      <c r="J1181" s="52">
        <f t="shared" si="18"/>
        <v>27572</v>
      </c>
      <c r="K1181" s="32">
        <f>DATEDIF(J1181,DATE(2023,6,8),"Y")</f>
        <v>47</v>
      </c>
    </row>
    <row r="1182" spans="1:11" x14ac:dyDescent="0.25">
      <c r="A1182" s="25" t="s">
        <v>1213</v>
      </c>
      <c r="B1182" s="26">
        <v>1970</v>
      </c>
      <c r="C1182" s="26" t="s">
        <v>20</v>
      </c>
      <c r="D1182" s="26">
        <v>12</v>
      </c>
      <c r="E1182" s="26">
        <v>0</v>
      </c>
      <c r="F1182" s="45">
        <v>9722.77</v>
      </c>
      <c r="G1182" s="25" t="s">
        <v>12</v>
      </c>
      <c r="H1182" s="25" t="s">
        <v>16</v>
      </c>
      <c r="I1182" s="25" t="s">
        <v>168</v>
      </c>
      <c r="J1182" s="53">
        <f t="shared" si="18"/>
        <v>25823</v>
      </c>
      <c r="K1182" s="33">
        <f>DATEDIF(J1182,DATE(2023,6,8),"Y")</f>
        <v>52</v>
      </c>
    </row>
    <row r="1183" spans="1:11" x14ac:dyDescent="0.25">
      <c r="A1183" s="22" t="s">
        <v>1214</v>
      </c>
      <c r="B1183" s="23">
        <v>1970</v>
      </c>
      <c r="C1183" s="23" t="s">
        <v>35</v>
      </c>
      <c r="D1183" s="23">
        <v>18</v>
      </c>
      <c r="E1183" s="23">
        <v>1</v>
      </c>
      <c r="F1183" s="44">
        <v>9724.5300000000007</v>
      </c>
      <c r="G1183" s="22" t="s">
        <v>12</v>
      </c>
      <c r="H1183" s="22" t="s">
        <v>16</v>
      </c>
      <c r="I1183" s="22" t="s">
        <v>42</v>
      </c>
      <c r="J1183" s="52">
        <f t="shared" si="18"/>
        <v>25798</v>
      </c>
      <c r="K1183" s="32">
        <f>DATEDIF(J1183,DATE(2023,6,8),"Y")</f>
        <v>52</v>
      </c>
    </row>
    <row r="1184" spans="1:11" x14ac:dyDescent="0.25">
      <c r="A1184" s="25" t="s">
        <v>1215</v>
      </c>
      <c r="B1184" s="26">
        <v>1970</v>
      </c>
      <c r="C1184" s="26" t="s">
        <v>10</v>
      </c>
      <c r="D1184" s="26">
        <v>4</v>
      </c>
      <c r="E1184" s="26">
        <v>1</v>
      </c>
      <c r="F1184" s="45">
        <v>9748.91</v>
      </c>
      <c r="G1184" s="25" t="s">
        <v>11</v>
      </c>
      <c r="H1184" s="25" t="s">
        <v>16</v>
      </c>
      <c r="I1184" s="25" t="s">
        <v>13</v>
      </c>
      <c r="J1184" s="53">
        <f t="shared" si="18"/>
        <v>25753</v>
      </c>
      <c r="K1184" s="33">
        <f>DATEDIF(J1184,DATE(2023,6,8),"Y")</f>
        <v>52</v>
      </c>
    </row>
    <row r="1185" spans="1:11" x14ac:dyDescent="0.25">
      <c r="A1185" s="22" t="s">
        <v>1216</v>
      </c>
      <c r="B1185" s="23">
        <v>2001</v>
      </c>
      <c r="C1185" s="23" t="s">
        <v>10</v>
      </c>
      <c r="D1185" s="23">
        <v>14</v>
      </c>
      <c r="E1185" s="23">
        <v>0</v>
      </c>
      <c r="F1185" s="44">
        <v>9753.49</v>
      </c>
      <c r="G1185" s="22" t="s">
        <v>11</v>
      </c>
      <c r="H1185" s="22" t="s">
        <v>11</v>
      </c>
      <c r="I1185" s="22" t="s">
        <v>23</v>
      </c>
      <c r="J1185" s="52">
        <f t="shared" si="18"/>
        <v>37086</v>
      </c>
      <c r="K1185" s="32">
        <f>DATEDIF(J1185,DATE(2023,6,8),"Y")</f>
        <v>21</v>
      </c>
    </row>
    <row r="1186" spans="1:11" x14ac:dyDescent="0.25">
      <c r="A1186" s="25" t="s">
        <v>1217</v>
      </c>
      <c r="B1186" s="26">
        <v>1965</v>
      </c>
      <c r="C1186" s="26" t="s">
        <v>20</v>
      </c>
      <c r="D1186" s="26">
        <v>5</v>
      </c>
      <c r="E1186" s="26">
        <v>0</v>
      </c>
      <c r="F1186" s="45">
        <v>9764.08</v>
      </c>
      <c r="G1186" s="25" t="s">
        <v>12</v>
      </c>
      <c r="H1186" s="25" t="s">
        <v>16</v>
      </c>
      <c r="I1186" s="25" t="s">
        <v>23</v>
      </c>
      <c r="J1186" s="53">
        <f t="shared" si="18"/>
        <v>23990</v>
      </c>
      <c r="K1186" s="33">
        <f>DATEDIF(J1186,DATE(2023,6,8),"Y")</f>
        <v>57</v>
      </c>
    </row>
    <row r="1187" spans="1:11" x14ac:dyDescent="0.25">
      <c r="A1187" s="22" t="s">
        <v>1218</v>
      </c>
      <c r="B1187" s="23">
        <v>1973</v>
      </c>
      <c r="C1187" s="23" t="s">
        <v>10</v>
      </c>
      <c r="D1187" s="23">
        <v>7</v>
      </c>
      <c r="E1187" s="23">
        <v>1</v>
      </c>
      <c r="F1187" s="44">
        <v>9778.35</v>
      </c>
      <c r="G1187" s="22" t="s">
        <v>11</v>
      </c>
      <c r="H1187" s="22" t="s">
        <v>11</v>
      </c>
      <c r="I1187" s="22" t="s">
        <v>247</v>
      </c>
      <c r="J1187" s="52">
        <f t="shared" si="18"/>
        <v>26852</v>
      </c>
      <c r="K1187" s="32">
        <f>DATEDIF(J1187,DATE(2023,6,8),"Y")</f>
        <v>49</v>
      </c>
    </row>
    <row r="1188" spans="1:11" x14ac:dyDescent="0.25">
      <c r="A1188" s="25" t="s">
        <v>1219</v>
      </c>
      <c r="B1188" s="26">
        <v>1996</v>
      </c>
      <c r="C1188" s="26" t="s">
        <v>35</v>
      </c>
      <c r="D1188" s="26">
        <v>8</v>
      </c>
      <c r="E1188" s="26">
        <v>0</v>
      </c>
      <c r="F1188" s="45">
        <v>9787.32</v>
      </c>
      <c r="G1188" s="25" t="s">
        <v>11</v>
      </c>
      <c r="H1188" s="25" t="s">
        <v>12</v>
      </c>
      <c r="I1188" s="25" t="s">
        <v>249</v>
      </c>
      <c r="J1188" s="53">
        <f t="shared" si="18"/>
        <v>35285</v>
      </c>
      <c r="K1188" s="33">
        <f>DATEDIF(J1188,DATE(2023,6,8),"Y")</f>
        <v>26</v>
      </c>
    </row>
    <row r="1189" spans="1:11" x14ac:dyDescent="0.25">
      <c r="A1189" s="22" t="s">
        <v>1220</v>
      </c>
      <c r="B1189" s="23">
        <v>1977</v>
      </c>
      <c r="C1189" s="23" t="s">
        <v>18</v>
      </c>
      <c r="D1189" s="23">
        <v>7</v>
      </c>
      <c r="E1189" s="23">
        <v>5</v>
      </c>
      <c r="F1189" s="44">
        <v>9788.8700000000008</v>
      </c>
      <c r="G1189" s="22" t="s">
        <v>12</v>
      </c>
      <c r="H1189" s="22" t="s">
        <v>11</v>
      </c>
      <c r="I1189" s="22" t="s">
        <v>13</v>
      </c>
      <c r="J1189" s="52">
        <f t="shared" si="18"/>
        <v>28283</v>
      </c>
      <c r="K1189" s="32">
        <f>DATEDIF(J1189,DATE(2023,6,8),"Y")</f>
        <v>46</v>
      </c>
    </row>
    <row r="1190" spans="1:11" x14ac:dyDescent="0.25">
      <c r="A1190" s="25" t="s">
        <v>1221</v>
      </c>
      <c r="B1190" s="26">
        <v>1973</v>
      </c>
      <c r="C1190" s="26" t="s">
        <v>20</v>
      </c>
      <c r="D1190" s="26">
        <v>17</v>
      </c>
      <c r="E1190" s="26">
        <v>2</v>
      </c>
      <c r="F1190" s="45">
        <v>9800.89</v>
      </c>
      <c r="G1190" s="25" t="s">
        <v>11</v>
      </c>
      <c r="H1190" s="25" t="s">
        <v>16</v>
      </c>
      <c r="I1190" s="25" t="s">
        <v>13</v>
      </c>
      <c r="J1190" s="53">
        <f t="shared" si="18"/>
        <v>26924</v>
      </c>
      <c r="K1190" s="33">
        <f>DATEDIF(J1190,DATE(2023,6,8),"Y")</f>
        <v>49</v>
      </c>
    </row>
    <row r="1191" spans="1:11" x14ac:dyDescent="0.25">
      <c r="A1191" s="22" t="s">
        <v>1222</v>
      </c>
      <c r="B1191" s="23">
        <v>1972</v>
      </c>
      <c r="C1191" s="23" t="s">
        <v>18</v>
      </c>
      <c r="D1191" s="23">
        <v>28</v>
      </c>
      <c r="E1191" s="23">
        <v>0</v>
      </c>
      <c r="F1191" s="44">
        <v>9819.25</v>
      </c>
      <c r="G1191" s="22" t="s">
        <v>11</v>
      </c>
      <c r="H1191" s="22" t="s">
        <v>11</v>
      </c>
      <c r="I1191" s="22" t="s">
        <v>300</v>
      </c>
      <c r="J1191" s="52">
        <f t="shared" si="18"/>
        <v>26478</v>
      </c>
      <c r="K1191" s="32">
        <f>DATEDIF(J1191,DATE(2023,6,8),"Y")</f>
        <v>50</v>
      </c>
    </row>
    <row r="1192" spans="1:11" x14ac:dyDescent="0.25">
      <c r="A1192" s="25" t="s">
        <v>1223</v>
      </c>
      <c r="B1192" s="26">
        <v>1972</v>
      </c>
      <c r="C1192" s="26" t="s">
        <v>20</v>
      </c>
      <c r="D1192" s="26">
        <v>26</v>
      </c>
      <c r="E1192" s="26">
        <v>0</v>
      </c>
      <c r="F1192" s="45">
        <v>9836.2099999999991</v>
      </c>
      <c r="G1192" s="25" t="s">
        <v>11</v>
      </c>
      <c r="H1192" s="25" t="s">
        <v>12</v>
      </c>
      <c r="I1192" s="25" t="s">
        <v>300</v>
      </c>
      <c r="J1192" s="53">
        <f t="shared" si="18"/>
        <v>26568</v>
      </c>
      <c r="K1192" s="33">
        <f>DATEDIF(J1192,DATE(2023,6,8),"Y")</f>
        <v>50</v>
      </c>
    </row>
    <row r="1193" spans="1:11" x14ac:dyDescent="0.25">
      <c r="A1193" s="22" t="s">
        <v>1224</v>
      </c>
      <c r="B1193" s="23">
        <v>1992</v>
      </c>
      <c r="C1193" s="23" t="s">
        <v>35</v>
      </c>
      <c r="D1193" s="23">
        <v>13</v>
      </c>
      <c r="E1193" s="23">
        <v>0</v>
      </c>
      <c r="F1193" s="44">
        <v>9844.4500000000007</v>
      </c>
      <c r="G1193" s="22" t="s">
        <v>11</v>
      </c>
      <c r="H1193" s="22" t="s">
        <v>16</v>
      </c>
      <c r="I1193" s="22" t="s">
        <v>23</v>
      </c>
      <c r="J1193" s="52">
        <f t="shared" si="18"/>
        <v>33829</v>
      </c>
      <c r="K1193" s="32">
        <f>DATEDIF(J1193,DATE(2023,6,8),"Y")</f>
        <v>30</v>
      </c>
    </row>
    <row r="1194" spans="1:11" x14ac:dyDescent="0.25">
      <c r="A1194" s="25" t="s">
        <v>1225</v>
      </c>
      <c r="B1194" s="26">
        <v>1968</v>
      </c>
      <c r="C1194" s="26" t="s">
        <v>15</v>
      </c>
      <c r="D1194" s="26">
        <v>4</v>
      </c>
      <c r="E1194" s="26">
        <v>0</v>
      </c>
      <c r="F1194" s="45">
        <v>9850.43</v>
      </c>
      <c r="G1194" s="25" t="s">
        <v>12</v>
      </c>
      <c r="H1194" s="25" t="s">
        <v>12</v>
      </c>
      <c r="I1194" s="25" t="s">
        <v>42</v>
      </c>
      <c r="J1194" s="53">
        <f t="shared" si="18"/>
        <v>25146</v>
      </c>
      <c r="K1194" s="33">
        <f>DATEDIF(J1194,DATE(2023,6,8),"Y")</f>
        <v>54</v>
      </c>
    </row>
    <row r="1195" spans="1:11" x14ac:dyDescent="0.25">
      <c r="A1195" s="22" t="s">
        <v>1226</v>
      </c>
      <c r="B1195" s="23">
        <v>1971</v>
      </c>
      <c r="C1195" s="23" t="s">
        <v>37</v>
      </c>
      <c r="D1195" s="23">
        <v>23</v>
      </c>
      <c r="E1195" s="23">
        <v>1</v>
      </c>
      <c r="F1195" s="44">
        <v>9855.1299999999992</v>
      </c>
      <c r="G1195" s="22" t="s">
        <v>11</v>
      </c>
      <c r="H1195" s="22" t="s">
        <v>12</v>
      </c>
      <c r="I1195" s="22" t="s">
        <v>13</v>
      </c>
      <c r="J1195" s="52">
        <f t="shared" si="18"/>
        <v>26229</v>
      </c>
      <c r="K1195" s="32">
        <f>DATEDIF(J1195,DATE(2023,6,8),"Y")</f>
        <v>51</v>
      </c>
    </row>
    <row r="1196" spans="1:11" x14ac:dyDescent="0.25">
      <c r="A1196" s="25" t="s">
        <v>1227</v>
      </c>
      <c r="B1196" s="26">
        <v>1971</v>
      </c>
      <c r="C1196" s="26" t="s">
        <v>10</v>
      </c>
      <c r="D1196" s="26">
        <v>17</v>
      </c>
      <c r="E1196" s="26">
        <v>1</v>
      </c>
      <c r="F1196" s="45">
        <v>9861.0300000000007</v>
      </c>
      <c r="G1196" s="25" t="s">
        <v>11</v>
      </c>
      <c r="H1196" s="25" t="s">
        <v>11</v>
      </c>
      <c r="I1196" s="25" t="s">
        <v>42</v>
      </c>
      <c r="J1196" s="53">
        <f t="shared" si="18"/>
        <v>26131</v>
      </c>
      <c r="K1196" s="33">
        <f>DATEDIF(J1196,DATE(2023,6,8),"Y")</f>
        <v>51</v>
      </c>
    </row>
    <row r="1197" spans="1:11" x14ac:dyDescent="0.25">
      <c r="A1197" s="22" t="s">
        <v>1228</v>
      </c>
      <c r="B1197" s="23">
        <v>1969</v>
      </c>
      <c r="C1197" s="23" t="s">
        <v>37</v>
      </c>
      <c r="D1197" s="23">
        <v>20</v>
      </c>
      <c r="E1197" s="23">
        <v>0</v>
      </c>
      <c r="F1197" s="44">
        <v>9863.4699999999993</v>
      </c>
      <c r="G1197" s="22" t="s">
        <v>12</v>
      </c>
      <c r="H1197" s="22" t="s">
        <v>12</v>
      </c>
      <c r="I1197" s="22" t="s">
        <v>23</v>
      </c>
      <c r="J1197" s="52">
        <f t="shared" si="18"/>
        <v>25496</v>
      </c>
      <c r="K1197" s="32">
        <f>DATEDIF(J1197,DATE(2023,6,8),"Y")</f>
        <v>53</v>
      </c>
    </row>
    <row r="1198" spans="1:11" x14ac:dyDescent="0.25">
      <c r="A1198" s="25" t="s">
        <v>1229</v>
      </c>
      <c r="B1198" s="26">
        <v>1971</v>
      </c>
      <c r="C1198" s="26" t="s">
        <v>15</v>
      </c>
      <c r="D1198" s="26">
        <v>9</v>
      </c>
      <c r="E1198" s="26">
        <v>0</v>
      </c>
      <c r="F1198" s="45">
        <v>9866.2999999999993</v>
      </c>
      <c r="G1198" s="25" t="s">
        <v>11</v>
      </c>
      <c r="H1198" s="25" t="s">
        <v>12</v>
      </c>
      <c r="I1198" s="25" t="s">
        <v>247</v>
      </c>
      <c r="J1198" s="53">
        <f t="shared" si="18"/>
        <v>26246</v>
      </c>
      <c r="K1198" s="33">
        <f>DATEDIF(J1198,DATE(2023,6,8),"Y")</f>
        <v>51</v>
      </c>
    </row>
    <row r="1199" spans="1:11" x14ac:dyDescent="0.25">
      <c r="A1199" s="22" t="s">
        <v>1230</v>
      </c>
      <c r="B1199" s="23">
        <v>1969</v>
      </c>
      <c r="C1199" s="23" t="s">
        <v>35</v>
      </c>
      <c r="D1199" s="23">
        <v>13</v>
      </c>
      <c r="E1199" s="23">
        <v>0</v>
      </c>
      <c r="F1199" s="44">
        <v>9869.81</v>
      </c>
      <c r="G1199" s="22" t="s">
        <v>12</v>
      </c>
      <c r="H1199" s="22" t="s">
        <v>12</v>
      </c>
      <c r="I1199" s="22" t="s">
        <v>23</v>
      </c>
      <c r="J1199" s="52">
        <f t="shared" si="18"/>
        <v>25428</v>
      </c>
      <c r="K1199" s="32">
        <f>DATEDIF(J1199,DATE(2023,6,8),"Y")</f>
        <v>53</v>
      </c>
    </row>
    <row r="1200" spans="1:11" x14ac:dyDescent="0.25">
      <c r="A1200" s="25" t="s">
        <v>1231</v>
      </c>
      <c r="B1200" s="26">
        <v>1998</v>
      </c>
      <c r="C1200" s="26" t="s">
        <v>10</v>
      </c>
      <c r="D1200" s="26">
        <v>6</v>
      </c>
      <c r="E1200" s="26">
        <v>0</v>
      </c>
      <c r="F1200" s="45">
        <v>9870.59</v>
      </c>
      <c r="G1200" s="25" t="s">
        <v>11</v>
      </c>
      <c r="H1200" s="25" t="s">
        <v>11</v>
      </c>
      <c r="I1200" s="25" t="s">
        <v>249</v>
      </c>
      <c r="J1200" s="53">
        <f t="shared" si="18"/>
        <v>35982</v>
      </c>
      <c r="K1200" s="33">
        <f>DATEDIF(J1200,DATE(2023,6,8),"Y")</f>
        <v>24</v>
      </c>
    </row>
    <row r="1201" spans="1:11" x14ac:dyDescent="0.25">
      <c r="A1201" s="22" t="s">
        <v>1232</v>
      </c>
      <c r="B1201" s="23">
        <v>1971</v>
      </c>
      <c r="C1201" s="23" t="s">
        <v>30</v>
      </c>
      <c r="D1201" s="23">
        <v>22</v>
      </c>
      <c r="E1201" s="23">
        <v>1</v>
      </c>
      <c r="F1201" s="44">
        <v>9872.7000000000007</v>
      </c>
      <c r="G1201" s="22" t="s">
        <v>11</v>
      </c>
      <c r="H1201" s="22" t="s">
        <v>11</v>
      </c>
      <c r="I1201" s="22" t="s">
        <v>42</v>
      </c>
      <c r="J1201" s="52">
        <f t="shared" si="18"/>
        <v>26289</v>
      </c>
      <c r="K1201" s="32">
        <f>DATEDIF(J1201,DATE(2023,6,8),"Y")</f>
        <v>51</v>
      </c>
    </row>
    <row r="1202" spans="1:11" x14ac:dyDescent="0.25">
      <c r="A1202" s="25" t="s">
        <v>1233</v>
      </c>
      <c r="B1202" s="26">
        <v>1971</v>
      </c>
      <c r="C1202" s="26" t="s">
        <v>10</v>
      </c>
      <c r="D1202" s="26">
        <v>3</v>
      </c>
      <c r="E1202" s="26">
        <v>0</v>
      </c>
      <c r="F1202" s="45">
        <v>9875.68</v>
      </c>
      <c r="G1202" s="25" t="s">
        <v>11</v>
      </c>
      <c r="H1202" s="25" t="s">
        <v>12</v>
      </c>
      <c r="I1202" s="25" t="s">
        <v>247</v>
      </c>
      <c r="J1202" s="53">
        <f t="shared" si="18"/>
        <v>26117</v>
      </c>
      <c r="K1202" s="33">
        <f>DATEDIF(J1202,DATE(2023,6,8),"Y")</f>
        <v>51</v>
      </c>
    </row>
    <row r="1203" spans="1:11" x14ac:dyDescent="0.25">
      <c r="A1203" s="22" t="s">
        <v>1234</v>
      </c>
      <c r="B1203" s="23">
        <v>1971</v>
      </c>
      <c r="C1203" s="23" t="s">
        <v>37</v>
      </c>
      <c r="D1203" s="23">
        <v>3</v>
      </c>
      <c r="E1203" s="23">
        <v>1</v>
      </c>
      <c r="F1203" s="44">
        <v>9877.61</v>
      </c>
      <c r="G1203" s="22" t="s">
        <v>11</v>
      </c>
      <c r="H1203" s="22" t="s">
        <v>16</v>
      </c>
      <c r="I1203" s="22" t="s">
        <v>13</v>
      </c>
      <c r="J1203" s="52">
        <f t="shared" si="18"/>
        <v>26209</v>
      </c>
      <c r="K1203" s="32">
        <f>DATEDIF(J1203,DATE(2023,6,8),"Y")</f>
        <v>51</v>
      </c>
    </row>
    <row r="1204" spans="1:11" x14ac:dyDescent="0.25">
      <c r="A1204" s="25" t="s">
        <v>1235</v>
      </c>
      <c r="B1204" s="26">
        <v>1971</v>
      </c>
      <c r="C1204" s="26" t="s">
        <v>15</v>
      </c>
      <c r="D1204" s="26">
        <v>8</v>
      </c>
      <c r="E1204" s="26">
        <v>1</v>
      </c>
      <c r="F1204" s="45">
        <v>9880.07</v>
      </c>
      <c r="G1204" s="25" t="s">
        <v>11</v>
      </c>
      <c r="H1204" s="25" t="s">
        <v>12</v>
      </c>
      <c r="I1204" s="25" t="s">
        <v>42</v>
      </c>
      <c r="J1204" s="53">
        <f t="shared" si="18"/>
        <v>26245</v>
      </c>
      <c r="K1204" s="33">
        <f>DATEDIF(J1204,DATE(2023,6,8),"Y")</f>
        <v>51</v>
      </c>
    </row>
    <row r="1205" spans="1:11" x14ac:dyDescent="0.25">
      <c r="A1205" s="22" t="s">
        <v>1236</v>
      </c>
      <c r="B1205" s="23">
        <v>1966</v>
      </c>
      <c r="C1205" s="23" t="s">
        <v>15</v>
      </c>
      <c r="D1205" s="23">
        <v>5</v>
      </c>
      <c r="E1205" s="23">
        <v>0</v>
      </c>
      <c r="F1205" s="44">
        <v>9890.23</v>
      </c>
      <c r="G1205" s="22" t="s">
        <v>12</v>
      </c>
      <c r="H1205" s="22" t="s">
        <v>12</v>
      </c>
      <c r="I1205" s="22" t="s">
        <v>13</v>
      </c>
      <c r="J1205" s="52">
        <f t="shared" si="18"/>
        <v>24416</v>
      </c>
      <c r="K1205" s="32">
        <f>DATEDIF(J1205,DATE(2023,6,8),"Y")</f>
        <v>56</v>
      </c>
    </row>
    <row r="1206" spans="1:11" x14ac:dyDescent="0.25">
      <c r="A1206" s="25" t="s">
        <v>1237</v>
      </c>
      <c r="B1206" s="26">
        <v>1996</v>
      </c>
      <c r="C1206" s="26" t="s">
        <v>10</v>
      </c>
      <c r="D1206" s="26">
        <v>8</v>
      </c>
      <c r="E1206" s="26">
        <v>0</v>
      </c>
      <c r="F1206" s="45">
        <v>9894.69</v>
      </c>
      <c r="G1206" s="25" t="s">
        <v>11</v>
      </c>
      <c r="H1206" s="25" t="s">
        <v>12</v>
      </c>
      <c r="I1206" s="25" t="s">
        <v>23</v>
      </c>
      <c r="J1206" s="53">
        <f t="shared" si="18"/>
        <v>35254</v>
      </c>
      <c r="K1206" s="33">
        <f>DATEDIF(J1206,DATE(2023,6,8),"Y")</f>
        <v>26</v>
      </c>
    </row>
    <row r="1207" spans="1:11" x14ac:dyDescent="0.25">
      <c r="A1207" s="22" t="s">
        <v>1238</v>
      </c>
      <c r="B1207" s="23">
        <v>1962</v>
      </c>
      <c r="C1207" s="23" t="s">
        <v>35</v>
      </c>
      <c r="D1207" s="23">
        <v>17</v>
      </c>
      <c r="E1207" s="23">
        <v>0</v>
      </c>
      <c r="F1207" s="44">
        <v>9907.83</v>
      </c>
      <c r="G1207" s="22" t="s">
        <v>12</v>
      </c>
      <c r="H1207" s="22" t="s">
        <v>11</v>
      </c>
      <c r="I1207" s="22" t="s">
        <v>13</v>
      </c>
      <c r="J1207" s="52">
        <f t="shared" si="18"/>
        <v>22875</v>
      </c>
      <c r="K1207" s="32">
        <f>DATEDIF(J1207,DATE(2023,6,8),"Y")</f>
        <v>60</v>
      </c>
    </row>
    <row r="1208" spans="1:11" x14ac:dyDescent="0.25">
      <c r="A1208" s="25" t="s">
        <v>1239</v>
      </c>
      <c r="B1208" s="26">
        <v>1972</v>
      </c>
      <c r="C1208" s="26" t="s">
        <v>20</v>
      </c>
      <c r="D1208" s="26">
        <v>14</v>
      </c>
      <c r="E1208" s="26">
        <v>1</v>
      </c>
      <c r="F1208" s="45">
        <v>9910.36</v>
      </c>
      <c r="G1208" s="25" t="s">
        <v>11</v>
      </c>
      <c r="H1208" s="25" t="s">
        <v>12</v>
      </c>
      <c r="I1208" s="25" t="s">
        <v>23</v>
      </c>
      <c r="J1208" s="53">
        <f t="shared" si="18"/>
        <v>26556</v>
      </c>
      <c r="K1208" s="33">
        <f>DATEDIF(J1208,DATE(2023,6,8),"Y")</f>
        <v>50</v>
      </c>
    </row>
    <row r="1209" spans="1:11" x14ac:dyDescent="0.25">
      <c r="A1209" s="22" t="s">
        <v>1240</v>
      </c>
      <c r="B1209" s="23">
        <v>1985</v>
      </c>
      <c r="C1209" s="23" t="s">
        <v>35</v>
      </c>
      <c r="D1209" s="23">
        <v>19</v>
      </c>
      <c r="E1209" s="23">
        <v>3</v>
      </c>
      <c r="F1209" s="44">
        <v>9930.64</v>
      </c>
      <c r="G1209" s="22" t="s">
        <v>11</v>
      </c>
      <c r="H1209" s="22" t="s">
        <v>12</v>
      </c>
      <c r="I1209" s="22" t="s">
        <v>200</v>
      </c>
      <c r="J1209" s="52">
        <f t="shared" si="18"/>
        <v>31278</v>
      </c>
      <c r="K1209" s="32">
        <f>DATEDIF(J1209,DATE(2023,6,8),"Y")</f>
        <v>37</v>
      </c>
    </row>
    <row r="1210" spans="1:11" x14ac:dyDescent="0.25">
      <c r="A1210" s="25" t="s">
        <v>1241</v>
      </c>
      <c r="B1210" s="26">
        <v>1983</v>
      </c>
      <c r="C1210" s="26" t="s">
        <v>30</v>
      </c>
      <c r="D1210" s="26">
        <v>3</v>
      </c>
      <c r="E1210" s="26">
        <v>3</v>
      </c>
      <c r="F1210" s="45">
        <v>9931.9599999999991</v>
      </c>
      <c r="G1210" s="25" t="s">
        <v>11</v>
      </c>
      <c r="H1210" s="25" t="s">
        <v>11</v>
      </c>
      <c r="I1210" s="25" t="s">
        <v>23</v>
      </c>
      <c r="J1210" s="53">
        <f t="shared" si="18"/>
        <v>30653</v>
      </c>
      <c r="K1210" s="33">
        <f>DATEDIF(J1210,DATE(2023,6,8),"Y")</f>
        <v>39</v>
      </c>
    </row>
    <row r="1211" spans="1:11" x14ac:dyDescent="0.25">
      <c r="A1211" s="22" t="s">
        <v>1242</v>
      </c>
      <c r="B1211" s="23">
        <v>1964</v>
      </c>
      <c r="C1211" s="23" t="s">
        <v>20</v>
      </c>
      <c r="D1211" s="23">
        <v>11</v>
      </c>
      <c r="E1211" s="23">
        <v>0</v>
      </c>
      <c r="F1211" s="44">
        <v>9933.44</v>
      </c>
      <c r="G1211" s="22" t="s">
        <v>12</v>
      </c>
      <c r="H1211" s="22" t="s">
        <v>12</v>
      </c>
      <c r="I1211" s="22" t="s">
        <v>13</v>
      </c>
      <c r="J1211" s="52">
        <f t="shared" si="18"/>
        <v>23631</v>
      </c>
      <c r="K1211" s="32">
        <f>DATEDIF(J1211,DATE(2023,6,8),"Y")</f>
        <v>58</v>
      </c>
    </row>
    <row r="1212" spans="1:11" x14ac:dyDescent="0.25">
      <c r="A1212" s="25" t="s">
        <v>1243</v>
      </c>
      <c r="B1212" s="26">
        <v>1971</v>
      </c>
      <c r="C1212" s="26" t="s">
        <v>30</v>
      </c>
      <c r="D1212" s="26">
        <v>26</v>
      </c>
      <c r="E1212" s="26">
        <v>1</v>
      </c>
      <c r="F1212" s="45">
        <v>9957.7199999999993</v>
      </c>
      <c r="G1212" s="25" t="s">
        <v>11</v>
      </c>
      <c r="H1212" s="25" t="s">
        <v>12</v>
      </c>
      <c r="I1212" s="25" t="s">
        <v>170</v>
      </c>
      <c r="J1212" s="53">
        <f t="shared" si="18"/>
        <v>26293</v>
      </c>
      <c r="K1212" s="33">
        <f>DATEDIF(J1212,DATE(2023,6,8),"Y")</f>
        <v>51</v>
      </c>
    </row>
    <row r="1213" spans="1:11" x14ac:dyDescent="0.25">
      <c r="A1213" s="22" t="s">
        <v>1244</v>
      </c>
      <c r="B1213" s="23">
        <v>1971</v>
      </c>
      <c r="C1213" s="23" t="s">
        <v>37</v>
      </c>
      <c r="D1213" s="23">
        <v>6</v>
      </c>
      <c r="E1213" s="23">
        <v>1</v>
      </c>
      <c r="F1213" s="44">
        <v>9964.06</v>
      </c>
      <c r="G1213" s="22" t="s">
        <v>11</v>
      </c>
      <c r="H1213" s="22" t="s">
        <v>11</v>
      </c>
      <c r="I1213" s="22" t="s">
        <v>166</v>
      </c>
      <c r="J1213" s="52">
        <f t="shared" si="18"/>
        <v>26212</v>
      </c>
      <c r="K1213" s="32">
        <f>DATEDIF(J1213,DATE(2023,6,8),"Y")</f>
        <v>51</v>
      </c>
    </row>
    <row r="1214" spans="1:11" x14ac:dyDescent="0.25">
      <c r="A1214" s="25" t="s">
        <v>1245</v>
      </c>
      <c r="B1214" s="26">
        <v>1970</v>
      </c>
      <c r="C1214" s="26" t="s">
        <v>35</v>
      </c>
      <c r="D1214" s="26">
        <v>11</v>
      </c>
      <c r="E1214" s="26">
        <v>0</v>
      </c>
      <c r="F1214" s="45">
        <v>9991.0400000000009</v>
      </c>
      <c r="G1214" s="25" t="s">
        <v>11</v>
      </c>
      <c r="H1214" s="25" t="s">
        <v>12</v>
      </c>
      <c r="I1214" s="25" t="s">
        <v>23</v>
      </c>
      <c r="J1214" s="53">
        <f t="shared" si="18"/>
        <v>25791</v>
      </c>
      <c r="K1214" s="33">
        <f>DATEDIF(J1214,DATE(2023,6,8),"Y")</f>
        <v>52</v>
      </c>
    </row>
    <row r="1215" spans="1:11" x14ac:dyDescent="0.25">
      <c r="A1215" s="22" t="s">
        <v>1246</v>
      </c>
      <c r="B1215" s="23">
        <v>1988</v>
      </c>
      <c r="C1215" s="23" t="s">
        <v>10</v>
      </c>
      <c r="D1215" s="23">
        <v>3</v>
      </c>
      <c r="E1215" s="23">
        <v>3</v>
      </c>
      <c r="F1215" s="44">
        <v>10011.44</v>
      </c>
      <c r="G1215" s="22" t="s">
        <v>12</v>
      </c>
      <c r="H1215" s="22" t="s">
        <v>12</v>
      </c>
      <c r="I1215" s="22" t="s">
        <v>535</v>
      </c>
      <c r="J1215" s="52">
        <f t="shared" si="18"/>
        <v>32327</v>
      </c>
      <c r="K1215" s="32">
        <f>DATEDIF(J1215,DATE(2023,6,8),"Y")</f>
        <v>34</v>
      </c>
    </row>
    <row r="1216" spans="1:11" x14ac:dyDescent="0.25">
      <c r="A1216" s="25" t="s">
        <v>1247</v>
      </c>
      <c r="B1216" s="26">
        <v>1979</v>
      </c>
      <c r="C1216" s="26" t="s">
        <v>30</v>
      </c>
      <c r="D1216" s="26">
        <v>28</v>
      </c>
      <c r="E1216" s="26">
        <v>2</v>
      </c>
      <c r="F1216" s="45">
        <v>10027.15</v>
      </c>
      <c r="G1216" s="25" t="s">
        <v>12</v>
      </c>
      <c r="H1216" s="25" t="s">
        <v>16</v>
      </c>
      <c r="I1216" s="25" t="s">
        <v>300</v>
      </c>
      <c r="J1216" s="53">
        <f t="shared" si="18"/>
        <v>29217</v>
      </c>
      <c r="K1216" s="33">
        <f>DATEDIF(J1216,DATE(2023,6,8),"Y")</f>
        <v>43</v>
      </c>
    </row>
    <row r="1217" spans="1:11" x14ac:dyDescent="0.25">
      <c r="A1217" s="22" t="s">
        <v>1248</v>
      </c>
      <c r="B1217" s="23">
        <v>1974</v>
      </c>
      <c r="C1217" s="23" t="s">
        <v>35</v>
      </c>
      <c r="D1217" s="23">
        <v>30</v>
      </c>
      <c r="E1217" s="23">
        <v>2</v>
      </c>
      <c r="F1217" s="44">
        <v>10043.25</v>
      </c>
      <c r="G1217" s="22" t="s">
        <v>12</v>
      </c>
      <c r="H1217" s="22" t="s">
        <v>11</v>
      </c>
      <c r="I1217" s="22" t="s">
        <v>247</v>
      </c>
      <c r="J1217" s="52">
        <f t="shared" si="18"/>
        <v>27271</v>
      </c>
      <c r="K1217" s="32">
        <f>DATEDIF(J1217,DATE(2023,6,8),"Y")</f>
        <v>48</v>
      </c>
    </row>
    <row r="1218" spans="1:11" x14ac:dyDescent="0.25">
      <c r="A1218" s="25" t="s">
        <v>1249</v>
      </c>
      <c r="B1218" s="26">
        <v>1969</v>
      </c>
      <c r="C1218" s="26" t="s">
        <v>35</v>
      </c>
      <c r="D1218" s="26">
        <v>22</v>
      </c>
      <c r="E1218" s="26">
        <v>1</v>
      </c>
      <c r="F1218" s="45">
        <v>10065.41</v>
      </c>
      <c r="G1218" s="25" t="s">
        <v>12</v>
      </c>
      <c r="H1218" s="25" t="s">
        <v>11</v>
      </c>
      <c r="I1218" s="25" t="s">
        <v>42</v>
      </c>
      <c r="J1218" s="53">
        <f t="shared" si="18"/>
        <v>25437</v>
      </c>
      <c r="K1218" s="33">
        <f>DATEDIF(J1218,DATE(2023,6,8),"Y")</f>
        <v>53</v>
      </c>
    </row>
    <row r="1219" spans="1:11" x14ac:dyDescent="0.25">
      <c r="A1219" s="22" t="s">
        <v>1250</v>
      </c>
      <c r="B1219" s="23">
        <v>1969</v>
      </c>
      <c r="C1219" s="23" t="s">
        <v>37</v>
      </c>
      <c r="D1219" s="23">
        <v>27</v>
      </c>
      <c r="E1219" s="23">
        <v>0</v>
      </c>
      <c r="F1219" s="44">
        <v>10072.06</v>
      </c>
      <c r="G1219" s="22" t="s">
        <v>12</v>
      </c>
      <c r="H1219" s="22" t="s">
        <v>16</v>
      </c>
      <c r="I1219" s="22" t="s">
        <v>356</v>
      </c>
      <c r="J1219" s="52">
        <f t="shared" ref="J1219:J1282" si="19">DATE(B1219,MONTH(1&amp;C1219),D1219)</f>
        <v>25503</v>
      </c>
      <c r="K1219" s="32">
        <f>DATEDIF(J1219,DATE(2023,6,8),"Y")</f>
        <v>53</v>
      </c>
    </row>
    <row r="1220" spans="1:11" x14ac:dyDescent="0.25">
      <c r="A1220" s="25" t="s">
        <v>1251</v>
      </c>
      <c r="B1220" s="26">
        <v>1969</v>
      </c>
      <c r="C1220" s="26" t="s">
        <v>10</v>
      </c>
      <c r="D1220" s="26">
        <v>3</v>
      </c>
      <c r="E1220" s="26">
        <v>1</v>
      </c>
      <c r="F1220" s="45">
        <v>10085.85</v>
      </c>
      <c r="G1220" s="25" t="s">
        <v>12</v>
      </c>
      <c r="H1220" s="25" t="s">
        <v>12</v>
      </c>
      <c r="I1220" s="25" t="s">
        <v>42</v>
      </c>
      <c r="J1220" s="53">
        <f t="shared" si="19"/>
        <v>25387</v>
      </c>
      <c r="K1220" s="33">
        <f>DATEDIF(J1220,DATE(2023,6,8),"Y")</f>
        <v>53</v>
      </c>
    </row>
    <row r="1221" spans="1:11" x14ac:dyDescent="0.25">
      <c r="A1221" s="22" t="s">
        <v>1252</v>
      </c>
      <c r="B1221" s="23">
        <v>1976</v>
      </c>
      <c r="C1221" s="23" t="s">
        <v>30</v>
      </c>
      <c r="D1221" s="23">
        <v>19</v>
      </c>
      <c r="E1221" s="23">
        <v>5</v>
      </c>
      <c r="F1221" s="44">
        <v>10096.969999999999</v>
      </c>
      <c r="G1221" s="22" t="s">
        <v>12</v>
      </c>
      <c r="H1221" s="22" t="s">
        <v>11</v>
      </c>
      <c r="I1221" s="22" t="s">
        <v>42</v>
      </c>
      <c r="J1221" s="52">
        <f t="shared" si="19"/>
        <v>28113</v>
      </c>
      <c r="K1221" s="32">
        <f>DATEDIF(J1221,DATE(2023,6,8),"Y")</f>
        <v>46</v>
      </c>
    </row>
    <row r="1222" spans="1:11" x14ac:dyDescent="0.25">
      <c r="A1222" s="25" t="s">
        <v>1253</v>
      </c>
      <c r="B1222" s="26">
        <v>1972</v>
      </c>
      <c r="C1222" s="26" t="s">
        <v>37</v>
      </c>
      <c r="D1222" s="26">
        <v>19</v>
      </c>
      <c r="E1222" s="26">
        <v>1</v>
      </c>
      <c r="F1222" s="45">
        <v>10106.129999999999</v>
      </c>
      <c r="G1222" s="25" t="s">
        <v>12</v>
      </c>
      <c r="H1222" s="25" t="s">
        <v>16</v>
      </c>
      <c r="I1222" s="25" t="s">
        <v>247</v>
      </c>
      <c r="J1222" s="53">
        <f t="shared" si="19"/>
        <v>26591</v>
      </c>
      <c r="K1222" s="33">
        <f>DATEDIF(J1222,DATE(2023,6,8),"Y")</f>
        <v>50</v>
      </c>
    </row>
    <row r="1223" spans="1:11" x14ac:dyDescent="0.25">
      <c r="A1223" s="22" t="s">
        <v>1254</v>
      </c>
      <c r="B1223" s="23">
        <v>1972</v>
      </c>
      <c r="C1223" s="23" t="s">
        <v>35</v>
      </c>
      <c r="D1223" s="23">
        <v>8</v>
      </c>
      <c r="E1223" s="23">
        <v>2</v>
      </c>
      <c r="F1223" s="44">
        <v>10107.219999999999</v>
      </c>
      <c r="G1223" s="22" t="s">
        <v>12</v>
      </c>
      <c r="H1223" s="22" t="s">
        <v>16</v>
      </c>
      <c r="I1223" s="22" t="s">
        <v>13</v>
      </c>
      <c r="J1223" s="52">
        <f t="shared" si="19"/>
        <v>26519</v>
      </c>
      <c r="K1223" s="32">
        <f>DATEDIF(J1223,DATE(2023,6,8),"Y")</f>
        <v>50</v>
      </c>
    </row>
    <row r="1224" spans="1:11" x14ac:dyDescent="0.25">
      <c r="A1224" s="25" t="s">
        <v>1255</v>
      </c>
      <c r="B1224" s="26">
        <v>1975</v>
      </c>
      <c r="C1224" s="26" t="s">
        <v>10</v>
      </c>
      <c r="D1224" s="26">
        <v>2</v>
      </c>
      <c r="E1224" s="26">
        <v>3</v>
      </c>
      <c r="F1224" s="45">
        <v>10115.01</v>
      </c>
      <c r="G1224" s="25" t="s">
        <v>12</v>
      </c>
      <c r="H1224" s="25" t="s">
        <v>12</v>
      </c>
      <c r="I1224" s="25" t="s">
        <v>23</v>
      </c>
      <c r="J1224" s="53">
        <f t="shared" si="19"/>
        <v>27577</v>
      </c>
      <c r="K1224" s="33">
        <f>DATEDIF(J1224,DATE(2023,6,8),"Y")</f>
        <v>47</v>
      </c>
    </row>
    <row r="1225" spans="1:11" x14ac:dyDescent="0.25">
      <c r="A1225" s="22" t="s">
        <v>1256</v>
      </c>
      <c r="B1225" s="23">
        <v>1972</v>
      </c>
      <c r="C1225" s="23" t="s">
        <v>15</v>
      </c>
      <c r="D1225" s="23">
        <v>16</v>
      </c>
      <c r="E1225" s="23">
        <v>2</v>
      </c>
      <c r="F1225" s="44">
        <v>10118.42</v>
      </c>
      <c r="G1225" s="22" t="s">
        <v>12</v>
      </c>
      <c r="H1225" s="22" t="s">
        <v>12</v>
      </c>
      <c r="I1225" s="22" t="s">
        <v>42</v>
      </c>
      <c r="J1225" s="52">
        <f t="shared" si="19"/>
        <v>26619</v>
      </c>
      <c r="K1225" s="32">
        <f>DATEDIF(J1225,DATE(2023,6,8),"Y")</f>
        <v>50</v>
      </c>
    </row>
    <row r="1226" spans="1:11" x14ac:dyDescent="0.25">
      <c r="A1226" s="25" t="s">
        <v>1257</v>
      </c>
      <c r="B1226" s="26">
        <v>1997</v>
      </c>
      <c r="C1226" s="26" t="s">
        <v>20</v>
      </c>
      <c r="D1226" s="26">
        <v>5</v>
      </c>
      <c r="E1226" s="26">
        <v>0</v>
      </c>
      <c r="F1226" s="45">
        <v>10139.84</v>
      </c>
      <c r="G1226" s="25" t="s">
        <v>12</v>
      </c>
      <c r="H1226" s="25" t="s">
        <v>11</v>
      </c>
      <c r="I1226" s="25" t="s">
        <v>23</v>
      </c>
      <c r="J1226" s="53">
        <f t="shared" si="19"/>
        <v>35678</v>
      </c>
      <c r="K1226" s="33">
        <f>DATEDIF(J1226,DATE(2023,6,8),"Y")</f>
        <v>25</v>
      </c>
    </row>
    <row r="1227" spans="1:11" x14ac:dyDescent="0.25">
      <c r="A1227" s="22" t="s">
        <v>1258</v>
      </c>
      <c r="B1227" s="23">
        <v>1974</v>
      </c>
      <c r="C1227" s="23" t="s">
        <v>30</v>
      </c>
      <c r="D1227" s="23">
        <v>30</v>
      </c>
      <c r="E1227" s="23">
        <v>3</v>
      </c>
      <c r="F1227" s="44">
        <v>10141.14</v>
      </c>
      <c r="G1227" s="22" t="s">
        <v>12</v>
      </c>
      <c r="H1227" s="22" t="s">
        <v>16</v>
      </c>
      <c r="I1227" s="22" t="s">
        <v>168</v>
      </c>
      <c r="J1227" s="52">
        <f t="shared" si="19"/>
        <v>27393</v>
      </c>
      <c r="K1227" s="32">
        <f>DATEDIF(J1227,DATE(2023,6,8),"Y")</f>
        <v>48</v>
      </c>
    </row>
    <row r="1228" spans="1:11" x14ac:dyDescent="0.25">
      <c r="A1228" s="25" t="s">
        <v>1259</v>
      </c>
      <c r="B1228" s="26">
        <v>1981</v>
      </c>
      <c r="C1228" s="26" t="s">
        <v>18</v>
      </c>
      <c r="D1228" s="26">
        <v>12</v>
      </c>
      <c r="E1228" s="26">
        <v>1</v>
      </c>
      <c r="F1228" s="45">
        <v>10146.129999999999</v>
      </c>
      <c r="G1228" s="25" t="s">
        <v>12</v>
      </c>
      <c r="H1228" s="25" t="s">
        <v>16</v>
      </c>
      <c r="I1228" s="25" t="s">
        <v>200</v>
      </c>
      <c r="J1228" s="53">
        <f t="shared" si="19"/>
        <v>29749</v>
      </c>
      <c r="K1228" s="33">
        <f>DATEDIF(J1228,DATE(2023,6,8),"Y")</f>
        <v>41</v>
      </c>
    </row>
    <row r="1229" spans="1:11" x14ac:dyDescent="0.25">
      <c r="A1229" s="22" t="s">
        <v>1260</v>
      </c>
      <c r="B1229" s="23">
        <v>1973</v>
      </c>
      <c r="C1229" s="23" t="s">
        <v>37</v>
      </c>
      <c r="D1229" s="23">
        <v>13</v>
      </c>
      <c r="E1229" s="23">
        <v>2</v>
      </c>
      <c r="F1229" s="44">
        <v>10156.780000000001</v>
      </c>
      <c r="G1229" s="22" t="s">
        <v>12</v>
      </c>
      <c r="H1229" s="22" t="s">
        <v>11</v>
      </c>
      <c r="I1229" s="22" t="s">
        <v>23</v>
      </c>
      <c r="J1229" s="52">
        <f t="shared" si="19"/>
        <v>26950</v>
      </c>
      <c r="K1229" s="32">
        <f>DATEDIF(J1229,DATE(2023,6,8),"Y")</f>
        <v>49</v>
      </c>
    </row>
    <row r="1230" spans="1:11" x14ac:dyDescent="0.25">
      <c r="A1230" s="25" t="s">
        <v>1261</v>
      </c>
      <c r="B1230" s="26">
        <v>1972</v>
      </c>
      <c r="C1230" s="26" t="s">
        <v>10</v>
      </c>
      <c r="D1230" s="26">
        <v>10</v>
      </c>
      <c r="E1230" s="26">
        <v>0</v>
      </c>
      <c r="F1230" s="45">
        <v>10160.870000000001</v>
      </c>
      <c r="G1230" s="25" t="s">
        <v>12</v>
      </c>
      <c r="H1230" s="25" t="s">
        <v>12</v>
      </c>
      <c r="I1230" s="25" t="s">
        <v>200</v>
      </c>
      <c r="J1230" s="53">
        <f t="shared" si="19"/>
        <v>26490</v>
      </c>
      <c r="K1230" s="33">
        <f>DATEDIF(J1230,DATE(2023,6,8),"Y")</f>
        <v>50</v>
      </c>
    </row>
    <row r="1231" spans="1:11" x14ac:dyDescent="0.25">
      <c r="A1231" s="22" t="s">
        <v>1262</v>
      </c>
      <c r="B1231" s="23">
        <v>1985</v>
      </c>
      <c r="C1231" s="23" t="s">
        <v>37</v>
      </c>
      <c r="D1231" s="23">
        <v>16</v>
      </c>
      <c r="E1231" s="23">
        <v>3</v>
      </c>
      <c r="F1231" s="44">
        <v>10191.82</v>
      </c>
      <c r="G1231" s="22" t="s">
        <v>12</v>
      </c>
      <c r="H1231" s="22" t="s">
        <v>11</v>
      </c>
      <c r="I1231" s="22" t="s">
        <v>535</v>
      </c>
      <c r="J1231" s="52">
        <f t="shared" si="19"/>
        <v>31336</v>
      </c>
      <c r="K1231" s="32">
        <f>DATEDIF(J1231,DATE(2023,6,8),"Y")</f>
        <v>37</v>
      </c>
    </row>
    <row r="1232" spans="1:11" x14ac:dyDescent="0.25">
      <c r="A1232" s="25" t="s">
        <v>1263</v>
      </c>
      <c r="B1232" s="26">
        <v>1970</v>
      </c>
      <c r="C1232" s="26" t="s">
        <v>30</v>
      </c>
      <c r="D1232" s="26">
        <v>24</v>
      </c>
      <c r="E1232" s="26">
        <v>0</v>
      </c>
      <c r="F1232" s="45">
        <v>10197.77</v>
      </c>
      <c r="G1232" s="25" t="s">
        <v>12</v>
      </c>
      <c r="H1232" s="25" t="s">
        <v>16</v>
      </c>
      <c r="I1232" s="25" t="s">
        <v>247</v>
      </c>
      <c r="J1232" s="53">
        <f t="shared" si="19"/>
        <v>25926</v>
      </c>
      <c r="K1232" s="33">
        <f>DATEDIF(J1232,DATE(2023,6,8),"Y")</f>
        <v>52</v>
      </c>
    </row>
    <row r="1233" spans="1:11" x14ac:dyDescent="0.25">
      <c r="A1233" s="22" t="s">
        <v>1264</v>
      </c>
      <c r="B1233" s="23">
        <v>1967</v>
      </c>
      <c r="C1233" s="23" t="s">
        <v>20</v>
      </c>
      <c r="D1233" s="23">
        <v>26</v>
      </c>
      <c r="E1233" s="23">
        <v>0</v>
      </c>
      <c r="F1233" s="44">
        <v>10214.64</v>
      </c>
      <c r="G1233" s="22" t="s">
        <v>12</v>
      </c>
      <c r="H1233" s="22" t="s">
        <v>11</v>
      </c>
      <c r="I1233" s="22" t="s">
        <v>42</v>
      </c>
      <c r="J1233" s="52">
        <f t="shared" si="19"/>
        <v>24741</v>
      </c>
      <c r="K1233" s="32">
        <f>DATEDIF(J1233,DATE(2023,6,8),"Y")</f>
        <v>55</v>
      </c>
    </row>
    <row r="1234" spans="1:11" x14ac:dyDescent="0.25">
      <c r="A1234" s="25" t="s">
        <v>1265</v>
      </c>
      <c r="B1234" s="26">
        <v>1967</v>
      </c>
      <c r="C1234" s="26" t="s">
        <v>18</v>
      </c>
      <c r="D1234" s="26">
        <v>28</v>
      </c>
      <c r="E1234" s="26">
        <v>0</v>
      </c>
      <c r="F1234" s="45">
        <v>10226.280000000001</v>
      </c>
      <c r="G1234" s="25" t="s">
        <v>12</v>
      </c>
      <c r="H1234" s="25" t="s">
        <v>12</v>
      </c>
      <c r="I1234" s="25" t="s">
        <v>13</v>
      </c>
      <c r="J1234" s="53">
        <f t="shared" si="19"/>
        <v>24651</v>
      </c>
      <c r="K1234" s="33">
        <f>DATEDIF(J1234,DATE(2023,6,8),"Y")</f>
        <v>55</v>
      </c>
    </row>
    <row r="1235" spans="1:11" x14ac:dyDescent="0.25">
      <c r="A1235" s="22" t="s">
        <v>1266</v>
      </c>
      <c r="B1235" s="23">
        <v>1968</v>
      </c>
      <c r="C1235" s="23" t="s">
        <v>20</v>
      </c>
      <c r="D1235" s="23">
        <v>23</v>
      </c>
      <c r="E1235" s="23">
        <v>0</v>
      </c>
      <c r="F1235" s="44">
        <v>10231.5</v>
      </c>
      <c r="G1235" s="22" t="s">
        <v>12</v>
      </c>
      <c r="H1235" s="22" t="s">
        <v>16</v>
      </c>
      <c r="I1235" s="22" t="s">
        <v>23</v>
      </c>
      <c r="J1235" s="52">
        <f t="shared" si="19"/>
        <v>25104</v>
      </c>
      <c r="K1235" s="32">
        <f>DATEDIF(J1235,DATE(2023,6,8),"Y")</f>
        <v>54</v>
      </c>
    </row>
    <row r="1236" spans="1:11" x14ac:dyDescent="0.25">
      <c r="A1236" s="25" t="s">
        <v>1267</v>
      </c>
      <c r="B1236" s="26">
        <v>1975</v>
      </c>
      <c r="C1236" s="26" t="s">
        <v>35</v>
      </c>
      <c r="D1236" s="26">
        <v>15</v>
      </c>
      <c r="E1236" s="26">
        <v>1</v>
      </c>
      <c r="F1236" s="45">
        <v>10259.129999999999</v>
      </c>
      <c r="G1236" s="25" t="s">
        <v>12</v>
      </c>
      <c r="H1236" s="25" t="s">
        <v>11</v>
      </c>
      <c r="I1236" s="25" t="s">
        <v>42</v>
      </c>
      <c r="J1236" s="53">
        <f t="shared" si="19"/>
        <v>27621</v>
      </c>
      <c r="K1236" s="33">
        <f>DATEDIF(J1236,DATE(2023,6,8),"Y")</f>
        <v>47</v>
      </c>
    </row>
    <row r="1237" spans="1:11" x14ac:dyDescent="0.25">
      <c r="A1237" s="22" t="s">
        <v>1268</v>
      </c>
      <c r="B1237" s="23">
        <v>1973</v>
      </c>
      <c r="C1237" s="23" t="s">
        <v>20</v>
      </c>
      <c r="D1237" s="23">
        <v>5</v>
      </c>
      <c r="E1237" s="23">
        <v>3</v>
      </c>
      <c r="F1237" s="44">
        <v>10264.44</v>
      </c>
      <c r="G1237" s="22" t="s">
        <v>12</v>
      </c>
      <c r="H1237" s="22" t="s">
        <v>11</v>
      </c>
      <c r="I1237" s="22" t="s">
        <v>23</v>
      </c>
      <c r="J1237" s="52">
        <f t="shared" si="19"/>
        <v>26912</v>
      </c>
      <c r="K1237" s="32">
        <f>DATEDIF(J1237,DATE(2023,6,8),"Y")</f>
        <v>49</v>
      </c>
    </row>
    <row r="1238" spans="1:11" x14ac:dyDescent="0.25">
      <c r="A1238" s="25" t="s">
        <v>1269</v>
      </c>
      <c r="B1238" s="26">
        <v>1973</v>
      </c>
      <c r="C1238" s="26" t="s">
        <v>15</v>
      </c>
      <c r="D1238" s="26">
        <v>27</v>
      </c>
      <c r="E1238" s="26">
        <v>3</v>
      </c>
      <c r="F1238" s="45">
        <v>10269.459999999999</v>
      </c>
      <c r="G1238" s="25" t="s">
        <v>12</v>
      </c>
      <c r="H1238" s="25" t="s">
        <v>12</v>
      </c>
      <c r="I1238" s="25" t="s">
        <v>23</v>
      </c>
      <c r="J1238" s="53">
        <f t="shared" si="19"/>
        <v>26995</v>
      </c>
      <c r="K1238" s="33">
        <f>DATEDIF(J1238,DATE(2023,6,8),"Y")</f>
        <v>49</v>
      </c>
    </row>
    <row r="1239" spans="1:11" x14ac:dyDescent="0.25">
      <c r="A1239" s="22" t="s">
        <v>1270</v>
      </c>
      <c r="B1239" s="23">
        <v>1970</v>
      </c>
      <c r="C1239" s="23" t="s">
        <v>18</v>
      </c>
      <c r="D1239" s="23">
        <v>21</v>
      </c>
      <c r="E1239" s="23">
        <v>0</v>
      </c>
      <c r="F1239" s="44">
        <v>10274.33</v>
      </c>
      <c r="G1239" s="22" t="s">
        <v>12</v>
      </c>
      <c r="H1239" s="22" t="s">
        <v>16</v>
      </c>
      <c r="I1239" s="22" t="s">
        <v>247</v>
      </c>
      <c r="J1239" s="52">
        <f t="shared" si="19"/>
        <v>25740</v>
      </c>
      <c r="K1239" s="32">
        <f>DATEDIF(J1239,DATE(2023,6,8),"Y")</f>
        <v>52</v>
      </c>
    </row>
    <row r="1240" spans="1:11" x14ac:dyDescent="0.25">
      <c r="A1240" s="25" t="s">
        <v>1271</v>
      </c>
      <c r="B1240" s="26">
        <v>1988</v>
      </c>
      <c r="C1240" s="26" t="s">
        <v>20</v>
      </c>
      <c r="D1240" s="26">
        <v>14</v>
      </c>
      <c r="E1240" s="26">
        <v>3</v>
      </c>
      <c r="F1240" s="45">
        <v>10276.99</v>
      </c>
      <c r="G1240" s="25" t="s">
        <v>12</v>
      </c>
      <c r="H1240" s="25" t="s">
        <v>16</v>
      </c>
      <c r="I1240" s="25" t="s">
        <v>300</v>
      </c>
      <c r="J1240" s="53">
        <f t="shared" si="19"/>
        <v>32400</v>
      </c>
      <c r="K1240" s="33">
        <f>DATEDIF(J1240,DATE(2023,6,8),"Y")</f>
        <v>34</v>
      </c>
    </row>
    <row r="1241" spans="1:11" x14ac:dyDescent="0.25">
      <c r="A1241" s="22" t="s">
        <v>1272</v>
      </c>
      <c r="B1241" s="23">
        <v>1963</v>
      </c>
      <c r="C1241" s="23" t="s">
        <v>20</v>
      </c>
      <c r="D1241" s="23">
        <v>24</v>
      </c>
      <c r="E1241" s="23">
        <v>0</v>
      </c>
      <c r="F1241" s="44">
        <v>10308.040000000001</v>
      </c>
      <c r="G1241" s="22" t="s">
        <v>12</v>
      </c>
      <c r="H1241" s="22" t="s">
        <v>16</v>
      </c>
      <c r="I1241" s="22" t="s">
        <v>13</v>
      </c>
      <c r="J1241" s="52">
        <f t="shared" si="19"/>
        <v>23278</v>
      </c>
      <c r="K1241" s="32">
        <f>DATEDIF(J1241,DATE(2023,6,8),"Y")</f>
        <v>59</v>
      </c>
    </row>
    <row r="1242" spans="1:11" x14ac:dyDescent="0.25">
      <c r="A1242" s="25" t="s">
        <v>1273</v>
      </c>
      <c r="B1242" s="26">
        <v>1962</v>
      </c>
      <c r="C1242" s="26" t="s">
        <v>10</v>
      </c>
      <c r="D1242" s="26">
        <v>12</v>
      </c>
      <c r="E1242" s="26">
        <v>0</v>
      </c>
      <c r="F1242" s="45">
        <v>10310.780000000001</v>
      </c>
      <c r="G1242" s="25" t="s">
        <v>12</v>
      </c>
      <c r="H1242" s="25" t="s">
        <v>12</v>
      </c>
      <c r="I1242" s="25" t="s">
        <v>23</v>
      </c>
      <c r="J1242" s="53">
        <f t="shared" si="19"/>
        <v>22839</v>
      </c>
      <c r="K1242" s="33">
        <f>DATEDIF(J1242,DATE(2023,6,8),"Y")</f>
        <v>60</v>
      </c>
    </row>
    <row r="1243" spans="1:11" x14ac:dyDescent="0.25">
      <c r="A1243" s="22" t="s">
        <v>1274</v>
      </c>
      <c r="B1243" s="23">
        <v>1991</v>
      </c>
      <c r="C1243" s="23" t="s">
        <v>15</v>
      </c>
      <c r="D1243" s="23">
        <v>17</v>
      </c>
      <c r="E1243" s="23">
        <v>3</v>
      </c>
      <c r="F1243" s="44">
        <v>10315.91</v>
      </c>
      <c r="G1243" s="22" t="s">
        <v>12</v>
      </c>
      <c r="H1243" s="22" t="s">
        <v>11</v>
      </c>
      <c r="I1243" s="22" t="s">
        <v>23</v>
      </c>
      <c r="J1243" s="52">
        <f t="shared" si="19"/>
        <v>33559</v>
      </c>
      <c r="K1243" s="32">
        <f>DATEDIF(J1243,DATE(2023,6,8),"Y")</f>
        <v>31</v>
      </c>
    </row>
    <row r="1244" spans="1:11" x14ac:dyDescent="0.25">
      <c r="A1244" s="25" t="s">
        <v>1275</v>
      </c>
      <c r="B1244" s="26">
        <v>1991</v>
      </c>
      <c r="C1244" s="26" t="s">
        <v>35</v>
      </c>
      <c r="D1244" s="26">
        <v>21</v>
      </c>
      <c r="E1244" s="26">
        <v>3</v>
      </c>
      <c r="F1244" s="45">
        <v>10322.9</v>
      </c>
      <c r="G1244" s="25" t="s">
        <v>12</v>
      </c>
      <c r="H1244" s="25" t="s">
        <v>16</v>
      </c>
      <c r="I1244" s="25" t="s">
        <v>535</v>
      </c>
      <c r="J1244" s="53">
        <f t="shared" si="19"/>
        <v>33471</v>
      </c>
      <c r="K1244" s="33">
        <f>DATEDIF(J1244,DATE(2023,6,8),"Y")</f>
        <v>31</v>
      </c>
    </row>
    <row r="1245" spans="1:11" x14ac:dyDescent="0.25">
      <c r="A1245" s="22" t="s">
        <v>1276</v>
      </c>
      <c r="B1245" s="23">
        <v>1970</v>
      </c>
      <c r="C1245" s="23" t="s">
        <v>30</v>
      </c>
      <c r="D1245" s="23">
        <v>1</v>
      </c>
      <c r="E1245" s="23">
        <v>2</v>
      </c>
      <c r="F1245" s="44">
        <v>10325.209999999999</v>
      </c>
      <c r="G1245" s="22" t="s">
        <v>12</v>
      </c>
      <c r="H1245" s="22" t="s">
        <v>12</v>
      </c>
      <c r="I1245" s="22" t="s">
        <v>42</v>
      </c>
      <c r="J1245" s="52">
        <f t="shared" si="19"/>
        <v>25903</v>
      </c>
      <c r="K1245" s="32">
        <f>DATEDIF(J1245,DATE(2023,6,8),"Y")</f>
        <v>52</v>
      </c>
    </row>
    <row r="1246" spans="1:11" x14ac:dyDescent="0.25">
      <c r="A1246" s="25" t="s">
        <v>1277</v>
      </c>
      <c r="B1246" s="26">
        <v>1982</v>
      </c>
      <c r="C1246" s="26" t="s">
        <v>10</v>
      </c>
      <c r="D1246" s="26">
        <v>21</v>
      </c>
      <c r="E1246" s="26">
        <v>3</v>
      </c>
      <c r="F1246" s="45">
        <v>10329.06</v>
      </c>
      <c r="G1246" s="25" t="s">
        <v>12</v>
      </c>
      <c r="H1246" s="25" t="s">
        <v>16</v>
      </c>
      <c r="I1246" s="25" t="s">
        <v>300</v>
      </c>
      <c r="J1246" s="53">
        <f t="shared" si="19"/>
        <v>30153</v>
      </c>
      <c r="K1246" s="33">
        <f>DATEDIF(J1246,DATE(2023,6,8),"Y")</f>
        <v>40</v>
      </c>
    </row>
    <row r="1247" spans="1:11" x14ac:dyDescent="0.25">
      <c r="A1247" s="22" t="s">
        <v>1278</v>
      </c>
      <c r="B1247" s="23">
        <v>1968</v>
      </c>
      <c r="C1247" s="23" t="s">
        <v>10</v>
      </c>
      <c r="D1247" s="23">
        <v>19</v>
      </c>
      <c r="E1247" s="23">
        <v>0</v>
      </c>
      <c r="F1247" s="44">
        <v>10338.93</v>
      </c>
      <c r="G1247" s="22" t="s">
        <v>12</v>
      </c>
      <c r="H1247" s="22" t="s">
        <v>16</v>
      </c>
      <c r="I1247" s="22" t="s">
        <v>13</v>
      </c>
      <c r="J1247" s="52">
        <f t="shared" si="19"/>
        <v>25038</v>
      </c>
      <c r="K1247" s="32">
        <f>DATEDIF(J1247,DATE(2023,6,8),"Y")</f>
        <v>54</v>
      </c>
    </row>
    <row r="1248" spans="1:11" x14ac:dyDescent="0.25">
      <c r="A1248" s="25" t="s">
        <v>1279</v>
      </c>
      <c r="B1248" s="26">
        <v>1973</v>
      </c>
      <c r="C1248" s="26" t="s">
        <v>35</v>
      </c>
      <c r="D1248" s="26">
        <v>8</v>
      </c>
      <c r="E1248" s="26">
        <v>0</v>
      </c>
      <c r="F1248" s="45">
        <v>10345.93</v>
      </c>
      <c r="G1248" s="25" t="s">
        <v>12</v>
      </c>
      <c r="H1248" s="25" t="s">
        <v>11</v>
      </c>
      <c r="I1248" s="25" t="s">
        <v>300</v>
      </c>
      <c r="J1248" s="53">
        <f t="shared" si="19"/>
        <v>26884</v>
      </c>
      <c r="K1248" s="33">
        <f>DATEDIF(J1248,DATE(2023,6,8),"Y")</f>
        <v>49</v>
      </c>
    </row>
    <row r="1249" spans="1:11" x14ac:dyDescent="0.25">
      <c r="A1249" s="22" t="s">
        <v>1280</v>
      </c>
      <c r="B1249" s="23">
        <v>1974</v>
      </c>
      <c r="C1249" s="23" t="s">
        <v>20</v>
      </c>
      <c r="D1249" s="23">
        <v>29</v>
      </c>
      <c r="E1249" s="23">
        <v>0</v>
      </c>
      <c r="F1249" s="44">
        <v>10352.48</v>
      </c>
      <c r="G1249" s="22" t="s">
        <v>12</v>
      </c>
      <c r="H1249" s="22" t="s">
        <v>16</v>
      </c>
      <c r="I1249" s="22" t="s">
        <v>23</v>
      </c>
      <c r="J1249" s="52">
        <f t="shared" si="19"/>
        <v>27301</v>
      </c>
      <c r="K1249" s="32">
        <f>DATEDIF(J1249,DATE(2023,6,8),"Y")</f>
        <v>48</v>
      </c>
    </row>
    <row r="1250" spans="1:11" x14ac:dyDescent="0.25">
      <c r="A1250" s="25" t="s">
        <v>1281</v>
      </c>
      <c r="B1250" s="26">
        <v>1969</v>
      </c>
      <c r="C1250" s="26" t="s">
        <v>18</v>
      </c>
      <c r="D1250" s="26">
        <v>17</v>
      </c>
      <c r="E1250" s="26">
        <v>0</v>
      </c>
      <c r="F1250" s="45">
        <v>10355.64</v>
      </c>
      <c r="G1250" s="25" t="s">
        <v>12</v>
      </c>
      <c r="H1250" s="25" t="s">
        <v>16</v>
      </c>
      <c r="I1250" s="25" t="s">
        <v>23</v>
      </c>
      <c r="J1250" s="53">
        <f t="shared" si="19"/>
        <v>25371</v>
      </c>
      <c r="K1250" s="33">
        <f>DATEDIF(J1250,DATE(2023,6,8),"Y")</f>
        <v>53</v>
      </c>
    </row>
    <row r="1251" spans="1:11" x14ac:dyDescent="0.25">
      <c r="A1251" s="22" t="s">
        <v>1282</v>
      </c>
      <c r="B1251" s="23">
        <v>1971</v>
      </c>
      <c r="C1251" s="23" t="s">
        <v>20</v>
      </c>
      <c r="D1251" s="23">
        <v>6</v>
      </c>
      <c r="E1251" s="23">
        <v>0</v>
      </c>
      <c r="F1251" s="44">
        <v>10356.67</v>
      </c>
      <c r="G1251" s="22" t="s">
        <v>12</v>
      </c>
      <c r="H1251" s="22" t="s">
        <v>16</v>
      </c>
      <c r="I1251" s="22" t="s">
        <v>200</v>
      </c>
      <c r="J1251" s="52">
        <f t="shared" si="19"/>
        <v>26182</v>
      </c>
      <c r="K1251" s="32">
        <f>DATEDIF(J1251,DATE(2023,6,8),"Y")</f>
        <v>51</v>
      </c>
    </row>
    <row r="1252" spans="1:11" x14ac:dyDescent="0.25">
      <c r="A1252" s="25" t="s">
        <v>1283</v>
      </c>
      <c r="B1252" s="26">
        <v>1973</v>
      </c>
      <c r="C1252" s="26" t="s">
        <v>20</v>
      </c>
      <c r="D1252" s="26">
        <v>29</v>
      </c>
      <c r="E1252" s="26">
        <v>2</v>
      </c>
      <c r="F1252" s="45">
        <v>10370.91</v>
      </c>
      <c r="G1252" s="25" t="s">
        <v>12</v>
      </c>
      <c r="H1252" s="25" t="s">
        <v>12</v>
      </c>
      <c r="I1252" s="25" t="s">
        <v>247</v>
      </c>
      <c r="J1252" s="53">
        <f t="shared" si="19"/>
        <v>26936</v>
      </c>
      <c r="K1252" s="33">
        <f>DATEDIF(J1252,DATE(2023,6,8),"Y")</f>
        <v>49</v>
      </c>
    </row>
    <row r="1253" spans="1:11" x14ac:dyDescent="0.25">
      <c r="A1253" s="22" t="s">
        <v>1284</v>
      </c>
      <c r="B1253" s="23">
        <v>1973</v>
      </c>
      <c r="C1253" s="23" t="s">
        <v>20</v>
      </c>
      <c r="D1253" s="23">
        <v>19</v>
      </c>
      <c r="E1253" s="23">
        <v>3</v>
      </c>
      <c r="F1253" s="44">
        <v>10381.48</v>
      </c>
      <c r="G1253" s="22" t="s">
        <v>12</v>
      </c>
      <c r="H1253" s="22" t="s">
        <v>12</v>
      </c>
      <c r="I1253" s="22" t="s">
        <v>13</v>
      </c>
      <c r="J1253" s="52">
        <f t="shared" si="19"/>
        <v>26926</v>
      </c>
      <c r="K1253" s="32">
        <f>DATEDIF(J1253,DATE(2023,6,8),"Y")</f>
        <v>49</v>
      </c>
    </row>
    <row r="1254" spans="1:11" x14ac:dyDescent="0.25">
      <c r="A1254" s="25" t="s">
        <v>1285</v>
      </c>
      <c r="B1254" s="26">
        <v>1969</v>
      </c>
      <c r="C1254" s="26" t="s">
        <v>10</v>
      </c>
      <c r="D1254" s="26">
        <v>7</v>
      </c>
      <c r="E1254" s="26">
        <v>0</v>
      </c>
      <c r="F1254" s="45">
        <v>10403.27</v>
      </c>
      <c r="G1254" s="25" t="s">
        <v>12</v>
      </c>
      <c r="H1254" s="25" t="s">
        <v>11</v>
      </c>
      <c r="I1254" s="25" t="s">
        <v>516</v>
      </c>
      <c r="J1254" s="53">
        <f t="shared" si="19"/>
        <v>25391</v>
      </c>
      <c r="K1254" s="33">
        <f>DATEDIF(J1254,DATE(2023,6,8),"Y")</f>
        <v>53</v>
      </c>
    </row>
    <row r="1255" spans="1:11" x14ac:dyDescent="0.25">
      <c r="A1255" s="22" t="s">
        <v>1286</v>
      </c>
      <c r="B1255" s="23">
        <v>1975</v>
      </c>
      <c r="C1255" s="23" t="s">
        <v>18</v>
      </c>
      <c r="D1255" s="23">
        <v>5</v>
      </c>
      <c r="E1255" s="23">
        <v>4</v>
      </c>
      <c r="F1255" s="44">
        <v>10407.09</v>
      </c>
      <c r="G1255" s="22" t="s">
        <v>12</v>
      </c>
      <c r="H1255" s="22" t="s">
        <v>16</v>
      </c>
      <c r="I1255" s="22" t="s">
        <v>164</v>
      </c>
      <c r="J1255" s="52">
        <f t="shared" si="19"/>
        <v>27550</v>
      </c>
      <c r="K1255" s="32">
        <f>DATEDIF(J1255,DATE(2023,6,8),"Y")</f>
        <v>48</v>
      </c>
    </row>
    <row r="1256" spans="1:11" x14ac:dyDescent="0.25">
      <c r="A1256" s="25" t="s">
        <v>1287</v>
      </c>
      <c r="B1256" s="26">
        <v>1980</v>
      </c>
      <c r="C1256" s="26" t="s">
        <v>37</v>
      </c>
      <c r="D1256" s="26">
        <v>24</v>
      </c>
      <c r="E1256" s="26">
        <v>2</v>
      </c>
      <c r="F1256" s="45">
        <v>10407.98</v>
      </c>
      <c r="G1256" s="25" t="s">
        <v>12</v>
      </c>
      <c r="H1256" s="25" t="s">
        <v>16</v>
      </c>
      <c r="I1256" s="25" t="s">
        <v>300</v>
      </c>
      <c r="J1256" s="53">
        <f t="shared" si="19"/>
        <v>29518</v>
      </c>
      <c r="K1256" s="33">
        <f>DATEDIF(J1256,DATE(2023,6,8),"Y")</f>
        <v>42</v>
      </c>
    </row>
    <row r="1257" spans="1:11" x14ac:dyDescent="0.25">
      <c r="A1257" s="22" t="s">
        <v>1288</v>
      </c>
      <c r="B1257" s="23">
        <v>1973</v>
      </c>
      <c r="C1257" s="23" t="s">
        <v>37</v>
      </c>
      <c r="D1257" s="23">
        <v>11</v>
      </c>
      <c r="E1257" s="23">
        <v>0</v>
      </c>
      <c r="F1257" s="44">
        <v>10419.59</v>
      </c>
      <c r="G1257" s="22" t="s">
        <v>12</v>
      </c>
      <c r="H1257" s="22" t="s">
        <v>11</v>
      </c>
      <c r="I1257" s="22" t="s">
        <v>200</v>
      </c>
      <c r="J1257" s="52">
        <f t="shared" si="19"/>
        <v>26948</v>
      </c>
      <c r="K1257" s="32">
        <f>DATEDIF(J1257,DATE(2023,6,8),"Y")</f>
        <v>49</v>
      </c>
    </row>
    <row r="1258" spans="1:11" x14ac:dyDescent="0.25">
      <c r="A1258" s="25" t="s">
        <v>1289</v>
      </c>
      <c r="B1258" s="26">
        <v>1979</v>
      </c>
      <c r="C1258" s="26" t="s">
        <v>15</v>
      </c>
      <c r="D1258" s="26">
        <v>25</v>
      </c>
      <c r="E1258" s="26">
        <v>2</v>
      </c>
      <c r="F1258" s="45">
        <v>10419.65</v>
      </c>
      <c r="G1258" s="25" t="s">
        <v>12</v>
      </c>
      <c r="H1258" s="25" t="s">
        <v>11</v>
      </c>
      <c r="I1258" s="25" t="s">
        <v>200</v>
      </c>
      <c r="J1258" s="53">
        <f t="shared" si="19"/>
        <v>29184</v>
      </c>
      <c r="K1258" s="33">
        <f>DATEDIF(J1258,DATE(2023,6,8),"Y")</f>
        <v>43</v>
      </c>
    </row>
    <row r="1259" spans="1:11" x14ac:dyDescent="0.25">
      <c r="A1259" s="22" t="s">
        <v>1290</v>
      </c>
      <c r="B1259" s="23">
        <v>1968</v>
      </c>
      <c r="C1259" s="23" t="s">
        <v>30</v>
      </c>
      <c r="D1259" s="23">
        <v>27</v>
      </c>
      <c r="E1259" s="23">
        <v>0</v>
      </c>
      <c r="F1259" s="44">
        <v>10422.92</v>
      </c>
      <c r="G1259" s="22" t="s">
        <v>12</v>
      </c>
      <c r="H1259" s="22" t="s">
        <v>16</v>
      </c>
      <c r="I1259" s="22" t="s">
        <v>356</v>
      </c>
      <c r="J1259" s="52">
        <f t="shared" si="19"/>
        <v>25199</v>
      </c>
      <c r="K1259" s="32">
        <f>DATEDIF(J1259,DATE(2023,6,8),"Y")</f>
        <v>54</v>
      </c>
    </row>
    <row r="1260" spans="1:11" x14ac:dyDescent="0.25">
      <c r="A1260" s="25" t="s">
        <v>1291</v>
      </c>
      <c r="B1260" s="26">
        <v>1968</v>
      </c>
      <c r="C1260" s="26" t="s">
        <v>35</v>
      </c>
      <c r="D1260" s="26">
        <v>23</v>
      </c>
      <c r="E1260" s="26">
        <v>0</v>
      </c>
      <c r="F1260" s="45">
        <v>10435.07</v>
      </c>
      <c r="G1260" s="25" t="s">
        <v>12</v>
      </c>
      <c r="H1260" s="25" t="s">
        <v>16</v>
      </c>
      <c r="I1260" s="25" t="s">
        <v>168</v>
      </c>
      <c r="J1260" s="53">
        <f t="shared" si="19"/>
        <v>25073</v>
      </c>
      <c r="K1260" s="33">
        <f>DATEDIF(J1260,DATE(2023,6,8),"Y")</f>
        <v>54</v>
      </c>
    </row>
    <row r="1261" spans="1:11" x14ac:dyDescent="0.25">
      <c r="A1261" s="22" t="s">
        <v>1292</v>
      </c>
      <c r="B1261" s="23">
        <v>1968</v>
      </c>
      <c r="C1261" s="23" t="s">
        <v>35</v>
      </c>
      <c r="D1261" s="23">
        <v>29</v>
      </c>
      <c r="E1261" s="23">
        <v>1</v>
      </c>
      <c r="F1261" s="44">
        <v>10436.1</v>
      </c>
      <c r="G1261" s="22" t="s">
        <v>12</v>
      </c>
      <c r="H1261" s="22" t="s">
        <v>12</v>
      </c>
      <c r="I1261" s="22" t="s">
        <v>42</v>
      </c>
      <c r="J1261" s="52">
        <f t="shared" si="19"/>
        <v>25079</v>
      </c>
      <c r="K1261" s="32">
        <f>DATEDIF(J1261,DATE(2023,6,8),"Y")</f>
        <v>54</v>
      </c>
    </row>
    <row r="1262" spans="1:11" x14ac:dyDescent="0.25">
      <c r="A1262" s="25" t="s">
        <v>1293</v>
      </c>
      <c r="B1262" s="26">
        <v>1968</v>
      </c>
      <c r="C1262" s="26" t="s">
        <v>15</v>
      </c>
      <c r="D1262" s="26">
        <v>8</v>
      </c>
      <c r="E1262" s="26">
        <v>1</v>
      </c>
      <c r="F1262" s="45">
        <v>10450.549999999999</v>
      </c>
      <c r="G1262" s="25" t="s">
        <v>12</v>
      </c>
      <c r="H1262" s="25" t="s">
        <v>16</v>
      </c>
      <c r="I1262" s="25" t="s">
        <v>42</v>
      </c>
      <c r="J1262" s="53">
        <f t="shared" si="19"/>
        <v>25150</v>
      </c>
      <c r="K1262" s="33">
        <f>DATEDIF(J1262,DATE(2023,6,8),"Y")</f>
        <v>54</v>
      </c>
    </row>
    <row r="1263" spans="1:11" x14ac:dyDescent="0.25">
      <c r="A1263" s="22" t="s">
        <v>1294</v>
      </c>
      <c r="B1263" s="23">
        <v>1964</v>
      </c>
      <c r="C1263" s="23" t="s">
        <v>37</v>
      </c>
      <c r="D1263" s="23">
        <v>14</v>
      </c>
      <c r="E1263" s="23">
        <v>0</v>
      </c>
      <c r="F1263" s="44">
        <v>10455.1</v>
      </c>
      <c r="G1263" s="22" t="s">
        <v>12</v>
      </c>
      <c r="H1263" s="22" t="s">
        <v>16</v>
      </c>
      <c r="I1263" s="22" t="s">
        <v>23</v>
      </c>
      <c r="J1263" s="52">
        <f t="shared" si="19"/>
        <v>23664</v>
      </c>
      <c r="K1263" s="32">
        <f>DATEDIF(J1263,DATE(2023,6,8),"Y")</f>
        <v>58</v>
      </c>
    </row>
    <row r="1264" spans="1:11" x14ac:dyDescent="0.25">
      <c r="A1264" s="25" t="s">
        <v>1295</v>
      </c>
      <c r="B1264" s="26">
        <v>1976</v>
      </c>
      <c r="C1264" s="26" t="s">
        <v>35</v>
      </c>
      <c r="D1264" s="26">
        <v>3</v>
      </c>
      <c r="E1264" s="26">
        <v>2</v>
      </c>
      <c r="F1264" s="45">
        <v>10455.14</v>
      </c>
      <c r="G1264" s="25" t="s">
        <v>12</v>
      </c>
      <c r="H1264" s="25" t="s">
        <v>11</v>
      </c>
      <c r="I1264" s="25" t="s">
        <v>300</v>
      </c>
      <c r="J1264" s="53">
        <f t="shared" si="19"/>
        <v>27975</v>
      </c>
      <c r="K1264" s="33">
        <f>DATEDIF(J1264,DATE(2023,6,8),"Y")</f>
        <v>46</v>
      </c>
    </row>
    <row r="1265" spans="1:11" x14ac:dyDescent="0.25">
      <c r="A1265" s="22" t="s">
        <v>1296</v>
      </c>
      <c r="B1265" s="23">
        <v>1964</v>
      </c>
      <c r="C1265" s="23" t="s">
        <v>10</v>
      </c>
      <c r="D1265" s="23">
        <v>27</v>
      </c>
      <c r="E1265" s="23">
        <v>0</v>
      </c>
      <c r="F1265" s="44">
        <v>10459.19</v>
      </c>
      <c r="G1265" s="22" t="s">
        <v>12</v>
      </c>
      <c r="H1265" s="22" t="s">
        <v>16</v>
      </c>
      <c r="I1265" s="22" t="s">
        <v>13</v>
      </c>
      <c r="J1265" s="52">
        <f t="shared" si="19"/>
        <v>23585</v>
      </c>
      <c r="K1265" s="32">
        <f>DATEDIF(J1265,DATE(2023,6,8),"Y")</f>
        <v>58</v>
      </c>
    </row>
    <row r="1266" spans="1:11" x14ac:dyDescent="0.25">
      <c r="A1266" s="25" t="s">
        <v>1297</v>
      </c>
      <c r="B1266" s="26">
        <v>1969</v>
      </c>
      <c r="C1266" s="26" t="s">
        <v>20</v>
      </c>
      <c r="D1266" s="26">
        <v>22</v>
      </c>
      <c r="E1266" s="26">
        <v>1</v>
      </c>
      <c r="F1266" s="45">
        <v>10461.98</v>
      </c>
      <c r="G1266" s="25" t="s">
        <v>12</v>
      </c>
      <c r="H1266" s="25" t="s">
        <v>16</v>
      </c>
      <c r="I1266" s="25" t="s">
        <v>23</v>
      </c>
      <c r="J1266" s="53">
        <f t="shared" si="19"/>
        <v>25468</v>
      </c>
      <c r="K1266" s="33">
        <f>DATEDIF(J1266,DATE(2023,6,8),"Y")</f>
        <v>53</v>
      </c>
    </row>
    <row r="1267" spans="1:11" x14ac:dyDescent="0.25">
      <c r="A1267" s="22" t="s">
        <v>1298</v>
      </c>
      <c r="B1267" s="23">
        <v>1987</v>
      </c>
      <c r="C1267" s="23" t="s">
        <v>18</v>
      </c>
      <c r="D1267" s="23">
        <v>28</v>
      </c>
      <c r="E1267" s="23">
        <v>3</v>
      </c>
      <c r="F1267" s="44">
        <v>10464.83</v>
      </c>
      <c r="G1267" s="22" t="s">
        <v>12</v>
      </c>
      <c r="H1267" s="22" t="s">
        <v>16</v>
      </c>
      <c r="I1267" s="22" t="s">
        <v>23</v>
      </c>
      <c r="J1267" s="52">
        <f t="shared" si="19"/>
        <v>31956</v>
      </c>
      <c r="K1267" s="32">
        <f>DATEDIF(J1267,DATE(2023,6,8),"Y")</f>
        <v>35</v>
      </c>
    </row>
    <row r="1268" spans="1:11" x14ac:dyDescent="0.25">
      <c r="A1268" s="25" t="s">
        <v>1299</v>
      </c>
      <c r="B1268" s="26">
        <v>1978</v>
      </c>
      <c r="C1268" s="26" t="s">
        <v>35</v>
      </c>
      <c r="D1268" s="26">
        <v>21</v>
      </c>
      <c r="E1268" s="26">
        <v>2</v>
      </c>
      <c r="F1268" s="45">
        <v>10486.55</v>
      </c>
      <c r="G1268" s="25" t="s">
        <v>12</v>
      </c>
      <c r="H1268" s="25" t="s">
        <v>12</v>
      </c>
      <c r="I1268" s="25" t="s">
        <v>200</v>
      </c>
      <c r="J1268" s="53">
        <f t="shared" si="19"/>
        <v>28723</v>
      </c>
      <c r="K1268" s="33">
        <f>DATEDIF(J1268,DATE(2023,6,8),"Y")</f>
        <v>44</v>
      </c>
    </row>
    <row r="1269" spans="1:11" x14ac:dyDescent="0.25">
      <c r="A1269" s="22" t="s">
        <v>1300</v>
      </c>
      <c r="B1269" s="23">
        <v>1972</v>
      </c>
      <c r="C1269" s="23" t="s">
        <v>37</v>
      </c>
      <c r="D1269" s="23">
        <v>19</v>
      </c>
      <c r="E1269" s="23">
        <v>2</v>
      </c>
      <c r="F1269" s="44">
        <v>10493.95</v>
      </c>
      <c r="G1269" s="22" t="s">
        <v>12</v>
      </c>
      <c r="H1269" s="22" t="s">
        <v>16</v>
      </c>
      <c r="I1269" s="22" t="s">
        <v>23</v>
      </c>
      <c r="J1269" s="52">
        <f t="shared" si="19"/>
        <v>26591</v>
      </c>
      <c r="K1269" s="32">
        <f>DATEDIF(J1269,DATE(2023,6,8),"Y")</f>
        <v>50</v>
      </c>
    </row>
    <row r="1270" spans="1:11" x14ac:dyDescent="0.25">
      <c r="A1270" s="25" t="s">
        <v>1301</v>
      </c>
      <c r="B1270" s="26">
        <v>1977</v>
      </c>
      <c r="C1270" s="26" t="s">
        <v>37</v>
      </c>
      <c r="D1270" s="26">
        <v>25</v>
      </c>
      <c r="E1270" s="26">
        <v>2</v>
      </c>
      <c r="F1270" s="45">
        <v>10495.6</v>
      </c>
      <c r="G1270" s="25" t="s">
        <v>12</v>
      </c>
      <c r="H1270" s="25" t="s">
        <v>16</v>
      </c>
      <c r="I1270" s="25" t="s">
        <v>23</v>
      </c>
      <c r="J1270" s="53">
        <f t="shared" si="19"/>
        <v>28423</v>
      </c>
      <c r="K1270" s="33">
        <f>DATEDIF(J1270,DATE(2023,6,8),"Y")</f>
        <v>45</v>
      </c>
    </row>
    <row r="1271" spans="1:11" x14ac:dyDescent="0.25">
      <c r="A1271" s="22" t="s">
        <v>1302</v>
      </c>
      <c r="B1271" s="23">
        <v>1971</v>
      </c>
      <c r="C1271" s="23" t="s">
        <v>20</v>
      </c>
      <c r="D1271" s="23">
        <v>26</v>
      </c>
      <c r="E1271" s="23">
        <v>0</v>
      </c>
      <c r="F1271" s="44">
        <v>10546.48</v>
      </c>
      <c r="G1271" s="22" t="s">
        <v>12</v>
      </c>
      <c r="H1271" s="22" t="s">
        <v>12</v>
      </c>
      <c r="I1271" s="22" t="s">
        <v>42</v>
      </c>
      <c r="J1271" s="52">
        <f t="shared" si="19"/>
        <v>26202</v>
      </c>
      <c r="K1271" s="32">
        <f>DATEDIF(J1271,DATE(2023,6,8),"Y")</f>
        <v>51</v>
      </c>
    </row>
    <row r="1272" spans="1:11" x14ac:dyDescent="0.25">
      <c r="A1272" s="25" t="s">
        <v>1303</v>
      </c>
      <c r="B1272" s="26">
        <v>1971</v>
      </c>
      <c r="C1272" s="26" t="s">
        <v>18</v>
      </c>
      <c r="D1272" s="26">
        <v>29</v>
      </c>
      <c r="E1272" s="26">
        <v>3</v>
      </c>
      <c r="F1272" s="45">
        <v>10560.49</v>
      </c>
      <c r="G1272" s="25" t="s">
        <v>12</v>
      </c>
      <c r="H1272" s="25" t="s">
        <v>11</v>
      </c>
      <c r="I1272" s="25" t="s">
        <v>13</v>
      </c>
      <c r="J1272" s="53">
        <f t="shared" si="19"/>
        <v>26113</v>
      </c>
      <c r="K1272" s="33">
        <f>DATEDIF(J1272,DATE(2023,6,8),"Y")</f>
        <v>51</v>
      </c>
    </row>
    <row r="1273" spans="1:11" x14ac:dyDescent="0.25">
      <c r="A1273" s="22" t="s">
        <v>1304</v>
      </c>
      <c r="B1273" s="23">
        <v>1969</v>
      </c>
      <c r="C1273" s="23" t="s">
        <v>10</v>
      </c>
      <c r="D1273" s="23">
        <v>17</v>
      </c>
      <c r="E1273" s="23">
        <v>0</v>
      </c>
      <c r="F1273" s="44">
        <v>10564.88</v>
      </c>
      <c r="G1273" s="22" t="s">
        <v>12</v>
      </c>
      <c r="H1273" s="22" t="s">
        <v>16</v>
      </c>
      <c r="I1273" s="22" t="s">
        <v>247</v>
      </c>
      <c r="J1273" s="52">
        <f t="shared" si="19"/>
        <v>25401</v>
      </c>
      <c r="K1273" s="32">
        <f>DATEDIF(J1273,DATE(2023,6,8),"Y")</f>
        <v>53</v>
      </c>
    </row>
    <row r="1274" spans="1:11" x14ac:dyDescent="0.25">
      <c r="A1274" s="25" t="s">
        <v>1305</v>
      </c>
      <c r="B1274" s="26">
        <v>1966</v>
      </c>
      <c r="C1274" s="26" t="s">
        <v>30</v>
      </c>
      <c r="D1274" s="26">
        <v>11</v>
      </c>
      <c r="E1274" s="26">
        <v>0</v>
      </c>
      <c r="F1274" s="45">
        <v>10577.09</v>
      </c>
      <c r="G1274" s="25" t="s">
        <v>12</v>
      </c>
      <c r="H1274" s="25" t="s">
        <v>12</v>
      </c>
      <c r="I1274" s="25" t="s">
        <v>42</v>
      </c>
      <c r="J1274" s="53">
        <f t="shared" si="19"/>
        <v>24452</v>
      </c>
      <c r="K1274" s="33">
        <f>DATEDIF(J1274,DATE(2023,6,8),"Y")</f>
        <v>56</v>
      </c>
    </row>
    <row r="1275" spans="1:11" x14ac:dyDescent="0.25">
      <c r="A1275" s="22" t="s">
        <v>1306</v>
      </c>
      <c r="B1275" s="23">
        <v>1969</v>
      </c>
      <c r="C1275" s="23" t="s">
        <v>30</v>
      </c>
      <c r="D1275" s="23">
        <v>25</v>
      </c>
      <c r="E1275" s="23">
        <v>1</v>
      </c>
      <c r="F1275" s="44">
        <v>10579.71</v>
      </c>
      <c r="G1275" s="22" t="s">
        <v>12</v>
      </c>
      <c r="H1275" s="22" t="s">
        <v>12</v>
      </c>
      <c r="I1275" s="22" t="s">
        <v>13</v>
      </c>
      <c r="J1275" s="52">
        <f t="shared" si="19"/>
        <v>25562</v>
      </c>
      <c r="K1275" s="32">
        <f>DATEDIF(J1275,DATE(2023,6,8),"Y")</f>
        <v>53</v>
      </c>
    </row>
    <row r="1276" spans="1:11" x14ac:dyDescent="0.25">
      <c r="A1276" s="25" t="s">
        <v>1307</v>
      </c>
      <c r="B1276" s="26">
        <v>1966</v>
      </c>
      <c r="C1276" s="26" t="s">
        <v>15</v>
      </c>
      <c r="D1276" s="26">
        <v>3</v>
      </c>
      <c r="E1276" s="26">
        <v>0</v>
      </c>
      <c r="F1276" s="45">
        <v>10594.23</v>
      </c>
      <c r="G1276" s="25" t="s">
        <v>12</v>
      </c>
      <c r="H1276" s="25" t="s">
        <v>12</v>
      </c>
      <c r="I1276" s="25" t="s">
        <v>13</v>
      </c>
      <c r="J1276" s="53">
        <f t="shared" si="19"/>
        <v>24414</v>
      </c>
      <c r="K1276" s="33">
        <f>DATEDIF(J1276,DATE(2023,6,8),"Y")</f>
        <v>56</v>
      </c>
    </row>
    <row r="1277" spans="1:11" x14ac:dyDescent="0.25">
      <c r="A1277" s="22" t="s">
        <v>1308</v>
      </c>
      <c r="B1277" s="23">
        <v>1967</v>
      </c>
      <c r="C1277" s="23" t="s">
        <v>15</v>
      </c>
      <c r="D1277" s="23">
        <v>29</v>
      </c>
      <c r="E1277" s="23">
        <v>0</v>
      </c>
      <c r="F1277" s="44">
        <v>10594.5</v>
      </c>
      <c r="G1277" s="22" t="s">
        <v>12</v>
      </c>
      <c r="H1277" s="22" t="s">
        <v>16</v>
      </c>
      <c r="I1277" s="22" t="s">
        <v>23</v>
      </c>
      <c r="J1277" s="52">
        <f t="shared" si="19"/>
        <v>24805</v>
      </c>
      <c r="K1277" s="32">
        <f>DATEDIF(J1277,DATE(2023,6,8),"Y")</f>
        <v>55</v>
      </c>
    </row>
    <row r="1278" spans="1:11" x14ac:dyDescent="0.25">
      <c r="A1278" s="25" t="s">
        <v>1309</v>
      </c>
      <c r="B1278" s="26">
        <v>1972</v>
      </c>
      <c r="C1278" s="26" t="s">
        <v>30</v>
      </c>
      <c r="D1278" s="26">
        <v>14</v>
      </c>
      <c r="E1278" s="26">
        <v>3</v>
      </c>
      <c r="F1278" s="45">
        <v>10600.55</v>
      </c>
      <c r="G1278" s="25" t="s">
        <v>12</v>
      </c>
      <c r="H1278" s="25" t="s">
        <v>16</v>
      </c>
      <c r="I1278" s="25" t="s">
        <v>23</v>
      </c>
      <c r="J1278" s="53">
        <f t="shared" si="19"/>
        <v>26647</v>
      </c>
      <c r="K1278" s="33">
        <f>DATEDIF(J1278,DATE(2023,6,8),"Y")</f>
        <v>50</v>
      </c>
    </row>
    <row r="1279" spans="1:11" x14ac:dyDescent="0.25">
      <c r="A1279" s="22" t="s">
        <v>1310</v>
      </c>
      <c r="B1279" s="23">
        <v>1966</v>
      </c>
      <c r="C1279" s="23" t="s">
        <v>10</v>
      </c>
      <c r="D1279" s="23">
        <v>20</v>
      </c>
      <c r="E1279" s="23">
        <v>0</v>
      </c>
      <c r="F1279" s="44">
        <v>10601.41</v>
      </c>
      <c r="G1279" s="22" t="s">
        <v>12</v>
      </c>
      <c r="H1279" s="22" t="s">
        <v>11</v>
      </c>
      <c r="I1279" s="22" t="s">
        <v>42</v>
      </c>
      <c r="J1279" s="52">
        <f t="shared" si="19"/>
        <v>24308</v>
      </c>
      <c r="K1279" s="32">
        <f>DATEDIF(J1279,DATE(2023,6,8),"Y")</f>
        <v>56</v>
      </c>
    </row>
    <row r="1280" spans="1:11" x14ac:dyDescent="0.25">
      <c r="A1280" s="25" t="s">
        <v>1311</v>
      </c>
      <c r="B1280" s="26">
        <v>1967</v>
      </c>
      <c r="C1280" s="26" t="s">
        <v>18</v>
      </c>
      <c r="D1280" s="26">
        <v>23</v>
      </c>
      <c r="E1280" s="26">
        <v>0</v>
      </c>
      <c r="F1280" s="45">
        <v>10601.63</v>
      </c>
      <c r="G1280" s="25" t="s">
        <v>12</v>
      </c>
      <c r="H1280" s="25" t="s">
        <v>11</v>
      </c>
      <c r="I1280" s="25" t="s">
        <v>23</v>
      </c>
      <c r="J1280" s="53">
        <f t="shared" si="19"/>
        <v>24646</v>
      </c>
      <c r="K1280" s="33">
        <f>DATEDIF(J1280,DATE(2023,6,8),"Y")</f>
        <v>55</v>
      </c>
    </row>
    <row r="1281" spans="1:11" x14ac:dyDescent="0.25">
      <c r="A1281" s="22" t="s">
        <v>1312</v>
      </c>
      <c r="B1281" s="23">
        <v>1966</v>
      </c>
      <c r="C1281" s="23" t="s">
        <v>10</v>
      </c>
      <c r="D1281" s="23">
        <v>2</v>
      </c>
      <c r="E1281" s="23">
        <v>0</v>
      </c>
      <c r="F1281" s="44">
        <v>10602.39</v>
      </c>
      <c r="G1281" s="22" t="s">
        <v>12</v>
      </c>
      <c r="H1281" s="22" t="s">
        <v>12</v>
      </c>
      <c r="I1281" s="22" t="s">
        <v>42</v>
      </c>
      <c r="J1281" s="52">
        <f t="shared" si="19"/>
        <v>24290</v>
      </c>
      <c r="K1281" s="32">
        <f>DATEDIF(J1281,DATE(2023,6,8),"Y")</f>
        <v>56</v>
      </c>
    </row>
    <row r="1282" spans="1:11" x14ac:dyDescent="0.25">
      <c r="A1282" s="25" t="s">
        <v>1313</v>
      </c>
      <c r="B1282" s="26">
        <v>1965</v>
      </c>
      <c r="C1282" s="26" t="s">
        <v>18</v>
      </c>
      <c r="D1282" s="26">
        <v>27</v>
      </c>
      <c r="E1282" s="26">
        <v>0</v>
      </c>
      <c r="F1282" s="45">
        <v>10608.67</v>
      </c>
      <c r="G1282" s="25" t="s">
        <v>12</v>
      </c>
      <c r="H1282" s="25" t="s">
        <v>12</v>
      </c>
      <c r="I1282" s="25" t="s">
        <v>23</v>
      </c>
      <c r="J1282" s="53">
        <f t="shared" si="19"/>
        <v>23920</v>
      </c>
      <c r="K1282" s="33">
        <f>DATEDIF(J1282,DATE(2023,6,8),"Y")</f>
        <v>57</v>
      </c>
    </row>
    <row r="1283" spans="1:11" x14ac:dyDescent="0.25">
      <c r="A1283" s="22" t="s">
        <v>1314</v>
      </c>
      <c r="B1283" s="23">
        <v>1992</v>
      </c>
      <c r="C1283" s="23" t="s">
        <v>10</v>
      </c>
      <c r="D1283" s="23">
        <v>23</v>
      </c>
      <c r="E1283" s="23">
        <v>0</v>
      </c>
      <c r="F1283" s="44">
        <v>10617.04</v>
      </c>
      <c r="G1283" s="22" t="s">
        <v>12</v>
      </c>
      <c r="H1283" s="22" t="s">
        <v>12</v>
      </c>
      <c r="I1283" s="22" t="s">
        <v>535</v>
      </c>
      <c r="J1283" s="52">
        <f t="shared" ref="J1283:J1346" si="20">DATE(B1283,MONTH(1&amp;C1283),D1283)</f>
        <v>33808</v>
      </c>
      <c r="K1283" s="32">
        <f>DATEDIF(J1283,DATE(2023,6,8),"Y")</f>
        <v>30</v>
      </c>
    </row>
    <row r="1284" spans="1:11" x14ac:dyDescent="0.25">
      <c r="A1284" s="25" t="s">
        <v>1315</v>
      </c>
      <c r="B1284" s="26">
        <v>1990</v>
      </c>
      <c r="C1284" s="26" t="s">
        <v>10</v>
      </c>
      <c r="D1284" s="26">
        <v>6</v>
      </c>
      <c r="E1284" s="26">
        <v>3</v>
      </c>
      <c r="F1284" s="45">
        <v>10620.26</v>
      </c>
      <c r="G1284" s="25" t="s">
        <v>12</v>
      </c>
      <c r="H1284" s="25" t="s">
        <v>12</v>
      </c>
      <c r="I1284" s="25" t="s">
        <v>23</v>
      </c>
      <c r="J1284" s="53">
        <f t="shared" si="20"/>
        <v>33060</v>
      </c>
      <c r="K1284" s="33">
        <f>DATEDIF(J1284,DATE(2023,6,8),"Y")</f>
        <v>32</v>
      </c>
    </row>
    <row r="1285" spans="1:11" x14ac:dyDescent="0.25">
      <c r="A1285" s="22" t="s">
        <v>1316</v>
      </c>
      <c r="B1285" s="23">
        <v>1964</v>
      </c>
      <c r="C1285" s="23" t="s">
        <v>35</v>
      </c>
      <c r="D1285" s="23">
        <v>8</v>
      </c>
      <c r="E1285" s="23">
        <v>0</v>
      </c>
      <c r="F1285" s="44">
        <v>10627.81</v>
      </c>
      <c r="G1285" s="22" t="s">
        <v>12</v>
      </c>
      <c r="H1285" s="22" t="s">
        <v>12</v>
      </c>
      <c r="I1285" s="22" t="s">
        <v>13</v>
      </c>
      <c r="J1285" s="52">
        <f t="shared" si="20"/>
        <v>23597</v>
      </c>
      <c r="K1285" s="32">
        <f>DATEDIF(J1285,DATE(2023,6,8),"Y")</f>
        <v>58</v>
      </c>
    </row>
    <row r="1286" spans="1:11" x14ac:dyDescent="0.25">
      <c r="A1286" s="25" t="s">
        <v>1317</v>
      </c>
      <c r="B1286" s="26">
        <v>1976</v>
      </c>
      <c r="C1286" s="26" t="s">
        <v>15</v>
      </c>
      <c r="D1286" s="26">
        <v>22</v>
      </c>
      <c r="E1286" s="26">
        <v>2</v>
      </c>
      <c r="F1286" s="45">
        <v>10665.44</v>
      </c>
      <c r="G1286" s="25" t="s">
        <v>12</v>
      </c>
      <c r="H1286" s="25" t="s">
        <v>11</v>
      </c>
      <c r="I1286" s="25" t="s">
        <v>300</v>
      </c>
      <c r="J1286" s="53">
        <f t="shared" si="20"/>
        <v>28086</v>
      </c>
      <c r="K1286" s="33">
        <f>DATEDIF(J1286,DATE(2023,6,8),"Y")</f>
        <v>46</v>
      </c>
    </row>
    <row r="1287" spans="1:11" x14ac:dyDescent="0.25">
      <c r="A1287" s="22" t="s">
        <v>1318</v>
      </c>
      <c r="B1287" s="23">
        <v>1962</v>
      </c>
      <c r="C1287" s="23" t="s">
        <v>20</v>
      </c>
      <c r="D1287" s="23">
        <v>7</v>
      </c>
      <c r="E1287" s="23">
        <v>0</v>
      </c>
      <c r="F1287" s="44">
        <v>10676.83</v>
      </c>
      <c r="G1287" s="22" t="s">
        <v>12</v>
      </c>
      <c r="H1287" s="22" t="s">
        <v>12</v>
      </c>
      <c r="I1287" s="22" t="s">
        <v>13</v>
      </c>
      <c r="J1287" s="52">
        <f t="shared" si="20"/>
        <v>22896</v>
      </c>
      <c r="K1287" s="32">
        <f>DATEDIF(J1287,DATE(2023,6,8),"Y")</f>
        <v>60</v>
      </c>
    </row>
    <row r="1288" spans="1:11" x14ac:dyDescent="0.25">
      <c r="A1288" s="25" t="s">
        <v>1319</v>
      </c>
      <c r="B1288" s="26">
        <v>1977</v>
      </c>
      <c r="C1288" s="26" t="s">
        <v>35</v>
      </c>
      <c r="D1288" s="26">
        <v>2</v>
      </c>
      <c r="E1288" s="26">
        <v>2</v>
      </c>
      <c r="F1288" s="45">
        <v>10690.11</v>
      </c>
      <c r="G1288" s="25" t="s">
        <v>12</v>
      </c>
      <c r="H1288" s="25" t="s">
        <v>11</v>
      </c>
      <c r="I1288" s="25" t="s">
        <v>300</v>
      </c>
      <c r="J1288" s="53">
        <f t="shared" si="20"/>
        <v>28339</v>
      </c>
      <c r="K1288" s="33">
        <f>DATEDIF(J1288,DATE(2023,6,8),"Y")</f>
        <v>45</v>
      </c>
    </row>
    <row r="1289" spans="1:11" x14ac:dyDescent="0.25">
      <c r="A1289" s="22" t="s">
        <v>1320</v>
      </c>
      <c r="B1289" s="23">
        <v>1976</v>
      </c>
      <c r="C1289" s="23" t="s">
        <v>20</v>
      </c>
      <c r="D1289" s="23">
        <v>30</v>
      </c>
      <c r="E1289" s="23">
        <v>2</v>
      </c>
      <c r="F1289" s="44">
        <v>10698.38</v>
      </c>
      <c r="G1289" s="22" t="s">
        <v>12</v>
      </c>
      <c r="H1289" s="22" t="s">
        <v>16</v>
      </c>
      <c r="I1289" s="22" t="s">
        <v>200</v>
      </c>
      <c r="J1289" s="52">
        <f t="shared" si="20"/>
        <v>28033</v>
      </c>
      <c r="K1289" s="32">
        <f>DATEDIF(J1289,DATE(2023,6,8),"Y")</f>
        <v>46</v>
      </c>
    </row>
    <row r="1290" spans="1:11" x14ac:dyDescent="0.25">
      <c r="A1290" s="25" t="s">
        <v>1321</v>
      </c>
      <c r="B1290" s="26">
        <v>1972</v>
      </c>
      <c r="C1290" s="26" t="s">
        <v>37</v>
      </c>
      <c r="D1290" s="26">
        <v>24</v>
      </c>
      <c r="E1290" s="26">
        <v>3</v>
      </c>
      <c r="F1290" s="45">
        <v>10702.64</v>
      </c>
      <c r="G1290" s="25" t="s">
        <v>12</v>
      </c>
      <c r="H1290" s="25" t="s">
        <v>12</v>
      </c>
      <c r="I1290" s="25" t="s">
        <v>13</v>
      </c>
      <c r="J1290" s="53">
        <f t="shared" si="20"/>
        <v>26596</v>
      </c>
      <c r="K1290" s="33">
        <f>DATEDIF(J1290,DATE(2023,6,8),"Y")</f>
        <v>50</v>
      </c>
    </row>
    <row r="1291" spans="1:11" x14ac:dyDescent="0.25">
      <c r="A1291" s="22" t="s">
        <v>1322</v>
      </c>
      <c r="B1291" s="23">
        <v>1967</v>
      </c>
      <c r="C1291" s="23" t="s">
        <v>10</v>
      </c>
      <c r="D1291" s="23">
        <v>30</v>
      </c>
      <c r="E1291" s="23">
        <v>0</v>
      </c>
      <c r="F1291" s="44">
        <v>10704.47</v>
      </c>
      <c r="G1291" s="22" t="s">
        <v>12</v>
      </c>
      <c r="H1291" s="22" t="s">
        <v>11</v>
      </c>
      <c r="I1291" s="22" t="s">
        <v>42</v>
      </c>
      <c r="J1291" s="52">
        <f t="shared" si="20"/>
        <v>24683</v>
      </c>
      <c r="K1291" s="32">
        <f>DATEDIF(J1291,DATE(2023,6,8),"Y")</f>
        <v>55</v>
      </c>
    </row>
    <row r="1292" spans="1:11" x14ac:dyDescent="0.25">
      <c r="A1292" s="25" t="s">
        <v>1323</v>
      </c>
      <c r="B1292" s="26">
        <v>1967</v>
      </c>
      <c r="C1292" s="26" t="s">
        <v>37</v>
      </c>
      <c r="D1292" s="26">
        <v>5</v>
      </c>
      <c r="E1292" s="26">
        <v>0</v>
      </c>
      <c r="F1292" s="45">
        <v>10713.64</v>
      </c>
      <c r="G1292" s="25" t="s">
        <v>12</v>
      </c>
      <c r="H1292" s="25" t="s">
        <v>12</v>
      </c>
      <c r="I1292" s="25" t="s">
        <v>42</v>
      </c>
      <c r="J1292" s="53">
        <f t="shared" si="20"/>
        <v>24750</v>
      </c>
      <c r="K1292" s="33">
        <f>DATEDIF(J1292,DATE(2023,6,8),"Y")</f>
        <v>55</v>
      </c>
    </row>
    <row r="1293" spans="1:11" x14ac:dyDescent="0.25">
      <c r="A1293" s="22" t="s">
        <v>1324</v>
      </c>
      <c r="B1293" s="23">
        <v>1992</v>
      </c>
      <c r="C1293" s="23" t="s">
        <v>18</v>
      </c>
      <c r="D1293" s="23">
        <v>25</v>
      </c>
      <c r="E1293" s="23">
        <v>0</v>
      </c>
      <c r="F1293" s="44">
        <v>10719.57</v>
      </c>
      <c r="G1293" s="22" t="s">
        <v>12</v>
      </c>
      <c r="H1293" s="22" t="s">
        <v>16</v>
      </c>
      <c r="I1293" s="22" t="s">
        <v>23</v>
      </c>
      <c r="J1293" s="52">
        <f t="shared" si="20"/>
        <v>33780</v>
      </c>
      <c r="K1293" s="32">
        <f>DATEDIF(J1293,DATE(2023,6,8),"Y")</f>
        <v>30</v>
      </c>
    </row>
    <row r="1294" spans="1:11" x14ac:dyDescent="0.25">
      <c r="A1294" s="25" t="s">
        <v>1325</v>
      </c>
      <c r="B1294" s="26">
        <v>1974</v>
      </c>
      <c r="C1294" s="26" t="s">
        <v>30</v>
      </c>
      <c r="D1294" s="26">
        <v>9</v>
      </c>
      <c r="E1294" s="26">
        <v>4</v>
      </c>
      <c r="F1294" s="45">
        <v>10736.87</v>
      </c>
      <c r="G1294" s="25" t="s">
        <v>12</v>
      </c>
      <c r="H1294" s="25" t="s">
        <v>16</v>
      </c>
      <c r="I1294" s="25" t="s">
        <v>168</v>
      </c>
      <c r="J1294" s="53">
        <f t="shared" si="20"/>
        <v>27372</v>
      </c>
      <c r="K1294" s="33">
        <f>DATEDIF(J1294,DATE(2023,6,8),"Y")</f>
        <v>48</v>
      </c>
    </row>
    <row r="1295" spans="1:11" x14ac:dyDescent="0.25">
      <c r="A1295" s="22" t="s">
        <v>1326</v>
      </c>
      <c r="B1295" s="23">
        <v>1986</v>
      </c>
      <c r="C1295" s="23" t="s">
        <v>35</v>
      </c>
      <c r="D1295" s="23">
        <v>29</v>
      </c>
      <c r="E1295" s="23">
        <v>3</v>
      </c>
      <c r="F1295" s="44">
        <v>10749.02</v>
      </c>
      <c r="G1295" s="22" t="s">
        <v>12</v>
      </c>
      <c r="H1295" s="22" t="s">
        <v>16</v>
      </c>
      <c r="I1295" s="22" t="s">
        <v>535</v>
      </c>
      <c r="J1295" s="52">
        <f t="shared" si="20"/>
        <v>31653</v>
      </c>
      <c r="K1295" s="32">
        <f>DATEDIF(J1295,DATE(2023,6,8),"Y")</f>
        <v>36</v>
      </c>
    </row>
    <row r="1296" spans="1:11" x14ac:dyDescent="0.25">
      <c r="A1296" s="25" t="s">
        <v>1327</v>
      </c>
      <c r="B1296" s="26">
        <v>1989</v>
      </c>
      <c r="C1296" s="26" t="s">
        <v>15</v>
      </c>
      <c r="D1296" s="26">
        <v>25</v>
      </c>
      <c r="E1296" s="26">
        <v>3</v>
      </c>
      <c r="F1296" s="45">
        <v>10769.75</v>
      </c>
      <c r="G1296" s="25" t="s">
        <v>12</v>
      </c>
      <c r="H1296" s="25" t="s">
        <v>11</v>
      </c>
      <c r="I1296" s="25" t="s">
        <v>632</v>
      </c>
      <c r="J1296" s="53">
        <f t="shared" si="20"/>
        <v>32837</v>
      </c>
      <c r="K1296" s="33">
        <f>DATEDIF(J1296,DATE(2023,6,8),"Y")</f>
        <v>33</v>
      </c>
    </row>
    <row r="1297" spans="1:11" x14ac:dyDescent="0.25">
      <c r="A1297" s="22" t="s">
        <v>1328</v>
      </c>
      <c r="B1297" s="23">
        <v>1967</v>
      </c>
      <c r="C1297" s="23" t="s">
        <v>15</v>
      </c>
      <c r="D1297" s="23">
        <v>11</v>
      </c>
      <c r="E1297" s="23">
        <v>1</v>
      </c>
      <c r="F1297" s="44">
        <v>10791.96</v>
      </c>
      <c r="G1297" s="22" t="s">
        <v>12</v>
      </c>
      <c r="H1297" s="22" t="s">
        <v>11</v>
      </c>
      <c r="I1297" s="22" t="s">
        <v>42</v>
      </c>
      <c r="J1297" s="52">
        <f t="shared" si="20"/>
        <v>24787</v>
      </c>
      <c r="K1297" s="32">
        <f>DATEDIF(J1297,DATE(2023,6,8),"Y")</f>
        <v>55</v>
      </c>
    </row>
    <row r="1298" spans="1:11" x14ac:dyDescent="0.25">
      <c r="A1298" s="25" t="s">
        <v>1329</v>
      </c>
      <c r="B1298" s="26">
        <v>1999</v>
      </c>
      <c r="C1298" s="26" t="s">
        <v>30</v>
      </c>
      <c r="D1298" s="26">
        <v>24</v>
      </c>
      <c r="E1298" s="26">
        <v>0</v>
      </c>
      <c r="F1298" s="45">
        <v>10795.94</v>
      </c>
      <c r="G1298" s="25" t="s">
        <v>12</v>
      </c>
      <c r="H1298" s="25" t="s">
        <v>16</v>
      </c>
      <c r="I1298" s="25" t="s">
        <v>42</v>
      </c>
      <c r="J1298" s="53">
        <f t="shared" si="20"/>
        <v>36518</v>
      </c>
      <c r="K1298" s="33">
        <f>DATEDIF(J1298,DATE(2023,6,8),"Y")</f>
        <v>23</v>
      </c>
    </row>
    <row r="1299" spans="1:11" x14ac:dyDescent="0.25">
      <c r="A1299" s="22" t="s">
        <v>1330</v>
      </c>
      <c r="B1299" s="23">
        <v>1967</v>
      </c>
      <c r="C1299" s="23" t="s">
        <v>37</v>
      </c>
      <c r="D1299" s="23">
        <v>23</v>
      </c>
      <c r="E1299" s="23">
        <v>0</v>
      </c>
      <c r="F1299" s="44">
        <v>10796.35</v>
      </c>
      <c r="G1299" s="22" t="s">
        <v>12</v>
      </c>
      <c r="H1299" s="22" t="s">
        <v>16</v>
      </c>
      <c r="I1299" s="22" t="s">
        <v>166</v>
      </c>
      <c r="J1299" s="52">
        <f t="shared" si="20"/>
        <v>24768</v>
      </c>
      <c r="K1299" s="32">
        <f>DATEDIF(J1299,DATE(2023,6,8),"Y")</f>
        <v>55</v>
      </c>
    </row>
    <row r="1300" spans="1:11" x14ac:dyDescent="0.25">
      <c r="A1300" s="25" t="s">
        <v>1331</v>
      </c>
      <c r="B1300" s="26">
        <v>1970</v>
      </c>
      <c r="C1300" s="26" t="s">
        <v>37</v>
      </c>
      <c r="D1300" s="26">
        <v>28</v>
      </c>
      <c r="E1300" s="26">
        <v>1</v>
      </c>
      <c r="F1300" s="45">
        <v>10797.34</v>
      </c>
      <c r="G1300" s="25" t="s">
        <v>12</v>
      </c>
      <c r="H1300" s="25" t="s">
        <v>11</v>
      </c>
      <c r="I1300" s="25" t="s">
        <v>249</v>
      </c>
      <c r="J1300" s="53">
        <f t="shared" si="20"/>
        <v>25869</v>
      </c>
      <c r="K1300" s="33">
        <f>DATEDIF(J1300,DATE(2023,6,8),"Y")</f>
        <v>52</v>
      </c>
    </row>
    <row r="1301" spans="1:11" x14ac:dyDescent="0.25">
      <c r="A1301" s="22" t="s">
        <v>1332</v>
      </c>
      <c r="B1301" s="23">
        <v>1970</v>
      </c>
      <c r="C1301" s="23" t="s">
        <v>30</v>
      </c>
      <c r="D1301" s="23">
        <v>18</v>
      </c>
      <c r="E1301" s="23">
        <v>2</v>
      </c>
      <c r="F1301" s="44">
        <v>10806.84</v>
      </c>
      <c r="G1301" s="22" t="s">
        <v>12</v>
      </c>
      <c r="H1301" s="22" t="s">
        <v>11</v>
      </c>
      <c r="I1301" s="22" t="s">
        <v>42</v>
      </c>
      <c r="J1301" s="52">
        <f t="shared" si="20"/>
        <v>25920</v>
      </c>
      <c r="K1301" s="32">
        <f>DATEDIF(J1301,DATE(2023,6,8),"Y")</f>
        <v>52</v>
      </c>
    </row>
    <row r="1302" spans="1:11" x14ac:dyDescent="0.25">
      <c r="A1302" s="25" t="s">
        <v>1333</v>
      </c>
      <c r="B1302" s="26">
        <v>1967</v>
      </c>
      <c r="C1302" s="26" t="s">
        <v>37</v>
      </c>
      <c r="D1302" s="26">
        <v>2</v>
      </c>
      <c r="E1302" s="26">
        <v>1</v>
      </c>
      <c r="F1302" s="45">
        <v>10807.49</v>
      </c>
      <c r="G1302" s="25" t="s">
        <v>12</v>
      </c>
      <c r="H1302" s="25" t="s">
        <v>11</v>
      </c>
      <c r="I1302" s="25" t="s">
        <v>13</v>
      </c>
      <c r="J1302" s="53">
        <f t="shared" si="20"/>
        <v>24747</v>
      </c>
      <c r="K1302" s="33">
        <f>DATEDIF(J1302,DATE(2023,6,8),"Y")</f>
        <v>55</v>
      </c>
    </row>
    <row r="1303" spans="1:11" x14ac:dyDescent="0.25">
      <c r="A1303" s="22" t="s">
        <v>1334</v>
      </c>
      <c r="B1303" s="23">
        <v>1968</v>
      </c>
      <c r="C1303" s="23" t="s">
        <v>10</v>
      </c>
      <c r="D1303" s="23">
        <v>28</v>
      </c>
      <c r="E1303" s="23">
        <v>1</v>
      </c>
      <c r="F1303" s="44">
        <v>10825.25</v>
      </c>
      <c r="G1303" s="22" t="s">
        <v>12</v>
      </c>
      <c r="H1303" s="22" t="s">
        <v>12</v>
      </c>
      <c r="I1303" s="22" t="s">
        <v>23</v>
      </c>
      <c r="J1303" s="52">
        <f t="shared" si="20"/>
        <v>25047</v>
      </c>
      <c r="K1303" s="32">
        <f>DATEDIF(J1303,DATE(2023,6,8),"Y")</f>
        <v>54</v>
      </c>
    </row>
    <row r="1304" spans="1:11" x14ac:dyDescent="0.25">
      <c r="A1304" s="25" t="s">
        <v>1335</v>
      </c>
      <c r="B1304" s="26">
        <v>1971</v>
      </c>
      <c r="C1304" s="26" t="s">
        <v>30</v>
      </c>
      <c r="D1304" s="26">
        <v>20</v>
      </c>
      <c r="E1304" s="26">
        <v>2</v>
      </c>
      <c r="F1304" s="45">
        <v>10848.13</v>
      </c>
      <c r="G1304" s="25" t="s">
        <v>12</v>
      </c>
      <c r="H1304" s="25" t="s">
        <v>12</v>
      </c>
      <c r="I1304" s="25" t="s">
        <v>23</v>
      </c>
      <c r="J1304" s="53">
        <f t="shared" si="20"/>
        <v>26287</v>
      </c>
      <c r="K1304" s="33">
        <f>DATEDIF(J1304,DATE(2023,6,8),"Y")</f>
        <v>51</v>
      </c>
    </row>
    <row r="1305" spans="1:11" x14ac:dyDescent="0.25">
      <c r="A1305" s="22" t="s">
        <v>1336</v>
      </c>
      <c r="B1305" s="23">
        <v>1994</v>
      </c>
      <c r="C1305" s="23" t="s">
        <v>20</v>
      </c>
      <c r="D1305" s="23">
        <v>6</v>
      </c>
      <c r="E1305" s="23">
        <v>0</v>
      </c>
      <c r="F1305" s="44">
        <v>10886.66</v>
      </c>
      <c r="G1305" s="22" t="s">
        <v>12</v>
      </c>
      <c r="H1305" s="22" t="s">
        <v>12</v>
      </c>
      <c r="I1305" s="22" t="s">
        <v>23</v>
      </c>
      <c r="J1305" s="52">
        <f t="shared" si="20"/>
        <v>34583</v>
      </c>
      <c r="K1305" s="32">
        <f>DATEDIF(J1305,DATE(2023,6,8),"Y")</f>
        <v>28</v>
      </c>
    </row>
    <row r="1306" spans="1:11" x14ac:dyDescent="0.25">
      <c r="A1306" s="25" t="s">
        <v>1337</v>
      </c>
      <c r="B1306" s="26">
        <v>1968</v>
      </c>
      <c r="C1306" s="26" t="s">
        <v>15</v>
      </c>
      <c r="D1306" s="26">
        <v>13</v>
      </c>
      <c r="E1306" s="26">
        <v>0</v>
      </c>
      <c r="F1306" s="45">
        <v>10923.93</v>
      </c>
      <c r="G1306" s="25" t="s">
        <v>12</v>
      </c>
      <c r="H1306" s="25" t="s">
        <v>16</v>
      </c>
      <c r="I1306" s="25" t="s">
        <v>247</v>
      </c>
      <c r="J1306" s="53">
        <f t="shared" si="20"/>
        <v>25155</v>
      </c>
      <c r="K1306" s="33">
        <f>DATEDIF(J1306,DATE(2023,6,8),"Y")</f>
        <v>54</v>
      </c>
    </row>
    <row r="1307" spans="1:11" x14ac:dyDescent="0.25">
      <c r="A1307" s="22" t="s">
        <v>1338</v>
      </c>
      <c r="B1307" s="23">
        <v>1968</v>
      </c>
      <c r="C1307" s="23" t="s">
        <v>15</v>
      </c>
      <c r="D1307" s="23">
        <v>12</v>
      </c>
      <c r="E1307" s="23">
        <v>1</v>
      </c>
      <c r="F1307" s="44">
        <v>10928.85</v>
      </c>
      <c r="G1307" s="22" t="s">
        <v>12</v>
      </c>
      <c r="H1307" s="22" t="s">
        <v>12</v>
      </c>
      <c r="I1307" s="22" t="s">
        <v>13</v>
      </c>
      <c r="J1307" s="52">
        <f t="shared" si="20"/>
        <v>25154</v>
      </c>
      <c r="K1307" s="32">
        <f>DATEDIF(J1307,DATE(2023,6,8),"Y")</f>
        <v>54</v>
      </c>
    </row>
    <row r="1308" spans="1:11" x14ac:dyDescent="0.25">
      <c r="A1308" s="25" t="s">
        <v>1339</v>
      </c>
      <c r="B1308" s="26">
        <v>1969</v>
      </c>
      <c r="C1308" s="26" t="s">
        <v>15</v>
      </c>
      <c r="D1308" s="26">
        <v>10</v>
      </c>
      <c r="E1308" s="26">
        <v>1</v>
      </c>
      <c r="F1308" s="45">
        <v>10942.13</v>
      </c>
      <c r="G1308" s="25" t="s">
        <v>12</v>
      </c>
      <c r="H1308" s="25" t="s">
        <v>12</v>
      </c>
      <c r="I1308" s="25" t="s">
        <v>23</v>
      </c>
      <c r="J1308" s="53">
        <f t="shared" si="20"/>
        <v>25517</v>
      </c>
      <c r="K1308" s="33">
        <f>DATEDIF(J1308,DATE(2023,6,8),"Y")</f>
        <v>53</v>
      </c>
    </row>
    <row r="1309" spans="1:11" x14ac:dyDescent="0.25">
      <c r="A1309" s="22" t="s">
        <v>1340</v>
      </c>
      <c r="B1309" s="23">
        <v>1965</v>
      </c>
      <c r="C1309" s="23" t="s">
        <v>30</v>
      </c>
      <c r="D1309" s="23">
        <v>4</v>
      </c>
      <c r="E1309" s="23">
        <v>0</v>
      </c>
      <c r="F1309" s="44">
        <v>10959.33</v>
      </c>
      <c r="G1309" s="22" t="s">
        <v>12</v>
      </c>
      <c r="H1309" s="22" t="s">
        <v>12</v>
      </c>
      <c r="I1309" s="22" t="s">
        <v>42</v>
      </c>
      <c r="J1309" s="52">
        <f t="shared" si="20"/>
        <v>24080</v>
      </c>
      <c r="K1309" s="32">
        <f>DATEDIF(J1309,DATE(2023,6,8),"Y")</f>
        <v>57</v>
      </c>
    </row>
    <row r="1310" spans="1:11" x14ac:dyDescent="0.25">
      <c r="A1310" s="25" t="s">
        <v>1341</v>
      </c>
      <c r="B1310" s="26">
        <v>1969</v>
      </c>
      <c r="C1310" s="26" t="s">
        <v>35</v>
      </c>
      <c r="D1310" s="26">
        <v>14</v>
      </c>
      <c r="E1310" s="26">
        <v>1</v>
      </c>
      <c r="F1310" s="45">
        <v>10959.69</v>
      </c>
      <c r="G1310" s="25" t="s">
        <v>12</v>
      </c>
      <c r="H1310" s="25" t="s">
        <v>12</v>
      </c>
      <c r="I1310" s="25" t="s">
        <v>23</v>
      </c>
      <c r="J1310" s="53">
        <f t="shared" si="20"/>
        <v>25429</v>
      </c>
      <c r="K1310" s="33">
        <f>DATEDIF(J1310,DATE(2023,6,8),"Y")</f>
        <v>53</v>
      </c>
    </row>
    <row r="1311" spans="1:11" x14ac:dyDescent="0.25">
      <c r="A1311" s="22" t="s">
        <v>1342</v>
      </c>
      <c r="B1311" s="23">
        <v>1965</v>
      </c>
      <c r="C1311" s="23" t="s">
        <v>18</v>
      </c>
      <c r="D1311" s="23">
        <v>19</v>
      </c>
      <c r="E1311" s="23">
        <v>0</v>
      </c>
      <c r="F1311" s="44">
        <v>10965.45</v>
      </c>
      <c r="G1311" s="22" t="s">
        <v>12</v>
      </c>
      <c r="H1311" s="22" t="s">
        <v>11</v>
      </c>
      <c r="I1311" s="22" t="s">
        <v>42</v>
      </c>
      <c r="J1311" s="52">
        <f t="shared" si="20"/>
        <v>23912</v>
      </c>
      <c r="K1311" s="32">
        <f>DATEDIF(J1311,DATE(2023,6,8),"Y")</f>
        <v>57</v>
      </c>
    </row>
    <row r="1312" spans="1:11" x14ac:dyDescent="0.25">
      <c r="A1312" s="25" t="s">
        <v>1343</v>
      </c>
      <c r="B1312" s="26">
        <v>1966</v>
      </c>
      <c r="C1312" s="26" t="s">
        <v>10</v>
      </c>
      <c r="D1312" s="26">
        <v>9</v>
      </c>
      <c r="E1312" s="26">
        <v>0</v>
      </c>
      <c r="F1312" s="45">
        <v>10976.25</v>
      </c>
      <c r="G1312" s="25" t="s">
        <v>12</v>
      </c>
      <c r="H1312" s="25" t="s">
        <v>11</v>
      </c>
      <c r="I1312" s="25" t="s">
        <v>23</v>
      </c>
      <c r="J1312" s="53">
        <f t="shared" si="20"/>
        <v>24297</v>
      </c>
      <c r="K1312" s="33">
        <f>DATEDIF(J1312,DATE(2023,6,8),"Y")</f>
        <v>56</v>
      </c>
    </row>
    <row r="1313" spans="1:11" x14ac:dyDescent="0.25">
      <c r="A1313" s="22" t="s">
        <v>1344</v>
      </c>
      <c r="B1313" s="23">
        <v>1973</v>
      </c>
      <c r="C1313" s="23" t="s">
        <v>37</v>
      </c>
      <c r="D1313" s="23">
        <v>21</v>
      </c>
      <c r="E1313" s="23">
        <v>4</v>
      </c>
      <c r="F1313" s="44">
        <v>10977.21</v>
      </c>
      <c r="G1313" s="22" t="s">
        <v>12</v>
      </c>
      <c r="H1313" s="22" t="s">
        <v>16</v>
      </c>
      <c r="I1313" s="22" t="s">
        <v>13</v>
      </c>
      <c r="J1313" s="52">
        <f t="shared" si="20"/>
        <v>26958</v>
      </c>
      <c r="K1313" s="32">
        <f>DATEDIF(J1313,DATE(2023,6,8),"Y")</f>
        <v>49</v>
      </c>
    </row>
    <row r="1314" spans="1:11" x14ac:dyDescent="0.25">
      <c r="A1314" s="25" t="s">
        <v>1345</v>
      </c>
      <c r="B1314" s="26">
        <v>1965</v>
      </c>
      <c r="C1314" s="26" t="s">
        <v>30</v>
      </c>
      <c r="D1314" s="26">
        <v>18</v>
      </c>
      <c r="E1314" s="26">
        <v>0</v>
      </c>
      <c r="F1314" s="45">
        <v>10982.5</v>
      </c>
      <c r="G1314" s="25" t="s">
        <v>12</v>
      </c>
      <c r="H1314" s="25" t="s">
        <v>12</v>
      </c>
      <c r="I1314" s="25" t="s">
        <v>13</v>
      </c>
      <c r="J1314" s="53">
        <f t="shared" si="20"/>
        <v>24094</v>
      </c>
      <c r="K1314" s="33">
        <f>DATEDIF(J1314,DATE(2023,6,8),"Y")</f>
        <v>57</v>
      </c>
    </row>
    <row r="1315" spans="1:11" x14ac:dyDescent="0.25">
      <c r="A1315" s="22" t="s">
        <v>1346</v>
      </c>
      <c r="B1315" s="23">
        <v>2000</v>
      </c>
      <c r="C1315" s="23" t="s">
        <v>20</v>
      </c>
      <c r="D1315" s="23">
        <v>17</v>
      </c>
      <c r="E1315" s="23">
        <v>0</v>
      </c>
      <c r="F1315" s="44">
        <v>10991.58</v>
      </c>
      <c r="G1315" s="22" t="s">
        <v>12</v>
      </c>
      <c r="H1315" s="22" t="s">
        <v>12</v>
      </c>
      <c r="I1315" s="22" t="s">
        <v>23</v>
      </c>
      <c r="J1315" s="52">
        <f t="shared" si="20"/>
        <v>36786</v>
      </c>
      <c r="K1315" s="32">
        <f>DATEDIF(J1315,DATE(2023,6,8),"Y")</f>
        <v>22</v>
      </c>
    </row>
    <row r="1316" spans="1:11" x14ac:dyDescent="0.25">
      <c r="A1316" s="25" t="s">
        <v>1347</v>
      </c>
      <c r="B1316" s="26">
        <v>1968</v>
      </c>
      <c r="C1316" s="26" t="s">
        <v>37</v>
      </c>
      <c r="D1316" s="26">
        <v>24</v>
      </c>
      <c r="E1316" s="26">
        <v>2</v>
      </c>
      <c r="F1316" s="45">
        <v>11013.71</v>
      </c>
      <c r="G1316" s="25" t="s">
        <v>12</v>
      </c>
      <c r="H1316" s="25" t="s">
        <v>16</v>
      </c>
      <c r="I1316" s="25" t="s">
        <v>13</v>
      </c>
      <c r="J1316" s="53">
        <f t="shared" si="20"/>
        <v>25135</v>
      </c>
      <c r="K1316" s="33">
        <f>DATEDIF(J1316,DATE(2023,6,8),"Y")</f>
        <v>54</v>
      </c>
    </row>
    <row r="1317" spans="1:11" x14ac:dyDescent="0.25">
      <c r="A1317" s="22" t="s">
        <v>1348</v>
      </c>
      <c r="B1317" s="23">
        <v>1974</v>
      </c>
      <c r="C1317" s="23" t="s">
        <v>30</v>
      </c>
      <c r="D1317" s="23">
        <v>15</v>
      </c>
      <c r="E1317" s="23">
        <v>4</v>
      </c>
      <c r="F1317" s="44">
        <v>11015.17</v>
      </c>
      <c r="G1317" s="22" t="s">
        <v>12</v>
      </c>
      <c r="H1317" s="22" t="s">
        <v>16</v>
      </c>
      <c r="I1317" s="22" t="s">
        <v>23</v>
      </c>
      <c r="J1317" s="52">
        <f t="shared" si="20"/>
        <v>27378</v>
      </c>
      <c r="K1317" s="32">
        <f>DATEDIF(J1317,DATE(2023,6,8),"Y")</f>
        <v>48</v>
      </c>
    </row>
    <row r="1318" spans="1:11" x14ac:dyDescent="0.25">
      <c r="A1318" s="25" t="s">
        <v>1349</v>
      </c>
      <c r="B1318" s="26">
        <v>1991</v>
      </c>
      <c r="C1318" s="26" t="s">
        <v>18</v>
      </c>
      <c r="D1318" s="26">
        <v>26</v>
      </c>
      <c r="E1318" s="26">
        <v>3</v>
      </c>
      <c r="F1318" s="45">
        <v>11018.05</v>
      </c>
      <c r="G1318" s="25" t="s">
        <v>12</v>
      </c>
      <c r="H1318" s="25" t="s">
        <v>11</v>
      </c>
      <c r="I1318" s="25" t="s">
        <v>23</v>
      </c>
      <c r="J1318" s="53">
        <f t="shared" si="20"/>
        <v>33415</v>
      </c>
      <c r="K1318" s="33">
        <f>DATEDIF(J1318,DATE(2023,6,8),"Y")</f>
        <v>31</v>
      </c>
    </row>
    <row r="1319" spans="1:11" x14ac:dyDescent="0.25">
      <c r="A1319" s="22" t="s">
        <v>1350</v>
      </c>
      <c r="B1319" s="23">
        <v>1996</v>
      </c>
      <c r="C1319" s="23" t="s">
        <v>10</v>
      </c>
      <c r="D1319" s="23">
        <v>21</v>
      </c>
      <c r="E1319" s="23">
        <v>0</v>
      </c>
      <c r="F1319" s="44">
        <v>11028.56</v>
      </c>
      <c r="G1319" s="22" t="s">
        <v>12</v>
      </c>
      <c r="H1319" s="22" t="s">
        <v>12</v>
      </c>
      <c r="I1319" s="22" t="s">
        <v>23</v>
      </c>
      <c r="J1319" s="52">
        <f t="shared" si="20"/>
        <v>35267</v>
      </c>
      <c r="K1319" s="32">
        <f>DATEDIF(J1319,DATE(2023,6,8),"Y")</f>
        <v>26</v>
      </c>
    </row>
    <row r="1320" spans="1:11" x14ac:dyDescent="0.25">
      <c r="A1320" s="25" t="s">
        <v>1351</v>
      </c>
      <c r="B1320" s="26">
        <v>1974</v>
      </c>
      <c r="C1320" s="26" t="s">
        <v>30</v>
      </c>
      <c r="D1320" s="26">
        <v>10</v>
      </c>
      <c r="E1320" s="26">
        <v>4</v>
      </c>
      <c r="F1320" s="45">
        <v>11033.66</v>
      </c>
      <c r="G1320" s="25" t="s">
        <v>12</v>
      </c>
      <c r="H1320" s="25" t="s">
        <v>12</v>
      </c>
      <c r="I1320" s="25" t="s">
        <v>23</v>
      </c>
      <c r="J1320" s="53">
        <f t="shared" si="20"/>
        <v>27373</v>
      </c>
      <c r="K1320" s="33">
        <f>DATEDIF(J1320,DATE(2023,6,8),"Y")</f>
        <v>48</v>
      </c>
    </row>
    <row r="1321" spans="1:11" x14ac:dyDescent="0.25">
      <c r="A1321" s="22" t="s">
        <v>1352</v>
      </c>
      <c r="B1321" s="23">
        <v>1989</v>
      </c>
      <c r="C1321" s="23" t="s">
        <v>37</v>
      </c>
      <c r="D1321" s="23">
        <v>25</v>
      </c>
      <c r="E1321" s="23">
        <v>3</v>
      </c>
      <c r="F1321" s="44">
        <v>11037.51</v>
      </c>
      <c r="G1321" s="22" t="s">
        <v>12</v>
      </c>
      <c r="H1321" s="22" t="s">
        <v>16</v>
      </c>
      <c r="I1321" s="22" t="s">
        <v>23</v>
      </c>
      <c r="J1321" s="52">
        <f t="shared" si="20"/>
        <v>32806</v>
      </c>
      <c r="K1321" s="32">
        <f>DATEDIF(J1321,DATE(2023,6,8),"Y")</f>
        <v>33</v>
      </c>
    </row>
    <row r="1322" spans="1:11" x14ac:dyDescent="0.25">
      <c r="A1322" s="25" t="s">
        <v>1353</v>
      </c>
      <c r="B1322" s="26">
        <v>1974</v>
      </c>
      <c r="C1322" s="26" t="s">
        <v>35</v>
      </c>
      <c r="D1322" s="26">
        <v>30</v>
      </c>
      <c r="E1322" s="26">
        <v>0</v>
      </c>
      <c r="F1322" s="45">
        <v>11037.85</v>
      </c>
      <c r="G1322" s="25" t="s">
        <v>12</v>
      </c>
      <c r="H1322" s="25" t="s">
        <v>11</v>
      </c>
      <c r="I1322" s="25" t="s">
        <v>200</v>
      </c>
      <c r="J1322" s="53">
        <f t="shared" si="20"/>
        <v>27271</v>
      </c>
      <c r="K1322" s="33">
        <f>DATEDIF(J1322,DATE(2023,6,8),"Y")</f>
        <v>48</v>
      </c>
    </row>
    <row r="1323" spans="1:11" x14ac:dyDescent="0.25">
      <c r="A1323" s="22" t="s">
        <v>1354</v>
      </c>
      <c r="B1323" s="23">
        <v>2001</v>
      </c>
      <c r="C1323" s="23" t="s">
        <v>30</v>
      </c>
      <c r="D1323" s="23">
        <v>17</v>
      </c>
      <c r="E1323" s="23">
        <v>0</v>
      </c>
      <c r="F1323" s="44">
        <v>11046.02</v>
      </c>
      <c r="G1323" s="22" t="s">
        <v>12</v>
      </c>
      <c r="H1323" s="22" t="s">
        <v>16</v>
      </c>
      <c r="I1323" s="22" t="s">
        <v>535</v>
      </c>
      <c r="J1323" s="52">
        <f t="shared" si="20"/>
        <v>37242</v>
      </c>
      <c r="K1323" s="32">
        <f>DATEDIF(J1323,DATE(2023,6,8),"Y")</f>
        <v>21</v>
      </c>
    </row>
    <row r="1324" spans="1:11" x14ac:dyDescent="0.25">
      <c r="A1324" s="25" t="s">
        <v>1355</v>
      </c>
      <c r="B1324" s="26">
        <v>2000</v>
      </c>
      <c r="C1324" s="26" t="s">
        <v>20</v>
      </c>
      <c r="D1324" s="26">
        <v>18</v>
      </c>
      <c r="E1324" s="26">
        <v>0</v>
      </c>
      <c r="F1324" s="45">
        <v>11068.7</v>
      </c>
      <c r="G1324" s="25" t="s">
        <v>12</v>
      </c>
      <c r="H1324" s="25" t="s">
        <v>16</v>
      </c>
      <c r="I1324" s="25" t="s">
        <v>42</v>
      </c>
      <c r="J1324" s="53">
        <f t="shared" si="20"/>
        <v>36787</v>
      </c>
      <c r="K1324" s="33">
        <f>DATEDIF(J1324,DATE(2023,6,8),"Y")</f>
        <v>22</v>
      </c>
    </row>
    <row r="1325" spans="1:11" x14ac:dyDescent="0.25">
      <c r="A1325" s="22" t="s">
        <v>1356</v>
      </c>
      <c r="B1325" s="23">
        <v>1971</v>
      </c>
      <c r="C1325" s="23" t="s">
        <v>15</v>
      </c>
      <c r="D1325" s="23">
        <v>9</v>
      </c>
      <c r="E1325" s="23">
        <v>0</v>
      </c>
      <c r="F1325" s="44">
        <v>11068.77</v>
      </c>
      <c r="G1325" s="22" t="s">
        <v>12</v>
      </c>
      <c r="H1325" s="22" t="s">
        <v>11</v>
      </c>
      <c r="I1325" s="22" t="s">
        <v>23</v>
      </c>
      <c r="J1325" s="52">
        <f t="shared" si="20"/>
        <v>26246</v>
      </c>
      <c r="K1325" s="32">
        <f>DATEDIF(J1325,DATE(2023,6,8),"Y")</f>
        <v>51</v>
      </c>
    </row>
    <row r="1326" spans="1:11" x14ac:dyDescent="0.25">
      <c r="A1326" s="25" t="s">
        <v>1357</v>
      </c>
      <c r="B1326" s="26">
        <v>1966</v>
      </c>
      <c r="C1326" s="26" t="s">
        <v>15</v>
      </c>
      <c r="D1326" s="26">
        <v>7</v>
      </c>
      <c r="E1326" s="26">
        <v>0</v>
      </c>
      <c r="F1326" s="45">
        <v>11070.54</v>
      </c>
      <c r="G1326" s="25" t="s">
        <v>12</v>
      </c>
      <c r="H1326" s="25" t="s">
        <v>12</v>
      </c>
      <c r="I1326" s="25" t="s">
        <v>42</v>
      </c>
      <c r="J1326" s="53">
        <f t="shared" si="20"/>
        <v>24418</v>
      </c>
      <c r="K1326" s="33">
        <f>DATEDIF(J1326,DATE(2023,6,8),"Y")</f>
        <v>56</v>
      </c>
    </row>
    <row r="1327" spans="1:11" x14ac:dyDescent="0.25">
      <c r="A1327" s="22" t="s">
        <v>1358</v>
      </c>
      <c r="B1327" s="23">
        <v>1966</v>
      </c>
      <c r="C1327" s="23" t="s">
        <v>15</v>
      </c>
      <c r="D1327" s="23">
        <v>20</v>
      </c>
      <c r="E1327" s="23">
        <v>0</v>
      </c>
      <c r="F1327" s="44">
        <v>11073.18</v>
      </c>
      <c r="G1327" s="22" t="s">
        <v>12</v>
      </c>
      <c r="H1327" s="22" t="s">
        <v>12</v>
      </c>
      <c r="I1327" s="22" t="s">
        <v>42</v>
      </c>
      <c r="J1327" s="52">
        <f t="shared" si="20"/>
        <v>24431</v>
      </c>
      <c r="K1327" s="32">
        <f>DATEDIF(J1327,DATE(2023,6,8),"Y")</f>
        <v>56</v>
      </c>
    </row>
    <row r="1328" spans="1:11" x14ac:dyDescent="0.25">
      <c r="A1328" s="25" t="s">
        <v>1359</v>
      </c>
      <c r="B1328" s="26">
        <v>1967</v>
      </c>
      <c r="C1328" s="26" t="s">
        <v>20</v>
      </c>
      <c r="D1328" s="26">
        <v>4</v>
      </c>
      <c r="E1328" s="26">
        <v>0</v>
      </c>
      <c r="F1328" s="45">
        <v>11082.58</v>
      </c>
      <c r="G1328" s="25" t="s">
        <v>12</v>
      </c>
      <c r="H1328" s="25" t="s">
        <v>11</v>
      </c>
      <c r="I1328" s="25" t="s">
        <v>23</v>
      </c>
      <c r="J1328" s="53">
        <f t="shared" si="20"/>
        <v>24719</v>
      </c>
      <c r="K1328" s="33">
        <f>DATEDIF(J1328,DATE(2023,6,8),"Y")</f>
        <v>55</v>
      </c>
    </row>
    <row r="1329" spans="1:11" x14ac:dyDescent="0.25">
      <c r="A1329" s="22" t="s">
        <v>1360</v>
      </c>
      <c r="B1329" s="23">
        <v>1972</v>
      </c>
      <c r="C1329" s="23" t="s">
        <v>37</v>
      </c>
      <c r="D1329" s="23">
        <v>7</v>
      </c>
      <c r="E1329" s="23">
        <v>3</v>
      </c>
      <c r="F1329" s="44">
        <v>11085.59</v>
      </c>
      <c r="G1329" s="22" t="s">
        <v>12</v>
      </c>
      <c r="H1329" s="22" t="s">
        <v>11</v>
      </c>
      <c r="I1329" s="22" t="s">
        <v>23</v>
      </c>
      <c r="J1329" s="52">
        <f t="shared" si="20"/>
        <v>26579</v>
      </c>
      <c r="K1329" s="32">
        <f>DATEDIF(J1329,DATE(2023,6,8),"Y")</f>
        <v>50</v>
      </c>
    </row>
    <row r="1330" spans="1:11" x14ac:dyDescent="0.25">
      <c r="A1330" s="25" t="s">
        <v>1361</v>
      </c>
      <c r="B1330" s="26">
        <v>1966</v>
      </c>
      <c r="C1330" s="26" t="s">
        <v>20</v>
      </c>
      <c r="D1330" s="26">
        <v>9</v>
      </c>
      <c r="E1330" s="26">
        <v>0</v>
      </c>
      <c r="F1330" s="45">
        <v>11090.72</v>
      </c>
      <c r="G1330" s="25" t="s">
        <v>12</v>
      </c>
      <c r="H1330" s="25" t="s">
        <v>16</v>
      </c>
      <c r="I1330" s="25" t="s">
        <v>13</v>
      </c>
      <c r="J1330" s="53">
        <f t="shared" si="20"/>
        <v>24359</v>
      </c>
      <c r="K1330" s="33">
        <f>DATEDIF(J1330,DATE(2023,6,8),"Y")</f>
        <v>56</v>
      </c>
    </row>
    <row r="1331" spans="1:11" x14ac:dyDescent="0.25">
      <c r="A1331" s="22" t="s">
        <v>1362</v>
      </c>
      <c r="B1331" s="23">
        <v>1966</v>
      </c>
      <c r="C1331" s="23" t="s">
        <v>10</v>
      </c>
      <c r="D1331" s="23">
        <v>5</v>
      </c>
      <c r="E1331" s="23">
        <v>0</v>
      </c>
      <c r="F1331" s="44">
        <v>11093.62</v>
      </c>
      <c r="G1331" s="22" t="s">
        <v>12</v>
      </c>
      <c r="H1331" s="22" t="s">
        <v>16</v>
      </c>
      <c r="I1331" s="22" t="s">
        <v>13</v>
      </c>
      <c r="J1331" s="52">
        <f t="shared" si="20"/>
        <v>24293</v>
      </c>
      <c r="K1331" s="32">
        <f>DATEDIF(J1331,DATE(2023,6,8),"Y")</f>
        <v>56</v>
      </c>
    </row>
    <row r="1332" spans="1:11" x14ac:dyDescent="0.25">
      <c r="A1332" s="25" t="s">
        <v>1363</v>
      </c>
      <c r="B1332" s="26">
        <v>1980</v>
      </c>
      <c r="C1332" s="26" t="s">
        <v>35</v>
      </c>
      <c r="D1332" s="26">
        <v>20</v>
      </c>
      <c r="E1332" s="26">
        <v>2</v>
      </c>
      <c r="F1332" s="45">
        <v>11103.33</v>
      </c>
      <c r="G1332" s="25" t="s">
        <v>12</v>
      </c>
      <c r="H1332" s="25" t="s">
        <v>16</v>
      </c>
      <c r="I1332" s="25" t="s">
        <v>300</v>
      </c>
      <c r="J1332" s="53">
        <f t="shared" si="20"/>
        <v>29453</v>
      </c>
      <c r="K1332" s="33">
        <f>DATEDIF(J1332,DATE(2023,6,8),"Y")</f>
        <v>42</v>
      </c>
    </row>
    <row r="1333" spans="1:11" x14ac:dyDescent="0.25">
      <c r="A1333" s="22" t="s">
        <v>1364</v>
      </c>
      <c r="B1333" s="23">
        <v>1969</v>
      </c>
      <c r="C1333" s="23" t="s">
        <v>15</v>
      </c>
      <c r="D1333" s="23">
        <v>30</v>
      </c>
      <c r="E1333" s="23">
        <v>2</v>
      </c>
      <c r="F1333" s="44">
        <v>11150.78</v>
      </c>
      <c r="G1333" s="22" t="s">
        <v>12</v>
      </c>
      <c r="H1333" s="22" t="s">
        <v>11</v>
      </c>
      <c r="I1333" s="22" t="s">
        <v>42</v>
      </c>
      <c r="J1333" s="52">
        <f t="shared" si="20"/>
        <v>25537</v>
      </c>
      <c r="K1333" s="32">
        <f>DATEDIF(J1333,DATE(2023,6,8),"Y")</f>
        <v>53</v>
      </c>
    </row>
    <row r="1334" spans="1:11" x14ac:dyDescent="0.25">
      <c r="A1334" s="25" t="s">
        <v>1365</v>
      </c>
      <c r="B1334" s="26">
        <v>1969</v>
      </c>
      <c r="C1334" s="26" t="s">
        <v>18</v>
      </c>
      <c r="D1334" s="26">
        <v>25</v>
      </c>
      <c r="E1334" s="26">
        <v>2</v>
      </c>
      <c r="F1334" s="45">
        <v>11163.57</v>
      </c>
      <c r="G1334" s="25" t="s">
        <v>12</v>
      </c>
      <c r="H1334" s="25" t="s">
        <v>11</v>
      </c>
      <c r="I1334" s="25" t="s">
        <v>42</v>
      </c>
      <c r="J1334" s="53">
        <f t="shared" si="20"/>
        <v>25379</v>
      </c>
      <c r="K1334" s="33">
        <f>DATEDIF(J1334,DATE(2023,6,8),"Y")</f>
        <v>53</v>
      </c>
    </row>
    <row r="1335" spans="1:11" x14ac:dyDescent="0.25">
      <c r="A1335" s="22" t="s">
        <v>1366</v>
      </c>
      <c r="B1335" s="23">
        <v>1966</v>
      </c>
      <c r="C1335" s="23" t="s">
        <v>35</v>
      </c>
      <c r="D1335" s="23">
        <v>6</v>
      </c>
      <c r="E1335" s="23">
        <v>0</v>
      </c>
      <c r="F1335" s="44">
        <v>11165.42</v>
      </c>
      <c r="G1335" s="22" t="s">
        <v>12</v>
      </c>
      <c r="H1335" s="22" t="s">
        <v>16</v>
      </c>
      <c r="I1335" s="22" t="s">
        <v>168</v>
      </c>
      <c r="J1335" s="52">
        <f t="shared" si="20"/>
        <v>24325</v>
      </c>
      <c r="K1335" s="32">
        <f>DATEDIF(J1335,DATE(2023,6,8),"Y")</f>
        <v>56</v>
      </c>
    </row>
    <row r="1336" spans="1:11" x14ac:dyDescent="0.25">
      <c r="A1336" s="25" t="s">
        <v>1367</v>
      </c>
      <c r="B1336" s="26">
        <v>1972</v>
      </c>
      <c r="C1336" s="26" t="s">
        <v>20</v>
      </c>
      <c r="D1336" s="26">
        <v>3</v>
      </c>
      <c r="E1336" s="26">
        <v>0</v>
      </c>
      <c r="F1336" s="45">
        <v>11186.2</v>
      </c>
      <c r="G1336" s="25" t="s">
        <v>12</v>
      </c>
      <c r="H1336" s="25" t="s">
        <v>11</v>
      </c>
      <c r="I1336" s="25" t="s">
        <v>300</v>
      </c>
      <c r="J1336" s="53">
        <f t="shared" si="20"/>
        <v>26545</v>
      </c>
      <c r="K1336" s="33">
        <f>DATEDIF(J1336,DATE(2023,6,8),"Y")</f>
        <v>50</v>
      </c>
    </row>
    <row r="1337" spans="1:11" x14ac:dyDescent="0.25">
      <c r="A1337" s="22" t="s">
        <v>1368</v>
      </c>
      <c r="B1337" s="23">
        <v>1970</v>
      </c>
      <c r="C1337" s="23" t="s">
        <v>18</v>
      </c>
      <c r="D1337" s="23">
        <v>14</v>
      </c>
      <c r="E1337" s="23">
        <v>2</v>
      </c>
      <c r="F1337" s="44">
        <v>11187.66</v>
      </c>
      <c r="G1337" s="22" t="s">
        <v>12</v>
      </c>
      <c r="H1337" s="22" t="s">
        <v>11</v>
      </c>
      <c r="I1337" s="22" t="s">
        <v>23</v>
      </c>
      <c r="J1337" s="52">
        <f t="shared" si="20"/>
        <v>25733</v>
      </c>
      <c r="K1337" s="32">
        <f>DATEDIF(J1337,DATE(2023,6,8),"Y")</f>
        <v>52</v>
      </c>
    </row>
    <row r="1338" spans="1:11" x14ac:dyDescent="0.25">
      <c r="A1338" s="25" t="s">
        <v>1369</v>
      </c>
      <c r="B1338" s="26">
        <v>1976</v>
      </c>
      <c r="C1338" s="26" t="s">
        <v>18</v>
      </c>
      <c r="D1338" s="26">
        <v>28</v>
      </c>
      <c r="E1338" s="26">
        <v>2</v>
      </c>
      <c r="F1338" s="45">
        <v>11217.35</v>
      </c>
      <c r="G1338" s="25" t="s">
        <v>12</v>
      </c>
      <c r="H1338" s="25" t="s">
        <v>11</v>
      </c>
      <c r="I1338" s="25" t="s">
        <v>200</v>
      </c>
      <c r="J1338" s="53">
        <f t="shared" si="20"/>
        <v>27939</v>
      </c>
      <c r="K1338" s="33">
        <f>DATEDIF(J1338,DATE(2023,6,8),"Y")</f>
        <v>46</v>
      </c>
    </row>
    <row r="1339" spans="1:11" x14ac:dyDescent="0.25">
      <c r="A1339" s="22" t="s">
        <v>1370</v>
      </c>
      <c r="B1339" s="23">
        <v>1969</v>
      </c>
      <c r="C1339" s="23" t="s">
        <v>30</v>
      </c>
      <c r="D1339" s="23">
        <v>30</v>
      </c>
      <c r="E1339" s="23">
        <v>2</v>
      </c>
      <c r="F1339" s="44">
        <v>11244.38</v>
      </c>
      <c r="G1339" s="22" t="s">
        <v>12</v>
      </c>
      <c r="H1339" s="22" t="s">
        <v>16</v>
      </c>
      <c r="I1339" s="22" t="s">
        <v>168</v>
      </c>
      <c r="J1339" s="52">
        <f t="shared" si="20"/>
        <v>25567</v>
      </c>
      <c r="K1339" s="32">
        <f>DATEDIF(J1339,DATE(2023,6,8),"Y")</f>
        <v>53</v>
      </c>
    </row>
    <row r="1340" spans="1:11" x14ac:dyDescent="0.25">
      <c r="A1340" s="25" t="s">
        <v>1371</v>
      </c>
      <c r="B1340" s="26">
        <v>1989</v>
      </c>
      <c r="C1340" s="26" t="s">
        <v>30</v>
      </c>
      <c r="D1340" s="26">
        <v>17</v>
      </c>
      <c r="E1340" s="26">
        <v>3</v>
      </c>
      <c r="F1340" s="45">
        <v>11250.43</v>
      </c>
      <c r="G1340" s="25" t="s">
        <v>12</v>
      </c>
      <c r="H1340" s="25" t="s">
        <v>11</v>
      </c>
      <c r="I1340" s="25" t="s">
        <v>535</v>
      </c>
      <c r="J1340" s="53">
        <f t="shared" si="20"/>
        <v>32859</v>
      </c>
      <c r="K1340" s="33">
        <f>DATEDIF(J1340,DATE(2023,6,8),"Y")</f>
        <v>33</v>
      </c>
    </row>
    <row r="1341" spans="1:11" x14ac:dyDescent="0.25">
      <c r="A1341" s="22" t="s">
        <v>1372</v>
      </c>
      <c r="B1341" s="23">
        <v>1969</v>
      </c>
      <c r="C1341" s="23" t="s">
        <v>35</v>
      </c>
      <c r="D1341" s="23">
        <v>20</v>
      </c>
      <c r="E1341" s="23">
        <v>3</v>
      </c>
      <c r="F1341" s="44">
        <v>11253.42</v>
      </c>
      <c r="G1341" s="22" t="s">
        <v>12</v>
      </c>
      <c r="H1341" s="22" t="s">
        <v>16</v>
      </c>
      <c r="I1341" s="22" t="s">
        <v>42</v>
      </c>
      <c r="J1341" s="52">
        <f t="shared" si="20"/>
        <v>25435</v>
      </c>
      <c r="K1341" s="32">
        <f>DATEDIF(J1341,DATE(2023,6,8),"Y")</f>
        <v>53</v>
      </c>
    </row>
    <row r="1342" spans="1:11" x14ac:dyDescent="0.25">
      <c r="A1342" s="25" t="s">
        <v>1373</v>
      </c>
      <c r="B1342" s="26">
        <v>1981</v>
      </c>
      <c r="C1342" s="26" t="s">
        <v>37</v>
      </c>
      <c r="D1342" s="26">
        <v>2</v>
      </c>
      <c r="E1342" s="26">
        <v>1</v>
      </c>
      <c r="F1342" s="45">
        <v>11255.29</v>
      </c>
      <c r="G1342" s="25" t="s">
        <v>12</v>
      </c>
      <c r="H1342" s="25" t="s">
        <v>16</v>
      </c>
      <c r="I1342" s="25" t="s">
        <v>535</v>
      </c>
      <c r="J1342" s="53">
        <f t="shared" si="20"/>
        <v>29861</v>
      </c>
      <c r="K1342" s="33">
        <f>DATEDIF(J1342,DATE(2023,6,8),"Y")</f>
        <v>41</v>
      </c>
    </row>
    <row r="1343" spans="1:11" x14ac:dyDescent="0.25">
      <c r="A1343" s="22" t="s">
        <v>1374</v>
      </c>
      <c r="B1343" s="23">
        <v>1969</v>
      </c>
      <c r="C1343" s="23" t="s">
        <v>37</v>
      </c>
      <c r="D1343" s="23">
        <v>11</v>
      </c>
      <c r="E1343" s="23">
        <v>3</v>
      </c>
      <c r="F1343" s="44">
        <v>11264.54</v>
      </c>
      <c r="G1343" s="22" t="s">
        <v>12</v>
      </c>
      <c r="H1343" s="22" t="s">
        <v>11</v>
      </c>
      <c r="I1343" s="22" t="s">
        <v>42</v>
      </c>
      <c r="J1343" s="52">
        <f t="shared" si="20"/>
        <v>25487</v>
      </c>
      <c r="K1343" s="32">
        <f>DATEDIF(J1343,DATE(2023,6,8),"Y")</f>
        <v>53</v>
      </c>
    </row>
    <row r="1344" spans="1:11" x14ac:dyDescent="0.25">
      <c r="A1344" s="25" t="s">
        <v>1375</v>
      </c>
      <c r="B1344" s="26">
        <v>1971</v>
      </c>
      <c r="C1344" s="26" t="s">
        <v>30</v>
      </c>
      <c r="D1344" s="26">
        <v>26</v>
      </c>
      <c r="E1344" s="26">
        <v>0</v>
      </c>
      <c r="F1344" s="45">
        <v>11265.71</v>
      </c>
      <c r="G1344" s="25" t="s">
        <v>12</v>
      </c>
      <c r="H1344" s="25" t="s">
        <v>16</v>
      </c>
      <c r="I1344" s="25" t="s">
        <v>200</v>
      </c>
      <c r="J1344" s="53">
        <f t="shared" si="20"/>
        <v>26293</v>
      </c>
      <c r="K1344" s="33">
        <f>DATEDIF(J1344,DATE(2023,6,8),"Y")</f>
        <v>51</v>
      </c>
    </row>
    <row r="1345" spans="1:11" x14ac:dyDescent="0.25">
      <c r="A1345" s="22" t="s">
        <v>1376</v>
      </c>
      <c r="B1345" s="23">
        <v>2004</v>
      </c>
      <c r="C1345" s="23" t="s">
        <v>37</v>
      </c>
      <c r="D1345" s="23">
        <v>4</v>
      </c>
      <c r="E1345" s="23">
        <v>1</v>
      </c>
      <c r="F1345" s="44">
        <v>11272.33</v>
      </c>
      <c r="G1345" s="22" t="s">
        <v>12</v>
      </c>
      <c r="H1345" s="22" t="s">
        <v>11</v>
      </c>
      <c r="I1345" s="22" t="s">
        <v>166</v>
      </c>
      <c r="J1345" s="52">
        <f t="shared" si="20"/>
        <v>38264</v>
      </c>
      <c r="K1345" s="32">
        <f>DATEDIF(J1345,DATE(2023,6,8),"Y")</f>
        <v>18</v>
      </c>
    </row>
    <row r="1346" spans="1:11" x14ac:dyDescent="0.25">
      <c r="A1346" s="25" t="s">
        <v>1377</v>
      </c>
      <c r="B1346" s="26">
        <v>1967</v>
      </c>
      <c r="C1346" s="26" t="s">
        <v>18</v>
      </c>
      <c r="D1346" s="26">
        <v>14</v>
      </c>
      <c r="E1346" s="26">
        <v>0</v>
      </c>
      <c r="F1346" s="45">
        <v>11286.54</v>
      </c>
      <c r="G1346" s="25" t="s">
        <v>12</v>
      </c>
      <c r="H1346" s="25" t="s">
        <v>12</v>
      </c>
      <c r="I1346" s="25" t="s">
        <v>247</v>
      </c>
      <c r="J1346" s="53">
        <f t="shared" si="20"/>
        <v>24637</v>
      </c>
      <c r="K1346" s="33">
        <f>DATEDIF(J1346,DATE(2023,6,8),"Y")</f>
        <v>55</v>
      </c>
    </row>
    <row r="1347" spans="1:11" x14ac:dyDescent="0.25">
      <c r="A1347" s="22" t="s">
        <v>1378</v>
      </c>
      <c r="B1347" s="23">
        <v>1970</v>
      </c>
      <c r="C1347" s="23" t="s">
        <v>18</v>
      </c>
      <c r="D1347" s="23">
        <v>22</v>
      </c>
      <c r="E1347" s="23">
        <v>3</v>
      </c>
      <c r="F1347" s="44">
        <v>11289.11</v>
      </c>
      <c r="G1347" s="22" t="s">
        <v>12</v>
      </c>
      <c r="H1347" s="22" t="s">
        <v>16</v>
      </c>
      <c r="I1347" s="22" t="s">
        <v>23</v>
      </c>
      <c r="J1347" s="52">
        <f t="shared" ref="J1347:J1410" si="21">DATE(B1347,MONTH(1&amp;C1347),D1347)</f>
        <v>25741</v>
      </c>
      <c r="K1347" s="32">
        <f>DATEDIF(J1347,DATE(2023,6,8),"Y")</f>
        <v>52</v>
      </c>
    </row>
    <row r="1348" spans="1:11" x14ac:dyDescent="0.25">
      <c r="A1348" s="25" t="s">
        <v>1379</v>
      </c>
      <c r="B1348" s="26">
        <v>1988</v>
      </c>
      <c r="C1348" s="26" t="s">
        <v>15</v>
      </c>
      <c r="D1348" s="26">
        <v>14</v>
      </c>
      <c r="E1348" s="26">
        <v>3</v>
      </c>
      <c r="F1348" s="45">
        <v>11294.57</v>
      </c>
      <c r="G1348" s="25" t="s">
        <v>12</v>
      </c>
      <c r="H1348" s="25" t="s">
        <v>16</v>
      </c>
      <c r="I1348" s="25" t="s">
        <v>632</v>
      </c>
      <c r="J1348" s="53">
        <f t="shared" si="21"/>
        <v>32461</v>
      </c>
      <c r="K1348" s="33">
        <f>DATEDIF(J1348,DATE(2023,6,8),"Y")</f>
        <v>34</v>
      </c>
    </row>
    <row r="1349" spans="1:11" x14ac:dyDescent="0.25">
      <c r="A1349" s="22" t="s">
        <v>1380</v>
      </c>
      <c r="B1349" s="23">
        <v>1972</v>
      </c>
      <c r="C1349" s="23" t="s">
        <v>20</v>
      </c>
      <c r="D1349" s="23">
        <v>25</v>
      </c>
      <c r="E1349" s="23">
        <v>4</v>
      </c>
      <c r="F1349" s="44">
        <v>11299.34</v>
      </c>
      <c r="G1349" s="22" t="s">
        <v>12</v>
      </c>
      <c r="H1349" s="22" t="s">
        <v>11</v>
      </c>
      <c r="I1349" s="22" t="s">
        <v>42</v>
      </c>
      <c r="J1349" s="52">
        <f t="shared" si="21"/>
        <v>26567</v>
      </c>
      <c r="K1349" s="32">
        <f>DATEDIF(J1349,DATE(2023,6,8),"Y")</f>
        <v>50</v>
      </c>
    </row>
    <row r="1350" spans="1:11" x14ac:dyDescent="0.25">
      <c r="A1350" s="25" t="s">
        <v>1381</v>
      </c>
      <c r="B1350" s="26">
        <v>1968</v>
      </c>
      <c r="C1350" s="26" t="s">
        <v>37</v>
      </c>
      <c r="D1350" s="26">
        <v>6</v>
      </c>
      <c r="E1350" s="26">
        <v>1</v>
      </c>
      <c r="F1350" s="45">
        <v>11305.93</v>
      </c>
      <c r="G1350" s="25" t="s">
        <v>12</v>
      </c>
      <c r="H1350" s="25" t="s">
        <v>16</v>
      </c>
      <c r="I1350" s="25" t="s">
        <v>23</v>
      </c>
      <c r="J1350" s="53">
        <f t="shared" si="21"/>
        <v>25117</v>
      </c>
      <c r="K1350" s="33">
        <f>DATEDIF(J1350,DATE(2023,6,8),"Y")</f>
        <v>54</v>
      </c>
    </row>
    <row r="1351" spans="1:11" x14ac:dyDescent="0.25">
      <c r="A1351" s="22" t="s">
        <v>1382</v>
      </c>
      <c r="B1351" s="23">
        <v>1963</v>
      </c>
      <c r="C1351" s="23" t="s">
        <v>15</v>
      </c>
      <c r="D1351" s="23">
        <v>22</v>
      </c>
      <c r="E1351" s="23">
        <v>0</v>
      </c>
      <c r="F1351" s="44">
        <v>11312.33</v>
      </c>
      <c r="G1351" s="22" t="s">
        <v>12</v>
      </c>
      <c r="H1351" s="22" t="s">
        <v>12</v>
      </c>
      <c r="I1351" s="22" t="s">
        <v>23</v>
      </c>
      <c r="J1351" s="52">
        <f t="shared" si="21"/>
        <v>23337</v>
      </c>
      <c r="K1351" s="32">
        <f>DATEDIF(J1351,DATE(2023,6,8),"Y")</f>
        <v>59</v>
      </c>
    </row>
    <row r="1352" spans="1:11" x14ac:dyDescent="0.25">
      <c r="A1352" s="25" t="s">
        <v>1383</v>
      </c>
      <c r="B1352" s="26">
        <v>1995</v>
      </c>
      <c r="C1352" s="26" t="s">
        <v>30</v>
      </c>
      <c r="D1352" s="26">
        <v>10</v>
      </c>
      <c r="E1352" s="26">
        <v>0</v>
      </c>
      <c r="F1352" s="45">
        <v>11318.57</v>
      </c>
      <c r="G1352" s="25" t="s">
        <v>12</v>
      </c>
      <c r="H1352" s="25" t="s">
        <v>11</v>
      </c>
      <c r="I1352" s="25" t="s">
        <v>535</v>
      </c>
      <c r="J1352" s="53">
        <f t="shared" si="21"/>
        <v>35043</v>
      </c>
      <c r="K1352" s="33">
        <f>DATEDIF(J1352,DATE(2023,6,8),"Y")</f>
        <v>27</v>
      </c>
    </row>
    <row r="1353" spans="1:11" x14ac:dyDescent="0.25">
      <c r="A1353" s="22" t="s">
        <v>1384</v>
      </c>
      <c r="B1353" s="23">
        <v>1963</v>
      </c>
      <c r="C1353" s="23" t="s">
        <v>10</v>
      </c>
      <c r="D1353" s="23">
        <v>11</v>
      </c>
      <c r="E1353" s="23">
        <v>0</v>
      </c>
      <c r="F1353" s="44">
        <v>11319.12</v>
      </c>
      <c r="G1353" s="22" t="s">
        <v>12</v>
      </c>
      <c r="H1353" s="22" t="s">
        <v>16</v>
      </c>
      <c r="I1353" s="22" t="s">
        <v>23</v>
      </c>
      <c r="J1353" s="52">
        <f t="shared" si="21"/>
        <v>23203</v>
      </c>
      <c r="K1353" s="32">
        <f>DATEDIF(J1353,DATE(2023,6,8),"Y")</f>
        <v>59</v>
      </c>
    </row>
    <row r="1354" spans="1:11" x14ac:dyDescent="0.25">
      <c r="A1354" s="25" t="s">
        <v>1385</v>
      </c>
      <c r="B1354" s="26">
        <v>2002</v>
      </c>
      <c r="C1354" s="26" t="s">
        <v>20</v>
      </c>
      <c r="D1354" s="26">
        <v>20</v>
      </c>
      <c r="E1354" s="26">
        <v>0</v>
      </c>
      <c r="F1354" s="45">
        <v>11321.49</v>
      </c>
      <c r="G1354" s="25" t="s">
        <v>12</v>
      </c>
      <c r="H1354" s="25" t="s">
        <v>12</v>
      </c>
      <c r="I1354" s="25" t="s">
        <v>23</v>
      </c>
      <c r="J1354" s="53">
        <f t="shared" si="21"/>
        <v>37519</v>
      </c>
      <c r="K1354" s="33">
        <f>DATEDIF(J1354,DATE(2023,6,8),"Y")</f>
        <v>20</v>
      </c>
    </row>
    <row r="1355" spans="1:11" x14ac:dyDescent="0.25">
      <c r="A1355" s="22" t="s">
        <v>1386</v>
      </c>
      <c r="B1355" s="23">
        <v>1989</v>
      </c>
      <c r="C1355" s="23" t="s">
        <v>35</v>
      </c>
      <c r="D1355" s="23">
        <v>19</v>
      </c>
      <c r="E1355" s="23">
        <v>1</v>
      </c>
      <c r="F1355" s="44">
        <v>11326.71</v>
      </c>
      <c r="G1355" s="22" t="s">
        <v>12</v>
      </c>
      <c r="H1355" s="22" t="s">
        <v>12</v>
      </c>
      <c r="I1355" s="22" t="s">
        <v>13</v>
      </c>
      <c r="J1355" s="52">
        <f t="shared" si="21"/>
        <v>32739</v>
      </c>
      <c r="K1355" s="32">
        <f>DATEDIF(J1355,DATE(2023,6,8),"Y")</f>
        <v>33</v>
      </c>
    </row>
    <row r="1356" spans="1:11" x14ac:dyDescent="0.25">
      <c r="A1356" s="25" t="s">
        <v>1387</v>
      </c>
      <c r="B1356" s="26">
        <v>1968</v>
      </c>
      <c r="C1356" s="26" t="s">
        <v>15</v>
      </c>
      <c r="D1356" s="26">
        <v>2</v>
      </c>
      <c r="E1356" s="26">
        <v>0</v>
      </c>
      <c r="F1356" s="45">
        <v>11344.32</v>
      </c>
      <c r="G1356" s="25" t="s">
        <v>12</v>
      </c>
      <c r="H1356" s="25" t="s">
        <v>11</v>
      </c>
      <c r="I1356" s="25" t="s">
        <v>200</v>
      </c>
      <c r="J1356" s="53">
        <f t="shared" si="21"/>
        <v>25144</v>
      </c>
      <c r="K1356" s="33">
        <f>DATEDIF(J1356,DATE(2023,6,8),"Y")</f>
        <v>54</v>
      </c>
    </row>
    <row r="1357" spans="1:11" x14ac:dyDescent="0.25">
      <c r="A1357" s="22" t="s">
        <v>1388</v>
      </c>
      <c r="B1357" s="23">
        <v>1964</v>
      </c>
      <c r="C1357" s="23" t="s">
        <v>10</v>
      </c>
      <c r="D1357" s="23">
        <v>12</v>
      </c>
      <c r="E1357" s="23">
        <v>0</v>
      </c>
      <c r="F1357" s="44">
        <v>11345.52</v>
      </c>
      <c r="G1357" s="22" t="s">
        <v>12</v>
      </c>
      <c r="H1357" s="22" t="s">
        <v>12</v>
      </c>
      <c r="I1357" s="22" t="s">
        <v>42</v>
      </c>
      <c r="J1357" s="52">
        <f t="shared" si="21"/>
        <v>23570</v>
      </c>
      <c r="K1357" s="32">
        <f>DATEDIF(J1357,DATE(2023,6,8),"Y")</f>
        <v>58</v>
      </c>
    </row>
    <row r="1358" spans="1:11" x14ac:dyDescent="0.25">
      <c r="A1358" s="25" t="s">
        <v>1389</v>
      </c>
      <c r="B1358" s="26">
        <v>1965</v>
      </c>
      <c r="C1358" s="26" t="s">
        <v>15</v>
      </c>
      <c r="D1358" s="26">
        <v>29</v>
      </c>
      <c r="E1358" s="26">
        <v>0</v>
      </c>
      <c r="F1358" s="45">
        <v>11353.23</v>
      </c>
      <c r="G1358" s="25" t="s">
        <v>12</v>
      </c>
      <c r="H1358" s="25" t="s">
        <v>16</v>
      </c>
      <c r="I1358" s="25" t="s">
        <v>23</v>
      </c>
      <c r="J1358" s="53">
        <f t="shared" si="21"/>
        <v>24075</v>
      </c>
      <c r="K1358" s="33">
        <f>DATEDIF(J1358,DATE(2023,6,8),"Y")</f>
        <v>57</v>
      </c>
    </row>
    <row r="1359" spans="1:11" x14ac:dyDescent="0.25">
      <c r="A1359" s="22" t="s">
        <v>1390</v>
      </c>
      <c r="B1359" s="23">
        <v>1965</v>
      </c>
      <c r="C1359" s="23" t="s">
        <v>20</v>
      </c>
      <c r="D1359" s="23">
        <v>26</v>
      </c>
      <c r="E1359" s="23">
        <v>0</v>
      </c>
      <c r="F1359" s="44">
        <v>11356.66</v>
      </c>
      <c r="G1359" s="22" t="s">
        <v>12</v>
      </c>
      <c r="H1359" s="22" t="s">
        <v>12</v>
      </c>
      <c r="I1359" s="22" t="s">
        <v>23</v>
      </c>
      <c r="J1359" s="52">
        <f t="shared" si="21"/>
        <v>24011</v>
      </c>
      <c r="K1359" s="32">
        <f>DATEDIF(J1359,DATE(2023,6,8),"Y")</f>
        <v>57</v>
      </c>
    </row>
    <row r="1360" spans="1:11" x14ac:dyDescent="0.25">
      <c r="A1360" s="25" t="s">
        <v>1391</v>
      </c>
      <c r="B1360" s="26">
        <v>1964</v>
      </c>
      <c r="C1360" s="26" t="s">
        <v>10</v>
      </c>
      <c r="D1360" s="26">
        <v>4</v>
      </c>
      <c r="E1360" s="26">
        <v>0</v>
      </c>
      <c r="F1360" s="45">
        <v>11362.76</v>
      </c>
      <c r="G1360" s="25" t="s">
        <v>12</v>
      </c>
      <c r="H1360" s="25" t="s">
        <v>16</v>
      </c>
      <c r="I1360" s="25" t="s">
        <v>42</v>
      </c>
      <c r="J1360" s="53">
        <f t="shared" si="21"/>
        <v>23562</v>
      </c>
      <c r="K1360" s="33">
        <f>DATEDIF(J1360,DATE(2023,6,8),"Y")</f>
        <v>58</v>
      </c>
    </row>
    <row r="1361" spans="1:11" x14ac:dyDescent="0.25">
      <c r="A1361" s="22" t="s">
        <v>1392</v>
      </c>
      <c r="B1361" s="23">
        <v>1964</v>
      </c>
      <c r="C1361" s="23" t="s">
        <v>10</v>
      </c>
      <c r="D1361" s="23">
        <v>3</v>
      </c>
      <c r="E1361" s="23">
        <v>0</v>
      </c>
      <c r="F1361" s="44">
        <v>11363.28</v>
      </c>
      <c r="G1361" s="22" t="s">
        <v>12</v>
      </c>
      <c r="H1361" s="22" t="s">
        <v>16</v>
      </c>
      <c r="I1361" s="22" t="s">
        <v>13</v>
      </c>
      <c r="J1361" s="52">
        <f t="shared" si="21"/>
        <v>23561</v>
      </c>
      <c r="K1361" s="32">
        <f>DATEDIF(J1361,DATE(2023,6,8),"Y")</f>
        <v>58</v>
      </c>
    </row>
    <row r="1362" spans="1:11" x14ac:dyDescent="0.25">
      <c r="A1362" s="25" t="s">
        <v>1393</v>
      </c>
      <c r="B1362" s="26">
        <v>1964</v>
      </c>
      <c r="C1362" s="26" t="s">
        <v>30</v>
      </c>
      <c r="D1362" s="26">
        <v>13</v>
      </c>
      <c r="E1362" s="26">
        <v>0</v>
      </c>
      <c r="F1362" s="45">
        <v>11365.95</v>
      </c>
      <c r="G1362" s="25" t="s">
        <v>12</v>
      </c>
      <c r="H1362" s="25" t="s">
        <v>11</v>
      </c>
      <c r="I1362" s="25" t="s">
        <v>42</v>
      </c>
      <c r="J1362" s="53">
        <f t="shared" si="21"/>
        <v>23724</v>
      </c>
      <c r="K1362" s="33">
        <f>DATEDIF(J1362,DATE(2023,6,8),"Y")</f>
        <v>58</v>
      </c>
    </row>
    <row r="1363" spans="1:11" x14ac:dyDescent="0.25">
      <c r="A1363" s="22" t="s">
        <v>1394</v>
      </c>
      <c r="B1363" s="23">
        <v>1979</v>
      </c>
      <c r="C1363" s="23" t="s">
        <v>18</v>
      </c>
      <c r="D1363" s="23">
        <v>7</v>
      </c>
      <c r="E1363" s="23">
        <v>2</v>
      </c>
      <c r="F1363" s="44">
        <v>11369.39</v>
      </c>
      <c r="G1363" s="22" t="s">
        <v>12</v>
      </c>
      <c r="H1363" s="22" t="s">
        <v>16</v>
      </c>
      <c r="I1363" s="22" t="s">
        <v>535</v>
      </c>
      <c r="J1363" s="52">
        <f t="shared" si="21"/>
        <v>29013</v>
      </c>
      <c r="K1363" s="32">
        <f>DATEDIF(J1363,DATE(2023,6,8),"Y")</f>
        <v>44</v>
      </c>
    </row>
    <row r="1364" spans="1:11" x14ac:dyDescent="0.25">
      <c r="A1364" s="25" t="s">
        <v>1395</v>
      </c>
      <c r="B1364" s="26">
        <v>1972</v>
      </c>
      <c r="C1364" s="26" t="s">
        <v>30</v>
      </c>
      <c r="D1364" s="26">
        <v>6</v>
      </c>
      <c r="E1364" s="26">
        <v>0</v>
      </c>
      <c r="F1364" s="45">
        <v>11378.57</v>
      </c>
      <c r="G1364" s="25" t="s">
        <v>12</v>
      </c>
      <c r="H1364" s="25" t="s">
        <v>11</v>
      </c>
      <c r="I1364" s="25" t="s">
        <v>200</v>
      </c>
      <c r="J1364" s="53">
        <f t="shared" si="21"/>
        <v>26639</v>
      </c>
      <c r="K1364" s="33">
        <f>DATEDIF(J1364,DATE(2023,6,8),"Y")</f>
        <v>50</v>
      </c>
    </row>
    <row r="1365" spans="1:11" x14ac:dyDescent="0.25">
      <c r="A1365" s="22" t="s">
        <v>1396</v>
      </c>
      <c r="B1365" s="23">
        <v>1964</v>
      </c>
      <c r="C1365" s="23" t="s">
        <v>18</v>
      </c>
      <c r="D1365" s="23">
        <v>13</v>
      </c>
      <c r="E1365" s="23">
        <v>0</v>
      </c>
      <c r="F1365" s="44">
        <v>11381.33</v>
      </c>
      <c r="G1365" s="22" t="s">
        <v>12</v>
      </c>
      <c r="H1365" s="22" t="s">
        <v>11</v>
      </c>
      <c r="I1365" s="22" t="s">
        <v>13</v>
      </c>
      <c r="J1365" s="52">
        <f t="shared" si="21"/>
        <v>23541</v>
      </c>
      <c r="K1365" s="32">
        <f>DATEDIF(J1365,DATE(2023,6,8),"Y")</f>
        <v>58</v>
      </c>
    </row>
    <row r="1366" spans="1:11" x14ac:dyDescent="0.25">
      <c r="A1366" s="25" t="s">
        <v>1397</v>
      </c>
      <c r="B1366" s="26">
        <v>1997</v>
      </c>
      <c r="C1366" s="26" t="s">
        <v>10</v>
      </c>
      <c r="D1366" s="26">
        <v>28</v>
      </c>
      <c r="E1366" s="26">
        <v>0</v>
      </c>
      <c r="F1366" s="45">
        <v>11388.27</v>
      </c>
      <c r="G1366" s="25" t="s">
        <v>12</v>
      </c>
      <c r="H1366" s="25" t="s">
        <v>11</v>
      </c>
      <c r="I1366" s="25" t="s">
        <v>535</v>
      </c>
      <c r="J1366" s="53">
        <f t="shared" si="21"/>
        <v>35639</v>
      </c>
      <c r="K1366" s="33">
        <f>DATEDIF(J1366,DATE(2023,6,8),"Y")</f>
        <v>25</v>
      </c>
    </row>
    <row r="1367" spans="1:11" x14ac:dyDescent="0.25">
      <c r="A1367" s="22" t="s">
        <v>1398</v>
      </c>
      <c r="B1367" s="23">
        <v>1967</v>
      </c>
      <c r="C1367" s="23" t="s">
        <v>30</v>
      </c>
      <c r="D1367" s="23">
        <v>19</v>
      </c>
      <c r="E1367" s="23">
        <v>1</v>
      </c>
      <c r="F1367" s="44">
        <v>11394.07</v>
      </c>
      <c r="G1367" s="22" t="s">
        <v>12</v>
      </c>
      <c r="H1367" s="22" t="s">
        <v>16</v>
      </c>
      <c r="I1367" s="22" t="s">
        <v>170</v>
      </c>
      <c r="J1367" s="52">
        <f t="shared" si="21"/>
        <v>24825</v>
      </c>
      <c r="K1367" s="32">
        <f>DATEDIF(J1367,DATE(2023,6,8),"Y")</f>
        <v>55</v>
      </c>
    </row>
    <row r="1368" spans="1:11" x14ac:dyDescent="0.25">
      <c r="A1368" s="25" t="s">
        <v>1399</v>
      </c>
      <c r="B1368" s="26">
        <v>1970</v>
      </c>
      <c r="C1368" s="26" t="s">
        <v>37</v>
      </c>
      <c r="D1368" s="26">
        <v>2</v>
      </c>
      <c r="E1368" s="26">
        <v>2</v>
      </c>
      <c r="F1368" s="45">
        <v>11396.9</v>
      </c>
      <c r="G1368" s="25" t="s">
        <v>12</v>
      </c>
      <c r="H1368" s="25" t="s">
        <v>12</v>
      </c>
      <c r="I1368" s="25" t="s">
        <v>247</v>
      </c>
      <c r="J1368" s="53">
        <f t="shared" si="21"/>
        <v>25843</v>
      </c>
      <c r="K1368" s="33">
        <f>DATEDIF(J1368,DATE(2023,6,8),"Y")</f>
        <v>52</v>
      </c>
    </row>
    <row r="1369" spans="1:11" x14ac:dyDescent="0.25">
      <c r="A1369" s="22" t="s">
        <v>1400</v>
      </c>
      <c r="B1369" s="23">
        <v>1970</v>
      </c>
      <c r="C1369" s="23" t="s">
        <v>37</v>
      </c>
      <c r="D1369" s="23">
        <v>7</v>
      </c>
      <c r="E1369" s="23">
        <v>3</v>
      </c>
      <c r="F1369" s="44">
        <v>11411.69</v>
      </c>
      <c r="G1369" s="22" t="s">
        <v>12</v>
      </c>
      <c r="H1369" s="22" t="s">
        <v>11</v>
      </c>
      <c r="I1369" s="22" t="s">
        <v>42</v>
      </c>
      <c r="J1369" s="52">
        <f t="shared" si="21"/>
        <v>25848</v>
      </c>
      <c r="K1369" s="32">
        <f>DATEDIF(J1369,DATE(2023,6,8),"Y")</f>
        <v>52</v>
      </c>
    </row>
    <row r="1370" spans="1:11" x14ac:dyDescent="0.25">
      <c r="A1370" s="25" t="s">
        <v>1401</v>
      </c>
      <c r="B1370" s="26">
        <v>1983</v>
      </c>
      <c r="C1370" s="26" t="s">
        <v>37</v>
      </c>
      <c r="D1370" s="26">
        <v>23</v>
      </c>
      <c r="E1370" s="26">
        <v>3</v>
      </c>
      <c r="F1370" s="45">
        <v>11412.02</v>
      </c>
      <c r="G1370" s="25" t="s">
        <v>12</v>
      </c>
      <c r="H1370" s="25" t="s">
        <v>16</v>
      </c>
      <c r="I1370" s="25" t="s">
        <v>300</v>
      </c>
      <c r="J1370" s="53">
        <f t="shared" si="21"/>
        <v>30612</v>
      </c>
      <c r="K1370" s="33">
        <f>DATEDIF(J1370,DATE(2023,6,8),"Y")</f>
        <v>39</v>
      </c>
    </row>
    <row r="1371" spans="1:11" x14ac:dyDescent="0.25">
      <c r="A1371" s="22" t="s">
        <v>1402</v>
      </c>
      <c r="B1371" s="23">
        <v>1985</v>
      </c>
      <c r="C1371" s="23" t="s">
        <v>18</v>
      </c>
      <c r="D1371" s="23">
        <v>9</v>
      </c>
      <c r="E1371" s="23">
        <v>3</v>
      </c>
      <c r="F1371" s="44">
        <v>11419.49</v>
      </c>
      <c r="G1371" s="22" t="s">
        <v>12</v>
      </c>
      <c r="H1371" s="22" t="s">
        <v>16</v>
      </c>
      <c r="I1371" s="22" t="s">
        <v>23</v>
      </c>
      <c r="J1371" s="52">
        <f t="shared" si="21"/>
        <v>31207</v>
      </c>
      <c r="K1371" s="32">
        <f>DATEDIF(J1371,DATE(2023,6,8),"Y")</f>
        <v>37</v>
      </c>
    </row>
    <row r="1372" spans="1:11" x14ac:dyDescent="0.25">
      <c r="A1372" s="25" t="s">
        <v>1403</v>
      </c>
      <c r="B1372" s="26">
        <v>1980</v>
      </c>
      <c r="C1372" s="26" t="s">
        <v>10</v>
      </c>
      <c r="D1372" s="26">
        <v>17</v>
      </c>
      <c r="E1372" s="26">
        <v>2</v>
      </c>
      <c r="F1372" s="45">
        <v>11435.74</v>
      </c>
      <c r="G1372" s="25" t="s">
        <v>12</v>
      </c>
      <c r="H1372" s="25" t="s">
        <v>12</v>
      </c>
      <c r="I1372" s="25" t="s">
        <v>300</v>
      </c>
      <c r="J1372" s="53">
        <f t="shared" si="21"/>
        <v>29419</v>
      </c>
      <c r="K1372" s="33">
        <f>DATEDIF(J1372,DATE(2023,6,8),"Y")</f>
        <v>42</v>
      </c>
    </row>
    <row r="1373" spans="1:11" x14ac:dyDescent="0.25">
      <c r="A1373" s="22" t="s">
        <v>1404</v>
      </c>
      <c r="B1373" s="23">
        <v>1971</v>
      </c>
      <c r="C1373" s="23" t="s">
        <v>20</v>
      </c>
      <c r="D1373" s="23">
        <v>12</v>
      </c>
      <c r="E1373" s="23">
        <v>3</v>
      </c>
      <c r="F1373" s="44">
        <v>11436.74</v>
      </c>
      <c r="G1373" s="22" t="s">
        <v>12</v>
      </c>
      <c r="H1373" s="22" t="s">
        <v>12</v>
      </c>
      <c r="I1373" s="22" t="s">
        <v>23</v>
      </c>
      <c r="J1373" s="52">
        <f t="shared" si="21"/>
        <v>26188</v>
      </c>
      <c r="K1373" s="32">
        <f>DATEDIF(J1373,DATE(2023,6,8),"Y")</f>
        <v>51</v>
      </c>
    </row>
    <row r="1374" spans="1:11" x14ac:dyDescent="0.25">
      <c r="A1374" s="25" t="s">
        <v>1405</v>
      </c>
      <c r="B1374" s="26">
        <v>1966</v>
      </c>
      <c r="C1374" s="26" t="s">
        <v>18</v>
      </c>
      <c r="D1374" s="26">
        <v>14</v>
      </c>
      <c r="E1374" s="26">
        <v>0</v>
      </c>
      <c r="F1374" s="45">
        <v>11454.02</v>
      </c>
      <c r="G1374" s="25" t="s">
        <v>12</v>
      </c>
      <c r="H1374" s="25" t="s">
        <v>16</v>
      </c>
      <c r="I1374" s="25" t="s">
        <v>23</v>
      </c>
      <c r="J1374" s="53">
        <f t="shared" si="21"/>
        <v>24272</v>
      </c>
      <c r="K1374" s="33">
        <f>DATEDIF(J1374,DATE(2023,6,8),"Y")</f>
        <v>56</v>
      </c>
    </row>
    <row r="1375" spans="1:11" x14ac:dyDescent="0.25">
      <c r="A1375" s="22" t="s">
        <v>1406</v>
      </c>
      <c r="B1375" s="23">
        <v>1965</v>
      </c>
      <c r="C1375" s="23" t="s">
        <v>18</v>
      </c>
      <c r="D1375" s="23">
        <v>23</v>
      </c>
      <c r="E1375" s="23">
        <v>0</v>
      </c>
      <c r="F1375" s="44">
        <v>11455.28</v>
      </c>
      <c r="G1375" s="22" t="s">
        <v>12</v>
      </c>
      <c r="H1375" s="22" t="s">
        <v>11</v>
      </c>
      <c r="I1375" s="22" t="s">
        <v>42</v>
      </c>
      <c r="J1375" s="52">
        <f t="shared" si="21"/>
        <v>23916</v>
      </c>
      <c r="K1375" s="32">
        <f>DATEDIF(J1375,DATE(2023,6,8),"Y")</f>
        <v>57</v>
      </c>
    </row>
    <row r="1376" spans="1:11" x14ac:dyDescent="0.25">
      <c r="A1376" s="25" t="s">
        <v>1407</v>
      </c>
      <c r="B1376" s="26">
        <v>1966</v>
      </c>
      <c r="C1376" s="26" t="s">
        <v>20</v>
      </c>
      <c r="D1376" s="26">
        <v>7</v>
      </c>
      <c r="E1376" s="26">
        <v>0</v>
      </c>
      <c r="F1376" s="45">
        <v>11478.14</v>
      </c>
      <c r="G1376" s="25" t="s">
        <v>12</v>
      </c>
      <c r="H1376" s="25" t="s">
        <v>11</v>
      </c>
      <c r="I1376" s="25" t="s">
        <v>200</v>
      </c>
      <c r="J1376" s="53">
        <f t="shared" si="21"/>
        <v>24357</v>
      </c>
      <c r="K1376" s="33">
        <f>DATEDIF(J1376,DATE(2023,6,8),"Y")</f>
        <v>56</v>
      </c>
    </row>
    <row r="1377" spans="1:11" x14ac:dyDescent="0.25">
      <c r="A1377" s="22" t="s">
        <v>1408</v>
      </c>
      <c r="B1377" s="23">
        <v>2004</v>
      </c>
      <c r="C1377" s="23" t="s">
        <v>20</v>
      </c>
      <c r="D1377" s="23">
        <v>10</v>
      </c>
      <c r="E1377" s="23">
        <v>0</v>
      </c>
      <c r="F1377" s="44">
        <v>11482.63</v>
      </c>
      <c r="G1377" s="22" t="s">
        <v>12</v>
      </c>
      <c r="H1377" s="22" t="s">
        <v>11</v>
      </c>
      <c r="I1377" s="22" t="s">
        <v>13</v>
      </c>
      <c r="J1377" s="52">
        <f t="shared" si="21"/>
        <v>38240</v>
      </c>
      <c r="K1377" s="32">
        <f>DATEDIF(J1377,DATE(2023,6,8),"Y")</f>
        <v>18</v>
      </c>
    </row>
    <row r="1378" spans="1:11" x14ac:dyDescent="0.25">
      <c r="A1378" s="25" t="s">
        <v>1409</v>
      </c>
      <c r="B1378" s="26">
        <v>1970</v>
      </c>
      <c r="C1378" s="26" t="s">
        <v>37</v>
      </c>
      <c r="D1378" s="26">
        <v>13</v>
      </c>
      <c r="E1378" s="26">
        <v>3</v>
      </c>
      <c r="F1378" s="45">
        <v>11488.32</v>
      </c>
      <c r="G1378" s="25" t="s">
        <v>12</v>
      </c>
      <c r="H1378" s="25" t="s">
        <v>16</v>
      </c>
      <c r="I1378" s="25" t="s">
        <v>276</v>
      </c>
      <c r="J1378" s="53">
        <f t="shared" si="21"/>
        <v>25854</v>
      </c>
      <c r="K1378" s="33">
        <f>DATEDIF(J1378,DATE(2023,6,8),"Y")</f>
        <v>52</v>
      </c>
    </row>
    <row r="1379" spans="1:11" x14ac:dyDescent="0.25">
      <c r="A1379" s="22" t="s">
        <v>1410</v>
      </c>
      <c r="B1379" s="23">
        <v>1983</v>
      </c>
      <c r="C1379" s="23" t="s">
        <v>18</v>
      </c>
      <c r="D1379" s="23">
        <v>7</v>
      </c>
      <c r="E1379" s="23">
        <v>3</v>
      </c>
      <c r="F1379" s="44">
        <v>11492.46</v>
      </c>
      <c r="G1379" s="22" t="s">
        <v>12</v>
      </c>
      <c r="H1379" s="22" t="s">
        <v>12</v>
      </c>
      <c r="I1379" s="22" t="s">
        <v>535</v>
      </c>
      <c r="J1379" s="52">
        <f t="shared" si="21"/>
        <v>30474</v>
      </c>
      <c r="K1379" s="32">
        <f>DATEDIF(J1379,DATE(2023,6,8),"Y")</f>
        <v>40</v>
      </c>
    </row>
    <row r="1380" spans="1:11" x14ac:dyDescent="0.25">
      <c r="A1380" s="25" t="s">
        <v>1411</v>
      </c>
      <c r="B1380" s="26">
        <v>1969</v>
      </c>
      <c r="C1380" s="26" t="s">
        <v>35</v>
      </c>
      <c r="D1380" s="26">
        <v>11</v>
      </c>
      <c r="E1380" s="26">
        <v>0</v>
      </c>
      <c r="F1380" s="45">
        <v>11497.69</v>
      </c>
      <c r="G1380" s="25" t="s">
        <v>12</v>
      </c>
      <c r="H1380" s="25" t="s">
        <v>16</v>
      </c>
      <c r="I1380" s="25" t="s">
        <v>23</v>
      </c>
      <c r="J1380" s="53">
        <f t="shared" si="21"/>
        <v>25426</v>
      </c>
      <c r="K1380" s="33">
        <f>DATEDIF(J1380,DATE(2023,6,8),"Y")</f>
        <v>53</v>
      </c>
    </row>
    <row r="1381" spans="1:11" x14ac:dyDescent="0.25">
      <c r="A1381" s="22" t="s">
        <v>1412</v>
      </c>
      <c r="B1381" s="23">
        <v>1989</v>
      </c>
      <c r="C1381" s="23" t="s">
        <v>37</v>
      </c>
      <c r="D1381" s="23">
        <v>6</v>
      </c>
      <c r="E1381" s="23">
        <v>3</v>
      </c>
      <c r="F1381" s="44">
        <v>11511.61</v>
      </c>
      <c r="G1381" s="22" t="s">
        <v>12</v>
      </c>
      <c r="H1381" s="22" t="s">
        <v>12</v>
      </c>
      <c r="I1381" s="22" t="s">
        <v>535</v>
      </c>
      <c r="J1381" s="52">
        <f t="shared" si="21"/>
        <v>32787</v>
      </c>
      <c r="K1381" s="32">
        <f>DATEDIF(J1381,DATE(2023,6,8),"Y")</f>
        <v>33</v>
      </c>
    </row>
    <row r="1382" spans="1:11" x14ac:dyDescent="0.25">
      <c r="A1382" s="25" t="s">
        <v>1413</v>
      </c>
      <c r="B1382" s="26">
        <v>1968</v>
      </c>
      <c r="C1382" s="26" t="s">
        <v>18</v>
      </c>
      <c r="D1382" s="26">
        <v>24</v>
      </c>
      <c r="E1382" s="26">
        <v>1</v>
      </c>
      <c r="F1382" s="45">
        <v>11512.41</v>
      </c>
      <c r="G1382" s="25" t="s">
        <v>12</v>
      </c>
      <c r="H1382" s="25" t="s">
        <v>16</v>
      </c>
      <c r="I1382" s="25" t="s">
        <v>247</v>
      </c>
      <c r="J1382" s="53">
        <f t="shared" si="21"/>
        <v>25013</v>
      </c>
      <c r="K1382" s="33">
        <f>DATEDIF(J1382,DATE(2023,6,8),"Y")</f>
        <v>54</v>
      </c>
    </row>
    <row r="1383" spans="1:11" x14ac:dyDescent="0.25">
      <c r="A1383" s="22" t="s">
        <v>1414</v>
      </c>
      <c r="B1383" s="23">
        <v>1971</v>
      </c>
      <c r="C1383" s="23" t="s">
        <v>30</v>
      </c>
      <c r="D1383" s="23">
        <v>19</v>
      </c>
      <c r="E1383" s="23">
        <v>4</v>
      </c>
      <c r="F1383" s="44">
        <v>11520.1</v>
      </c>
      <c r="G1383" s="22" t="s">
        <v>12</v>
      </c>
      <c r="H1383" s="22" t="s">
        <v>16</v>
      </c>
      <c r="I1383" s="22" t="s">
        <v>23</v>
      </c>
      <c r="J1383" s="52">
        <f t="shared" si="21"/>
        <v>26286</v>
      </c>
      <c r="K1383" s="32">
        <f>DATEDIF(J1383,DATE(2023,6,8),"Y")</f>
        <v>51</v>
      </c>
    </row>
    <row r="1384" spans="1:11" x14ac:dyDescent="0.25">
      <c r="A1384" s="25" t="s">
        <v>1415</v>
      </c>
      <c r="B1384" s="26">
        <v>1988</v>
      </c>
      <c r="C1384" s="26" t="s">
        <v>18</v>
      </c>
      <c r="D1384" s="26">
        <v>12</v>
      </c>
      <c r="E1384" s="26">
        <v>3</v>
      </c>
      <c r="F1384" s="45">
        <v>11524.25</v>
      </c>
      <c r="G1384" s="25" t="s">
        <v>12</v>
      </c>
      <c r="H1384" s="25" t="s">
        <v>16</v>
      </c>
      <c r="I1384" s="25" t="s">
        <v>535</v>
      </c>
      <c r="J1384" s="53">
        <f t="shared" si="21"/>
        <v>32306</v>
      </c>
      <c r="K1384" s="33">
        <f>DATEDIF(J1384,DATE(2023,6,8),"Y")</f>
        <v>34</v>
      </c>
    </row>
    <row r="1385" spans="1:11" x14ac:dyDescent="0.25">
      <c r="A1385" s="22" t="s">
        <v>1416</v>
      </c>
      <c r="B1385" s="23">
        <v>1970</v>
      </c>
      <c r="C1385" s="23" t="s">
        <v>10</v>
      </c>
      <c r="D1385" s="23">
        <v>23</v>
      </c>
      <c r="E1385" s="23">
        <v>0</v>
      </c>
      <c r="F1385" s="44">
        <v>11530.12</v>
      </c>
      <c r="G1385" s="22" t="s">
        <v>12</v>
      </c>
      <c r="H1385" s="22" t="s">
        <v>16</v>
      </c>
      <c r="I1385" s="22" t="s">
        <v>23</v>
      </c>
      <c r="J1385" s="52">
        <f t="shared" si="21"/>
        <v>25772</v>
      </c>
      <c r="K1385" s="32">
        <f>DATEDIF(J1385,DATE(2023,6,8),"Y")</f>
        <v>52</v>
      </c>
    </row>
    <row r="1386" spans="1:11" x14ac:dyDescent="0.25">
      <c r="A1386" s="25" t="s">
        <v>1417</v>
      </c>
      <c r="B1386" s="26">
        <v>1965</v>
      </c>
      <c r="C1386" s="26" t="s">
        <v>37</v>
      </c>
      <c r="D1386" s="26">
        <v>3</v>
      </c>
      <c r="E1386" s="26">
        <v>0</v>
      </c>
      <c r="F1386" s="45">
        <v>11534.87</v>
      </c>
      <c r="G1386" s="25" t="s">
        <v>12</v>
      </c>
      <c r="H1386" s="25" t="s">
        <v>16</v>
      </c>
      <c r="I1386" s="25" t="s">
        <v>356</v>
      </c>
      <c r="J1386" s="53">
        <f t="shared" si="21"/>
        <v>24018</v>
      </c>
      <c r="K1386" s="33">
        <f>DATEDIF(J1386,DATE(2023,6,8),"Y")</f>
        <v>57</v>
      </c>
    </row>
    <row r="1387" spans="1:11" x14ac:dyDescent="0.25">
      <c r="A1387" s="22" t="s">
        <v>1418</v>
      </c>
      <c r="B1387" s="23">
        <v>1968</v>
      </c>
      <c r="C1387" s="23" t="s">
        <v>15</v>
      </c>
      <c r="D1387" s="23">
        <v>14</v>
      </c>
      <c r="E1387" s="23">
        <v>2</v>
      </c>
      <c r="F1387" s="44">
        <v>11538.42</v>
      </c>
      <c r="G1387" s="22" t="s">
        <v>12</v>
      </c>
      <c r="H1387" s="22" t="s">
        <v>16</v>
      </c>
      <c r="I1387" s="22" t="s">
        <v>42</v>
      </c>
      <c r="J1387" s="52">
        <f t="shared" si="21"/>
        <v>25156</v>
      </c>
      <c r="K1387" s="32">
        <f>DATEDIF(J1387,DATE(2023,6,8),"Y")</f>
        <v>54</v>
      </c>
    </row>
    <row r="1388" spans="1:11" x14ac:dyDescent="0.25">
      <c r="A1388" s="25" t="s">
        <v>1419</v>
      </c>
      <c r="B1388" s="26">
        <v>1971</v>
      </c>
      <c r="C1388" s="26" t="s">
        <v>30</v>
      </c>
      <c r="D1388" s="26">
        <v>1</v>
      </c>
      <c r="E1388" s="26">
        <v>0</v>
      </c>
      <c r="F1388" s="45">
        <v>11540.25</v>
      </c>
      <c r="G1388" s="25" t="s">
        <v>12</v>
      </c>
      <c r="H1388" s="25" t="s">
        <v>16</v>
      </c>
      <c r="I1388" s="25" t="s">
        <v>23</v>
      </c>
      <c r="J1388" s="53">
        <f t="shared" si="21"/>
        <v>26268</v>
      </c>
      <c r="K1388" s="33">
        <f>DATEDIF(J1388,DATE(2023,6,8),"Y")</f>
        <v>51</v>
      </c>
    </row>
    <row r="1389" spans="1:11" x14ac:dyDescent="0.25">
      <c r="A1389" s="22" t="s">
        <v>1420</v>
      </c>
      <c r="B1389" s="23">
        <v>1973</v>
      </c>
      <c r="C1389" s="23" t="s">
        <v>10</v>
      </c>
      <c r="D1389" s="23">
        <v>23</v>
      </c>
      <c r="E1389" s="23">
        <v>5</v>
      </c>
      <c r="F1389" s="44">
        <v>11552.9</v>
      </c>
      <c r="G1389" s="22" t="s">
        <v>12</v>
      </c>
      <c r="H1389" s="22" t="s">
        <v>11</v>
      </c>
      <c r="I1389" s="22" t="s">
        <v>42</v>
      </c>
      <c r="J1389" s="52">
        <f t="shared" si="21"/>
        <v>26868</v>
      </c>
      <c r="K1389" s="32">
        <f>DATEDIF(J1389,DATE(2023,6,8),"Y")</f>
        <v>49</v>
      </c>
    </row>
    <row r="1390" spans="1:11" x14ac:dyDescent="0.25">
      <c r="A1390" s="25" t="s">
        <v>1421</v>
      </c>
      <c r="B1390" s="26">
        <v>1965</v>
      </c>
      <c r="C1390" s="26" t="s">
        <v>37</v>
      </c>
      <c r="D1390" s="26">
        <v>27</v>
      </c>
      <c r="E1390" s="26">
        <v>1</v>
      </c>
      <c r="F1390" s="45">
        <v>11554.22</v>
      </c>
      <c r="G1390" s="25" t="s">
        <v>12</v>
      </c>
      <c r="H1390" s="25" t="s">
        <v>16</v>
      </c>
      <c r="I1390" s="25" t="s">
        <v>13</v>
      </c>
      <c r="J1390" s="53">
        <f t="shared" si="21"/>
        <v>24042</v>
      </c>
      <c r="K1390" s="33">
        <f>DATEDIF(J1390,DATE(2023,6,8),"Y")</f>
        <v>57</v>
      </c>
    </row>
    <row r="1391" spans="1:11" x14ac:dyDescent="0.25">
      <c r="A1391" s="22" t="s">
        <v>1422</v>
      </c>
      <c r="B1391" s="23">
        <v>1965</v>
      </c>
      <c r="C1391" s="23" t="s">
        <v>30</v>
      </c>
      <c r="D1391" s="23">
        <v>25</v>
      </c>
      <c r="E1391" s="23">
        <v>0</v>
      </c>
      <c r="F1391" s="44">
        <v>11566.3</v>
      </c>
      <c r="G1391" s="22" t="s">
        <v>12</v>
      </c>
      <c r="H1391" s="22" t="s">
        <v>12</v>
      </c>
      <c r="I1391" s="22" t="s">
        <v>168</v>
      </c>
      <c r="J1391" s="52">
        <f t="shared" si="21"/>
        <v>24101</v>
      </c>
      <c r="K1391" s="32">
        <f>DATEDIF(J1391,DATE(2023,6,8),"Y")</f>
        <v>57</v>
      </c>
    </row>
    <row r="1392" spans="1:11" x14ac:dyDescent="0.25">
      <c r="A1392" s="25" t="s">
        <v>1423</v>
      </c>
      <c r="B1392" s="26">
        <v>1965</v>
      </c>
      <c r="C1392" s="26" t="s">
        <v>15</v>
      </c>
      <c r="D1392" s="26">
        <v>6</v>
      </c>
      <c r="E1392" s="26">
        <v>1</v>
      </c>
      <c r="F1392" s="45">
        <v>11576.13</v>
      </c>
      <c r="G1392" s="25" t="s">
        <v>12</v>
      </c>
      <c r="H1392" s="25" t="s">
        <v>12</v>
      </c>
      <c r="I1392" s="25" t="s">
        <v>42</v>
      </c>
      <c r="J1392" s="53">
        <f t="shared" si="21"/>
        <v>24052</v>
      </c>
      <c r="K1392" s="33">
        <f>DATEDIF(J1392,DATE(2023,6,8),"Y")</f>
        <v>57</v>
      </c>
    </row>
    <row r="1393" spans="1:11" x14ac:dyDescent="0.25">
      <c r="A1393" s="22" t="s">
        <v>1424</v>
      </c>
      <c r="B1393" s="23">
        <v>1964</v>
      </c>
      <c r="C1393" s="23" t="s">
        <v>18</v>
      </c>
      <c r="D1393" s="23">
        <v>20</v>
      </c>
      <c r="E1393" s="23">
        <v>0</v>
      </c>
      <c r="F1393" s="44">
        <v>11602.75</v>
      </c>
      <c r="G1393" s="22" t="s">
        <v>12</v>
      </c>
      <c r="H1393" s="22" t="s">
        <v>16</v>
      </c>
      <c r="I1393" s="22" t="s">
        <v>516</v>
      </c>
      <c r="J1393" s="52">
        <f t="shared" si="21"/>
        <v>23548</v>
      </c>
      <c r="K1393" s="32">
        <f>DATEDIF(J1393,DATE(2023,6,8),"Y")</f>
        <v>58</v>
      </c>
    </row>
    <row r="1394" spans="1:11" x14ac:dyDescent="0.25">
      <c r="A1394" s="25" t="s">
        <v>1425</v>
      </c>
      <c r="B1394" s="26">
        <v>1986</v>
      </c>
      <c r="C1394" s="26" t="s">
        <v>10</v>
      </c>
      <c r="D1394" s="26">
        <v>17</v>
      </c>
      <c r="E1394" s="26">
        <v>3</v>
      </c>
      <c r="F1394" s="45">
        <v>11625.11</v>
      </c>
      <c r="G1394" s="25" t="s">
        <v>12</v>
      </c>
      <c r="H1394" s="25" t="s">
        <v>12</v>
      </c>
      <c r="I1394" s="25" t="s">
        <v>632</v>
      </c>
      <c r="J1394" s="53">
        <f t="shared" si="21"/>
        <v>31610</v>
      </c>
      <c r="K1394" s="33">
        <f>DATEDIF(J1394,DATE(2023,6,8),"Y")</f>
        <v>36</v>
      </c>
    </row>
    <row r="1395" spans="1:11" x14ac:dyDescent="0.25">
      <c r="A1395" s="22" t="s">
        <v>1426</v>
      </c>
      <c r="B1395" s="23">
        <v>1966</v>
      </c>
      <c r="C1395" s="23" t="s">
        <v>37</v>
      </c>
      <c r="D1395" s="23">
        <v>4</v>
      </c>
      <c r="E1395" s="23">
        <v>0</v>
      </c>
      <c r="F1395" s="44">
        <v>11657.72</v>
      </c>
      <c r="G1395" s="22" t="s">
        <v>12</v>
      </c>
      <c r="H1395" s="22" t="s">
        <v>11</v>
      </c>
      <c r="I1395" s="22" t="s">
        <v>247</v>
      </c>
      <c r="J1395" s="52">
        <f t="shared" si="21"/>
        <v>24384</v>
      </c>
      <c r="K1395" s="32">
        <f>DATEDIF(J1395,DATE(2023,6,8),"Y")</f>
        <v>56</v>
      </c>
    </row>
    <row r="1396" spans="1:11" x14ac:dyDescent="0.25">
      <c r="A1396" s="25" t="s">
        <v>1427</v>
      </c>
      <c r="B1396" s="26">
        <v>1994</v>
      </c>
      <c r="C1396" s="26" t="s">
        <v>10</v>
      </c>
      <c r="D1396" s="26">
        <v>20</v>
      </c>
      <c r="E1396" s="26">
        <v>0</v>
      </c>
      <c r="F1396" s="45">
        <v>11657.81</v>
      </c>
      <c r="G1396" s="25" t="s">
        <v>12</v>
      </c>
      <c r="H1396" s="25" t="s">
        <v>11</v>
      </c>
      <c r="I1396" s="25" t="s">
        <v>249</v>
      </c>
      <c r="J1396" s="53">
        <f t="shared" si="21"/>
        <v>34535</v>
      </c>
      <c r="K1396" s="33">
        <f>DATEDIF(J1396,DATE(2023,6,8),"Y")</f>
        <v>28</v>
      </c>
    </row>
    <row r="1397" spans="1:11" x14ac:dyDescent="0.25">
      <c r="A1397" s="22" t="s">
        <v>1428</v>
      </c>
      <c r="B1397" s="23">
        <v>1966</v>
      </c>
      <c r="C1397" s="23" t="s">
        <v>10</v>
      </c>
      <c r="D1397" s="23">
        <v>6</v>
      </c>
      <c r="E1397" s="23">
        <v>0</v>
      </c>
      <c r="F1397" s="44">
        <v>11658.12</v>
      </c>
      <c r="G1397" s="22" t="s">
        <v>12</v>
      </c>
      <c r="H1397" s="22" t="s">
        <v>16</v>
      </c>
      <c r="I1397" s="22" t="s">
        <v>247</v>
      </c>
      <c r="J1397" s="52">
        <f t="shared" si="21"/>
        <v>24294</v>
      </c>
      <c r="K1397" s="32">
        <f>DATEDIF(J1397,DATE(2023,6,8),"Y")</f>
        <v>56</v>
      </c>
    </row>
    <row r="1398" spans="1:11" x14ac:dyDescent="0.25">
      <c r="A1398" s="25" t="s">
        <v>1429</v>
      </c>
      <c r="B1398" s="26">
        <v>1966</v>
      </c>
      <c r="C1398" s="26" t="s">
        <v>35</v>
      </c>
      <c r="D1398" s="26">
        <v>23</v>
      </c>
      <c r="E1398" s="26">
        <v>0</v>
      </c>
      <c r="F1398" s="45">
        <v>11658.38</v>
      </c>
      <c r="G1398" s="25" t="s">
        <v>12</v>
      </c>
      <c r="H1398" s="25" t="s">
        <v>12</v>
      </c>
      <c r="I1398" s="25" t="s">
        <v>247</v>
      </c>
      <c r="J1398" s="53">
        <f t="shared" si="21"/>
        <v>24342</v>
      </c>
      <c r="K1398" s="33">
        <f>DATEDIF(J1398,DATE(2023,6,8),"Y")</f>
        <v>56</v>
      </c>
    </row>
    <row r="1399" spans="1:11" x14ac:dyDescent="0.25">
      <c r="A1399" s="22" t="s">
        <v>1430</v>
      </c>
      <c r="B1399" s="23">
        <v>1966</v>
      </c>
      <c r="C1399" s="23" t="s">
        <v>15</v>
      </c>
      <c r="D1399" s="23">
        <v>9</v>
      </c>
      <c r="E1399" s="23">
        <v>1</v>
      </c>
      <c r="F1399" s="44">
        <v>11674.13</v>
      </c>
      <c r="G1399" s="22" t="s">
        <v>12</v>
      </c>
      <c r="H1399" s="22" t="s">
        <v>16</v>
      </c>
      <c r="I1399" s="22" t="s">
        <v>42</v>
      </c>
      <c r="J1399" s="52">
        <f t="shared" si="21"/>
        <v>24420</v>
      </c>
      <c r="K1399" s="32">
        <f>DATEDIF(J1399,DATE(2023,6,8),"Y")</f>
        <v>56</v>
      </c>
    </row>
    <row r="1400" spans="1:11" x14ac:dyDescent="0.25">
      <c r="A1400" s="25" t="s">
        <v>1431</v>
      </c>
      <c r="B1400" s="26">
        <v>1970</v>
      </c>
      <c r="C1400" s="26" t="s">
        <v>30</v>
      </c>
      <c r="D1400" s="26">
        <v>1</v>
      </c>
      <c r="E1400" s="26">
        <v>0</v>
      </c>
      <c r="F1400" s="45">
        <v>11696.52</v>
      </c>
      <c r="G1400" s="25" t="s">
        <v>12</v>
      </c>
      <c r="H1400" s="25" t="s">
        <v>16</v>
      </c>
      <c r="I1400" s="25" t="s">
        <v>300</v>
      </c>
      <c r="J1400" s="53">
        <f t="shared" si="21"/>
        <v>25903</v>
      </c>
      <c r="K1400" s="33">
        <f>DATEDIF(J1400,DATE(2023,6,8),"Y")</f>
        <v>52</v>
      </c>
    </row>
    <row r="1401" spans="1:11" x14ac:dyDescent="0.25">
      <c r="A1401" s="22" t="s">
        <v>1432</v>
      </c>
      <c r="B1401" s="23">
        <v>1982</v>
      </c>
      <c r="C1401" s="23" t="s">
        <v>37</v>
      </c>
      <c r="D1401" s="23">
        <v>21</v>
      </c>
      <c r="E1401" s="23">
        <v>3</v>
      </c>
      <c r="F1401" s="44">
        <v>11712.97</v>
      </c>
      <c r="G1401" s="22" t="s">
        <v>12</v>
      </c>
      <c r="H1401" s="22" t="s">
        <v>11</v>
      </c>
      <c r="I1401" s="22" t="s">
        <v>300</v>
      </c>
      <c r="J1401" s="52">
        <f t="shared" si="21"/>
        <v>30245</v>
      </c>
      <c r="K1401" s="32">
        <f>DATEDIF(J1401,DATE(2023,6,8),"Y")</f>
        <v>40</v>
      </c>
    </row>
    <row r="1402" spans="1:11" x14ac:dyDescent="0.25">
      <c r="A1402" s="25" t="s">
        <v>1433</v>
      </c>
      <c r="B1402" s="26">
        <v>1969</v>
      </c>
      <c r="C1402" s="26" t="s">
        <v>37</v>
      </c>
      <c r="D1402" s="26">
        <v>12</v>
      </c>
      <c r="E1402" s="26">
        <v>2</v>
      </c>
      <c r="F1402" s="45">
        <v>11729.68</v>
      </c>
      <c r="G1402" s="25" t="s">
        <v>12</v>
      </c>
      <c r="H1402" s="25" t="s">
        <v>16</v>
      </c>
      <c r="I1402" s="25" t="s">
        <v>247</v>
      </c>
      <c r="J1402" s="53">
        <f t="shared" si="21"/>
        <v>25488</v>
      </c>
      <c r="K1402" s="33">
        <f>DATEDIF(J1402,DATE(2023,6,8),"Y")</f>
        <v>53</v>
      </c>
    </row>
    <row r="1403" spans="1:11" x14ac:dyDescent="0.25">
      <c r="A1403" s="22" t="s">
        <v>1434</v>
      </c>
      <c r="B1403" s="23">
        <v>1984</v>
      </c>
      <c r="C1403" s="23" t="s">
        <v>15</v>
      </c>
      <c r="D1403" s="23">
        <v>26</v>
      </c>
      <c r="E1403" s="23">
        <v>3</v>
      </c>
      <c r="F1403" s="44">
        <v>11730.82</v>
      </c>
      <c r="G1403" s="22" t="s">
        <v>12</v>
      </c>
      <c r="H1403" s="22" t="s">
        <v>12</v>
      </c>
      <c r="I1403" s="22" t="s">
        <v>535</v>
      </c>
      <c r="J1403" s="52">
        <f t="shared" si="21"/>
        <v>31012</v>
      </c>
      <c r="K1403" s="32">
        <f>DATEDIF(J1403,DATE(2023,6,8),"Y")</f>
        <v>38</v>
      </c>
    </row>
    <row r="1404" spans="1:11" x14ac:dyDescent="0.25">
      <c r="A1404" s="25" t="s">
        <v>1435</v>
      </c>
      <c r="B1404" s="26">
        <v>1964</v>
      </c>
      <c r="C1404" s="26" t="s">
        <v>15</v>
      </c>
      <c r="D1404" s="26">
        <v>9</v>
      </c>
      <c r="E1404" s="26">
        <v>0</v>
      </c>
      <c r="F1404" s="45">
        <v>11735.88</v>
      </c>
      <c r="G1404" s="25" t="s">
        <v>12</v>
      </c>
      <c r="H1404" s="25" t="s">
        <v>16</v>
      </c>
      <c r="I1404" s="25" t="s">
        <v>23</v>
      </c>
      <c r="J1404" s="53">
        <f t="shared" si="21"/>
        <v>23690</v>
      </c>
      <c r="K1404" s="33">
        <f>DATEDIF(J1404,DATE(2023,6,8),"Y")</f>
        <v>58</v>
      </c>
    </row>
    <row r="1405" spans="1:11" x14ac:dyDescent="0.25">
      <c r="A1405" s="22" t="s">
        <v>1436</v>
      </c>
      <c r="B1405" s="23">
        <v>1988</v>
      </c>
      <c r="C1405" s="23" t="s">
        <v>20</v>
      </c>
      <c r="D1405" s="23">
        <v>5</v>
      </c>
      <c r="E1405" s="23">
        <v>2</v>
      </c>
      <c r="F1405" s="44">
        <v>11737.85</v>
      </c>
      <c r="G1405" s="22" t="s">
        <v>12</v>
      </c>
      <c r="H1405" s="22" t="s">
        <v>16</v>
      </c>
      <c r="I1405" s="22" t="s">
        <v>42</v>
      </c>
      <c r="J1405" s="52">
        <f t="shared" si="21"/>
        <v>32391</v>
      </c>
      <c r="K1405" s="32">
        <f>DATEDIF(J1405,DATE(2023,6,8),"Y")</f>
        <v>34</v>
      </c>
    </row>
    <row r="1406" spans="1:11" x14ac:dyDescent="0.25">
      <c r="A1406" s="25" t="s">
        <v>1437</v>
      </c>
      <c r="B1406" s="26">
        <v>1969</v>
      </c>
      <c r="C1406" s="26" t="s">
        <v>15</v>
      </c>
      <c r="D1406" s="26">
        <v>12</v>
      </c>
      <c r="E1406" s="26">
        <v>3</v>
      </c>
      <c r="F1406" s="45">
        <v>11741.73</v>
      </c>
      <c r="G1406" s="25" t="s">
        <v>12</v>
      </c>
      <c r="H1406" s="25" t="s">
        <v>16</v>
      </c>
      <c r="I1406" s="25" t="s">
        <v>42</v>
      </c>
      <c r="J1406" s="53">
        <f t="shared" si="21"/>
        <v>25519</v>
      </c>
      <c r="K1406" s="33">
        <f>DATEDIF(J1406,DATE(2023,6,8),"Y")</f>
        <v>53</v>
      </c>
    </row>
    <row r="1407" spans="1:11" x14ac:dyDescent="0.25">
      <c r="A1407" s="22" t="s">
        <v>1438</v>
      </c>
      <c r="B1407" s="23">
        <v>1963</v>
      </c>
      <c r="C1407" s="23" t="s">
        <v>18</v>
      </c>
      <c r="D1407" s="23">
        <v>9</v>
      </c>
      <c r="E1407" s="23">
        <v>0</v>
      </c>
      <c r="F1407" s="44">
        <v>11743.3</v>
      </c>
      <c r="G1407" s="22" t="s">
        <v>12</v>
      </c>
      <c r="H1407" s="22" t="s">
        <v>12</v>
      </c>
      <c r="I1407" s="22" t="s">
        <v>13</v>
      </c>
      <c r="J1407" s="52">
        <f t="shared" si="21"/>
        <v>23171</v>
      </c>
      <c r="K1407" s="32">
        <f>DATEDIF(J1407,DATE(2023,6,8),"Y")</f>
        <v>59</v>
      </c>
    </row>
    <row r="1408" spans="1:11" x14ac:dyDescent="0.25">
      <c r="A1408" s="25" t="s">
        <v>1439</v>
      </c>
      <c r="B1408" s="26">
        <v>1964</v>
      </c>
      <c r="C1408" s="26" t="s">
        <v>30</v>
      </c>
      <c r="D1408" s="26">
        <v>2</v>
      </c>
      <c r="E1408" s="26">
        <v>0</v>
      </c>
      <c r="F1408" s="45">
        <v>11743.93</v>
      </c>
      <c r="G1408" s="25" t="s">
        <v>12</v>
      </c>
      <c r="H1408" s="25" t="s">
        <v>16</v>
      </c>
      <c r="I1408" s="25" t="s">
        <v>23</v>
      </c>
      <c r="J1408" s="53">
        <f t="shared" si="21"/>
        <v>23713</v>
      </c>
      <c r="K1408" s="33">
        <f>DATEDIF(J1408,DATE(2023,6,8),"Y")</f>
        <v>58</v>
      </c>
    </row>
    <row r="1409" spans="1:11" x14ac:dyDescent="0.25">
      <c r="A1409" s="22" t="s">
        <v>1440</v>
      </c>
      <c r="B1409" s="23">
        <v>1979</v>
      </c>
      <c r="C1409" s="23" t="s">
        <v>15</v>
      </c>
      <c r="D1409" s="23">
        <v>6</v>
      </c>
      <c r="E1409" s="23">
        <v>2</v>
      </c>
      <c r="F1409" s="44">
        <v>11752.68</v>
      </c>
      <c r="G1409" s="22" t="s">
        <v>12</v>
      </c>
      <c r="H1409" s="22" t="s">
        <v>16</v>
      </c>
      <c r="I1409" s="22" t="s">
        <v>535</v>
      </c>
      <c r="J1409" s="52">
        <f t="shared" si="21"/>
        <v>29165</v>
      </c>
      <c r="K1409" s="32">
        <f>DATEDIF(J1409,DATE(2023,6,8),"Y")</f>
        <v>43</v>
      </c>
    </row>
    <row r="1410" spans="1:11" x14ac:dyDescent="0.25">
      <c r="A1410" s="25" t="s">
        <v>1441</v>
      </c>
      <c r="B1410" s="26">
        <v>1966</v>
      </c>
      <c r="C1410" s="26" t="s">
        <v>10</v>
      </c>
      <c r="D1410" s="26">
        <v>25</v>
      </c>
      <c r="E1410" s="26">
        <v>1</v>
      </c>
      <c r="F1410" s="45">
        <v>11763</v>
      </c>
      <c r="G1410" s="25" t="s">
        <v>12</v>
      </c>
      <c r="H1410" s="25" t="s">
        <v>12</v>
      </c>
      <c r="I1410" s="25" t="s">
        <v>168</v>
      </c>
      <c r="J1410" s="53">
        <f t="shared" si="21"/>
        <v>24313</v>
      </c>
      <c r="K1410" s="33">
        <f>DATEDIF(J1410,DATE(2023,6,8),"Y")</f>
        <v>56</v>
      </c>
    </row>
    <row r="1411" spans="1:11" x14ac:dyDescent="0.25">
      <c r="A1411" s="22" t="s">
        <v>1442</v>
      </c>
      <c r="B1411" s="23">
        <v>1982</v>
      </c>
      <c r="C1411" s="23" t="s">
        <v>15</v>
      </c>
      <c r="D1411" s="23">
        <v>20</v>
      </c>
      <c r="E1411" s="23">
        <v>3</v>
      </c>
      <c r="F1411" s="44">
        <v>11773.06</v>
      </c>
      <c r="G1411" s="22" t="s">
        <v>12</v>
      </c>
      <c r="H1411" s="22" t="s">
        <v>12</v>
      </c>
      <c r="I1411" s="22" t="s">
        <v>535</v>
      </c>
      <c r="J1411" s="52">
        <f t="shared" ref="J1411:J1474" si="22">DATE(B1411,MONTH(1&amp;C1411),D1411)</f>
        <v>30275</v>
      </c>
      <c r="K1411" s="32">
        <f>DATEDIF(J1411,DATE(2023,6,8),"Y")</f>
        <v>40</v>
      </c>
    </row>
    <row r="1412" spans="1:11" x14ac:dyDescent="0.25">
      <c r="A1412" s="25" t="s">
        <v>1443</v>
      </c>
      <c r="B1412" s="26">
        <v>1965</v>
      </c>
      <c r="C1412" s="26" t="s">
        <v>37</v>
      </c>
      <c r="D1412" s="26">
        <v>3</v>
      </c>
      <c r="E1412" s="26">
        <v>0</v>
      </c>
      <c r="F1412" s="45">
        <v>11830.61</v>
      </c>
      <c r="G1412" s="25" t="s">
        <v>12</v>
      </c>
      <c r="H1412" s="25" t="s">
        <v>16</v>
      </c>
      <c r="I1412" s="25" t="s">
        <v>23</v>
      </c>
      <c r="J1412" s="53">
        <f t="shared" si="22"/>
        <v>24018</v>
      </c>
      <c r="K1412" s="33">
        <f>DATEDIF(J1412,DATE(2023,6,8),"Y")</f>
        <v>57</v>
      </c>
    </row>
    <row r="1413" spans="1:11" x14ac:dyDescent="0.25">
      <c r="A1413" s="22" t="s">
        <v>1444</v>
      </c>
      <c r="B1413" s="23">
        <v>1964</v>
      </c>
      <c r="C1413" s="23" t="s">
        <v>18</v>
      </c>
      <c r="D1413" s="23">
        <v>27</v>
      </c>
      <c r="E1413" s="23">
        <v>0</v>
      </c>
      <c r="F1413" s="44">
        <v>11833.78</v>
      </c>
      <c r="G1413" s="22" t="s">
        <v>12</v>
      </c>
      <c r="H1413" s="22" t="s">
        <v>12</v>
      </c>
      <c r="I1413" s="22" t="s">
        <v>13</v>
      </c>
      <c r="J1413" s="52">
        <f t="shared" si="22"/>
        <v>23555</v>
      </c>
      <c r="K1413" s="32">
        <f>DATEDIF(J1413,DATE(2023,6,8),"Y")</f>
        <v>58</v>
      </c>
    </row>
    <row r="1414" spans="1:11" x14ac:dyDescent="0.25">
      <c r="A1414" s="25" t="s">
        <v>1445</v>
      </c>
      <c r="B1414" s="26">
        <v>1964</v>
      </c>
      <c r="C1414" s="26" t="s">
        <v>20</v>
      </c>
      <c r="D1414" s="26">
        <v>11</v>
      </c>
      <c r="E1414" s="26">
        <v>0</v>
      </c>
      <c r="F1414" s="45">
        <v>11837.16</v>
      </c>
      <c r="G1414" s="25" t="s">
        <v>12</v>
      </c>
      <c r="H1414" s="25" t="s">
        <v>12</v>
      </c>
      <c r="I1414" s="25" t="s">
        <v>42</v>
      </c>
      <c r="J1414" s="53">
        <f t="shared" si="22"/>
        <v>23631</v>
      </c>
      <c r="K1414" s="33">
        <f>DATEDIF(J1414,DATE(2023,6,8),"Y")</f>
        <v>58</v>
      </c>
    </row>
    <row r="1415" spans="1:11" x14ac:dyDescent="0.25">
      <c r="A1415" s="22" t="s">
        <v>1446</v>
      </c>
      <c r="B1415" s="23">
        <v>1965</v>
      </c>
      <c r="C1415" s="23" t="s">
        <v>20</v>
      </c>
      <c r="D1415" s="23">
        <v>25</v>
      </c>
      <c r="E1415" s="23">
        <v>0</v>
      </c>
      <c r="F1415" s="44">
        <v>11840.78</v>
      </c>
      <c r="G1415" s="22" t="s">
        <v>12</v>
      </c>
      <c r="H1415" s="22" t="s">
        <v>11</v>
      </c>
      <c r="I1415" s="22" t="s">
        <v>23</v>
      </c>
      <c r="J1415" s="52">
        <f t="shared" si="22"/>
        <v>24010</v>
      </c>
      <c r="K1415" s="32">
        <f>DATEDIF(J1415,DATE(2023,6,8),"Y")</f>
        <v>57</v>
      </c>
    </row>
    <row r="1416" spans="1:11" x14ac:dyDescent="0.25">
      <c r="A1416" s="25" t="s">
        <v>1447</v>
      </c>
      <c r="B1416" s="26">
        <v>1964</v>
      </c>
      <c r="C1416" s="26" t="s">
        <v>10</v>
      </c>
      <c r="D1416" s="26">
        <v>11</v>
      </c>
      <c r="E1416" s="26">
        <v>0</v>
      </c>
      <c r="F1416" s="45">
        <v>11842.44</v>
      </c>
      <c r="G1416" s="25" t="s">
        <v>12</v>
      </c>
      <c r="H1416" s="25" t="s">
        <v>11</v>
      </c>
      <c r="I1416" s="25" t="s">
        <v>42</v>
      </c>
      <c r="J1416" s="53">
        <f t="shared" si="22"/>
        <v>23569</v>
      </c>
      <c r="K1416" s="33">
        <f>DATEDIF(J1416,DATE(2023,6,8),"Y")</f>
        <v>58</v>
      </c>
    </row>
    <row r="1417" spans="1:11" x14ac:dyDescent="0.25">
      <c r="A1417" s="22" t="s">
        <v>1448</v>
      </c>
      <c r="B1417" s="23">
        <v>1965</v>
      </c>
      <c r="C1417" s="23" t="s">
        <v>15</v>
      </c>
      <c r="D1417" s="23">
        <v>10</v>
      </c>
      <c r="E1417" s="23">
        <v>0</v>
      </c>
      <c r="F1417" s="44">
        <v>11842.62</v>
      </c>
      <c r="G1417" s="22" t="s">
        <v>12</v>
      </c>
      <c r="H1417" s="22" t="s">
        <v>12</v>
      </c>
      <c r="I1417" s="22" t="s">
        <v>23</v>
      </c>
      <c r="J1417" s="52">
        <f t="shared" si="22"/>
        <v>24056</v>
      </c>
      <c r="K1417" s="32">
        <f>DATEDIF(J1417,DATE(2023,6,8),"Y")</f>
        <v>57</v>
      </c>
    </row>
    <row r="1418" spans="1:11" x14ac:dyDescent="0.25">
      <c r="A1418" s="25" t="s">
        <v>1449</v>
      </c>
      <c r="B1418" s="26">
        <v>1964</v>
      </c>
      <c r="C1418" s="26" t="s">
        <v>18</v>
      </c>
      <c r="D1418" s="26">
        <v>27</v>
      </c>
      <c r="E1418" s="26">
        <v>0</v>
      </c>
      <c r="F1418" s="45">
        <v>11848.14</v>
      </c>
      <c r="G1418" s="25" t="s">
        <v>12</v>
      </c>
      <c r="H1418" s="25" t="s">
        <v>11</v>
      </c>
      <c r="I1418" s="25" t="s">
        <v>42</v>
      </c>
      <c r="J1418" s="53">
        <f t="shared" si="22"/>
        <v>23555</v>
      </c>
      <c r="K1418" s="33">
        <f>DATEDIF(J1418,DATE(2023,6,8),"Y")</f>
        <v>58</v>
      </c>
    </row>
    <row r="1419" spans="1:11" x14ac:dyDescent="0.25">
      <c r="A1419" s="22" t="s">
        <v>1450</v>
      </c>
      <c r="B1419" s="23">
        <v>1964</v>
      </c>
      <c r="C1419" s="23" t="s">
        <v>20</v>
      </c>
      <c r="D1419" s="23">
        <v>29</v>
      </c>
      <c r="E1419" s="23">
        <v>0</v>
      </c>
      <c r="F1419" s="44">
        <v>11856.41</v>
      </c>
      <c r="G1419" s="22" t="s">
        <v>12</v>
      </c>
      <c r="H1419" s="22" t="s">
        <v>11</v>
      </c>
      <c r="I1419" s="22" t="s">
        <v>13</v>
      </c>
      <c r="J1419" s="52">
        <f t="shared" si="22"/>
        <v>23649</v>
      </c>
      <c r="K1419" s="32">
        <f>DATEDIF(J1419,DATE(2023,6,8),"Y")</f>
        <v>58</v>
      </c>
    </row>
    <row r="1420" spans="1:11" x14ac:dyDescent="0.25">
      <c r="A1420" s="25" t="s">
        <v>1451</v>
      </c>
      <c r="B1420" s="26">
        <v>1974</v>
      </c>
      <c r="C1420" s="26" t="s">
        <v>10</v>
      </c>
      <c r="D1420" s="26">
        <v>7</v>
      </c>
      <c r="E1420" s="26">
        <v>0</v>
      </c>
      <c r="F1420" s="45">
        <v>11858.56</v>
      </c>
      <c r="G1420" s="25" t="s">
        <v>12</v>
      </c>
      <c r="H1420" s="25" t="s">
        <v>12</v>
      </c>
      <c r="I1420" s="25" t="s">
        <v>42</v>
      </c>
      <c r="J1420" s="53">
        <f t="shared" si="22"/>
        <v>27217</v>
      </c>
      <c r="K1420" s="33">
        <f>DATEDIF(J1420,DATE(2023,6,8),"Y")</f>
        <v>48</v>
      </c>
    </row>
    <row r="1421" spans="1:11" x14ac:dyDescent="0.25">
      <c r="A1421" s="22" t="s">
        <v>1452</v>
      </c>
      <c r="B1421" s="23">
        <v>1967</v>
      </c>
      <c r="C1421" s="23" t="s">
        <v>35</v>
      </c>
      <c r="D1421" s="23">
        <v>24</v>
      </c>
      <c r="E1421" s="23">
        <v>1</v>
      </c>
      <c r="F1421" s="44">
        <v>11879.1</v>
      </c>
      <c r="G1421" s="22" t="s">
        <v>12</v>
      </c>
      <c r="H1421" s="22" t="s">
        <v>12</v>
      </c>
      <c r="I1421" s="22" t="s">
        <v>247</v>
      </c>
      <c r="J1421" s="52">
        <f t="shared" si="22"/>
        <v>24708</v>
      </c>
      <c r="K1421" s="32">
        <f>DATEDIF(J1421,DATE(2023,6,8),"Y")</f>
        <v>55</v>
      </c>
    </row>
    <row r="1422" spans="1:11" x14ac:dyDescent="0.25">
      <c r="A1422" s="25" t="s">
        <v>1453</v>
      </c>
      <c r="B1422" s="26">
        <v>1967</v>
      </c>
      <c r="C1422" s="26" t="s">
        <v>10</v>
      </c>
      <c r="D1422" s="26">
        <v>14</v>
      </c>
      <c r="E1422" s="26">
        <v>2</v>
      </c>
      <c r="F1422" s="45">
        <v>11881.36</v>
      </c>
      <c r="G1422" s="25" t="s">
        <v>12</v>
      </c>
      <c r="H1422" s="25" t="s">
        <v>11</v>
      </c>
      <c r="I1422" s="25" t="s">
        <v>42</v>
      </c>
      <c r="J1422" s="53">
        <f t="shared" si="22"/>
        <v>24667</v>
      </c>
      <c r="K1422" s="33">
        <f>DATEDIF(J1422,DATE(2023,6,8),"Y")</f>
        <v>55</v>
      </c>
    </row>
    <row r="1423" spans="1:11" x14ac:dyDescent="0.25">
      <c r="A1423" s="22" t="s">
        <v>1454</v>
      </c>
      <c r="B1423" s="23">
        <v>1967</v>
      </c>
      <c r="C1423" s="23" t="s">
        <v>37</v>
      </c>
      <c r="D1423" s="23">
        <v>29</v>
      </c>
      <c r="E1423" s="23">
        <v>2</v>
      </c>
      <c r="F1423" s="44">
        <v>11881.97</v>
      </c>
      <c r="G1423" s="22" t="s">
        <v>12</v>
      </c>
      <c r="H1423" s="22" t="s">
        <v>16</v>
      </c>
      <c r="I1423" s="22" t="s">
        <v>13</v>
      </c>
      <c r="J1423" s="52">
        <f t="shared" si="22"/>
        <v>24774</v>
      </c>
      <c r="K1423" s="32">
        <f>DATEDIF(J1423,DATE(2023,6,8),"Y")</f>
        <v>55</v>
      </c>
    </row>
    <row r="1424" spans="1:11" x14ac:dyDescent="0.25">
      <c r="A1424" s="25" t="s">
        <v>1455</v>
      </c>
      <c r="B1424" s="26">
        <v>2004</v>
      </c>
      <c r="C1424" s="26" t="s">
        <v>18</v>
      </c>
      <c r="D1424" s="26">
        <v>2</v>
      </c>
      <c r="E1424" s="26">
        <v>2</v>
      </c>
      <c r="F1424" s="45">
        <v>11884.05</v>
      </c>
      <c r="G1424" s="25" t="s">
        <v>12</v>
      </c>
      <c r="H1424" s="25" t="s">
        <v>12</v>
      </c>
      <c r="I1424" s="25" t="s">
        <v>13</v>
      </c>
      <c r="J1424" s="53">
        <f t="shared" si="22"/>
        <v>38140</v>
      </c>
      <c r="K1424" s="33">
        <f>DATEDIF(J1424,DATE(2023,6,8),"Y")</f>
        <v>19</v>
      </c>
    </row>
    <row r="1425" spans="1:11" x14ac:dyDescent="0.25">
      <c r="A1425" s="22" t="s">
        <v>1456</v>
      </c>
      <c r="B1425" s="23">
        <v>1964</v>
      </c>
      <c r="C1425" s="23" t="s">
        <v>15</v>
      </c>
      <c r="D1425" s="23">
        <v>19</v>
      </c>
      <c r="E1425" s="23">
        <v>0</v>
      </c>
      <c r="F1425" s="44">
        <v>11918.2</v>
      </c>
      <c r="G1425" s="22" t="s">
        <v>12</v>
      </c>
      <c r="H1425" s="22" t="s">
        <v>16</v>
      </c>
      <c r="I1425" s="22" t="s">
        <v>300</v>
      </c>
      <c r="J1425" s="52">
        <f t="shared" si="22"/>
        <v>23700</v>
      </c>
      <c r="K1425" s="32">
        <f>DATEDIF(J1425,DATE(2023,6,8),"Y")</f>
        <v>58</v>
      </c>
    </row>
    <row r="1426" spans="1:11" x14ac:dyDescent="0.25">
      <c r="A1426" s="25" t="s">
        <v>1457</v>
      </c>
      <c r="B1426" s="26">
        <v>1964</v>
      </c>
      <c r="C1426" s="26" t="s">
        <v>30</v>
      </c>
      <c r="D1426" s="26">
        <v>20</v>
      </c>
      <c r="E1426" s="26">
        <v>0</v>
      </c>
      <c r="F1426" s="45">
        <v>11931.13</v>
      </c>
      <c r="G1426" s="25" t="s">
        <v>12</v>
      </c>
      <c r="H1426" s="25" t="s">
        <v>16</v>
      </c>
      <c r="I1426" s="25" t="s">
        <v>166</v>
      </c>
      <c r="J1426" s="53">
        <f t="shared" si="22"/>
        <v>23731</v>
      </c>
      <c r="K1426" s="33">
        <f>DATEDIF(J1426,DATE(2023,6,8),"Y")</f>
        <v>58</v>
      </c>
    </row>
    <row r="1427" spans="1:11" x14ac:dyDescent="0.25">
      <c r="A1427" s="22" t="s">
        <v>1458</v>
      </c>
      <c r="B1427" s="23">
        <v>1964</v>
      </c>
      <c r="C1427" s="23" t="s">
        <v>35</v>
      </c>
      <c r="D1427" s="23">
        <v>2</v>
      </c>
      <c r="E1427" s="23">
        <v>0</v>
      </c>
      <c r="F1427" s="44">
        <v>11938.26</v>
      </c>
      <c r="G1427" s="22" t="s">
        <v>12</v>
      </c>
      <c r="H1427" s="22" t="s">
        <v>12</v>
      </c>
      <c r="I1427" s="22" t="s">
        <v>166</v>
      </c>
      <c r="J1427" s="52">
        <f t="shared" si="22"/>
        <v>23591</v>
      </c>
      <c r="K1427" s="32">
        <f>DATEDIF(J1427,DATE(2023,6,8),"Y")</f>
        <v>58</v>
      </c>
    </row>
    <row r="1428" spans="1:11" x14ac:dyDescent="0.25">
      <c r="A1428" s="25" t="s">
        <v>1459</v>
      </c>
      <c r="B1428" s="26">
        <v>1991</v>
      </c>
      <c r="C1428" s="26" t="s">
        <v>37</v>
      </c>
      <c r="D1428" s="26">
        <v>19</v>
      </c>
      <c r="E1428" s="26">
        <v>3</v>
      </c>
      <c r="F1428" s="45">
        <v>11941.83</v>
      </c>
      <c r="G1428" s="25" t="s">
        <v>12</v>
      </c>
      <c r="H1428" s="25" t="s">
        <v>16</v>
      </c>
      <c r="I1428" s="25" t="s">
        <v>249</v>
      </c>
      <c r="J1428" s="53">
        <f t="shared" si="22"/>
        <v>33530</v>
      </c>
      <c r="K1428" s="33">
        <f>DATEDIF(J1428,DATE(2023,6,8),"Y")</f>
        <v>31</v>
      </c>
    </row>
    <row r="1429" spans="1:11" x14ac:dyDescent="0.25">
      <c r="A1429" s="22" t="s">
        <v>1460</v>
      </c>
      <c r="B1429" s="23">
        <v>1964</v>
      </c>
      <c r="C1429" s="23" t="s">
        <v>30</v>
      </c>
      <c r="D1429" s="23">
        <v>25</v>
      </c>
      <c r="E1429" s="23">
        <v>0</v>
      </c>
      <c r="F1429" s="44">
        <v>11944.59</v>
      </c>
      <c r="G1429" s="22" t="s">
        <v>12</v>
      </c>
      <c r="H1429" s="22" t="s">
        <v>11</v>
      </c>
      <c r="I1429" s="22" t="s">
        <v>168</v>
      </c>
      <c r="J1429" s="52">
        <f t="shared" si="22"/>
        <v>23736</v>
      </c>
      <c r="K1429" s="32">
        <f>DATEDIF(J1429,DATE(2023,6,8),"Y")</f>
        <v>58</v>
      </c>
    </row>
    <row r="1430" spans="1:11" x14ac:dyDescent="0.25">
      <c r="A1430" s="25" t="s">
        <v>1461</v>
      </c>
      <c r="B1430" s="26">
        <v>1965</v>
      </c>
      <c r="C1430" s="26" t="s">
        <v>15</v>
      </c>
      <c r="D1430" s="26">
        <v>1</v>
      </c>
      <c r="E1430" s="26">
        <v>1</v>
      </c>
      <c r="F1430" s="45">
        <v>11945.13</v>
      </c>
      <c r="G1430" s="25" t="s">
        <v>12</v>
      </c>
      <c r="H1430" s="25" t="s">
        <v>11</v>
      </c>
      <c r="I1430" s="25" t="s">
        <v>23</v>
      </c>
      <c r="J1430" s="53">
        <f t="shared" si="22"/>
        <v>24047</v>
      </c>
      <c r="K1430" s="33">
        <f>DATEDIF(J1430,DATE(2023,6,8),"Y")</f>
        <v>57</v>
      </c>
    </row>
    <row r="1431" spans="1:11" x14ac:dyDescent="0.25">
      <c r="A1431" s="22" t="s">
        <v>1462</v>
      </c>
      <c r="B1431" s="23">
        <v>1964</v>
      </c>
      <c r="C1431" s="23" t="s">
        <v>20</v>
      </c>
      <c r="D1431" s="23">
        <v>29</v>
      </c>
      <c r="E1431" s="23">
        <v>1</v>
      </c>
      <c r="F1431" s="44">
        <v>11946.63</v>
      </c>
      <c r="G1431" s="22" t="s">
        <v>12</v>
      </c>
      <c r="H1431" s="22" t="s">
        <v>11</v>
      </c>
      <c r="I1431" s="22" t="s">
        <v>13</v>
      </c>
      <c r="J1431" s="52">
        <f t="shared" si="22"/>
        <v>23649</v>
      </c>
      <c r="K1431" s="32">
        <f>DATEDIF(J1431,DATE(2023,6,8),"Y")</f>
        <v>58</v>
      </c>
    </row>
    <row r="1432" spans="1:11" x14ac:dyDescent="0.25">
      <c r="A1432" s="25" t="s">
        <v>1463</v>
      </c>
      <c r="B1432" s="26">
        <v>1967</v>
      </c>
      <c r="C1432" s="26" t="s">
        <v>30</v>
      </c>
      <c r="D1432" s="26">
        <v>22</v>
      </c>
      <c r="E1432" s="26">
        <v>3</v>
      </c>
      <c r="F1432" s="45">
        <v>11987.17</v>
      </c>
      <c r="G1432" s="25" t="s">
        <v>12</v>
      </c>
      <c r="H1432" s="25" t="s">
        <v>12</v>
      </c>
      <c r="I1432" s="25" t="s">
        <v>13</v>
      </c>
      <c r="J1432" s="53">
        <f t="shared" si="22"/>
        <v>24828</v>
      </c>
      <c r="K1432" s="33">
        <f>DATEDIF(J1432,DATE(2023,6,8),"Y")</f>
        <v>55</v>
      </c>
    </row>
    <row r="1433" spans="1:11" x14ac:dyDescent="0.25">
      <c r="A1433" s="22" t="s">
        <v>1464</v>
      </c>
      <c r="B1433" s="23">
        <v>1983</v>
      </c>
      <c r="C1433" s="23" t="s">
        <v>10</v>
      </c>
      <c r="D1433" s="23">
        <v>4</v>
      </c>
      <c r="E1433" s="23">
        <v>3</v>
      </c>
      <c r="F1433" s="44">
        <v>11987.68</v>
      </c>
      <c r="G1433" s="22" t="s">
        <v>12</v>
      </c>
      <c r="H1433" s="22" t="s">
        <v>11</v>
      </c>
      <c r="I1433" s="22" t="s">
        <v>535</v>
      </c>
      <c r="J1433" s="52">
        <f t="shared" si="22"/>
        <v>30501</v>
      </c>
      <c r="K1433" s="32">
        <f>DATEDIF(J1433,DATE(2023,6,8),"Y")</f>
        <v>39</v>
      </c>
    </row>
    <row r="1434" spans="1:11" x14ac:dyDescent="0.25">
      <c r="A1434" s="25" t="s">
        <v>1465</v>
      </c>
      <c r="B1434" s="26">
        <v>1993</v>
      </c>
      <c r="C1434" s="26" t="s">
        <v>30</v>
      </c>
      <c r="D1434" s="26">
        <v>12</v>
      </c>
      <c r="E1434" s="26">
        <v>0</v>
      </c>
      <c r="F1434" s="45">
        <v>11994.89</v>
      </c>
      <c r="G1434" s="25" t="s">
        <v>12</v>
      </c>
      <c r="H1434" s="25" t="s">
        <v>11</v>
      </c>
      <c r="I1434" s="25" t="s">
        <v>23</v>
      </c>
      <c r="J1434" s="53">
        <f t="shared" si="22"/>
        <v>34315</v>
      </c>
      <c r="K1434" s="33">
        <f>DATEDIF(J1434,DATE(2023,6,8),"Y")</f>
        <v>29</v>
      </c>
    </row>
    <row r="1435" spans="1:11" x14ac:dyDescent="0.25">
      <c r="A1435" s="22" t="s">
        <v>1466</v>
      </c>
      <c r="B1435" s="23">
        <v>1982</v>
      </c>
      <c r="C1435" s="23" t="s">
        <v>37</v>
      </c>
      <c r="D1435" s="23">
        <v>17</v>
      </c>
      <c r="E1435" s="23">
        <v>3</v>
      </c>
      <c r="F1435" s="44">
        <v>12001.29</v>
      </c>
      <c r="G1435" s="22" t="s">
        <v>12</v>
      </c>
      <c r="H1435" s="22" t="s">
        <v>12</v>
      </c>
      <c r="I1435" s="22" t="s">
        <v>300</v>
      </c>
      <c r="J1435" s="52">
        <f t="shared" si="22"/>
        <v>30241</v>
      </c>
      <c r="K1435" s="32">
        <f>DATEDIF(J1435,DATE(2023,6,8),"Y")</f>
        <v>40</v>
      </c>
    </row>
    <row r="1436" spans="1:11" x14ac:dyDescent="0.25">
      <c r="A1436" s="25" t="s">
        <v>1467</v>
      </c>
      <c r="B1436" s="26">
        <v>1965</v>
      </c>
      <c r="C1436" s="26" t="s">
        <v>18</v>
      </c>
      <c r="D1436" s="26">
        <v>9</v>
      </c>
      <c r="E1436" s="26">
        <v>0</v>
      </c>
      <c r="F1436" s="45">
        <v>12029.29</v>
      </c>
      <c r="G1436" s="25" t="s">
        <v>12</v>
      </c>
      <c r="H1436" s="25" t="s">
        <v>11</v>
      </c>
      <c r="I1436" s="25" t="s">
        <v>247</v>
      </c>
      <c r="J1436" s="53">
        <f t="shared" si="22"/>
        <v>23902</v>
      </c>
      <c r="K1436" s="33">
        <f>DATEDIF(J1436,DATE(2023,6,8),"Y")</f>
        <v>57</v>
      </c>
    </row>
    <row r="1437" spans="1:11" x14ac:dyDescent="0.25">
      <c r="A1437" s="22" t="s">
        <v>1468</v>
      </c>
      <c r="B1437" s="23">
        <v>1965</v>
      </c>
      <c r="C1437" s="23" t="s">
        <v>37</v>
      </c>
      <c r="D1437" s="23">
        <v>29</v>
      </c>
      <c r="E1437" s="23">
        <v>1</v>
      </c>
      <c r="F1437" s="44">
        <v>12032.33</v>
      </c>
      <c r="G1437" s="22" t="s">
        <v>12</v>
      </c>
      <c r="H1437" s="22" t="s">
        <v>16</v>
      </c>
      <c r="I1437" s="22" t="s">
        <v>42</v>
      </c>
      <c r="J1437" s="52">
        <f t="shared" si="22"/>
        <v>24044</v>
      </c>
      <c r="K1437" s="32">
        <f>DATEDIF(J1437,DATE(2023,6,8),"Y")</f>
        <v>57</v>
      </c>
    </row>
    <row r="1438" spans="1:11" x14ac:dyDescent="0.25">
      <c r="A1438" s="25" t="s">
        <v>1469</v>
      </c>
      <c r="B1438" s="26">
        <v>1979</v>
      </c>
      <c r="C1438" s="26" t="s">
        <v>37</v>
      </c>
      <c r="D1438" s="26">
        <v>16</v>
      </c>
      <c r="E1438" s="26">
        <v>2</v>
      </c>
      <c r="F1438" s="45">
        <v>12035.18</v>
      </c>
      <c r="G1438" s="25" t="s">
        <v>12</v>
      </c>
      <c r="H1438" s="25" t="s">
        <v>12</v>
      </c>
      <c r="I1438" s="25" t="s">
        <v>300</v>
      </c>
      <c r="J1438" s="53">
        <f t="shared" si="22"/>
        <v>29144</v>
      </c>
      <c r="K1438" s="33">
        <f>DATEDIF(J1438,DATE(2023,6,8),"Y")</f>
        <v>43</v>
      </c>
    </row>
    <row r="1439" spans="1:11" x14ac:dyDescent="0.25">
      <c r="A1439" s="22" t="s">
        <v>1470</v>
      </c>
      <c r="B1439" s="23">
        <v>1966</v>
      </c>
      <c r="C1439" s="23" t="s">
        <v>15</v>
      </c>
      <c r="D1439" s="23">
        <v>24</v>
      </c>
      <c r="E1439" s="23">
        <v>1</v>
      </c>
      <c r="F1439" s="44">
        <v>12044.34</v>
      </c>
      <c r="G1439" s="22" t="s">
        <v>12</v>
      </c>
      <c r="H1439" s="22" t="s">
        <v>16</v>
      </c>
      <c r="I1439" s="22" t="s">
        <v>23</v>
      </c>
      <c r="J1439" s="52">
        <f t="shared" si="22"/>
        <v>24435</v>
      </c>
      <c r="K1439" s="32">
        <f>DATEDIF(J1439,DATE(2023,6,8),"Y")</f>
        <v>56</v>
      </c>
    </row>
    <row r="1440" spans="1:11" x14ac:dyDescent="0.25">
      <c r="A1440" s="25" t="s">
        <v>1471</v>
      </c>
      <c r="B1440" s="26">
        <v>1986</v>
      </c>
      <c r="C1440" s="26" t="s">
        <v>20</v>
      </c>
      <c r="D1440" s="26">
        <v>7</v>
      </c>
      <c r="E1440" s="26">
        <v>3</v>
      </c>
      <c r="F1440" s="45">
        <v>12048.13</v>
      </c>
      <c r="G1440" s="25" t="s">
        <v>12</v>
      </c>
      <c r="H1440" s="25" t="s">
        <v>11</v>
      </c>
      <c r="I1440" s="25" t="s">
        <v>535</v>
      </c>
      <c r="J1440" s="53">
        <f t="shared" si="22"/>
        <v>31662</v>
      </c>
      <c r="K1440" s="33">
        <f>DATEDIF(J1440,DATE(2023,6,8),"Y")</f>
        <v>36</v>
      </c>
    </row>
    <row r="1441" spans="1:11" x14ac:dyDescent="0.25">
      <c r="A1441" s="22" t="s">
        <v>1472</v>
      </c>
      <c r="B1441" s="23">
        <v>1984</v>
      </c>
      <c r="C1441" s="23" t="s">
        <v>20</v>
      </c>
      <c r="D1441" s="23">
        <v>2</v>
      </c>
      <c r="E1441" s="23">
        <v>3</v>
      </c>
      <c r="F1441" s="44">
        <v>12091.34</v>
      </c>
      <c r="G1441" s="22" t="s">
        <v>12</v>
      </c>
      <c r="H1441" s="22" t="s">
        <v>11</v>
      </c>
      <c r="I1441" s="22" t="s">
        <v>632</v>
      </c>
      <c r="J1441" s="52">
        <f t="shared" si="22"/>
        <v>30927</v>
      </c>
      <c r="K1441" s="32">
        <f>DATEDIF(J1441,DATE(2023,6,8),"Y")</f>
        <v>38</v>
      </c>
    </row>
    <row r="1442" spans="1:11" x14ac:dyDescent="0.25">
      <c r="A1442" s="25" t="s">
        <v>1473</v>
      </c>
      <c r="B1442" s="26">
        <v>1968</v>
      </c>
      <c r="C1442" s="26" t="s">
        <v>18</v>
      </c>
      <c r="D1442" s="26">
        <v>21</v>
      </c>
      <c r="E1442" s="26">
        <v>3</v>
      </c>
      <c r="F1442" s="45">
        <v>12094.48</v>
      </c>
      <c r="G1442" s="25" t="s">
        <v>12</v>
      </c>
      <c r="H1442" s="25" t="s">
        <v>12</v>
      </c>
      <c r="I1442" s="25" t="s">
        <v>42</v>
      </c>
      <c r="J1442" s="53">
        <f t="shared" si="22"/>
        <v>25010</v>
      </c>
      <c r="K1442" s="33">
        <f>DATEDIF(J1442,DATE(2023,6,8),"Y")</f>
        <v>54</v>
      </c>
    </row>
    <row r="1443" spans="1:11" x14ac:dyDescent="0.25">
      <c r="A1443" s="22" t="s">
        <v>1474</v>
      </c>
      <c r="B1443" s="23">
        <v>1968</v>
      </c>
      <c r="C1443" s="23" t="s">
        <v>30</v>
      </c>
      <c r="D1443" s="23">
        <v>9</v>
      </c>
      <c r="E1443" s="23">
        <v>2</v>
      </c>
      <c r="F1443" s="44">
        <v>12096.65</v>
      </c>
      <c r="G1443" s="22" t="s">
        <v>12</v>
      </c>
      <c r="H1443" s="22" t="s">
        <v>16</v>
      </c>
      <c r="I1443" s="22" t="s">
        <v>247</v>
      </c>
      <c r="J1443" s="52">
        <f t="shared" si="22"/>
        <v>25181</v>
      </c>
      <c r="K1443" s="32">
        <f>DATEDIF(J1443,DATE(2023,6,8),"Y")</f>
        <v>54</v>
      </c>
    </row>
    <row r="1444" spans="1:11" x14ac:dyDescent="0.25">
      <c r="A1444" s="25" t="s">
        <v>1475</v>
      </c>
      <c r="B1444" s="26">
        <v>1968</v>
      </c>
      <c r="C1444" s="26" t="s">
        <v>37</v>
      </c>
      <c r="D1444" s="26">
        <v>25</v>
      </c>
      <c r="E1444" s="26">
        <v>3</v>
      </c>
      <c r="F1444" s="45">
        <v>12105.32</v>
      </c>
      <c r="G1444" s="25" t="s">
        <v>12</v>
      </c>
      <c r="H1444" s="25" t="s">
        <v>12</v>
      </c>
      <c r="I1444" s="25" t="s">
        <v>42</v>
      </c>
      <c r="J1444" s="53">
        <f t="shared" si="22"/>
        <v>25136</v>
      </c>
      <c r="K1444" s="33">
        <f>DATEDIF(J1444,DATE(2023,6,8),"Y")</f>
        <v>54</v>
      </c>
    </row>
    <row r="1445" spans="1:11" x14ac:dyDescent="0.25">
      <c r="A1445" s="22" t="s">
        <v>1476</v>
      </c>
      <c r="B1445" s="23">
        <v>1963</v>
      </c>
      <c r="C1445" s="23" t="s">
        <v>10</v>
      </c>
      <c r="D1445" s="23">
        <v>20</v>
      </c>
      <c r="E1445" s="23">
        <v>0</v>
      </c>
      <c r="F1445" s="44">
        <v>12124.99</v>
      </c>
      <c r="G1445" s="22" t="s">
        <v>12</v>
      </c>
      <c r="H1445" s="22" t="s">
        <v>16</v>
      </c>
      <c r="I1445" s="22" t="s">
        <v>23</v>
      </c>
      <c r="J1445" s="52">
        <f t="shared" si="22"/>
        <v>23212</v>
      </c>
      <c r="K1445" s="32">
        <f>DATEDIF(J1445,DATE(2023,6,8),"Y")</f>
        <v>59</v>
      </c>
    </row>
    <row r="1446" spans="1:11" x14ac:dyDescent="0.25">
      <c r="A1446" s="25" t="s">
        <v>1477</v>
      </c>
      <c r="B1446" s="26">
        <v>1963</v>
      </c>
      <c r="C1446" s="26" t="s">
        <v>18</v>
      </c>
      <c r="D1446" s="26">
        <v>4</v>
      </c>
      <c r="E1446" s="26">
        <v>0</v>
      </c>
      <c r="F1446" s="45">
        <v>12129.61</v>
      </c>
      <c r="G1446" s="25" t="s">
        <v>12</v>
      </c>
      <c r="H1446" s="25" t="s">
        <v>16</v>
      </c>
      <c r="I1446" s="25" t="s">
        <v>23</v>
      </c>
      <c r="J1446" s="53">
        <f t="shared" si="22"/>
        <v>23166</v>
      </c>
      <c r="K1446" s="33">
        <f>DATEDIF(J1446,DATE(2023,6,8),"Y")</f>
        <v>60</v>
      </c>
    </row>
    <row r="1447" spans="1:11" x14ac:dyDescent="0.25">
      <c r="A1447" s="22" t="s">
        <v>1478</v>
      </c>
      <c r="B1447" s="23">
        <v>1991</v>
      </c>
      <c r="C1447" s="23" t="s">
        <v>15</v>
      </c>
      <c r="D1447" s="23">
        <v>6</v>
      </c>
      <c r="E1447" s="23">
        <v>3</v>
      </c>
      <c r="F1447" s="44">
        <v>12130.8</v>
      </c>
      <c r="G1447" s="22" t="s">
        <v>12</v>
      </c>
      <c r="H1447" s="22" t="s">
        <v>12</v>
      </c>
      <c r="I1447" s="22" t="s">
        <v>535</v>
      </c>
      <c r="J1447" s="52">
        <f t="shared" si="22"/>
        <v>33548</v>
      </c>
      <c r="K1447" s="32">
        <f>DATEDIF(J1447,DATE(2023,6,8),"Y")</f>
        <v>31</v>
      </c>
    </row>
    <row r="1448" spans="1:11" x14ac:dyDescent="0.25">
      <c r="A1448" s="25" t="s">
        <v>1479</v>
      </c>
      <c r="B1448" s="26">
        <v>1974</v>
      </c>
      <c r="C1448" s="26" t="s">
        <v>20</v>
      </c>
      <c r="D1448" s="26">
        <v>16</v>
      </c>
      <c r="E1448" s="26">
        <v>0</v>
      </c>
      <c r="F1448" s="45">
        <v>12137.6</v>
      </c>
      <c r="G1448" s="25" t="s">
        <v>12</v>
      </c>
      <c r="H1448" s="25" t="s">
        <v>12</v>
      </c>
      <c r="I1448" s="25" t="s">
        <v>23</v>
      </c>
      <c r="J1448" s="53">
        <f t="shared" si="22"/>
        <v>27288</v>
      </c>
      <c r="K1448" s="33">
        <f>DATEDIF(J1448,DATE(2023,6,8),"Y")</f>
        <v>48</v>
      </c>
    </row>
    <row r="1449" spans="1:11" x14ac:dyDescent="0.25">
      <c r="A1449" s="22" t="s">
        <v>1480</v>
      </c>
      <c r="B1449" s="23">
        <v>1962</v>
      </c>
      <c r="C1449" s="23" t="s">
        <v>15</v>
      </c>
      <c r="D1449" s="23">
        <v>4</v>
      </c>
      <c r="E1449" s="23">
        <v>0</v>
      </c>
      <c r="F1449" s="44">
        <v>12142.58</v>
      </c>
      <c r="G1449" s="22" t="s">
        <v>12</v>
      </c>
      <c r="H1449" s="22" t="s">
        <v>11</v>
      </c>
      <c r="I1449" s="22" t="s">
        <v>13</v>
      </c>
      <c r="J1449" s="52">
        <f t="shared" si="22"/>
        <v>22954</v>
      </c>
      <c r="K1449" s="32">
        <f>DATEDIF(J1449,DATE(2023,6,8),"Y")</f>
        <v>60</v>
      </c>
    </row>
    <row r="1450" spans="1:11" x14ac:dyDescent="0.25">
      <c r="A1450" s="25" t="s">
        <v>1481</v>
      </c>
      <c r="B1450" s="26">
        <v>1962</v>
      </c>
      <c r="C1450" s="26" t="s">
        <v>20</v>
      </c>
      <c r="D1450" s="26">
        <v>15</v>
      </c>
      <c r="E1450" s="26">
        <v>0</v>
      </c>
      <c r="F1450" s="45">
        <v>12146.97</v>
      </c>
      <c r="G1450" s="25" t="s">
        <v>12</v>
      </c>
      <c r="H1450" s="25" t="s">
        <v>12</v>
      </c>
      <c r="I1450" s="25" t="s">
        <v>42</v>
      </c>
      <c r="J1450" s="53">
        <f t="shared" si="22"/>
        <v>22904</v>
      </c>
      <c r="K1450" s="33">
        <f>DATEDIF(J1450,DATE(2023,6,8),"Y")</f>
        <v>60</v>
      </c>
    </row>
    <row r="1451" spans="1:11" x14ac:dyDescent="0.25">
      <c r="A1451" s="22" t="s">
        <v>1482</v>
      </c>
      <c r="B1451" s="23">
        <v>1987</v>
      </c>
      <c r="C1451" s="23" t="s">
        <v>37</v>
      </c>
      <c r="D1451" s="23">
        <v>5</v>
      </c>
      <c r="E1451" s="23">
        <v>3</v>
      </c>
      <c r="F1451" s="44">
        <v>12148.2</v>
      </c>
      <c r="G1451" s="22" t="s">
        <v>12</v>
      </c>
      <c r="H1451" s="22" t="s">
        <v>12</v>
      </c>
      <c r="I1451" s="22" t="s">
        <v>23</v>
      </c>
      <c r="J1451" s="52">
        <f t="shared" si="22"/>
        <v>32055</v>
      </c>
      <c r="K1451" s="32">
        <f>DATEDIF(J1451,DATE(2023,6,8),"Y")</f>
        <v>35</v>
      </c>
    </row>
    <row r="1452" spans="1:11" x14ac:dyDescent="0.25">
      <c r="A1452" s="25" t="s">
        <v>1483</v>
      </c>
      <c r="B1452" s="26">
        <v>1991</v>
      </c>
      <c r="C1452" s="26" t="s">
        <v>35</v>
      </c>
      <c r="D1452" s="26">
        <v>29</v>
      </c>
      <c r="E1452" s="26">
        <v>3</v>
      </c>
      <c r="F1452" s="45">
        <v>12198.64</v>
      </c>
      <c r="G1452" s="25" t="s">
        <v>12</v>
      </c>
      <c r="H1452" s="25" t="s">
        <v>12</v>
      </c>
      <c r="I1452" s="25" t="s">
        <v>535</v>
      </c>
      <c r="J1452" s="53">
        <f t="shared" si="22"/>
        <v>33479</v>
      </c>
      <c r="K1452" s="33">
        <f>DATEDIF(J1452,DATE(2023,6,8),"Y")</f>
        <v>31</v>
      </c>
    </row>
    <row r="1453" spans="1:11" x14ac:dyDescent="0.25">
      <c r="A1453" s="22" t="s">
        <v>1484</v>
      </c>
      <c r="B1453" s="23">
        <v>1977</v>
      </c>
      <c r="C1453" s="23" t="s">
        <v>35</v>
      </c>
      <c r="D1453" s="23">
        <v>14</v>
      </c>
      <c r="E1453" s="23">
        <v>2</v>
      </c>
      <c r="F1453" s="44">
        <v>12218.7</v>
      </c>
      <c r="G1453" s="22" t="s">
        <v>12</v>
      </c>
      <c r="H1453" s="22" t="s">
        <v>16</v>
      </c>
      <c r="I1453" s="22" t="s">
        <v>23</v>
      </c>
      <c r="J1453" s="52">
        <f t="shared" si="22"/>
        <v>28351</v>
      </c>
      <c r="K1453" s="32">
        <f>DATEDIF(J1453,DATE(2023,6,8),"Y")</f>
        <v>45</v>
      </c>
    </row>
    <row r="1454" spans="1:11" x14ac:dyDescent="0.25">
      <c r="A1454" s="25" t="s">
        <v>1485</v>
      </c>
      <c r="B1454" s="26">
        <v>1964</v>
      </c>
      <c r="C1454" s="26" t="s">
        <v>10</v>
      </c>
      <c r="D1454" s="26">
        <v>20</v>
      </c>
      <c r="E1454" s="26">
        <v>0</v>
      </c>
      <c r="F1454" s="45">
        <v>12222.9</v>
      </c>
      <c r="G1454" s="25" t="s">
        <v>12</v>
      </c>
      <c r="H1454" s="25" t="s">
        <v>11</v>
      </c>
      <c r="I1454" s="25" t="s">
        <v>23</v>
      </c>
      <c r="J1454" s="53">
        <f t="shared" si="22"/>
        <v>23578</v>
      </c>
      <c r="K1454" s="33">
        <f>DATEDIF(J1454,DATE(2023,6,8),"Y")</f>
        <v>58</v>
      </c>
    </row>
    <row r="1455" spans="1:11" x14ac:dyDescent="0.25">
      <c r="A1455" s="22" t="s">
        <v>1486</v>
      </c>
      <c r="B1455" s="23">
        <v>1964</v>
      </c>
      <c r="C1455" s="23" t="s">
        <v>10</v>
      </c>
      <c r="D1455" s="23">
        <v>2</v>
      </c>
      <c r="E1455" s="23">
        <v>0</v>
      </c>
      <c r="F1455" s="44">
        <v>12224.35</v>
      </c>
      <c r="G1455" s="22" t="s">
        <v>12</v>
      </c>
      <c r="H1455" s="22" t="s">
        <v>16</v>
      </c>
      <c r="I1455" s="22" t="s">
        <v>23</v>
      </c>
      <c r="J1455" s="52">
        <f t="shared" si="22"/>
        <v>23560</v>
      </c>
      <c r="K1455" s="32">
        <f>DATEDIF(J1455,DATE(2023,6,8),"Y")</f>
        <v>58</v>
      </c>
    </row>
    <row r="1456" spans="1:11" x14ac:dyDescent="0.25">
      <c r="A1456" s="25" t="s">
        <v>1487</v>
      </c>
      <c r="B1456" s="26">
        <v>1964</v>
      </c>
      <c r="C1456" s="26" t="s">
        <v>18</v>
      </c>
      <c r="D1456" s="26">
        <v>24</v>
      </c>
      <c r="E1456" s="26">
        <v>0</v>
      </c>
      <c r="F1456" s="45">
        <v>12231.61</v>
      </c>
      <c r="G1456" s="25" t="s">
        <v>12</v>
      </c>
      <c r="H1456" s="25" t="s">
        <v>12</v>
      </c>
      <c r="I1456" s="25" t="s">
        <v>23</v>
      </c>
      <c r="J1456" s="53">
        <f t="shared" si="22"/>
        <v>23552</v>
      </c>
      <c r="K1456" s="33">
        <f>DATEDIF(J1456,DATE(2023,6,8),"Y")</f>
        <v>58</v>
      </c>
    </row>
    <row r="1457" spans="1:11" x14ac:dyDescent="0.25">
      <c r="A1457" s="22" t="s">
        <v>1488</v>
      </c>
      <c r="B1457" s="23">
        <v>1963</v>
      </c>
      <c r="C1457" s="23" t="s">
        <v>10</v>
      </c>
      <c r="D1457" s="23">
        <v>19</v>
      </c>
      <c r="E1457" s="23">
        <v>0</v>
      </c>
      <c r="F1457" s="44">
        <v>12233.83</v>
      </c>
      <c r="G1457" s="22" t="s">
        <v>12</v>
      </c>
      <c r="H1457" s="22" t="s">
        <v>16</v>
      </c>
      <c r="I1457" s="22" t="s">
        <v>42</v>
      </c>
      <c r="J1457" s="52">
        <f t="shared" si="22"/>
        <v>23211</v>
      </c>
      <c r="K1457" s="32">
        <f>DATEDIF(J1457,DATE(2023,6,8),"Y")</f>
        <v>59</v>
      </c>
    </row>
    <row r="1458" spans="1:11" x14ac:dyDescent="0.25">
      <c r="A1458" s="25" t="s">
        <v>1489</v>
      </c>
      <c r="B1458" s="26">
        <v>1964</v>
      </c>
      <c r="C1458" s="26" t="s">
        <v>37</v>
      </c>
      <c r="D1458" s="26">
        <v>15</v>
      </c>
      <c r="E1458" s="26">
        <v>0</v>
      </c>
      <c r="F1458" s="45">
        <v>12235.84</v>
      </c>
      <c r="G1458" s="25" t="s">
        <v>12</v>
      </c>
      <c r="H1458" s="25" t="s">
        <v>12</v>
      </c>
      <c r="I1458" s="25" t="s">
        <v>23</v>
      </c>
      <c r="J1458" s="53">
        <f t="shared" si="22"/>
        <v>23665</v>
      </c>
      <c r="K1458" s="33">
        <f>DATEDIF(J1458,DATE(2023,6,8),"Y")</f>
        <v>58</v>
      </c>
    </row>
    <row r="1459" spans="1:11" x14ac:dyDescent="0.25">
      <c r="A1459" s="22" t="s">
        <v>1490</v>
      </c>
      <c r="B1459" s="23">
        <v>1966</v>
      </c>
      <c r="C1459" s="23" t="s">
        <v>10</v>
      </c>
      <c r="D1459" s="23">
        <v>29</v>
      </c>
      <c r="E1459" s="23">
        <v>0</v>
      </c>
      <c r="F1459" s="44">
        <v>12237.73</v>
      </c>
      <c r="G1459" s="22" t="s">
        <v>12</v>
      </c>
      <c r="H1459" s="22" t="s">
        <v>12</v>
      </c>
      <c r="I1459" s="22" t="s">
        <v>23</v>
      </c>
      <c r="J1459" s="52">
        <f t="shared" si="22"/>
        <v>24317</v>
      </c>
      <c r="K1459" s="32">
        <f>DATEDIF(J1459,DATE(2023,6,8),"Y")</f>
        <v>56</v>
      </c>
    </row>
    <row r="1460" spans="1:11" x14ac:dyDescent="0.25">
      <c r="A1460" s="25" t="s">
        <v>1491</v>
      </c>
      <c r="B1460" s="26">
        <v>1963</v>
      </c>
      <c r="C1460" s="26" t="s">
        <v>10</v>
      </c>
      <c r="D1460" s="26">
        <v>17</v>
      </c>
      <c r="E1460" s="26">
        <v>0</v>
      </c>
      <c r="F1460" s="45">
        <v>12244.53</v>
      </c>
      <c r="G1460" s="25" t="s">
        <v>12</v>
      </c>
      <c r="H1460" s="25" t="s">
        <v>16</v>
      </c>
      <c r="I1460" s="25" t="s">
        <v>13</v>
      </c>
      <c r="J1460" s="53">
        <f t="shared" si="22"/>
        <v>23209</v>
      </c>
      <c r="K1460" s="33">
        <f>DATEDIF(J1460,DATE(2023,6,8),"Y")</f>
        <v>59</v>
      </c>
    </row>
    <row r="1461" spans="1:11" x14ac:dyDescent="0.25">
      <c r="A1461" s="22" t="s">
        <v>1492</v>
      </c>
      <c r="B1461" s="23">
        <v>1974</v>
      </c>
      <c r="C1461" s="23" t="s">
        <v>18</v>
      </c>
      <c r="D1461" s="23">
        <v>23</v>
      </c>
      <c r="E1461" s="23">
        <v>0</v>
      </c>
      <c r="F1461" s="44">
        <v>12245.17</v>
      </c>
      <c r="G1461" s="22" t="s">
        <v>12</v>
      </c>
      <c r="H1461" s="22" t="s">
        <v>16</v>
      </c>
      <c r="I1461" s="22" t="s">
        <v>23</v>
      </c>
      <c r="J1461" s="52">
        <f t="shared" si="22"/>
        <v>27203</v>
      </c>
      <c r="K1461" s="32">
        <f>DATEDIF(J1461,DATE(2023,6,8),"Y")</f>
        <v>48</v>
      </c>
    </row>
    <row r="1462" spans="1:11" x14ac:dyDescent="0.25">
      <c r="A1462" s="25" t="s">
        <v>1493</v>
      </c>
      <c r="B1462" s="26">
        <v>1989</v>
      </c>
      <c r="C1462" s="26" t="s">
        <v>15</v>
      </c>
      <c r="D1462" s="26">
        <v>23</v>
      </c>
      <c r="E1462" s="26">
        <v>3</v>
      </c>
      <c r="F1462" s="45">
        <v>12254.44</v>
      </c>
      <c r="G1462" s="25" t="s">
        <v>12</v>
      </c>
      <c r="H1462" s="25" t="s">
        <v>12</v>
      </c>
      <c r="I1462" s="25" t="s">
        <v>535</v>
      </c>
      <c r="J1462" s="53">
        <f t="shared" si="22"/>
        <v>32835</v>
      </c>
      <c r="K1462" s="33">
        <f>DATEDIF(J1462,DATE(2023,6,8),"Y")</f>
        <v>33</v>
      </c>
    </row>
    <row r="1463" spans="1:11" x14ac:dyDescent="0.25">
      <c r="A1463" s="22" t="s">
        <v>1494</v>
      </c>
      <c r="B1463" s="23">
        <v>1986</v>
      </c>
      <c r="C1463" s="23" t="s">
        <v>35</v>
      </c>
      <c r="D1463" s="23">
        <v>13</v>
      </c>
      <c r="E1463" s="23">
        <v>3</v>
      </c>
      <c r="F1463" s="44">
        <v>12255.04</v>
      </c>
      <c r="G1463" s="22" t="s">
        <v>12</v>
      </c>
      <c r="H1463" s="22" t="s">
        <v>11</v>
      </c>
      <c r="I1463" s="22" t="s">
        <v>535</v>
      </c>
      <c r="J1463" s="52">
        <f t="shared" si="22"/>
        <v>31637</v>
      </c>
      <c r="K1463" s="32">
        <f>DATEDIF(J1463,DATE(2023,6,8),"Y")</f>
        <v>36</v>
      </c>
    </row>
    <row r="1464" spans="1:11" x14ac:dyDescent="0.25">
      <c r="A1464" s="25" t="s">
        <v>1495</v>
      </c>
      <c r="B1464" s="26">
        <v>1966</v>
      </c>
      <c r="C1464" s="26" t="s">
        <v>30</v>
      </c>
      <c r="D1464" s="26">
        <v>6</v>
      </c>
      <c r="E1464" s="26">
        <v>2</v>
      </c>
      <c r="F1464" s="45">
        <v>12265.51</v>
      </c>
      <c r="G1464" s="25" t="s">
        <v>12</v>
      </c>
      <c r="H1464" s="25" t="s">
        <v>12</v>
      </c>
      <c r="I1464" s="25" t="s">
        <v>13</v>
      </c>
      <c r="J1464" s="53">
        <f t="shared" si="22"/>
        <v>24447</v>
      </c>
      <c r="K1464" s="33">
        <f>DATEDIF(J1464,DATE(2023,6,8),"Y")</f>
        <v>56</v>
      </c>
    </row>
    <row r="1465" spans="1:11" x14ac:dyDescent="0.25">
      <c r="A1465" s="22" t="s">
        <v>1496</v>
      </c>
      <c r="B1465" s="23">
        <v>1967</v>
      </c>
      <c r="C1465" s="23" t="s">
        <v>30</v>
      </c>
      <c r="D1465" s="23">
        <v>30</v>
      </c>
      <c r="E1465" s="23">
        <v>2</v>
      </c>
      <c r="F1465" s="44">
        <v>12268.63</v>
      </c>
      <c r="G1465" s="22" t="s">
        <v>12</v>
      </c>
      <c r="H1465" s="22" t="s">
        <v>16</v>
      </c>
      <c r="I1465" s="22" t="s">
        <v>23</v>
      </c>
      <c r="J1465" s="52">
        <f t="shared" si="22"/>
        <v>24836</v>
      </c>
      <c r="K1465" s="32">
        <f>DATEDIF(J1465,DATE(2023,6,8),"Y")</f>
        <v>55</v>
      </c>
    </row>
    <row r="1466" spans="1:11" x14ac:dyDescent="0.25">
      <c r="A1466" s="25" t="s">
        <v>1497</v>
      </c>
      <c r="B1466" s="26">
        <v>1967</v>
      </c>
      <c r="C1466" s="26" t="s">
        <v>35</v>
      </c>
      <c r="D1466" s="26">
        <v>28</v>
      </c>
      <c r="E1466" s="26">
        <v>2</v>
      </c>
      <c r="F1466" s="45">
        <v>12269.69</v>
      </c>
      <c r="G1466" s="25" t="s">
        <v>12</v>
      </c>
      <c r="H1466" s="25" t="s">
        <v>11</v>
      </c>
      <c r="I1466" s="25" t="s">
        <v>23</v>
      </c>
      <c r="J1466" s="53">
        <f t="shared" si="22"/>
        <v>24712</v>
      </c>
      <c r="K1466" s="33">
        <f>DATEDIF(J1466,DATE(2023,6,8),"Y")</f>
        <v>55</v>
      </c>
    </row>
    <row r="1467" spans="1:11" x14ac:dyDescent="0.25">
      <c r="A1467" s="22" t="s">
        <v>1498</v>
      </c>
      <c r="B1467" s="23">
        <v>1966</v>
      </c>
      <c r="C1467" s="23" t="s">
        <v>15</v>
      </c>
      <c r="D1467" s="23">
        <v>16</v>
      </c>
      <c r="E1467" s="23">
        <v>0</v>
      </c>
      <c r="F1467" s="44">
        <v>12282.03</v>
      </c>
      <c r="G1467" s="22" t="s">
        <v>12</v>
      </c>
      <c r="H1467" s="22" t="s">
        <v>16</v>
      </c>
      <c r="I1467" s="22" t="s">
        <v>200</v>
      </c>
      <c r="J1467" s="52">
        <f t="shared" si="22"/>
        <v>24427</v>
      </c>
      <c r="K1467" s="32">
        <f>DATEDIF(J1467,DATE(2023,6,8),"Y")</f>
        <v>56</v>
      </c>
    </row>
    <row r="1468" spans="1:11" x14ac:dyDescent="0.25">
      <c r="A1468" s="25" t="s">
        <v>1499</v>
      </c>
      <c r="B1468" s="26">
        <v>1990</v>
      </c>
      <c r="C1468" s="26" t="s">
        <v>37</v>
      </c>
      <c r="D1468" s="26">
        <v>29</v>
      </c>
      <c r="E1468" s="26">
        <v>3</v>
      </c>
      <c r="F1468" s="45">
        <v>12282.38</v>
      </c>
      <c r="G1468" s="25" t="s">
        <v>12</v>
      </c>
      <c r="H1468" s="25" t="s">
        <v>16</v>
      </c>
      <c r="I1468" s="25" t="s">
        <v>42</v>
      </c>
      <c r="J1468" s="53">
        <f t="shared" si="22"/>
        <v>33175</v>
      </c>
      <c r="K1468" s="33">
        <f>DATEDIF(J1468,DATE(2023,6,8),"Y")</f>
        <v>32</v>
      </c>
    </row>
    <row r="1469" spans="1:11" x14ac:dyDescent="0.25">
      <c r="A1469" s="22" t="s">
        <v>1500</v>
      </c>
      <c r="B1469" s="23">
        <v>1963</v>
      </c>
      <c r="C1469" s="23" t="s">
        <v>37</v>
      </c>
      <c r="D1469" s="23">
        <v>28</v>
      </c>
      <c r="E1469" s="23">
        <v>0</v>
      </c>
      <c r="F1469" s="44">
        <v>12299.59</v>
      </c>
      <c r="G1469" s="22" t="s">
        <v>12</v>
      </c>
      <c r="H1469" s="22" t="s">
        <v>16</v>
      </c>
      <c r="I1469" s="22" t="s">
        <v>200</v>
      </c>
      <c r="J1469" s="52">
        <f t="shared" si="22"/>
        <v>23312</v>
      </c>
      <c r="K1469" s="32">
        <f>DATEDIF(J1469,DATE(2023,6,8),"Y")</f>
        <v>59</v>
      </c>
    </row>
    <row r="1470" spans="1:11" x14ac:dyDescent="0.25">
      <c r="A1470" s="25" t="s">
        <v>1501</v>
      </c>
      <c r="B1470" s="26">
        <v>1963</v>
      </c>
      <c r="C1470" s="26" t="s">
        <v>35</v>
      </c>
      <c r="D1470" s="26">
        <v>29</v>
      </c>
      <c r="E1470" s="26">
        <v>0</v>
      </c>
      <c r="F1470" s="45">
        <v>12323.94</v>
      </c>
      <c r="G1470" s="25" t="s">
        <v>12</v>
      </c>
      <c r="H1470" s="25" t="s">
        <v>12</v>
      </c>
      <c r="I1470" s="25" t="s">
        <v>356</v>
      </c>
      <c r="J1470" s="53">
        <f t="shared" si="22"/>
        <v>23252</v>
      </c>
      <c r="K1470" s="33">
        <f>DATEDIF(J1470,DATE(2023,6,8),"Y")</f>
        <v>59</v>
      </c>
    </row>
    <row r="1471" spans="1:11" x14ac:dyDescent="0.25">
      <c r="A1471" s="22" t="s">
        <v>1502</v>
      </c>
      <c r="B1471" s="23">
        <v>1963</v>
      </c>
      <c r="C1471" s="23" t="s">
        <v>35</v>
      </c>
      <c r="D1471" s="23">
        <v>2</v>
      </c>
      <c r="E1471" s="23">
        <v>1</v>
      </c>
      <c r="F1471" s="44">
        <v>12333.83</v>
      </c>
      <c r="G1471" s="22" t="s">
        <v>12</v>
      </c>
      <c r="H1471" s="22" t="s">
        <v>11</v>
      </c>
      <c r="I1471" s="22" t="s">
        <v>42</v>
      </c>
      <c r="J1471" s="52">
        <f t="shared" si="22"/>
        <v>23225</v>
      </c>
      <c r="K1471" s="32">
        <f>DATEDIF(J1471,DATE(2023,6,8),"Y")</f>
        <v>59</v>
      </c>
    </row>
    <row r="1472" spans="1:11" x14ac:dyDescent="0.25">
      <c r="A1472" s="25" t="s">
        <v>1503</v>
      </c>
      <c r="B1472" s="26">
        <v>1963</v>
      </c>
      <c r="C1472" s="26" t="s">
        <v>20</v>
      </c>
      <c r="D1472" s="26">
        <v>22</v>
      </c>
      <c r="E1472" s="26">
        <v>1</v>
      </c>
      <c r="F1472" s="45">
        <v>12347.17</v>
      </c>
      <c r="G1472" s="25" t="s">
        <v>12</v>
      </c>
      <c r="H1472" s="25" t="s">
        <v>12</v>
      </c>
      <c r="I1472" s="25" t="s">
        <v>42</v>
      </c>
      <c r="J1472" s="53">
        <f t="shared" si="22"/>
        <v>23276</v>
      </c>
      <c r="K1472" s="33">
        <f>DATEDIF(J1472,DATE(2023,6,8),"Y")</f>
        <v>59</v>
      </c>
    </row>
    <row r="1473" spans="1:11" x14ac:dyDescent="0.25">
      <c r="A1473" s="22" t="s">
        <v>1504</v>
      </c>
      <c r="B1473" s="23">
        <v>1966</v>
      </c>
      <c r="C1473" s="23" t="s">
        <v>30</v>
      </c>
      <c r="D1473" s="23">
        <v>29</v>
      </c>
      <c r="E1473" s="23">
        <v>3</v>
      </c>
      <c r="F1473" s="44">
        <v>12363.55</v>
      </c>
      <c r="G1473" s="22" t="s">
        <v>12</v>
      </c>
      <c r="H1473" s="22" t="s">
        <v>12</v>
      </c>
      <c r="I1473" s="22" t="s">
        <v>42</v>
      </c>
      <c r="J1473" s="52">
        <f t="shared" si="22"/>
        <v>24470</v>
      </c>
      <c r="K1473" s="32">
        <f>DATEDIF(J1473,DATE(2023,6,8),"Y")</f>
        <v>56</v>
      </c>
    </row>
    <row r="1474" spans="1:11" x14ac:dyDescent="0.25">
      <c r="A1474" s="25" t="s">
        <v>1505</v>
      </c>
      <c r="B1474" s="26">
        <v>1962</v>
      </c>
      <c r="C1474" s="26" t="s">
        <v>20</v>
      </c>
      <c r="D1474" s="26">
        <v>26</v>
      </c>
      <c r="E1474" s="26">
        <v>0</v>
      </c>
      <c r="F1474" s="45">
        <v>12369.89</v>
      </c>
      <c r="G1474" s="25" t="s">
        <v>12</v>
      </c>
      <c r="H1474" s="25" t="s">
        <v>11</v>
      </c>
      <c r="I1474" s="25" t="s">
        <v>247</v>
      </c>
      <c r="J1474" s="53">
        <f t="shared" si="22"/>
        <v>22915</v>
      </c>
      <c r="K1474" s="33">
        <f>DATEDIF(J1474,DATE(2023,6,8),"Y")</f>
        <v>60</v>
      </c>
    </row>
    <row r="1475" spans="1:11" x14ac:dyDescent="0.25">
      <c r="A1475" s="22" t="s">
        <v>1506</v>
      </c>
      <c r="B1475" s="23">
        <v>1989</v>
      </c>
      <c r="C1475" s="23" t="s">
        <v>30</v>
      </c>
      <c r="D1475" s="23">
        <v>29</v>
      </c>
      <c r="E1475" s="23">
        <v>0</v>
      </c>
      <c r="F1475" s="44">
        <v>12404.88</v>
      </c>
      <c r="G1475" s="22" t="s">
        <v>12</v>
      </c>
      <c r="H1475" s="22" t="s">
        <v>12</v>
      </c>
      <c r="I1475" s="22" t="s">
        <v>168</v>
      </c>
      <c r="J1475" s="52">
        <f t="shared" ref="J1475:J1538" si="23">DATE(B1475,MONTH(1&amp;C1475),D1475)</f>
        <v>32871</v>
      </c>
      <c r="K1475" s="32">
        <f>DATEDIF(J1475,DATE(2023,6,8),"Y")</f>
        <v>33</v>
      </c>
    </row>
    <row r="1476" spans="1:11" x14ac:dyDescent="0.25">
      <c r="A1476" s="25" t="s">
        <v>1507</v>
      </c>
      <c r="B1476" s="26">
        <v>1972</v>
      </c>
      <c r="C1476" s="26" t="s">
        <v>35</v>
      </c>
      <c r="D1476" s="26">
        <v>21</v>
      </c>
      <c r="E1476" s="26">
        <v>0</v>
      </c>
      <c r="F1476" s="45">
        <v>12407.3</v>
      </c>
      <c r="G1476" s="25" t="s">
        <v>12</v>
      </c>
      <c r="H1476" s="25" t="s">
        <v>11</v>
      </c>
      <c r="I1476" s="25" t="s">
        <v>300</v>
      </c>
      <c r="J1476" s="53">
        <f t="shared" si="23"/>
        <v>26532</v>
      </c>
      <c r="K1476" s="33">
        <f>DATEDIF(J1476,DATE(2023,6,8),"Y")</f>
        <v>50</v>
      </c>
    </row>
    <row r="1477" spans="1:11" x14ac:dyDescent="0.25">
      <c r="A1477" s="22" t="s">
        <v>1508</v>
      </c>
      <c r="B1477" s="23">
        <v>1979</v>
      </c>
      <c r="C1477" s="23" t="s">
        <v>10</v>
      </c>
      <c r="D1477" s="23">
        <v>14</v>
      </c>
      <c r="E1477" s="23">
        <v>2</v>
      </c>
      <c r="F1477" s="44">
        <v>12408.29</v>
      </c>
      <c r="G1477" s="22" t="s">
        <v>12</v>
      </c>
      <c r="H1477" s="22" t="s">
        <v>16</v>
      </c>
      <c r="I1477" s="22" t="s">
        <v>632</v>
      </c>
      <c r="J1477" s="52">
        <f t="shared" si="23"/>
        <v>29050</v>
      </c>
      <c r="K1477" s="32">
        <f>DATEDIF(J1477,DATE(2023,6,8),"Y")</f>
        <v>43</v>
      </c>
    </row>
    <row r="1478" spans="1:11" x14ac:dyDescent="0.25">
      <c r="A1478" s="25" t="s">
        <v>1509</v>
      </c>
      <c r="B1478" s="26">
        <v>1964</v>
      </c>
      <c r="C1478" s="26" t="s">
        <v>35</v>
      </c>
      <c r="D1478" s="26">
        <v>4</v>
      </c>
      <c r="E1478" s="26">
        <v>0</v>
      </c>
      <c r="F1478" s="45">
        <v>12430.95</v>
      </c>
      <c r="G1478" s="25" t="s">
        <v>12</v>
      </c>
      <c r="H1478" s="25" t="s">
        <v>12</v>
      </c>
      <c r="I1478" s="25" t="s">
        <v>247</v>
      </c>
      <c r="J1478" s="53">
        <f t="shared" si="23"/>
        <v>23593</v>
      </c>
      <c r="K1478" s="33">
        <f>DATEDIF(J1478,DATE(2023,6,8),"Y")</f>
        <v>58</v>
      </c>
    </row>
    <row r="1479" spans="1:11" x14ac:dyDescent="0.25">
      <c r="A1479" s="22" t="s">
        <v>1510</v>
      </c>
      <c r="B1479" s="23">
        <v>1995</v>
      </c>
      <c r="C1479" s="23" t="s">
        <v>35</v>
      </c>
      <c r="D1479" s="23">
        <v>9</v>
      </c>
      <c r="E1479" s="23">
        <v>0</v>
      </c>
      <c r="F1479" s="44">
        <v>12452.25</v>
      </c>
      <c r="G1479" s="22" t="s">
        <v>12</v>
      </c>
      <c r="H1479" s="22" t="s">
        <v>12</v>
      </c>
      <c r="I1479" s="22" t="s">
        <v>23</v>
      </c>
      <c r="J1479" s="52">
        <f t="shared" si="23"/>
        <v>34920</v>
      </c>
      <c r="K1479" s="32">
        <f>DATEDIF(J1479,DATE(2023,6,8),"Y")</f>
        <v>27</v>
      </c>
    </row>
    <row r="1480" spans="1:11" x14ac:dyDescent="0.25">
      <c r="A1480" s="25" t="s">
        <v>1511</v>
      </c>
      <c r="B1480" s="26">
        <v>1968</v>
      </c>
      <c r="C1480" s="26" t="s">
        <v>15</v>
      </c>
      <c r="D1480" s="26">
        <v>26</v>
      </c>
      <c r="E1480" s="26">
        <v>3</v>
      </c>
      <c r="F1480" s="45">
        <v>12475.35</v>
      </c>
      <c r="G1480" s="25" t="s">
        <v>12</v>
      </c>
      <c r="H1480" s="25" t="s">
        <v>16</v>
      </c>
      <c r="I1480" s="25" t="s">
        <v>23</v>
      </c>
      <c r="J1480" s="53">
        <f t="shared" si="23"/>
        <v>25168</v>
      </c>
      <c r="K1480" s="33">
        <f>DATEDIF(J1480,DATE(2023,6,8),"Y")</f>
        <v>54</v>
      </c>
    </row>
    <row r="1481" spans="1:11" x14ac:dyDescent="0.25">
      <c r="A1481" s="22" t="s">
        <v>1512</v>
      </c>
      <c r="B1481" s="23">
        <v>1968</v>
      </c>
      <c r="C1481" s="23" t="s">
        <v>15</v>
      </c>
      <c r="D1481" s="23">
        <v>12</v>
      </c>
      <c r="E1481" s="23">
        <v>3</v>
      </c>
      <c r="F1481" s="44">
        <v>12479.71</v>
      </c>
      <c r="G1481" s="22" t="s">
        <v>12</v>
      </c>
      <c r="H1481" s="22" t="s">
        <v>12</v>
      </c>
      <c r="I1481" s="22" t="s">
        <v>23</v>
      </c>
      <c r="J1481" s="52">
        <f t="shared" si="23"/>
        <v>25154</v>
      </c>
      <c r="K1481" s="32">
        <f>DATEDIF(J1481,DATE(2023,6,8),"Y")</f>
        <v>54</v>
      </c>
    </row>
    <row r="1482" spans="1:11" x14ac:dyDescent="0.25">
      <c r="A1482" s="25" t="s">
        <v>1513</v>
      </c>
      <c r="B1482" s="26">
        <v>1967</v>
      </c>
      <c r="C1482" s="26" t="s">
        <v>20</v>
      </c>
      <c r="D1482" s="26">
        <v>1</v>
      </c>
      <c r="E1482" s="26">
        <v>3</v>
      </c>
      <c r="F1482" s="45">
        <v>12485.8</v>
      </c>
      <c r="G1482" s="25" t="s">
        <v>12</v>
      </c>
      <c r="H1482" s="25" t="s">
        <v>12</v>
      </c>
      <c r="I1482" s="25" t="s">
        <v>13</v>
      </c>
      <c r="J1482" s="53">
        <f t="shared" si="23"/>
        <v>24716</v>
      </c>
      <c r="K1482" s="33">
        <f>DATEDIF(J1482,DATE(2023,6,8),"Y")</f>
        <v>55</v>
      </c>
    </row>
    <row r="1483" spans="1:11" x14ac:dyDescent="0.25">
      <c r="A1483" s="22" t="s">
        <v>1514</v>
      </c>
      <c r="B1483" s="23">
        <v>1968</v>
      </c>
      <c r="C1483" s="23" t="s">
        <v>30</v>
      </c>
      <c r="D1483" s="23">
        <v>3</v>
      </c>
      <c r="E1483" s="23">
        <v>3</v>
      </c>
      <c r="F1483" s="44">
        <v>12495.29</v>
      </c>
      <c r="G1483" s="22" t="s">
        <v>12</v>
      </c>
      <c r="H1483" s="22" t="s">
        <v>12</v>
      </c>
      <c r="I1483" s="22" t="s">
        <v>23</v>
      </c>
      <c r="J1483" s="52">
        <f t="shared" si="23"/>
        <v>25175</v>
      </c>
      <c r="K1483" s="32">
        <f>DATEDIF(J1483,DATE(2023,6,8),"Y")</f>
        <v>54</v>
      </c>
    </row>
    <row r="1484" spans="1:11" x14ac:dyDescent="0.25">
      <c r="A1484" s="25" t="s">
        <v>1515</v>
      </c>
      <c r="B1484" s="26">
        <v>1966</v>
      </c>
      <c r="C1484" s="26" t="s">
        <v>10</v>
      </c>
      <c r="D1484" s="26">
        <v>12</v>
      </c>
      <c r="E1484" s="26">
        <v>0</v>
      </c>
      <c r="F1484" s="45">
        <v>12499.88</v>
      </c>
      <c r="G1484" s="25" t="s">
        <v>12</v>
      </c>
      <c r="H1484" s="25" t="s">
        <v>11</v>
      </c>
      <c r="I1484" s="25" t="s">
        <v>23</v>
      </c>
      <c r="J1484" s="53">
        <f t="shared" si="23"/>
        <v>24300</v>
      </c>
      <c r="K1484" s="33">
        <f>DATEDIF(J1484,DATE(2023,6,8),"Y")</f>
        <v>56</v>
      </c>
    </row>
    <row r="1485" spans="1:11" x14ac:dyDescent="0.25">
      <c r="A1485" s="22" t="s">
        <v>1516</v>
      </c>
      <c r="B1485" s="23">
        <v>1962</v>
      </c>
      <c r="C1485" s="23" t="s">
        <v>37</v>
      </c>
      <c r="D1485" s="23">
        <v>16</v>
      </c>
      <c r="E1485" s="23">
        <v>0</v>
      </c>
      <c r="F1485" s="44">
        <v>12523.6</v>
      </c>
      <c r="G1485" s="22" t="s">
        <v>12</v>
      </c>
      <c r="H1485" s="22" t="s">
        <v>12</v>
      </c>
      <c r="I1485" s="22" t="s">
        <v>23</v>
      </c>
      <c r="J1485" s="52">
        <f t="shared" si="23"/>
        <v>22935</v>
      </c>
      <c r="K1485" s="32">
        <f>DATEDIF(J1485,DATE(2023,6,8),"Y")</f>
        <v>60</v>
      </c>
    </row>
    <row r="1486" spans="1:11" x14ac:dyDescent="0.25">
      <c r="A1486" s="25" t="s">
        <v>1517</v>
      </c>
      <c r="B1486" s="26">
        <v>1961</v>
      </c>
      <c r="C1486" s="26" t="s">
        <v>15</v>
      </c>
      <c r="D1486" s="26">
        <v>28</v>
      </c>
      <c r="E1486" s="26">
        <v>0</v>
      </c>
      <c r="F1486" s="45">
        <v>12557.61</v>
      </c>
      <c r="G1486" s="25" t="s">
        <v>12</v>
      </c>
      <c r="H1486" s="25" t="s">
        <v>12</v>
      </c>
      <c r="I1486" s="25" t="s">
        <v>13</v>
      </c>
      <c r="J1486" s="53">
        <f t="shared" si="23"/>
        <v>22613</v>
      </c>
      <c r="K1486" s="33">
        <f>DATEDIF(J1486,DATE(2023,6,8),"Y")</f>
        <v>61</v>
      </c>
    </row>
    <row r="1487" spans="1:11" x14ac:dyDescent="0.25">
      <c r="A1487" s="22" t="s">
        <v>1518</v>
      </c>
      <c r="B1487" s="23">
        <v>1961</v>
      </c>
      <c r="C1487" s="23" t="s">
        <v>15</v>
      </c>
      <c r="D1487" s="23">
        <v>28</v>
      </c>
      <c r="E1487" s="23">
        <v>0</v>
      </c>
      <c r="F1487" s="44">
        <v>12574.05</v>
      </c>
      <c r="G1487" s="22" t="s">
        <v>12</v>
      </c>
      <c r="H1487" s="22" t="s">
        <v>16</v>
      </c>
      <c r="I1487" s="22" t="s">
        <v>42</v>
      </c>
      <c r="J1487" s="52">
        <f t="shared" si="23"/>
        <v>22613</v>
      </c>
      <c r="K1487" s="32">
        <f>DATEDIF(J1487,DATE(2023,6,8),"Y")</f>
        <v>61</v>
      </c>
    </row>
    <row r="1488" spans="1:11" x14ac:dyDescent="0.25">
      <c r="A1488" s="25" t="s">
        <v>1519</v>
      </c>
      <c r="B1488" s="26">
        <v>1969</v>
      </c>
      <c r="C1488" s="26" t="s">
        <v>15</v>
      </c>
      <c r="D1488" s="26">
        <v>26</v>
      </c>
      <c r="E1488" s="26">
        <v>0</v>
      </c>
      <c r="F1488" s="45">
        <v>12579.92</v>
      </c>
      <c r="G1488" s="25" t="s">
        <v>12</v>
      </c>
      <c r="H1488" s="25" t="s">
        <v>16</v>
      </c>
      <c r="I1488" s="25" t="s">
        <v>200</v>
      </c>
      <c r="J1488" s="53">
        <f t="shared" si="23"/>
        <v>25533</v>
      </c>
      <c r="K1488" s="33">
        <f>DATEDIF(J1488,DATE(2023,6,8),"Y")</f>
        <v>53</v>
      </c>
    </row>
    <row r="1489" spans="1:11" x14ac:dyDescent="0.25">
      <c r="A1489" s="22" t="s">
        <v>1520</v>
      </c>
      <c r="B1489" s="23">
        <v>1970</v>
      </c>
      <c r="C1489" s="23" t="s">
        <v>18</v>
      </c>
      <c r="D1489" s="23">
        <v>18</v>
      </c>
      <c r="E1489" s="23">
        <v>5</v>
      </c>
      <c r="F1489" s="44">
        <v>12592.53</v>
      </c>
      <c r="G1489" s="22" t="s">
        <v>12</v>
      </c>
      <c r="H1489" s="22" t="s">
        <v>11</v>
      </c>
      <c r="I1489" s="22" t="s">
        <v>13</v>
      </c>
      <c r="J1489" s="52">
        <f t="shared" si="23"/>
        <v>25737</v>
      </c>
      <c r="K1489" s="32">
        <f>DATEDIF(J1489,DATE(2023,6,8),"Y")</f>
        <v>52</v>
      </c>
    </row>
    <row r="1490" spans="1:11" x14ac:dyDescent="0.25">
      <c r="A1490" s="25" t="s">
        <v>1521</v>
      </c>
      <c r="B1490" s="26">
        <v>1988</v>
      </c>
      <c r="C1490" s="26" t="s">
        <v>35</v>
      </c>
      <c r="D1490" s="26">
        <v>11</v>
      </c>
      <c r="E1490" s="26">
        <v>3</v>
      </c>
      <c r="F1490" s="45">
        <v>12600.46</v>
      </c>
      <c r="G1490" s="25" t="s">
        <v>12</v>
      </c>
      <c r="H1490" s="25" t="s">
        <v>16</v>
      </c>
      <c r="I1490" s="25" t="s">
        <v>249</v>
      </c>
      <c r="J1490" s="53">
        <f t="shared" si="23"/>
        <v>32366</v>
      </c>
      <c r="K1490" s="33">
        <f>DATEDIF(J1490,DATE(2023,6,8),"Y")</f>
        <v>34</v>
      </c>
    </row>
    <row r="1491" spans="1:11" x14ac:dyDescent="0.25">
      <c r="A1491" s="22" t="s">
        <v>1522</v>
      </c>
      <c r="B1491" s="23">
        <v>1998</v>
      </c>
      <c r="C1491" s="23" t="s">
        <v>15</v>
      </c>
      <c r="D1491" s="23">
        <v>18</v>
      </c>
      <c r="E1491" s="23">
        <v>1</v>
      </c>
      <c r="F1491" s="44">
        <v>12609.89</v>
      </c>
      <c r="G1491" s="22" t="s">
        <v>12</v>
      </c>
      <c r="H1491" s="22" t="s">
        <v>12</v>
      </c>
      <c r="I1491" s="22" t="s">
        <v>23</v>
      </c>
      <c r="J1491" s="52">
        <f t="shared" si="23"/>
        <v>36117</v>
      </c>
      <c r="K1491" s="32">
        <f>DATEDIF(J1491,DATE(2023,6,8),"Y")</f>
        <v>24</v>
      </c>
    </row>
    <row r="1492" spans="1:11" x14ac:dyDescent="0.25">
      <c r="A1492" s="25" t="s">
        <v>1523</v>
      </c>
      <c r="B1492" s="26">
        <v>1963</v>
      </c>
      <c r="C1492" s="26" t="s">
        <v>35</v>
      </c>
      <c r="D1492" s="26">
        <v>19</v>
      </c>
      <c r="E1492" s="26">
        <v>0</v>
      </c>
      <c r="F1492" s="45">
        <v>12622.18</v>
      </c>
      <c r="G1492" s="25" t="s">
        <v>12</v>
      </c>
      <c r="H1492" s="25" t="s">
        <v>16</v>
      </c>
      <c r="I1492" s="25" t="s">
        <v>23</v>
      </c>
      <c r="J1492" s="53">
        <f t="shared" si="23"/>
        <v>23242</v>
      </c>
      <c r="K1492" s="33">
        <f>DATEDIF(J1492,DATE(2023,6,8),"Y")</f>
        <v>59</v>
      </c>
    </row>
    <row r="1493" spans="1:11" x14ac:dyDescent="0.25">
      <c r="A1493" s="22" t="s">
        <v>1524</v>
      </c>
      <c r="B1493" s="23">
        <v>1970</v>
      </c>
      <c r="C1493" s="23" t="s">
        <v>30</v>
      </c>
      <c r="D1493" s="23">
        <v>28</v>
      </c>
      <c r="E1493" s="23">
        <v>0</v>
      </c>
      <c r="F1493" s="44">
        <v>12624.74</v>
      </c>
      <c r="G1493" s="22" t="s">
        <v>12</v>
      </c>
      <c r="H1493" s="22" t="s">
        <v>16</v>
      </c>
      <c r="I1493" s="22" t="s">
        <v>23</v>
      </c>
      <c r="J1493" s="52">
        <f t="shared" si="23"/>
        <v>25930</v>
      </c>
      <c r="K1493" s="32">
        <f>DATEDIF(J1493,DATE(2023,6,8),"Y")</f>
        <v>52</v>
      </c>
    </row>
    <row r="1494" spans="1:11" x14ac:dyDescent="0.25">
      <c r="A1494" s="25" t="s">
        <v>1525</v>
      </c>
      <c r="B1494" s="26">
        <v>1965</v>
      </c>
      <c r="C1494" s="26" t="s">
        <v>37</v>
      </c>
      <c r="D1494" s="26">
        <v>4</v>
      </c>
      <c r="E1494" s="26">
        <v>2</v>
      </c>
      <c r="F1494" s="45">
        <v>12629.17</v>
      </c>
      <c r="G1494" s="25" t="s">
        <v>12</v>
      </c>
      <c r="H1494" s="25" t="s">
        <v>16</v>
      </c>
      <c r="I1494" s="25" t="s">
        <v>13</v>
      </c>
      <c r="J1494" s="53">
        <f t="shared" si="23"/>
        <v>24019</v>
      </c>
      <c r="K1494" s="33">
        <f>DATEDIF(J1494,DATE(2023,6,8),"Y")</f>
        <v>57</v>
      </c>
    </row>
    <row r="1495" spans="1:11" x14ac:dyDescent="0.25">
      <c r="A1495" s="22" t="s">
        <v>1526</v>
      </c>
      <c r="B1495" s="23">
        <v>1962</v>
      </c>
      <c r="C1495" s="23" t="s">
        <v>15</v>
      </c>
      <c r="D1495" s="23">
        <v>22</v>
      </c>
      <c r="E1495" s="23">
        <v>0</v>
      </c>
      <c r="F1495" s="44">
        <v>12629.9</v>
      </c>
      <c r="G1495" s="22" t="s">
        <v>12</v>
      </c>
      <c r="H1495" s="22" t="s">
        <v>12</v>
      </c>
      <c r="I1495" s="22" t="s">
        <v>13</v>
      </c>
      <c r="J1495" s="52">
        <f t="shared" si="23"/>
        <v>22972</v>
      </c>
      <c r="K1495" s="32">
        <f>DATEDIF(J1495,DATE(2023,6,8),"Y")</f>
        <v>60</v>
      </c>
    </row>
    <row r="1496" spans="1:11" x14ac:dyDescent="0.25">
      <c r="A1496" s="25" t="s">
        <v>1527</v>
      </c>
      <c r="B1496" s="26">
        <v>1962</v>
      </c>
      <c r="C1496" s="26" t="s">
        <v>10</v>
      </c>
      <c r="D1496" s="26">
        <v>22</v>
      </c>
      <c r="E1496" s="26">
        <v>0</v>
      </c>
      <c r="F1496" s="45">
        <v>12638.2</v>
      </c>
      <c r="G1496" s="25" t="s">
        <v>12</v>
      </c>
      <c r="H1496" s="25" t="s">
        <v>16</v>
      </c>
      <c r="I1496" s="25" t="s">
        <v>42</v>
      </c>
      <c r="J1496" s="53">
        <f t="shared" si="23"/>
        <v>22849</v>
      </c>
      <c r="K1496" s="33">
        <f>DATEDIF(J1496,DATE(2023,6,8),"Y")</f>
        <v>60</v>
      </c>
    </row>
    <row r="1497" spans="1:11" x14ac:dyDescent="0.25">
      <c r="A1497" s="22" t="s">
        <v>1528</v>
      </c>
      <c r="B1497" s="23">
        <v>1972</v>
      </c>
      <c r="C1497" s="23" t="s">
        <v>20</v>
      </c>
      <c r="D1497" s="23">
        <v>5</v>
      </c>
      <c r="E1497" s="23">
        <v>0</v>
      </c>
      <c r="F1497" s="44">
        <v>12640.24</v>
      </c>
      <c r="G1497" s="22" t="s">
        <v>12</v>
      </c>
      <c r="H1497" s="22" t="s">
        <v>16</v>
      </c>
      <c r="I1497" s="22" t="s">
        <v>42</v>
      </c>
      <c r="J1497" s="52">
        <f t="shared" si="23"/>
        <v>26547</v>
      </c>
      <c r="K1497" s="32">
        <f>DATEDIF(J1497,DATE(2023,6,8),"Y")</f>
        <v>50</v>
      </c>
    </row>
    <row r="1498" spans="1:11" x14ac:dyDescent="0.25">
      <c r="A1498" s="25" t="s">
        <v>1529</v>
      </c>
      <c r="B1498" s="26">
        <v>1966</v>
      </c>
      <c r="C1498" s="26" t="s">
        <v>30</v>
      </c>
      <c r="D1498" s="26">
        <v>17</v>
      </c>
      <c r="E1498" s="26">
        <v>2</v>
      </c>
      <c r="F1498" s="45">
        <v>12643.38</v>
      </c>
      <c r="G1498" s="25" t="s">
        <v>12</v>
      </c>
      <c r="H1498" s="25" t="s">
        <v>16</v>
      </c>
      <c r="I1498" s="25" t="s">
        <v>23</v>
      </c>
      <c r="J1498" s="53">
        <f t="shared" si="23"/>
        <v>24458</v>
      </c>
      <c r="K1498" s="33">
        <f>DATEDIF(J1498,DATE(2023,6,8),"Y")</f>
        <v>56</v>
      </c>
    </row>
    <row r="1499" spans="1:11" x14ac:dyDescent="0.25">
      <c r="A1499" s="22" t="s">
        <v>1530</v>
      </c>
      <c r="B1499" s="23">
        <v>1962</v>
      </c>
      <c r="C1499" s="23" t="s">
        <v>10</v>
      </c>
      <c r="D1499" s="23">
        <v>11</v>
      </c>
      <c r="E1499" s="23">
        <v>0</v>
      </c>
      <c r="F1499" s="44">
        <v>12644.59</v>
      </c>
      <c r="G1499" s="22" t="s">
        <v>12</v>
      </c>
      <c r="H1499" s="22" t="s">
        <v>11</v>
      </c>
      <c r="I1499" s="22" t="s">
        <v>42</v>
      </c>
      <c r="J1499" s="52">
        <f t="shared" si="23"/>
        <v>22838</v>
      </c>
      <c r="K1499" s="32">
        <f>DATEDIF(J1499,DATE(2023,6,8),"Y")</f>
        <v>60</v>
      </c>
    </row>
    <row r="1500" spans="1:11" x14ac:dyDescent="0.25">
      <c r="A1500" s="25" t="s">
        <v>1531</v>
      </c>
      <c r="B1500" s="26">
        <v>1965</v>
      </c>
      <c r="C1500" s="26" t="s">
        <v>20</v>
      </c>
      <c r="D1500" s="26">
        <v>14</v>
      </c>
      <c r="E1500" s="26">
        <v>2</v>
      </c>
      <c r="F1500" s="45">
        <v>12646.21</v>
      </c>
      <c r="G1500" s="25" t="s">
        <v>12</v>
      </c>
      <c r="H1500" s="25" t="s">
        <v>11</v>
      </c>
      <c r="I1500" s="25" t="s">
        <v>42</v>
      </c>
      <c r="J1500" s="53">
        <f t="shared" si="23"/>
        <v>23999</v>
      </c>
      <c r="K1500" s="33">
        <f>DATEDIF(J1500,DATE(2023,6,8),"Y")</f>
        <v>57</v>
      </c>
    </row>
    <row r="1501" spans="1:11" x14ac:dyDescent="0.25">
      <c r="A1501" s="22" t="s">
        <v>1532</v>
      </c>
      <c r="B1501" s="23">
        <v>1962</v>
      </c>
      <c r="C1501" s="23" t="s">
        <v>35</v>
      </c>
      <c r="D1501" s="23">
        <v>27</v>
      </c>
      <c r="E1501" s="23">
        <v>0</v>
      </c>
      <c r="F1501" s="44">
        <v>12648.7</v>
      </c>
      <c r="G1501" s="22" t="s">
        <v>12</v>
      </c>
      <c r="H1501" s="22" t="s">
        <v>11</v>
      </c>
      <c r="I1501" s="22" t="s">
        <v>13</v>
      </c>
      <c r="J1501" s="52">
        <f t="shared" si="23"/>
        <v>22885</v>
      </c>
      <c r="K1501" s="32">
        <f>DATEDIF(J1501,DATE(2023,6,8),"Y")</f>
        <v>60</v>
      </c>
    </row>
    <row r="1502" spans="1:11" x14ac:dyDescent="0.25">
      <c r="A1502" s="25" t="s">
        <v>1533</v>
      </c>
      <c r="B1502" s="26">
        <v>1974</v>
      </c>
      <c r="C1502" s="26" t="s">
        <v>20</v>
      </c>
      <c r="D1502" s="26">
        <v>24</v>
      </c>
      <c r="E1502" s="26">
        <v>0</v>
      </c>
      <c r="F1502" s="45">
        <v>12697.48</v>
      </c>
      <c r="G1502" s="25" t="s">
        <v>12</v>
      </c>
      <c r="H1502" s="25" t="s">
        <v>12</v>
      </c>
      <c r="I1502" s="25" t="s">
        <v>300</v>
      </c>
      <c r="J1502" s="53">
        <f t="shared" si="23"/>
        <v>27296</v>
      </c>
      <c r="K1502" s="33">
        <f>DATEDIF(J1502,DATE(2023,6,8),"Y")</f>
        <v>48</v>
      </c>
    </row>
    <row r="1503" spans="1:11" x14ac:dyDescent="0.25">
      <c r="A1503" s="22" t="s">
        <v>1534</v>
      </c>
      <c r="B1503" s="23">
        <v>1992</v>
      </c>
      <c r="C1503" s="23" t="s">
        <v>10</v>
      </c>
      <c r="D1503" s="23">
        <v>7</v>
      </c>
      <c r="E1503" s="23">
        <v>0</v>
      </c>
      <c r="F1503" s="44">
        <v>12699.56</v>
      </c>
      <c r="G1503" s="22" t="s">
        <v>12</v>
      </c>
      <c r="H1503" s="22" t="s">
        <v>11</v>
      </c>
      <c r="I1503" s="22" t="s">
        <v>42</v>
      </c>
      <c r="J1503" s="52">
        <f t="shared" si="23"/>
        <v>33792</v>
      </c>
      <c r="K1503" s="32">
        <f>DATEDIF(J1503,DATE(2023,6,8),"Y")</f>
        <v>30</v>
      </c>
    </row>
    <row r="1504" spans="1:11" x14ac:dyDescent="0.25">
      <c r="A1504" s="25" t="s">
        <v>1535</v>
      </c>
      <c r="B1504" s="26">
        <v>1964</v>
      </c>
      <c r="C1504" s="26" t="s">
        <v>15</v>
      </c>
      <c r="D1504" s="26">
        <v>28</v>
      </c>
      <c r="E1504" s="26">
        <v>0</v>
      </c>
      <c r="F1504" s="45">
        <v>12700.63</v>
      </c>
      <c r="G1504" s="25" t="s">
        <v>12</v>
      </c>
      <c r="H1504" s="25" t="s">
        <v>12</v>
      </c>
      <c r="I1504" s="25" t="s">
        <v>42</v>
      </c>
      <c r="J1504" s="53">
        <f t="shared" si="23"/>
        <v>23709</v>
      </c>
      <c r="K1504" s="33">
        <f>DATEDIF(J1504,DATE(2023,6,8),"Y")</f>
        <v>58</v>
      </c>
    </row>
    <row r="1505" spans="1:11" x14ac:dyDescent="0.25">
      <c r="A1505" s="22" t="s">
        <v>1536</v>
      </c>
      <c r="B1505" s="23">
        <v>1970</v>
      </c>
      <c r="C1505" s="23" t="s">
        <v>10</v>
      </c>
      <c r="D1505" s="23">
        <v>8</v>
      </c>
      <c r="E1505" s="23">
        <v>0</v>
      </c>
      <c r="F1505" s="44">
        <v>12713</v>
      </c>
      <c r="G1505" s="22" t="s">
        <v>12</v>
      </c>
      <c r="H1505" s="22" t="s">
        <v>16</v>
      </c>
      <c r="I1505" s="22" t="s">
        <v>42</v>
      </c>
      <c r="J1505" s="52">
        <f t="shared" si="23"/>
        <v>25757</v>
      </c>
      <c r="K1505" s="32">
        <f>DATEDIF(J1505,DATE(2023,6,8),"Y")</f>
        <v>52</v>
      </c>
    </row>
    <row r="1506" spans="1:11" x14ac:dyDescent="0.25">
      <c r="A1506" s="25" t="s">
        <v>1537</v>
      </c>
      <c r="B1506" s="26">
        <v>1988</v>
      </c>
      <c r="C1506" s="26" t="s">
        <v>10</v>
      </c>
      <c r="D1506" s="26">
        <v>17</v>
      </c>
      <c r="E1506" s="26">
        <v>3</v>
      </c>
      <c r="F1506" s="45">
        <v>12718.21</v>
      </c>
      <c r="G1506" s="25" t="s">
        <v>12</v>
      </c>
      <c r="H1506" s="25" t="s">
        <v>16</v>
      </c>
      <c r="I1506" s="25" t="s">
        <v>535</v>
      </c>
      <c r="J1506" s="53">
        <f t="shared" si="23"/>
        <v>32341</v>
      </c>
      <c r="K1506" s="33">
        <f>DATEDIF(J1506,DATE(2023,6,8),"Y")</f>
        <v>34</v>
      </c>
    </row>
    <row r="1507" spans="1:11" x14ac:dyDescent="0.25">
      <c r="A1507" s="22" t="s">
        <v>1538</v>
      </c>
      <c r="B1507" s="23">
        <v>1962</v>
      </c>
      <c r="C1507" s="23" t="s">
        <v>20</v>
      </c>
      <c r="D1507" s="23">
        <v>2</v>
      </c>
      <c r="E1507" s="23">
        <v>0</v>
      </c>
      <c r="F1507" s="44">
        <v>12731</v>
      </c>
      <c r="G1507" s="22" t="s">
        <v>12</v>
      </c>
      <c r="H1507" s="22" t="s">
        <v>12</v>
      </c>
      <c r="I1507" s="22" t="s">
        <v>168</v>
      </c>
      <c r="J1507" s="52">
        <f t="shared" si="23"/>
        <v>22891</v>
      </c>
      <c r="K1507" s="32">
        <f>DATEDIF(J1507,DATE(2023,6,8),"Y")</f>
        <v>60</v>
      </c>
    </row>
    <row r="1508" spans="1:11" x14ac:dyDescent="0.25">
      <c r="A1508" s="25" t="s">
        <v>1539</v>
      </c>
      <c r="B1508" s="26">
        <v>1962</v>
      </c>
      <c r="C1508" s="26" t="s">
        <v>37</v>
      </c>
      <c r="D1508" s="26">
        <v>1</v>
      </c>
      <c r="E1508" s="26">
        <v>0</v>
      </c>
      <c r="F1508" s="45">
        <v>12741.17</v>
      </c>
      <c r="G1508" s="25" t="s">
        <v>12</v>
      </c>
      <c r="H1508" s="25" t="s">
        <v>16</v>
      </c>
      <c r="I1508" s="25" t="s">
        <v>356</v>
      </c>
      <c r="J1508" s="53">
        <f t="shared" si="23"/>
        <v>22920</v>
      </c>
      <c r="K1508" s="33">
        <f>DATEDIF(J1508,DATE(2023,6,8),"Y")</f>
        <v>60</v>
      </c>
    </row>
    <row r="1509" spans="1:11" x14ac:dyDescent="0.25">
      <c r="A1509" s="22" t="s">
        <v>1540</v>
      </c>
      <c r="B1509" s="23">
        <v>1975</v>
      </c>
      <c r="C1509" s="23" t="s">
        <v>20</v>
      </c>
      <c r="D1509" s="23">
        <v>25</v>
      </c>
      <c r="E1509" s="23">
        <v>1</v>
      </c>
      <c r="F1509" s="44">
        <v>12770.27</v>
      </c>
      <c r="G1509" s="22" t="s">
        <v>12</v>
      </c>
      <c r="H1509" s="22" t="s">
        <v>12</v>
      </c>
      <c r="I1509" s="22" t="s">
        <v>300</v>
      </c>
      <c r="J1509" s="52">
        <f t="shared" si="23"/>
        <v>27662</v>
      </c>
      <c r="K1509" s="32">
        <f>DATEDIF(J1509,DATE(2023,6,8),"Y")</f>
        <v>47</v>
      </c>
    </row>
    <row r="1510" spans="1:11" x14ac:dyDescent="0.25">
      <c r="A1510" s="25" t="s">
        <v>1541</v>
      </c>
      <c r="B1510" s="26">
        <v>1972</v>
      </c>
      <c r="C1510" s="26" t="s">
        <v>37</v>
      </c>
      <c r="D1510" s="26">
        <v>7</v>
      </c>
      <c r="E1510" s="26">
        <v>0</v>
      </c>
      <c r="F1510" s="45">
        <v>12776.05</v>
      </c>
      <c r="G1510" s="25" t="s">
        <v>12</v>
      </c>
      <c r="H1510" s="25" t="s">
        <v>12</v>
      </c>
      <c r="I1510" s="25" t="s">
        <v>535</v>
      </c>
      <c r="J1510" s="53">
        <f t="shared" si="23"/>
        <v>26579</v>
      </c>
      <c r="K1510" s="33">
        <f>DATEDIF(J1510,DATE(2023,6,8),"Y")</f>
        <v>50</v>
      </c>
    </row>
    <row r="1511" spans="1:11" x14ac:dyDescent="0.25">
      <c r="A1511" s="22" t="s">
        <v>1542</v>
      </c>
      <c r="B1511" s="23">
        <v>1963</v>
      </c>
      <c r="C1511" s="23" t="s">
        <v>30</v>
      </c>
      <c r="D1511" s="23">
        <v>5</v>
      </c>
      <c r="E1511" s="23">
        <v>0</v>
      </c>
      <c r="F1511" s="44">
        <v>12788.03</v>
      </c>
      <c r="G1511" s="22" t="s">
        <v>12</v>
      </c>
      <c r="H1511" s="22" t="s">
        <v>12</v>
      </c>
      <c r="I1511" s="22" t="s">
        <v>200</v>
      </c>
      <c r="J1511" s="52">
        <f t="shared" si="23"/>
        <v>23350</v>
      </c>
      <c r="K1511" s="32">
        <f>DATEDIF(J1511,DATE(2023,6,8),"Y")</f>
        <v>59</v>
      </c>
    </row>
    <row r="1512" spans="1:11" x14ac:dyDescent="0.25">
      <c r="A1512" s="25" t="s">
        <v>1543</v>
      </c>
      <c r="B1512" s="26">
        <v>1983</v>
      </c>
      <c r="C1512" s="26" t="s">
        <v>37</v>
      </c>
      <c r="D1512" s="26">
        <v>29</v>
      </c>
      <c r="E1512" s="26">
        <v>3</v>
      </c>
      <c r="F1512" s="45">
        <v>12788.18</v>
      </c>
      <c r="G1512" s="25" t="s">
        <v>12</v>
      </c>
      <c r="H1512" s="25" t="s">
        <v>16</v>
      </c>
      <c r="I1512" s="25" t="s">
        <v>535</v>
      </c>
      <c r="J1512" s="53">
        <f t="shared" si="23"/>
        <v>30618</v>
      </c>
      <c r="K1512" s="33">
        <f>DATEDIF(J1512,DATE(2023,6,8),"Y")</f>
        <v>39</v>
      </c>
    </row>
    <row r="1513" spans="1:11" x14ac:dyDescent="0.25">
      <c r="A1513" s="22" t="s">
        <v>1544</v>
      </c>
      <c r="B1513" s="23">
        <v>1978</v>
      </c>
      <c r="C1513" s="23" t="s">
        <v>10</v>
      </c>
      <c r="D1513" s="23">
        <v>24</v>
      </c>
      <c r="E1513" s="23">
        <v>0</v>
      </c>
      <c r="F1513" s="44">
        <v>12797.21</v>
      </c>
      <c r="G1513" s="22" t="s">
        <v>12</v>
      </c>
      <c r="H1513" s="22" t="s">
        <v>16</v>
      </c>
      <c r="I1513" s="22" t="s">
        <v>247</v>
      </c>
      <c r="J1513" s="52">
        <f t="shared" si="23"/>
        <v>28695</v>
      </c>
      <c r="K1513" s="32">
        <f>DATEDIF(J1513,DATE(2023,6,8),"Y")</f>
        <v>44</v>
      </c>
    </row>
    <row r="1514" spans="1:11" x14ac:dyDescent="0.25">
      <c r="A1514" s="25" t="s">
        <v>1545</v>
      </c>
      <c r="B1514" s="26">
        <v>1963</v>
      </c>
      <c r="C1514" s="26" t="s">
        <v>10</v>
      </c>
      <c r="D1514" s="26">
        <v>20</v>
      </c>
      <c r="E1514" s="26">
        <v>0</v>
      </c>
      <c r="F1514" s="45">
        <v>12815.44</v>
      </c>
      <c r="G1514" s="25" t="s">
        <v>12</v>
      </c>
      <c r="H1514" s="25" t="s">
        <v>12</v>
      </c>
      <c r="I1514" s="25" t="s">
        <v>247</v>
      </c>
      <c r="J1514" s="53">
        <f t="shared" si="23"/>
        <v>23212</v>
      </c>
      <c r="K1514" s="33">
        <f>DATEDIF(J1514,DATE(2023,6,8),"Y")</f>
        <v>59</v>
      </c>
    </row>
    <row r="1515" spans="1:11" x14ac:dyDescent="0.25">
      <c r="A1515" s="22" t="s">
        <v>1546</v>
      </c>
      <c r="B1515" s="23">
        <v>1967</v>
      </c>
      <c r="C1515" s="23" t="s">
        <v>20</v>
      </c>
      <c r="D1515" s="23">
        <v>25</v>
      </c>
      <c r="E1515" s="23">
        <v>0</v>
      </c>
      <c r="F1515" s="44">
        <v>12823.25</v>
      </c>
      <c r="G1515" s="22" t="s">
        <v>12</v>
      </c>
      <c r="H1515" s="22" t="s">
        <v>12</v>
      </c>
      <c r="I1515" s="22" t="s">
        <v>300</v>
      </c>
      <c r="J1515" s="52">
        <f t="shared" si="23"/>
        <v>24740</v>
      </c>
      <c r="K1515" s="32">
        <f>DATEDIF(J1515,DATE(2023,6,8),"Y")</f>
        <v>55</v>
      </c>
    </row>
    <row r="1516" spans="1:11" x14ac:dyDescent="0.25">
      <c r="A1516" s="25" t="s">
        <v>1547</v>
      </c>
      <c r="B1516" s="26">
        <v>2004</v>
      </c>
      <c r="C1516" s="26" t="s">
        <v>15</v>
      </c>
      <c r="D1516" s="26">
        <v>9</v>
      </c>
      <c r="E1516" s="26">
        <v>2</v>
      </c>
      <c r="F1516" s="45">
        <v>12829.46</v>
      </c>
      <c r="G1516" s="25" t="s">
        <v>12</v>
      </c>
      <c r="H1516" s="25" t="s">
        <v>12</v>
      </c>
      <c r="I1516" s="25" t="s">
        <v>168</v>
      </c>
      <c r="J1516" s="53">
        <f t="shared" si="23"/>
        <v>38300</v>
      </c>
      <c r="K1516" s="33">
        <f>DATEDIF(J1516,DATE(2023,6,8),"Y")</f>
        <v>18</v>
      </c>
    </row>
    <row r="1517" spans="1:11" x14ac:dyDescent="0.25">
      <c r="A1517" s="22" t="s">
        <v>1548</v>
      </c>
      <c r="B1517" s="23">
        <v>1993</v>
      </c>
      <c r="C1517" s="23" t="s">
        <v>20</v>
      </c>
      <c r="D1517" s="23">
        <v>27</v>
      </c>
      <c r="E1517" s="23">
        <v>0</v>
      </c>
      <c r="F1517" s="44">
        <v>12847.24</v>
      </c>
      <c r="G1517" s="22" t="s">
        <v>12</v>
      </c>
      <c r="H1517" s="22" t="s">
        <v>11</v>
      </c>
      <c r="I1517" s="22" t="s">
        <v>23</v>
      </c>
      <c r="J1517" s="52">
        <f t="shared" si="23"/>
        <v>34239</v>
      </c>
      <c r="K1517" s="32">
        <f>DATEDIF(J1517,DATE(2023,6,8),"Y")</f>
        <v>29</v>
      </c>
    </row>
    <row r="1518" spans="1:11" x14ac:dyDescent="0.25">
      <c r="A1518" s="25" t="s">
        <v>1549</v>
      </c>
      <c r="B1518" s="26">
        <v>1973</v>
      </c>
      <c r="C1518" s="26" t="s">
        <v>20</v>
      </c>
      <c r="D1518" s="26">
        <v>22</v>
      </c>
      <c r="E1518" s="26">
        <v>0</v>
      </c>
      <c r="F1518" s="45">
        <v>12852.37</v>
      </c>
      <c r="G1518" s="25" t="s">
        <v>12</v>
      </c>
      <c r="H1518" s="25" t="s">
        <v>16</v>
      </c>
      <c r="I1518" s="25" t="s">
        <v>23</v>
      </c>
      <c r="J1518" s="53">
        <f t="shared" si="23"/>
        <v>26929</v>
      </c>
      <c r="K1518" s="33">
        <f>DATEDIF(J1518,DATE(2023,6,8),"Y")</f>
        <v>49</v>
      </c>
    </row>
    <row r="1519" spans="1:11" x14ac:dyDescent="0.25">
      <c r="A1519" s="22" t="s">
        <v>1550</v>
      </c>
      <c r="B1519" s="23">
        <v>1963</v>
      </c>
      <c r="C1519" s="23" t="s">
        <v>20</v>
      </c>
      <c r="D1519" s="23">
        <v>27</v>
      </c>
      <c r="E1519" s="23">
        <v>0</v>
      </c>
      <c r="F1519" s="44">
        <v>12856.84</v>
      </c>
      <c r="G1519" s="22" t="s">
        <v>12</v>
      </c>
      <c r="H1519" s="22" t="s">
        <v>12</v>
      </c>
      <c r="I1519" s="22" t="s">
        <v>300</v>
      </c>
      <c r="J1519" s="52">
        <f t="shared" si="23"/>
        <v>23281</v>
      </c>
      <c r="K1519" s="32">
        <f>DATEDIF(J1519,DATE(2023,6,8),"Y")</f>
        <v>59</v>
      </c>
    </row>
    <row r="1520" spans="1:11" x14ac:dyDescent="0.25">
      <c r="A1520" s="25" t="s">
        <v>1551</v>
      </c>
      <c r="B1520" s="26">
        <v>1984</v>
      </c>
      <c r="C1520" s="26" t="s">
        <v>35</v>
      </c>
      <c r="D1520" s="26">
        <v>6</v>
      </c>
      <c r="E1520" s="26">
        <v>3</v>
      </c>
      <c r="F1520" s="45">
        <v>12870.31</v>
      </c>
      <c r="G1520" s="25" t="s">
        <v>12</v>
      </c>
      <c r="H1520" s="25" t="s">
        <v>12</v>
      </c>
      <c r="I1520" s="25" t="s">
        <v>23</v>
      </c>
      <c r="J1520" s="53">
        <f t="shared" si="23"/>
        <v>30900</v>
      </c>
      <c r="K1520" s="33">
        <f>DATEDIF(J1520,DATE(2023,6,8),"Y")</f>
        <v>38</v>
      </c>
    </row>
    <row r="1521" spans="1:11" x14ac:dyDescent="0.25">
      <c r="A1521" s="22" t="s">
        <v>1552</v>
      </c>
      <c r="B1521" s="23">
        <v>2004</v>
      </c>
      <c r="C1521" s="23" t="s">
        <v>10</v>
      </c>
      <c r="D1521" s="23">
        <v>9</v>
      </c>
      <c r="E1521" s="23">
        <v>0</v>
      </c>
      <c r="F1521" s="44">
        <v>12890.06</v>
      </c>
      <c r="G1521" s="22" t="s">
        <v>12</v>
      </c>
      <c r="H1521" s="22" t="s">
        <v>16</v>
      </c>
      <c r="I1521" s="22" t="s">
        <v>166</v>
      </c>
      <c r="J1521" s="52">
        <f t="shared" si="23"/>
        <v>38177</v>
      </c>
      <c r="K1521" s="32">
        <f>DATEDIF(J1521,DATE(2023,6,8),"Y")</f>
        <v>18</v>
      </c>
    </row>
    <row r="1522" spans="1:11" x14ac:dyDescent="0.25">
      <c r="A1522" s="25" t="s">
        <v>1553</v>
      </c>
      <c r="B1522" s="26">
        <v>1963</v>
      </c>
      <c r="C1522" s="26" t="s">
        <v>35</v>
      </c>
      <c r="D1522" s="26">
        <v>16</v>
      </c>
      <c r="E1522" s="26">
        <v>1</v>
      </c>
      <c r="F1522" s="45">
        <v>12913.99</v>
      </c>
      <c r="G1522" s="25" t="s">
        <v>12</v>
      </c>
      <c r="H1522" s="25" t="s">
        <v>11</v>
      </c>
      <c r="I1522" s="25" t="s">
        <v>168</v>
      </c>
      <c r="J1522" s="53">
        <f t="shared" si="23"/>
        <v>23239</v>
      </c>
      <c r="K1522" s="33">
        <f>DATEDIF(J1522,DATE(2023,6,8),"Y")</f>
        <v>59</v>
      </c>
    </row>
    <row r="1523" spans="1:11" x14ac:dyDescent="0.25">
      <c r="A1523" s="22" t="s">
        <v>1554</v>
      </c>
      <c r="B1523" s="23">
        <v>1963</v>
      </c>
      <c r="C1523" s="23" t="s">
        <v>20</v>
      </c>
      <c r="D1523" s="23">
        <v>1</v>
      </c>
      <c r="E1523" s="23">
        <v>2</v>
      </c>
      <c r="F1523" s="44">
        <v>12925.89</v>
      </c>
      <c r="G1523" s="22" t="s">
        <v>12</v>
      </c>
      <c r="H1523" s="22" t="s">
        <v>11</v>
      </c>
      <c r="I1523" s="22" t="s">
        <v>13</v>
      </c>
      <c r="J1523" s="52">
        <f t="shared" si="23"/>
        <v>23255</v>
      </c>
      <c r="K1523" s="32">
        <f>DATEDIF(J1523,DATE(2023,6,8),"Y")</f>
        <v>59</v>
      </c>
    </row>
    <row r="1524" spans="1:11" x14ac:dyDescent="0.25">
      <c r="A1524" s="25" t="s">
        <v>1555</v>
      </c>
      <c r="B1524" s="26">
        <v>1963</v>
      </c>
      <c r="C1524" s="26" t="s">
        <v>35</v>
      </c>
      <c r="D1524" s="26">
        <v>14</v>
      </c>
      <c r="E1524" s="26">
        <v>2</v>
      </c>
      <c r="F1524" s="45">
        <v>12928.79</v>
      </c>
      <c r="G1524" s="25" t="s">
        <v>12</v>
      </c>
      <c r="H1524" s="25" t="s">
        <v>11</v>
      </c>
      <c r="I1524" s="25" t="s">
        <v>13</v>
      </c>
      <c r="J1524" s="53">
        <f t="shared" si="23"/>
        <v>23237</v>
      </c>
      <c r="K1524" s="33">
        <f>DATEDIF(J1524,DATE(2023,6,8),"Y")</f>
        <v>59</v>
      </c>
    </row>
    <row r="1525" spans="1:11" x14ac:dyDescent="0.25">
      <c r="A1525" s="22" t="s">
        <v>1556</v>
      </c>
      <c r="B1525" s="23">
        <v>1966</v>
      </c>
      <c r="C1525" s="23" t="s">
        <v>30</v>
      </c>
      <c r="D1525" s="23">
        <v>22</v>
      </c>
      <c r="E1525" s="23">
        <v>4</v>
      </c>
      <c r="F1525" s="44">
        <v>12949.16</v>
      </c>
      <c r="G1525" s="22" t="s">
        <v>12</v>
      </c>
      <c r="H1525" s="22" t="s">
        <v>12</v>
      </c>
      <c r="I1525" s="22" t="s">
        <v>13</v>
      </c>
      <c r="J1525" s="52">
        <f t="shared" si="23"/>
        <v>24463</v>
      </c>
      <c r="K1525" s="32">
        <f>DATEDIF(J1525,DATE(2023,6,8),"Y")</f>
        <v>56</v>
      </c>
    </row>
    <row r="1526" spans="1:11" x14ac:dyDescent="0.25">
      <c r="A1526" s="25" t="s">
        <v>1557</v>
      </c>
      <c r="B1526" s="26">
        <v>1961</v>
      </c>
      <c r="C1526" s="26" t="s">
        <v>35</v>
      </c>
      <c r="D1526" s="26">
        <v>20</v>
      </c>
      <c r="E1526" s="26">
        <v>0</v>
      </c>
      <c r="F1526" s="45">
        <v>12950.07</v>
      </c>
      <c r="G1526" s="25" t="s">
        <v>12</v>
      </c>
      <c r="H1526" s="25" t="s">
        <v>16</v>
      </c>
      <c r="I1526" s="25" t="s">
        <v>23</v>
      </c>
      <c r="J1526" s="53">
        <f t="shared" si="23"/>
        <v>22513</v>
      </c>
      <c r="K1526" s="33">
        <f>DATEDIF(J1526,DATE(2023,6,8),"Y")</f>
        <v>61</v>
      </c>
    </row>
    <row r="1527" spans="1:11" x14ac:dyDescent="0.25">
      <c r="A1527" s="22" t="s">
        <v>1558</v>
      </c>
      <c r="B1527" s="23">
        <v>1960</v>
      </c>
      <c r="C1527" s="23" t="s">
        <v>15</v>
      </c>
      <c r="D1527" s="23">
        <v>4</v>
      </c>
      <c r="E1527" s="23">
        <v>0</v>
      </c>
      <c r="F1527" s="44">
        <v>12957.12</v>
      </c>
      <c r="G1527" s="22" t="s">
        <v>12</v>
      </c>
      <c r="H1527" s="22" t="s">
        <v>16</v>
      </c>
      <c r="I1527" s="22" t="s">
        <v>42</v>
      </c>
      <c r="J1527" s="52">
        <f t="shared" si="23"/>
        <v>22224</v>
      </c>
      <c r="K1527" s="32">
        <f>DATEDIF(J1527,DATE(2023,6,8),"Y")</f>
        <v>62</v>
      </c>
    </row>
    <row r="1528" spans="1:11" x14ac:dyDescent="0.25">
      <c r="A1528" s="25" t="s">
        <v>1559</v>
      </c>
      <c r="B1528" s="26">
        <v>1960</v>
      </c>
      <c r="C1528" s="26" t="s">
        <v>18</v>
      </c>
      <c r="D1528" s="26">
        <v>22</v>
      </c>
      <c r="E1528" s="26">
        <v>0</v>
      </c>
      <c r="F1528" s="45">
        <v>12979.36</v>
      </c>
      <c r="G1528" s="25" t="s">
        <v>12</v>
      </c>
      <c r="H1528" s="25" t="s">
        <v>16</v>
      </c>
      <c r="I1528" s="25" t="s">
        <v>42</v>
      </c>
      <c r="J1528" s="53">
        <f t="shared" si="23"/>
        <v>22089</v>
      </c>
      <c r="K1528" s="33">
        <f>DATEDIF(J1528,DATE(2023,6,8),"Y")</f>
        <v>62</v>
      </c>
    </row>
    <row r="1529" spans="1:11" x14ac:dyDescent="0.25">
      <c r="A1529" s="22" t="s">
        <v>1560</v>
      </c>
      <c r="B1529" s="23">
        <v>1960</v>
      </c>
      <c r="C1529" s="23" t="s">
        <v>20</v>
      </c>
      <c r="D1529" s="23">
        <v>23</v>
      </c>
      <c r="E1529" s="23">
        <v>0</v>
      </c>
      <c r="F1529" s="44">
        <v>12981.35</v>
      </c>
      <c r="G1529" s="22" t="s">
        <v>12</v>
      </c>
      <c r="H1529" s="22" t="s">
        <v>12</v>
      </c>
      <c r="I1529" s="22" t="s">
        <v>13</v>
      </c>
      <c r="J1529" s="52">
        <f t="shared" si="23"/>
        <v>22182</v>
      </c>
      <c r="K1529" s="32">
        <f>DATEDIF(J1529,DATE(2023,6,8),"Y")</f>
        <v>62</v>
      </c>
    </row>
    <row r="1530" spans="1:11" x14ac:dyDescent="0.25">
      <c r="A1530" s="25" t="s">
        <v>1561</v>
      </c>
      <c r="B1530" s="26">
        <v>1960</v>
      </c>
      <c r="C1530" s="26" t="s">
        <v>15</v>
      </c>
      <c r="D1530" s="26">
        <v>28</v>
      </c>
      <c r="E1530" s="26">
        <v>0</v>
      </c>
      <c r="F1530" s="45">
        <v>12982.87</v>
      </c>
      <c r="G1530" s="25" t="s">
        <v>12</v>
      </c>
      <c r="H1530" s="25" t="s">
        <v>16</v>
      </c>
      <c r="I1530" s="25" t="s">
        <v>13</v>
      </c>
      <c r="J1530" s="53">
        <f t="shared" si="23"/>
        <v>22248</v>
      </c>
      <c r="K1530" s="33">
        <f>DATEDIF(J1530,DATE(2023,6,8),"Y")</f>
        <v>62</v>
      </c>
    </row>
    <row r="1531" spans="1:11" x14ac:dyDescent="0.25">
      <c r="A1531" s="22" t="s">
        <v>1562</v>
      </c>
      <c r="B1531" s="23">
        <v>1979</v>
      </c>
      <c r="C1531" s="23" t="s">
        <v>15</v>
      </c>
      <c r="D1531" s="23">
        <v>27</v>
      </c>
      <c r="E1531" s="23">
        <v>2</v>
      </c>
      <c r="F1531" s="44">
        <v>12994.12</v>
      </c>
      <c r="G1531" s="22" t="s">
        <v>12</v>
      </c>
      <c r="H1531" s="22" t="s">
        <v>11</v>
      </c>
      <c r="I1531" s="22" t="s">
        <v>535</v>
      </c>
      <c r="J1531" s="52">
        <f t="shared" si="23"/>
        <v>29186</v>
      </c>
      <c r="K1531" s="32">
        <f>DATEDIF(J1531,DATE(2023,6,8),"Y")</f>
        <v>43</v>
      </c>
    </row>
    <row r="1532" spans="1:11" x14ac:dyDescent="0.25">
      <c r="A1532" s="25" t="s">
        <v>1563</v>
      </c>
      <c r="B1532" s="26">
        <v>1981</v>
      </c>
      <c r="C1532" s="26" t="s">
        <v>37</v>
      </c>
      <c r="D1532" s="26">
        <v>30</v>
      </c>
      <c r="E1532" s="26">
        <v>1</v>
      </c>
      <c r="F1532" s="45">
        <v>13002.91</v>
      </c>
      <c r="G1532" s="25" t="s">
        <v>12</v>
      </c>
      <c r="H1532" s="25" t="s">
        <v>16</v>
      </c>
      <c r="I1532" s="25" t="s">
        <v>23</v>
      </c>
      <c r="J1532" s="53">
        <f t="shared" si="23"/>
        <v>29889</v>
      </c>
      <c r="K1532" s="33">
        <f>DATEDIF(J1532,DATE(2023,6,8),"Y")</f>
        <v>41</v>
      </c>
    </row>
    <row r="1533" spans="1:11" x14ac:dyDescent="0.25">
      <c r="A1533" s="22" t="s">
        <v>1564</v>
      </c>
      <c r="B1533" s="23">
        <v>1962</v>
      </c>
      <c r="C1533" s="23" t="s">
        <v>18</v>
      </c>
      <c r="D1533" s="23">
        <v>24</v>
      </c>
      <c r="E1533" s="23">
        <v>0</v>
      </c>
      <c r="F1533" s="44">
        <v>13004.95</v>
      </c>
      <c r="G1533" s="22" t="s">
        <v>12</v>
      </c>
      <c r="H1533" s="22" t="s">
        <v>16</v>
      </c>
      <c r="I1533" s="22" t="s">
        <v>23</v>
      </c>
      <c r="J1533" s="52">
        <f t="shared" si="23"/>
        <v>22821</v>
      </c>
      <c r="K1533" s="32">
        <f>DATEDIF(J1533,DATE(2023,6,8),"Y")</f>
        <v>60</v>
      </c>
    </row>
    <row r="1534" spans="1:11" x14ac:dyDescent="0.25">
      <c r="A1534" s="25" t="s">
        <v>1565</v>
      </c>
      <c r="B1534" s="26">
        <v>1969</v>
      </c>
      <c r="C1534" s="26" t="s">
        <v>30</v>
      </c>
      <c r="D1534" s="26">
        <v>13</v>
      </c>
      <c r="E1534" s="26">
        <v>0</v>
      </c>
      <c r="F1534" s="45">
        <v>13008.07</v>
      </c>
      <c r="G1534" s="25" t="s">
        <v>12</v>
      </c>
      <c r="H1534" s="25" t="s">
        <v>12</v>
      </c>
      <c r="I1534" s="25" t="s">
        <v>23</v>
      </c>
      <c r="J1534" s="53">
        <f t="shared" si="23"/>
        <v>25550</v>
      </c>
      <c r="K1534" s="33">
        <f>DATEDIF(J1534,DATE(2023,6,8),"Y")</f>
        <v>53</v>
      </c>
    </row>
    <row r="1535" spans="1:11" x14ac:dyDescent="0.25">
      <c r="A1535" s="22" t="s">
        <v>1566</v>
      </c>
      <c r="B1535" s="23">
        <v>1972</v>
      </c>
      <c r="C1535" s="23" t="s">
        <v>20</v>
      </c>
      <c r="D1535" s="23">
        <v>27</v>
      </c>
      <c r="E1535" s="23">
        <v>0</v>
      </c>
      <c r="F1535" s="44">
        <v>13010.86</v>
      </c>
      <c r="G1535" s="22" t="s">
        <v>12</v>
      </c>
      <c r="H1535" s="22" t="s">
        <v>11</v>
      </c>
      <c r="I1535" s="22" t="s">
        <v>23</v>
      </c>
      <c r="J1535" s="52">
        <f t="shared" si="23"/>
        <v>26569</v>
      </c>
      <c r="K1535" s="32">
        <f>DATEDIF(J1535,DATE(2023,6,8),"Y")</f>
        <v>50</v>
      </c>
    </row>
    <row r="1536" spans="1:11" x14ac:dyDescent="0.25">
      <c r="A1536" s="25" t="s">
        <v>1567</v>
      </c>
      <c r="B1536" s="26">
        <v>1962</v>
      </c>
      <c r="C1536" s="26" t="s">
        <v>10</v>
      </c>
      <c r="D1536" s="26">
        <v>20</v>
      </c>
      <c r="E1536" s="26">
        <v>0</v>
      </c>
      <c r="F1536" s="45">
        <v>13012.21</v>
      </c>
      <c r="G1536" s="25" t="s">
        <v>12</v>
      </c>
      <c r="H1536" s="25" t="s">
        <v>16</v>
      </c>
      <c r="I1536" s="25" t="s">
        <v>23</v>
      </c>
      <c r="J1536" s="53">
        <f t="shared" si="23"/>
        <v>22847</v>
      </c>
      <c r="K1536" s="33">
        <f>DATEDIF(J1536,DATE(2023,6,8),"Y")</f>
        <v>60</v>
      </c>
    </row>
    <row r="1537" spans="1:11" x14ac:dyDescent="0.25">
      <c r="A1537" s="22" t="s">
        <v>1568</v>
      </c>
      <c r="B1537" s="23">
        <v>1964</v>
      </c>
      <c r="C1537" s="23" t="s">
        <v>20</v>
      </c>
      <c r="D1537" s="23">
        <v>23</v>
      </c>
      <c r="E1537" s="23">
        <v>1</v>
      </c>
      <c r="F1537" s="44">
        <v>13019.16</v>
      </c>
      <c r="G1537" s="22" t="s">
        <v>12</v>
      </c>
      <c r="H1537" s="22" t="s">
        <v>16</v>
      </c>
      <c r="I1537" s="22" t="s">
        <v>247</v>
      </c>
      <c r="J1537" s="52">
        <f t="shared" si="23"/>
        <v>23643</v>
      </c>
      <c r="K1537" s="32">
        <f>DATEDIF(J1537,DATE(2023,6,8),"Y")</f>
        <v>58</v>
      </c>
    </row>
    <row r="1538" spans="1:11" x14ac:dyDescent="0.25">
      <c r="A1538" s="25" t="s">
        <v>1569</v>
      </c>
      <c r="B1538" s="26">
        <v>1965</v>
      </c>
      <c r="C1538" s="26" t="s">
        <v>15</v>
      </c>
      <c r="D1538" s="26">
        <v>4</v>
      </c>
      <c r="E1538" s="26">
        <v>0</v>
      </c>
      <c r="F1538" s="45">
        <v>13023.93</v>
      </c>
      <c r="G1538" s="25" t="s">
        <v>12</v>
      </c>
      <c r="H1538" s="25" t="s">
        <v>11</v>
      </c>
      <c r="I1538" s="25" t="s">
        <v>200</v>
      </c>
      <c r="J1538" s="53">
        <f t="shared" si="23"/>
        <v>24050</v>
      </c>
      <c r="K1538" s="33">
        <f>DATEDIF(J1538,DATE(2023,6,8),"Y")</f>
        <v>57</v>
      </c>
    </row>
    <row r="1539" spans="1:11" x14ac:dyDescent="0.25">
      <c r="A1539" s="22" t="s">
        <v>1570</v>
      </c>
      <c r="B1539" s="23">
        <v>1961</v>
      </c>
      <c r="C1539" s="23" t="s">
        <v>15</v>
      </c>
      <c r="D1539" s="23">
        <v>9</v>
      </c>
      <c r="E1539" s="23">
        <v>0</v>
      </c>
      <c r="F1539" s="44">
        <v>13041.92</v>
      </c>
      <c r="G1539" s="22" t="s">
        <v>12</v>
      </c>
      <c r="H1539" s="22" t="s">
        <v>16</v>
      </c>
      <c r="I1539" s="22" t="s">
        <v>42</v>
      </c>
      <c r="J1539" s="52">
        <f t="shared" ref="J1539:J1602" si="24">DATE(B1539,MONTH(1&amp;C1539),D1539)</f>
        <v>22594</v>
      </c>
      <c r="K1539" s="32">
        <f>DATEDIF(J1539,DATE(2023,6,8),"Y")</f>
        <v>61</v>
      </c>
    </row>
    <row r="1540" spans="1:11" x14ac:dyDescent="0.25">
      <c r="A1540" s="25" t="s">
        <v>1571</v>
      </c>
      <c r="B1540" s="26">
        <v>1969</v>
      </c>
      <c r="C1540" s="26" t="s">
        <v>20</v>
      </c>
      <c r="D1540" s="26">
        <v>23</v>
      </c>
      <c r="E1540" s="26">
        <v>0</v>
      </c>
      <c r="F1540" s="45">
        <v>13044.41</v>
      </c>
      <c r="G1540" s="25" t="s">
        <v>12</v>
      </c>
      <c r="H1540" s="25" t="s">
        <v>16</v>
      </c>
      <c r="I1540" s="25" t="s">
        <v>23</v>
      </c>
      <c r="J1540" s="53">
        <f t="shared" si="24"/>
        <v>25469</v>
      </c>
      <c r="K1540" s="33">
        <f>DATEDIF(J1540,DATE(2023,6,8),"Y")</f>
        <v>53</v>
      </c>
    </row>
    <row r="1541" spans="1:11" x14ac:dyDescent="0.25">
      <c r="A1541" s="22" t="s">
        <v>1572</v>
      </c>
      <c r="B1541" s="23">
        <v>1967</v>
      </c>
      <c r="C1541" s="23" t="s">
        <v>35</v>
      </c>
      <c r="D1541" s="23">
        <v>6</v>
      </c>
      <c r="E1541" s="23">
        <v>3</v>
      </c>
      <c r="F1541" s="44">
        <v>13047.33</v>
      </c>
      <c r="G1541" s="22" t="s">
        <v>12</v>
      </c>
      <c r="H1541" s="22" t="s">
        <v>12</v>
      </c>
      <c r="I1541" s="22" t="s">
        <v>247</v>
      </c>
      <c r="J1541" s="52">
        <f t="shared" si="24"/>
        <v>24690</v>
      </c>
      <c r="K1541" s="32">
        <f>DATEDIF(J1541,DATE(2023,6,8),"Y")</f>
        <v>55</v>
      </c>
    </row>
    <row r="1542" spans="1:11" x14ac:dyDescent="0.25">
      <c r="A1542" s="25" t="s">
        <v>1573</v>
      </c>
      <c r="B1542" s="26">
        <v>1985</v>
      </c>
      <c r="C1542" s="26" t="s">
        <v>37</v>
      </c>
      <c r="D1542" s="26">
        <v>26</v>
      </c>
      <c r="E1542" s="26">
        <v>3</v>
      </c>
      <c r="F1542" s="45">
        <v>13051.22</v>
      </c>
      <c r="G1542" s="25" t="s">
        <v>12</v>
      </c>
      <c r="H1542" s="25" t="s">
        <v>16</v>
      </c>
      <c r="I1542" s="25" t="s">
        <v>535</v>
      </c>
      <c r="J1542" s="53">
        <f t="shared" si="24"/>
        <v>31346</v>
      </c>
      <c r="K1542" s="33">
        <f>DATEDIF(J1542,DATE(2023,6,8),"Y")</f>
        <v>37</v>
      </c>
    </row>
    <row r="1543" spans="1:11" x14ac:dyDescent="0.25">
      <c r="A1543" s="22" t="s">
        <v>1574</v>
      </c>
      <c r="B1543" s="23">
        <v>1961</v>
      </c>
      <c r="C1543" s="23" t="s">
        <v>15</v>
      </c>
      <c r="D1543" s="23">
        <v>6</v>
      </c>
      <c r="E1543" s="23">
        <v>0</v>
      </c>
      <c r="F1543" s="44">
        <v>13063.88</v>
      </c>
      <c r="G1543" s="22" t="s">
        <v>12</v>
      </c>
      <c r="H1543" s="22" t="s">
        <v>11</v>
      </c>
      <c r="I1543" s="22" t="s">
        <v>42</v>
      </c>
      <c r="J1543" s="52">
        <f t="shared" si="24"/>
        <v>22591</v>
      </c>
      <c r="K1543" s="32">
        <f>DATEDIF(J1543,DATE(2023,6,8),"Y")</f>
        <v>61</v>
      </c>
    </row>
    <row r="1544" spans="1:11" x14ac:dyDescent="0.25">
      <c r="A1544" s="25" t="s">
        <v>1575</v>
      </c>
      <c r="B1544" s="26">
        <v>1978</v>
      </c>
      <c r="C1544" s="26" t="s">
        <v>10</v>
      </c>
      <c r="D1544" s="26">
        <v>17</v>
      </c>
      <c r="E1544" s="26">
        <v>2</v>
      </c>
      <c r="F1544" s="45">
        <v>13101.74</v>
      </c>
      <c r="G1544" s="25" t="s">
        <v>12</v>
      </c>
      <c r="H1544" s="25" t="s">
        <v>11</v>
      </c>
      <c r="I1544" s="25" t="s">
        <v>535</v>
      </c>
      <c r="J1544" s="53">
        <f t="shared" si="24"/>
        <v>28688</v>
      </c>
      <c r="K1544" s="33">
        <f>DATEDIF(J1544,DATE(2023,6,8),"Y")</f>
        <v>44</v>
      </c>
    </row>
    <row r="1545" spans="1:11" x14ac:dyDescent="0.25">
      <c r="A1545" s="22" t="s">
        <v>1576</v>
      </c>
      <c r="B1545" s="23">
        <v>1971</v>
      </c>
      <c r="C1545" s="23" t="s">
        <v>37</v>
      </c>
      <c r="D1545" s="23">
        <v>30</v>
      </c>
      <c r="E1545" s="23">
        <v>0</v>
      </c>
      <c r="F1545" s="44">
        <v>13110.79</v>
      </c>
      <c r="G1545" s="22" t="s">
        <v>12</v>
      </c>
      <c r="H1545" s="22" t="s">
        <v>11</v>
      </c>
      <c r="I1545" s="22" t="s">
        <v>42</v>
      </c>
      <c r="J1545" s="52">
        <f t="shared" si="24"/>
        <v>26236</v>
      </c>
      <c r="K1545" s="32">
        <f>DATEDIF(J1545,DATE(2023,6,8),"Y")</f>
        <v>51</v>
      </c>
    </row>
    <row r="1546" spans="1:11" x14ac:dyDescent="0.25">
      <c r="A1546" s="25" t="s">
        <v>1577</v>
      </c>
      <c r="B1546" s="26">
        <v>1962</v>
      </c>
      <c r="C1546" s="26" t="s">
        <v>35</v>
      </c>
      <c r="D1546" s="26">
        <v>2</v>
      </c>
      <c r="E1546" s="26">
        <v>1</v>
      </c>
      <c r="F1546" s="45">
        <v>13112.6</v>
      </c>
      <c r="G1546" s="25" t="s">
        <v>12</v>
      </c>
      <c r="H1546" s="25" t="s">
        <v>12</v>
      </c>
      <c r="I1546" s="25" t="s">
        <v>23</v>
      </c>
      <c r="J1546" s="53">
        <f t="shared" si="24"/>
        <v>22860</v>
      </c>
      <c r="K1546" s="33">
        <f>DATEDIF(J1546,DATE(2023,6,8),"Y")</f>
        <v>60</v>
      </c>
    </row>
    <row r="1547" spans="1:11" x14ac:dyDescent="0.25">
      <c r="A1547" s="22" t="s">
        <v>1578</v>
      </c>
      <c r="B1547" s="23">
        <v>1992</v>
      </c>
      <c r="C1547" s="23" t="s">
        <v>35</v>
      </c>
      <c r="D1547" s="23">
        <v>12</v>
      </c>
      <c r="E1547" s="23">
        <v>0</v>
      </c>
      <c r="F1547" s="44">
        <v>13113.51</v>
      </c>
      <c r="G1547" s="22" t="s">
        <v>12</v>
      </c>
      <c r="H1547" s="22" t="s">
        <v>11</v>
      </c>
      <c r="I1547" s="22" t="s">
        <v>535</v>
      </c>
      <c r="J1547" s="52">
        <f t="shared" si="24"/>
        <v>33828</v>
      </c>
      <c r="K1547" s="32">
        <f>DATEDIF(J1547,DATE(2023,6,8),"Y")</f>
        <v>30</v>
      </c>
    </row>
    <row r="1548" spans="1:11" x14ac:dyDescent="0.25">
      <c r="A1548" s="25" t="s">
        <v>1579</v>
      </c>
      <c r="B1548" s="26">
        <v>1963</v>
      </c>
      <c r="C1548" s="26" t="s">
        <v>20</v>
      </c>
      <c r="D1548" s="26">
        <v>14</v>
      </c>
      <c r="E1548" s="26">
        <v>0</v>
      </c>
      <c r="F1548" s="45">
        <v>13116.84</v>
      </c>
      <c r="G1548" s="25" t="s">
        <v>12</v>
      </c>
      <c r="H1548" s="25" t="s">
        <v>16</v>
      </c>
      <c r="I1548" s="25" t="s">
        <v>23</v>
      </c>
      <c r="J1548" s="53">
        <f t="shared" si="24"/>
        <v>23268</v>
      </c>
      <c r="K1548" s="33">
        <f>DATEDIF(J1548,DATE(2023,6,8),"Y")</f>
        <v>59</v>
      </c>
    </row>
    <row r="1549" spans="1:11" x14ac:dyDescent="0.25">
      <c r="A1549" s="22" t="s">
        <v>1580</v>
      </c>
      <c r="B1549" s="23">
        <v>1999</v>
      </c>
      <c r="C1549" s="23" t="s">
        <v>35</v>
      </c>
      <c r="D1549" s="23">
        <v>16</v>
      </c>
      <c r="E1549" s="23">
        <v>0</v>
      </c>
      <c r="F1549" s="44">
        <v>13126.68</v>
      </c>
      <c r="G1549" s="22" t="s">
        <v>12</v>
      </c>
      <c r="H1549" s="22" t="s">
        <v>12</v>
      </c>
      <c r="I1549" s="22" t="s">
        <v>42</v>
      </c>
      <c r="J1549" s="52">
        <f t="shared" si="24"/>
        <v>36388</v>
      </c>
      <c r="K1549" s="32">
        <f>DATEDIF(J1549,DATE(2023,6,8),"Y")</f>
        <v>23</v>
      </c>
    </row>
    <row r="1550" spans="1:11" x14ac:dyDescent="0.25">
      <c r="A1550" s="25" t="s">
        <v>1581</v>
      </c>
      <c r="B1550" s="26">
        <v>1961</v>
      </c>
      <c r="C1550" s="26" t="s">
        <v>20</v>
      </c>
      <c r="D1550" s="26">
        <v>7</v>
      </c>
      <c r="E1550" s="26">
        <v>0</v>
      </c>
      <c r="F1550" s="45">
        <v>13129.6</v>
      </c>
      <c r="G1550" s="25" t="s">
        <v>12</v>
      </c>
      <c r="H1550" s="25" t="s">
        <v>11</v>
      </c>
      <c r="I1550" s="25" t="s">
        <v>356</v>
      </c>
      <c r="J1550" s="53">
        <f t="shared" si="24"/>
        <v>22531</v>
      </c>
      <c r="K1550" s="33">
        <f>DATEDIF(J1550,DATE(2023,6,8),"Y")</f>
        <v>61</v>
      </c>
    </row>
    <row r="1551" spans="1:11" x14ac:dyDescent="0.25">
      <c r="A1551" s="22" t="s">
        <v>1582</v>
      </c>
      <c r="B1551" s="23">
        <v>1961</v>
      </c>
      <c r="C1551" s="23" t="s">
        <v>30</v>
      </c>
      <c r="D1551" s="23">
        <v>6</v>
      </c>
      <c r="E1551" s="23">
        <v>0</v>
      </c>
      <c r="F1551" s="44">
        <v>13143.34</v>
      </c>
      <c r="G1551" s="22" t="s">
        <v>12</v>
      </c>
      <c r="H1551" s="22" t="s">
        <v>11</v>
      </c>
      <c r="I1551" s="22" t="s">
        <v>516</v>
      </c>
      <c r="J1551" s="52">
        <f t="shared" si="24"/>
        <v>22621</v>
      </c>
      <c r="K1551" s="32">
        <f>DATEDIF(J1551,DATE(2023,6,8),"Y")</f>
        <v>61</v>
      </c>
    </row>
    <row r="1552" spans="1:11" x14ac:dyDescent="0.25">
      <c r="A1552" s="25" t="s">
        <v>1583</v>
      </c>
      <c r="B1552" s="26">
        <v>1961</v>
      </c>
      <c r="C1552" s="26" t="s">
        <v>30</v>
      </c>
      <c r="D1552" s="26">
        <v>6</v>
      </c>
      <c r="E1552" s="26">
        <v>0</v>
      </c>
      <c r="F1552" s="45">
        <v>13143.86</v>
      </c>
      <c r="G1552" s="25" t="s">
        <v>12</v>
      </c>
      <c r="H1552" s="25" t="s">
        <v>11</v>
      </c>
      <c r="I1552" s="25" t="s">
        <v>168</v>
      </c>
      <c r="J1552" s="53">
        <f t="shared" si="24"/>
        <v>22621</v>
      </c>
      <c r="K1552" s="33">
        <f>DATEDIF(J1552,DATE(2023,6,8),"Y")</f>
        <v>61</v>
      </c>
    </row>
    <row r="1553" spans="1:11" x14ac:dyDescent="0.25">
      <c r="A1553" s="22" t="s">
        <v>1584</v>
      </c>
      <c r="B1553" s="23">
        <v>1962</v>
      </c>
      <c r="C1553" s="23" t="s">
        <v>35</v>
      </c>
      <c r="D1553" s="23">
        <v>5</v>
      </c>
      <c r="E1553" s="23">
        <v>0</v>
      </c>
      <c r="F1553" s="44">
        <v>13204.29</v>
      </c>
      <c r="G1553" s="22" t="s">
        <v>12</v>
      </c>
      <c r="H1553" s="22" t="s">
        <v>16</v>
      </c>
      <c r="I1553" s="22" t="s">
        <v>247</v>
      </c>
      <c r="J1553" s="52">
        <f t="shared" si="24"/>
        <v>22863</v>
      </c>
      <c r="K1553" s="32">
        <f>DATEDIF(J1553,DATE(2023,6,8),"Y")</f>
        <v>60</v>
      </c>
    </row>
    <row r="1554" spans="1:11" x14ac:dyDescent="0.25">
      <c r="A1554" s="25" t="s">
        <v>1585</v>
      </c>
      <c r="B1554" s="26">
        <v>1982</v>
      </c>
      <c r="C1554" s="26" t="s">
        <v>37</v>
      </c>
      <c r="D1554" s="26">
        <v>15</v>
      </c>
      <c r="E1554" s="26">
        <v>3</v>
      </c>
      <c r="F1554" s="45">
        <v>13214.43</v>
      </c>
      <c r="G1554" s="25" t="s">
        <v>12</v>
      </c>
      <c r="H1554" s="25" t="s">
        <v>11</v>
      </c>
      <c r="I1554" s="25" t="s">
        <v>23</v>
      </c>
      <c r="J1554" s="53">
        <f t="shared" si="24"/>
        <v>30239</v>
      </c>
      <c r="K1554" s="33">
        <f>DATEDIF(J1554,DATE(2023,6,8),"Y")</f>
        <v>40</v>
      </c>
    </row>
    <row r="1555" spans="1:11" x14ac:dyDescent="0.25">
      <c r="A1555" s="22" t="s">
        <v>1586</v>
      </c>
      <c r="B1555" s="23">
        <v>1962</v>
      </c>
      <c r="C1555" s="23" t="s">
        <v>30</v>
      </c>
      <c r="D1555" s="23">
        <v>7</v>
      </c>
      <c r="E1555" s="23">
        <v>0</v>
      </c>
      <c r="F1555" s="44">
        <v>13217.09</v>
      </c>
      <c r="G1555" s="22" t="s">
        <v>12</v>
      </c>
      <c r="H1555" s="22" t="s">
        <v>16</v>
      </c>
      <c r="I1555" s="22" t="s">
        <v>247</v>
      </c>
      <c r="J1555" s="52">
        <f t="shared" si="24"/>
        <v>22987</v>
      </c>
      <c r="K1555" s="32">
        <f>DATEDIF(J1555,DATE(2023,6,8),"Y")</f>
        <v>60</v>
      </c>
    </row>
    <row r="1556" spans="1:11" x14ac:dyDescent="0.25">
      <c r="A1556" s="25" t="s">
        <v>1587</v>
      </c>
      <c r="B1556" s="26">
        <v>1965</v>
      </c>
      <c r="C1556" s="26" t="s">
        <v>15</v>
      </c>
      <c r="D1556" s="26">
        <v>13</v>
      </c>
      <c r="E1556" s="26">
        <v>2</v>
      </c>
      <c r="F1556" s="45">
        <v>13224.06</v>
      </c>
      <c r="G1556" s="25" t="s">
        <v>12</v>
      </c>
      <c r="H1556" s="25" t="s">
        <v>12</v>
      </c>
      <c r="I1556" s="25" t="s">
        <v>247</v>
      </c>
      <c r="J1556" s="53">
        <f t="shared" si="24"/>
        <v>24059</v>
      </c>
      <c r="K1556" s="33">
        <f>DATEDIF(J1556,DATE(2023,6,8),"Y")</f>
        <v>57</v>
      </c>
    </row>
    <row r="1557" spans="1:11" x14ac:dyDescent="0.25">
      <c r="A1557" s="22" t="s">
        <v>1588</v>
      </c>
      <c r="B1557" s="23">
        <v>1962</v>
      </c>
      <c r="C1557" s="23" t="s">
        <v>15</v>
      </c>
      <c r="D1557" s="23">
        <v>24</v>
      </c>
      <c r="E1557" s="23">
        <v>1</v>
      </c>
      <c r="F1557" s="44">
        <v>13224.69</v>
      </c>
      <c r="G1557" s="22" t="s">
        <v>12</v>
      </c>
      <c r="H1557" s="22" t="s">
        <v>11</v>
      </c>
      <c r="I1557" s="22" t="s">
        <v>42</v>
      </c>
      <c r="J1557" s="52">
        <f t="shared" si="24"/>
        <v>22974</v>
      </c>
      <c r="K1557" s="32">
        <f>DATEDIF(J1557,DATE(2023,6,8),"Y")</f>
        <v>60</v>
      </c>
    </row>
    <row r="1558" spans="1:11" x14ac:dyDescent="0.25">
      <c r="A1558" s="25" t="s">
        <v>1589</v>
      </c>
      <c r="B1558" s="26">
        <v>1962</v>
      </c>
      <c r="C1558" s="26" t="s">
        <v>37</v>
      </c>
      <c r="D1558" s="26">
        <v>11</v>
      </c>
      <c r="E1558" s="26">
        <v>0</v>
      </c>
      <c r="F1558" s="45">
        <v>13228.85</v>
      </c>
      <c r="G1558" s="25" t="s">
        <v>12</v>
      </c>
      <c r="H1558" s="25" t="s">
        <v>12</v>
      </c>
      <c r="I1558" s="25" t="s">
        <v>249</v>
      </c>
      <c r="J1558" s="53">
        <f t="shared" si="24"/>
        <v>22930</v>
      </c>
      <c r="K1558" s="33">
        <f>DATEDIF(J1558,DATE(2023,6,8),"Y")</f>
        <v>60</v>
      </c>
    </row>
    <row r="1559" spans="1:11" x14ac:dyDescent="0.25">
      <c r="A1559" s="22" t="s">
        <v>1590</v>
      </c>
      <c r="B1559" s="23">
        <v>1994</v>
      </c>
      <c r="C1559" s="23" t="s">
        <v>10</v>
      </c>
      <c r="D1559" s="23">
        <v>1</v>
      </c>
      <c r="E1559" s="23">
        <v>0</v>
      </c>
      <c r="F1559" s="44">
        <v>13292.52</v>
      </c>
      <c r="G1559" s="22" t="s">
        <v>12</v>
      </c>
      <c r="H1559" s="22" t="s">
        <v>12</v>
      </c>
      <c r="I1559" s="22" t="s">
        <v>23</v>
      </c>
      <c r="J1559" s="52">
        <f t="shared" si="24"/>
        <v>34516</v>
      </c>
      <c r="K1559" s="32">
        <f>DATEDIF(J1559,DATE(2023,6,8),"Y")</f>
        <v>28</v>
      </c>
    </row>
    <row r="1560" spans="1:11" x14ac:dyDescent="0.25">
      <c r="A1560" s="25" t="s">
        <v>1591</v>
      </c>
      <c r="B1560" s="26">
        <v>1976</v>
      </c>
      <c r="C1560" s="26" t="s">
        <v>35</v>
      </c>
      <c r="D1560" s="26">
        <v>23</v>
      </c>
      <c r="E1560" s="26">
        <v>2</v>
      </c>
      <c r="F1560" s="45">
        <v>13333.71</v>
      </c>
      <c r="G1560" s="25" t="s">
        <v>12</v>
      </c>
      <c r="H1560" s="25" t="s">
        <v>11</v>
      </c>
      <c r="I1560" s="25" t="s">
        <v>23</v>
      </c>
      <c r="J1560" s="53">
        <f t="shared" si="24"/>
        <v>27995</v>
      </c>
      <c r="K1560" s="33">
        <f>DATEDIF(J1560,DATE(2023,6,8),"Y")</f>
        <v>46</v>
      </c>
    </row>
    <row r="1561" spans="1:11" x14ac:dyDescent="0.25">
      <c r="A1561" s="22" t="s">
        <v>1592</v>
      </c>
      <c r="B1561" s="23">
        <v>1960</v>
      </c>
      <c r="C1561" s="23" t="s">
        <v>15</v>
      </c>
      <c r="D1561" s="23">
        <v>11</v>
      </c>
      <c r="E1561" s="23">
        <v>0</v>
      </c>
      <c r="F1561" s="44">
        <v>13352.1</v>
      </c>
      <c r="G1561" s="22" t="s">
        <v>12</v>
      </c>
      <c r="H1561" s="22" t="s">
        <v>16</v>
      </c>
      <c r="I1561" s="22" t="s">
        <v>23</v>
      </c>
      <c r="J1561" s="52">
        <f t="shared" si="24"/>
        <v>22231</v>
      </c>
      <c r="K1561" s="32">
        <f>DATEDIF(J1561,DATE(2023,6,8),"Y")</f>
        <v>62</v>
      </c>
    </row>
    <row r="1562" spans="1:11" x14ac:dyDescent="0.25">
      <c r="A1562" s="25" t="s">
        <v>1593</v>
      </c>
      <c r="B1562" s="26">
        <v>1990</v>
      </c>
      <c r="C1562" s="26" t="s">
        <v>37</v>
      </c>
      <c r="D1562" s="26">
        <v>2</v>
      </c>
      <c r="E1562" s="26">
        <v>3</v>
      </c>
      <c r="F1562" s="45">
        <v>13360.94</v>
      </c>
      <c r="G1562" s="25" t="s">
        <v>12</v>
      </c>
      <c r="H1562" s="25" t="s">
        <v>16</v>
      </c>
      <c r="I1562" s="25" t="s">
        <v>23</v>
      </c>
      <c r="J1562" s="53">
        <f t="shared" si="24"/>
        <v>33148</v>
      </c>
      <c r="K1562" s="33">
        <f>DATEDIF(J1562,DATE(2023,6,8),"Y")</f>
        <v>32</v>
      </c>
    </row>
    <row r="1563" spans="1:11" x14ac:dyDescent="0.25">
      <c r="A1563" s="22" t="s">
        <v>1594</v>
      </c>
      <c r="B1563" s="23">
        <v>1964</v>
      </c>
      <c r="C1563" s="23" t="s">
        <v>20</v>
      </c>
      <c r="D1563" s="23">
        <v>24</v>
      </c>
      <c r="E1563" s="23">
        <v>0</v>
      </c>
      <c r="F1563" s="44">
        <v>13375.76</v>
      </c>
      <c r="G1563" s="22" t="s">
        <v>12</v>
      </c>
      <c r="H1563" s="22" t="s">
        <v>11</v>
      </c>
      <c r="I1563" s="22" t="s">
        <v>200</v>
      </c>
      <c r="J1563" s="52">
        <f t="shared" si="24"/>
        <v>23644</v>
      </c>
      <c r="K1563" s="32">
        <f>DATEDIF(J1563,DATE(2023,6,8),"Y")</f>
        <v>58</v>
      </c>
    </row>
    <row r="1564" spans="1:11" x14ac:dyDescent="0.25">
      <c r="A1564" s="25" t="s">
        <v>1595</v>
      </c>
      <c r="B1564" s="26">
        <v>1979</v>
      </c>
      <c r="C1564" s="26" t="s">
        <v>20</v>
      </c>
      <c r="D1564" s="26">
        <v>30</v>
      </c>
      <c r="E1564" s="26">
        <v>2</v>
      </c>
      <c r="F1564" s="45">
        <v>13377.41</v>
      </c>
      <c r="G1564" s="25" t="s">
        <v>12</v>
      </c>
      <c r="H1564" s="25" t="s">
        <v>12</v>
      </c>
      <c r="I1564" s="25" t="s">
        <v>535</v>
      </c>
      <c r="J1564" s="53">
        <f t="shared" si="24"/>
        <v>29128</v>
      </c>
      <c r="K1564" s="33">
        <f>DATEDIF(J1564,DATE(2023,6,8),"Y")</f>
        <v>43</v>
      </c>
    </row>
    <row r="1565" spans="1:11" x14ac:dyDescent="0.25">
      <c r="A1565" s="22" t="s">
        <v>1596</v>
      </c>
      <c r="B1565" s="23">
        <v>1984</v>
      </c>
      <c r="C1565" s="23" t="s">
        <v>18</v>
      </c>
      <c r="D1565" s="23">
        <v>6</v>
      </c>
      <c r="E1565" s="23">
        <v>3</v>
      </c>
      <c r="F1565" s="44">
        <v>13383.67</v>
      </c>
      <c r="G1565" s="22" t="s">
        <v>12</v>
      </c>
      <c r="H1565" s="22" t="s">
        <v>11</v>
      </c>
      <c r="I1565" s="22" t="s">
        <v>249</v>
      </c>
      <c r="J1565" s="52">
        <f t="shared" si="24"/>
        <v>30839</v>
      </c>
      <c r="K1565" s="32">
        <f>DATEDIF(J1565,DATE(2023,6,8),"Y")</f>
        <v>39</v>
      </c>
    </row>
    <row r="1566" spans="1:11" x14ac:dyDescent="0.25">
      <c r="A1566" s="25" t="s">
        <v>1597</v>
      </c>
      <c r="B1566" s="26">
        <v>1959</v>
      </c>
      <c r="C1566" s="26" t="s">
        <v>30</v>
      </c>
      <c r="D1566" s="26">
        <v>9</v>
      </c>
      <c r="E1566" s="26">
        <v>0</v>
      </c>
      <c r="F1566" s="45">
        <v>13390.56</v>
      </c>
      <c r="G1566" s="25" t="s">
        <v>12</v>
      </c>
      <c r="H1566" s="25" t="s">
        <v>12</v>
      </c>
      <c r="I1566" s="25" t="s">
        <v>42</v>
      </c>
      <c r="J1566" s="53">
        <f t="shared" si="24"/>
        <v>21893</v>
      </c>
      <c r="K1566" s="33">
        <f>DATEDIF(J1566,DATE(2023,6,8),"Y")</f>
        <v>63</v>
      </c>
    </row>
    <row r="1567" spans="1:11" x14ac:dyDescent="0.25">
      <c r="A1567" s="22" t="s">
        <v>1598</v>
      </c>
      <c r="B1567" s="23">
        <v>1959</v>
      </c>
      <c r="C1567" s="23" t="s">
        <v>15</v>
      </c>
      <c r="D1567" s="23">
        <v>25</v>
      </c>
      <c r="E1567" s="23">
        <v>0</v>
      </c>
      <c r="F1567" s="44">
        <v>13393.76</v>
      </c>
      <c r="G1567" s="22" t="s">
        <v>12</v>
      </c>
      <c r="H1567" s="22" t="s">
        <v>16</v>
      </c>
      <c r="I1567" s="22" t="s">
        <v>42</v>
      </c>
      <c r="J1567" s="52">
        <f t="shared" si="24"/>
        <v>21879</v>
      </c>
      <c r="K1567" s="32">
        <f>DATEDIF(J1567,DATE(2023,6,8),"Y")</f>
        <v>63</v>
      </c>
    </row>
    <row r="1568" spans="1:11" x14ac:dyDescent="0.25">
      <c r="A1568" s="25" t="s">
        <v>1599</v>
      </c>
      <c r="B1568" s="26">
        <v>1959</v>
      </c>
      <c r="C1568" s="26" t="s">
        <v>30</v>
      </c>
      <c r="D1568" s="26">
        <v>20</v>
      </c>
      <c r="E1568" s="26">
        <v>0</v>
      </c>
      <c r="F1568" s="45">
        <v>13405.39</v>
      </c>
      <c r="G1568" s="25" t="s">
        <v>12</v>
      </c>
      <c r="H1568" s="25" t="s">
        <v>12</v>
      </c>
      <c r="I1568" s="25" t="s">
        <v>13</v>
      </c>
      <c r="J1568" s="53">
        <f t="shared" si="24"/>
        <v>21904</v>
      </c>
      <c r="K1568" s="33">
        <f>DATEDIF(J1568,DATE(2023,6,8),"Y")</f>
        <v>63</v>
      </c>
    </row>
    <row r="1569" spans="1:11" x14ac:dyDescent="0.25">
      <c r="A1569" s="22" t="s">
        <v>1600</v>
      </c>
      <c r="B1569" s="23">
        <v>1992</v>
      </c>
      <c r="C1569" s="23" t="s">
        <v>30</v>
      </c>
      <c r="D1569" s="23">
        <v>19</v>
      </c>
      <c r="E1569" s="23">
        <v>0</v>
      </c>
      <c r="F1569" s="44">
        <v>13412.97</v>
      </c>
      <c r="G1569" s="22" t="s">
        <v>12</v>
      </c>
      <c r="H1569" s="22" t="s">
        <v>12</v>
      </c>
      <c r="I1569" s="22" t="s">
        <v>249</v>
      </c>
      <c r="J1569" s="52">
        <f t="shared" si="24"/>
        <v>33957</v>
      </c>
      <c r="K1569" s="32">
        <f>DATEDIF(J1569,DATE(2023,6,8),"Y")</f>
        <v>30</v>
      </c>
    </row>
    <row r="1570" spans="1:11" x14ac:dyDescent="0.25">
      <c r="A1570" s="25" t="s">
        <v>1601</v>
      </c>
      <c r="B1570" s="26">
        <v>1961</v>
      </c>
      <c r="C1570" s="26" t="s">
        <v>10</v>
      </c>
      <c r="D1570" s="26">
        <v>22</v>
      </c>
      <c r="E1570" s="26">
        <v>0</v>
      </c>
      <c r="F1570" s="45">
        <v>13415.04</v>
      </c>
      <c r="G1570" s="25" t="s">
        <v>12</v>
      </c>
      <c r="H1570" s="25" t="s">
        <v>11</v>
      </c>
      <c r="I1570" s="25" t="s">
        <v>23</v>
      </c>
      <c r="J1570" s="53">
        <f t="shared" si="24"/>
        <v>22484</v>
      </c>
      <c r="K1570" s="33">
        <f>DATEDIF(J1570,DATE(2023,6,8),"Y")</f>
        <v>61</v>
      </c>
    </row>
    <row r="1571" spans="1:11" x14ac:dyDescent="0.25">
      <c r="A1571" s="22" t="s">
        <v>1602</v>
      </c>
      <c r="B1571" s="23">
        <v>1994</v>
      </c>
      <c r="C1571" s="23" t="s">
        <v>18</v>
      </c>
      <c r="D1571" s="23">
        <v>17</v>
      </c>
      <c r="E1571" s="23">
        <v>0</v>
      </c>
      <c r="F1571" s="44">
        <v>13417.05</v>
      </c>
      <c r="G1571" s="22" t="s">
        <v>12</v>
      </c>
      <c r="H1571" s="22" t="s">
        <v>12</v>
      </c>
      <c r="I1571" s="22" t="s">
        <v>23</v>
      </c>
      <c r="J1571" s="52">
        <f t="shared" si="24"/>
        <v>34502</v>
      </c>
      <c r="K1571" s="32">
        <f>DATEDIF(J1571,DATE(2023,6,8),"Y")</f>
        <v>28</v>
      </c>
    </row>
    <row r="1572" spans="1:11" x14ac:dyDescent="0.25">
      <c r="A1572" s="25" t="s">
        <v>1603</v>
      </c>
      <c r="B1572" s="26">
        <v>1961</v>
      </c>
      <c r="C1572" s="26" t="s">
        <v>15</v>
      </c>
      <c r="D1572" s="26">
        <v>3</v>
      </c>
      <c r="E1572" s="26">
        <v>0</v>
      </c>
      <c r="F1572" s="45">
        <v>13429.04</v>
      </c>
      <c r="G1572" s="25" t="s">
        <v>12</v>
      </c>
      <c r="H1572" s="25" t="s">
        <v>12</v>
      </c>
      <c r="I1572" s="25" t="s">
        <v>23</v>
      </c>
      <c r="J1572" s="53">
        <f t="shared" si="24"/>
        <v>22588</v>
      </c>
      <c r="K1572" s="33">
        <f>DATEDIF(J1572,DATE(2023,6,8),"Y")</f>
        <v>61</v>
      </c>
    </row>
    <row r="1573" spans="1:11" x14ac:dyDescent="0.25">
      <c r="A1573" s="22" t="s">
        <v>1604</v>
      </c>
      <c r="B1573" s="23">
        <v>1966</v>
      </c>
      <c r="C1573" s="23" t="s">
        <v>15</v>
      </c>
      <c r="D1573" s="23">
        <v>14</v>
      </c>
      <c r="E1573" s="23">
        <v>3</v>
      </c>
      <c r="F1573" s="44">
        <v>13430.27</v>
      </c>
      <c r="G1573" s="22" t="s">
        <v>12</v>
      </c>
      <c r="H1573" s="22" t="s">
        <v>12</v>
      </c>
      <c r="I1573" s="22" t="s">
        <v>247</v>
      </c>
      <c r="J1573" s="52">
        <f t="shared" si="24"/>
        <v>24425</v>
      </c>
      <c r="K1573" s="32">
        <f>DATEDIF(J1573,DATE(2023,6,8),"Y")</f>
        <v>56</v>
      </c>
    </row>
    <row r="1574" spans="1:11" x14ac:dyDescent="0.25">
      <c r="A1574" s="25" t="s">
        <v>1605</v>
      </c>
      <c r="B1574" s="26">
        <v>1975</v>
      </c>
      <c r="C1574" s="26" t="s">
        <v>18</v>
      </c>
      <c r="D1574" s="26">
        <v>29</v>
      </c>
      <c r="E1574" s="26">
        <v>1</v>
      </c>
      <c r="F1574" s="45">
        <v>13440.7</v>
      </c>
      <c r="G1574" s="25" t="s">
        <v>12</v>
      </c>
      <c r="H1574" s="25" t="s">
        <v>11</v>
      </c>
      <c r="I1574" s="25" t="s">
        <v>23</v>
      </c>
      <c r="J1574" s="53">
        <f t="shared" si="24"/>
        <v>27574</v>
      </c>
      <c r="K1574" s="33">
        <f>DATEDIF(J1574,DATE(2023,6,8),"Y")</f>
        <v>47</v>
      </c>
    </row>
    <row r="1575" spans="1:11" x14ac:dyDescent="0.25">
      <c r="A1575" s="22" t="s">
        <v>1606</v>
      </c>
      <c r="B1575" s="23">
        <v>1960</v>
      </c>
      <c r="C1575" s="23" t="s">
        <v>35</v>
      </c>
      <c r="D1575" s="23">
        <v>13</v>
      </c>
      <c r="E1575" s="23">
        <v>0</v>
      </c>
      <c r="F1575" s="44">
        <v>13451.12</v>
      </c>
      <c r="G1575" s="22" t="s">
        <v>12</v>
      </c>
      <c r="H1575" s="22" t="s">
        <v>16</v>
      </c>
      <c r="I1575" s="22" t="s">
        <v>42</v>
      </c>
      <c r="J1575" s="52">
        <f t="shared" si="24"/>
        <v>22141</v>
      </c>
      <c r="K1575" s="32">
        <f>DATEDIF(J1575,DATE(2023,6,8),"Y")</f>
        <v>62</v>
      </c>
    </row>
    <row r="1576" spans="1:11" x14ac:dyDescent="0.25">
      <c r="A1576" s="25" t="s">
        <v>1607</v>
      </c>
      <c r="B1576" s="26">
        <v>1960</v>
      </c>
      <c r="C1576" s="26" t="s">
        <v>10</v>
      </c>
      <c r="D1576" s="26">
        <v>11</v>
      </c>
      <c r="E1576" s="26">
        <v>0</v>
      </c>
      <c r="F1576" s="45">
        <v>13457.96</v>
      </c>
      <c r="G1576" s="25" t="s">
        <v>12</v>
      </c>
      <c r="H1576" s="25" t="s">
        <v>16</v>
      </c>
      <c r="I1576" s="25" t="s">
        <v>13</v>
      </c>
      <c r="J1576" s="53">
        <f t="shared" si="24"/>
        <v>22108</v>
      </c>
      <c r="K1576" s="33">
        <f>DATEDIF(J1576,DATE(2023,6,8),"Y")</f>
        <v>62</v>
      </c>
    </row>
    <row r="1577" spans="1:11" x14ac:dyDescent="0.25">
      <c r="A1577" s="22" t="s">
        <v>1608</v>
      </c>
      <c r="B1577" s="23">
        <v>1960</v>
      </c>
      <c r="C1577" s="23" t="s">
        <v>30</v>
      </c>
      <c r="D1577" s="23">
        <v>16</v>
      </c>
      <c r="E1577" s="23">
        <v>0</v>
      </c>
      <c r="F1577" s="44">
        <v>13462.52</v>
      </c>
      <c r="G1577" s="22" t="s">
        <v>12</v>
      </c>
      <c r="H1577" s="22" t="s">
        <v>11</v>
      </c>
      <c r="I1577" s="22" t="s">
        <v>42</v>
      </c>
      <c r="J1577" s="52">
        <f t="shared" si="24"/>
        <v>22266</v>
      </c>
      <c r="K1577" s="32">
        <f>DATEDIF(J1577,DATE(2023,6,8),"Y")</f>
        <v>62</v>
      </c>
    </row>
    <row r="1578" spans="1:11" x14ac:dyDescent="0.25">
      <c r="A1578" s="25" t="s">
        <v>1609</v>
      </c>
      <c r="B1578" s="26">
        <v>1985</v>
      </c>
      <c r="C1578" s="26" t="s">
        <v>35</v>
      </c>
      <c r="D1578" s="26">
        <v>19</v>
      </c>
      <c r="E1578" s="26">
        <v>3</v>
      </c>
      <c r="F1578" s="45">
        <v>13465.8</v>
      </c>
      <c r="G1578" s="25" t="s">
        <v>12</v>
      </c>
      <c r="H1578" s="25" t="s">
        <v>16</v>
      </c>
      <c r="I1578" s="25" t="s">
        <v>23</v>
      </c>
      <c r="J1578" s="53">
        <f t="shared" si="24"/>
        <v>31278</v>
      </c>
      <c r="K1578" s="33">
        <f>DATEDIF(J1578,DATE(2023,6,8),"Y")</f>
        <v>37</v>
      </c>
    </row>
    <row r="1579" spans="1:11" x14ac:dyDescent="0.25">
      <c r="A1579" s="22" t="s">
        <v>1610</v>
      </c>
      <c r="B1579" s="23">
        <v>1960</v>
      </c>
      <c r="C1579" s="23" t="s">
        <v>10</v>
      </c>
      <c r="D1579" s="23">
        <v>28</v>
      </c>
      <c r="E1579" s="23">
        <v>0</v>
      </c>
      <c r="F1579" s="44">
        <v>13470.8</v>
      </c>
      <c r="G1579" s="22" t="s">
        <v>12</v>
      </c>
      <c r="H1579" s="22" t="s">
        <v>11</v>
      </c>
      <c r="I1579" s="22" t="s">
        <v>13</v>
      </c>
      <c r="J1579" s="52">
        <f t="shared" si="24"/>
        <v>22125</v>
      </c>
      <c r="K1579" s="32">
        <f>DATEDIF(J1579,DATE(2023,6,8),"Y")</f>
        <v>62</v>
      </c>
    </row>
    <row r="1580" spans="1:11" x14ac:dyDescent="0.25">
      <c r="A1580" s="25" t="s">
        <v>1611</v>
      </c>
      <c r="B1580" s="26">
        <v>1960</v>
      </c>
      <c r="C1580" s="26" t="s">
        <v>10</v>
      </c>
      <c r="D1580" s="26">
        <v>24</v>
      </c>
      <c r="E1580" s="26">
        <v>0</v>
      </c>
      <c r="F1580" s="45">
        <v>13470.86</v>
      </c>
      <c r="G1580" s="25" t="s">
        <v>12</v>
      </c>
      <c r="H1580" s="25" t="s">
        <v>12</v>
      </c>
      <c r="I1580" s="25" t="s">
        <v>42</v>
      </c>
      <c r="J1580" s="53">
        <f t="shared" si="24"/>
        <v>22121</v>
      </c>
      <c r="K1580" s="33">
        <f>DATEDIF(J1580,DATE(2023,6,8),"Y")</f>
        <v>62</v>
      </c>
    </row>
    <row r="1581" spans="1:11" x14ac:dyDescent="0.25">
      <c r="A1581" s="22" t="s">
        <v>1612</v>
      </c>
      <c r="B1581" s="23">
        <v>1975</v>
      </c>
      <c r="C1581" s="23" t="s">
        <v>35</v>
      </c>
      <c r="D1581" s="23">
        <v>7</v>
      </c>
      <c r="E1581" s="23">
        <v>1</v>
      </c>
      <c r="F1581" s="44">
        <v>13472.19</v>
      </c>
      <c r="G1581" s="22" t="s">
        <v>12</v>
      </c>
      <c r="H1581" s="22" t="s">
        <v>11</v>
      </c>
      <c r="I1581" s="22" t="s">
        <v>23</v>
      </c>
      <c r="J1581" s="52">
        <f t="shared" si="24"/>
        <v>27613</v>
      </c>
      <c r="K1581" s="32">
        <f>DATEDIF(J1581,DATE(2023,6,8),"Y")</f>
        <v>47</v>
      </c>
    </row>
    <row r="1582" spans="1:11" x14ac:dyDescent="0.25">
      <c r="A1582" s="25" t="s">
        <v>1613</v>
      </c>
      <c r="B1582" s="26">
        <v>1990</v>
      </c>
      <c r="C1582" s="26" t="s">
        <v>35</v>
      </c>
      <c r="D1582" s="26">
        <v>30</v>
      </c>
      <c r="E1582" s="26">
        <v>3</v>
      </c>
      <c r="F1582" s="45">
        <v>13480.83</v>
      </c>
      <c r="G1582" s="25" t="s">
        <v>12</v>
      </c>
      <c r="H1582" s="25" t="s">
        <v>11</v>
      </c>
      <c r="I1582" s="25" t="s">
        <v>249</v>
      </c>
      <c r="J1582" s="53">
        <f t="shared" si="24"/>
        <v>33115</v>
      </c>
      <c r="K1582" s="33">
        <f>DATEDIF(J1582,DATE(2023,6,8),"Y")</f>
        <v>32</v>
      </c>
    </row>
    <row r="1583" spans="1:11" x14ac:dyDescent="0.25">
      <c r="A1583" s="22" t="s">
        <v>1614</v>
      </c>
      <c r="B1583" s="23">
        <v>1963</v>
      </c>
      <c r="C1583" s="23" t="s">
        <v>37</v>
      </c>
      <c r="D1583" s="23">
        <v>14</v>
      </c>
      <c r="E1583" s="23">
        <v>0</v>
      </c>
      <c r="F1583" s="44">
        <v>13511.28</v>
      </c>
      <c r="G1583" s="22" t="s">
        <v>12</v>
      </c>
      <c r="H1583" s="22" t="s">
        <v>16</v>
      </c>
      <c r="I1583" s="22" t="s">
        <v>23</v>
      </c>
      <c r="J1583" s="52">
        <f t="shared" si="24"/>
        <v>23298</v>
      </c>
      <c r="K1583" s="32">
        <f>DATEDIF(J1583,DATE(2023,6,8),"Y")</f>
        <v>59</v>
      </c>
    </row>
    <row r="1584" spans="1:11" x14ac:dyDescent="0.25">
      <c r="A1584" s="25" t="s">
        <v>1615</v>
      </c>
      <c r="B1584" s="26">
        <v>1960</v>
      </c>
      <c r="C1584" s="26" t="s">
        <v>10</v>
      </c>
      <c r="D1584" s="26">
        <v>11</v>
      </c>
      <c r="E1584" s="26">
        <v>0</v>
      </c>
      <c r="F1584" s="45">
        <v>13555</v>
      </c>
      <c r="G1584" s="25" t="s">
        <v>12</v>
      </c>
      <c r="H1584" s="25" t="s">
        <v>12</v>
      </c>
      <c r="I1584" s="25" t="s">
        <v>356</v>
      </c>
      <c r="J1584" s="53">
        <f t="shared" si="24"/>
        <v>22108</v>
      </c>
      <c r="K1584" s="33">
        <f>DATEDIF(J1584,DATE(2023,6,8),"Y")</f>
        <v>62</v>
      </c>
    </row>
    <row r="1585" spans="1:11" x14ac:dyDescent="0.25">
      <c r="A1585" s="22" t="s">
        <v>1616</v>
      </c>
      <c r="B1585" s="23">
        <v>1968</v>
      </c>
      <c r="C1585" s="23" t="s">
        <v>10</v>
      </c>
      <c r="D1585" s="23">
        <v>15</v>
      </c>
      <c r="E1585" s="23">
        <v>0</v>
      </c>
      <c r="F1585" s="44">
        <v>13566.04</v>
      </c>
      <c r="G1585" s="22" t="s">
        <v>12</v>
      </c>
      <c r="H1585" s="22" t="s">
        <v>12</v>
      </c>
      <c r="I1585" s="22" t="s">
        <v>535</v>
      </c>
      <c r="J1585" s="52">
        <f t="shared" si="24"/>
        <v>25034</v>
      </c>
      <c r="K1585" s="32">
        <f>DATEDIF(J1585,DATE(2023,6,8),"Y")</f>
        <v>54</v>
      </c>
    </row>
    <row r="1586" spans="1:11" x14ac:dyDescent="0.25">
      <c r="A1586" s="25" t="s">
        <v>1617</v>
      </c>
      <c r="B1586" s="26">
        <v>1992</v>
      </c>
      <c r="C1586" s="26" t="s">
        <v>35</v>
      </c>
      <c r="D1586" s="26">
        <v>14</v>
      </c>
      <c r="E1586" s="26">
        <v>0</v>
      </c>
      <c r="F1586" s="45">
        <v>13588.17</v>
      </c>
      <c r="G1586" s="25" t="s">
        <v>12</v>
      </c>
      <c r="H1586" s="25" t="s">
        <v>16</v>
      </c>
      <c r="I1586" s="25" t="s">
        <v>23</v>
      </c>
      <c r="J1586" s="53">
        <f t="shared" si="24"/>
        <v>33830</v>
      </c>
      <c r="K1586" s="33">
        <f>DATEDIF(J1586,DATE(2023,6,8),"Y")</f>
        <v>30</v>
      </c>
    </row>
    <row r="1587" spans="1:11" x14ac:dyDescent="0.25">
      <c r="A1587" s="22" t="s">
        <v>1618</v>
      </c>
      <c r="B1587" s="23">
        <v>1964</v>
      </c>
      <c r="C1587" s="23" t="s">
        <v>20</v>
      </c>
      <c r="D1587" s="23">
        <v>10</v>
      </c>
      <c r="E1587" s="23">
        <v>2</v>
      </c>
      <c r="F1587" s="44">
        <v>13607.37</v>
      </c>
      <c r="G1587" s="22" t="s">
        <v>12</v>
      </c>
      <c r="H1587" s="22" t="s">
        <v>16</v>
      </c>
      <c r="I1587" s="22" t="s">
        <v>247</v>
      </c>
      <c r="J1587" s="52">
        <f t="shared" si="24"/>
        <v>23630</v>
      </c>
      <c r="K1587" s="32">
        <f>DATEDIF(J1587,DATE(2023,6,8),"Y")</f>
        <v>58</v>
      </c>
    </row>
    <row r="1588" spans="1:11" x14ac:dyDescent="0.25">
      <c r="A1588" s="25" t="s">
        <v>1619</v>
      </c>
      <c r="B1588" s="26">
        <v>1961</v>
      </c>
      <c r="C1588" s="26" t="s">
        <v>15</v>
      </c>
      <c r="D1588" s="26">
        <v>18</v>
      </c>
      <c r="E1588" s="26">
        <v>0</v>
      </c>
      <c r="F1588" s="45">
        <v>13616.36</v>
      </c>
      <c r="G1588" s="25" t="s">
        <v>12</v>
      </c>
      <c r="H1588" s="25" t="s">
        <v>12</v>
      </c>
      <c r="I1588" s="25" t="s">
        <v>247</v>
      </c>
      <c r="J1588" s="53">
        <f t="shared" si="24"/>
        <v>22603</v>
      </c>
      <c r="K1588" s="33">
        <f>DATEDIF(J1588,DATE(2023,6,8),"Y")</f>
        <v>61</v>
      </c>
    </row>
    <row r="1589" spans="1:11" x14ac:dyDescent="0.25">
      <c r="A1589" s="22" t="s">
        <v>1620</v>
      </c>
      <c r="B1589" s="23">
        <v>1969</v>
      </c>
      <c r="C1589" s="23" t="s">
        <v>10</v>
      </c>
      <c r="D1589" s="23">
        <v>26</v>
      </c>
      <c r="E1589" s="23">
        <v>0</v>
      </c>
      <c r="F1589" s="44">
        <v>13622.01</v>
      </c>
      <c r="G1589" s="22" t="s">
        <v>12</v>
      </c>
      <c r="H1589" s="22" t="s">
        <v>12</v>
      </c>
      <c r="I1589" s="22" t="s">
        <v>23</v>
      </c>
      <c r="J1589" s="52">
        <f t="shared" si="24"/>
        <v>25410</v>
      </c>
      <c r="K1589" s="32">
        <f>DATEDIF(J1589,DATE(2023,6,8),"Y")</f>
        <v>53</v>
      </c>
    </row>
    <row r="1590" spans="1:11" x14ac:dyDescent="0.25">
      <c r="A1590" s="25" t="s">
        <v>1621</v>
      </c>
      <c r="B1590" s="26">
        <v>1961</v>
      </c>
      <c r="C1590" s="26" t="s">
        <v>30</v>
      </c>
      <c r="D1590" s="26">
        <v>24</v>
      </c>
      <c r="E1590" s="26">
        <v>0</v>
      </c>
      <c r="F1590" s="45">
        <v>13635.64</v>
      </c>
      <c r="G1590" s="25" t="s">
        <v>12</v>
      </c>
      <c r="H1590" s="25" t="s">
        <v>12</v>
      </c>
      <c r="I1590" s="25" t="s">
        <v>247</v>
      </c>
      <c r="J1590" s="53">
        <f t="shared" si="24"/>
        <v>22639</v>
      </c>
      <c r="K1590" s="33">
        <f>DATEDIF(J1590,DATE(2023,6,8),"Y")</f>
        <v>61</v>
      </c>
    </row>
    <row r="1591" spans="1:11" x14ac:dyDescent="0.25">
      <c r="A1591" s="22" t="s">
        <v>1622</v>
      </c>
      <c r="B1591" s="23">
        <v>1984</v>
      </c>
      <c r="C1591" s="23" t="s">
        <v>10</v>
      </c>
      <c r="D1591" s="23">
        <v>20</v>
      </c>
      <c r="E1591" s="23">
        <v>3</v>
      </c>
      <c r="F1591" s="44">
        <v>13638.06</v>
      </c>
      <c r="G1591" s="22" t="s">
        <v>12</v>
      </c>
      <c r="H1591" s="22" t="s">
        <v>12</v>
      </c>
      <c r="I1591" s="22" t="s">
        <v>249</v>
      </c>
      <c r="J1591" s="52">
        <f t="shared" si="24"/>
        <v>30883</v>
      </c>
      <c r="K1591" s="32">
        <f>DATEDIF(J1591,DATE(2023,6,8),"Y")</f>
        <v>38</v>
      </c>
    </row>
    <row r="1592" spans="1:11" x14ac:dyDescent="0.25">
      <c r="A1592" s="25" t="s">
        <v>1623</v>
      </c>
      <c r="B1592" s="26">
        <v>1963</v>
      </c>
      <c r="C1592" s="26" t="s">
        <v>35</v>
      </c>
      <c r="D1592" s="26">
        <v>4</v>
      </c>
      <c r="E1592" s="26">
        <v>0</v>
      </c>
      <c r="F1592" s="45">
        <v>13677.68</v>
      </c>
      <c r="G1592" s="25" t="s">
        <v>12</v>
      </c>
      <c r="H1592" s="25" t="s">
        <v>11</v>
      </c>
      <c r="I1592" s="25" t="s">
        <v>300</v>
      </c>
      <c r="J1592" s="53">
        <f t="shared" si="24"/>
        <v>23227</v>
      </c>
      <c r="K1592" s="33">
        <f>DATEDIF(J1592,DATE(2023,6,8),"Y")</f>
        <v>59</v>
      </c>
    </row>
    <row r="1593" spans="1:11" x14ac:dyDescent="0.25">
      <c r="A1593" s="22" t="s">
        <v>1624</v>
      </c>
      <c r="B1593" s="23">
        <v>1985</v>
      </c>
      <c r="C1593" s="23" t="s">
        <v>20</v>
      </c>
      <c r="D1593" s="23">
        <v>14</v>
      </c>
      <c r="E1593" s="23">
        <v>3</v>
      </c>
      <c r="F1593" s="44">
        <v>13685.51</v>
      </c>
      <c r="G1593" s="22" t="s">
        <v>12</v>
      </c>
      <c r="H1593" s="22" t="s">
        <v>16</v>
      </c>
      <c r="I1593" s="22" t="s">
        <v>535</v>
      </c>
      <c r="J1593" s="52">
        <f t="shared" si="24"/>
        <v>31304</v>
      </c>
      <c r="K1593" s="32">
        <f>DATEDIF(J1593,DATE(2023,6,8),"Y")</f>
        <v>37</v>
      </c>
    </row>
    <row r="1594" spans="1:11" x14ac:dyDescent="0.25">
      <c r="A1594" s="25" t="s">
        <v>1625</v>
      </c>
      <c r="B1594" s="26">
        <v>1986</v>
      </c>
      <c r="C1594" s="26" t="s">
        <v>15</v>
      </c>
      <c r="D1594" s="26">
        <v>24</v>
      </c>
      <c r="E1594" s="26">
        <v>3</v>
      </c>
      <c r="F1594" s="45">
        <v>13714.55</v>
      </c>
      <c r="G1594" s="25" t="s">
        <v>12</v>
      </c>
      <c r="H1594" s="25" t="s">
        <v>11</v>
      </c>
      <c r="I1594" s="25" t="s">
        <v>249</v>
      </c>
      <c r="J1594" s="53">
        <f t="shared" si="24"/>
        <v>31740</v>
      </c>
      <c r="K1594" s="33">
        <f>DATEDIF(J1594,DATE(2023,6,8),"Y")</f>
        <v>36</v>
      </c>
    </row>
    <row r="1595" spans="1:11" x14ac:dyDescent="0.25">
      <c r="A1595" s="22" t="s">
        <v>1626</v>
      </c>
      <c r="B1595" s="23">
        <v>1981</v>
      </c>
      <c r="C1595" s="23" t="s">
        <v>35</v>
      </c>
      <c r="D1595" s="23">
        <v>2</v>
      </c>
      <c r="E1595" s="23">
        <v>1</v>
      </c>
      <c r="F1595" s="44">
        <v>13725.47</v>
      </c>
      <c r="G1595" s="22" t="s">
        <v>12</v>
      </c>
      <c r="H1595" s="22" t="s">
        <v>11</v>
      </c>
      <c r="I1595" s="22" t="s">
        <v>247</v>
      </c>
      <c r="J1595" s="52">
        <f t="shared" si="24"/>
        <v>29800</v>
      </c>
      <c r="K1595" s="32">
        <f>DATEDIF(J1595,DATE(2023,6,8),"Y")</f>
        <v>41</v>
      </c>
    </row>
    <row r="1596" spans="1:11" x14ac:dyDescent="0.25">
      <c r="A1596" s="25" t="s">
        <v>1627</v>
      </c>
      <c r="B1596" s="26">
        <v>1985</v>
      </c>
      <c r="C1596" s="26" t="s">
        <v>35</v>
      </c>
      <c r="D1596" s="26">
        <v>29</v>
      </c>
      <c r="E1596" s="26">
        <v>3</v>
      </c>
      <c r="F1596" s="45">
        <v>13726.21</v>
      </c>
      <c r="G1596" s="25" t="s">
        <v>12</v>
      </c>
      <c r="H1596" s="25" t="s">
        <v>12</v>
      </c>
      <c r="I1596" s="25" t="s">
        <v>535</v>
      </c>
      <c r="J1596" s="53">
        <f t="shared" si="24"/>
        <v>31288</v>
      </c>
      <c r="K1596" s="33">
        <f>DATEDIF(J1596,DATE(2023,6,8),"Y")</f>
        <v>37</v>
      </c>
    </row>
    <row r="1597" spans="1:11" x14ac:dyDescent="0.25">
      <c r="A1597" s="22" t="s">
        <v>1628</v>
      </c>
      <c r="B1597" s="23">
        <v>1969</v>
      </c>
      <c r="C1597" s="23" t="s">
        <v>37</v>
      </c>
      <c r="D1597" s="23">
        <v>23</v>
      </c>
      <c r="E1597" s="23">
        <v>0</v>
      </c>
      <c r="F1597" s="44">
        <v>13746.74</v>
      </c>
      <c r="G1597" s="22" t="s">
        <v>12</v>
      </c>
      <c r="H1597" s="22" t="s">
        <v>11</v>
      </c>
      <c r="I1597" s="22" t="s">
        <v>535</v>
      </c>
      <c r="J1597" s="52">
        <f t="shared" si="24"/>
        <v>25499</v>
      </c>
      <c r="K1597" s="32">
        <f>DATEDIF(J1597,DATE(2023,6,8),"Y")</f>
        <v>53</v>
      </c>
    </row>
    <row r="1598" spans="1:11" x14ac:dyDescent="0.25">
      <c r="A1598" s="25" t="s">
        <v>1629</v>
      </c>
      <c r="B1598" s="26">
        <v>2004</v>
      </c>
      <c r="C1598" s="26" t="s">
        <v>10</v>
      </c>
      <c r="D1598" s="26">
        <v>16</v>
      </c>
      <c r="E1598" s="26">
        <v>0</v>
      </c>
      <c r="F1598" s="45">
        <v>13747.87</v>
      </c>
      <c r="G1598" s="25" t="s">
        <v>12</v>
      </c>
      <c r="H1598" s="25" t="s">
        <v>11</v>
      </c>
      <c r="I1598" s="25" t="s">
        <v>170</v>
      </c>
      <c r="J1598" s="53">
        <f t="shared" si="24"/>
        <v>38184</v>
      </c>
      <c r="K1598" s="33">
        <f>DATEDIF(J1598,DATE(2023,6,8),"Y")</f>
        <v>18</v>
      </c>
    </row>
    <row r="1599" spans="1:11" x14ac:dyDescent="0.25">
      <c r="A1599" s="22" t="s">
        <v>1630</v>
      </c>
      <c r="B1599" s="23">
        <v>1959</v>
      </c>
      <c r="C1599" s="23" t="s">
        <v>35</v>
      </c>
      <c r="D1599" s="23">
        <v>6</v>
      </c>
      <c r="E1599" s="23">
        <v>0</v>
      </c>
      <c r="F1599" s="44">
        <v>13770.1</v>
      </c>
      <c r="G1599" s="22" t="s">
        <v>12</v>
      </c>
      <c r="H1599" s="22" t="s">
        <v>16</v>
      </c>
      <c r="I1599" s="22" t="s">
        <v>23</v>
      </c>
      <c r="J1599" s="52">
        <f t="shared" si="24"/>
        <v>21768</v>
      </c>
      <c r="K1599" s="32">
        <f>DATEDIF(J1599,DATE(2023,6,8),"Y")</f>
        <v>63</v>
      </c>
    </row>
    <row r="1600" spans="1:11" x14ac:dyDescent="0.25">
      <c r="A1600" s="25" t="s">
        <v>1631</v>
      </c>
      <c r="B1600" s="26">
        <v>1966</v>
      </c>
      <c r="C1600" s="26" t="s">
        <v>15</v>
      </c>
      <c r="D1600" s="26">
        <v>10</v>
      </c>
      <c r="E1600" s="26">
        <v>0</v>
      </c>
      <c r="F1600" s="45">
        <v>13801.61</v>
      </c>
      <c r="G1600" s="25" t="s">
        <v>12</v>
      </c>
      <c r="H1600" s="25" t="s">
        <v>12</v>
      </c>
      <c r="I1600" s="25" t="s">
        <v>535</v>
      </c>
      <c r="J1600" s="53">
        <f t="shared" si="24"/>
        <v>24421</v>
      </c>
      <c r="K1600" s="33">
        <f>DATEDIF(J1600,DATE(2023,6,8),"Y")</f>
        <v>56</v>
      </c>
    </row>
    <row r="1601" spans="1:11" x14ac:dyDescent="0.25">
      <c r="A1601" s="22" t="s">
        <v>1632</v>
      </c>
      <c r="B1601" s="23">
        <v>1986</v>
      </c>
      <c r="C1601" s="23" t="s">
        <v>30</v>
      </c>
      <c r="D1601" s="23">
        <v>8</v>
      </c>
      <c r="E1601" s="23">
        <v>3</v>
      </c>
      <c r="F1601" s="44">
        <v>13819.49</v>
      </c>
      <c r="G1601" s="22" t="s">
        <v>12</v>
      </c>
      <c r="H1601" s="22" t="s">
        <v>11</v>
      </c>
      <c r="I1601" s="22" t="s">
        <v>23</v>
      </c>
      <c r="J1601" s="52">
        <f t="shared" si="24"/>
        <v>31754</v>
      </c>
      <c r="K1601" s="32">
        <f>DATEDIF(J1601,DATE(2023,6,8),"Y")</f>
        <v>36</v>
      </c>
    </row>
    <row r="1602" spans="1:11" x14ac:dyDescent="0.25">
      <c r="A1602" s="25" t="s">
        <v>1633</v>
      </c>
      <c r="B1602" s="26">
        <v>1958</v>
      </c>
      <c r="C1602" s="26" t="s">
        <v>15</v>
      </c>
      <c r="D1602" s="26">
        <v>25</v>
      </c>
      <c r="E1602" s="26">
        <v>0</v>
      </c>
      <c r="F1602" s="45">
        <v>13822.8</v>
      </c>
      <c r="G1602" s="25" t="s">
        <v>12</v>
      </c>
      <c r="H1602" s="25" t="s">
        <v>12</v>
      </c>
      <c r="I1602" s="25" t="s">
        <v>42</v>
      </c>
      <c r="J1602" s="53">
        <f t="shared" si="24"/>
        <v>21514</v>
      </c>
      <c r="K1602" s="33">
        <f>DATEDIF(J1602,DATE(2023,6,8),"Y")</f>
        <v>64</v>
      </c>
    </row>
    <row r="1603" spans="1:11" x14ac:dyDescent="0.25">
      <c r="A1603" s="22" t="s">
        <v>1634</v>
      </c>
      <c r="B1603" s="23">
        <v>1958</v>
      </c>
      <c r="C1603" s="23" t="s">
        <v>30</v>
      </c>
      <c r="D1603" s="23">
        <v>10</v>
      </c>
      <c r="E1603" s="23">
        <v>0</v>
      </c>
      <c r="F1603" s="44">
        <v>13831.12</v>
      </c>
      <c r="G1603" s="22" t="s">
        <v>12</v>
      </c>
      <c r="H1603" s="22" t="s">
        <v>16</v>
      </c>
      <c r="I1603" s="22" t="s">
        <v>13</v>
      </c>
      <c r="J1603" s="52">
        <f t="shared" ref="J1603:J1666" si="25">DATE(B1603,MONTH(1&amp;C1603),D1603)</f>
        <v>21529</v>
      </c>
      <c r="K1603" s="32">
        <f>DATEDIF(J1603,DATE(2023,6,8),"Y")</f>
        <v>64</v>
      </c>
    </row>
    <row r="1604" spans="1:11" x14ac:dyDescent="0.25">
      <c r="A1604" s="25" t="s">
        <v>1635</v>
      </c>
      <c r="B1604" s="26">
        <v>2003</v>
      </c>
      <c r="C1604" s="26" t="s">
        <v>18</v>
      </c>
      <c r="D1604" s="26">
        <v>7</v>
      </c>
      <c r="E1604" s="26">
        <v>0</v>
      </c>
      <c r="F1604" s="45">
        <v>13844.51</v>
      </c>
      <c r="G1604" s="25" t="s">
        <v>11</v>
      </c>
      <c r="H1604" s="25" t="s">
        <v>16</v>
      </c>
      <c r="I1604" s="25" t="s">
        <v>42</v>
      </c>
      <c r="J1604" s="53">
        <f t="shared" si="25"/>
        <v>37779</v>
      </c>
      <c r="K1604" s="33">
        <f>DATEDIF(J1604,DATE(2023,6,8),"Y")</f>
        <v>20</v>
      </c>
    </row>
    <row r="1605" spans="1:11" x14ac:dyDescent="0.25">
      <c r="A1605" s="22" t="s">
        <v>1636</v>
      </c>
      <c r="B1605" s="23">
        <v>1960</v>
      </c>
      <c r="C1605" s="23" t="s">
        <v>10</v>
      </c>
      <c r="D1605" s="23">
        <v>21</v>
      </c>
      <c r="E1605" s="23">
        <v>0</v>
      </c>
      <c r="F1605" s="44">
        <v>13844.8</v>
      </c>
      <c r="G1605" s="22" t="s">
        <v>11</v>
      </c>
      <c r="H1605" s="22" t="s">
        <v>11</v>
      </c>
      <c r="I1605" s="22" t="s">
        <v>23</v>
      </c>
      <c r="J1605" s="52">
        <f t="shared" si="25"/>
        <v>22118</v>
      </c>
      <c r="K1605" s="32">
        <f>DATEDIF(J1605,DATE(2023,6,8),"Y")</f>
        <v>62</v>
      </c>
    </row>
    <row r="1606" spans="1:11" x14ac:dyDescent="0.25">
      <c r="A1606" s="25" t="s">
        <v>1637</v>
      </c>
      <c r="B1606" s="26">
        <v>1978</v>
      </c>
      <c r="C1606" s="26" t="s">
        <v>30</v>
      </c>
      <c r="D1606" s="26">
        <v>19</v>
      </c>
      <c r="E1606" s="26">
        <v>2</v>
      </c>
      <c r="F1606" s="45">
        <v>13874.89</v>
      </c>
      <c r="G1606" s="25" t="s">
        <v>11</v>
      </c>
      <c r="H1606" s="25" t="s">
        <v>16</v>
      </c>
      <c r="I1606" s="25" t="s">
        <v>23</v>
      </c>
      <c r="J1606" s="53">
        <f t="shared" si="25"/>
        <v>28843</v>
      </c>
      <c r="K1606" s="33">
        <f>DATEDIF(J1606,DATE(2023,6,8),"Y")</f>
        <v>44</v>
      </c>
    </row>
    <row r="1607" spans="1:11" x14ac:dyDescent="0.25">
      <c r="A1607" s="22" t="s">
        <v>1638</v>
      </c>
      <c r="B1607" s="23">
        <v>1959</v>
      </c>
      <c r="C1607" s="23" t="s">
        <v>37</v>
      </c>
      <c r="D1607" s="23">
        <v>5</v>
      </c>
      <c r="E1607" s="23">
        <v>0</v>
      </c>
      <c r="F1607" s="44">
        <v>13880.95</v>
      </c>
      <c r="G1607" s="22" t="s">
        <v>11</v>
      </c>
      <c r="H1607" s="22" t="s">
        <v>11</v>
      </c>
      <c r="I1607" s="22" t="s">
        <v>42</v>
      </c>
      <c r="J1607" s="52">
        <f t="shared" si="25"/>
        <v>21828</v>
      </c>
      <c r="K1607" s="32">
        <f>DATEDIF(J1607,DATE(2023,6,8),"Y")</f>
        <v>63</v>
      </c>
    </row>
    <row r="1608" spans="1:11" x14ac:dyDescent="0.25">
      <c r="A1608" s="25" t="s">
        <v>1639</v>
      </c>
      <c r="B1608" s="26">
        <v>1985</v>
      </c>
      <c r="C1608" s="26" t="s">
        <v>20</v>
      </c>
      <c r="D1608" s="26">
        <v>25</v>
      </c>
      <c r="E1608" s="26">
        <v>3</v>
      </c>
      <c r="F1608" s="45">
        <v>13886.4</v>
      </c>
      <c r="G1608" s="25" t="s">
        <v>11</v>
      </c>
      <c r="H1608" s="25" t="s">
        <v>11</v>
      </c>
      <c r="I1608" s="25" t="s">
        <v>23</v>
      </c>
      <c r="J1608" s="53">
        <f t="shared" si="25"/>
        <v>31315</v>
      </c>
      <c r="K1608" s="33">
        <f>DATEDIF(J1608,DATE(2023,6,8),"Y")</f>
        <v>37</v>
      </c>
    </row>
    <row r="1609" spans="1:11" x14ac:dyDescent="0.25">
      <c r="A1609" s="22" t="s">
        <v>1640</v>
      </c>
      <c r="B1609" s="23">
        <v>1959</v>
      </c>
      <c r="C1609" s="23" t="s">
        <v>30</v>
      </c>
      <c r="D1609" s="23">
        <v>29</v>
      </c>
      <c r="E1609" s="23">
        <v>0</v>
      </c>
      <c r="F1609" s="44">
        <v>13887.2</v>
      </c>
      <c r="G1609" s="22" t="s">
        <v>11</v>
      </c>
      <c r="H1609" s="22" t="s">
        <v>12</v>
      </c>
      <c r="I1609" s="22" t="s">
        <v>13</v>
      </c>
      <c r="J1609" s="52">
        <f t="shared" si="25"/>
        <v>21913</v>
      </c>
      <c r="K1609" s="32">
        <f>DATEDIF(J1609,DATE(2023,6,8),"Y")</f>
        <v>63</v>
      </c>
    </row>
    <row r="1610" spans="1:11" x14ac:dyDescent="0.25">
      <c r="A1610" s="25" t="s">
        <v>1641</v>
      </c>
      <c r="B1610" s="26">
        <v>1959</v>
      </c>
      <c r="C1610" s="26" t="s">
        <v>10</v>
      </c>
      <c r="D1610" s="26">
        <v>7</v>
      </c>
      <c r="E1610" s="26">
        <v>0</v>
      </c>
      <c r="F1610" s="45">
        <v>13887.97</v>
      </c>
      <c r="G1610" s="25" t="s">
        <v>11</v>
      </c>
      <c r="H1610" s="25" t="s">
        <v>11</v>
      </c>
      <c r="I1610" s="25" t="s">
        <v>13</v>
      </c>
      <c r="J1610" s="53">
        <f t="shared" si="25"/>
        <v>21738</v>
      </c>
      <c r="K1610" s="33">
        <f>DATEDIF(J1610,DATE(2023,6,8),"Y")</f>
        <v>63</v>
      </c>
    </row>
    <row r="1611" spans="1:11" x14ac:dyDescent="0.25">
      <c r="A1611" s="22" t="s">
        <v>1642</v>
      </c>
      <c r="B1611" s="23">
        <v>1962</v>
      </c>
      <c r="C1611" s="23" t="s">
        <v>10</v>
      </c>
      <c r="D1611" s="23">
        <v>27</v>
      </c>
      <c r="E1611" s="23">
        <v>3</v>
      </c>
      <c r="F1611" s="44">
        <v>13919.82</v>
      </c>
      <c r="G1611" s="22" t="s">
        <v>11</v>
      </c>
      <c r="H1611" s="22" t="s">
        <v>11</v>
      </c>
      <c r="I1611" s="22" t="s">
        <v>13</v>
      </c>
      <c r="J1611" s="52">
        <f t="shared" si="25"/>
        <v>22854</v>
      </c>
      <c r="K1611" s="32">
        <f>DATEDIF(J1611,DATE(2023,6,8),"Y")</f>
        <v>60</v>
      </c>
    </row>
    <row r="1612" spans="1:11" x14ac:dyDescent="0.25">
      <c r="A1612" s="25" t="s">
        <v>1643</v>
      </c>
      <c r="B1612" s="26">
        <v>1960</v>
      </c>
      <c r="C1612" s="26" t="s">
        <v>18</v>
      </c>
      <c r="D1612" s="26">
        <v>18</v>
      </c>
      <c r="E1612" s="26">
        <v>1</v>
      </c>
      <c r="F1612" s="45">
        <v>13937.67</v>
      </c>
      <c r="G1612" s="25" t="s">
        <v>11</v>
      </c>
      <c r="H1612" s="25" t="s">
        <v>16</v>
      </c>
      <c r="I1612" s="25" t="s">
        <v>23</v>
      </c>
      <c r="J1612" s="53">
        <f t="shared" si="25"/>
        <v>22085</v>
      </c>
      <c r="K1612" s="33">
        <f>DATEDIF(J1612,DATE(2023,6,8),"Y")</f>
        <v>62</v>
      </c>
    </row>
    <row r="1613" spans="1:11" x14ac:dyDescent="0.25">
      <c r="A1613" s="22" t="s">
        <v>1644</v>
      </c>
      <c r="B1613" s="23">
        <v>1959</v>
      </c>
      <c r="C1613" s="23" t="s">
        <v>35</v>
      </c>
      <c r="D1613" s="23">
        <v>29</v>
      </c>
      <c r="E1613" s="23">
        <v>0</v>
      </c>
      <c r="F1613" s="44">
        <v>13974.46</v>
      </c>
      <c r="G1613" s="22" t="s">
        <v>11</v>
      </c>
      <c r="H1613" s="22" t="s">
        <v>11</v>
      </c>
      <c r="I1613" s="22" t="s">
        <v>166</v>
      </c>
      <c r="J1613" s="52">
        <f t="shared" si="25"/>
        <v>21791</v>
      </c>
      <c r="K1613" s="32">
        <f>DATEDIF(J1613,DATE(2023,6,8),"Y")</f>
        <v>63</v>
      </c>
    </row>
    <row r="1614" spans="1:11" x14ac:dyDescent="0.25">
      <c r="A1614" s="25" t="s">
        <v>1645</v>
      </c>
      <c r="B1614" s="26">
        <v>1990</v>
      </c>
      <c r="C1614" s="26" t="s">
        <v>10</v>
      </c>
      <c r="D1614" s="26">
        <v>13</v>
      </c>
      <c r="E1614" s="26">
        <v>3</v>
      </c>
      <c r="F1614" s="45">
        <v>13979.45</v>
      </c>
      <c r="G1614" s="25" t="s">
        <v>11</v>
      </c>
      <c r="H1614" s="25" t="s">
        <v>16</v>
      </c>
      <c r="I1614" s="25" t="s">
        <v>249</v>
      </c>
      <c r="J1614" s="53">
        <f t="shared" si="25"/>
        <v>33067</v>
      </c>
      <c r="K1614" s="33">
        <f>DATEDIF(J1614,DATE(2023,6,8),"Y")</f>
        <v>32</v>
      </c>
    </row>
    <row r="1615" spans="1:11" x14ac:dyDescent="0.25">
      <c r="A1615" s="22" t="s">
        <v>1646</v>
      </c>
      <c r="B1615" s="23">
        <v>1959</v>
      </c>
      <c r="C1615" s="23" t="s">
        <v>20</v>
      </c>
      <c r="D1615" s="23">
        <v>6</v>
      </c>
      <c r="E1615" s="23">
        <v>0</v>
      </c>
      <c r="F1615" s="44">
        <v>13981.85</v>
      </c>
      <c r="G1615" s="22" t="s">
        <v>11</v>
      </c>
      <c r="H1615" s="22" t="s">
        <v>16</v>
      </c>
      <c r="I1615" s="22" t="s">
        <v>168</v>
      </c>
      <c r="J1615" s="52">
        <f t="shared" si="25"/>
        <v>21799</v>
      </c>
      <c r="K1615" s="32">
        <f>DATEDIF(J1615,DATE(2023,6,8),"Y")</f>
        <v>63</v>
      </c>
    </row>
    <row r="1616" spans="1:11" x14ac:dyDescent="0.25">
      <c r="A1616" s="25" t="s">
        <v>1647</v>
      </c>
      <c r="B1616" s="26">
        <v>1963</v>
      </c>
      <c r="C1616" s="26" t="s">
        <v>30</v>
      </c>
      <c r="D1616" s="26">
        <v>23</v>
      </c>
      <c r="E1616" s="26">
        <v>3</v>
      </c>
      <c r="F1616" s="45">
        <v>14001.13</v>
      </c>
      <c r="G1616" s="25" t="s">
        <v>11</v>
      </c>
      <c r="H1616" s="25" t="s">
        <v>16</v>
      </c>
      <c r="I1616" s="25" t="s">
        <v>13</v>
      </c>
      <c r="J1616" s="53">
        <f t="shared" si="25"/>
        <v>23368</v>
      </c>
      <c r="K1616" s="33">
        <f>DATEDIF(J1616,DATE(2023,6,8),"Y")</f>
        <v>59</v>
      </c>
    </row>
    <row r="1617" spans="1:11" x14ac:dyDescent="0.25">
      <c r="A1617" s="22" t="s">
        <v>1648</v>
      </c>
      <c r="B1617" s="23">
        <v>1963</v>
      </c>
      <c r="C1617" s="23" t="s">
        <v>10</v>
      </c>
      <c r="D1617" s="23">
        <v>6</v>
      </c>
      <c r="E1617" s="23">
        <v>3</v>
      </c>
      <c r="F1617" s="44">
        <v>14001.29</v>
      </c>
      <c r="G1617" s="22" t="s">
        <v>11</v>
      </c>
      <c r="H1617" s="22" t="s">
        <v>11</v>
      </c>
      <c r="I1617" s="22" t="s">
        <v>13</v>
      </c>
      <c r="J1617" s="52">
        <f t="shared" si="25"/>
        <v>23198</v>
      </c>
      <c r="K1617" s="32">
        <f>DATEDIF(J1617,DATE(2023,6,8),"Y")</f>
        <v>59</v>
      </c>
    </row>
    <row r="1618" spans="1:11" x14ac:dyDescent="0.25">
      <c r="A1618" s="25" t="s">
        <v>1649</v>
      </c>
      <c r="B1618" s="26">
        <v>1963</v>
      </c>
      <c r="C1618" s="26" t="s">
        <v>10</v>
      </c>
      <c r="D1618" s="26">
        <v>8</v>
      </c>
      <c r="E1618" s="26">
        <v>3</v>
      </c>
      <c r="F1618" s="45">
        <v>14007.22</v>
      </c>
      <c r="G1618" s="25" t="s">
        <v>11</v>
      </c>
      <c r="H1618" s="25" t="s">
        <v>12</v>
      </c>
      <c r="I1618" s="25" t="s">
        <v>42</v>
      </c>
      <c r="J1618" s="53">
        <f t="shared" si="25"/>
        <v>23200</v>
      </c>
      <c r="K1618" s="33">
        <f>DATEDIF(J1618,DATE(2023,6,8),"Y")</f>
        <v>59</v>
      </c>
    </row>
    <row r="1619" spans="1:11" x14ac:dyDescent="0.25">
      <c r="A1619" s="22" t="s">
        <v>1650</v>
      </c>
      <c r="B1619" s="23">
        <v>1960</v>
      </c>
      <c r="C1619" s="23" t="s">
        <v>15</v>
      </c>
      <c r="D1619" s="23">
        <v>8</v>
      </c>
      <c r="E1619" s="23">
        <v>0</v>
      </c>
      <c r="F1619" s="44">
        <v>14043.48</v>
      </c>
      <c r="G1619" s="22" t="s">
        <v>11</v>
      </c>
      <c r="H1619" s="22" t="s">
        <v>12</v>
      </c>
      <c r="I1619" s="22" t="s">
        <v>247</v>
      </c>
      <c r="J1619" s="52">
        <f t="shared" si="25"/>
        <v>22228</v>
      </c>
      <c r="K1619" s="32">
        <f>DATEDIF(J1619,DATE(2023,6,8),"Y")</f>
        <v>62</v>
      </c>
    </row>
    <row r="1620" spans="1:11" x14ac:dyDescent="0.25">
      <c r="A1620" s="25" t="s">
        <v>1651</v>
      </c>
      <c r="B1620" s="26">
        <v>1991</v>
      </c>
      <c r="C1620" s="26" t="s">
        <v>20</v>
      </c>
      <c r="D1620" s="26">
        <v>12</v>
      </c>
      <c r="E1620" s="26">
        <v>3</v>
      </c>
      <c r="F1620" s="45">
        <v>14081.93</v>
      </c>
      <c r="G1620" s="25" t="s">
        <v>11</v>
      </c>
      <c r="H1620" s="25" t="s">
        <v>12</v>
      </c>
      <c r="I1620" s="25" t="s">
        <v>23</v>
      </c>
      <c r="J1620" s="53">
        <f t="shared" si="25"/>
        <v>33493</v>
      </c>
      <c r="K1620" s="33">
        <f>DATEDIF(J1620,DATE(2023,6,8),"Y")</f>
        <v>31</v>
      </c>
    </row>
    <row r="1621" spans="1:11" x14ac:dyDescent="0.25">
      <c r="A1621" s="22" t="s">
        <v>1652</v>
      </c>
      <c r="B1621" s="23">
        <v>1976</v>
      </c>
      <c r="C1621" s="23" t="s">
        <v>20</v>
      </c>
      <c r="D1621" s="23">
        <v>26</v>
      </c>
      <c r="E1621" s="23">
        <v>2</v>
      </c>
      <c r="F1621" s="44">
        <v>14098.07</v>
      </c>
      <c r="G1621" s="22" t="s">
        <v>11</v>
      </c>
      <c r="H1621" s="22" t="s">
        <v>12</v>
      </c>
      <c r="I1621" s="22" t="s">
        <v>249</v>
      </c>
      <c r="J1621" s="52">
        <f t="shared" si="25"/>
        <v>28029</v>
      </c>
      <c r="K1621" s="32">
        <f>DATEDIF(J1621,DATE(2023,6,8),"Y")</f>
        <v>46</v>
      </c>
    </row>
    <row r="1622" spans="1:11" x14ac:dyDescent="0.25">
      <c r="A1622" s="25" t="s">
        <v>1653</v>
      </c>
      <c r="B1622" s="26">
        <v>1961</v>
      </c>
      <c r="C1622" s="26" t="s">
        <v>18</v>
      </c>
      <c r="D1622" s="26">
        <v>14</v>
      </c>
      <c r="E1622" s="26">
        <v>2</v>
      </c>
      <c r="F1622" s="45">
        <v>14119.62</v>
      </c>
      <c r="G1622" s="25" t="s">
        <v>11</v>
      </c>
      <c r="H1622" s="25" t="s">
        <v>16</v>
      </c>
      <c r="I1622" s="25" t="s">
        <v>23</v>
      </c>
      <c r="J1622" s="53">
        <f t="shared" si="25"/>
        <v>22446</v>
      </c>
      <c r="K1622" s="33">
        <f>DATEDIF(J1622,DATE(2023,6,8),"Y")</f>
        <v>61</v>
      </c>
    </row>
    <row r="1623" spans="1:11" x14ac:dyDescent="0.25">
      <c r="A1623" s="22" t="s">
        <v>1654</v>
      </c>
      <c r="B1623" s="23">
        <v>2004</v>
      </c>
      <c r="C1623" s="23" t="s">
        <v>10</v>
      </c>
      <c r="D1623" s="23">
        <v>6</v>
      </c>
      <c r="E1623" s="23">
        <v>0</v>
      </c>
      <c r="F1623" s="44">
        <v>14133.04</v>
      </c>
      <c r="G1623" s="22" t="s">
        <v>11</v>
      </c>
      <c r="H1623" s="22" t="s">
        <v>12</v>
      </c>
      <c r="I1623" s="22" t="s">
        <v>13</v>
      </c>
      <c r="J1623" s="52">
        <f t="shared" si="25"/>
        <v>38174</v>
      </c>
      <c r="K1623" s="32">
        <f>DATEDIF(J1623,DATE(2023,6,8),"Y")</f>
        <v>18</v>
      </c>
    </row>
    <row r="1624" spans="1:11" x14ac:dyDescent="0.25">
      <c r="A1624" s="25" t="s">
        <v>1655</v>
      </c>
      <c r="B1624" s="26">
        <v>1984</v>
      </c>
      <c r="C1624" s="26" t="s">
        <v>10</v>
      </c>
      <c r="D1624" s="26">
        <v>7</v>
      </c>
      <c r="E1624" s="26">
        <v>3</v>
      </c>
      <c r="F1624" s="45">
        <v>14152.46</v>
      </c>
      <c r="G1624" s="25" t="s">
        <v>11</v>
      </c>
      <c r="H1624" s="25" t="s">
        <v>16</v>
      </c>
      <c r="I1624" s="25" t="s">
        <v>23</v>
      </c>
      <c r="J1624" s="53">
        <f t="shared" si="25"/>
        <v>30870</v>
      </c>
      <c r="K1624" s="33">
        <f>DATEDIF(J1624,DATE(2023,6,8),"Y")</f>
        <v>38</v>
      </c>
    </row>
    <row r="1625" spans="1:11" x14ac:dyDescent="0.25">
      <c r="A1625" s="22" t="s">
        <v>1656</v>
      </c>
      <c r="B1625" s="23">
        <v>1968</v>
      </c>
      <c r="C1625" s="23" t="s">
        <v>30</v>
      </c>
      <c r="D1625" s="23">
        <v>25</v>
      </c>
      <c r="E1625" s="23">
        <v>0</v>
      </c>
      <c r="F1625" s="44">
        <v>14193.55</v>
      </c>
      <c r="G1625" s="22" t="s">
        <v>11</v>
      </c>
      <c r="H1625" s="22" t="s">
        <v>16</v>
      </c>
      <c r="I1625" s="22" t="s">
        <v>535</v>
      </c>
      <c r="J1625" s="52">
        <f t="shared" si="25"/>
        <v>25197</v>
      </c>
      <c r="K1625" s="32">
        <f>DATEDIF(J1625,DATE(2023,6,8),"Y")</f>
        <v>54</v>
      </c>
    </row>
    <row r="1626" spans="1:11" x14ac:dyDescent="0.25">
      <c r="A1626" s="25" t="s">
        <v>1657</v>
      </c>
      <c r="B1626" s="26">
        <v>1983</v>
      </c>
      <c r="C1626" s="26" t="s">
        <v>15</v>
      </c>
      <c r="D1626" s="26">
        <v>17</v>
      </c>
      <c r="E1626" s="26">
        <v>3</v>
      </c>
      <c r="F1626" s="45">
        <v>14209.4</v>
      </c>
      <c r="G1626" s="25" t="s">
        <v>11</v>
      </c>
      <c r="H1626" s="25" t="s">
        <v>16</v>
      </c>
      <c r="I1626" s="25" t="s">
        <v>535</v>
      </c>
      <c r="J1626" s="53">
        <f t="shared" si="25"/>
        <v>30637</v>
      </c>
      <c r="K1626" s="33">
        <f>DATEDIF(J1626,DATE(2023,6,8),"Y")</f>
        <v>39</v>
      </c>
    </row>
    <row r="1627" spans="1:11" x14ac:dyDescent="0.25">
      <c r="A1627" s="22" t="s">
        <v>1658</v>
      </c>
      <c r="B1627" s="23">
        <v>1958</v>
      </c>
      <c r="C1627" s="23" t="s">
        <v>20</v>
      </c>
      <c r="D1627" s="23">
        <v>21</v>
      </c>
      <c r="E1627" s="23">
        <v>0</v>
      </c>
      <c r="F1627" s="44">
        <v>14210.54</v>
      </c>
      <c r="G1627" s="22" t="s">
        <v>11</v>
      </c>
      <c r="H1627" s="22" t="s">
        <v>11</v>
      </c>
      <c r="I1627" s="22" t="s">
        <v>23</v>
      </c>
      <c r="J1627" s="52">
        <f t="shared" si="25"/>
        <v>21449</v>
      </c>
      <c r="K1627" s="32">
        <f>DATEDIF(J1627,DATE(2023,6,8),"Y")</f>
        <v>64</v>
      </c>
    </row>
    <row r="1628" spans="1:11" x14ac:dyDescent="0.25">
      <c r="A1628" s="25" t="s">
        <v>1659</v>
      </c>
      <c r="B1628" s="26">
        <v>1961</v>
      </c>
      <c r="C1628" s="26" t="s">
        <v>20</v>
      </c>
      <c r="D1628" s="26">
        <v>25</v>
      </c>
      <c r="E1628" s="26">
        <v>2</v>
      </c>
      <c r="F1628" s="45">
        <v>14235.07</v>
      </c>
      <c r="G1628" s="25" t="s">
        <v>11</v>
      </c>
      <c r="H1628" s="25" t="s">
        <v>16</v>
      </c>
      <c r="I1628" s="25" t="s">
        <v>42</v>
      </c>
      <c r="J1628" s="53">
        <f t="shared" si="25"/>
        <v>22549</v>
      </c>
      <c r="K1628" s="33">
        <f>DATEDIF(J1628,DATE(2023,6,8),"Y")</f>
        <v>61</v>
      </c>
    </row>
    <row r="1629" spans="1:11" x14ac:dyDescent="0.25">
      <c r="A1629" s="22" t="s">
        <v>1660</v>
      </c>
      <c r="B1629" s="23">
        <v>1959</v>
      </c>
      <c r="C1629" s="23" t="s">
        <v>37</v>
      </c>
      <c r="D1629" s="23">
        <v>10</v>
      </c>
      <c r="E1629" s="23">
        <v>0</v>
      </c>
      <c r="F1629" s="44">
        <v>14254.61</v>
      </c>
      <c r="G1629" s="22" t="s">
        <v>11</v>
      </c>
      <c r="H1629" s="22" t="s">
        <v>16</v>
      </c>
      <c r="I1629" s="22" t="s">
        <v>23</v>
      </c>
      <c r="J1629" s="52">
        <f t="shared" si="25"/>
        <v>21833</v>
      </c>
      <c r="K1629" s="32">
        <f>DATEDIF(J1629,DATE(2023,6,8),"Y")</f>
        <v>63</v>
      </c>
    </row>
    <row r="1630" spans="1:11" x14ac:dyDescent="0.25">
      <c r="A1630" s="25" t="s">
        <v>1661</v>
      </c>
      <c r="B1630" s="26">
        <v>1959</v>
      </c>
      <c r="C1630" s="26" t="s">
        <v>15</v>
      </c>
      <c r="D1630" s="26">
        <v>8</v>
      </c>
      <c r="E1630" s="26">
        <v>0</v>
      </c>
      <c r="F1630" s="45">
        <v>14256.19</v>
      </c>
      <c r="G1630" s="25" t="s">
        <v>11</v>
      </c>
      <c r="H1630" s="25" t="s">
        <v>12</v>
      </c>
      <c r="I1630" s="25" t="s">
        <v>23</v>
      </c>
      <c r="J1630" s="53">
        <f t="shared" si="25"/>
        <v>21862</v>
      </c>
      <c r="K1630" s="33">
        <f>DATEDIF(J1630,DATE(2023,6,8),"Y")</f>
        <v>63</v>
      </c>
    </row>
    <row r="1631" spans="1:11" x14ac:dyDescent="0.25">
      <c r="A1631" s="22" t="s">
        <v>1662</v>
      </c>
      <c r="B1631" s="23">
        <v>1974</v>
      </c>
      <c r="C1631" s="23" t="s">
        <v>30</v>
      </c>
      <c r="D1631" s="23">
        <v>26</v>
      </c>
      <c r="E1631" s="23">
        <v>0</v>
      </c>
      <c r="F1631" s="44">
        <v>14256.79</v>
      </c>
      <c r="G1631" s="22" t="s">
        <v>11</v>
      </c>
      <c r="H1631" s="22" t="s">
        <v>11</v>
      </c>
      <c r="I1631" s="22" t="s">
        <v>535</v>
      </c>
      <c r="J1631" s="52">
        <f t="shared" si="25"/>
        <v>27389</v>
      </c>
      <c r="K1631" s="32">
        <f>DATEDIF(J1631,DATE(2023,6,8),"Y")</f>
        <v>48</v>
      </c>
    </row>
    <row r="1632" spans="1:11" x14ac:dyDescent="0.25">
      <c r="A1632" s="25" t="s">
        <v>1663</v>
      </c>
      <c r="B1632" s="26">
        <v>1972</v>
      </c>
      <c r="C1632" s="26" t="s">
        <v>10</v>
      </c>
      <c r="D1632" s="26">
        <v>13</v>
      </c>
      <c r="E1632" s="26">
        <v>0</v>
      </c>
      <c r="F1632" s="45">
        <v>14258.33</v>
      </c>
      <c r="G1632" s="25" t="s">
        <v>11</v>
      </c>
      <c r="H1632" s="25" t="s">
        <v>11</v>
      </c>
      <c r="I1632" s="25" t="s">
        <v>535</v>
      </c>
      <c r="J1632" s="53">
        <f t="shared" si="25"/>
        <v>26493</v>
      </c>
      <c r="K1632" s="33">
        <f>DATEDIF(J1632,DATE(2023,6,8),"Y")</f>
        <v>50</v>
      </c>
    </row>
    <row r="1633" spans="1:11" x14ac:dyDescent="0.25">
      <c r="A1633" s="22" t="s">
        <v>1664</v>
      </c>
      <c r="B1633" s="23">
        <v>2004</v>
      </c>
      <c r="C1633" s="23" t="s">
        <v>20</v>
      </c>
      <c r="D1633" s="23">
        <v>6</v>
      </c>
      <c r="E1633" s="23">
        <v>0</v>
      </c>
      <c r="F1633" s="44">
        <v>14283.46</v>
      </c>
      <c r="G1633" s="22" t="s">
        <v>11</v>
      </c>
      <c r="H1633" s="22" t="s">
        <v>11</v>
      </c>
      <c r="I1633" s="22" t="s">
        <v>247</v>
      </c>
      <c r="J1633" s="52">
        <f t="shared" si="25"/>
        <v>38236</v>
      </c>
      <c r="K1633" s="32">
        <f>DATEDIF(J1633,DATE(2023,6,8),"Y")</f>
        <v>18</v>
      </c>
    </row>
    <row r="1634" spans="1:11" x14ac:dyDescent="0.25">
      <c r="A1634" s="25" t="s">
        <v>1665</v>
      </c>
      <c r="B1634" s="26">
        <v>1968</v>
      </c>
      <c r="C1634" s="26" t="s">
        <v>30</v>
      </c>
      <c r="D1634" s="26">
        <v>15</v>
      </c>
      <c r="E1634" s="26">
        <v>0</v>
      </c>
      <c r="F1634" s="45">
        <v>14285.9</v>
      </c>
      <c r="G1634" s="25" t="s">
        <v>11</v>
      </c>
      <c r="H1634" s="25" t="s">
        <v>12</v>
      </c>
      <c r="I1634" s="25" t="s">
        <v>23</v>
      </c>
      <c r="J1634" s="53">
        <f t="shared" si="25"/>
        <v>25187</v>
      </c>
      <c r="K1634" s="33">
        <f>DATEDIF(J1634,DATE(2023,6,8),"Y")</f>
        <v>54</v>
      </c>
    </row>
    <row r="1635" spans="1:11" x14ac:dyDescent="0.25">
      <c r="A1635" s="22" t="s">
        <v>1666</v>
      </c>
      <c r="B1635" s="23">
        <v>1958</v>
      </c>
      <c r="C1635" s="23" t="s">
        <v>37</v>
      </c>
      <c r="D1635" s="23">
        <v>15</v>
      </c>
      <c r="E1635" s="23">
        <v>0</v>
      </c>
      <c r="F1635" s="44">
        <v>14313.85</v>
      </c>
      <c r="G1635" s="22" t="s">
        <v>11</v>
      </c>
      <c r="H1635" s="22" t="s">
        <v>12</v>
      </c>
      <c r="I1635" s="22" t="s">
        <v>13</v>
      </c>
      <c r="J1635" s="52">
        <f t="shared" si="25"/>
        <v>21473</v>
      </c>
      <c r="K1635" s="32">
        <f>DATEDIF(J1635,DATE(2023,6,8),"Y")</f>
        <v>64</v>
      </c>
    </row>
    <row r="1636" spans="1:11" x14ac:dyDescent="0.25">
      <c r="A1636" s="25" t="s">
        <v>1667</v>
      </c>
      <c r="B1636" s="26">
        <v>1958</v>
      </c>
      <c r="C1636" s="26" t="s">
        <v>10</v>
      </c>
      <c r="D1636" s="26">
        <v>10</v>
      </c>
      <c r="E1636" s="26">
        <v>0</v>
      </c>
      <c r="F1636" s="45">
        <v>14319.03</v>
      </c>
      <c r="G1636" s="25" t="s">
        <v>11</v>
      </c>
      <c r="H1636" s="25" t="s">
        <v>11</v>
      </c>
      <c r="I1636" s="25" t="s">
        <v>42</v>
      </c>
      <c r="J1636" s="53">
        <f t="shared" si="25"/>
        <v>21376</v>
      </c>
      <c r="K1636" s="33">
        <f>DATEDIF(J1636,DATE(2023,6,8),"Y")</f>
        <v>64</v>
      </c>
    </row>
    <row r="1637" spans="1:11" x14ac:dyDescent="0.25">
      <c r="A1637" s="22" t="s">
        <v>1668</v>
      </c>
      <c r="B1637" s="23">
        <v>1969</v>
      </c>
      <c r="C1637" s="23" t="s">
        <v>20</v>
      </c>
      <c r="D1637" s="23">
        <v>26</v>
      </c>
      <c r="E1637" s="23">
        <v>0</v>
      </c>
      <c r="F1637" s="44">
        <v>14337.91</v>
      </c>
      <c r="G1637" s="22" t="s">
        <v>11</v>
      </c>
      <c r="H1637" s="22" t="s">
        <v>12</v>
      </c>
      <c r="I1637" s="22" t="s">
        <v>632</v>
      </c>
      <c r="J1637" s="52">
        <f t="shared" si="25"/>
        <v>25472</v>
      </c>
      <c r="K1637" s="32">
        <f>DATEDIF(J1637,DATE(2023,6,8),"Y")</f>
        <v>53</v>
      </c>
    </row>
    <row r="1638" spans="1:11" x14ac:dyDescent="0.25">
      <c r="A1638" s="25" t="s">
        <v>1669</v>
      </c>
      <c r="B1638" s="26">
        <v>1959</v>
      </c>
      <c r="C1638" s="26" t="s">
        <v>30</v>
      </c>
      <c r="D1638" s="26">
        <v>24</v>
      </c>
      <c r="E1638" s="26">
        <v>1</v>
      </c>
      <c r="F1638" s="45">
        <v>14349.85</v>
      </c>
      <c r="G1638" s="25" t="s">
        <v>11</v>
      </c>
      <c r="H1638" s="25" t="s">
        <v>11</v>
      </c>
      <c r="I1638" s="25" t="s">
        <v>23</v>
      </c>
      <c r="J1638" s="53">
        <f t="shared" si="25"/>
        <v>21908</v>
      </c>
      <c r="K1638" s="33">
        <f>DATEDIF(J1638,DATE(2023,6,8),"Y")</f>
        <v>63</v>
      </c>
    </row>
    <row r="1639" spans="1:11" x14ac:dyDescent="0.25">
      <c r="A1639" s="22" t="s">
        <v>1670</v>
      </c>
      <c r="B1639" s="23">
        <v>1967</v>
      </c>
      <c r="C1639" s="23" t="s">
        <v>37</v>
      </c>
      <c r="D1639" s="23">
        <v>10</v>
      </c>
      <c r="E1639" s="23">
        <v>0</v>
      </c>
      <c r="F1639" s="44">
        <v>14355.43</v>
      </c>
      <c r="G1639" s="22" t="s">
        <v>11</v>
      </c>
      <c r="H1639" s="22" t="s">
        <v>16</v>
      </c>
      <c r="I1639" s="22" t="s">
        <v>535</v>
      </c>
      <c r="J1639" s="52">
        <f t="shared" si="25"/>
        <v>24755</v>
      </c>
      <c r="K1639" s="32">
        <f>DATEDIF(J1639,DATE(2023,6,8),"Y")</f>
        <v>55</v>
      </c>
    </row>
    <row r="1640" spans="1:11" x14ac:dyDescent="0.25">
      <c r="A1640" s="25" t="s">
        <v>1671</v>
      </c>
      <c r="B1640" s="26">
        <v>1988</v>
      </c>
      <c r="C1640" s="26" t="s">
        <v>15</v>
      </c>
      <c r="D1640" s="26">
        <v>16</v>
      </c>
      <c r="E1640" s="26">
        <v>1</v>
      </c>
      <c r="F1640" s="45">
        <v>14358.36</v>
      </c>
      <c r="G1640" s="25" t="s">
        <v>11</v>
      </c>
      <c r="H1640" s="25" t="s">
        <v>11</v>
      </c>
      <c r="I1640" s="25" t="s">
        <v>42</v>
      </c>
      <c r="J1640" s="53">
        <f t="shared" si="25"/>
        <v>32463</v>
      </c>
      <c r="K1640" s="33">
        <f>DATEDIF(J1640,DATE(2023,6,8),"Y")</f>
        <v>34</v>
      </c>
    </row>
    <row r="1641" spans="1:11" x14ac:dyDescent="0.25">
      <c r="A1641" s="22" t="s">
        <v>1672</v>
      </c>
      <c r="B1641" s="23">
        <v>1963</v>
      </c>
      <c r="C1641" s="23" t="s">
        <v>10</v>
      </c>
      <c r="D1641" s="23">
        <v>16</v>
      </c>
      <c r="E1641" s="23">
        <v>3</v>
      </c>
      <c r="F1641" s="44">
        <v>14382.71</v>
      </c>
      <c r="G1641" s="22" t="s">
        <v>11</v>
      </c>
      <c r="H1641" s="22" t="s">
        <v>11</v>
      </c>
      <c r="I1641" s="22" t="s">
        <v>23</v>
      </c>
      <c r="J1641" s="52">
        <f t="shared" si="25"/>
        <v>23208</v>
      </c>
      <c r="K1641" s="32">
        <f>DATEDIF(J1641,DATE(2023,6,8),"Y")</f>
        <v>59</v>
      </c>
    </row>
    <row r="1642" spans="1:11" x14ac:dyDescent="0.25">
      <c r="A1642" s="25" t="s">
        <v>1673</v>
      </c>
      <c r="B1642" s="26">
        <v>1965</v>
      </c>
      <c r="C1642" s="26" t="s">
        <v>18</v>
      </c>
      <c r="D1642" s="26">
        <v>22</v>
      </c>
      <c r="E1642" s="26">
        <v>4</v>
      </c>
      <c r="F1642" s="45">
        <v>14394.4</v>
      </c>
      <c r="G1642" s="25" t="s">
        <v>11</v>
      </c>
      <c r="H1642" s="25" t="s">
        <v>12</v>
      </c>
      <c r="I1642" s="25" t="s">
        <v>247</v>
      </c>
      <c r="J1642" s="53">
        <f t="shared" si="25"/>
        <v>23915</v>
      </c>
      <c r="K1642" s="33">
        <f>DATEDIF(J1642,DATE(2023,6,8),"Y")</f>
        <v>57</v>
      </c>
    </row>
    <row r="1643" spans="1:11" x14ac:dyDescent="0.25">
      <c r="A1643" s="22" t="s">
        <v>1674</v>
      </c>
      <c r="B1643" s="23">
        <v>1958</v>
      </c>
      <c r="C1643" s="23" t="s">
        <v>20</v>
      </c>
      <c r="D1643" s="23">
        <v>14</v>
      </c>
      <c r="E1643" s="23">
        <v>0</v>
      </c>
      <c r="F1643" s="44">
        <v>14394.56</v>
      </c>
      <c r="G1643" s="22" t="s">
        <v>11</v>
      </c>
      <c r="H1643" s="22" t="s">
        <v>16</v>
      </c>
      <c r="I1643" s="22" t="s">
        <v>170</v>
      </c>
      <c r="J1643" s="52">
        <f t="shared" si="25"/>
        <v>21442</v>
      </c>
      <c r="K1643" s="32">
        <f>DATEDIF(J1643,DATE(2023,6,8),"Y")</f>
        <v>64</v>
      </c>
    </row>
    <row r="1644" spans="1:11" x14ac:dyDescent="0.25">
      <c r="A1644" s="25" t="s">
        <v>1675</v>
      </c>
      <c r="B1644" s="26">
        <v>1958</v>
      </c>
      <c r="C1644" s="26" t="s">
        <v>10</v>
      </c>
      <c r="D1644" s="26">
        <v>29</v>
      </c>
      <c r="E1644" s="26">
        <v>0</v>
      </c>
      <c r="F1644" s="45">
        <v>14410.93</v>
      </c>
      <c r="G1644" s="25" t="s">
        <v>11</v>
      </c>
      <c r="H1644" s="25" t="s">
        <v>11</v>
      </c>
      <c r="I1644" s="25" t="s">
        <v>168</v>
      </c>
      <c r="J1644" s="53">
        <f t="shared" si="25"/>
        <v>21395</v>
      </c>
      <c r="K1644" s="33">
        <f>DATEDIF(J1644,DATE(2023,6,8),"Y")</f>
        <v>64</v>
      </c>
    </row>
    <row r="1645" spans="1:11" x14ac:dyDescent="0.25">
      <c r="A1645" s="22" t="s">
        <v>1676</v>
      </c>
      <c r="B1645" s="23">
        <v>1958</v>
      </c>
      <c r="C1645" s="23" t="s">
        <v>20</v>
      </c>
      <c r="D1645" s="23">
        <v>20</v>
      </c>
      <c r="E1645" s="23">
        <v>1</v>
      </c>
      <c r="F1645" s="44">
        <v>14418.28</v>
      </c>
      <c r="G1645" s="22" t="s">
        <v>11</v>
      </c>
      <c r="H1645" s="22" t="s">
        <v>12</v>
      </c>
      <c r="I1645" s="22" t="s">
        <v>13</v>
      </c>
      <c r="J1645" s="52">
        <f t="shared" si="25"/>
        <v>21448</v>
      </c>
      <c r="K1645" s="32">
        <f>DATEDIF(J1645,DATE(2023,6,8),"Y")</f>
        <v>64</v>
      </c>
    </row>
    <row r="1646" spans="1:11" x14ac:dyDescent="0.25">
      <c r="A1646" s="25" t="s">
        <v>1677</v>
      </c>
      <c r="B1646" s="26">
        <v>1999</v>
      </c>
      <c r="C1646" s="26" t="s">
        <v>35</v>
      </c>
      <c r="D1646" s="26">
        <v>10</v>
      </c>
      <c r="E1646" s="26">
        <v>2</v>
      </c>
      <c r="F1646" s="45">
        <v>14426.07</v>
      </c>
      <c r="G1646" s="25" t="s">
        <v>11</v>
      </c>
      <c r="H1646" s="25" t="s">
        <v>16</v>
      </c>
      <c r="I1646" s="25" t="s">
        <v>23</v>
      </c>
      <c r="J1646" s="53">
        <f t="shared" si="25"/>
        <v>36382</v>
      </c>
      <c r="K1646" s="33">
        <f>DATEDIF(J1646,DATE(2023,6,8),"Y")</f>
        <v>23</v>
      </c>
    </row>
    <row r="1647" spans="1:11" x14ac:dyDescent="0.25">
      <c r="A1647" s="22" t="s">
        <v>1678</v>
      </c>
      <c r="B1647" s="23">
        <v>1967</v>
      </c>
      <c r="C1647" s="23" t="s">
        <v>35</v>
      </c>
      <c r="D1647" s="23">
        <v>15</v>
      </c>
      <c r="E1647" s="23">
        <v>0</v>
      </c>
      <c r="F1647" s="44">
        <v>14426.66</v>
      </c>
      <c r="G1647" s="22" t="s">
        <v>11</v>
      </c>
      <c r="H1647" s="22" t="s">
        <v>11</v>
      </c>
      <c r="I1647" s="22" t="s">
        <v>535</v>
      </c>
      <c r="J1647" s="52">
        <f t="shared" si="25"/>
        <v>24699</v>
      </c>
      <c r="K1647" s="32">
        <f>DATEDIF(J1647,DATE(2023,6,8),"Y")</f>
        <v>55</v>
      </c>
    </row>
    <row r="1648" spans="1:11" x14ac:dyDescent="0.25">
      <c r="A1648" s="25" t="s">
        <v>1679</v>
      </c>
      <c r="B1648" s="26">
        <v>1967</v>
      </c>
      <c r="C1648" s="26" t="s">
        <v>15</v>
      </c>
      <c r="D1648" s="26">
        <v>4</v>
      </c>
      <c r="E1648" s="26">
        <v>0</v>
      </c>
      <c r="F1648" s="45">
        <v>14427.63</v>
      </c>
      <c r="G1648" s="25" t="s">
        <v>11</v>
      </c>
      <c r="H1648" s="25" t="s">
        <v>11</v>
      </c>
      <c r="I1648" s="25" t="s">
        <v>300</v>
      </c>
      <c r="J1648" s="53">
        <f t="shared" si="25"/>
        <v>24780</v>
      </c>
      <c r="K1648" s="33">
        <f>DATEDIF(J1648,DATE(2023,6,8),"Y")</f>
        <v>55</v>
      </c>
    </row>
    <row r="1649" spans="1:11" x14ac:dyDescent="0.25">
      <c r="A1649" s="22" t="s">
        <v>1680</v>
      </c>
      <c r="B1649" s="23">
        <v>1959</v>
      </c>
      <c r="C1649" s="23" t="s">
        <v>18</v>
      </c>
      <c r="D1649" s="23">
        <v>29</v>
      </c>
      <c r="E1649" s="23">
        <v>0</v>
      </c>
      <c r="F1649" s="44">
        <v>14449.85</v>
      </c>
      <c r="G1649" s="22" t="s">
        <v>11</v>
      </c>
      <c r="H1649" s="22" t="s">
        <v>16</v>
      </c>
      <c r="I1649" s="22" t="s">
        <v>247</v>
      </c>
      <c r="J1649" s="52">
        <f t="shared" si="25"/>
        <v>21730</v>
      </c>
      <c r="K1649" s="32">
        <f>DATEDIF(J1649,DATE(2023,6,8),"Y")</f>
        <v>63</v>
      </c>
    </row>
    <row r="1650" spans="1:11" x14ac:dyDescent="0.25">
      <c r="A1650" s="25" t="s">
        <v>1681</v>
      </c>
      <c r="B1650" s="26">
        <v>1959</v>
      </c>
      <c r="C1650" s="26" t="s">
        <v>35</v>
      </c>
      <c r="D1650" s="26">
        <v>3</v>
      </c>
      <c r="E1650" s="26">
        <v>0</v>
      </c>
      <c r="F1650" s="45">
        <v>14451.84</v>
      </c>
      <c r="G1650" s="25" t="s">
        <v>11</v>
      </c>
      <c r="H1650" s="25" t="s">
        <v>12</v>
      </c>
      <c r="I1650" s="25" t="s">
        <v>249</v>
      </c>
      <c r="J1650" s="53">
        <f t="shared" si="25"/>
        <v>21765</v>
      </c>
      <c r="K1650" s="33">
        <f>DATEDIF(J1650,DATE(2023,6,8),"Y")</f>
        <v>63</v>
      </c>
    </row>
    <row r="1651" spans="1:11" x14ac:dyDescent="0.25">
      <c r="A1651" s="22" t="s">
        <v>1682</v>
      </c>
      <c r="B1651" s="23">
        <v>1996</v>
      </c>
      <c r="C1651" s="23" t="s">
        <v>15</v>
      </c>
      <c r="D1651" s="23">
        <v>10</v>
      </c>
      <c r="E1651" s="23">
        <v>2</v>
      </c>
      <c r="F1651" s="44">
        <v>14455.64</v>
      </c>
      <c r="G1651" s="22" t="s">
        <v>11</v>
      </c>
      <c r="H1651" s="22" t="s">
        <v>12</v>
      </c>
      <c r="I1651" s="22" t="s">
        <v>247</v>
      </c>
      <c r="J1651" s="52">
        <f t="shared" si="25"/>
        <v>35379</v>
      </c>
      <c r="K1651" s="32">
        <f>DATEDIF(J1651,DATE(2023,6,8),"Y")</f>
        <v>26</v>
      </c>
    </row>
    <row r="1652" spans="1:11" x14ac:dyDescent="0.25">
      <c r="A1652" s="25" t="s">
        <v>1683</v>
      </c>
      <c r="B1652" s="26">
        <v>1976</v>
      </c>
      <c r="C1652" s="26" t="s">
        <v>15</v>
      </c>
      <c r="D1652" s="26">
        <v>27</v>
      </c>
      <c r="E1652" s="26">
        <v>2</v>
      </c>
      <c r="F1652" s="45">
        <v>14470.01</v>
      </c>
      <c r="G1652" s="25" t="s">
        <v>11</v>
      </c>
      <c r="H1652" s="25" t="s">
        <v>12</v>
      </c>
      <c r="I1652" s="25" t="s">
        <v>23</v>
      </c>
      <c r="J1652" s="53">
        <f t="shared" si="25"/>
        <v>28091</v>
      </c>
      <c r="K1652" s="33">
        <f>DATEDIF(J1652,DATE(2023,6,8),"Y")</f>
        <v>46</v>
      </c>
    </row>
    <row r="1653" spans="1:11" x14ac:dyDescent="0.25">
      <c r="A1653" s="22" t="s">
        <v>1684</v>
      </c>
      <c r="B1653" s="23">
        <v>1959</v>
      </c>
      <c r="C1653" s="23" t="s">
        <v>15</v>
      </c>
      <c r="D1653" s="23">
        <v>20</v>
      </c>
      <c r="E1653" s="23">
        <v>1</v>
      </c>
      <c r="F1653" s="44">
        <v>14474.68</v>
      </c>
      <c r="G1653" s="22" t="s">
        <v>11</v>
      </c>
      <c r="H1653" s="22" t="s">
        <v>11</v>
      </c>
      <c r="I1653" s="22" t="s">
        <v>13</v>
      </c>
      <c r="J1653" s="52">
        <f t="shared" si="25"/>
        <v>21874</v>
      </c>
      <c r="K1653" s="32">
        <f>DATEDIF(J1653,DATE(2023,6,8),"Y")</f>
        <v>63</v>
      </c>
    </row>
    <row r="1654" spans="1:11" x14ac:dyDescent="0.25">
      <c r="A1654" s="25" t="s">
        <v>1685</v>
      </c>
      <c r="B1654" s="26">
        <v>1979</v>
      </c>
      <c r="C1654" s="26" t="s">
        <v>37</v>
      </c>
      <c r="D1654" s="26">
        <v>20</v>
      </c>
      <c r="E1654" s="26">
        <v>5</v>
      </c>
      <c r="F1654" s="45">
        <v>14478.33</v>
      </c>
      <c r="G1654" s="25" t="s">
        <v>11</v>
      </c>
      <c r="H1654" s="25" t="s">
        <v>11</v>
      </c>
      <c r="I1654" s="25" t="s">
        <v>13</v>
      </c>
      <c r="J1654" s="53">
        <f t="shared" si="25"/>
        <v>29148</v>
      </c>
      <c r="K1654" s="33">
        <f>DATEDIF(J1654,DATE(2023,6,8),"Y")</f>
        <v>43</v>
      </c>
    </row>
    <row r="1655" spans="1:11" x14ac:dyDescent="0.25">
      <c r="A1655" s="22" t="s">
        <v>1686</v>
      </c>
      <c r="B1655" s="23">
        <v>1989</v>
      </c>
      <c r="C1655" s="23" t="s">
        <v>10</v>
      </c>
      <c r="D1655" s="23">
        <v>22</v>
      </c>
      <c r="E1655" s="23">
        <v>3</v>
      </c>
      <c r="F1655" s="44">
        <v>14507.46</v>
      </c>
      <c r="G1655" s="22" t="s">
        <v>11</v>
      </c>
      <c r="H1655" s="22" t="s">
        <v>12</v>
      </c>
      <c r="I1655" s="22" t="s">
        <v>23</v>
      </c>
      <c r="J1655" s="52">
        <f t="shared" si="25"/>
        <v>32711</v>
      </c>
      <c r="K1655" s="32">
        <f>DATEDIF(J1655,DATE(2023,6,8),"Y")</f>
        <v>33</v>
      </c>
    </row>
    <row r="1656" spans="1:11" x14ac:dyDescent="0.25">
      <c r="A1656" s="25" t="s">
        <v>1687</v>
      </c>
      <c r="B1656" s="26">
        <v>1989</v>
      </c>
      <c r="C1656" s="26" t="s">
        <v>10</v>
      </c>
      <c r="D1656" s="26">
        <v>14</v>
      </c>
      <c r="E1656" s="26">
        <v>3</v>
      </c>
      <c r="F1656" s="45">
        <v>14547.26</v>
      </c>
      <c r="G1656" s="25" t="s">
        <v>11</v>
      </c>
      <c r="H1656" s="25" t="s">
        <v>12</v>
      </c>
      <c r="I1656" s="25" t="s">
        <v>42</v>
      </c>
      <c r="J1656" s="53">
        <f t="shared" si="25"/>
        <v>32703</v>
      </c>
      <c r="K1656" s="33">
        <f>DATEDIF(J1656,DATE(2023,6,8),"Y")</f>
        <v>33</v>
      </c>
    </row>
    <row r="1657" spans="1:11" x14ac:dyDescent="0.25">
      <c r="A1657" s="22" t="s">
        <v>1688</v>
      </c>
      <c r="B1657" s="23">
        <v>1998</v>
      </c>
      <c r="C1657" s="23" t="s">
        <v>20</v>
      </c>
      <c r="D1657" s="23">
        <v>12</v>
      </c>
      <c r="E1657" s="23">
        <v>0</v>
      </c>
      <c r="F1657" s="44">
        <v>14571.89</v>
      </c>
      <c r="G1657" s="22" t="s">
        <v>11</v>
      </c>
      <c r="H1657" s="22" t="s">
        <v>16</v>
      </c>
      <c r="I1657" s="22" t="s">
        <v>247</v>
      </c>
      <c r="J1657" s="52">
        <f t="shared" si="25"/>
        <v>36050</v>
      </c>
      <c r="K1657" s="32">
        <f>DATEDIF(J1657,DATE(2023,6,8),"Y")</f>
        <v>24</v>
      </c>
    </row>
    <row r="1658" spans="1:11" x14ac:dyDescent="0.25">
      <c r="A1658" s="25" t="s">
        <v>1689</v>
      </c>
      <c r="B1658" s="26">
        <v>1962</v>
      </c>
      <c r="C1658" s="26" t="s">
        <v>30</v>
      </c>
      <c r="D1658" s="26">
        <v>3</v>
      </c>
      <c r="E1658" s="26">
        <v>0</v>
      </c>
      <c r="F1658" s="45">
        <v>14574.64</v>
      </c>
      <c r="G1658" s="25" t="s">
        <v>11</v>
      </c>
      <c r="H1658" s="25" t="s">
        <v>16</v>
      </c>
      <c r="I1658" s="25" t="s">
        <v>200</v>
      </c>
      <c r="J1658" s="53">
        <f t="shared" si="25"/>
        <v>22983</v>
      </c>
      <c r="K1658" s="33">
        <f>DATEDIF(J1658,DATE(2023,6,8),"Y")</f>
        <v>60</v>
      </c>
    </row>
    <row r="1659" spans="1:11" x14ac:dyDescent="0.25">
      <c r="A1659" s="22" t="s">
        <v>1690</v>
      </c>
      <c r="B1659" s="23">
        <v>1963</v>
      </c>
      <c r="C1659" s="23" t="s">
        <v>37</v>
      </c>
      <c r="D1659" s="23">
        <v>14</v>
      </c>
      <c r="E1659" s="23">
        <v>3</v>
      </c>
      <c r="F1659" s="44">
        <v>14590.63</v>
      </c>
      <c r="G1659" s="22" t="s">
        <v>11</v>
      </c>
      <c r="H1659" s="22" t="s">
        <v>16</v>
      </c>
      <c r="I1659" s="22" t="s">
        <v>247</v>
      </c>
      <c r="J1659" s="52">
        <f t="shared" si="25"/>
        <v>23298</v>
      </c>
      <c r="K1659" s="32">
        <f>DATEDIF(J1659,DATE(2023,6,8),"Y")</f>
        <v>59</v>
      </c>
    </row>
    <row r="1660" spans="1:11" x14ac:dyDescent="0.25">
      <c r="A1660" s="25" t="s">
        <v>1691</v>
      </c>
      <c r="B1660" s="26">
        <v>1967</v>
      </c>
      <c r="C1660" s="26" t="s">
        <v>10</v>
      </c>
      <c r="D1660" s="26">
        <v>18</v>
      </c>
      <c r="E1660" s="26">
        <v>0</v>
      </c>
      <c r="F1660" s="45">
        <v>14600.62</v>
      </c>
      <c r="G1660" s="25" t="s">
        <v>11</v>
      </c>
      <c r="H1660" s="25" t="s">
        <v>12</v>
      </c>
      <c r="I1660" s="25" t="s">
        <v>632</v>
      </c>
      <c r="J1660" s="53">
        <f t="shared" si="25"/>
        <v>24671</v>
      </c>
      <c r="K1660" s="33">
        <f>DATEDIF(J1660,DATE(2023,6,8),"Y")</f>
        <v>55</v>
      </c>
    </row>
    <row r="1661" spans="1:11" x14ac:dyDescent="0.25">
      <c r="A1661" s="22" t="s">
        <v>1692</v>
      </c>
      <c r="B1661" s="23">
        <v>1965</v>
      </c>
      <c r="C1661" s="23" t="s">
        <v>15</v>
      </c>
      <c r="D1661" s="23">
        <v>8</v>
      </c>
      <c r="E1661" s="23">
        <v>0</v>
      </c>
      <c r="F1661" s="44">
        <v>14612.33</v>
      </c>
      <c r="G1661" s="22" t="s">
        <v>11</v>
      </c>
      <c r="H1661" s="22" t="s">
        <v>12</v>
      </c>
      <c r="I1661" s="22" t="s">
        <v>300</v>
      </c>
      <c r="J1661" s="52">
        <f t="shared" si="25"/>
        <v>24054</v>
      </c>
      <c r="K1661" s="32">
        <f>DATEDIF(J1661,DATE(2023,6,8),"Y")</f>
        <v>57</v>
      </c>
    </row>
    <row r="1662" spans="1:11" x14ac:dyDescent="0.25">
      <c r="A1662" s="25" t="s">
        <v>1693</v>
      </c>
      <c r="B1662" s="26">
        <v>1991</v>
      </c>
      <c r="C1662" s="26" t="s">
        <v>35</v>
      </c>
      <c r="D1662" s="26">
        <v>21</v>
      </c>
      <c r="E1662" s="26">
        <v>3</v>
      </c>
      <c r="F1662" s="45">
        <v>14630.52</v>
      </c>
      <c r="G1662" s="25" t="s">
        <v>11</v>
      </c>
      <c r="H1662" s="25" t="s">
        <v>12</v>
      </c>
      <c r="I1662" s="25" t="s">
        <v>42</v>
      </c>
      <c r="J1662" s="53">
        <f t="shared" si="25"/>
        <v>33471</v>
      </c>
      <c r="K1662" s="33">
        <f>DATEDIF(J1662,DATE(2023,6,8),"Y")</f>
        <v>31</v>
      </c>
    </row>
    <row r="1663" spans="1:11" x14ac:dyDescent="0.25">
      <c r="A1663" s="22" t="s">
        <v>1694</v>
      </c>
      <c r="B1663" s="23">
        <v>1967</v>
      </c>
      <c r="C1663" s="23" t="s">
        <v>20</v>
      </c>
      <c r="D1663" s="23">
        <v>1</v>
      </c>
      <c r="E1663" s="23">
        <v>0</v>
      </c>
      <c r="F1663" s="44">
        <v>14640.35</v>
      </c>
      <c r="G1663" s="22" t="s">
        <v>11</v>
      </c>
      <c r="H1663" s="22" t="s">
        <v>12</v>
      </c>
      <c r="I1663" s="22" t="s">
        <v>535</v>
      </c>
      <c r="J1663" s="52">
        <f t="shared" si="25"/>
        <v>24716</v>
      </c>
      <c r="K1663" s="32">
        <f>DATEDIF(J1663,DATE(2023,6,8),"Y")</f>
        <v>55</v>
      </c>
    </row>
    <row r="1664" spans="1:11" x14ac:dyDescent="0.25">
      <c r="A1664" s="25" t="s">
        <v>1695</v>
      </c>
      <c r="B1664" s="26">
        <v>1981</v>
      </c>
      <c r="C1664" s="26" t="s">
        <v>15</v>
      </c>
      <c r="D1664" s="26">
        <v>13</v>
      </c>
      <c r="E1664" s="26">
        <v>1</v>
      </c>
      <c r="F1664" s="45">
        <v>14657.2</v>
      </c>
      <c r="G1664" s="25" t="s">
        <v>11</v>
      </c>
      <c r="H1664" s="25" t="s">
        <v>16</v>
      </c>
      <c r="I1664" s="25" t="s">
        <v>23</v>
      </c>
      <c r="J1664" s="53">
        <f t="shared" si="25"/>
        <v>29903</v>
      </c>
      <c r="K1664" s="33">
        <f>DATEDIF(J1664,DATE(2023,6,8),"Y")</f>
        <v>41</v>
      </c>
    </row>
    <row r="1665" spans="1:11" x14ac:dyDescent="0.25">
      <c r="A1665" s="22" t="s">
        <v>1696</v>
      </c>
      <c r="B1665" s="23">
        <v>1969</v>
      </c>
      <c r="C1665" s="23" t="s">
        <v>37</v>
      </c>
      <c r="D1665" s="23">
        <v>20</v>
      </c>
      <c r="E1665" s="23">
        <v>0</v>
      </c>
      <c r="F1665" s="44">
        <v>14665.75</v>
      </c>
      <c r="G1665" s="22" t="s">
        <v>11</v>
      </c>
      <c r="H1665" s="22" t="s">
        <v>16</v>
      </c>
      <c r="I1665" s="22" t="s">
        <v>23</v>
      </c>
      <c r="J1665" s="52">
        <f t="shared" si="25"/>
        <v>25496</v>
      </c>
      <c r="K1665" s="32">
        <f>DATEDIF(J1665,DATE(2023,6,8),"Y")</f>
        <v>53</v>
      </c>
    </row>
    <row r="1666" spans="1:11" x14ac:dyDescent="0.25">
      <c r="A1666" s="25" t="s">
        <v>1697</v>
      </c>
      <c r="B1666" s="26">
        <v>1958</v>
      </c>
      <c r="C1666" s="26" t="s">
        <v>10</v>
      </c>
      <c r="D1666" s="26">
        <v>23</v>
      </c>
      <c r="E1666" s="26">
        <v>0</v>
      </c>
      <c r="F1666" s="45">
        <v>14692.67</v>
      </c>
      <c r="G1666" s="25" t="s">
        <v>11</v>
      </c>
      <c r="H1666" s="25" t="s">
        <v>16</v>
      </c>
      <c r="I1666" s="25" t="s">
        <v>23</v>
      </c>
      <c r="J1666" s="53">
        <f t="shared" si="25"/>
        <v>21389</v>
      </c>
      <c r="K1666" s="33">
        <f>DATEDIF(J1666,DATE(2023,6,8),"Y")</f>
        <v>64</v>
      </c>
    </row>
    <row r="1667" spans="1:11" x14ac:dyDescent="0.25">
      <c r="A1667" s="22" t="s">
        <v>1698</v>
      </c>
      <c r="B1667" s="23">
        <v>1982</v>
      </c>
      <c r="C1667" s="23" t="s">
        <v>20</v>
      </c>
      <c r="D1667" s="23">
        <v>4</v>
      </c>
      <c r="E1667" s="23">
        <v>3</v>
      </c>
      <c r="F1667" s="44">
        <v>14696.77</v>
      </c>
      <c r="G1667" s="22" t="s">
        <v>11</v>
      </c>
      <c r="H1667" s="22" t="s">
        <v>11</v>
      </c>
      <c r="I1667" s="22" t="s">
        <v>42</v>
      </c>
      <c r="J1667" s="52">
        <f t="shared" ref="J1667:J1730" si="26">DATE(B1667,MONTH(1&amp;C1667),D1667)</f>
        <v>30198</v>
      </c>
      <c r="K1667" s="32">
        <f>DATEDIF(J1667,DATE(2023,6,8),"Y")</f>
        <v>40</v>
      </c>
    </row>
    <row r="1668" spans="1:11" x14ac:dyDescent="0.25">
      <c r="A1668" s="25" t="s">
        <v>1699</v>
      </c>
      <c r="B1668" s="26">
        <v>2002</v>
      </c>
      <c r="C1668" s="26" t="s">
        <v>20</v>
      </c>
      <c r="D1668" s="26">
        <v>24</v>
      </c>
      <c r="E1668" s="26">
        <v>0</v>
      </c>
      <c r="F1668" s="45">
        <v>14711.74</v>
      </c>
      <c r="G1668" s="25" t="s">
        <v>11</v>
      </c>
      <c r="H1668" s="25" t="s">
        <v>11</v>
      </c>
      <c r="I1668" s="25" t="s">
        <v>23</v>
      </c>
      <c r="J1668" s="53">
        <f t="shared" si="26"/>
        <v>37523</v>
      </c>
      <c r="K1668" s="33">
        <f>DATEDIF(J1668,DATE(2023,6,8),"Y")</f>
        <v>20</v>
      </c>
    </row>
    <row r="1669" spans="1:11" x14ac:dyDescent="0.25">
      <c r="A1669" s="22" t="s">
        <v>1700</v>
      </c>
      <c r="B1669" s="23">
        <v>1962</v>
      </c>
      <c r="C1669" s="23" t="s">
        <v>10</v>
      </c>
      <c r="D1669" s="23">
        <v>29</v>
      </c>
      <c r="E1669" s="23">
        <v>0</v>
      </c>
      <c r="F1669" s="44">
        <v>14738.43</v>
      </c>
      <c r="G1669" s="22" t="s">
        <v>11</v>
      </c>
      <c r="H1669" s="22" t="s">
        <v>12</v>
      </c>
      <c r="I1669" s="22" t="s">
        <v>300</v>
      </c>
      <c r="J1669" s="52">
        <f t="shared" si="26"/>
        <v>22856</v>
      </c>
      <c r="K1669" s="32">
        <f>DATEDIF(J1669,DATE(2023,6,8),"Y")</f>
        <v>60</v>
      </c>
    </row>
    <row r="1670" spans="1:11" x14ac:dyDescent="0.25">
      <c r="A1670" s="25" t="s">
        <v>1701</v>
      </c>
      <c r="B1670" s="26">
        <v>1965</v>
      </c>
      <c r="C1670" s="26" t="s">
        <v>10</v>
      </c>
      <c r="D1670" s="26">
        <v>27</v>
      </c>
      <c r="E1670" s="26">
        <v>0</v>
      </c>
      <c r="F1670" s="45">
        <v>14750.42</v>
      </c>
      <c r="G1670" s="25" t="s">
        <v>11</v>
      </c>
      <c r="H1670" s="25" t="s">
        <v>11</v>
      </c>
      <c r="I1670" s="25" t="s">
        <v>535</v>
      </c>
      <c r="J1670" s="53">
        <f t="shared" si="26"/>
        <v>23950</v>
      </c>
      <c r="K1670" s="33">
        <f>DATEDIF(J1670,DATE(2023,6,8),"Y")</f>
        <v>57</v>
      </c>
    </row>
    <row r="1671" spans="1:11" x14ac:dyDescent="0.25">
      <c r="A1671" s="22" t="s">
        <v>1702</v>
      </c>
      <c r="B1671" s="23">
        <v>1975</v>
      </c>
      <c r="C1671" s="23" t="s">
        <v>30</v>
      </c>
      <c r="D1671" s="23">
        <v>10</v>
      </c>
      <c r="E1671" s="23">
        <v>1</v>
      </c>
      <c r="F1671" s="44">
        <v>14819</v>
      </c>
      <c r="G1671" s="22" t="s">
        <v>11</v>
      </c>
      <c r="H1671" s="22" t="s">
        <v>12</v>
      </c>
      <c r="I1671" s="22" t="s">
        <v>249</v>
      </c>
      <c r="J1671" s="52">
        <f t="shared" si="26"/>
        <v>27738</v>
      </c>
      <c r="K1671" s="32">
        <f>DATEDIF(J1671,DATE(2023,6,8),"Y")</f>
        <v>47</v>
      </c>
    </row>
    <row r="1672" spans="1:11" x14ac:dyDescent="0.25">
      <c r="A1672" s="25" t="s">
        <v>1703</v>
      </c>
      <c r="B1672" s="26">
        <v>1979</v>
      </c>
      <c r="C1672" s="26" t="s">
        <v>37</v>
      </c>
      <c r="D1672" s="26">
        <v>18</v>
      </c>
      <c r="E1672" s="26">
        <v>2</v>
      </c>
      <c r="F1672" s="45">
        <v>14839.34</v>
      </c>
      <c r="G1672" s="25" t="s">
        <v>11</v>
      </c>
      <c r="H1672" s="25" t="s">
        <v>12</v>
      </c>
      <c r="I1672" s="25" t="s">
        <v>535</v>
      </c>
      <c r="J1672" s="53">
        <f t="shared" si="26"/>
        <v>29146</v>
      </c>
      <c r="K1672" s="33">
        <f>DATEDIF(J1672,DATE(2023,6,8),"Y")</f>
        <v>43</v>
      </c>
    </row>
    <row r="1673" spans="1:11" x14ac:dyDescent="0.25">
      <c r="A1673" s="22" t="s">
        <v>1704</v>
      </c>
      <c r="B1673" s="23">
        <v>1981</v>
      </c>
      <c r="C1673" s="23" t="s">
        <v>18</v>
      </c>
      <c r="D1673" s="23">
        <v>5</v>
      </c>
      <c r="E1673" s="23">
        <v>1</v>
      </c>
      <c r="F1673" s="44">
        <v>14843.96</v>
      </c>
      <c r="G1673" s="22" t="s">
        <v>11</v>
      </c>
      <c r="H1673" s="22" t="s">
        <v>12</v>
      </c>
      <c r="I1673" s="22" t="s">
        <v>535</v>
      </c>
      <c r="J1673" s="52">
        <f t="shared" si="26"/>
        <v>29742</v>
      </c>
      <c r="K1673" s="32">
        <f>DATEDIF(J1673,DATE(2023,6,8),"Y")</f>
        <v>42</v>
      </c>
    </row>
    <row r="1674" spans="1:11" x14ac:dyDescent="0.25">
      <c r="A1674" s="25" t="s">
        <v>1705</v>
      </c>
      <c r="B1674" s="26">
        <v>1970</v>
      </c>
      <c r="C1674" s="26" t="s">
        <v>15</v>
      </c>
      <c r="D1674" s="26">
        <v>11</v>
      </c>
      <c r="E1674" s="26">
        <v>0</v>
      </c>
      <c r="F1674" s="45">
        <v>14847.63</v>
      </c>
      <c r="G1674" s="25" t="s">
        <v>11</v>
      </c>
      <c r="H1674" s="25" t="s">
        <v>11</v>
      </c>
      <c r="I1674" s="25" t="s">
        <v>249</v>
      </c>
      <c r="J1674" s="53">
        <f t="shared" si="26"/>
        <v>25883</v>
      </c>
      <c r="K1674" s="33">
        <f>DATEDIF(J1674,DATE(2023,6,8),"Y")</f>
        <v>52</v>
      </c>
    </row>
    <row r="1675" spans="1:11" x14ac:dyDescent="0.25">
      <c r="A1675" s="22" t="s">
        <v>1706</v>
      </c>
      <c r="B1675" s="23">
        <v>1958</v>
      </c>
      <c r="C1675" s="23" t="s">
        <v>37</v>
      </c>
      <c r="D1675" s="23">
        <v>17</v>
      </c>
      <c r="E1675" s="23">
        <v>0</v>
      </c>
      <c r="F1675" s="44">
        <v>14901.52</v>
      </c>
      <c r="G1675" s="22" t="s">
        <v>11</v>
      </c>
      <c r="H1675" s="22" t="s">
        <v>11</v>
      </c>
      <c r="I1675" s="22" t="s">
        <v>247</v>
      </c>
      <c r="J1675" s="52">
        <f t="shared" si="26"/>
        <v>21475</v>
      </c>
      <c r="K1675" s="32">
        <f>DATEDIF(J1675,DATE(2023,6,8),"Y")</f>
        <v>64</v>
      </c>
    </row>
    <row r="1676" spans="1:11" x14ac:dyDescent="0.25">
      <c r="A1676" s="25" t="s">
        <v>1707</v>
      </c>
      <c r="B1676" s="26">
        <v>1981</v>
      </c>
      <c r="C1676" s="26" t="s">
        <v>10</v>
      </c>
      <c r="D1676" s="26">
        <v>4</v>
      </c>
      <c r="E1676" s="26">
        <v>1</v>
      </c>
      <c r="F1676" s="45">
        <v>14908.27</v>
      </c>
      <c r="G1676" s="25" t="s">
        <v>11</v>
      </c>
      <c r="H1676" s="25" t="s">
        <v>16</v>
      </c>
      <c r="I1676" s="25" t="s">
        <v>42</v>
      </c>
      <c r="J1676" s="53">
        <f t="shared" si="26"/>
        <v>29771</v>
      </c>
      <c r="K1676" s="33">
        <f>DATEDIF(J1676,DATE(2023,6,8),"Y")</f>
        <v>41</v>
      </c>
    </row>
    <row r="1677" spans="1:11" x14ac:dyDescent="0.25">
      <c r="A1677" s="22" t="s">
        <v>1708</v>
      </c>
      <c r="B1677" s="23">
        <v>1968</v>
      </c>
      <c r="C1677" s="23" t="s">
        <v>15</v>
      </c>
      <c r="D1677" s="23">
        <v>8</v>
      </c>
      <c r="E1677" s="23">
        <v>0</v>
      </c>
      <c r="F1677" s="44">
        <v>14926.97</v>
      </c>
      <c r="G1677" s="22" t="s">
        <v>11</v>
      </c>
      <c r="H1677" s="22" t="s">
        <v>11</v>
      </c>
      <c r="I1677" s="22" t="s">
        <v>23</v>
      </c>
      <c r="J1677" s="52">
        <f t="shared" si="26"/>
        <v>25150</v>
      </c>
      <c r="K1677" s="32">
        <f>DATEDIF(J1677,DATE(2023,6,8),"Y")</f>
        <v>54</v>
      </c>
    </row>
    <row r="1678" spans="1:11" x14ac:dyDescent="0.25">
      <c r="A1678" s="25" t="s">
        <v>1709</v>
      </c>
      <c r="B1678" s="26">
        <v>1962</v>
      </c>
      <c r="C1678" s="26" t="s">
        <v>15</v>
      </c>
      <c r="D1678" s="26">
        <v>29</v>
      </c>
      <c r="E1678" s="26">
        <v>0</v>
      </c>
      <c r="F1678" s="45">
        <v>14945.34</v>
      </c>
      <c r="G1678" s="25" t="s">
        <v>11</v>
      </c>
      <c r="H1678" s="25" t="s">
        <v>16</v>
      </c>
      <c r="I1678" s="25" t="s">
        <v>300</v>
      </c>
      <c r="J1678" s="53">
        <f t="shared" si="26"/>
        <v>22979</v>
      </c>
      <c r="K1678" s="33">
        <f>DATEDIF(J1678,DATE(2023,6,8),"Y")</f>
        <v>60</v>
      </c>
    </row>
    <row r="1679" spans="1:11" x14ac:dyDescent="0.25">
      <c r="A1679" s="22" t="s">
        <v>1710</v>
      </c>
      <c r="B1679" s="23">
        <v>1958</v>
      </c>
      <c r="C1679" s="23" t="s">
        <v>10</v>
      </c>
      <c r="D1679" s="23">
        <v>29</v>
      </c>
      <c r="E1679" s="23">
        <v>2</v>
      </c>
      <c r="F1679" s="44">
        <v>14988.43</v>
      </c>
      <c r="G1679" s="22" t="s">
        <v>11</v>
      </c>
      <c r="H1679" s="22" t="s">
        <v>12</v>
      </c>
      <c r="I1679" s="22" t="s">
        <v>42</v>
      </c>
      <c r="J1679" s="52">
        <f t="shared" si="26"/>
        <v>21395</v>
      </c>
      <c r="K1679" s="32">
        <f>DATEDIF(J1679,DATE(2023,6,8),"Y")</f>
        <v>64</v>
      </c>
    </row>
    <row r="1680" spans="1:11" x14ac:dyDescent="0.25">
      <c r="A1680" s="25" t="s">
        <v>1711</v>
      </c>
      <c r="B1680" s="26">
        <v>1995</v>
      </c>
      <c r="C1680" s="26" t="s">
        <v>35</v>
      </c>
      <c r="D1680" s="26">
        <v>2</v>
      </c>
      <c r="E1680" s="26">
        <v>2</v>
      </c>
      <c r="F1680" s="45">
        <v>15006.58</v>
      </c>
      <c r="G1680" s="25" t="s">
        <v>11</v>
      </c>
      <c r="H1680" s="25" t="s">
        <v>11</v>
      </c>
      <c r="I1680" s="25" t="s">
        <v>247</v>
      </c>
      <c r="J1680" s="53">
        <f t="shared" si="26"/>
        <v>34913</v>
      </c>
      <c r="K1680" s="33">
        <f>DATEDIF(J1680,DATE(2023,6,8),"Y")</f>
        <v>27</v>
      </c>
    </row>
    <row r="1681" spans="1:11" x14ac:dyDescent="0.25">
      <c r="A1681" s="22" t="s">
        <v>1712</v>
      </c>
      <c r="B1681" s="23">
        <v>1960</v>
      </c>
      <c r="C1681" s="23" t="s">
        <v>35</v>
      </c>
      <c r="D1681" s="23">
        <v>8</v>
      </c>
      <c r="E1681" s="23">
        <v>2</v>
      </c>
      <c r="F1681" s="44">
        <v>15019.76</v>
      </c>
      <c r="G1681" s="22" t="s">
        <v>11</v>
      </c>
      <c r="H1681" s="22" t="s">
        <v>11</v>
      </c>
      <c r="I1681" s="22" t="s">
        <v>23</v>
      </c>
      <c r="J1681" s="52">
        <f t="shared" si="26"/>
        <v>22136</v>
      </c>
      <c r="K1681" s="32">
        <f>DATEDIF(J1681,DATE(2023,6,8),"Y")</f>
        <v>62</v>
      </c>
    </row>
    <row r="1682" spans="1:11" x14ac:dyDescent="0.25">
      <c r="A1682" s="25" t="s">
        <v>1713</v>
      </c>
      <c r="B1682" s="26">
        <v>1979</v>
      </c>
      <c r="C1682" s="26" t="s">
        <v>15</v>
      </c>
      <c r="D1682" s="26">
        <v>25</v>
      </c>
      <c r="E1682" s="26">
        <v>2</v>
      </c>
      <c r="F1682" s="45">
        <v>15025.76</v>
      </c>
      <c r="G1682" s="25" t="s">
        <v>11</v>
      </c>
      <c r="H1682" s="25" t="s">
        <v>16</v>
      </c>
      <c r="I1682" s="25" t="s">
        <v>42</v>
      </c>
      <c r="J1682" s="53">
        <f t="shared" si="26"/>
        <v>29184</v>
      </c>
      <c r="K1682" s="33">
        <f>DATEDIF(J1682,DATE(2023,6,8),"Y")</f>
        <v>43</v>
      </c>
    </row>
    <row r="1683" spans="1:11" x14ac:dyDescent="0.25">
      <c r="A1683" s="22" t="s">
        <v>1714</v>
      </c>
      <c r="B1683" s="23">
        <v>1970</v>
      </c>
      <c r="C1683" s="23" t="s">
        <v>20</v>
      </c>
      <c r="D1683" s="23">
        <v>11</v>
      </c>
      <c r="E1683" s="23">
        <v>0</v>
      </c>
      <c r="F1683" s="44">
        <v>15026.3</v>
      </c>
      <c r="G1683" s="22" t="s">
        <v>11</v>
      </c>
      <c r="H1683" s="22" t="s">
        <v>12</v>
      </c>
      <c r="I1683" s="22" t="s">
        <v>42</v>
      </c>
      <c r="J1683" s="52">
        <f t="shared" si="26"/>
        <v>25822</v>
      </c>
      <c r="K1683" s="32">
        <f>DATEDIF(J1683,DATE(2023,6,8),"Y")</f>
        <v>52</v>
      </c>
    </row>
    <row r="1684" spans="1:11" x14ac:dyDescent="0.25">
      <c r="A1684" s="25" t="s">
        <v>1715</v>
      </c>
      <c r="B1684" s="26">
        <v>1971</v>
      </c>
      <c r="C1684" s="26" t="s">
        <v>35</v>
      </c>
      <c r="D1684" s="26">
        <v>15</v>
      </c>
      <c r="E1684" s="26">
        <v>0</v>
      </c>
      <c r="F1684" s="45">
        <v>15038.51</v>
      </c>
      <c r="G1684" s="25" t="s">
        <v>11</v>
      </c>
      <c r="H1684" s="25" t="s">
        <v>12</v>
      </c>
      <c r="I1684" s="25" t="s">
        <v>249</v>
      </c>
      <c r="J1684" s="53">
        <f t="shared" si="26"/>
        <v>26160</v>
      </c>
      <c r="K1684" s="33">
        <f>DATEDIF(J1684,DATE(2023,6,8),"Y")</f>
        <v>51</v>
      </c>
    </row>
    <row r="1685" spans="1:11" x14ac:dyDescent="0.25">
      <c r="A1685" s="22" t="s">
        <v>1716</v>
      </c>
      <c r="B1685" s="23">
        <v>1968</v>
      </c>
      <c r="C1685" s="23" t="s">
        <v>18</v>
      </c>
      <c r="D1685" s="23">
        <v>12</v>
      </c>
      <c r="E1685" s="23">
        <v>0</v>
      </c>
      <c r="F1685" s="44">
        <v>15052.68</v>
      </c>
      <c r="G1685" s="22" t="s">
        <v>11</v>
      </c>
      <c r="H1685" s="22" t="s">
        <v>11</v>
      </c>
      <c r="I1685" s="22" t="s">
        <v>632</v>
      </c>
      <c r="J1685" s="52">
        <f t="shared" si="26"/>
        <v>25001</v>
      </c>
      <c r="K1685" s="32">
        <f>DATEDIF(J1685,DATE(2023,6,8),"Y")</f>
        <v>54</v>
      </c>
    </row>
    <row r="1686" spans="1:11" x14ac:dyDescent="0.25">
      <c r="A1686" s="25" t="s">
        <v>1717</v>
      </c>
      <c r="B1686" s="26">
        <v>1975</v>
      </c>
      <c r="C1686" s="26" t="s">
        <v>37</v>
      </c>
      <c r="D1686" s="26">
        <v>26</v>
      </c>
      <c r="E1686" s="26">
        <v>1</v>
      </c>
      <c r="F1686" s="45">
        <v>15090.35</v>
      </c>
      <c r="G1686" s="25" t="s">
        <v>11</v>
      </c>
      <c r="H1686" s="25" t="s">
        <v>16</v>
      </c>
      <c r="I1686" s="25" t="s">
        <v>249</v>
      </c>
      <c r="J1686" s="53">
        <f t="shared" si="26"/>
        <v>27693</v>
      </c>
      <c r="K1686" s="33">
        <f>DATEDIF(J1686,DATE(2023,6,8),"Y")</f>
        <v>47</v>
      </c>
    </row>
    <row r="1687" spans="1:11" x14ac:dyDescent="0.25">
      <c r="A1687" s="22" t="s">
        <v>1718</v>
      </c>
      <c r="B1687" s="23">
        <v>1972</v>
      </c>
      <c r="C1687" s="23" t="s">
        <v>15</v>
      </c>
      <c r="D1687" s="23">
        <v>7</v>
      </c>
      <c r="E1687" s="23">
        <v>0</v>
      </c>
      <c r="F1687" s="44">
        <v>15103.69</v>
      </c>
      <c r="G1687" s="22" t="s">
        <v>11</v>
      </c>
      <c r="H1687" s="22" t="s">
        <v>16</v>
      </c>
      <c r="I1687" s="22" t="s">
        <v>23</v>
      </c>
      <c r="J1687" s="52">
        <f t="shared" si="26"/>
        <v>26610</v>
      </c>
      <c r="K1687" s="32">
        <f>DATEDIF(J1687,DATE(2023,6,8),"Y")</f>
        <v>50</v>
      </c>
    </row>
    <row r="1688" spans="1:11" x14ac:dyDescent="0.25">
      <c r="A1688" s="25" t="s">
        <v>1719</v>
      </c>
      <c r="B1688" s="26">
        <v>1978</v>
      </c>
      <c r="C1688" s="26" t="s">
        <v>20</v>
      </c>
      <c r="D1688" s="26">
        <v>5</v>
      </c>
      <c r="E1688" s="26">
        <v>2</v>
      </c>
      <c r="F1688" s="45">
        <v>15123.19</v>
      </c>
      <c r="G1688" s="25" t="s">
        <v>11</v>
      </c>
      <c r="H1688" s="25" t="s">
        <v>16</v>
      </c>
      <c r="I1688" s="25" t="s">
        <v>42</v>
      </c>
      <c r="J1688" s="53">
        <f t="shared" si="26"/>
        <v>28738</v>
      </c>
      <c r="K1688" s="33">
        <f>DATEDIF(J1688,DATE(2023,6,8),"Y")</f>
        <v>44</v>
      </c>
    </row>
    <row r="1689" spans="1:11" x14ac:dyDescent="0.25">
      <c r="A1689" s="22" t="s">
        <v>1720</v>
      </c>
      <c r="B1689" s="23">
        <v>1971</v>
      </c>
      <c r="C1689" s="23" t="s">
        <v>15</v>
      </c>
      <c r="D1689" s="23">
        <v>25</v>
      </c>
      <c r="E1689" s="23">
        <v>0</v>
      </c>
      <c r="F1689" s="44">
        <v>15150.44</v>
      </c>
      <c r="G1689" s="22" t="s">
        <v>11</v>
      </c>
      <c r="H1689" s="22" t="s">
        <v>16</v>
      </c>
      <c r="I1689" s="22" t="s">
        <v>249</v>
      </c>
      <c r="J1689" s="52">
        <f t="shared" si="26"/>
        <v>26262</v>
      </c>
      <c r="K1689" s="32">
        <f>DATEDIF(J1689,DATE(2023,6,8),"Y")</f>
        <v>51</v>
      </c>
    </row>
    <row r="1690" spans="1:11" x14ac:dyDescent="0.25">
      <c r="A1690" s="25" t="s">
        <v>1721</v>
      </c>
      <c r="B1690" s="26">
        <v>1962</v>
      </c>
      <c r="C1690" s="26" t="s">
        <v>37</v>
      </c>
      <c r="D1690" s="26">
        <v>25</v>
      </c>
      <c r="E1690" s="26">
        <v>0</v>
      </c>
      <c r="F1690" s="45">
        <v>15161.25</v>
      </c>
      <c r="G1690" s="25" t="s">
        <v>11</v>
      </c>
      <c r="H1690" s="25" t="s">
        <v>11</v>
      </c>
      <c r="I1690" s="25" t="s">
        <v>23</v>
      </c>
      <c r="J1690" s="53">
        <f t="shared" si="26"/>
        <v>22944</v>
      </c>
      <c r="K1690" s="33">
        <f>DATEDIF(J1690,DATE(2023,6,8),"Y")</f>
        <v>60</v>
      </c>
    </row>
    <row r="1691" spans="1:11" x14ac:dyDescent="0.25">
      <c r="A1691" s="22" t="s">
        <v>1722</v>
      </c>
      <c r="B1691" s="23">
        <v>1959</v>
      </c>
      <c r="C1691" s="23" t="s">
        <v>18</v>
      </c>
      <c r="D1691" s="23">
        <v>4</v>
      </c>
      <c r="E1691" s="23">
        <v>3</v>
      </c>
      <c r="F1691" s="44">
        <v>15161.53</v>
      </c>
      <c r="G1691" s="22" t="s">
        <v>11</v>
      </c>
      <c r="H1691" s="22" t="s">
        <v>16</v>
      </c>
      <c r="I1691" s="22" t="s">
        <v>13</v>
      </c>
      <c r="J1691" s="52">
        <f t="shared" si="26"/>
        <v>21705</v>
      </c>
      <c r="K1691" s="32">
        <f>DATEDIF(J1691,DATE(2023,6,8),"Y")</f>
        <v>64</v>
      </c>
    </row>
    <row r="1692" spans="1:11" x14ac:dyDescent="0.25">
      <c r="A1692" s="25" t="s">
        <v>1723</v>
      </c>
      <c r="B1692" s="26">
        <v>1959</v>
      </c>
      <c r="C1692" s="26" t="s">
        <v>30</v>
      </c>
      <c r="D1692" s="26">
        <v>3</v>
      </c>
      <c r="E1692" s="26">
        <v>3</v>
      </c>
      <c r="F1692" s="45">
        <v>15170.07</v>
      </c>
      <c r="G1692" s="25" t="s">
        <v>11</v>
      </c>
      <c r="H1692" s="25" t="s">
        <v>12</v>
      </c>
      <c r="I1692" s="25" t="s">
        <v>42</v>
      </c>
      <c r="J1692" s="53">
        <f t="shared" si="26"/>
        <v>21887</v>
      </c>
      <c r="K1692" s="33">
        <f>DATEDIF(J1692,DATE(2023,6,8),"Y")</f>
        <v>63</v>
      </c>
    </row>
    <row r="1693" spans="1:11" x14ac:dyDescent="0.25">
      <c r="A1693" s="22" t="s">
        <v>1724</v>
      </c>
      <c r="B1693" s="23">
        <v>1962</v>
      </c>
      <c r="C1693" s="23" t="s">
        <v>18</v>
      </c>
      <c r="D1693" s="23">
        <v>17</v>
      </c>
      <c r="E1693" s="23">
        <v>0</v>
      </c>
      <c r="F1693" s="44">
        <v>15174.81</v>
      </c>
      <c r="G1693" s="22" t="s">
        <v>11</v>
      </c>
      <c r="H1693" s="22" t="s">
        <v>16</v>
      </c>
      <c r="I1693" s="22" t="s">
        <v>23</v>
      </c>
      <c r="J1693" s="52">
        <f t="shared" si="26"/>
        <v>22814</v>
      </c>
      <c r="K1693" s="32">
        <f>DATEDIF(J1693,DATE(2023,6,8),"Y")</f>
        <v>60</v>
      </c>
    </row>
    <row r="1694" spans="1:11" x14ac:dyDescent="0.25">
      <c r="A1694" s="25" t="s">
        <v>1725</v>
      </c>
      <c r="B1694" s="26">
        <v>1978</v>
      </c>
      <c r="C1694" s="26" t="s">
        <v>15</v>
      </c>
      <c r="D1694" s="26">
        <v>23</v>
      </c>
      <c r="E1694" s="26">
        <v>2</v>
      </c>
      <c r="F1694" s="45">
        <v>15207.92</v>
      </c>
      <c r="G1694" s="25" t="s">
        <v>11</v>
      </c>
      <c r="H1694" s="25" t="s">
        <v>16</v>
      </c>
      <c r="I1694" s="25" t="s">
        <v>23</v>
      </c>
      <c r="J1694" s="53">
        <f t="shared" si="26"/>
        <v>28817</v>
      </c>
      <c r="K1694" s="33">
        <f>DATEDIF(J1694,DATE(2023,6,8),"Y")</f>
        <v>44</v>
      </c>
    </row>
    <row r="1695" spans="1:11" x14ac:dyDescent="0.25">
      <c r="A1695" s="22" t="s">
        <v>1726</v>
      </c>
      <c r="B1695" s="23">
        <v>1960</v>
      </c>
      <c r="C1695" s="23" t="s">
        <v>10</v>
      </c>
      <c r="D1695" s="23">
        <v>25</v>
      </c>
      <c r="E1695" s="23">
        <v>2</v>
      </c>
      <c r="F1695" s="44">
        <v>15230.32</v>
      </c>
      <c r="G1695" s="22" t="s">
        <v>11</v>
      </c>
      <c r="H1695" s="22" t="s">
        <v>11</v>
      </c>
      <c r="I1695" s="22" t="s">
        <v>247</v>
      </c>
      <c r="J1695" s="52">
        <f t="shared" si="26"/>
        <v>22122</v>
      </c>
      <c r="K1695" s="32">
        <f>DATEDIF(J1695,DATE(2023,6,8),"Y")</f>
        <v>62</v>
      </c>
    </row>
    <row r="1696" spans="1:11" x14ac:dyDescent="0.25">
      <c r="A1696" s="25" t="s">
        <v>1727</v>
      </c>
      <c r="B1696" s="26">
        <v>1969</v>
      </c>
      <c r="C1696" s="26" t="s">
        <v>20</v>
      </c>
      <c r="D1696" s="26">
        <v>16</v>
      </c>
      <c r="E1696" s="26">
        <v>0</v>
      </c>
      <c r="F1696" s="45">
        <v>15260.52</v>
      </c>
      <c r="G1696" s="25" t="s">
        <v>11</v>
      </c>
      <c r="H1696" s="25" t="s">
        <v>11</v>
      </c>
      <c r="I1696" s="25" t="s">
        <v>249</v>
      </c>
      <c r="J1696" s="53">
        <f t="shared" si="26"/>
        <v>25462</v>
      </c>
      <c r="K1696" s="33">
        <f>DATEDIF(J1696,DATE(2023,6,8),"Y")</f>
        <v>53</v>
      </c>
    </row>
    <row r="1697" spans="1:11" x14ac:dyDescent="0.25">
      <c r="A1697" s="22" t="s">
        <v>1728</v>
      </c>
      <c r="B1697" s="23">
        <v>1963</v>
      </c>
      <c r="C1697" s="23" t="s">
        <v>30</v>
      </c>
      <c r="D1697" s="23">
        <v>13</v>
      </c>
      <c r="E1697" s="23">
        <v>0</v>
      </c>
      <c r="F1697" s="44">
        <v>15322.77</v>
      </c>
      <c r="G1697" s="22" t="s">
        <v>11</v>
      </c>
      <c r="H1697" s="22" t="s">
        <v>12</v>
      </c>
      <c r="I1697" s="22" t="s">
        <v>300</v>
      </c>
      <c r="J1697" s="52">
        <f t="shared" si="26"/>
        <v>23358</v>
      </c>
      <c r="K1697" s="32">
        <f>DATEDIF(J1697,DATE(2023,6,8),"Y")</f>
        <v>59</v>
      </c>
    </row>
    <row r="1698" spans="1:11" x14ac:dyDescent="0.25">
      <c r="A1698" s="25" t="s">
        <v>1729</v>
      </c>
      <c r="B1698" s="26">
        <v>2001</v>
      </c>
      <c r="C1698" s="26" t="s">
        <v>10</v>
      </c>
      <c r="D1698" s="26">
        <v>14</v>
      </c>
      <c r="E1698" s="26">
        <v>1</v>
      </c>
      <c r="F1698" s="45">
        <v>15359.1</v>
      </c>
      <c r="G1698" s="25" t="s">
        <v>11</v>
      </c>
      <c r="H1698" s="25" t="s">
        <v>12</v>
      </c>
      <c r="I1698" s="25" t="s">
        <v>247</v>
      </c>
      <c r="J1698" s="53">
        <f t="shared" si="26"/>
        <v>37086</v>
      </c>
      <c r="K1698" s="33">
        <f>DATEDIF(J1698,DATE(2023,6,8),"Y")</f>
        <v>21</v>
      </c>
    </row>
    <row r="1699" spans="1:11" x14ac:dyDescent="0.25">
      <c r="A1699" s="22" t="s">
        <v>1730</v>
      </c>
      <c r="B1699" s="23">
        <v>1988</v>
      </c>
      <c r="C1699" s="23" t="s">
        <v>30</v>
      </c>
      <c r="D1699" s="23">
        <v>17</v>
      </c>
      <c r="E1699" s="23">
        <v>3</v>
      </c>
      <c r="F1699" s="44">
        <v>15361.5</v>
      </c>
      <c r="G1699" s="22" t="s">
        <v>11</v>
      </c>
      <c r="H1699" s="22" t="s">
        <v>12</v>
      </c>
      <c r="I1699" s="22" t="s">
        <v>249</v>
      </c>
      <c r="J1699" s="52">
        <f t="shared" si="26"/>
        <v>32494</v>
      </c>
      <c r="K1699" s="32">
        <f>DATEDIF(J1699,DATE(2023,6,8),"Y")</f>
        <v>34</v>
      </c>
    </row>
    <row r="1700" spans="1:11" x14ac:dyDescent="0.25">
      <c r="A1700" s="25" t="s">
        <v>1731</v>
      </c>
      <c r="B1700" s="26">
        <v>1968</v>
      </c>
      <c r="C1700" s="26" t="s">
        <v>10</v>
      </c>
      <c r="D1700" s="26">
        <v>18</v>
      </c>
      <c r="E1700" s="26">
        <v>0</v>
      </c>
      <c r="F1700" s="45">
        <v>15363.77</v>
      </c>
      <c r="G1700" s="25" t="s">
        <v>11</v>
      </c>
      <c r="H1700" s="25" t="s">
        <v>16</v>
      </c>
      <c r="I1700" s="25" t="s">
        <v>535</v>
      </c>
      <c r="J1700" s="53">
        <f t="shared" si="26"/>
        <v>25037</v>
      </c>
      <c r="K1700" s="33">
        <f>DATEDIF(J1700,DATE(2023,6,8),"Y")</f>
        <v>54</v>
      </c>
    </row>
    <row r="1701" spans="1:11" x14ac:dyDescent="0.25">
      <c r="A1701" s="22" t="s">
        <v>1732</v>
      </c>
      <c r="B1701" s="23">
        <v>1962</v>
      </c>
      <c r="C1701" s="23" t="s">
        <v>20</v>
      </c>
      <c r="D1701" s="23">
        <v>6</v>
      </c>
      <c r="E1701" s="23">
        <v>0</v>
      </c>
      <c r="F1701" s="44">
        <v>15368.22</v>
      </c>
      <c r="G1701" s="22" t="s">
        <v>11</v>
      </c>
      <c r="H1701" s="22" t="s">
        <v>11</v>
      </c>
      <c r="I1701" s="22" t="s">
        <v>42</v>
      </c>
      <c r="J1701" s="52">
        <f t="shared" si="26"/>
        <v>22895</v>
      </c>
      <c r="K1701" s="32">
        <f>DATEDIF(J1701,DATE(2023,6,8),"Y")</f>
        <v>60</v>
      </c>
    </row>
    <row r="1702" spans="1:11" x14ac:dyDescent="0.25">
      <c r="A1702" s="25" t="s">
        <v>1733</v>
      </c>
      <c r="B1702" s="26">
        <v>1964</v>
      </c>
      <c r="C1702" s="26" t="s">
        <v>20</v>
      </c>
      <c r="D1702" s="26">
        <v>4</v>
      </c>
      <c r="E1702" s="26">
        <v>0</v>
      </c>
      <c r="F1702" s="45">
        <v>15377.77</v>
      </c>
      <c r="G1702" s="25" t="s">
        <v>11</v>
      </c>
      <c r="H1702" s="25" t="s">
        <v>11</v>
      </c>
      <c r="I1702" s="25" t="s">
        <v>23</v>
      </c>
      <c r="J1702" s="53">
        <f t="shared" si="26"/>
        <v>23624</v>
      </c>
      <c r="K1702" s="33">
        <f>DATEDIF(J1702,DATE(2023,6,8),"Y")</f>
        <v>58</v>
      </c>
    </row>
    <row r="1703" spans="1:11" x14ac:dyDescent="0.25">
      <c r="A1703" s="22" t="s">
        <v>1734</v>
      </c>
      <c r="B1703" s="23">
        <v>1990</v>
      </c>
      <c r="C1703" s="23" t="s">
        <v>37</v>
      </c>
      <c r="D1703" s="23">
        <v>25</v>
      </c>
      <c r="E1703" s="23">
        <v>3</v>
      </c>
      <c r="F1703" s="44">
        <v>15440.2</v>
      </c>
      <c r="G1703" s="22" t="s">
        <v>11</v>
      </c>
      <c r="H1703" s="22" t="s">
        <v>16</v>
      </c>
      <c r="I1703" s="22" t="s">
        <v>23</v>
      </c>
      <c r="J1703" s="52">
        <f t="shared" si="26"/>
        <v>33171</v>
      </c>
      <c r="K1703" s="32">
        <f>DATEDIF(J1703,DATE(2023,6,8),"Y")</f>
        <v>32</v>
      </c>
    </row>
    <row r="1704" spans="1:11" x14ac:dyDescent="0.25">
      <c r="A1704" s="25" t="s">
        <v>1735</v>
      </c>
      <c r="B1704" s="26">
        <v>1976</v>
      </c>
      <c r="C1704" s="26" t="s">
        <v>10</v>
      </c>
      <c r="D1704" s="26">
        <v>20</v>
      </c>
      <c r="E1704" s="26">
        <v>2</v>
      </c>
      <c r="F1704" s="45">
        <v>15450.48</v>
      </c>
      <c r="G1704" s="25" t="s">
        <v>11</v>
      </c>
      <c r="H1704" s="25" t="s">
        <v>16</v>
      </c>
      <c r="I1704" s="25" t="s">
        <v>535</v>
      </c>
      <c r="J1704" s="53">
        <f t="shared" si="26"/>
        <v>27961</v>
      </c>
      <c r="K1704" s="33">
        <f>DATEDIF(J1704,DATE(2023,6,8),"Y")</f>
        <v>46</v>
      </c>
    </row>
    <row r="1705" spans="1:11" x14ac:dyDescent="0.25">
      <c r="A1705" s="22" t="s">
        <v>1736</v>
      </c>
      <c r="B1705" s="23">
        <v>2004</v>
      </c>
      <c r="C1705" s="23" t="s">
        <v>10</v>
      </c>
      <c r="D1705" s="23">
        <v>17</v>
      </c>
      <c r="E1705" s="23">
        <v>0</v>
      </c>
      <c r="F1705" s="44">
        <v>15518.18</v>
      </c>
      <c r="G1705" s="22" t="s">
        <v>11</v>
      </c>
      <c r="H1705" s="22" t="s">
        <v>12</v>
      </c>
      <c r="I1705" s="22" t="s">
        <v>164</v>
      </c>
      <c r="J1705" s="52">
        <f t="shared" si="26"/>
        <v>38185</v>
      </c>
      <c r="K1705" s="32">
        <f>DATEDIF(J1705,DATE(2023,6,8),"Y")</f>
        <v>18</v>
      </c>
    </row>
    <row r="1706" spans="1:11" x14ac:dyDescent="0.25">
      <c r="A1706" s="25" t="s">
        <v>1737</v>
      </c>
      <c r="B1706" s="26">
        <v>1974</v>
      </c>
      <c r="C1706" s="26" t="s">
        <v>18</v>
      </c>
      <c r="D1706" s="26">
        <v>28</v>
      </c>
      <c r="E1706" s="26">
        <v>0</v>
      </c>
      <c r="F1706" s="45">
        <v>15532.16</v>
      </c>
      <c r="G1706" s="25" t="s">
        <v>11</v>
      </c>
      <c r="H1706" s="25" t="s">
        <v>11</v>
      </c>
      <c r="I1706" s="25" t="s">
        <v>535</v>
      </c>
      <c r="J1706" s="53">
        <f t="shared" si="26"/>
        <v>27208</v>
      </c>
      <c r="K1706" s="33">
        <f>DATEDIF(J1706,DATE(2023,6,8),"Y")</f>
        <v>48</v>
      </c>
    </row>
    <row r="1707" spans="1:11" x14ac:dyDescent="0.25">
      <c r="A1707" s="22" t="s">
        <v>1738</v>
      </c>
      <c r="B1707" s="23">
        <v>1959</v>
      </c>
      <c r="C1707" s="23" t="s">
        <v>37</v>
      </c>
      <c r="D1707" s="23">
        <v>2</v>
      </c>
      <c r="E1707" s="23">
        <v>3</v>
      </c>
      <c r="F1707" s="44">
        <v>15555.19</v>
      </c>
      <c r="G1707" s="22" t="s">
        <v>11</v>
      </c>
      <c r="H1707" s="22" t="s">
        <v>12</v>
      </c>
      <c r="I1707" s="22" t="s">
        <v>23</v>
      </c>
      <c r="J1707" s="52">
        <f t="shared" si="26"/>
        <v>21825</v>
      </c>
      <c r="K1707" s="32">
        <f>DATEDIF(J1707,DATE(2023,6,8),"Y")</f>
        <v>63</v>
      </c>
    </row>
    <row r="1708" spans="1:11" x14ac:dyDescent="0.25">
      <c r="A1708" s="25" t="s">
        <v>1739</v>
      </c>
      <c r="B1708" s="26">
        <v>1974</v>
      </c>
      <c r="C1708" s="26" t="s">
        <v>10</v>
      </c>
      <c r="D1708" s="26">
        <v>30</v>
      </c>
      <c r="E1708" s="26">
        <v>0</v>
      </c>
      <c r="F1708" s="45">
        <v>15556.67</v>
      </c>
      <c r="G1708" s="25" t="s">
        <v>11</v>
      </c>
      <c r="H1708" s="25" t="s">
        <v>11</v>
      </c>
      <c r="I1708" s="25" t="s">
        <v>23</v>
      </c>
      <c r="J1708" s="53">
        <f t="shared" si="26"/>
        <v>27240</v>
      </c>
      <c r="K1708" s="33">
        <f>DATEDIF(J1708,DATE(2023,6,8),"Y")</f>
        <v>48</v>
      </c>
    </row>
    <row r="1709" spans="1:11" x14ac:dyDescent="0.25">
      <c r="A1709" s="22" t="s">
        <v>1740</v>
      </c>
      <c r="B1709" s="23">
        <v>1965</v>
      </c>
      <c r="C1709" s="23" t="s">
        <v>37</v>
      </c>
      <c r="D1709" s="23">
        <v>28</v>
      </c>
      <c r="E1709" s="23">
        <v>0</v>
      </c>
      <c r="F1709" s="44">
        <v>15608.58</v>
      </c>
      <c r="G1709" s="22" t="s">
        <v>11</v>
      </c>
      <c r="H1709" s="22" t="s">
        <v>11</v>
      </c>
      <c r="I1709" s="22" t="s">
        <v>535</v>
      </c>
      <c r="J1709" s="52">
        <f t="shared" si="26"/>
        <v>24043</v>
      </c>
      <c r="K1709" s="32">
        <f>DATEDIF(J1709,DATE(2023,6,8),"Y")</f>
        <v>57</v>
      </c>
    </row>
    <row r="1710" spans="1:11" x14ac:dyDescent="0.25">
      <c r="A1710" s="25" t="s">
        <v>1741</v>
      </c>
      <c r="B1710" s="26">
        <v>1960</v>
      </c>
      <c r="C1710" s="26" t="s">
        <v>18</v>
      </c>
      <c r="D1710" s="26">
        <v>6</v>
      </c>
      <c r="E1710" s="26">
        <v>3</v>
      </c>
      <c r="F1710" s="45">
        <v>15612.19</v>
      </c>
      <c r="G1710" s="25" t="s">
        <v>11</v>
      </c>
      <c r="H1710" s="25" t="s">
        <v>11</v>
      </c>
      <c r="I1710" s="25" t="s">
        <v>23</v>
      </c>
      <c r="J1710" s="53">
        <f t="shared" si="26"/>
        <v>22073</v>
      </c>
      <c r="K1710" s="33">
        <f>DATEDIF(J1710,DATE(2023,6,8),"Y")</f>
        <v>63</v>
      </c>
    </row>
    <row r="1711" spans="1:11" x14ac:dyDescent="0.25">
      <c r="A1711" s="22" t="s">
        <v>1742</v>
      </c>
      <c r="B1711" s="23">
        <v>1988</v>
      </c>
      <c r="C1711" s="23" t="s">
        <v>30</v>
      </c>
      <c r="D1711" s="23">
        <v>22</v>
      </c>
      <c r="E1711" s="23">
        <v>3</v>
      </c>
      <c r="F1711" s="44">
        <v>15646.28</v>
      </c>
      <c r="G1711" s="22" t="s">
        <v>11</v>
      </c>
      <c r="H1711" s="22" t="s">
        <v>11</v>
      </c>
      <c r="I1711" s="22" t="s">
        <v>42</v>
      </c>
      <c r="J1711" s="52">
        <f t="shared" si="26"/>
        <v>32499</v>
      </c>
      <c r="K1711" s="32">
        <f>DATEDIF(J1711,DATE(2023,6,8),"Y")</f>
        <v>34</v>
      </c>
    </row>
    <row r="1712" spans="1:11" x14ac:dyDescent="0.25">
      <c r="A1712" s="25" t="s">
        <v>1743</v>
      </c>
      <c r="B1712" s="26">
        <v>1973</v>
      </c>
      <c r="C1712" s="26" t="s">
        <v>18</v>
      </c>
      <c r="D1712" s="26">
        <v>26</v>
      </c>
      <c r="E1712" s="26">
        <v>0</v>
      </c>
      <c r="F1712" s="45">
        <v>15670.3</v>
      </c>
      <c r="G1712" s="25" t="s">
        <v>11</v>
      </c>
      <c r="H1712" s="25" t="s">
        <v>11</v>
      </c>
      <c r="I1712" s="25" t="s">
        <v>535</v>
      </c>
      <c r="J1712" s="53">
        <f t="shared" si="26"/>
        <v>26841</v>
      </c>
      <c r="K1712" s="33">
        <f>DATEDIF(J1712,DATE(2023,6,8),"Y")</f>
        <v>49</v>
      </c>
    </row>
    <row r="1713" spans="1:11" x14ac:dyDescent="0.25">
      <c r="A1713" s="22" t="s">
        <v>1744</v>
      </c>
      <c r="B1713" s="23">
        <v>1976</v>
      </c>
      <c r="C1713" s="23" t="s">
        <v>20</v>
      </c>
      <c r="D1713" s="23">
        <v>20</v>
      </c>
      <c r="E1713" s="23">
        <v>2</v>
      </c>
      <c r="F1713" s="44">
        <v>15698.86</v>
      </c>
      <c r="G1713" s="22" t="s">
        <v>11</v>
      </c>
      <c r="H1713" s="22" t="s">
        <v>11</v>
      </c>
      <c r="I1713" s="22" t="s">
        <v>23</v>
      </c>
      <c r="J1713" s="52">
        <f t="shared" si="26"/>
        <v>28023</v>
      </c>
      <c r="K1713" s="32">
        <f>DATEDIF(J1713,DATE(2023,6,8),"Y")</f>
        <v>46</v>
      </c>
    </row>
    <row r="1714" spans="1:11" x14ac:dyDescent="0.25">
      <c r="A1714" s="25" t="s">
        <v>1745</v>
      </c>
      <c r="B1714" s="26">
        <v>1974</v>
      </c>
      <c r="C1714" s="26" t="s">
        <v>35</v>
      </c>
      <c r="D1714" s="26">
        <v>29</v>
      </c>
      <c r="E1714" s="26">
        <v>0</v>
      </c>
      <c r="F1714" s="45">
        <v>15746.62</v>
      </c>
      <c r="G1714" s="25" t="s">
        <v>11</v>
      </c>
      <c r="H1714" s="25" t="s">
        <v>16</v>
      </c>
      <c r="I1714" s="25" t="s">
        <v>23</v>
      </c>
      <c r="J1714" s="53">
        <f t="shared" si="26"/>
        <v>27270</v>
      </c>
      <c r="K1714" s="33">
        <f>DATEDIF(J1714,DATE(2023,6,8),"Y")</f>
        <v>48</v>
      </c>
    </row>
    <row r="1715" spans="1:11" x14ac:dyDescent="0.25">
      <c r="A1715" s="22" t="s">
        <v>1746</v>
      </c>
      <c r="B1715" s="23">
        <v>1997</v>
      </c>
      <c r="C1715" s="23" t="s">
        <v>37</v>
      </c>
      <c r="D1715" s="23">
        <v>9</v>
      </c>
      <c r="E1715" s="23">
        <v>0</v>
      </c>
      <c r="F1715" s="44">
        <v>15817.99</v>
      </c>
      <c r="G1715" s="22" t="s">
        <v>11</v>
      </c>
      <c r="H1715" s="22" t="s">
        <v>11</v>
      </c>
      <c r="I1715" s="22" t="s">
        <v>23</v>
      </c>
      <c r="J1715" s="52">
        <f t="shared" si="26"/>
        <v>35712</v>
      </c>
      <c r="K1715" s="32">
        <f>DATEDIF(J1715,DATE(2023,6,8),"Y")</f>
        <v>25</v>
      </c>
    </row>
    <row r="1716" spans="1:11" x14ac:dyDescent="0.25">
      <c r="A1716" s="25" t="s">
        <v>1747</v>
      </c>
      <c r="B1716" s="26">
        <v>1984</v>
      </c>
      <c r="C1716" s="26" t="s">
        <v>18</v>
      </c>
      <c r="D1716" s="26">
        <v>26</v>
      </c>
      <c r="E1716" s="26">
        <v>0</v>
      </c>
      <c r="F1716" s="45">
        <v>15820.7</v>
      </c>
      <c r="G1716" s="25" t="s">
        <v>11</v>
      </c>
      <c r="H1716" s="25" t="s">
        <v>12</v>
      </c>
      <c r="I1716" s="25" t="s">
        <v>42</v>
      </c>
      <c r="J1716" s="53">
        <f t="shared" si="26"/>
        <v>30859</v>
      </c>
      <c r="K1716" s="33">
        <f>DATEDIF(J1716,DATE(2023,6,8),"Y")</f>
        <v>38</v>
      </c>
    </row>
    <row r="1717" spans="1:11" x14ac:dyDescent="0.25">
      <c r="A1717" s="22" t="s">
        <v>1748</v>
      </c>
      <c r="B1717" s="23">
        <v>1982</v>
      </c>
      <c r="C1717" s="23" t="s">
        <v>15</v>
      </c>
      <c r="D1717" s="23">
        <v>11</v>
      </c>
      <c r="E1717" s="23">
        <v>4</v>
      </c>
      <c r="F1717" s="44">
        <v>15828.82</v>
      </c>
      <c r="G1717" s="22" t="s">
        <v>11</v>
      </c>
      <c r="H1717" s="22" t="s">
        <v>12</v>
      </c>
      <c r="I1717" s="22" t="s">
        <v>42</v>
      </c>
      <c r="J1717" s="52">
        <f t="shared" si="26"/>
        <v>30266</v>
      </c>
      <c r="K1717" s="32">
        <f>DATEDIF(J1717,DATE(2023,6,8),"Y")</f>
        <v>40</v>
      </c>
    </row>
    <row r="1718" spans="1:11" x14ac:dyDescent="0.25">
      <c r="A1718" s="25" t="s">
        <v>1749</v>
      </c>
      <c r="B1718" s="26">
        <v>1962</v>
      </c>
      <c r="C1718" s="26" t="s">
        <v>30</v>
      </c>
      <c r="D1718" s="26">
        <v>25</v>
      </c>
      <c r="E1718" s="26">
        <v>0</v>
      </c>
      <c r="F1718" s="45">
        <v>15840.81</v>
      </c>
      <c r="G1718" s="25" t="s">
        <v>11</v>
      </c>
      <c r="H1718" s="25" t="s">
        <v>16</v>
      </c>
      <c r="I1718" s="25" t="s">
        <v>632</v>
      </c>
      <c r="J1718" s="53">
        <f t="shared" si="26"/>
        <v>23005</v>
      </c>
      <c r="K1718" s="33">
        <f>DATEDIF(J1718,DATE(2023,6,8),"Y")</f>
        <v>60</v>
      </c>
    </row>
    <row r="1719" spans="1:11" x14ac:dyDescent="0.25">
      <c r="A1719" s="22" t="s">
        <v>1750</v>
      </c>
      <c r="B1719" s="23">
        <v>1980</v>
      </c>
      <c r="C1719" s="23" t="s">
        <v>37</v>
      </c>
      <c r="D1719" s="23">
        <v>12</v>
      </c>
      <c r="E1719" s="23">
        <v>2</v>
      </c>
      <c r="F1719" s="44">
        <v>15922.29</v>
      </c>
      <c r="G1719" s="22" t="s">
        <v>11</v>
      </c>
      <c r="H1719" s="22" t="s">
        <v>12</v>
      </c>
      <c r="I1719" s="22" t="s">
        <v>535</v>
      </c>
      <c r="J1719" s="52">
        <f t="shared" si="26"/>
        <v>29506</v>
      </c>
      <c r="K1719" s="32">
        <f>DATEDIF(J1719,DATE(2023,6,8),"Y")</f>
        <v>42</v>
      </c>
    </row>
    <row r="1720" spans="1:11" x14ac:dyDescent="0.25">
      <c r="A1720" s="25" t="s">
        <v>1751</v>
      </c>
      <c r="B1720" s="26">
        <v>1982</v>
      </c>
      <c r="C1720" s="26" t="s">
        <v>10</v>
      </c>
      <c r="D1720" s="26">
        <v>24</v>
      </c>
      <c r="E1720" s="26">
        <v>3</v>
      </c>
      <c r="F1720" s="45">
        <v>15965.29</v>
      </c>
      <c r="G1720" s="25" t="s">
        <v>11</v>
      </c>
      <c r="H1720" s="25" t="s">
        <v>16</v>
      </c>
      <c r="I1720" s="25" t="s">
        <v>23</v>
      </c>
      <c r="J1720" s="53">
        <f t="shared" si="26"/>
        <v>30156</v>
      </c>
      <c r="K1720" s="33">
        <f>DATEDIF(J1720,DATE(2023,6,8),"Y")</f>
        <v>40</v>
      </c>
    </row>
    <row r="1721" spans="1:11" x14ac:dyDescent="0.25">
      <c r="A1721" s="22" t="s">
        <v>1752</v>
      </c>
      <c r="B1721" s="23">
        <v>1980</v>
      </c>
      <c r="C1721" s="23" t="s">
        <v>20</v>
      </c>
      <c r="D1721" s="23">
        <v>19</v>
      </c>
      <c r="E1721" s="23">
        <v>2</v>
      </c>
      <c r="F1721" s="44">
        <v>15966.19</v>
      </c>
      <c r="G1721" s="22" t="s">
        <v>11</v>
      </c>
      <c r="H1721" s="22" t="s">
        <v>11</v>
      </c>
      <c r="I1721" s="22" t="s">
        <v>23</v>
      </c>
      <c r="J1721" s="52">
        <f t="shared" si="26"/>
        <v>29483</v>
      </c>
      <c r="K1721" s="32">
        <f>DATEDIF(J1721,DATE(2023,6,8),"Y")</f>
        <v>42</v>
      </c>
    </row>
    <row r="1722" spans="1:11" x14ac:dyDescent="0.25">
      <c r="A1722" s="25" t="s">
        <v>1753</v>
      </c>
      <c r="B1722" s="26">
        <v>1988</v>
      </c>
      <c r="C1722" s="26" t="s">
        <v>30</v>
      </c>
      <c r="D1722" s="26">
        <v>5</v>
      </c>
      <c r="E1722" s="26">
        <v>3</v>
      </c>
      <c r="F1722" s="45">
        <v>16059.06</v>
      </c>
      <c r="G1722" s="25" t="s">
        <v>11</v>
      </c>
      <c r="H1722" s="25" t="s">
        <v>12</v>
      </c>
      <c r="I1722" s="25" t="s">
        <v>23</v>
      </c>
      <c r="J1722" s="53">
        <f t="shared" si="26"/>
        <v>32482</v>
      </c>
      <c r="K1722" s="33">
        <f>DATEDIF(J1722,DATE(2023,6,8),"Y")</f>
        <v>34</v>
      </c>
    </row>
    <row r="1723" spans="1:11" x14ac:dyDescent="0.25">
      <c r="A1723" s="22" t="s">
        <v>1754</v>
      </c>
      <c r="B1723" s="23">
        <v>1978</v>
      </c>
      <c r="C1723" s="23" t="s">
        <v>20</v>
      </c>
      <c r="D1723" s="23">
        <v>16</v>
      </c>
      <c r="E1723" s="23">
        <v>2</v>
      </c>
      <c r="F1723" s="44">
        <v>16062.89</v>
      </c>
      <c r="G1723" s="22" t="s">
        <v>11</v>
      </c>
      <c r="H1723" s="22" t="s">
        <v>11</v>
      </c>
      <c r="I1723" s="22" t="s">
        <v>535</v>
      </c>
      <c r="J1723" s="52">
        <f t="shared" si="26"/>
        <v>28749</v>
      </c>
      <c r="K1723" s="32">
        <f>DATEDIF(J1723,DATE(2023,6,8),"Y")</f>
        <v>44</v>
      </c>
    </row>
    <row r="1724" spans="1:11" x14ac:dyDescent="0.25">
      <c r="A1724" s="25" t="s">
        <v>1755</v>
      </c>
      <c r="B1724" s="26">
        <v>1958</v>
      </c>
      <c r="C1724" s="26" t="s">
        <v>37</v>
      </c>
      <c r="D1724" s="26">
        <v>22</v>
      </c>
      <c r="E1724" s="26">
        <v>2</v>
      </c>
      <c r="F1724" s="45">
        <v>16069.08</v>
      </c>
      <c r="G1724" s="25" t="s">
        <v>11</v>
      </c>
      <c r="H1724" s="25" t="s">
        <v>11</v>
      </c>
      <c r="I1724" s="25" t="s">
        <v>247</v>
      </c>
      <c r="J1724" s="53">
        <f t="shared" si="26"/>
        <v>21480</v>
      </c>
      <c r="K1724" s="33">
        <f>DATEDIF(J1724,DATE(2023,6,8),"Y")</f>
        <v>64</v>
      </c>
    </row>
    <row r="1725" spans="1:11" x14ac:dyDescent="0.25">
      <c r="A1725" s="22" t="s">
        <v>1756</v>
      </c>
      <c r="B1725" s="23">
        <v>1958</v>
      </c>
      <c r="C1725" s="23" t="s">
        <v>18</v>
      </c>
      <c r="D1725" s="23">
        <v>21</v>
      </c>
      <c r="E1725" s="23">
        <v>3</v>
      </c>
      <c r="F1725" s="44">
        <v>16085.13</v>
      </c>
      <c r="G1725" s="22" t="s">
        <v>11</v>
      </c>
      <c r="H1725" s="22" t="s">
        <v>11</v>
      </c>
      <c r="I1725" s="22" t="s">
        <v>13</v>
      </c>
      <c r="J1725" s="52">
        <f t="shared" si="26"/>
        <v>21357</v>
      </c>
      <c r="K1725" s="32">
        <f>DATEDIF(J1725,DATE(2023,6,8),"Y")</f>
        <v>64</v>
      </c>
    </row>
    <row r="1726" spans="1:11" x14ac:dyDescent="0.25">
      <c r="A1726" s="25" t="s">
        <v>1757</v>
      </c>
      <c r="B1726" s="26">
        <v>1985</v>
      </c>
      <c r="C1726" s="26" t="s">
        <v>35</v>
      </c>
      <c r="D1726" s="26">
        <v>27</v>
      </c>
      <c r="E1726" s="26">
        <v>3</v>
      </c>
      <c r="F1726" s="45">
        <v>16097.94</v>
      </c>
      <c r="G1726" s="25" t="s">
        <v>11</v>
      </c>
      <c r="H1726" s="25" t="s">
        <v>12</v>
      </c>
      <c r="I1726" s="25" t="s">
        <v>23</v>
      </c>
      <c r="J1726" s="53">
        <f t="shared" si="26"/>
        <v>31286</v>
      </c>
      <c r="K1726" s="33">
        <f>DATEDIF(J1726,DATE(2023,6,8),"Y")</f>
        <v>37</v>
      </c>
    </row>
    <row r="1727" spans="1:11" x14ac:dyDescent="0.25">
      <c r="A1727" s="22" t="s">
        <v>1758</v>
      </c>
      <c r="B1727" s="23">
        <v>1993</v>
      </c>
      <c r="C1727" s="23" t="s">
        <v>35</v>
      </c>
      <c r="D1727" s="23">
        <v>8</v>
      </c>
      <c r="E1727" s="23">
        <v>0</v>
      </c>
      <c r="F1727" s="44">
        <v>16115.3</v>
      </c>
      <c r="G1727" s="22" t="s">
        <v>11</v>
      </c>
      <c r="H1727" s="22" t="s">
        <v>16</v>
      </c>
      <c r="I1727" s="22" t="s">
        <v>247</v>
      </c>
      <c r="J1727" s="52">
        <f t="shared" si="26"/>
        <v>34189</v>
      </c>
      <c r="K1727" s="32">
        <f>DATEDIF(J1727,DATE(2023,6,8),"Y")</f>
        <v>29</v>
      </c>
    </row>
    <row r="1728" spans="1:11" x14ac:dyDescent="0.25">
      <c r="A1728" s="25" t="s">
        <v>1759</v>
      </c>
      <c r="B1728" s="26">
        <v>1987</v>
      </c>
      <c r="C1728" s="26" t="s">
        <v>37</v>
      </c>
      <c r="D1728" s="26">
        <v>6</v>
      </c>
      <c r="E1728" s="26">
        <v>3</v>
      </c>
      <c r="F1728" s="45">
        <v>16122.65</v>
      </c>
      <c r="G1728" s="25" t="s">
        <v>11</v>
      </c>
      <c r="H1728" s="25" t="s">
        <v>16</v>
      </c>
      <c r="I1728" s="25" t="s">
        <v>42</v>
      </c>
      <c r="J1728" s="53">
        <f t="shared" si="26"/>
        <v>32056</v>
      </c>
      <c r="K1728" s="33">
        <f>DATEDIF(J1728,DATE(2023,6,8),"Y")</f>
        <v>35</v>
      </c>
    </row>
    <row r="1729" spans="1:11" x14ac:dyDescent="0.25">
      <c r="A1729" s="22" t="s">
        <v>1760</v>
      </c>
      <c r="B1729" s="23">
        <v>1993</v>
      </c>
      <c r="C1729" s="23" t="s">
        <v>30</v>
      </c>
      <c r="D1729" s="23">
        <v>12</v>
      </c>
      <c r="E1729" s="23">
        <v>0</v>
      </c>
      <c r="F1729" s="44">
        <v>16138.76</v>
      </c>
      <c r="G1729" s="22" t="s">
        <v>11</v>
      </c>
      <c r="H1729" s="22" t="s">
        <v>12</v>
      </c>
      <c r="I1729" s="22" t="s">
        <v>356</v>
      </c>
      <c r="J1729" s="52">
        <f t="shared" si="26"/>
        <v>34315</v>
      </c>
      <c r="K1729" s="32">
        <f>DATEDIF(J1729,DATE(2023,6,8),"Y")</f>
        <v>29</v>
      </c>
    </row>
    <row r="1730" spans="1:11" x14ac:dyDescent="0.25">
      <c r="A1730" s="25" t="s">
        <v>1761</v>
      </c>
      <c r="B1730" s="26">
        <v>1982</v>
      </c>
      <c r="C1730" s="26" t="s">
        <v>10</v>
      </c>
      <c r="D1730" s="26">
        <v>6</v>
      </c>
      <c r="E1730" s="26">
        <v>3</v>
      </c>
      <c r="F1730" s="45">
        <v>16152.04</v>
      </c>
      <c r="G1730" s="25" t="s">
        <v>11</v>
      </c>
      <c r="H1730" s="25" t="s">
        <v>16</v>
      </c>
      <c r="I1730" s="25" t="s">
        <v>535</v>
      </c>
      <c r="J1730" s="53">
        <f t="shared" si="26"/>
        <v>30138</v>
      </c>
      <c r="K1730" s="33">
        <f>DATEDIF(J1730,DATE(2023,6,8),"Y")</f>
        <v>40</v>
      </c>
    </row>
    <row r="1731" spans="1:11" x14ac:dyDescent="0.25">
      <c r="A1731" s="22" t="s">
        <v>1762</v>
      </c>
      <c r="B1731" s="23">
        <v>1974</v>
      </c>
      <c r="C1731" s="23" t="s">
        <v>20</v>
      </c>
      <c r="D1731" s="23">
        <v>11</v>
      </c>
      <c r="E1731" s="23">
        <v>0</v>
      </c>
      <c r="F1731" s="44">
        <v>16190.97</v>
      </c>
      <c r="G1731" s="22" t="s">
        <v>11</v>
      </c>
      <c r="H1731" s="22" t="s">
        <v>12</v>
      </c>
      <c r="I1731" s="22" t="s">
        <v>23</v>
      </c>
      <c r="J1731" s="52">
        <f t="shared" ref="J1731:J1794" si="27">DATE(B1731,MONTH(1&amp;C1731),D1731)</f>
        <v>27283</v>
      </c>
      <c r="K1731" s="32">
        <f>DATEDIF(J1731,DATE(2023,6,8),"Y")</f>
        <v>48</v>
      </c>
    </row>
    <row r="1732" spans="1:11" x14ac:dyDescent="0.25">
      <c r="A1732" s="25" t="s">
        <v>1763</v>
      </c>
      <c r="B1732" s="26">
        <v>1988</v>
      </c>
      <c r="C1732" s="26" t="s">
        <v>35</v>
      </c>
      <c r="D1732" s="26">
        <v>6</v>
      </c>
      <c r="E1732" s="26">
        <v>3</v>
      </c>
      <c r="F1732" s="45">
        <v>16199.1</v>
      </c>
      <c r="G1732" s="25" t="s">
        <v>11</v>
      </c>
      <c r="H1732" s="25" t="s">
        <v>11</v>
      </c>
      <c r="I1732" s="25" t="s">
        <v>23</v>
      </c>
      <c r="J1732" s="53">
        <f t="shared" si="27"/>
        <v>32361</v>
      </c>
      <c r="K1732" s="33">
        <f>DATEDIF(J1732,DATE(2023,6,8),"Y")</f>
        <v>34</v>
      </c>
    </row>
    <row r="1733" spans="1:11" x14ac:dyDescent="0.25">
      <c r="A1733" s="22" t="s">
        <v>1764</v>
      </c>
      <c r="B1733" s="23">
        <v>1988</v>
      </c>
      <c r="C1733" s="23" t="s">
        <v>35</v>
      </c>
      <c r="D1733" s="23">
        <v>21</v>
      </c>
      <c r="E1733" s="23">
        <v>3</v>
      </c>
      <c r="F1733" s="44">
        <v>16205.88</v>
      </c>
      <c r="G1733" s="22" t="s">
        <v>11</v>
      </c>
      <c r="H1733" s="22" t="s">
        <v>16</v>
      </c>
      <c r="I1733" s="22" t="s">
        <v>23</v>
      </c>
      <c r="J1733" s="52">
        <f t="shared" si="27"/>
        <v>32376</v>
      </c>
      <c r="K1733" s="32">
        <f>DATEDIF(J1733,DATE(2023,6,8),"Y")</f>
        <v>34</v>
      </c>
    </row>
    <row r="1734" spans="1:11" x14ac:dyDescent="0.25">
      <c r="A1734" s="25" t="s">
        <v>1765</v>
      </c>
      <c r="B1734" s="26">
        <v>2002</v>
      </c>
      <c r="C1734" s="26" t="s">
        <v>20</v>
      </c>
      <c r="D1734" s="26">
        <v>8</v>
      </c>
      <c r="E1734" s="26">
        <v>0</v>
      </c>
      <c r="F1734" s="45">
        <v>16232.85</v>
      </c>
      <c r="G1734" s="25" t="s">
        <v>11</v>
      </c>
      <c r="H1734" s="25" t="s">
        <v>16</v>
      </c>
      <c r="I1734" s="25" t="s">
        <v>42</v>
      </c>
      <c r="J1734" s="53">
        <f t="shared" si="27"/>
        <v>37507</v>
      </c>
      <c r="K1734" s="33">
        <f>DATEDIF(J1734,DATE(2023,6,8),"Y")</f>
        <v>20</v>
      </c>
    </row>
    <row r="1735" spans="1:11" x14ac:dyDescent="0.25">
      <c r="A1735" s="22" t="s">
        <v>1766</v>
      </c>
      <c r="B1735" s="23">
        <v>1972</v>
      </c>
      <c r="C1735" s="23" t="s">
        <v>10</v>
      </c>
      <c r="D1735" s="23">
        <v>30</v>
      </c>
      <c r="E1735" s="23">
        <v>0</v>
      </c>
      <c r="F1735" s="44">
        <v>16267.32</v>
      </c>
      <c r="G1735" s="22" t="s">
        <v>11</v>
      </c>
      <c r="H1735" s="22" t="s">
        <v>11</v>
      </c>
      <c r="I1735" s="22" t="s">
        <v>249</v>
      </c>
      <c r="J1735" s="52">
        <f t="shared" si="27"/>
        <v>26510</v>
      </c>
      <c r="K1735" s="32">
        <f>DATEDIF(J1735,DATE(2023,6,8),"Y")</f>
        <v>50</v>
      </c>
    </row>
    <row r="1736" spans="1:11" x14ac:dyDescent="0.25">
      <c r="A1736" s="25" t="s">
        <v>1767</v>
      </c>
      <c r="B1736" s="26">
        <v>2003</v>
      </c>
      <c r="C1736" s="26" t="s">
        <v>35</v>
      </c>
      <c r="D1736" s="26">
        <v>24</v>
      </c>
      <c r="E1736" s="26">
        <v>0</v>
      </c>
      <c r="F1736" s="45">
        <v>16297.85</v>
      </c>
      <c r="G1736" s="25" t="s">
        <v>11</v>
      </c>
      <c r="H1736" s="25" t="s">
        <v>12</v>
      </c>
      <c r="I1736" s="25" t="s">
        <v>42</v>
      </c>
      <c r="J1736" s="53">
        <f t="shared" si="27"/>
        <v>37857</v>
      </c>
      <c r="K1736" s="33">
        <f>DATEDIF(J1736,DATE(2023,6,8),"Y")</f>
        <v>19</v>
      </c>
    </row>
    <row r="1737" spans="1:11" x14ac:dyDescent="0.25">
      <c r="A1737" s="22" t="s">
        <v>1768</v>
      </c>
      <c r="B1737" s="23">
        <v>1969</v>
      </c>
      <c r="C1737" s="23" t="s">
        <v>35</v>
      </c>
      <c r="D1737" s="23">
        <v>8</v>
      </c>
      <c r="E1737" s="23">
        <v>0</v>
      </c>
      <c r="F1737" s="44">
        <v>16311.05</v>
      </c>
      <c r="G1737" s="22" t="s">
        <v>11</v>
      </c>
      <c r="H1737" s="22" t="s">
        <v>12</v>
      </c>
      <c r="I1737" s="22" t="s">
        <v>535</v>
      </c>
      <c r="J1737" s="52">
        <f t="shared" si="27"/>
        <v>25423</v>
      </c>
      <c r="K1737" s="32">
        <f>DATEDIF(J1737,DATE(2023,6,8),"Y")</f>
        <v>53</v>
      </c>
    </row>
    <row r="1738" spans="1:11" x14ac:dyDescent="0.25">
      <c r="A1738" s="25" t="s">
        <v>1769</v>
      </c>
      <c r="B1738" s="26">
        <v>1965</v>
      </c>
      <c r="C1738" s="26" t="s">
        <v>30</v>
      </c>
      <c r="D1738" s="26">
        <v>5</v>
      </c>
      <c r="E1738" s="26">
        <v>0</v>
      </c>
      <c r="F1738" s="45">
        <v>16351.42</v>
      </c>
      <c r="G1738" s="25" t="s">
        <v>11</v>
      </c>
      <c r="H1738" s="25" t="s">
        <v>12</v>
      </c>
      <c r="I1738" s="25" t="s">
        <v>535</v>
      </c>
      <c r="J1738" s="53">
        <f t="shared" si="27"/>
        <v>24081</v>
      </c>
      <c r="K1738" s="33">
        <f>DATEDIF(J1738,DATE(2023,6,8),"Y")</f>
        <v>57</v>
      </c>
    </row>
    <row r="1739" spans="1:11" x14ac:dyDescent="0.25">
      <c r="A1739" s="22" t="s">
        <v>1770</v>
      </c>
      <c r="B1739" s="23">
        <v>1995</v>
      </c>
      <c r="C1739" s="23" t="s">
        <v>20</v>
      </c>
      <c r="D1739" s="23">
        <v>28</v>
      </c>
      <c r="E1739" s="23">
        <v>3</v>
      </c>
      <c r="F1739" s="44">
        <v>16420.490000000002</v>
      </c>
      <c r="G1739" s="22" t="s">
        <v>11</v>
      </c>
      <c r="H1739" s="22" t="s">
        <v>12</v>
      </c>
      <c r="I1739" s="22" t="s">
        <v>23</v>
      </c>
      <c r="J1739" s="52">
        <f t="shared" si="27"/>
        <v>34970</v>
      </c>
      <c r="K1739" s="32">
        <f>DATEDIF(J1739,DATE(2023,6,8),"Y")</f>
        <v>27</v>
      </c>
    </row>
    <row r="1740" spans="1:11" x14ac:dyDescent="0.25">
      <c r="A1740" s="25" t="s">
        <v>1771</v>
      </c>
      <c r="B1740" s="26">
        <v>2003</v>
      </c>
      <c r="C1740" s="26" t="s">
        <v>30</v>
      </c>
      <c r="D1740" s="26">
        <v>20</v>
      </c>
      <c r="E1740" s="26">
        <v>1</v>
      </c>
      <c r="F1740" s="45">
        <v>16450.89</v>
      </c>
      <c r="G1740" s="25" t="s">
        <v>11</v>
      </c>
      <c r="H1740" s="25" t="s">
        <v>16</v>
      </c>
      <c r="I1740" s="25" t="s">
        <v>23</v>
      </c>
      <c r="J1740" s="53">
        <f t="shared" si="27"/>
        <v>37975</v>
      </c>
      <c r="K1740" s="33">
        <f>DATEDIF(J1740,DATE(2023,6,8),"Y")</f>
        <v>19</v>
      </c>
    </row>
    <row r="1741" spans="1:11" x14ac:dyDescent="0.25">
      <c r="A1741" s="22" t="s">
        <v>1772</v>
      </c>
      <c r="B1741" s="23">
        <v>1958</v>
      </c>
      <c r="C1741" s="23" t="s">
        <v>37</v>
      </c>
      <c r="D1741" s="23">
        <v>10</v>
      </c>
      <c r="E1741" s="23">
        <v>3</v>
      </c>
      <c r="F1741" s="44">
        <v>16455.71</v>
      </c>
      <c r="G1741" s="22" t="s">
        <v>11</v>
      </c>
      <c r="H1741" s="22" t="s">
        <v>11</v>
      </c>
      <c r="I1741" s="22" t="s">
        <v>23</v>
      </c>
      <c r="J1741" s="52">
        <f t="shared" si="27"/>
        <v>21468</v>
      </c>
      <c r="K1741" s="32">
        <f>DATEDIF(J1741,DATE(2023,6,8),"Y")</f>
        <v>64</v>
      </c>
    </row>
    <row r="1742" spans="1:11" x14ac:dyDescent="0.25">
      <c r="A1742" s="25" t="s">
        <v>1773</v>
      </c>
      <c r="B1742" s="26">
        <v>1995</v>
      </c>
      <c r="C1742" s="26" t="s">
        <v>30</v>
      </c>
      <c r="D1742" s="26">
        <v>23</v>
      </c>
      <c r="E1742" s="26">
        <v>0</v>
      </c>
      <c r="F1742" s="45">
        <v>16577.78</v>
      </c>
      <c r="G1742" s="25" t="s">
        <v>11</v>
      </c>
      <c r="H1742" s="25" t="s">
        <v>16</v>
      </c>
      <c r="I1742" s="25" t="s">
        <v>13</v>
      </c>
      <c r="J1742" s="53">
        <f t="shared" si="27"/>
        <v>35056</v>
      </c>
      <c r="K1742" s="33">
        <f>DATEDIF(J1742,DATE(2023,6,8),"Y")</f>
        <v>27</v>
      </c>
    </row>
    <row r="1743" spans="1:11" x14ac:dyDescent="0.25">
      <c r="A1743" s="22" t="s">
        <v>1774</v>
      </c>
      <c r="B1743" s="23">
        <v>2001</v>
      </c>
      <c r="C1743" s="23" t="s">
        <v>18</v>
      </c>
      <c r="D1743" s="23">
        <v>25</v>
      </c>
      <c r="E1743" s="23">
        <v>0</v>
      </c>
      <c r="F1743" s="44">
        <v>16586.5</v>
      </c>
      <c r="G1743" s="22" t="s">
        <v>11</v>
      </c>
      <c r="H1743" s="22" t="s">
        <v>16</v>
      </c>
      <c r="I1743" s="22" t="s">
        <v>13</v>
      </c>
      <c r="J1743" s="52">
        <f t="shared" si="27"/>
        <v>37067</v>
      </c>
      <c r="K1743" s="32">
        <f>DATEDIF(J1743,DATE(2023,6,8),"Y")</f>
        <v>21</v>
      </c>
    </row>
    <row r="1744" spans="1:11" x14ac:dyDescent="0.25">
      <c r="A1744" s="25" t="s">
        <v>1775</v>
      </c>
      <c r="B1744" s="26">
        <v>1963</v>
      </c>
      <c r="C1744" s="26" t="s">
        <v>18</v>
      </c>
      <c r="D1744" s="26">
        <v>25</v>
      </c>
      <c r="E1744" s="26">
        <v>0</v>
      </c>
      <c r="F1744" s="45">
        <v>16587.96</v>
      </c>
      <c r="G1744" s="25" t="s">
        <v>11</v>
      </c>
      <c r="H1744" s="25" t="s">
        <v>11</v>
      </c>
      <c r="I1744" s="25" t="s">
        <v>249</v>
      </c>
      <c r="J1744" s="53">
        <f t="shared" si="27"/>
        <v>23187</v>
      </c>
      <c r="K1744" s="33">
        <f>DATEDIF(J1744,DATE(2023,6,8),"Y")</f>
        <v>59</v>
      </c>
    </row>
    <row r="1745" spans="1:11" x14ac:dyDescent="0.25">
      <c r="A1745" s="22" t="s">
        <v>1776</v>
      </c>
      <c r="B1745" s="23">
        <v>1970</v>
      </c>
      <c r="C1745" s="23" t="s">
        <v>10</v>
      </c>
      <c r="D1745" s="23">
        <v>10</v>
      </c>
      <c r="E1745" s="23">
        <v>0</v>
      </c>
      <c r="F1745" s="44">
        <v>16600.16</v>
      </c>
      <c r="G1745" s="22" t="s">
        <v>11</v>
      </c>
      <c r="H1745" s="22" t="s">
        <v>11</v>
      </c>
      <c r="I1745" s="22" t="s">
        <v>42</v>
      </c>
      <c r="J1745" s="52">
        <f t="shared" si="27"/>
        <v>25759</v>
      </c>
      <c r="K1745" s="32">
        <f>DATEDIF(J1745,DATE(2023,6,8),"Y")</f>
        <v>52</v>
      </c>
    </row>
    <row r="1746" spans="1:11" x14ac:dyDescent="0.25">
      <c r="A1746" s="25" t="s">
        <v>1777</v>
      </c>
      <c r="B1746" s="26">
        <v>1975</v>
      </c>
      <c r="C1746" s="26" t="s">
        <v>10</v>
      </c>
      <c r="D1746" s="26">
        <v>24</v>
      </c>
      <c r="E1746" s="26">
        <v>1</v>
      </c>
      <c r="F1746" s="45">
        <v>16602.18</v>
      </c>
      <c r="G1746" s="25" t="s">
        <v>11</v>
      </c>
      <c r="H1746" s="25" t="s">
        <v>16</v>
      </c>
      <c r="I1746" s="25" t="s">
        <v>535</v>
      </c>
      <c r="J1746" s="53">
        <f t="shared" si="27"/>
        <v>27599</v>
      </c>
      <c r="K1746" s="33">
        <f>DATEDIF(J1746,DATE(2023,6,8),"Y")</f>
        <v>47</v>
      </c>
    </row>
    <row r="1747" spans="1:11" x14ac:dyDescent="0.25">
      <c r="A1747" s="22" t="s">
        <v>1778</v>
      </c>
      <c r="B1747" s="23">
        <v>1977</v>
      </c>
      <c r="C1747" s="23" t="s">
        <v>20</v>
      </c>
      <c r="D1747" s="23">
        <v>25</v>
      </c>
      <c r="E1747" s="23">
        <v>2</v>
      </c>
      <c r="F1747" s="44">
        <v>16631.61</v>
      </c>
      <c r="G1747" s="22" t="s">
        <v>11</v>
      </c>
      <c r="H1747" s="22" t="s">
        <v>16</v>
      </c>
      <c r="I1747" s="22" t="s">
        <v>23</v>
      </c>
      <c r="J1747" s="52">
        <f t="shared" si="27"/>
        <v>28393</v>
      </c>
      <c r="K1747" s="32">
        <f>DATEDIF(J1747,DATE(2023,6,8),"Y")</f>
        <v>45</v>
      </c>
    </row>
    <row r="1748" spans="1:11" x14ac:dyDescent="0.25">
      <c r="A1748" s="25" t="s">
        <v>1779</v>
      </c>
      <c r="B1748" s="26">
        <v>1993</v>
      </c>
      <c r="C1748" s="26" t="s">
        <v>15</v>
      </c>
      <c r="D1748" s="26">
        <v>5</v>
      </c>
      <c r="E1748" s="26">
        <v>1</v>
      </c>
      <c r="F1748" s="45">
        <v>16657.72</v>
      </c>
      <c r="G1748" s="25" t="s">
        <v>11</v>
      </c>
      <c r="H1748" s="25" t="s">
        <v>16</v>
      </c>
      <c r="I1748" s="25" t="s">
        <v>247</v>
      </c>
      <c r="J1748" s="53">
        <f t="shared" si="27"/>
        <v>34278</v>
      </c>
      <c r="K1748" s="33">
        <f>DATEDIF(J1748,DATE(2023,6,8),"Y")</f>
        <v>29</v>
      </c>
    </row>
    <row r="1749" spans="1:11" x14ac:dyDescent="0.25">
      <c r="A1749" s="22" t="s">
        <v>1780</v>
      </c>
      <c r="B1749" s="23">
        <v>1974</v>
      </c>
      <c r="C1749" s="23" t="s">
        <v>35</v>
      </c>
      <c r="D1749" s="23">
        <v>28</v>
      </c>
      <c r="E1749" s="23">
        <v>0</v>
      </c>
      <c r="F1749" s="44">
        <v>16770.990000000002</v>
      </c>
      <c r="G1749" s="22" t="s">
        <v>11</v>
      </c>
      <c r="H1749" s="22" t="s">
        <v>16</v>
      </c>
      <c r="I1749" s="22" t="s">
        <v>23</v>
      </c>
      <c r="J1749" s="52">
        <f t="shared" si="27"/>
        <v>27269</v>
      </c>
      <c r="K1749" s="32">
        <f>DATEDIF(J1749,DATE(2023,6,8),"Y")</f>
        <v>48</v>
      </c>
    </row>
    <row r="1750" spans="1:11" x14ac:dyDescent="0.25">
      <c r="A1750" s="25" t="s">
        <v>1781</v>
      </c>
      <c r="B1750" s="26">
        <v>1989</v>
      </c>
      <c r="C1750" s="26" t="s">
        <v>20</v>
      </c>
      <c r="D1750" s="26">
        <v>23</v>
      </c>
      <c r="E1750" s="26">
        <v>2</v>
      </c>
      <c r="F1750" s="45">
        <v>16776.3</v>
      </c>
      <c r="G1750" s="25" t="s">
        <v>11</v>
      </c>
      <c r="H1750" s="25" t="s">
        <v>11</v>
      </c>
      <c r="I1750" s="25" t="s">
        <v>247</v>
      </c>
      <c r="J1750" s="53">
        <f t="shared" si="27"/>
        <v>32774</v>
      </c>
      <c r="K1750" s="33">
        <f>DATEDIF(J1750,DATE(2023,6,8),"Y")</f>
        <v>33</v>
      </c>
    </row>
    <row r="1751" spans="1:11" x14ac:dyDescent="0.25">
      <c r="A1751" s="22" t="s">
        <v>1782</v>
      </c>
      <c r="B1751" s="23">
        <v>1962</v>
      </c>
      <c r="C1751" s="23" t="s">
        <v>10</v>
      </c>
      <c r="D1751" s="23">
        <v>29</v>
      </c>
      <c r="E1751" s="23">
        <v>0</v>
      </c>
      <c r="F1751" s="44">
        <v>16779.400000000001</v>
      </c>
      <c r="G1751" s="22" t="s">
        <v>11</v>
      </c>
      <c r="H1751" s="22" t="s">
        <v>11</v>
      </c>
      <c r="I1751" s="22" t="s">
        <v>535</v>
      </c>
      <c r="J1751" s="52">
        <f t="shared" si="27"/>
        <v>22856</v>
      </c>
      <c r="K1751" s="32">
        <f>DATEDIF(J1751,DATE(2023,6,8),"Y")</f>
        <v>60</v>
      </c>
    </row>
    <row r="1752" spans="1:11" x14ac:dyDescent="0.25">
      <c r="A1752" s="25" t="s">
        <v>1783</v>
      </c>
      <c r="B1752" s="26">
        <v>1995</v>
      </c>
      <c r="C1752" s="26" t="s">
        <v>37</v>
      </c>
      <c r="D1752" s="26">
        <v>19</v>
      </c>
      <c r="E1752" s="26">
        <v>1</v>
      </c>
      <c r="F1752" s="45">
        <v>16796.41</v>
      </c>
      <c r="G1752" s="25" t="s">
        <v>11</v>
      </c>
      <c r="H1752" s="25" t="s">
        <v>12</v>
      </c>
      <c r="I1752" s="25" t="s">
        <v>247</v>
      </c>
      <c r="J1752" s="53">
        <f t="shared" si="27"/>
        <v>34991</v>
      </c>
      <c r="K1752" s="33">
        <f>DATEDIF(J1752,DATE(2023,6,8),"Y")</f>
        <v>27</v>
      </c>
    </row>
    <row r="1753" spans="1:11" x14ac:dyDescent="0.25">
      <c r="A1753" s="22" t="s">
        <v>1784</v>
      </c>
      <c r="B1753" s="23">
        <v>1974</v>
      </c>
      <c r="C1753" s="23" t="s">
        <v>35</v>
      </c>
      <c r="D1753" s="23">
        <v>8</v>
      </c>
      <c r="E1753" s="23">
        <v>0</v>
      </c>
      <c r="F1753" s="44">
        <v>16841.32</v>
      </c>
      <c r="G1753" s="22" t="s">
        <v>11</v>
      </c>
      <c r="H1753" s="22" t="s">
        <v>12</v>
      </c>
      <c r="I1753" s="22" t="s">
        <v>42</v>
      </c>
      <c r="J1753" s="52">
        <f t="shared" si="27"/>
        <v>27249</v>
      </c>
      <c r="K1753" s="32">
        <f>DATEDIF(J1753,DATE(2023,6,8),"Y")</f>
        <v>48</v>
      </c>
    </row>
    <row r="1754" spans="1:11" x14ac:dyDescent="0.25">
      <c r="A1754" s="25" t="s">
        <v>1785</v>
      </c>
      <c r="B1754" s="26">
        <v>2003</v>
      </c>
      <c r="C1754" s="26" t="s">
        <v>20</v>
      </c>
      <c r="D1754" s="26">
        <v>10</v>
      </c>
      <c r="E1754" s="26">
        <v>0</v>
      </c>
      <c r="F1754" s="45">
        <v>16884.919999999998</v>
      </c>
      <c r="G1754" s="25" t="s">
        <v>11</v>
      </c>
      <c r="H1754" s="25" t="s">
        <v>11</v>
      </c>
      <c r="I1754" s="25" t="s">
        <v>42</v>
      </c>
      <c r="J1754" s="53">
        <f t="shared" si="27"/>
        <v>37874</v>
      </c>
      <c r="K1754" s="33">
        <f>DATEDIF(J1754,DATE(2023,6,8),"Y")</f>
        <v>19</v>
      </c>
    </row>
    <row r="1755" spans="1:11" x14ac:dyDescent="0.25">
      <c r="A1755" s="22" t="s">
        <v>1786</v>
      </c>
      <c r="B1755" s="23">
        <v>1968</v>
      </c>
      <c r="C1755" s="23" t="s">
        <v>37</v>
      </c>
      <c r="D1755" s="23">
        <v>21</v>
      </c>
      <c r="E1755" s="23">
        <v>0</v>
      </c>
      <c r="F1755" s="44">
        <v>16903.5</v>
      </c>
      <c r="G1755" s="22" t="s">
        <v>11</v>
      </c>
      <c r="H1755" s="22" t="s">
        <v>12</v>
      </c>
      <c r="I1755" s="22" t="s">
        <v>23</v>
      </c>
      <c r="J1755" s="52">
        <f t="shared" si="27"/>
        <v>25132</v>
      </c>
      <c r="K1755" s="32">
        <f>DATEDIF(J1755,DATE(2023,6,8),"Y")</f>
        <v>54</v>
      </c>
    </row>
    <row r="1756" spans="1:11" x14ac:dyDescent="0.25">
      <c r="A1756" s="25" t="s">
        <v>1787</v>
      </c>
      <c r="B1756" s="26">
        <v>1977</v>
      </c>
      <c r="C1756" s="26" t="s">
        <v>35</v>
      </c>
      <c r="D1756" s="26">
        <v>25</v>
      </c>
      <c r="E1756" s="26">
        <v>2</v>
      </c>
      <c r="F1756" s="45">
        <v>16921.09</v>
      </c>
      <c r="G1756" s="25" t="s">
        <v>11</v>
      </c>
      <c r="H1756" s="25" t="s">
        <v>12</v>
      </c>
      <c r="I1756" s="25" t="s">
        <v>249</v>
      </c>
      <c r="J1756" s="53">
        <f t="shared" si="27"/>
        <v>28362</v>
      </c>
      <c r="K1756" s="33">
        <f>DATEDIF(J1756,DATE(2023,6,8),"Y")</f>
        <v>45</v>
      </c>
    </row>
    <row r="1757" spans="1:11" x14ac:dyDescent="0.25">
      <c r="A1757" s="22" t="s">
        <v>1788</v>
      </c>
      <c r="B1757" s="23">
        <v>1980</v>
      </c>
      <c r="C1757" s="23" t="s">
        <v>10</v>
      </c>
      <c r="D1757" s="23">
        <v>16</v>
      </c>
      <c r="E1757" s="23">
        <v>2</v>
      </c>
      <c r="F1757" s="44">
        <v>16990.55</v>
      </c>
      <c r="G1757" s="22" t="s">
        <v>11</v>
      </c>
      <c r="H1757" s="22" t="s">
        <v>12</v>
      </c>
      <c r="I1757" s="22" t="s">
        <v>23</v>
      </c>
      <c r="J1757" s="52">
        <f t="shared" si="27"/>
        <v>29418</v>
      </c>
      <c r="K1757" s="32">
        <f>DATEDIF(J1757,DATE(2023,6,8),"Y")</f>
        <v>42</v>
      </c>
    </row>
    <row r="1758" spans="1:11" x14ac:dyDescent="0.25">
      <c r="A1758" s="25" t="s">
        <v>1789</v>
      </c>
      <c r="B1758" s="26">
        <v>1971</v>
      </c>
      <c r="C1758" s="26" t="s">
        <v>35</v>
      </c>
      <c r="D1758" s="26">
        <v>22</v>
      </c>
      <c r="E1758" s="26">
        <v>0</v>
      </c>
      <c r="F1758" s="45">
        <v>17016.009999999998</v>
      </c>
      <c r="G1758" s="25" t="s">
        <v>11</v>
      </c>
      <c r="H1758" s="25" t="s">
        <v>11</v>
      </c>
      <c r="I1758" s="25" t="s">
        <v>249</v>
      </c>
      <c r="J1758" s="53">
        <f t="shared" si="27"/>
        <v>26167</v>
      </c>
      <c r="K1758" s="33">
        <f>DATEDIF(J1758,DATE(2023,6,8),"Y")</f>
        <v>51</v>
      </c>
    </row>
    <row r="1759" spans="1:11" x14ac:dyDescent="0.25">
      <c r="A1759" s="22" t="s">
        <v>1790</v>
      </c>
      <c r="B1759" s="23">
        <v>1996</v>
      </c>
      <c r="C1759" s="23" t="s">
        <v>18</v>
      </c>
      <c r="D1759" s="23">
        <v>10</v>
      </c>
      <c r="E1759" s="23">
        <v>0</v>
      </c>
      <c r="F1759" s="44">
        <v>17043.34</v>
      </c>
      <c r="G1759" s="22" t="s">
        <v>11</v>
      </c>
      <c r="H1759" s="22" t="s">
        <v>12</v>
      </c>
      <c r="I1759" s="22" t="s">
        <v>13</v>
      </c>
      <c r="J1759" s="52">
        <f t="shared" si="27"/>
        <v>35226</v>
      </c>
      <c r="K1759" s="32">
        <f>DATEDIF(J1759,DATE(2023,6,8),"Y")</f>
        <v>26</v>
      </c>
    </row>
    <row r="1760" spans="1:11" x14ac:dyDescent="0.25">
      <c r="A1760" s="25" t="s">
        <v>1791</v>
      </c>
      <c r="B1760" s="26">
        <v>2003</v>
      </c>
      <c r="C1760" s="26" t="s">
        <v>30</v>
      </c>
      <c r="D1760" s="26">
        <v>26</v>
      </c>
      <c r="E1760" s="26">
        <v>0</v>
      </c>
      <c r="F1760" s="45">
        <v>17081.080000000002</v>
      </c>
      <c r="G1760" s="25" t="s">
        <v>11</v>
      </c>
      <c r="H1760" s="25" t="s">
        <v>11</v>
      </c>
      <c r="I1760" s="25" t="s">
        <v>42</v>
      </c>
      <c r="J1760" s="53">
        <f t="shared" si="27"/>
        <v>37981</v>
      </c>
      <c r="K1760" s="33">
        <f>DATEDIF(J1760,DATE(2023,6,8),"Y")</f>
        <v>19</v>
      </c>
    </row>
    <row r="1761" spans="1:11" x14ac:dyDescent="0.25">
      <c r="A1761" s="22" t="s">
        <v>1792</v>
      </c>
      <c r="B1761" s="23">
        <v>2002</v>
      </c>
      <c r="C1761" s="23" t="s">
        <v>18</v>
      </c>
      <c r="D1761" s="23">
        <v>28</v>
      </c>
      <c r="E1761" s="23">
        <v>1</v>
      </c>
      <c r="F1761" s="44">
        <v>17085.27</v>
      </c>
      <c r="G1761" s="22" t="s">
        <v>11</v>
      </c>
      <c r="H1761" s="22" t="s">
        <v>12</v>
      </c>
      <c r="I1761" s="22" t="s">
        <v>13</v>
      </c>
      <c r="J1761" s="52">
        <f t="shared" si="27"/>
        <v>37435</v>
      </c>
      <c r="K1761" s="32">
        <f>DATEDIF(J1761,DATE(2023,6,8),"Y")</f>
        <v>20</v>
      </c>
    </row>
    <row r="1762" spans="1:11" x14ac:dyDescent="0.25">
      <c r="A1762" s="25" t="s">
        <v>1793</v>
      </c>
      <c r="B1762" s="26">
        <v>1998</v>
      </c>
      <c r="C1762" s="26" t="s">
        <v>18</v>
      </c>
      <c r="D1762" s="26">
        <v>3</v>
      </c>
      <c r="E1762" s="26">
        <v>4</v>
      </c>
      <c r="F1762" s="45">
        <v>17128.43</v>
      </c>
      <c r="G1762" s="25" t="s">
        <v>11</v>
      </c>
      <c r="H1762" s="25" t="s">
        <v>12</v>
      </c>
      <c r="I1762" s="25" t="s">
        <v>168</v>
      </c>
      <c r="J1762" s="53">
        <f t="shared" si="27"/>
        <v>35949</v>
      </c>
      <c r="K1762" s="33">
        <f>DATEDIF(J1762,DATE(2023,6,8),"Y")</f>
        <v>25</v>
      </c>
    </row>
    <row r="1763" spans="1:11" x14ac:dyDescent="0.25">
      <c r="A1763" s="22" t="s">
        <v>1794</v>
      </c>
      <c r="B1763" s="23">
        <v>1965</v>
      </c>
      <c r="C1763" s="23" t="s">
        <v>20</v>
      </c>
      <c r="D1763" s="23">
        <v>16</v>
      </c>
      <c r="E1763" s="23">
        <v>0</v>
      </c>
      <c r="F1763" s="44">
        <v>17172.27</v>
      </c>
      <c r="G1763" s="22" t="s">
        <v>11</v>
      </c>
      <c r="H1763" s="22" t="s">
        <v>11</v>
      </c>
      <c r="I1763" s="22" t="s">
        <v>535</v>
      </c>
      <c r="J1763" s="52">
        <f t="shared" si="27"/>
        <v>24001</v>
      </c>
      <c r="K1763" s="32">
        <f>DATEDIF(J1763,DATE(2023,6,8),"Y")</f>
        <v>57</v>
      </c>
    </row>
    <row r="1764" spans="1:11" x14ac:dyDescent="0.25">
      <c r="A1764" s="25" t="s">
        <v>1795</v>
      </c>
      <c r="B1764" s="26">
        <v>1964</v>
      </c>
      <c r="C1764" s="26" t="s">
        <v>18</v>
      </c>
      <c r="D1764" s="26">
        <v>7</v>
      </c>
      <c r="E1764" s="26">
        <v>0</v>
      </c>
      <c r="F1764" s="45">
        <v>17174.52</v>
      </c>
      <c r="G1764" s="25" t="s">
        <v>11</v>
      </c>
      <c r="H1764" s="25" t="s">
        <v>11</v>
      </c>
      <c r="I1764" s="25" t="s">
        <v>23</v>
      </c>
      <c r="J1764" s="53">
        <f t="shared" si="27"/>
        <v>23535</v>
      </c>
      <c r="K1764" s="33">
        <f>DATEDIF(J1764,DATE(2023,6,8),"Y")</f>
        <v>59</v>
      </c>
    </row>
    <row r="1765" spans="1:11" x14ac:dyDescent="0.25">
      <c r="A1765" s="22" t="s">
        <v>1796</v>
      </c>
      <c r="B1765" s="23">
        <v>2004</v>
      </c>
      <c r="C1765" s="23" t="s">
        <v>35</v>
      </c>
      <c r="D1765" s="23">
        <v>18</v>
      </c>
      <c r="E1765" s="23">
        <v>1</v>
      </c>
      <c r="F1765" s="44">
        <v>17178.68</v>
      </c>
      <c r="G1765" s="22" t="s">
        <v>11</v>
      </c>
      <c r="H1765" s="22" t="s">
        <v>11</v>
      </c>
      <c r="I1765" s="22" t="s">
        <v>166</v>
      </c>
      <c r="J1765" s="52">
        <f t="shared" si="27"/>
        <v>38217</v>
      </c>
      <c r="K1765" s="32">
        <f>DATEDIF(J1765,DATE(2023,6,8),"Y")</f>
        <v>18</v>
      </c>
    </row>
    <row r="1766" spans="1:11" x14ac:dyDescent="0.25">
      <c r="A1766" s="25" t="s">
        <v>1797</v>
      </c>
      <c r="B1766" s="26">
        <v>1982</v>
      </c>
      <c r="C1766" s="26" t="s">
        <v>37</v>
      </c>
      <c r="D1766" s="26">
        <v>22</v>
      </c>
      <c r="E1766" s="26">
        <v>1</v>
      </c>
      <c r="F1766" s="45">
        <v>17179.52</v>
      </c>
      <c r="G1766" s="25" t="s">
        <v>11</v>
      </c>
      <c r="H1766" s="25" t="s">
        <v>16</v>
      </c>
      <c r="I1766" s="25" t="s">
        <v>13</v>
      </c>
      <c r="J1766" s="53">
        <f t="shared" si="27"/>
        <v>30246</v>
      </c>
      <c r="K1766" s="33">
        <f>DATEDIF(J1766,DATE(2023,6,8),"Y")</f>
        <v>40</v>
      </c>
    </row>
    <row r="1767" spans="1:11" x14ac:dyDescent="0.25">
      <c r="A1767" s="22" t="s">
        <v>1798</v>
      </c>
      <c r="B1767" s="23">
        <v>1975</v>
      </c>
      <c r="C1767" s="23" t="s">
        <v>35</v>
      </c>
      <c r="D1767" s="23">
        <v>25</v>
      </c>
      <c r="E1767" s="23">
        <v>1</v>
      </c>
      <c r="F1767" s="44">
        <v>17253.43</v>
      </c>
      <c r="G1767" s="22" t="s">
        <v>11</v>
      </c>
      <c r="H1767" s="22" t="s">
        <v>12</v>
      </c>
      <c r="I1767" s="22" t="s">
        <v>535</v>
      </c>
      <c r="J1767" s="52">
        <f t="shared" si="27"/>
        <v>27631</v>
      </c>
      <c r="K1767" s="32">
        <f>DATEDIF(J1767,DATE(2023,6,8),"Y")</f>
        <v>47</v>
      </c>
    </row>
    <row r="1768" spans="1:11" x14ac:dyDescent="0.25">
      <c r="A1768" s="25" t="s">
        <v>1799</v>
      </c>
      <c r="B1768" s="26">
        <v>1963</v>
      </c>
      <c r="C1768" s="26" t="s">
        <v>10</v>
      </c>
      <c r="D1768" s="26">
        <v>12</v>
      </c>
      <c r="E1768" s="26">
        <v>0</v>
      </c>
      <c r="F1768" s="45">
        <v>17337.580000000002</v>
      </c>
      <c r="G1768" s="25" t="s">
        <v>11</v>
      </c>
      <c r="H1768" s="25" t="s">
        <v>12</v>
      </c>
      <c r="I1768" s="25" t="s">
        <v>249</v>
      </c>
      <c r="J1768" s="53">
        <f t="shared" si="27"/>
        <v>23204</v>
      </c>
      <c r="K1768" s="33">
        <f>DATEDIF(J1768,DATE(2023,6,8),"Y")</f>
        <v>59</v>
      </c>
    </row>
    <row r="1769" spans="1:11" x14ac:dyDescent="0.25">
      <c r="A1769" s="22" t="s">
        <v>1800</v>
      </c>
      <c r="B1769" s="23">
        <v>2003</v>
      </c>
      <c r="C1769" s="23" t="s">
        <v>15</v>
      </c>
      <c r="D1769" s="23">
        <v>1</v>
      </c>
      <c r="E1769" s="23">
        <v>0</v>
      </c>
      <c r="F1769" s="44">
        <v>17352.68</v>
      </c>
      <c r="G1769" s="22" t="s">
        <v>11</v>
      </c>
      <c r="H1769" s="22" t="s">
        <v>12</v>
      </c>
      <c r="I1769" s="22" t="s">
        <v>23</v>
      </c>
      <c r="J1769" s="52">
        <f t="shared" si="27"/>
        <v>37926</v>
      </c>
      <c r="K1769" s="32">
        <f>DATEDIF(J1769,DATE(2023,6,8),"Y")</f>
        <v>19</v>
      </c>
    </row>
    <row r="1770" spans="1:11" x14ac:dyDescent="0.25">
      <c r="A1770" s="25" t="s">
        <v>1801</v>
      </c>
      <c r="B1770" s="26">
        <v>1992</v>
      </c>
      <c r="C1770" s="26" t="s">
        <v>37</v>
      </c>
      <c r="D1770" s="26">
        <v>18</v>
      </c>
      <c r="E1770" s="26">
        <v>2</v>
      </c>
      <c r="F1770" s="45">
        <v>17361.77</v>
      </c>
      <c r="G1770" s="25" t="s">
        <v>11</v>
      </c>
      <c r="H1770" s="25" t="s">
        <v>16</v>
      </c>
      <c r="I1770" s="25" t="s">
        <v>23</v>
      </c>
      <c r="J1770" s="53">
        <f t="shared" si="27"/>
        <v>33895</v>
      </c>
      <c r="K1770" s="33">
        <f>DATEDIF(J1770,DATE(2023,6,8),"Y")</f>
        <v>30</v>
      </c>
    </row>
    <row r="1771" spans="1:11" x14ac:dyDescent="0.25">
      <c r="A1771" s="22" t="s">
        <v>1802</v>
      </c>
      <c r="B1771" s="23">
        <v>2003</v>
      </c>
      <c r="C1771" s="23" t="s">
        <v>15</v>
      </c>
      <c r="D1771" s="23">
        <v>2</v>
      </c>
      <c r="E1771" s="23">
        <v>0</v>
      </c>
      <c r="F1771" s="44">
        <v>17468.98</v>
      </c>
      <c r="G1771" s="22" t="s">
        <v>11</v>
      </c>
      <c r="H1771" s="22" t="s">
        <v>16</v>
      </c>
      <c r="I1771" s="22" t="s">
        <v>23</v>
      </c>
      <c r="J1771" s="52">
        <f t="shared" si="27"/>
        <v>37927</v>
      </c>
      <c r="K1771" s="32">
        <f>DATEDIF(J1771,DATE(2023,6,8),"Y")</f>
        <v>19</v>
      </c>
    </row>
    <row r="1772" spans="1:11" x14ac:dyDescent="0.25">
      <c r="A1772" s="25" t="s">
        <v>1803</v>
      </c>
      <c r="B1772" s="26">
        <v>1971</v>
      </c>
      <c r="C1772" s="26" t="s">
        <v>18</v>
      </c>
      <c r="D1772" s="26">
        <v>8</v>
      </c>
      <c r="E1772" s="26">
        <v>0</v>
      </c>
      <c r="F1772" s="45">
        <v>17479.53</v>
      </c>
      <c r="G1772" s="25" t="s">
        <v>16</v>
      </c>
      <c r="H1772" s="25" t="s">
        <v>16</v>
      </c>
      <c r="I1772" s="25" t="s">
        <v>23</v>
      </c>
      <c r="J1772" s="53">
        <f t="shared" si="27"/>
        <v>26092</v>
      </c>
      <c r="K1772" s="33">
        <f>DATEDIF(J1772,DATE(2023,6,8),"Y")</f>
        <v>52</v>
      </c>
    </row>
    <row r="1773" spans="1:11" x14ac:dyDescent="0.25">
      <c r="A1773" s="22" t="s">
        <v>1804</v>
      </c>
      <c r="B1773" s="23">
        <v>1990</v>
      </c>
      <c r="C1773" s="23" t="s">
        <v>30</v>
      </c>
      <c r="D1773" s="23">
        <v>29</v>
      </c>
      <c r="E1773" s="23">
        <v>0</v>
      </c>
      <c r="F1773" s="44">
        <v>17496.310000000001</v>
      </c>
      <c r="G1773" s="22" t="s">
        <v>16</v>
      </c>
      <c r="H1773" s="22" t="s">
        <v>11</v>
      </c>
      <c r="I1773" s="22" t="s">
        <v>42</v>
      </c>
      <c r="J1773" s="52">
        <f t="shared" si="27"/>
        <v>33236</v>
      </c>
      <c r="K1773" s="32">
        <f>DATEDIF(J1773,DATE(2023,6,8),"Y")</f>
        <v>32</v>
      </c>
    </row>
    <row r="1774" spans="1:11" x14ac:dyDescent="0.25">
      <c r="A1774" s="25" t="s">
        <v>1805</v>
      </c>
      <c r="B1774" s="26">
        <v>1965</v>
      </c>
      <c r="C1774" s="26" t="s">
        <v>18</v>
      </c>
      <c r="D1774" s="26">
        <v>16</v>
      </c>
      <c r="E1774" s="26">
        <v>0</v>
      </c>
      <c r="F1774" s="45">
        <v>17505.650000000001</v>
      </c>
      <c r="G1774" s="25" t="s">
        <v>16</v>
      </c>
      <c r="H1774" s="25" t="s">
        <v>11</v>
      </c>
      <c r="I1774" s="25" t="s">
        <v>249</v>
      </c>
      <c r="J1774" s="53">
        <f t="shared" si="27"/>
        <v>23909</v>
      </c>
      <c r="K1774" s="33">
        <f>DATEDIF(J1774,DATE(2023,6,8),"Y")</f>
        <v>57</v>
      </c>
    </row>
    <row r="1775" spans="1:11" x14ac:dyDescent="0.25">
      <c r="A1775" s="22" t="s">
        <v>1806</v>
      </c>
      <c r="B1775" s="23">
        <v>1968</v>
      </c>
      <c r="C1775" s="23" t="s">
        <v>10</v>
      </c>
      <c r="D1775" s="23">
        <v>12</v>
      </c>
      <c r="E1775" s="23">
        <v>0</v>
      </c>
      <c r="F1775" s="44">
        <v>17507.47</v>
      </c>
      <c r="G1775" s="22" t="s">
        <v>16</v>
      </c>
      <c r="H1775" s="22" t="s">
        <v>16</v>
      </c>
      <c r="I1775" s="22" t="s">
        <v>535</v>
      </c>
      <c r="J1775" s="52">
        <f t="shared" si="27"/>
        <v>25031</v>
      </c>
      <c r="K1775" s="32">
        <f>DATEDIF(J1775,DATE(2023,6,8),"Y")</f>
        <v>54</v>
      </c>
    </row>
    <row r="1776" spans="1:11" x14ac:dyDescent="0.25">
      <c r="A1776" s="25" t="s">
        <v>1807</v>
      </c>
      <c r="B1776" s="26">
        <v>1963</v>
      </c>
      <c r="C1776" s="26" t="s">
        <v>15</v>
      </c>
      <c r="D1776" s="26">
        <v>16</v>
      </c>
      <c r="E1776" s="26">
        <v>0</v>
      </c>
      <c r="F1776" s="45">
        <v>17556.88</v>
      </c>
      <c r="G1776" s="25" t="s">
        <v>16</v>
      </c>
      <c r="H1776" s="25" t="s">
        <v>11</v>
      </c>
      <c r="I1776" s="25" t="s">
        <v>23</v>
      </c>
      <c r="J1776" s="53">
        <f t="shared" si="27"/>
        <v>23331</v>
      </c>
      <c r="K1776" s="33">
        <f>DATEDIF(J1776,DATE(2023,6,8),"Y")</f>
        <v>59</v>
      </c>
    </row>
    <row r="1777" spans="1:11" x14ac:dyDescent="0.25">
      <c r="A1777" s="22" t="s">
        <v>1808</v>
      </c>
      <c r="B1777" s="23">
        <v>2002</v>
      </c>
      <c r="C1777" s="23" t="s">
        <v>35</v>
      </c>
      <c r="D1777" s="23">
        <v>25</v>
      </c>
      <c r="E1777" s="23">
        <v>1</v>
      </c>
      <c r="F1777" s="44">
        <v>17560.38</v>
      </c>
      <c r="G1777" s="22" t="s">
        <v>16</v>
      </c>
      <c r="H1777" s="22" t="s">
        <v>16</v>
      </c>
      <c r="I1777" s="22" t="s">
        <v>23</v>
      </c>
      <c r="J1777" s="52">
        <f t="shared" si="27"/>
        <v>37493</v>
      </c>
      <c r="K1777" s="32">
        <f>DATEDIF(J1777,DATE(2023,6,8),"Y")</f>
        <v>20</v>
      </c>
    </row>
    <row r="1778" spans="1:11" x14ac:dyDescent="0.25">
      <c r="A1778" s="25" t="s">
        <v>1809</v>
      </c>
      <c r="B1778" s="26">
        <v>1970</v>
      </c>
      <c r="C1778" s="26" t="s">
        <v>10</v>
      </c>
      <c r="D1778" s="26">
        <v>26</v>
      </c>
      <c r="E1778" s="26">
        <v>0</v>
      </c>
      <c r="F1778" s="45">
        <v>17584.72</v>
      </c>
      <c r="G1778" s="25" t="s">
        <v>16</v>
      </c>
      <c r="H1778" s="25" t="s">
        <v>12</v>
      </c>
      <c r="I1778" s="25" t="s">
        <v>23</v>
      </c>
      <c r="J1778" s="53">
        <f t="shared" si="27"/>
        <v>25775</v>
      </c>
      <c r="K1778" s="33">
        <f>DATEDIF(J1778,DATE(2023,6,8),"Y")</f>
        <v>52</v>
      </c>
    </row>
    <row r="1779" spans="1:11" x14ac:dyDescent="0.25">
      <c r="A1779" s="22" t="s">
        <v>1810</v>
      </c>
      <c r="B1779" s="23">
        <v>1990</v>
      </c>
      <c r="C1779" s="23" t="s">
        <v>37</v>
      </c>
      <c r="D1779" s="23">
        <v>25</v>
      </c>
      <c r="E1779" s="23">
        <v>1</v>
      </c>
      <c r="F1779" s="44">
        <v>17626.240000000002</v>
      </c>
      <c r="G1779" s="22" t="s">
        <v>16</v>
      </c>
      <c r="H1779" s="22" t="s">
        <v>12</v>
      </c>
      <c r="I1779" s="22" t="s">
        <v>13</v>
      </c>
      <c r="J1779" s="52">
        <f t="shared" si="27"/>
        <v>33171</v>
      </c>
      <c r="K1779" s="32">
        <f>DATEDIF(J1779,DATE(2023,6,8),"Y")</f>
        <v>32</v>
      </c>
    </row>
    <row r="1780" spans="1:11" x14ac:dyDescent="0.25">
      <c r="A1780" s="25" t="s">
        <v>1811</v>
      </c>
      <c r="B1780" s="26">
        <v>1994</v>
      </c>
      <c r="C1780" s="26" t="s">
        <v>10</v>
      </c>
      <c r="D1780" s="26">
        <v>1</v>
      </c>
      <c r="E1780" s="26">
        <v>3</v>
      </c>
      <c r="F1780" s="45">
        <v>17663.14</v>
      </c>
      <c r="G1780" s="25" t="s">
        <v>16</v>
      </c>
      <c r="H1780" s="25" t="s">
        <v>12</v>
      </c>
      <c r="I1780" s="25" t="s">
        <v>13</v>
      </c>
      <c r="J1780" s="53">
        <f t="shared" si="27"/>
        <v>34516</v>
      </c>
      <c r="K1780" s="33">
        <f>DATEDIF(J1780,DATE(2023,6,8),"Y")</f>
        <v>28</v>
      </c>
    </row>
    <row r="1781" spans="1:11" x14ac:dyDescent="0.25">
      <c r="A1781" s="22" t="s">
        <v>1812</v>
      </c>
      <c r="B1781" s="23">
        <v>2003</v>
      </c>
      <c r="C1781" s="23" t="s">
        <v>10</v>
      </c>
      <c r="D1781" s="23">
        <v>14</v>
      </c>
      <c r="E1781" s="23">
        <v>0</v>
      </c>
      <c r="F1781" s="44">
        <v>17748.509999999998</v>
      </c>
      <c r="G1781" s="22" t="s">
        <v>16</v>
      </c>
      <c r="H1781" s="22" t="s">
        <v>16</v>
      </c>
      <c r="I1781" s="22" t="s">
        <v>23</v>
      </c>
      <c r="J1781" s="52">
        <f t="shared" si="27"/>
        <v>37816</v>
      </c>
      <c r="K1781" s="32">
        <f>DATEDIF(J1781,DATE(2023,6,8),"Y")</f>
        <v>19</v>
      </c>
    </row>
    <row r="1782" spans="1:11" x14ac:dyDescent="0.25">
      <c r="A1782" s="25" t="s">
        <v>1813</v>
      </c>
      <c r="B1782" s="26">
        <v>1966</v>
      </c>
      <c r="C1782" s="26" t="s">
        <v>18</v>
      </c>
      <c r="D1782" s="26">
        <v>21</v>
      </c>
      <c r="E1782" s="26">
        <v>0</v>
      </c>
      <c r="F1782" s="45">
        <v>17777.73</v>
      </c>
      <c r="G1782" s="25" t="s">
        <v>16</v>
      </c>
      <c r="H1782" s="25" t="s">
        <v>12</v>
      </c>
      <c r="I1782" s="25" t="s">
        <v>23</v>
      </c>
      <c r="J1782" s="53">
        <f t="shared" si="27"/>
        <v>24279</v>
      </c>
      <c r="K1782" s="33">
        <f>DATEDIF(J1782,DATE(2023,6,8),"Y")</f>
        <v>56</v>
      </c>
    </row>
    <row r="1783" spans="1:11" x14ac:dyDescent="0.25">
      <c r="A1783" s="22" t="s">
        <v>1814</v>
      </c>
      <c r="B1783" s="23">
        <v>1979</v>
      </c>
      <c r="C1783" s="23" t="s">
        <v>37</v>
      </c>
      <c r="D1783" s="23">
        <v>10</v>
      </c>
      <c r="E1783" s="23">
        <v>2</v>
      </c>
      <c r="F1783" s="44">
        <v>17779.939999999999</v>
      </c>
      <c r="G1783" s="22" t="s">
        <v>16</v>
      </c>
      <c r="H1783" s="22" t="s">
        <v>11</v>
      </c>
      <c r="I1783" s="22" t="s">
        <v>23</v>
      </c>
      <c r="J1783" s="52">
        <f t="shared" si="27"/>
        <v>29138</v>
      </c>
      <c r="K1783" s="32">
        <f>DATEDIF(J1783,DATE(2023,6,8),"Y")</f>
        <v>43</v>
      </c>
    </row>
    <row r="1784" spans="1:11" x14ac:dyDescent="0.25">
      <c r="A1784" s="25" t="s">
        <v>1815</v>
      </c>
      <c r="B1784" s="26">
        <v>1963</v>
      </c>
      <c r="C1784" s="26" t="s">
        <v>30</v>
      </c>
      <c r="D1784" s="26">
        <v>8</v>
      </c>
      <c r="E1784" s="26">
        <v>0</v>
      </c>
      <c r="F1784" s="45">
        <v>17832.599999999999</v>
      </c>
      <c r="G1784" s="25" t="s">
        <v>16</v>
      </c>
      <c r="H1784" s="25" t="s">
        <v>11</v>
      </c>
      <c r="I1784" s="25" t="s">
        <v>23</v>
      </c>
      <c r="J1784" s="53">
        <f t="shared" si="27"/>
        <v>23353</v>
      </c>
      <c r="K1784" s="33">
        <f>DATEDIF(J1784,DATE(2023,6,8),"Y")</f>
        <v>59</v>
      </c>
    </row>
    <row r="1785" spans="1:11" x14ac:dyDescent="0.25">
      <c r="A1785" s="22" t="s">
        <v>1816</v>
      </c>
      <c r="B1785" s="23">
        <v>1976</v>
      </c>
      <c r="C1785" s="23" t="s">
        <v>30</v>
      </c>
      <c r="D1785" s="23">
        <v>12</v>
      </c>
      <c r="E1785" s="23">
        <v>2</v>
      </c>
      <c r="F1785" s="44">
        <v>17862.919999999998</v>
      </c>
      <c r="G1785" s="22" t="s">
        <v>16</v>
      </c>
      <c r="H1785" s="22" t="s">
        <v>11</v>
      </c>
      <c r="I1785" s="22" t="s">
        <v>23</v>
      </c>
      <c r="J1785" s="52">
        <f t="shared" si="27"/>
        <v>28106</v>
      </c>
      <c r="K1785" s="32">
        <f>DATEDIF(J1785,DATE(2023,6,8),"Y")</f>
        <v>46</v>
      </c>
    </row>
    <row r="1786" spans="1:11" x14ac:dyDescent="0.25">
      <c r="A1786" s="25" t="s">
        <v>1817</v>
      </c>
      <c r="B1786" s="26">
        <v>1997</v>
      </c>
      <c r="C1786" s="26" t="s">
        <v>35</v>
      </c>
      <c r="D1786" s="26">
        <v>26</v>
      </c>
      <c r="E1786" s="26">
        <v>0</v>
      </c>
      <c r="F1786" s="45">
        <v>17878.900000000001</v>
      </c>
      <c r="G1786" s="25" t="s">
        <v>16</v>
      </c>
      <c r="H1786" s="25" t="s">
        <v>11</v>
      </c>
      <c r="I1786" s="25" t="s">
        <v>247</v>
      </c>
      <c r="J1786" s="53">
        <f t="shared" si="27"/>
        <v>35668</v>
      </c>
      <c r="K1786" s="33">
        <f>DATEDIF(J1786,DATE(2023,6,8),"Y")</f>
        <v>25</v>
      </c>
    </row>
    <row r="1787" spans="1:11" x14ac:dyDescent="0.25">
      <c r="A1787" s="22" t="s">
        <v>1818</v>
      </c>
      <c r="B1787" s="23">
        <v>1979</v>
      </c>
      <c r="C1787" s="23" t="s">
        <v>15</v>
      </c>
      <c r="D1787" s="23">
        <v>12</v>
      </c>
      <c r="E1787" s="23">
        <v>2</v>
      </c>
      <c r="F1787" s="44">
        <v>17882.669999999998</v>
      </c>
      <c r="G1787" s="22" t="s">
        <v>16</v>
      </c>
      <c r="H1787" s="22" t="s">
        <v>12</v>
      </c>
      <c r="I1787" s="22" t="s">
        <v>23</v>
      </c>
      <c r="J1787" s="52">
        <f t="shared" si="27"/>
        <v>29171</v>
      </c>
      <c r="K1787" s="32">
        <f>DATEDIF(J1787,DATE(2023,6,8),"Y")</f>
        <v>43</v>
      </c>
    </row>
    <row r="1788" spans="1:11" x14ac:dyDescent="0.25">
      <c r="A1788" s="25" t="s">
        <v>1819</v>
      </c>
      <c r="B1788" s="26">
        <v>1989</v>
      </c>
      <c r="C1788" s="26" t="s">
        <v>30</v>
      </c>
      <c r="D1788" s="26">
        <v>4</v>
      </c>
      <c r="E1788" s="26">
        <v>0</v>
      </c>
      <c r="F1788" s="45">
        <v>17904.53</v>
      </c>
      <c r="G1788" s="25" t="s">
        <v>16</v>
      </c>
      <c r="H1788" s="25" t="s">
        <v>11</v>
      </c>
      <c r="I1788" s="25" t="s">
        <v>356</v>
      </c>
      <c r="J1788" s="53">
        <f t="shared" si="27"/>
        <v>32846</v>
      </c>
      <c r="K1788" s="33">
        <f>DATEDIF(J1788,DATE(2023,6,8),"Y")</f>
        <v>33</v>
      </c>
    </row>
    <row r="1789" spans="1:11" x14ac:dyDescent="0.25">
      <c r="A1789" s="22" t="s">
        <v>1820</v>
      </c>
      <c r="B1789" s="23">
        <v>1977</v>
      </c>
      <c r="C1789" s="23" t="s">
        <v>37</v>
      </c>
      <c r="D1789" s="23">
        <v>17</v>
      </c>
      <c r="E1789" s="23">
        <v>0</v>
      </c>
      <c r="F1789" s="44">
        <v>17929.3</v>
      </c>
      <c r="G1789" s="22" t="s">
        <v>16</v>
      </c>
      <c r="H1789" s="22" t="s">
        <v>11</v>
      </c>
      <c r="I1789" s="22" t="s">
        <v>13</v>
      </c>
      <c r="J1789" s="52">
        <f t="shared" si="27"/>
        <v>28415</v>
      </c>
      <c r="K1789" s="32">
        <f>DATEDIF(J1789,DATE(2023,6,8),"Y")</f>
        <v>45</v>
      </c>
    </row>
    <row r="1790" spans="1:11" x14ac:dyDescent="0.25">
      <c r="A1790" s="25" t="s">
        <v>1821</v>
      </c>
      <c r="B1790" s="26">
        <v>2001</v>
      </c>
      <c r="C1790" s="26" t="s">
        <v>20</v>
      </c>
      <c r="D1790" s="26">
        <v>28</v>
      </c>
      <c r="E1790" s="26">
        <v>4</v>
      </c>
      <c r="F1790" s="45">
        <v>17942.11</v>
      </c>
      <c r="G1790" s="25" t="s">
        <v>16</v>
      </c>
      <c r="H1790" s="25" t="s">
        <v>11</v>
      </c>
      <c r="I1790" s="25" t="s">
        <v>42</v>
      </c>
      <c r="J1790" s="53">
        <f t="shared" si="27"/>
        <v>37162</v>
      </c>
      <c r="K1790" s="33">
        <f>DATEDIF(J1790,DATE(2023,6,8),"Y")</f>
        <v>21</v>
      </c>
    </row>
    <row r="1791" spans="1:11" x14ac:dyDescent="0.25">
      <c r="A1791" s="22" t="s">
        <v>1822</v>
      </c>
      <c r="B1791" s="23">
        <v>1975</v>
      </c>
      <c r="C1791" s="23" t="s">
        <v>18</v>
      </c>
      <c r="D1791" s="23">
        <v>27</v>
      </c>
      <c r="E1791" s="23">
        <v>1</v>
      </c>
      <c r="F1791" s="44">
        <v>18031.16</v>
      </c>
      <c r="G1791" s="22" t="s">
        <v>16</v>
      </c>
      <c r="H1791" s="22" t="s">
        <v>12</v>
      </c>
      <c r="I1791" s="22" t="s">
        <v>249</v>
      </c>
      <c r="J1791" s="52">
        <f t="shared" si="27"/>
        <v>27572</v>
      </c>
      <c r="K1791" s="32">
        <f>DATEDIF(J1791,DATE(2023,6,8),"Y")</f>
        <v>47</v>
      </c>
    </row>
    <row r="1792" spans="1:11" x14ac:dyDescent="0.25">
      <c r="A1792" s="25" t="s">
        <v>1823</v>
      </c>
      <c r="B1792" s="26">
        <v>1965</v>
      </c>
      <c r="C1792" s="26" t="s">
        <v>37</v>
      </c>
      <c r="D1792" s="26">
        <v>17</v>
      </c>
      <c r="E1792" s="26">
        <v>0</v>
      </c>
      <c r="F1792" s="45">
        <v>18031.189999999999</v>
      </c>
      <c r="G1792" s="25" t="s">
        <v>16</v>
      </c>
      <c r="H1792" s="25" t="s">
        <v>11</v>
      </c>
      <c r="I1792" s="25" t="s">
        <v>23</v>
      </c>
      <c r="J1792" s="53">
        <f t="shared" si="27"/>
        <v>24032</v>
      </c>
      <c r="K1792" s="33">
        <f>DATEDIF(J1792,DATE(2023,6,8),"Y")</f>
        <v>57</v>
      </c>
    </row>
    <row r="1793" spans="1:11" x14ac:dyDescent="0.25">
      <c r="A1793" s="22" t="s">
        <v>1824</v>
      </c>
      <c r="B1793" s="23">
        <v>1999</v>
      </c>
      <c r="C1793" s="23" t="s">
        <v>37</v>
      </c>
      <c r="D1793" s="23">
        <v>24</v>
      </c>
      <c r="E1793" s="23">
        <v>0</v>
      </c>
      <c r="F1793" s="44">
        <v>18033.97</v>
      </c>
      <c r="G1793" s="22" t="s">
        <v>16</v>
      </c>
      <c r="H1793" s="22" t="s">
        <v>16</v>
      </c>
      <c r="I1793" s="22" t="s">
        <v>23</v>
      </c>
      <c r="J1793" s="52">
        <f t="shared" si="27"/>
        <v>36457</v>
      </c>
      <c r="K1793" s="32">
        <f>DATEDIF(J1793,DATE(2023,6,8),"Y")</f>
        <v>23</v>
      </c>
    </row>
    <row r="1794" spans="1:11" x14ac:dyDescent="0.25">
      <c r="A1794" s="25" t="s">
        <v>1825</v>
      </c>
      <c r="B1794" s="26">
        <v>1993</v>
      </c>
      <c r="C1794" s="26" t="s">
        <v>10</v>
      </c>
      <c r="D1794" s="26">
        <v>12</v>
      </c>
      <c r="E1794" s="26">
        <v>2</v>
      </c>
      <c r="F1794" s="45">
        <v>18157.88</v>
      </c>
      <c r="G1794" s="25" t="s">
        <v>16</v>
      </c>
      <c r="H1794" s="25" t="s">
        <v>16</v>
      </c>
      <c r="I1794" s="25" t="s">
        <v>23</v>
      </c>
      <c r="J1794" s="53">
        <f t="shared" si="27"/>
        <v>34162</v>
      </c>
      <c r="K1794" s="33">
        <f>DATEDIF(J1794,DATE(2023,6,8),"Y")</f>
        <v>29</v>
      </c>
    </row>
    <row r="1795" spans="1:11" x14ac:dyDescent="0.25">
      <c r="A1795" s="22" t="s">
        <v>1826</v>
      </c>
      <c r="B1795" s="23">
        <v>1963</v>
      </c>
      <c r="C1795" s="23" t="s">
        <v>10</v>
      </c>
      <c r="D1795" s="23">
        <v>4</v>
      </c>
      <c r="E1795" s="23">
        <v>0</v>
      </c>
      <c r="F1795" s="44">
        <v>18208.34</v>
      </c>
      <c r="G1795" s="22" t="s">
        <v>16</v>
      </c>
      <c r="H1795" s="22" t="s">
        <v>11</v>
      </c>
      <c r="I1795" s="22" t="s">
        <v>535</v>
      </c>
      <c r="J1795" s="52">
        <f t="shared" ref="J1795:J1858" si="28">DATE(B1795,MONTH(1&amp;C1795),D1795)</f>
        <v>23196</v>
      </c>
      <c r="K1795" s="32">
        <f>DATEDIF(J1795,DATE(2023,6,8),"Y")</f>
        <v>59</v>
      </c>
    </row>
    <row r="1796" spans="1:11" x14ac:dyDescent="0.25">
      <c r="A1796" s="25" t="s">
        <v>1827</v>
      </c>
      <c r="B1796" s="26">
        <v>1997</v>
      </c>
      <c r="C1796" s="26" t="s">
        <v>18</v>
      </c>
      <c r="D1796" s="26">
        <v>15</v>
      </c>
      <c r="E1796" s="26">
        <v>1</v>
      </c>
      <c r="F1796" s="45">
        <v>18218.16</v>
      </c>
      <c r="G1796" s="25" t="s">
        <v>16</v>
      </c>
      <c r="H1796" s="25" t="s">
        <v>16</v>
      </c>
      <c r="I1796" s="25" t="s">
        <v>13</v>
      </c>
      <c r="J1796" s="53">
        <f t="shared" si="28"/>
        <v>35596</v>
      </c>
      <c r="K1796" s="33">
        <f>DATEDIF(J1796,DATE(2023,6,8),"Y")</f>
        <v>25</v>
      </c>
    </row>
    <row r="1797" spans="1:11" x14ac:dyDescent="0.25">
      <c r="A1797" s="22" t="s">
        <v>1828</v>
      </c>
      <c r="B1797" s="23">
        <v>2004</v>
      </c>
      <c r="C1797" s="23" t="s">
        <v>20</v>
      </c>
      <c r="D1797" s="23">
        <v>10</v>
      </c>
      <c r="E1797" s="23">
        <v>3</v>
      </c>
      <c r="F1797" s="44">
        <v>18223.45</v>
      </c>
      <c r="G1797" s="22" t="s">
        <v>16</v>
      </c>
      <c r="H1797" s="22" t="s">
        <v>12</v>
      </c>
      <c r="I1797" s="22" t="s">
        <v>13</v>
      </c>
      <c r="J1797" s="52">
        <f t="shared" si="28"/>
        <v>38240</v>
      </c>
      <c r="K1797" s="32">
        <f>DATEDIF(J1797,DATE(2023,6,8),"Y")</f>
        <v>18</v>
      </c>
    </row>
    <row r="1798" spans="1:11" x14ac:dyDescent="0.25">
      <c r="A1798" s="25" t="s">
        <v>1829</v>
      </c>
      <c r="B1798" s="26">
        <v>1995</v>
      </c>
      <c r="C1798" s="26" t="s">
        <v>35</v>
      </c>
      <c r="D1798" s="26">
        <v>3</v>
      </c>
      <c r="E1798" s="26">
        <v>0</v>
      </c>
      <c r="F1798" s="45">
        <v>18246.5</v>
      </c>
      <c r="G1798" s="25" t="s">
        <v>16</v>
      </c>
      <c r="H1798" s="25" t="s">
        <v>16</v>
      </c>
      <c r="I1798" s="25" t="s">
        <v>13</v>
      </c>
      <c r="J1798" s="53">
        <f t="shared" si="28"/>
        <v>34914</v>
      </c>
      <c r="K1798" s="33">
        <f>DATEDIF(J1798,DATE(2023,6,8),"Y")</f>
        <v>27</v>
      </c>
    </row>
    <row r="1799" spans="1:11" x14ac:dyDescent="0.25">
      <c r="A1799" s="22" t="s">
        <v>1830</v>
      </c>
      <c r="B1799" s="23">
        <v>1992</v>
      </c>
      <c r="C1799" s="23" t="s">
        <v>30</v>
      </c>
      <c r="D1799" s="23">
        <v>25</v>
      </c>
      <c r="E1799" s="23">
        <v>3</v>
      </c>
      <c r="F1799" s="44">
        <v>18259.22</v>
      </c>
      <c r="G1799" s="22" t="s">
        <v>16</v>
      </c>
      <c r="H1799" s="22" t="s">
        <v>12</v>
      </c>
      <c r="I1799" s="22" t="s">
        <v>42</v>
      </c>
      <c r="J1799" s="52">
        <f t="shared" si="28"/>
        <v>33963</v>
      </c>
      <c r="K1799" s="32">
        <f>DATEDIF(J1799,DATE(2023,6,8),"Y")</f>
        <v>30</v>
      </c>
    </row>
    <row r="1800" spans="1:11" x14ac:dyDescent="0.25">
      <c r="A1800" s="25" t="s">
        <v>1831</v>
      </c>
      <c r="B1800" s="26">
        <v>1995</v>
      </c>
      <c r="C1800" s="26" t="s">
        <v>10</v>
      </c>
      <c r="D1800" s="26">
        <v>4</v>
      </c>
      <c r="E1800" s="26">
        <v>0</v>
      </c>
      <c r="F1800" s="45">
        <v>18310.740000000002</v>
      </c>
      <c r="G1800" s="25" t="s">
        <v>16</v>
      </c>
      <c r="H1800" s="25" t="s">
        <v>12</v>
      </c>
      <c r="I1800" s="25" t="s">
        <v>23</v>
      </c>
      <c r="J1800" s="53">
        <f t="shared" si="28"/>
        <v>34884</v>
      </c>
      <c r="K1800" s="33">
        <f>DATEDIF(J1800,DATE(2023,6,8),"Y")</f>
        <v>27</v>
      </c>
    </row>
    <row r="1801" spans="1:11" x14ac:dyDescent="0.25">
      <c r="A1801" s="22" t="s">
        <v>1832</v>
      </c>
      <c r="B1801" s="23">
        <v>1999</v>
      </c>
      <c r="C1801" s="23" t="s">
        <v>30</v>
      </c>
      <c r="D1801" s="23">
        <v>15</v>
      </c>
      <c r="E1801" s="23">
        <v>1</v>
      </c>
      <c r="F1801" s="44">
        <v>18328.240000000002</v>
      </c>
      <c r="G1801" s="22" t="s">
        <v>16</v>
      </c>
      <c r="H1801" s="22" t="s">
        <v>11</v>
      </c>
      <c r="I1801" s="22" t="s">
        <v>13</v>
      </c>
      <c r="J1801" s="52">
        <f t="shared" si="28"/>
        <v>36509</v>
      </c>
      <c r="K1801" s="32">
        <f>DATEDIF(J1801,DATE(2023,6,8),"Y")</f>
        <v>23</v>
      </c>
    </row>
    <row r="1802" spans="1:11" x14ac:dyDescent="0.25">
      <c r="A1802" s="25" t="s">
        <v>1833</v>
      </c>
      <c r="B1802" s="26">
        <v>1964</v>
      </c>
      <c r="C1802" s="26" t="s">
        <v>20</v>
      </c>
      <c r="D1802" s="26">
        <v>26</v>
      </c>
      <c r="E1802" s="26">
        <v>0</v>
      </c>
      <c r="F1802" s="45">
        <v>18443.11</v>
      </c>
      <c r="G1802" s="25" t="s">
        <v>16</v>
      </c>
      <c r="H1802" s="25" t="s">
        <v>11</v>
      </c>
      <c r="I1802" s="25" t="s">
        <v>23</v>
      </c>
      <c r="J1802" s="53">
        <f t="shared" si="28"/>
        <v>23646</v>
      </c>
      <c r="K1802" s="33">
        <f>DATEDIF(J1802,DATE(2023,6,8),"Y")</f>
        <v>58</v>
      </c>
    </row>
    <row r="1803" spans="1:11" x14ac:dyDescent="0.25">
      <c r="A1803" s="22" t="s">
        <v>1834</v>
      </c>
      <c r="B1803" s="23">
        <v>1986</v>
      </c>
      <c r="C1803" s="23" t="s">
        <v>35</v>
      </c>
      <c r="D1803" s="23">
        <v>12</v>
      </c>
      <c r="E1803" s="23">
        <v>2</v>
      </c>
      <c r="F1803" s="44">
        <v>18608.259999999998</v>
      </c>
      <c r="G1803" s="22" t="s">
        <v>16</v>
      </c>
      <c r="H1803" s="22" t="s">
        <v>12</v>
      </c>
      <c r="I1803" s="22" t="s">
        <v>42</v>
      </c>
      <c r="J1803" s="52">
        <f t="shared" si="28"/>
        <v>31636</v>
      </c>
      <c r="K1803" s="32">
        <f>DATEDIF(J1803,DATE(2023,6,8),"Y")</f>
        <v>36</v>
      </c>
    </row>
    <row r="1804" spans="1:11" x14ac:dyDescent="0.25">
      <c r="A1804" s="25" t="s">
        <v>1835</v>
      </c>
      <c r="B1804" s="26">
        <v>1998</v>
      </c>
      <c r="C1804" s="26" t="s">
        <v>20</v>
      </c>
      <c r="D1804" s="26">
        <v>23</v>
      </c>
      <c r="E1804" s="26">
        <v>0</v>
      </c>
      <c r="F1804" s="45">
        <v>18648.419999999998</v>
      </c>
      <c r="G1804" s="25" t="s">
        <v>16</v>
      </c>
      <c r="H1804" s="25" t="s">
        <v>16</v>
      </c>
      <c r="I1804" s="25" t="s">
        <v>166</v>
      </c>
      <c r="J1804" s="53">
        <f t="shared" si="28"/>
        <v>36061</v>
      </c>
      <c r="K1804" s="33">
        <f>DATEDIF(J1804,DATE(2023,6,8),"Y")</f>
        <v>24</v>
      </c>
    </row>
    <row r="1805" spans="1:11" x14ac:dyDescent="0.25">
      <c r="A1805" s="22" t="s">
        <v>1836</v>
      </c>
      <c r="B1805" s="23">
        <v>1970</v>
      </c>
      <c r="C1805" s="23" t="s">
        <v>37</v>
      </c>
      <c r="D1805" s="23">
        <v>17</v>
      </c>
      <c r="E1805" s="23">
        <v>0</v>
      </c>
      <c r="F1805" s="44">
        <v>18682.740000000002</v>
      </c>
      <c r="G1805" s="22" t="s">
        <v>16</v>
      </c>
      <c r="H1805" s="22" t="s">
        <v>12</v>
      </c>
      <c r="I1805" s="22" t="s">
        <v>23</v>
      </c>
      <c r="J1805" s="52">
        <f t="shared" si="28"/>
        <v>25858</v>
      </c>
      <c r="K1805" s="32">
        <f>DATEDIF(J1805,DATE(2023,6,8),"Y")</f>
        <v>52</v>
      </c>
    </row>
    <row r="1806" spans="1:11" x14ac:dyDescent="0.25">
      <c r="A1806" s="25" t="s">
        <v>1837</v>
      </c>
      <c r="B1806" s="26">
        <v>1967</v>
      </c>
      <c r="C1806" s="26" t="s">
        <v>35</v>
      </c>
      <c r="D1806" s="26">
        <v>30</v>
      </c>
      <c r="E1806" s="26">
        <v>0</v>
      </c>
      <c r="F1806" s="45">
        <v>18694.689999999999</v>
      </c>
      <c r="G1806" s="25" t="s">
        <v>16</v>
      </c>
      <c r="H1806" s="25" t="s">
        <v>16</v>
      </c>
      <c r="I1806" s="25" t="s">
        <v>249</v>
      </c>
      <c r="J1806" s="53">
        <f t="shared" si="28"/>
        <v>24714</v>
      </c>
      <c r="K1806" s="33">
        <f>DATEDIF(J1806,DATE(2023,6,8),"Y")</f>
        <v>55</v>
      </c>
    </row>
    <row r="1807" spans="1:11" x14ac:dyDescent="0.25">
      <c r="A1807" s="22" t="s">
        <v>1838</v>
      </c>
      <c r="B1807" s="23">
        <v>1992</v>
      </c>
      <c r="C1807" s="23" t="s">
        <v>30</v>
      </c>
      <c r="D1807" s="23">
        <v>27</v>
      </c>
      <c r="E1807" s="23">
        <v>3</v>
      </c>
      <c r="F1807" s="44">
        <v>18765.88</v>
      </c>
      <c r="G1807" s="22" t="s">
        <v>16</v>
      </c>
      <c r="H1807" s="22" t="s">
        <v>11</v>
      </c>
      <c r="I1807" s="22" t="s">
        <v>23</v>
      </c>
      <c r="J1807" s="52">
        <f t="shared" si="28"/>
        <v>33965</v>
      </c>
      <c r="K1807" s="32">
        <f>DATEDIF(J1807,DATE(2023,6,8),"Y")</f>
        <v>30</v>
      </c>
    </row>
    <row r="1808" spans="1:11" x14ac:dyDescent="0.25">
      <c r="A1808" s="25" t="s">
        <v>1839</v>
      </c>
      <c r="B1808" s="26">
        <v>1979</v>
      </c>
      <c r="C1808" s="26" t="s">
        <v>15</v>
      </c>
      <c r="D1808" s="26">
        <v>19</v>
      </c>
      <c r="E1808" s="26">
        <v>2</v>
      </c>
      <c r="F1808" s="45">
        <v>18767.740000000002</v>
      </c>
      <c r="G1808" s="25" t="s">
        <v>16</v>
      </c>
      <c r="H1808" s="25" t="s">
        <v>16</v>
      </c>
      <c r="I1808" s="25" t="s">
        <v>13</v>
      </c>
      <c r="J1808" s="53">
        <f t="shared" si="28"/>
        <v>29178</v>
      </c>
      <c r="K1808" s="33">
        <f>DATEDIF(J1808,DATE(2023,6,8),"Y")</f>
        <v>43</v>
      </c>
    </row>
    <row r="1809" spans="1:11" x14ac:dyDescent="0.25">
      <c r="A1809" s="22" t="s">
        <v>1840</v>
      </c>
      <c r="B1809" s="23">
        <v>1995</v>
      </c>
      <c r="C1809" s="23" t="s">
        <v>15</v>
      </c>
      <c r="D1809" s="23">
        <v>28</v>
      </c>
      <c r="E1809" s="23">
        <v>3</v>
      </c>
      <c r="F1809" s="44">
        <v>18804.75</v>
      </c>
      <c r="G1809" s="22" t="s">
        <v>16</v>
      </c>
      <c r="H1809" s="22" t="s">
        <v>16</v>
      </c>
      <c r="I1809" s="22" t="s">
        <v>23</v>
      </c>
      <c r="J1809" s="52">
        <f t="shared" si="28"/>
        <v>35031</v>
      </c>
      <c r="K1809" s="32">
        <f>DATEDIF(J1809,DATE(2023,6,8),"Y")</f>
        <v>27</v>
      </c>
    </row>
    <row r="1810" spans="1:11" x14ac:dyDescent="0.25">
      <c r="A1810" s="25" t="s">
        <v>1841</v>
      </c>
      <c r="B1810" s="26">
        <v>1979</v>
      </c>
      <c r="C1810" s="26" t="s">
        <v>37</v>
      </c>
      <c r="D1810" s="26">
        <v>15</v>
      </c>
      <c r="E1810" s="26">
        <v>2</v>
      </c>
      <c r="F1810" s="45">
        <v>18806.150000000001</v>
      </c>
      <c r="G1810" s="25" t="s">
        <v>16</v>
      </c>
      <c r="H1810" s="25" t="s">
        <v>11</v>
      </c>
      <c r="I1810" s="25" t="s">
        <v>13</v>
      </c>
      <c r="J1810" s="53">
        <f t="shared" si="28"/>
        <v>29143</v>
      </c>
      <c r="K1810" s="33">
        <f>DATEDIF(J1810,DATE(2023,6,8),"Y")</f>
        <v>43</v>
      </c>
    </row>
    <row r="1811" spans="1:11" x14ac:dyDescent="0.25">
      <c r="A1811" s="22" t="s">
        <v>1842</v>
      </c>
      <c r="B1811" s="23">
        <v>1962</v>
      </c>
      <c r="C1811" s="23" t="s">
        <v>30</v>
      </c>
      <c r="D1811" s="23">
        <v>18</v>
      </c>
      <c r="E1811" s="23">
        <v>0</v>
      </c>
      <c r="F1811" s="44">
        <v>18815.53</v>
      </c>
      <c r="G1811" s="22" t="s">
        <v>16</v>
      </c>
      <c r="H1811" s="22" t="s">
        <v>16</v>
      </c>
      <c r="I1811" s="22" t="s">
        <v>249</v>
      </c>
      <c r="J1811" s="52">
        <f t="shared" si="28"/>
        <v>22998</v>
      </c>
      <c r="K1811" s="32">
        <f>DATEDIF(J1811,DATE(2023,6,8),"Y")</f>
        <v>60</v>
      </c>
    </row>
    <row r="1812" spans="1:11" x14ac:dyDescent="0.25">
      <c r="A1812" s="25" t="s">
        <v>1843</v>
      </c>
      <c r="B1812" s="26">
        <v>2003</v>
      </c>
      <c r="C1812" s="26" t="s">
        <v>10</v>
      </c>
      <c r="D1812" s="26">
        <v>24</v>
      </c>
      <c r="E1812" s="26">
        <v>3</v>
      </c>
      <c r="F1812" s="45">
        <v>18838.7</v>
      </c>
      <c r="G1812" s="25" t="s">
        <v>16</v>
      </c>
      <c r="H1812" s="25" t="s">
        <v>12</v>
      </c>
      <c r="I1812" s="25" t="s">
        <v>23</v>
      </c>
      <c r="J1812" s="53">
        <f t="shared" si="28"/>
        <v>37826</v>
      </c>
      <c r="K1812" s="33">
        <f>DATEDIF(J1812,DATE(2023,6,8),"Y")</f>
        <v>19</v>
      </c>
    </row>
    <row r="1813" spans="1:11" x14ac:dyDescent="0.25">
      <c r="A1813" s="22" t="s">
        <v>1844</v>
      </c>
      <c r="B1813" s="23">
        <v>1963</v>
      </c>
      <c r="C1813" s="23" t="s">
        <v>30</v>
      </c>
      <c r="D1813" s="23">
        <v>6</v>
      </c>
      <c r="E1813" s="23">
        <v>0</v>
      </c>
      <c r="F1813" s="44">
        <v>18883.330000000002</v>
      </c>
      <c r="G1813" s="22" t="s">
        <v>16</v>
      </c>
      <c r="H1813" s="22" t="s">
        <v>16</v>
      </c>
      <c r="I1813" s="22" t="s">
        <v>535</v>
      </c>
      <c r="J1813" s="52">
        <f t="shared" si="28"/>
        <v>23351</v>
      </c>
      <c r="K1813" s="32">
        <f>DATEDIF(J1813,DATE(2023,6,8),"Y")</f>
        <v>59</v>
      </c>
    </row>
    <row r="1814" spans="1:11" x14ac:dyDescent="0.25">
      <c r="A1814" s="25" t="s">
        <v>1845</v>
      </c>
      <c r="B1814" s="26">
        <v>1995</v>
      </c>
      <c r="C1814" s="26" t="s">
        <v>20</v>
      </c>
      <c r="D1814" s="26">
        <v>27</v>
      </c>
      <c r="E1814" s="26">
        <v>1</v>
      </c>
      <c r="F1814" s="45">
        <v>18903.490000000002</v>
      </c>
      <c r="G1814" s="25" t="s">
        <v>16</v>
      </c>
      <c r="H1814" s="25" t="s">
        <v>11</v>
      </c>
      <c r="I1814" s="25" t="s">
        <v>247</v>
      </c>
      <c r="J1814" s="53">
        <f t="shared" si="28"/>
        <v>34969</v>
      </c>
      <c r="K1814" s="33">
        <f>DATEDIF(J1814,DATE(2023,6,8),"Y")</f>
        <v>27</v>
      </c>
    </row>
    <row r="1815" spans="1:11" x14ac:dyDescent="0.25">
      <c r="A1815" s="22" t="s">
        <v>1846</v>
      </c>
      <c r="B1815" s="23">
        <v>1969</v>
      </c>
      <c r="C1815" s="23" t="s">
        <v>35</v>
      </c>
      <c r="D1815" s="23">
        <v>3</v>
      </c>
      <c r="E1815" s="23">
        <v>0</v>
      </c>
      <c r="F1815" s="44">
        <v>18932.810000000001</v>
      </c>
      <c r="G1815" s="22" t="s">
        <v>16</v>
      </c>
      <c r="H1815" s="22" t="s">
        <v>12</v>
      </c>
      <c r="I1815" s="22" t="s">
        <v>23</v>
      </c>
      <c r="J1815" s="52">
        <f t="shared" si="28"/>
        <v>25418</v>
      </c>
      <c r="K1815" s="32">
        <f>DATEDIF(J1815,DATE(2023,6,8),"Y")</f>
        <v>53</v>
      </c>
    </row>
    <row r="1816" spans="1:11" x14ac:dyDescent="0.25">
      <c r="A1816" s="25" t="s">
        <v>1847</v>
      </c>
      <c r="B1816" s="26">
        <v>1963</v>
      </c>
      <c r="C1816" s="26" t="s">
        <v>37</v>
      </c>
      <c r="D1816" s="26">
        <v>20</v>
      </c>
      <c r="E1816" s="26">
        <v>0</v>
      </c>
      <c r="F1816" s="45">
        <v>18954.560000000001</v>
      </c>
      <c r="G1816" s="25" t="s">
        <v>16</v>
      </c>
      <c r="H1816" s="25" t="s">
        <v>16</v>
      </c>
      <c r="I1816" s="25" t="s">
        <v>535</v>
      </c>
      <c r="J1816" s="53">
        <f t="shared" si="28"/>
        <v>23304</v>
      </c>
      <c r="K1816" s="33">
        <f>DATEDIF(J1816,DATE(2023,6,8),"Y")</f>
        <v>59</v>
      </c>
    </row>
    <row r="1817" spans="1:11" x14ac:dyDescent="0.25">
      <c r="A1817" s="22" t="s">
        <v>1848</v>
      </c>
      <c r="B1817" s="23">
        <v>1998</v>
      </c>
      <c r="C1817" s="23" t="s">
        <v>35</v>
      </c>
      <c r="D1817" s="23">
        <v>6</v>
      </c>
      <c r="E1817" s="23">
        <v>0</v>
      </c>
      <c r="F1817" s="44">
        <v>18955.22</v>
      </c>
      <c r="G1817" s="22" t="s">
        <v>16</v>
      </c>
      <c r="H1817" s="22" t="s">
        <v>12</v>
      </c>
      <c r="I1817" s="22" t="s">
        <v>42</v>
      </c>
      <c r="J1817" s="52">
        <f t="shared" si="28"/>
        <v>36013</v>
      </c>
      <c r="K1817" s="32">
        <f>DATEDIF(J1817,DATE(2023,6,8),"Y")</f>
        <v>24</v>
      </c>
    </row>
    <row r="1818" spans="1:11" x14ac:dyDescent="0.25">
      <c r="A1818" s="25" t="s">
        <v>1849</v>
      </c>
      <c r="B1818" s="26">
        <v>1992</v>
      </c>
      <c r="C1818" s="26" t="s">
        <v>15</v>
      </c>
      <c r="D1818" s="26">
        <v>30</v>
      </c>
      <c r="E1818" s="26">
        <v>1</v>
      </c>
      <c r="F1818" s="45">
        <v>18963.169999999998</v>
      </c>
      <c r="G1818" s="25" t="s">
        <v>16</v>
      </c>
      <c r="H1818" s="25" t="s">
        <v>16</v>
      </c>
      <c r="I1818" s="25" t="s">
        <v>13</v>
      </c>
      <c r="J1818" s="53">
        <f t="shared" si="28"/>
        <v>33938</v>
      </c>
      <c r="K1818" s="33">
        <f>DATEDIF(J1818,DATE(2023,6,8),"Y")</f>
        <v>30</v>
      </c>
    </row>
    <row r="1819" spans="1:11" x14ac:dyDescent="0.25">
      <c r="A1819" s="22" t="s">
        <v>1850</v>
      </c>
      <c r="B1819" s="23">
        <v>1988</v>
      </c>
      <c r="C1819" s="23" t="s">
        <v>37</v>
      </c>
      <c r="D1819" s="23">
        <v>24</v>
      </c>
      <c r="E1819" s="23">
        <v>2</v>
      </c>
      <c r="F1819" s="44">
        <v>18972.5</v>
      </c>
      <c r="G1819" s="22" t="s">
        <v>16</v>
      </c>
      <c r="H1819" s="22" t="s">
        <v>12</v>
      </c>
      <c r="I1819" s="22" t="s">
        <v>13</v>
      </c>
      <c r="J1819" s="52">
        <f t="shared" si="28"/>
        <v>32440</v>
      </c>
      <c r="K1819" s="32">
        <f>DATEDIF(J1819,DATE(2023,6,8),"Y")</f>
        <v>34</v>
      </c>
    </row>
    <row r="1820" spans="1:11" x14ac:dyDescent="0.25">
      <c r="A1820" s="25" t="s">
        <v>1851</v>
      </c>
      <c r="B1820" s="26">
        <v>1983</v>
      </c>
      <c r="C1820" s="26" t="s">
        <v>30</v>
      </c>
      <c r="D1820" s="26">
        <v>19</v>
      </c>
      <c r="E1820" s="26">
        <v>5</v>
      </c>
      <c r="F1820" s="45">
        <v>19023.259999999998</v>
      </c>
      <c r="G1820" s="25" t="s">
        <v>16</v>
      </c>
      <c r="H1820" s="25" t="s">
        <v>12</v>
      </c>
      <c r="I1820" s="25" t="s">
        <v>42</v>
      </c>
      <c r="J1820" s="53">
        <f t="shared" si="28"/>
        <v>30669</v>
      </c>
      <c r="K1820" s="33">
        <f>DATEDIF(J1820,DATE(2023,6,8),"Y")</f>
        <v>39</v>
      </c>
    </row>
    <row r="1821" spans="1:11" x14ac:dyDescent="0.25">
      <c r="A1821" s="22" t="s">
        <v>1852</v>
      </c>
      <c r="B1821" s="23">
        <v>1989</v>
      </c>
      <c r="C1821" s="23" t="s">
        <v>18</v>
      </c>
      <c r="D1821" s="23">
        <v>5</v>
      </c>
      <c r="E1821" s="23">
        <v>1</v>
      </c>
      <c r="F1821" s="44">
        <v>19040.88</v>
      </c>
      <c r="G1821" s="22" t="s">
        <v>16</v>
      </c>
      <c r="H1821" s="22" t="s">
        <v>12</v>
      </c>
      <c r="I1821" s="22" t="s">
        <v>42</v>
      </c>
      <c r="J1821" s="52">
        <f t="shared" si="28"/>
        <v>32664</v>
      </c>
      <c r="K1821" s="32">
        <f>DATEDIF(J1821,DATE(2023,6,8),"Y")</f>
        <v>34</v>
      </c>
    </row>
    <row r="1822" spans="1:11" x14ac:dyDescent="0.25">
      <c r="A1822" s="25" t="s">
        <v>1853</v>
      </c>
      <c r="B1822" s="26">
        <v>1993</v>
      </c>
      <c r="C1822" s="26" t="s">
        <v>20</v>
      </c>
      <c r="D1822" s="26">
        <v>28</v>
      </c>
      <c r="E1822" s="26">
        <v>1</v>
      </c>
      <c r="F1822" s="45">
        <v>19107.78</v>
      </c>
      <c r="G1822" s="25" t="s">
        <v>16</v>
      </c>
      <c r="H1822" s="25" t="s">
        <v>11</v>
      </c>
      <c r="I1822" s="25" t="s">
        <v>13</v>
      </c>
      <c r="J1822" s="53">
        <f t="shared" si="28"/>
        <v>34240</v>
      </c>
      <c r="K1822" s="33">
        <f>DATEDIF(J1822,DATE(2023,6,8),"Y")</f>
        <v>29</v>
      </c>
    </row>
    <row r="1823" spans="1:11" x14ac:dyDescent="0.25">
      <c r="A1823" s="22" t="s">
        <v>1854</v>
      </c>
      <c r="B1823" s="23">
        <v>1979</v>
      </c>
      <c r="C1823" s="23" t="s">
        <v>10</v>
      </c>
      <c r="D1823" s="23">
        <v>2</v>
      </c>
      <c r="E1823" s="23">
        <v>2</v>
      </c>
      <c r="F1823" s="44">
        <v>19144.580000000002</v>
      </c>
      <c r="G1823" s="22" t="s">
        <v>16</v>
      </c>
      <c r="H1823" s="22" t="s">
        <v>16</v>
      </c>
      <c r="I1823" s="22" t="s">
        <v>247</v>
      </c>
      <c r="J1823" s="52">
        <f t="shared" si="28"/>
        <v>29038</v>
      </c>
      <c r="K1823" s="32">
        <f>DATEDIF(J1823,DATE(2023,6,8),"Y")</f>
        <v>43</v>
      </c>
    </row>
    <row r="1824" spans="1:11" x14ac:dyDescent="0.25">
      <c r="A1824" s="25" t="s">
        <v>1855</v>
      </c>
      <c r="B1824" s="26">
        <v>1991</v>
      </c>
      <c r="C1824" s="26" t="s">
        <v>20</v>
      </c>
      <c r="D1824" s="26">
        <v>16</v>
      </c>
      <c r="E1824" s="26">
        <v>3</v>
      </c>
      <c r="F1824" s="45">
        <v>19199.939999999999</v>
      </c>
      <c r="G1824" s="25" t="s">
        <v>16</v>
      </c>
      <c r="H1824" s="25" t="s">
        <v>12</v>
      </c>
      <c r="I1824" s="25" t="s">
        <v>42</v>
      </c>
      <c r="J1824" s="53">
        <f t="shared" si="28"/>
        <v>33497</v>
      </c>
      <c r="K1824" s="33">
        <f>DATEDIF(J1824,DATE(2023,6,8),"Y")</f>
        <v>31</v>
      </c>
    </row>
    <row r="1825" spans="1:11" x14ac:dyDescent="0.25">
      <c r="A1825" s="22" t="s">
        <v>1856</v>
      </c>
      <c r="B1825" s="23">
        <v>1985</v>
      </c>
      <c r="C1825" s="23" t="s">
        <v>30</v>
      </c>
      <c r="D1825" s="23">
        <v>28</v>
      </c>
      <c r="E1825" s="23">
        <v>0</v>
      </c>
      <c r="F1825" s="44">
        <v>19214.71</v>
      </c>
      <c r="G1825" s="22" t="s">
        <v>16</v>
      </c>
      <c r="H1825" s="22" t="s">
        <v>12</v>
      </c>
      <c r="I1825" s="22" t="s">
        <v>13</v>
      </c>
      <c r="J1825" s="52">
        <f t="shared" si="28"/>
        <v>31409</v>
      </c>
      <c r="K1825" s="32">
        <f>DATEDIF(J1825,DATE(2023,6,8),"Y")</f>
        <v>37</v>
      </c>
    </row>
    <row r="1826" spans="1:11" x14ac:dyDescent="0.25">
      <c r="A1826" s="25" t="s">
        <v>1857</v>
      </c>
      <c r="B1826" s="26">
        <v>1967</v>
      </c>
      <c r="C1826" s="26" t="s">
        <v>10</v>
      </c>
      <c r="D1826" s="26">
        <v>29</v>
      </c>
      <c r="E1826" s="26">
        <v>0</v>
      </c>
      <c r="F1826" s="45">
        <v>19259.96</v>
      </c>
      <c r="G1826" s="25" t="s">
        <v>16</v>
      </c>
      <c r="H1826" s="25" t="s">
        <v>16</v>
      </c>
      <c r="I1826" s="25" t="s">
        <v>23</v>
      </c>
      <c r="J1826" s="53">
        <f t="shared" si="28"/>
        <v>24682</v>
      </c>
      <c r="K1826" s="33">
        <f>DATEDIF(J1826,DATE(2023,6,8),"Y")</f>
        <v>55</v>
      </c>
    </row>
    <row r="1827" spans="1:11" x14ac:dyDescent="0.25">
      <c r="A1827" s="22" t="s">
        <v>1858</v>
      </c>
      <c r="B1827" s="23">
        <v>1966</v>
      </c>
      <c r="C1827" s="23" t="s">
        <v>15</v>
      </c>
      <c r="D1827" s="23">
        <v>15</v>
      </c>
      <c r="E1827" s="23">
        <v>0</v>
      </c>
      <c r="F1827" s="44">
        <v>19321.060000000001</v>
      </c>
      <c r="G1827" s="22" t="s">
        <v>16</v>
      </c>
      <c r="H1827" s="22" t="s">
        <v>16</v>
      </c>
      <c r="I1827" s="22" t="s">
        <v>23</v>
      </c>
      <c r="J1827" s="52">
        <f t="shared" si="28"/>
        <v>24426</v>
      </c>
      <c r="K1827" s="32">
        <f>DATEDIF(J1827,DATE(2023,6,8),"Y")</f>
        <v>56</v>
      </c>
    </row>
    <row r="1828" spans="1:11" x14ac:dyDescent="0.25">
      <c r="A1828" s="25" t="s">
        <v>1859</v>
      </c>
      <c r="B1828" s="26">
        <v>1991</v>
      </c>
      <c r="C1828" s="26" t="s">
        <v>35</v>
      </c>
      <c r="D1828" s="26">
        <v>24</v>
      </c>
      <c r="E1828" s="26">
        <v>0</v>
      </c>
      <c r="F1828" s="45">
        <v>19350.37</v>
      </c>
      <c r="G1828" s="25" t="s">
        <v>16</v>
      </c>
      <c r="H1828" s="25" t="s">
        <v>12</v>
      </c>
      <c r="I1828" s="25" t="s">
        <v>13</v>
      </c>
      <c r="J1828" s="53">
        <f t="shared" si="28"/>
        <v>33474</v>
      </c>
      <c r="K1828" s="33">
        <f>DATEDIF(J1828,DATE(2023,6,8),"Y")</f>
        <v>31</v>
      </c>
    </row>
    <row r="1829" spans="1:11" x14ac:dyDescent="0.25">
      <c r="A1829" s="22" t="s">
        <v>1860</v>
      </c>
      <c r="B1829" s="23">
        <v>1987</v>
      </c>
      <c r="C1829" s="23" t="s">
        <v>18</v>
      </c>
      <c r="D1829" s="23">
        <v>30</v>
      </c>
      <c r="E1829" s="23">
        <v>3</v>
      </c>
      <c r="F1829" s="44">
        <v>19362</v>
      </c>
      <c r="G1829" s="22" t="s">
        <v>16</v>
      </c>
      <c r="H1829" s="22" t="s">
        <v>12</v>
      </c>
      <c r="I1829" s="22" t="s">
        <v>13</v>
      </c>
      <c r="J1829" s="52">
        <f t="shared" si="28"/>
        <v>31958</v>
      </c>
      <c r="K1829" s="32">
        <f>DATEDIF(J1829,DATE(2023,6,8),"Y")</f>
        <v>35</v>
      </c>
    </row>
    <row r="1830" spans="1:11" x14ac:dyDescent="0.25">
      <c r="A1830" s="25" t="s">
        <v>1861</v>
      </c>
      <c r="B1830" s="26">
        <v>1993</v>
      </c>
      <c r="C1830" s="26" t="s">
        <v>20</v>
      </c>
      <c r="D1830" s="26">
        <v>6</v>
      </c>
      <c r="E1830" s="26">
        <v>2</v>
      </c>
      <c r="F1830" s="45">
        <v>19442.349999999999</v>
      </c>
      <c r="G1830" s="25" t="s">
        <v>16</v>
      </c>
      <c r="H1830" s="25" t="s">
        <v>12</v>
      </c>
      <c r="I1830" s="25" t="s">
        <v>23</v>
      </c>
      <c r="J1830" s="53">
        <f t="shared" si="28"/>
        <v>34218</v>
      </c>
      <c r="K1830" s="33">
        <f>DATEDIF(J1830,DATE(2023,6,8),"Y")</f>
        <v>29</v>
      </c>
    </row>
    <row r="1831" spans="1:11" x14ac:dyDescent="0.25">
      <c r="A1831" s="22" t="s">
        <v>1862</v>
      </c>
      <c r="B1831" s="23">
        <v>1982</v>
      </c>
      <c r="C1831" s="23" t="s">
        <v>30</v>
      </c>
      <c r="D1831" s="23">
        <v>15</v>
      </c>
      <c r="E1831" s="23">
        <v>2</v>
      </c>
      <c r="F1831" s="44">
        <v>19444.27</v>
      </c>
      <c r="G1831" s="22" t="s">
        <v>16</v>
      </c>
      <c r="H1831" s="22" t="s">
        <v>16</v>
      </c>
      <c r="I1831" s="22" t="s">
        <v>13</v>
      </c>
      <c r="J1831" s="52">
        <f t="shared" si="28"/>
        <v>30300</v>
      </c>
      <c r="K1831" s="32">
        <f>DATEDIF(J1831,DATE(2023,6,8),"Y")</f>
        <v>40</v>
      </c>
    </row>
    <row r="1832" spans="1:11" x14ac:dyDescent="0.25">
      <c r="A1832" s="25" t="s">
        <v>1863</v>
      </c>
      <c r="B1832" s="26">
        <v>1987</v>
      </c>
      <c r="C1832" s="26" t="s">
        <v>15</v>
      </c>
      <c r="D1832" s="26">
        <v>30</v>
      </c>
      <c r="E1832" s="26">
        <v>4</v>
      </c>
      <c r="F1832" s="45">
        <v>19496.72</v>
      </c>
      <c r="G1832" s="25" t="s">
        <v>16</v>
      </c>
      <c r="H1832" s="25" t="s">
        <v>12</v>
      </c>
      <c r="I1832" s="25" t="s">
        <v>166</v>
      </c>
      <c r="J1832" s="53">
        <f t="shared" si="28"/>
        <v>32111</v>
      </c>
      <c r="K1832" s="33">
        <f>DATEDIF(J1832,DATE(2023,6,8),"Y")</f>
        <v>35</v>
      </c>
    </row>
    <row r="1833" spans="1:11" x14ac:dyDescent="0.25">
      <c r="A1833" s="22" t="s">
        <v>1864</v>
      </c>
      <c r="B1833" s="23">
        <v>1980</v>
      </c>
      <c r="C1833" s="23" t="s">
        <v>15</v>
      </c>
      <c r="D1833" s="23">
        <v>8</v>
      </c>
      <c r="E1833" s="23">
        <v>0</v>
      </c>
      <c r="F1833" s="44">
        <v>19515.54</v>
      </c>
      <c r="G1833" s="22" t="s">
        <v>16</v>
      </c>
      <c r="H1833" s="22" t="s">
        <v>16</v>
      </c>
      <c r="I1833" s="22" t="s">
        <v>13</v>
      </c>
      <c r="J1833" s="52">
        <f t="shared" si="28"/>
        <v>29533</v>
      </c>
      <c r="K1833" s="32">
        <f>DATEDIF(J1833,DATE(2023,6,8),"Y")</f>
        <v>42</v>
      </c>
    </row>
    <row r="1834" spans="1:11" x14ac:dyDescent="0.25">
      <c r="A1834" s="25" t="s">
        <v>1865</v>
      </c>
      <c r="B1834" s="26">
        <v>1992</v>
      </c>
      <c r="C1834" s="26" t="s">
        <v>35</v>
      </c>
      <c r="D1834" s="26">
        <v>19</v>
      </c>
      <c r="E1834" s="26">
        <v>1</v>
      </c>
      <c r="F1834" s="45">
        <v>19521.97</v>
      </c>
      <c r="G1834" s="25" t="s">
        <v>16</v>
      </c>
      <c r="H1834" s="25" t="s">
        <v>11</v>
      </c>
      <c r="I1834" s="25" t="s">
        <v>13</v>
      </c>
      <c r="J1834" s="53">
        <f t="shared" si="28"/>
        <v>33835</v>
      </c>
      <c r="K1834" s="33">
        <f>DATEDIF(J1834,DATE(2023,6,8),"Y")</f>
        <v>30</v>
      </c>
    </row>
    <row r="1835" spans="1:11" x14ac:dyDescent="0.25">
      <c r="A1835" s="22" t="s">
        <v>1866</v>
      </c>
      <c r="B1835" s="23">
        <v>1985</v>
      </c>
      <c r="C1835" s="23" t="s">
        <v>20</v>
      </c>
      <c r="D1835" s="23">
        <v>17</v>
      </c>
      <c r="E1835" s="23">
        <v>0</v>
      </c>
      <c r="F1835" s="44">
        <v>19539.240000000002</v>
      </c>
      <c r="G1835" s="22" t="s">
        <v>16</v>
      </c>
      <c r="H1835" s="22" t="s">
        <v>16</v>
      </c>
      <c r="I1835" s="22" t="s">
        <v>13</v>
      </c>
      <c r="J1835" s="52">
        <f t="shared" si="28"/>
        <v>31307</v>
      </c>
      <c r="K1835" s="32">
        <f>DATEDIF(J1835,DATE(2023,6,8),"Y")</f>
        <v>37</v>
      </c>
    </row>
    <row r="1836" spans="1:11" x14ac:dyDescent="0.25">
      <c r="A1836" s="25" t="s">
        <v>1867</v>
      </c>
      <c r="B1836" s="26">
        <v>1963</v>
      </c>
      <c r="C1836" s="26" t="s">
        <v>10</v>
      </c>
      <c r="D1836" s="26">
        <v>14</v>
      </c>
      <c r="E1836" s="26">
        <v>0</v>
      </c>
      <c r="F1836" s="45">
        <v>19551.34</v>
      </c>
      <c r="G1836" s="25" t="s">
        <v>16</v>
      </c>
      <c r="H1836" s="25" t="s">
        <v>12</v>
      </c>
      <c r="I1836" s="25" t="s">
        <v>23</v>
      </c>
      <c r="J1836" s="53">
        <f t="shared" si="28"/>
        <v>23206</v>
      </c>
      <c r="K1836" s="33">
        <f>DATEDIF(J1836,DATE(2023,6,8),"Y")</f>
        <v>59</v>
      </c>
    </row>
    <row r="1837" spans="1:11" x14ac:dyDescent="0.25">
      <c r="A1837" s="22" t="s">
        <v>1868</v>
      </c>
      <c r="B1837" s="23">
        <v>1978</v>
      </c>
      <c r="C1837" s="23" t="s">
        <v>20</v>
      </c>
      <c r="D1837" s="23">
        <v>24</v>
      </c>
      <c r="E1837" s="23">
        <v>1</v>
      </c>
      <c r="F1837" s="44">
        <v>19594.810000000001</v>
      </c>
      <c r="G1837" s="22" t="s">
        <v>16</v>
      </c>
      <c r="H1837" s="22" t="s">
        <v>16</v>
      </c>
      <c r="I1837" s="22" t="s">
        <v>247</v>
      </c>
      <c r="J1837" s="52">
        <f t="shared" si="28"/>
        <v>28757</v>
      </c>
      <c r="K1837" s="32">
        <f>DATEDIF(J1837,DATE(2023,6,8),"Y")</f>
        <v>44</v>
      </c>
    </row>
    <row r="1838" spans="1:11" x14ac:dyDescent="0.25">
      <c r="A1838" s="25" t="s">
        <v>1869</v>
      </c>
      <c r="B1838" s="26">
        <v>1994</v>
      </c>
      <c r="C1838" s="26" t="s">
        <v>35</v>
      </c>
      <c r="D1838" s="26">
        <v>27</v>
      </c>
      <c r="E1838" s="26">
        <v>0</v>
      </c>
      <c r="F1838" s="45">
        <v>19673.34</v>
      </c>
      <c r="G1838" s="25" t="s">
        <v>16</v>
      </c>
      <c r="H1838" s="25" t="s">
        <v>11</v>
      </c>
      <c r="I1838" s="25" t="s">
        <v>23</v>
      </c>
      <c r="J1838" s="53">
        <f t="shared" si="28"/>
        <v>34573</v>
      </c>
      <c r="K1838" s="33">
        <f>DATEDIF(J1838,DATE(2023,6,8),"Y")</f>
        <v>28</v>
      </c>
    </row>
    <row r="1839" spans="1:11" x14ac:dyDescent="0.25">
      <c r="A1839" s="22" t="s">
        <v>1870</v>
      </c>
      <c r="B1839" s="23">
        <v>1990</v>
      </c>
      <c r="C1839" s="23" t="s">
        <v>35</v>
      </c>
      <c r="D1839" s="23">
        <v>8</v>
      </c>
      <c r="E1839" s="23">
        <v>1</v>
      </c>
      <c r="F1839" s="44">
        <v>19719.689999999999</v>
      </c>
      <c r="G1839" s="22" t="s">
        <v>16</v>
      </c>
      <c r="H1839" s="22" t="s">
        <v>11</v>
      </c>
      <c r="I1839" s="22" t="s">
        <v>13</v>
      </c>
      <c r="J1839" s="52">
        <f t="shared" si="28"/>
        <v>33093</v>
      </c>
      <c r="K1839" s="32">
        <f>DATEDIF(J1839,DATE(2023,6,8),"Y")</f>
        <v>32</v>
      </c>
    </row>
    <row r="1840" spans="1:11" x14ac:dyDescent="0.25">
      <c r="A1840" s="25" t="s">
        <v>1871</v>
      </c>
      <c r="B1840" s="26">
        <v>1972</v>
      </c>
      <c r="C1840" s="26" t="s">
        <v>18</v>
      </c>
      <c r="D1840" s="26">
        <v>14</v>
      </c>
      <c r="E1840" s="26">
        <v>3</v>
      </c>
      <c r="F1840" s="45">
        <v>19749.38</v>
      </c>
      <c r="G1840" s="25" t="s">
        <v>16</v>
      </c>
      <c r="H1840" s="25" t="s">
        <v>12</v>
      </c>
      <c r="I1840" s="25" t="s">
        <v>13</v>
      </c>
      <c r="J1840" s="53">
        <f t="shared" si="28"/>
        <v>26464</v>
      </c>
      <c r="K1840" s="33">
        <f>DATEDIF(J1840,DATE(2023,6,8),"Y")</f>
        <v>50</v>
      </c>
    </row>
    <row r="1841" spans="1:11" x14ac:dyDescent="0.25">
      <c r="A1841" s="22" t="s">
        <v>1872</v>
      </c>
      <c r="B1841" s="23">
        <v>1979</v>
      </c>
      <c r="C1841" s="23" t="s">
        <v>37</v>
      </c>
      <c r="D1841" s="23">
        <v>30</v>
      </c>
      <c r="E1841" s="23">
        <v>2</v>
      </c>
      <c r="F1841" s="44">
        <v>19798.05</v>
      </c>
      <c r="G1841" s="22" t="s">
        <v>16</v>
      </c>
      <c r="H1841" s="22" t="s">
        <v>16</v>
      </c>
      <c r="I1841" s="22" t="s">
        <v>247</v>
      </c>
      <c r="J1841" s="52">
        <f t="shared" si="28"/>
        <v>29158</v>
      </c>
      <c r="K1841" s="32">
        <f>DATEDIF(J1841,DATE(2023,6,8),"Y")</f>
        <v>43</v>
      </c>
    </row>
    <row r="1842" spans="1:11" x14ac:dyDescent="0.25">
      <c r="A1842" s="25" t="s">
        <v>1873</v>
      </c>
      <c r="B1842" s="26">
        <v>1997</v>
      </c>
      <c r="C1842" s="26" t="s">
        <v>37</v>
      </c>
      <c r="D1842" s="26">
        <v>18</v>
      </c>
      <c r="E1842" s="26">
        <v>3</v>
      </c>
      <c r="F1842" s="45">
        <v>19933.46</v>
      </c>
      <c r="G1842" s="25" t="s">
        <v>16</v>
      </c>
      <c r="H1842" s="25" t="s">
        <v>12</v>
      </c>
      <c r="I1842" s="25" t="s">
        <v>42</v>
      </c>
      <c r="J1842" s="53">
        <f t="shared" si="28"/>
        <v>35721</v>
      </c>
      <c r="K1842" s="33">
        <f>DATEDIF(J1842,DATE(2023,6,8),"Y")</f>
        <v>25</v>
      </c>
    </row>
    <row r="1843" spans="1:11" x14ac:dyDescent="0.25">
      <c r="A1843" s="22" t="s">
        <v>1874</v>
      </c>
      <c r="B1843" s="23">
        <v>1980</v>
      </c>
      <c r="C1843" s="23" t="s">
        <v>37</v>
      </c>
      <c r="D1843" s="23">
        <v>9</v>
      </c>
      <c r="E1843" s="23">
        <v>0</v>
      </c>
      <c r="F1843" s="44">
        <v>19964.75</v>
      </c>
      <c r="G1843" s="22" t="s">
        <v>16</v>
      </c>
      <c r="H1843" s="22" t="s">
        <v>11</v>
      </c>
      <c r="I1843" s="22" t="s">
        <v>247</v>
      </c>
      <c r="J1843" s="52">
        <f t="shared" si="28"/>
        <v>29503</v>
      </c>
      <c r="K1843" s="32">
        <f>DATEDIF(J1843,DATE(2023,6,8),"Y")</f>
        <v>42</v>
      </c>
    </row>
    <row r="1844" spans="1:11" x14ac:dyDescent="0.25">
      <c r="A1844" s="25" t="s">
        <v>1875</v>
      </c>
      <c r="B1844" s="26">
        <v>1966</v>
      </c>
      <c r="C1844" s="26" t="s">
        <v>35</v>
      </c>
      <c r="D1844" s="26">
        <v>10</v>
      </c>
      <c r="E1844" s="26">
        <v>0</v>
      </c>
      <c r="F1844" s="45">
        <v>19995.29</v>
      </c>
      <c r="G1844" s="25" t="s">
        <v>16</v>
      </c>
      <c r="H1844" s="25" t="s">
        <v>12</v>
      </c>
      <c r="I1844" s="25" t="s">
        <v>535</v>
      </c>
      <c r="J1844" s="53">
        <f t="shared" si="28"/>
        <v>24329</v>
      </c>
      <c r="K1844" s="33">
        <f>DATEDIF(J1844,DATE(2023,6,8),"Y")</f>
        <v>56</v>
      </c>
    </row>
    <row r="1845" spans="1:11" x14ac:dyDescent="0.25">
      <c r="A1845" s="22" t="s">
        <v>1876</v>
      </c>
      <c r="B1845" s="23">
        <v>1988</v>
      </c>
      <c r="C1845" s="23" t="s">
        <v>10</v>
      </c>
      <c r="D1845" s="23">
        <v>25</v>
      </c>
      <c r="E1845" s="23">
        <v>1</v>
      </c>
      <c r="F1845" s="44">
        <v>20009.63</v>
      </c>
      <c r="G1845" s="22" t="s">
        <v>11</v>
      </c>
      <c r="H1845" s="22" t="s">
        <v>16</v>
      </c>
      <c r="I1845" s="22" t="s">
        <v>23</v>
      </c>
      <c r="J1845" s="52">
        <f t="shared" si="28"/>
        <v>32349</v>
      </c>
      <c r="K1845" s="32">
        <f>DATEDIF(J1845,DATE(2023,6,8),"Y")</f>
        <v>34</v>
      </c>
    </row>
    <row r="1846" spans="1:11" x14ac:dyDescent="0.25">
      <c r="A1846" s="25" t="s">
        <v>1877</v>
      </c>
      <c r="B1846" s="26">
        <v>1983</v>
      </c>
      <c r="C1846" s="26" t="s">
        <v>37</v>
      </c>
      <c r="D1846" s="26">
        <v>6</v>
      </c>
      <c r="E1846" s="26">
        <v>0</v>
      </c>
      <c r="F1846" s="45">
        <v>20149.32</v>
      </c>
      <c r="G1846" s="25" t="s">
        <v>11</v>
      </c>
      <c r="H1846" s="25" t="s">
        <v>16</v>
      </c>
      <c r="I1846" s="25" t="s">
        <v>168</v>
      </c>
      <c r="J1846" s="53">
        <f t="shared" si="28"/>
        <v>30595</v>
      </c>
      <c r="K1846" s="33">
        <f>DATEDIF(J1846,DATE(2023,6,8),"Y")</f>
        <v>39</v>
      </c>
    </row>
    <row r="1847" spans="1:11" x14ac:dyDescent="0.25">
      <c r="A1847" s="22" t="s">
        <v>1878</v>
      </c>
      <c r="B1847" s="23">
        <v>2002</v>
      </c>
      <c r="C1847" s="23" t="s">
        <v>10</v>
      </c>
      <c r="D1847" s="23">
        <v>9</v>
      </c>
      <c r="E1847" s="23">
        <v>0</v>
      </c>
      <c r="F1847" s="44">
        <v>20167.34</v>
      </c>
      <c r="G1847" s="22" t="s">
        <v>12</v>
      </c>
      <c r="H1847" s="22" t="s">
        <v>12</v>
      </c>
      <c r="I1847" s="22" t="s">
        <v>42</v>
      </c>
      <c r="J1847" s="52">
        <f t="shared" si="28"/>
        <v>37446</v>
      </c>
      <c r="K1847" s="32">
        <f>DATEDIF(J1847,DATE(2023,6,8),"Y")</f>
        <v>20</v>
      </c>
    </row>
    <row r="1848" spans="1:11" x14ac:dyDescent="0.25">
      <c r="A1848" s="25" t="s">
        <v>1879</v>
      </c>
      <c r="B1848" s="26">
        <v>1994</v>
      </c>
      <c r="C1848" s="26" t="s">
        <v>18</v>
      </c>
      <c r="D1848" s="26">
        <v>8</v>
      </c>
      <c r="E1848" s="26">
        <v>2</v>
      </c>
      <c r="F1848" s="45">
        <v>20177.669999999998</v>
      </c>
      <c r="G1848" s="25" t="s">
        <v>11</v>
      </c>
      <c r="H1848" s="25" t="s">
        <v>16</v>
      </c>
      <c r="I1848" s="25" t="s">
        <v>42</v>
      </c>
      <c r="J1848" s="53">
        <f t="shared" si="28"/>
        <v>34493</v>
      </c>
      <c r="K1848" s="33">
        <f>DATEDIF(J1848,DATE(2023,6,8),"Y")</f>
        <v>29</v>
      </c>
    </row>
    <row r="1849" spans="1:11" x14ac:dyDescent="0.25">
      <c r="A1849" s="22" t="s">
        <v>1880</v>
      </c>
      <c r="B1849" s="23">
        <v>1987</v>
      </c>
      <c r="C1849" s="23" t="s">
        <v>37</v>
      </c>
      <c r="D1849" s="23">
        <v>17</v>
      </c>
      <c r="E1849" s="23">
        <v>0</v>
      </c>
      <c r="F1849" s="44">
        <v>20234.849999999999</v>
      </c>
      <c r="G1849" s="22" t="s">
        <v>11</v>
      </c>
      <c r="H1849" s="22" t="s">
        <v>12</v>
      </c>
      <c r="I1849" s="22" t="s">
        <v>23</v>
      </c>
      <c r="J1849" s="52">
        <f t="shared" si="28"/>
        <v>32067</v>
      </c>
      <c r="K1849" s="32">
        <f>DATEDIF(J1849,DATE(2023,6,8),"Y")</f>
        <v>35</v>
      </c>
    </row>
    <row r="1850" spans="1:11" x14ac:dyDescent="0.25">
      <c r="A1850" s="25" t="s">
        <v>1881</v>
      </c>
      <c r="B1850" s="26">
        <v>1966</v>
      </c>
      <c r="C1850" s="26" t="s">
        <v>35</v>
      </c>
      <c r="D1850" s="26">
        <v>22</v>
      </c>
      <c r="E1850" s="26">
        <v>0</v>
      </c>
      <c r="F1850" s="45">
        <v>20253.84</v>
      </c>
      <c r="G1850" s="25" t="s">
        <v>11</v>
      </c>
      <c r="H1850" s="25" t="s">
        <v>12</v>
      </c>
      <c r="I1850" s="25" t="s">
        <v>23</v>
      </c>
      <c r="J1850" s="53">
        <f t="shared" si="28"/>
        <v>24341</v>
      </c>
      <c r="K1850" s="33">
        <f>DATEDIF(J1850,DATE(2023,6,8),"Y")</f>
        <v>56</v>
      </c>
    </row>
    <row r="1851" spans="1:11" x14ac:dyDescent="0.25">
      <c r="A1851" s="22" t="s">
        <v>1882</v>
      </c>
      <c r="B1851" s="23">
        <v>1993</v>
      </c>
      <c r="C1851" s="23" t="s">
        <v>20</v>
      </c>
      <c r="D1851" s="23">
        <v>7</v>
      </c>
      <c r="E1851" s="23">
        <v>1</v>
      </c>
      <c r="F1851" s="44">
        <v>20277.810000000001</v>
      </c>
      <c r="G1851" s="22" t="s">
        <v>12</v>
      </c>
      <c r="H1851" s="22" t="s">
        <v>12</v>
      </c>
      <c r="I1851" s="22" t="s">
        <v>168</v>
      </c>
      <c r="J1851" s="52">
        <f t="shared" si="28"/>
        <v>34219</v>
      </c>
      <c r="K1851" s="32">
        <f>DATEDIF(J1851,DATE(2023,6,8),"Y")</f>
        <v>29</v>
      </c>
    </row>
    <row r="1852" spans="1:11" x14ac:dyDescent="0.25">
      <c r="A1852" s="25" t="s">
        <v>1883</v>
      </c>
      <c r="B1852" s="26">
        <v>1985</v>
      </c>
      <c r="C1852" s="26" t="s">
        <v>20</v>
      </c>
      <c r="D1852" s="26">
        <v>17</v>
      </c>
      <c r="E1852" s="26">
        <v>1</v>
      </c>
      <c r="F1852" s="45">
        <v>20296.86</v>
      </c>
      <c r="G1852" s="25" t="s">
        <v>12</v>
      </c>
      <c r="H1852" s="25" t="s">
        <v>16</v>
      </c>
      <c r="I1852" s="25" t="s">
        <v>247</v>
      </c>
      <c r="J1852" s="53">
        <f t="shared" si="28"/>
        <v>31307</v>
      </c>
      <c r="K1852" s="33">
        <f>DATEDIF(J1852,DATE(2023,6,8),"Y")</f>
        <v>37</v>
      </c>
    </row>
    <row r="1853" spans="1:11" x14ac:dyDescent="0.25">
      <c r="A1853" s="22" t="s">
        <v>1884</v>
      </c>
      <c r="B1853" s="23">
        <v>1962</v>
      </c>
      <c r="C1853" s="23" t="s">
        <v>10</v>
      </c>
      <c r="D1853" s="23">
        <v>2</v>
      </c>
      <c r="E1853" s="23">
        <v>0</v>
      </c>
      <c r="F1853" s="44">
        <v>20354.5</v>
      </c>
      <c r="G1853" s="22" t="s">
        <v>12</v>
      </c>
      <c r="H1853" s="22" t="s">
        <v>11</v>
      </c>
      <c r="I1853" s="22" t="s">
        <v>535</v>
      </c>
      <c r="J1853" s="52">
        <f t="shared" si="28"/>
        <v>22829</v>
      </c>
      <c r="K1853" s="32">
        <f>DATEDIF(J1853,DATE(2023,6,8),"Y")</f>
        <v>60</v>
      </c>
    </row>
    <row r="1854" spans="1:11" x14ac:dyDescent="0.25">
      <c r="A1854" s="25" t="s">
        <v>1885</v>
      </c>
      <c r="B1854" s="26">
        <v>1985</v>
      </c>
      <c r="C1854" s="26" t="s">
        <v>10</v>
      </c>
      <c r="D1854" s="26">
        <v>12</v>
      </c>
      <c r="E1854" s="26">
        <v>0</v>
      </c>
      <c r="F1854" s="45">
        <v>20420.599999999999</v>
      </c>
      <c r="G1854" s="25" t="s">
        <v>12</v>
      </c>
      <c r="H1854" s="25" t="s">
        <v>11</v>
      </c>
      <c r="I1854" s="25" t="s">
        <v>42</v>
      </c>
      <c r="J1854" s="53">
        <f t="shared" si="28"/>
        <v>31240</v>
      </c>
      <c r="K1854" s="33">
        <f>DATEDIF(J1854,DATE(2023,6,8),"Y")</f>
        <v>37</v>
      </c>
    </row>
    <row r="1855" spans="1:11" x14ac:dyDescent="0.25">
      <c r="A1855" s="22" t="s">
        <v>1886</v>
      </c>
      <c r="B1855" s="23">
        <v>1962</v>
      </c>
      <c r="C1855" s="23" t="s">
        <v>37</v>
      </c>
      <c r="D1855" s="23">
        <v>18</v>
      </c>
      <c r="E1855" s="23">
        <v>0</v>
      </c>
      <c r="F1855" s="44">
        <v>20446.849999999999</v>
      </c>
      <c r="G1855" s="22" t="s">
        <v>11</v>
      </c>
      <c r="H1855" s="22" t="s">
        <v>16</v>
      </c>
      <c r="I1855" s="22" t="s">
        <v>23</v>
      </c>
      <c r="J1855" s="52">
        <f t="shared" si="28"/>
        <v>22937</v>
      </c>
      <c r="K1855" s="32">
        <f>DATEDIF(J1855,DATE(2023,6,8),"Y")</f>
        <v>60</v>
      </c>
    </row>
    <row r="1856" spans="1:11" x14ac:dyDescent="0.25">
      <c r="A1856" s="25" t="s">
        <v>1887</v>
      </c>
      <c r="B1856" s="26">
        <v>1969</v>
      </c>
      <c r="C1856" s="26" t="s">
        <v>37</v>
      </c>
      <c r="D1856" s="26">
        <v>13</v>
      </c>
      <c r="E1856" s="26">
        <v>3</v>
      </c>
      <c r="F1856" s="45">
        <v>20463</v>
      </c>
      <c r="G1856" s="25" t="s">
        <v>11</v>
      </c>
      <c r="H1856" s="25" t="s">
        <v>11</v>
      </c>
      <c r="I1856" s="25" t="s">
        <v>13</v>
      </c>
      <c r="J1856" s="53">
        <f t="shared" si="28"/>
        <v>25489</v>
      </c>
      <c r="K1856" s="33">
        <f>DATEDIF(J1856,DATE(2023,6,8),"Y")</f>
        <v>53</v>
      </c>
    </row>
    <row r="1857" spans="1:11" x14ac:dyDescent="0.25">
      <c r="A1857" s="22" t="s">
        <v>1888</v>
      </c>
      <c r="B1857" s="23">
        <v>1966</v>
      </c>
      <c r="C1857" s="23" t="s">
        <v>10</v>
      </c>
      <c r="D1857" s="23">
        <v>9</v>
      </c>
      <c r="E1857" s="23">
        <v>0</v>
      </c>
      <c r="F1857" s="44">
        <v>20568.32</v>
      </c>
      <c r="G1857" s="22" t="s">
        <v>12</v>
      </c>
      <c r="H1857" s="22" t="s">
        <v>11</v>
      </c>
      <c r="I1857" s="22" t="s">
        <v>23</v>
      </c>
      <c r="J1857" s="52">
        <f t="shared" si="28"/>
        <v>24297</v>
      </c>
      <c r="K1857" s="32">
        <f>DATEDIF(J1857,DATE(2023,6,8),"Y")</f>
        <v>56</v>
      </c>
    </row>
    <row r="1858" spans="1:11" x14ac:dyDescent="0.25">
      <c r="A1858" s="25" t="s">
        <v>1889</v>
      </c>
      <c r="B1858" s="26">
        <v>1967</v>
      </c>
      <c r="C1858" s="26" t="s">
        <v>30</v>
      </c>
      <c r="D1858" s="26">
        <v>17</v>
      </c>
      <c r="E1858" s="26">
        <v>0</v>
      </c>
      <c r="F1858" s="45">
        <v>20630.28</v>
      </c>
      <c r="G1858" s="25" t="s">
        <v>11</v>
      </c>
      <c r="H1858" s="25" t="s">
        <v>12</v>
      </c>
      <c r="I1858" s="25" t="s">
        <v>42</v>
      </c>
      <c r="J1858" s="53">
        <f t="shared" si="28"/>
        <v>24823</v>
      </c>
      <c r="K1858" s="33">
        <f>DATEDIF(J1858,DATE(2023,6,8),"Y")</f>
        <v>55</v>
      </c>
    </row>
    <row r="1859" spans="1:11" x14ac:dyDescent="0.25">
      <c r="A1859" s="22" t="s">
        <v>1890</v>
      </c>
      <c r="B1859" s="23">
        <v>1965</v>
      </c>
      <c r="C1859" s="23" t="s">
        <v>35</v>
      </c>
      <c r="D1859" s="23">
        <v>1</v>
      </c>
      <c r="E1859" s="23">
        <v>0</v>
      </c>
      <c r="F1859" s="44">
        <v>20709.02</v>
      </c>
      <c r="G1859" s="22" t="s">
        <v>12</v>
      </c>
      <c r="H1859" s="22" t="s">
        <v>11</v>
      </c>
      <c r="I1859" s="22" t="s">
        <v>166</v>
      </c>
      <c r="J1859" s="52">
        <f t="shared" ref="J1859:J1922" si="29">DATE(B1859,MONTH(1&amp;C1859),D1859)</f>
        <v>23955</v>
      </c>
      <c r="K1859" s="32">
        <f>DATEDIF(J1859,DATE(2023,6,8),"Y")</f>
        <v>57</v>
      </c>
    </row>
    <row r="1860" spans="1:11" x14ac:dyDescent="0.25">
      <c r="A1860" s="25" t="s">
        <v>1891</v>
      </c>
      <c r="B1860" s="26">
        <v>1992</v>
      </c>
      <c r="C1860" s="26" t="s">
        <v>20</v>
      </c>
      <c r="D1860" s="26">
        <v>14</v>
      </c>
      <c r="E1860" s="26">
        <v>3</v>
      </c>
      <c r="F1860" s="45">
        <v>20745.990000000002</v>
      </c>
      <c r="G1860" s="25" t="s">
        <v>12</v>
      </c>
      <c r="H1860" s="25" t="s">
        <v>16</v>
      </c>
      <c r="I1860" s="25" t="s">
        <v>23</v>
      </c>
      <c r="J1860" s="53">
        <f t="shared" si="29"/>
        <v>33861</v>
      </c>
      <c r="K1860" s="33">
        <f>DATEDIF(J1860,DATE(2023,6,8),"Y")</f>
        <v>30</v>
      </c>
    </row>
    <row r="1861" spans="1:11" x14ac:dyDescent="0.25">
      <c r="A1861" s="22" t="s">
        <v>1892</v>
      </c>
      <c r="B1861" s="23">
        <v>1986</v>
      </c>
      <c r="C1861" s="23" t="s">
        <v>35</v>
      </c>
      <c r="D1861" s="23">
        <v>4</v>
      </c>
      <c r="E1861" s="23">
        <v>1</v>
      </c>
      <c r="F1861" s="44">
        <v>20773.63</v>
      </c>
      <c r="G1861" s="22" t="s">
        <v>11</v>
      </c>
      <c r="H1861" s="22" t="s">
        <v>12</v>
      </c>
      <c r="I1861" s="22" t="s">
        <v>356</v>
      </c>
      <c r="J1861" s="52">
        <f t="shared" si="29"/>
        <v>31628</v>
      </c>
      <c r="K1861" s="32">
        <f>DATEDIF(J1861,DATE(2023,6,8),"Y")</f>
        <v>36</v>
      </c>
    </row>
    <row r="1862" spans="1:11" x14ac:dyDescent="0.25">
      <c r="A1862" s="25" t="s">
        <v>1893</v>
      </c>
      <c r="B1862" s="26">
        <v>1967</v>
      </c>
      <c r="C1862" s="26" t="s">
        <v>20</v>
      </c>
      <c r="D1862" s="26">
        <v>8</v>
      </c>
      <c r="E1862" s="26">
        <v>0</v>
      </c>
      <c r="F1862" s="45">
        <v>20781.490000000002</v>
      </c>
      <c r="G1862" s="25" t="s">
        <v>11</v>
      </c>
      <c r="H1862" s="25" t="s">
        <v>12</v>
      </c>
      <c r="I1862" s="25" t="s">
        <v>13</v>
      </c>
      <c r="J1862" s="53">
        <f t="shared" si="29"/>
        <v>24723</v>
      </c>
      <c r="K1862" s="33">
        <f>DATEDIF(J1862,DATE(2023,6,8),"Y")</f>
        <v>55</v>
      </c>
    </row>
    <row r="1863" spans="1:11" x14ac:dyDescent="0.25">
      <c r="A1863" s="22" t="s">
        <v>1894</v>
      </c>
      <c r="B1863" s="23">
        <v>1975</v>
      </c>
      <c r="C1863" s="23" t="s">
        <v>30</v>
      </c>
      <c r="D1863" s="23">
        <v>8</v>
      </c>
      <c r="E1863" s="23">
        <v>0</v>
      </c>
      <c r="F1863" s="44">
        <v>20878.78</v>
      </c>
      <c r="G1863" s="22" t="s">
        <v>11</v>
      </c>
      <c r="H1863" s="22" t="s">
        <v>16</v>
      </c>
      <c r="I1863" s="22" t="s">
        <v>247</v>
      </c>
      <c r="J1863" s="52">
        <f t="shared" si="29"/>
        <v>27736</v>
      </c>
      <c r="K1863" s="32">
        <f>DATEDIF(J1863,DATE(2023,6,8),"Y")</f>
        <v>47</v>
      </c>
    </row>
    <row r="1864" spans="1:11" x14ac:dyDescent="0.25">
      <c r="A1864" s="25" t="s">
        <v>1895</v>
      </c>
      <c r="B1864" s="26">
        <v>1964</v>
      </c>
      <c r="C1864" s="26" t="s">
        <v>15</v>
      </c>
      <c r="D1864" s="26">
        <v>19</v>
      </c>
      <c r="E1864" s="26">
        <v>0</v>
      </c>
      <c r="F1864" s="45">
        <v>20893.060000000001</v>
      </c>
      <c r="G1864" s="25" t="s">
        <v>11</v>
      </c>
      <c r="H1864" s="25" t="s">
        <v>12</v>
      </c>
      <c r="I1864" s="25" t="s">
        <v>23</v>
      </c>
      <c r="J1864" s="53">
        <f t="shared" si="29"/>
        <v>23700</v>
      </c>
      <c r="K1864" s="33">
        <f>DATEDIF(J1864,DATE(2023,6,8),"Y")</f>
        <v>58</v>
      </c>
    </row>
    <row r="1865" spans="1:11" x14ac:dyDescent="0.25">
      <c r="A1865" s="22" t="s">
        <v>1896</v>
      </c>
      <c r="B1865" s="23">
        <v>1987</v>
      </c>
      <c r="C1865" s="23" t="s">
        <v>15</v>
      </c>
      <c r="D1865" s="23">
        <v>27</v>
      </c>
      <c r="E1865" s="23">
        <v>2</v>
      </c>
      <c r="F1865" s="44">
        <v>20984.09</v>
      </c>
      <c r="G1865" s="22" t="s">
        <v>11</v>
      </c>
      <c r="H1865" s="22" t="s">
        <v>11</v>
      </c>
      <c r="I1865" s="22" t="s">
        <v>164</v>
      </c>
      <c r="J1865" s="52">
        <f t="shared" si="29"/>
        <v>32108</v>
      </c>
      <c r="K1865" s="32">
        <f>DATEDIF(J1865,DATE(2023,6,8),"Y")</f>
        <v>35</v>
      </c>
    </row>
    <row r="1866" spans="1:11" x14ac:dyDescent="0.25">
      <c r="A1866" s="25" t="s">
        <v>1897</v>
      </c>
      <c r="B1866" s="26">
        <v>1983</v>
      </c>
      <c r="C1866" s="26" t="s">
        <v>10</v>
      </c>
      <c r="D1866" s="26">
        <v>2</v>
      </c>
      <c r="E1866" s="26">
        <v>1</v>
      </c>
      <c r="F1866" s="45">
        <v>21082.16</v>
      </c>
      <c r="G1866" s="25" t="s">
        <v>12</v>
      </c>
      <c r="H1866" s="25" t="s">
        <v>11</v>
      </c>
      <c r="I1866" s="25" t="s">
        <v>42</v>
      </c>
      <c r="J1866" s="53">
        <f t="shared" si="29"/>
        <v>30499</v>
      </c>
      <c r="K1866" s="33">
        <f>DATEDIF(J1866,DATE(2023,6,8),"Y")</f>
        <v>39</v>
      </c>
    </row>
    <row r="1867" spans="1:11" x14ac:dyDescent="0.25">
      <c r="A1867" s="22" t="s">
        <v>1898</v>
      </c>
      <c r="B1867" s="23">
        <v>1977</v>
      </c>
      <c r="C1867" s="23" t="s">
        <v>15</v>
      </c>
      <c r="D1867" s="23">
        <v>23</v>
      </c>
      <c r="E1867" s="23">
        <v>2</v>
      </c>
      <c r="F1867" s="44">
        <v>21098.55</v>
      </c>
      <c r="G1867" s="22" t="s">
        <v>12</v>
      </c>
      <c r="H1867" s="22" t="s">
        <v>12</v>
      </c>
      <c r="I1867" s="22" t="s">
        <v>23</v>
      </c>
      <c r="J1867" s="52">
        <f t="shared" si="29"/>
        <v>28452</v>
      </c>
      <c r="K1867" s="32">
        <f>DATEDIF(J1867,DATE(2023,6,8),"Y")</f>
        <v>45</v>
      </c>
    </row>
    <row r="1868" spans="1:11" x14ac:dyDescent="0.25">
      <c r="A1868" s="25" t="s">
        <v>1899</v>
      </c>
      <c r="B1868" s="26">
        <v>1969</v>
      </c>
      <c r="C1868" s="26" t="s">
        <v>35</v>
      </c>
      <c r="D1868" s="26">
        <v>26</v>
      </c>
      <c r="E1868" s="26">
        <v>0</v>
      </c>
      <c r="F1868" s="45">
        <v>21195.82</v>
      </c>
      <c r="G1868" s="25" t="s">
        <v>12</v>
      </c>
      <c r="H1868" s="25" t="s">
        <v>16</v>
      </c>
      <c r="I1868" s="25" t="s">
        <v>13</v>
      </c>
      <c r="J1868" s="53">
        <f t="shared" si="29"/>
        <v>25441</v>
      </c>
      <c r="K1868" s="33">
        <f>DATEDIF(J1868,DATE(2023,6,8),"Y")</f>
        <v>53</v>
      </c>
    </row>
    <row r="1869" spans="1:11" x14ac:dyDescent="0.25">
      <c r="A1869" s="22" t="s">
        <v>1900</v>
      </c>
      <c r="B1869" s="23">
        <v>1974</v>
      </c>
      <c r="C1869" s="23" t="s">
        <v>37</v>
      </c>
      <c r="D1869" s="23">
        <v>14</v>
      </c>
      <c r="E1869" s="23">
        <v>0</v>
      </c>
      <c r="F1869" s="44">
        <v>21223.68</v>
      </c>
      <c r="G1869" s="22" t="s">
        <v>12</v>
      </c>
      <c r="H1869" s="22" t="s">
        <v>11</v>
      </c>
      <c r="I1869" s="22" t="s">
        <v>13</v>
      </c>
      <c r="J1869" s="52">
        <f t="shared" si="29"/>
        <v>27316</v>
      </c>
      <c r="K1869" s="32">
        <f>DATEDIF(J1869,DATE(2023,6,8),"Y")</f>
        <v>48</v>
      </c>
    </row>
    <row r="1870" spans="1:11" x14ac:dyDescent="0.25">
      <c r="A1870" s="25" t="s">
        <v>1901</v>
      </c>
      <c r="B1870" s="26">
        <v>1974</v>
      </c>
      <c r="C1870" s="26" t="s">
        <v>20</v>
      </c>
      <c r="D1870" s="26">
        <v>3</v>
      </c>
      <c r="E1870" s="26">
        <v>0</v>
      </c>
      <c r="F1870" s="45">
        <v>21232.18</v>
      </c>
      <c r="G1870" s="25" t="s">
        <v>12</v>
      </c>
      <c r="H1870" s="25" t="s">
        <v>11</v>
      </c>
      <c r="I1870" s="25" t="s">
        <v>42</v>
      </c>
      <c r="J1870" s="53">
        <f t="shared" si="29"/>
        <v>27275</v>
      </c>
      <c r="K1870" s="33">
        <f>DATEDIF(J1870,DATE(2023,6,8),"Y")</f>
        <v>48</v>
      </c>
    </row>
    <row r="1871" spans="1:11" x14ac:dyDescent="0.25">
      <c r="A1871" s="22" t="s">
        <v>1902</v>
      </c>
      <c r="B1871" s="23">
        <v>1980</v>
      </c>
      <c r="C1871" s="23" t="s">
        <v>30</v>
      </c>
      <c r="D1871" s="23">
        <v>10</v>
      </c>
      <c r="E1871" s="23">
        <v>2</v>
      </c>
      <c r="F1871" s="44">
        <v>21259.38</v>
      </c>
      <c r="G1871" s="22" t="s">
        <v>12</v>
      </c>
      <c r="H1871" s="22" t="s">
        <v>12</v>
      </c>
      <c r="I1871" s="22" t="s">
        <v>166</v>
      </c>
      <c r="J1871" s="52">
        <f t="shared" si="29"/>
        <v>29565</v>
      </c>
      <c r="K1871" s="32">
        <f>DATEDIF(J1871,DATE(2023,6,8),"Y")</f>
        <v>42</v>
      </c>
    </row>
    <row r="1872" spans="1:11" x14ac:dyDescent="0.25">
      <c r="A1872" s="25" t="s">
        <v>1903</v>
      </c>
      <c r="B1872" s="26">
        <v>2004</v>
      </c>
      <c r="C1872" s="26" t="s">
        <v>35</v>
      </c>
      <c r="D1872" s="26">
        <v>4</v>
      </c>
      <c r="E1872" s="26">
        <v>0</v>
      </c>
      <c r="F1872" s="45">
        <v>21344.85</v>
      </c>
      <c r="G1872" s="25" t="s">
        <v>12</v>
      </c>
      <c r="H1872" s="25" t="s">
        <v>16</v>
      </c>
      <c r="I1872" s="25" t="s">
        <v>247</v>
      </c>
      <c r="J1872" s="53">
        <f t="shared" si="29"/>
        <v>38203</v>
      </c>
      <c r="K1872" s="33">
        <f>DATEDIF(J1872,DATE(2023,6,8),"Y")</f>
        <v>18</v>
      </c>
    </row>
    <row r="1873" spans="1:11" x14ac:dyDescent="0.25">
      <c r="A1873" s="22" t="s">
        <v>1904</v>
      </c>
      <c r="B1873" s="23">
        <v>1980</v>
      </c>
      <c r="C1873" s="23" t="s">
        <v>20</v>
      </c>
      <c r="D1873" s="23">
        <v>4</v>
      </c>
      <c r="E1873" s="23">
        <v>0</v>
      </c>
      <c r="F1873" s="44">
        <v>21348.71</v>
      </c>
      <c r="G1873" s="22" t="s">
        <v>11</v>
      </c>
      <c r="H1873" s="22" t="s">
        <v>16</v>
      </c>
      <c r="I1873" s="22" t="s">
        <v>23</v>
      </c>
      <c r="J1873" s="52">
        <f t="shared" si="29"/>
        <v>29468</v>
      </c>
      <c r="K1873" s="32">
        <f>DATEDIF(J1873,DATE(2023,6,8),"Y")</f>
        <v>42</v>
      </c>
    </row>
    <row r="1874" spans="1:11" x14ac:dyDescent="0.25">
      <c r="A1874" s="25" t="s">
        <v>1905</v>
      </c>
      <c r="B1874" s="26">
        <v>1990</v>
      </c>
      <c r="C1874" s="26" t="s">
        <v>15</v>
      </c>
      <c r="D1874" s="26">
        <v>21</v>
      </c>
      <c r="E1874" s="26">
        <v>4</v>
      </c>
      <c r="F1874" s="45">
        <v>21472.48</v>
      </c>
      <c r="G1874" s="25" t="s">
        <v>11</v>
      </c>
      <c r="H1874" s="25" t="s">
        <v>11</v>
      </c>
      <c r="I1874" s="25" t="s">
        <v>23</v>
      </c>
      <c r="J1874" s="53">
        <f t="shared" si="29"/>
        <v>33198</v>
      </c>
      <c r="K1874" s="33">
        <f>DATEDIF(J1874,DATE(2023,6,8),"Y")</f>
        <v>32</v>
      </c>
    </row>
    <row r="1875" spans="1:11" x14ac:dyDescent="0.25">
      <c r="A1875" s="22" t="s">
        <v>1906</v>
      </c>
      <c r="B1875" s="23">
        <v>1999</v>
      </c>
      <c r="C1875" s="23" t="s">
        <v>18</v>
      </c>
      <c r="D1875" s="23">
        <v>12</v>
      </c>
      <c r="E1875" s="23">
        <v>0</v>
      </c>
      <c r="F1875" s="44">
        <v>21595.38</v>
      </c>
      <c r="G1875" s="22" t="s">
        <v>11</v>
      </c>
      <c r="H1875" s="22" t="s">
        <v>12</v>
      </c>
      <c r="I1875" s="22" t="s">
        <v>23</v>
      </c>
      <c r="J1875" s="52">
        <f t="shared" si="29"/>
        <v>36323</v>
      </c>
      <c r="K1875" s="32">
        <f>DATEDIF(J1875,DATE(2023,6,8),"Y")</f>
        <v>23</v>
      </c>
    </row>
    <row r="1876" spans="1:11" x14ac:dyDescent="0.25">
      <c r="A1876" s="25" t="s">
        <v>1907</v>
      </c>
      <c r="B1876" s="26">
        <v>1983</v>
      </c>
      <c r="C1876" s="26" t="s">
        <v>30</v>
      </c>
      <c r="D1876" s="26">
        <v>25</v>
      </c>
      <c r="E1876" s="26">
        <v>3</v>
      </c>
      <c r="F1876" s="45">
        <v>21659.93</v>
      </c>
      <c r="G1876" s="25" t="s">
        <v>12</v>
      </c>
      <c r="H1876" s="25" t="s">
        <v>12</v>
      </c>
      <c r="I1876" s="25" t="s">
        <v>247</v>
      </c>
      <c r="J1876" s="53">
        <f t="shared" si="29"/>
        <v>30675</v>
      </c>
      <c r="K1876" s="33">
        <f>DATEDIF(J1876,DATE(2023,6,8),"Y")</f>
        <v>39</v>
      </c>
    </row>
    <row r="1877" spans="1:11" x14ac:dyDescent="0.25">
      <c r="A1877" s="22" t="s">
        <v>1908</v>
      </c>
      <c r="B1877" s="23">
        <v>1962</v>
      </c>
      <c r="C1877" s="23" t="s">
        <v>15</v>
      </c>
      <c r="D1877" s="23">
        <v>16</v>
      </c>
      <c r="E1877" s="23">
        <v>0</v>
      </c>
      <c r="F1877" s="44">
        <v>21661.16</v>
      </c>
      <c r="G1877" s="22" t="s">
        <v>11</v>
      </c>
      <c r="H1877" s="22" t="s">
        <v>11</v>
      </c>
      <c r="I1877" s="22" t="s">
        <v>23</v>
      </c>
      <c r="J1877" s="52">
        <f t="shared" si="29"/>
        <v>22966</v>
      </c>
      <c r="K1877" s="32">
        <f>DATEDIF(J1877,DATE(2023,6,8),"Y")</f>
        <v>60</v>
      </c>
    </row>
    <row r="1878" spans="1:11" x14ac:dyDescent="0.25">
      <c r="A1878" s="25" t="s">
        <v>1909</v>
      </c>
      <c r="B1878" s="26">
        <v>1976</v>
      </c>
      <c r="C1878" s="26" t="s">
        <v>10</v>
      </c>
      <c r="D1878" s="26">
        <v>18</v>
      </c>
      <c r="E1878" s="26">
        <v>1</v>
      </c>
      <c r="F1878" s="45">
        <v>21677.279999999999</v>
      </c>
      <c r="G1878" s="25" t="s">
        <v>12</v>
      </c>
      <c r="H1878" s="25" t="s">
        <v>16</v>
      </c>
      <c r="I1878" s="25" t="s">
        <v>23</v>
      </c>
      <c r="J1878" s="53">
        <f t="shared" si="29"/>
        <v>27959</v>
      </c>
      <c r="K1878" s="33">
        <f>DATEDIF(J1878,DATE(2023,6,8),"Y")</f>
        <v>46</v>
      </c>
    </row>
    <row r="1879" spans="1:11" x14ac:dyDescent="0.25">
      <c r="A1879" s="22" t="s">
        <v>1910</v>
      </c>
      <c r="B1879" s="23">
        <v>1979</v>
      </c>
      <c r="C1879" s="23" t="s">
        <v>20</v>
      </c>
      <c r="D1879" s="23">
        <v>20</v>
      </c>
      <c r="E1879" s="23">
        <v>1</v>
      </c>
      <c r="F1879" s="44">
        <v>21771.34</v>
      </c>
      <c r="G1879" s="22" t="s">
        <v>12</v>
      </c>
      <c r="H1879" s="22" t="s">
        <v>16</v>
      </c>
      <c r="I1879" s="22" t="s">
        <v>247</v>
      </c>
      <c r="J1879" s="52">
        <f t="shared" si="29"/>
        <v>29118</v>
      </c>
      <c r="K1879" s="32">
        <f>DATEDIF(J1879,DATE(2023,6,8),"Y")</f>
        <v>43</v>
      </c>
    </row>
    <row r="1880" spans="1:11" x14ac:dyDescent="0.25">
      <c r="A1880" s="25" t="s">
        <v>1911</v>
      </c>
      <c r="B1880" s="26">
        <v>1979</v>
      </c>
      <c r="C1880" s="26" t="s">
        <v>20</v>
      </c>
      <c r="D1880" s="26">
        <v>28</v>
      </c>
      <c r="E1880" s="26">
        <v>0</v>
      </c>
      <c r="F1880" s="45">
        <v>21774.32</v>
      </c>
      <c r="G1880" s="25" t="s">
        <v>12</v>
      </c>
      <c r="H1880" s="25" t="s">
        <v>11</v>
      </c>
      <c r="I1880" s="25" t="s">
        <v>23</v>
      </c>
      <c r="J1880" s="53">
        <f t="shared" si="29"/>
        <v>29126</v>
      </c>
      <c r="K1880" s="33">
        <f>DATEDIF(J1880,DATE(2023,6,8),"Y")</f>
        <v>43</v>
      </c>
    </row>
    <row r="1881" spans="1:11" x14ac:dyDescent="0.25">
      <c r="A1881" s="22" t="s">
        <v>1912</v>
      </c>
      <c r="B1881" s="23">
        <v>1963</v>
      </c>
      <c r="C1881" s="23" t="s">
        <v>35</v>
      </c>
      <c r="D1881" s="23">
        <v>27</v>
      </c>
      <c r="E1881" s="23">
        <v>0</v>
      </c>
      <c r="F1881" s="44">
        <v>21797</v>
      </c>
      <c r="G1881" s="22" t="s">
        <v>12</v>
      </c>
      <c r="H1881" s="22" t="s">
        <v>16</v>
      </c>
      <c r="I1881" s="22" t="s">
        <v>42</v>
      </c>
      <c r="J1881" s="52">
        <f t="shared" si="29"/>
        <v>23250</v>
      </c>
      <c r="K1881" s="32">
        <f>DATEDIF(J1881,DATE(2023,6,8),"Y")</f>
        <v>59</v>
      </c>
    </row>
    <row r="1882" spans="1:11" x14ac:dyDescent="0.25">
      <c r="A1882" s="25" t="s">
        <v>1913</v>
      </c>
      <c r="B1882" s="26">
        <v>1979</v>
      </c>
      <c r="C1882" s="26" t="s">
        <v>35</v>
      </c>
      <c r="D1882" s="26">
        <v>17</v>
      </c>
      <c r="E1882" s="26">
        <v>2</v>
      </c>
      <c r="F1882" s="45">
        <v>21880.82</v>
      </c>
      <c r="G1882" s="25" t="s">
        <v>12</v>
      </c>
      <c r="H1882" s="25" t="s">
        <v>16</v>
      </c>
      <c r="I1882" s="25" t="s">
        <v>23</v>
      </c>
      <c r="J1882" s="53">
        <f t="shared" si="29"/>
        <v>29084</v>
      </c>
      <c r="K1882" s="33">
        <f>DATEDIF(J1882,DATE(2023,6,8),"Y")</f>
        <v>43</v>
      </c>
    </row>
    <row r="1883" spans="1:11" x14ac:dyDescent="0.25">
      <c r="A1883" s="22" t="s">
        <v>1914</v>
      </c>
      <c r="B1883" s="23">
        <v>2003</v>
      </c>
      <c r="C1883" s="23" t="s">
        <v>20</v>
      </c>
      <c r="D1883" s="23">
        <v>28</v>
      </c>
      <c r="E1883" s="23">
        <v>0</v>
      </c>
      <c r="F1883" s="44">
        <v>21882.400000000001</v>
      </c>
      <c r="G1883" s="22" t="s">
        <v>11</v>
      </c>
      <c r="H1883" s="22" t="s">
        <v>16</v>
      </c>
      <c r="I1883" s="22" t="s">
        <v>42</v>
      </c>
      <c r="J1883" s="52">
        <f t="shared" si="29"/>
        <v>37892</v>
      </c>
      <c r="K1883" s="32">
        <f>DATEDIF(J1883,DATE(2023,6,8),"Y")</f>
        <v>19</v>
      </c>
    </row>
    <row r="1884" spans="1:11" x14ac:dyDescent="0.25">
      <c r="A1884" s="25" t="s">
        <v>1915</v>
      </c>
      <c r="B1884" s="26">
        <v>1975</v>
      </c>
      <c r="C1884" s="26" t="s">
        <v>30</v>
      </c>
      <c r="D1884" s="26">
        <v>19</v>
      </c>
      <c r="E1884" s="26">
        <v>1</v>
      </c>
      <c r="F1884" s="45">
        <v>21978.68</v>
      </c>
      <c r="G1884" s="25" t="s">
        <v>12</v>
      </c>
      <c r="H1884" s="25" t="s">
        <v>12</v>
      </c>
      <c r="I1884" s="25" t="s">
        <v>13</v>
      </c>
      <c r="J1884" s="53">
        <f t="shared" si="29"/>
        <v>27747</v>
      </c>
      <c r="K1884" s="33">
        <f>DATEDIF(J1884,DATE(2023,6,8),"Y")</f>
        <v>47</v>
      </c>
    </row>
    <row r="1885" spans="1:11" x14ac:dyDescent="0.25">
      <c r="A1885" s="22" t="s">
        <v>1916</v>
      </c>
      <c r="B1885" s="23">
        <v>1989</v>
      </c>
      <c r="C1885" s="23" t="s">
        <v>37</v>
      </c>
      <c r="D1885" s="23">
        <v>14</v>
      </c>
      <c r="E1885" s="23">
        <v>0</v>
      </c>
      <c r="F1885" s="44">
        <v>21984.47</v>
      </c>
      <c r="G1885" s="22" t="s">
        <v>12</v>
      </c>
      <c r="H1885" s="22" t="s">
        <v>16</v>
      </c>
      <c r="I1885" s="22" t="s">
        <v>23</v>
      </c>
      <c r="J1885" s="52">
        <f t="shared" si="29"/>
        <v>32795</v>
      </c>
      <c r="K1885" s="32">
        <f>DATEDIF(J1885,DATE(2023,6,8),"Y")</f>
        <v>33</v>
      </c>
    </row>
    <row r="1886" spans="1:11" x14ac:dyDescent="0.25">
      <c r="A1886" s="25" t="s">
        <v>1917</v>
      </c>
      <c r="B1886" s="26">
        <v>2001</v>
      </c>
      <c r="C1886" s="26" t="s">
        <v>35</v>
      </c>
      <c r="D1886" s="26">
        <v>28</v>
      </c>
      <c r="E1886" s="26">
        <v>0</v>
      </c>
      <c r="F1886" s="45">
        <v>22097.62</v>
      </c>
      <c r="G1886" s="25" t="s">
        <v>12</v>
      </c>
      <c r="H1886" s="25" t="s">
        <v>16</v>
      </c>
      <c r="I1886" s="25" t="s">
        <v>42</v>
      </c>
      <c r="J1886" s="53">
        <f t="shared" si="29"/>
        <v>37131</v>
      </c>
      <c r="K1886" s="33">
        <f>DATEDIF(J1886,DATE(2023,6,8),"Y")</f>
        <v>21</v>
      </c>
    </row>
    <row r="1887" spans="1:11" x14ac:dyDescent="0.25">
      <c r="A1887" s="22" t="s">
        <v>1918</v>
      </c>
      <c r="B1887" s="23">
        <v>1980</v>
      </c>
      <c r="C1887" s="23" t="s">
        <v>20</v>
      </c>
      <c r="D1887" s="23">
        <v>12</v>
      </c>
      <c r="E1887" s="23">
        <v>0</v>
      </c>
      <c r="F1887" s="44">
        <v>22144.03</v>
      </c>
      <c r="G1887" s="22" t="s">
        <v>11</v>
      </c>
      <c r="H1887" s="22" t="s">
        <v>11</v>
      </c>
      <c r="I1887" s="22" t="s">
        <v>42</v>
      </c>
      <c r="J1887" s="52">
        <f t="shared" si="29"/>
        <v>29476</v>
      </c>
      <c r="K1887" s="32">
        <f>DATEDIF(J1887,DATE(2023,6,8),"Y")</f>
        <v>42</v>
      </c>
    </row>
    <row r="1888" spans="1:11" x14ac:dyDescent="0.25">
      <c r="A1888" s="25" t="s">
        <v>1919</v>
      </c>
      <c r="B1888" s="26">
        <v>1965</v>
      </c>
      <c r="C1888" s="26" t="s">
        <v>35</v>
      </c>
      <c r="D1888" s="26">
        <v>24</v>
      </c>
      <c r="E1888" s="26">
        <v>1</v>
      </c>
      <c r="F1888" s="45">
        <v>22192.44</v>
      </c>
      <c r="G1888" s="25" t="s">
        <v>12</v>
      </c>
      <c r="H1888" s="25" t="s">
        <v>16</v>
      </c>
      <c r="I1888" s="25" t="s">
        <v>13</v>
      </c>
      <c r="J1888" s="53">
        <f t="shared" si="29"/>
        <v>23978</v>
      </c>
      <c r="K1888" s="33">
        <f>DATEDIF(J1888,DATE(2023,6,8),"Y")</f>
        <v>57</v>
      </c>
    </row>
    <row r="1889" spans="1:11" x14ac:dyDescent="0.25">
      <c r="A1889" s="22" t="s">
        <v>1920</v>
      </c>
      <c r="B1889" s="23">
        <v>1971</v>
      </c>
      <c r="C1889" s="23" t="s">
        <v>18</v>
      </c>
      <c r="D1889" s="23">
        <v>16</v>
      </c>
      <c r="E1889" s="23">
        <v>1</v>
      </c>
      <c r="F1889" s="44">
        <v>22218.11</v>
      </c>
      <c r="G1889" s="22" t="s">
        <v>11</v>
      </c>
      <c r="H1889" s="22" t="s">
        <v>12</v>
      </c>
      <c r="I1889" s="22" t="s">
        <v>13</v>
      </c>
      <c r="J1889" s="52">
        <f t="shared" si="29"/>
        <v>26100</v>
      </c>
      <c r="K1889" s="32">
        <f>DATEDIF(J1889,DATE(2023,6,8),"Y")</f>
        <v>51</v>
      </c>
    </row>
    <row r="1890" spans="1:11" x14ac:dyDescent="0.25">
      <c r="A1890" s="25" t="s">
        <v>1921</v>
      </c>
      <c r="B1890" s="26">
        <v>1982</v>
      </c>
      <c r="C1890" s="26" t="s">
        <v>30</v>
      </c>
      <c r="D1890" s="26">
        <v>27</v>
      </c>
      <c r="E1890" s="26">
        <v>1</v>
      </c>
      <c r="F1890" s="45">
        <v>22331.57</v>
      </c>
      <c r="G1890" s="25" t="s">
        <v>11</v>
      </c>
      <c r="H1890" s="25" t="s">
        <v>12</v>
      </c>
      <c r="I1890" s="25" t="s">
        <v>247</v>
      </c>
      <c r="J1890" s="53">
        <f t="shared" si="29"/>
        <v>30312</v>
      </c>
      <c r="K1890" s="33">
        <f>DATEDIF(J1890,DATE(2023,6,8),"Y")</f>
        <v>40</v>
      </c>
    </row>
    <row r="1891" spans="1:11" x14ac:dyDescent="0.25">
      <c r="A1891" s="22" t="s">
        <v>1922</v>
      </c>
      <c r="B1891" s="23">
        <v>1999</v>
      </c>
      <c r="C1891" s="23" t="s">
        <v>35</v>
      </c>
      <c r="D1891" s="23">
        <v>26</v>
      </c>
      <c r="E1891" s="23">
        <v>2</v>
      </c>
      <c r="F1891" s="44">
        <v>22395.74</v>
      </c>
      <c r="G1891" s="22" t="s">
        <v>12</v>
      </c>
      <c r="H1891" s="22" t="s">
        <v>11</v>
      </c>
      <c r="I1891" s="22" t="s">
        <v>247</v>
      </c>
      <c r="J1891" s="52">
        <f t="shared" si="29"/>
        <v>36398</v>
      </c>
      <c r="K1891" s="32">
        <f>DATEDIF(J1891,DATE(2023,6,8),"Y")</f>
        <v>23</v>
      </c>
    </row>
    <row r="1892" spans="1:11" x14ac:dyDescent="0.25">
      <c r="A1892" s="25" t="s">
        <v>1923</v>
      </c>
      <c r="B1892" s="26">
        <v>1966</v>
      </c>
      <c r="C1892" s="26" t="s">
        <v>35</v>
      </c>
      <c r="D1892" s="26">
        <v>18</v>
      </c>
      <c r="E1892" s="26">
        <v>0</v>
      </c>
      <c r="F1892" s="45">
        <v>22412.65</v>
      </c>
      <c r="G1892" s="25" t="s">
        <v>12</v>
      </c>
      <c r="H1892" s="25" t="s">
        <v>12</v>
      </c>
      <c r="I1892" s="25" t="s">
        <v>276</v>
      </c>
      <c r="J1892" s="53">
        <f t="shared" si="29"/>
        <v>24337</v>
      </c>
      <c r="K1892" s="33">
        <f>DATEDIF(J1892,DATE(2023,6,8),"Y")</f>
        <v>56</v>
      </c>
    </row>
    <row r="1893" spans="1:11" x14ac:dyDescent="0.25">
      <c r="A1893" s="22" t="s">
        <v>1924</v>
      </c>
      <c r="B1893" s="23">
        <v>1983</v>
      </c>
      <c r="C1893" s="23" t="s">
        <v>30</v>
      </c>
      <c r="D1893" s="23">
        <v>21</v>
      </c>
      <c r="E1893" s="23">
        <v>1</v>
      </c>
      <c r="F1893" s="44">
        <v>22462.04</v>
      </c>
      <c r="G1893" s="22" t="s">
        <v>12</v>
      </c>
      <c r="H1893" s="22" t="s">
        <v>16</v>
      </c>
      <c r="I1893" s="22" t="s">
        <v>166</v>
      </c>
      <c r="J1893" s="52">
        <f t="shared" si="29"/>
        <v>30671</v>
      </c>
      <c r="K1893" s="32">
        <f>DATEDIF(J1893,DATE(2023,6,8),"Y")</f>
        <v>39</v>
      </c>
    </row>
    <row r="1894" spans="1:11" x14ac:dyDescent="0.25">
      <c r="A1894" s="25" t="s">
        <v>1925</v>
      </c>
      <c r="B1894" s="26">
        <v>1979</v>
      </c>
      <c r="C1894" s="26" t="s">
        <v>15</v>
      </c>
      <c r="D1894" s="26">
        <v>14</v>
      </c>
      <c r="E1894" s="26">
        <v>2</v>
      </c>
      <c r="F1894" s="45">
        <v>22478.6</v>
      </c>
      <c r="G1894" s="25" t="s">
        <v>12</v>
      </c>
      <c r="H1894" s="25" t="s">
        <v>11</v>
      </c>
      <c r="I1894" s="25" t="s">
        <v>42</v>
      </c>
      <c r="J1894" s="53">
        <f t="shared" si="29"/>
        <v>29173</v>
      </c>
      <c r="K1894" s="33">
        <f>DATEDIF(J1894,DATE(2023,6,8),"Y")</f>
        <v>43</v>
      </c>
    </row>
    <row r="1895" spans="1:11" x14ac:dyDescent="0.25">
      <c r="A1895" s="22" t="s">
        <v>1926</v>
      </c>
      <c r="B1895" s="23">
        <v>2003</v>
      </c>
      <c r="C1895" s="23" t="s">
        <v>10</v>
      </c>
      <c r="D1895" s="23">
        <v>25</v>
      </c>
      <c r="E1895" s="23">
        <v>2</v>
      </c>
      <c r="F1895" s="44">
        <v>22493.66</v>
      </c>
      <c r="G1895" s="22" t="s">
        <v>11</v>
      </c>
      <c r="H1895" s="22" t="s">
        <v>16</v>
      </c>
      <c r="I1895" s="22" t="s">
        <v>23</v>
      </c>
      <c r="J1895" s="52">
        <f t="shared" si="29"/>
        <v>37827</v>
      </c>
      <c r="K1895" s="32">
        <f>DATEDIF(J1895,DATE(2023,6,8),"Y")</f>
        <v>19</v>
      </c>
    </row>
    <row r="1896" spans="1:11" x14ac:dyDescent="0.25">
      <c r="A1896" s="25" t="s">
        <v>1927</v>
      </c>
      <c r="B1896" s="26">
        <v>1970</v>
      </c>
      <c r="C1896" s="26" t="s">
        <v>15</v>
      </c>
      <c r="D1896" s="26">
        <v>9</v>
      </c>
      <c r="E1896" s="26">
        <v>0</v>
      </c>
      <c r="F1896" s="45">
        <v>23045.57</v>
      </c>
      <c r="G1896" s="25" t="s">
        <v>11</v>
      </c>
      <c r="H1896" s="25" t="s">
        <v>11</v>
      </c>
      <c r="I1896" s="25" t="s">
        <v>247</v>
      </c>
      <c r="J1896" s="53">
        <f t="shared" si="29"/>
        <v>25881</v>
      </c>
      <c r="K1896" s="33">
        <f>DATEDIF(J1896,DATE(2023,6,8),"Y")</f>
        <v>52</v>
      </c>
    </row>
    <row r="1897" spans="1:11" x14ac:dyDescent="0.25">
      <c r="A1897" s="22" t="s">
        <v>1928</v>
      </c>
      <c r="B1897" s="23">
        <v>1975</v>
      </c>
      <c r="C1897" s="23" t="s">
        <v>20</v>
      </c>
      <c r="D1897" s="23">
        <v>9</v>
      </c>
      <c r="E1897" s="23">
        <v>0</v>
      </c>
      <c r="F1897" s="44">
        <v>23065.42</v>
      </c>
      <c r="G1897" s="22" t="s">
        <v>11</v>
      </c>
      <c r="H1897" s="22" t="s">
        <v>11</v>
      </c>
      <c r="I1897" s="22" t="s">
        <v>13</v>
      </c>
      <c r="J1897" s="52">
        <f t="shared" si="29"/>
        <v>27646</v>
      </c>
      <c r="K1897" s="32">
        <f>DATEDIF(J1897,DATE(2023,6,8),"Y")</f>
        <v>47</v>
      </c>
    </row>
    <row r="1898" spans="1:11" x14ac:dyDescent="0.25">
      <c r="A1898" s="25" t="s">
        <v>1929</v>
      </c>
      <c r="B1898" s="26">
        <v>2003</v>
      </c>
      <c r="C1898" s="26" t="s">
        <v>30</v>
      </c>
      <c r="D1898" s="26">
        <v>14</v>
      </c>
      <c r="E1898" s="26">
        <v>0</v>
      </c>
      <c r="F1898" s="45">
        <v>23082.959999999999</v>
      </c>
      <c r="G1898" s="25" t="s">
        <v>11</v>
      </c>
      <c r="H1898" s="25" t="s">
        <v>11</v>
      </c>
      <c r="I1898" s="25" t="s">
        <v>42</v>
      </c>
      <c r="J1898" s="53">
        <f t="shared" si="29"/>
        <v>37969</v>
      </c>
      <c r="K1898" s="33">
        <f>DATEDIF(J1898,DATE(2023,6,8),"Y")</f>
        <v>19</v>
      </c>
    </row>
    <row r="1899" spans="1:11" x14ac:dyDescent="0.25">
      <c r="A1899" s="22" t="s">
        <v>1930</v>
      </c>
      <c r="B1899" s="23">
        <v>1997</v>
      </c>
      <c r="C1899" s="23" t="s">
        <v>35</v>
      </c>
      <c r="D1899" s="23">
        <v>7</v>
      </c>
      <c r="E1899" s="23">
        <v>2</v>
      </c>
      <c r="F1899" s="44">
        <v>23241.47</v>
      </c>
      <c r="G1899" s="22" t="s">
        <v>11</v>
      </c>
      <c r="H1899" s="22" t="s">
        <v>12</v>
      </c>
      <c r="I1899" s="22" t="s">
        <v>170</v>
      </c>
      <c r="J1899" s="52">
        <f t="shared" si="29"/>
        <v>35649</v>
      </c>
      <c r="K1899" s="32">
        <f>DATEDIF(J1899,DATE(2023,6,8),"Y")</f>
        <v>25</v>
      </c>
    </row>
    <row r="1900" spans="1:11" x14ac:dyDescent="0.25">
      <c r="A1900" s="25" t="s">
        <v>1931</v>
      </c>
      <c r="B1900" s="26">
        <v>1969</v>
      </c>
      <c r="C1900" s="26" t="s">
        <v>15</v>
      </c>
      <c r="D1900" s="26">
        <v>14</v>
      </c>
      <c r="E1900" s="26">
        <v>1</v>
      </c>
      <c r="F1900" s="45">
        <v>23244.79</v>
      </c>
      <c r="G1900" s="25" t="s">
        <v>11</v>
      </c>
      <c r="H1900" s="25" t="s">
        <v>12</v>
      </c>
      <c r="I1900" s="25" t="s">
        <v>13</v>
      </c>
      <c r="J1900" s="53">
        <f t="shared" si="29"/>
        <v>25521</v>
      </c>
      <c r="K1900" s="33">
        <f>DATEDIF(J1900,DATE(2023,6,8),"Y")</f>
        <v>53</v>
      </c>
    </row>
    <row r="1901" spans="1:11" x14ac:dyDescent="0.25">
      <c r="A1901" s="22" t="s">
        <v>1932</v>
      </c>
      <c r="B1901" s="23">
        <v>1994</v>
      </c>
      <c r="C1901" s="23" t="s">
        <v>37</v>
      </c>
      <c r="D1901" s="23">
        <v>3</v>
      </c>
      <c r="E1901" s="23">
        <v>1</v>
      </c>
      <c r="F1901" s="44">
        <v>23288.93</v>
      </c>
      <c r="G1901" s="22" t="s">
        <v>11</v>
      </c>
      <c r="H1901" s="22" t="s">
        <v>12</v>
      </c>
      <c r="I1901" s="22" t="s">
        <v>247</v>
      </c>
      <c r="J1901" s="52">
        <f t="shared" si="29"/>
        <v>34610</v>
      </c>
      <c r="K1901" s="32">
        <f>DATEDIF(J1901,DATE(2023,6,8),"Y")</f>
        <v>28</v>
      </c>
    </row>
    <row r="1902" spans="1:11" x14ac:dyDescent="0.25">
      <c r="A1902" s="25" t="s">
        <v>1933</v>
      </c>
      <c r="B1902" s="26">
        <v>1973</v>
      </c>
      <c r="C1902" s="26" t="s">
        <v>37</v>
      </c>
      <c r="D1902" s="26">
        <v>22</v>
      </c>
      <c r="E1902" s="26">
        <v>2</v>
      </c>
      <c r="F1902" s="45">
        <v>23306.55</v>
      </c>
      <c r="G1902" s="25" t="s">
        <v>11</v>
      </c>
      <c r="H1902" s="25" t="s">
        <v>11</v>
      </c>
      <c r="I1902" s="25" t="s">
        <v>42</v>
      </c>
      <c r="J1902" s="53">
        <f t="shared" si="29"/>
        <v>26959</v>
      </c>
      <c r="K1902" s="33">
        <f>DATEDIF(J1902,DATE(2023,6,8),"Y")</f>
        <v>49</v>
      </c>
    </row>
    <row r="1903" spans="1:11" x14ac:dyDescent="0.25">
      <c r="A1903" s="22" t="s">
        <v>1934</v>
      </c>
      <c r="B1903" s="23">
        <v>1975</v>
      </c>
      <c r="C1903" s="23" t="s">
        <v>15</v>
      </c>
      <c r="D1903" s="23">
        <v>13</v>
      </c>
      <c r="E1903" s="23">
        <v>1</v>
      </c>
      <c r="F1903" s="44">
        <v>23401.31</v>
      </c>
      <c r="G1903" s="22" t="s">
        <v>11</v>
      </c>
      <c r="H1903" s="22" t="s">
        <v>12</v>
      </c>
      <c r="I1903" s="22" t="s">
        <v>247</v>
      </c>
      <c r="J1903" s="52">
        <f t="shared" si="29"/>
        <v>27711</v>
      </c>
      <c r="K1903" s="32">
        <f>DATEDIF(J1903,DATE(2023,6,8),"Y")</f>
        <v>47</v>
      </c>
    </row>
    <row r="1904" spans="1:11" x14ac:dyDescent="0.25">
      <c r="A1904" s="25" t="s">
        <v>1935</v>
      </c>
      <c r="B1904" s="26">
        <v>1983</v>
      </c>
      <c r="C1904" s="26" t="s">
        <v>35</v>
      </c>
      <c r="D1904" s="26">
        <v>26</v>
      </c>
      <c r="E1904" s="26">
        <v>2</v>
      </c>
      <c r="F1904" s="45">
        <v>23563.02</v>
      </c>
      <c r="G1904" s="25" t="s">
        <v>11</v>
      </c>
      <c r="H1904" s="25" t="s">
        <v>11</v>
      </c>
      <c r="I1904" s="25" t="s">
        <v>13</v>
      </c>
      <c r="J1904" s="53">
        <f t="shared" si="29"/>
        <v>30554</v>
      </c>
      <c r="K1904" s="33">
        <f>DATEDIF(J1904,DATE(2023,6,8),"Y")</f>
        <v>39</v>
      </c>
    </row>
    <row r="1905" spans="1:11" x14ac:dyDescent="0.25">
      <c r="A1905" s="22" t="s">
        <v>1936</v>
      </c>
      <c r="B1905" s="23">
        <v>1974</v>
      </c>
      <c r="C1905" s="23" t="s">
        <v>18</v>
      </c>
      <c r="D1905" s="23">
        <v>2</v>
      </c>
      <c r="E1905" s="23">
        <v>1</v>
      </c>
      <c r="F1905" s="44">
        <v>23568.27</v>
      </c>
      <c r="G1905" s="22" t="s">
        <v>11</v>
      </c>
      <c r="H1905" s="22" t="s">
        <v>11</v>
      </c>
      <c r="I1905" s="22" t="s">
        <v>42</v>
      </c>
      <c r="J1905" s="52">
        <f t="shared" si="29"/>
        <v>27182</v>
      </c>
      <c r="K1905" s="32">
        <f>DATEDIF(J1905,DATE(2023,6,8),"Y")</f>
        <v>49</v>
      </c>
    </row>
    <row r="1906" spans="1:11" x14ac:dyDescent="0.25">
      <c r="A1906" s="25" t="s">
        <v>1937</v>
      </c>
      <c r="B1906" s="26">
        <v>1973</v>
      </c>
      <c r="C1906" s="26" t="s">
        <v>18</v>
      </c>
      <c r="D1906" s="26">
        <v>27</v>
      </c>
      <c r="E1906" s="26">
        <v>2</v>
      </c>
      <c r="F1906" s="45">
        <v>23807.24</v>
      </c>
      <c r="G1906" s="25" t="s">
        <v>11</v>
      </c>
      <c r="H1906" s="25" t="s">
        <v>12</v>
      </c>
      <c r="I1906" s="25" t="s">
        <v>23</v>
      </c>
      <c r="J1906" s="53">
        <f t="shared" si="29"/>
        <v>26842</v>
      </c>
      <c r="K1906" s="33">
        <f>DATEDIF(J1906,DATE(2023,6,8),"Y")</f>
        <v>49</v>
      </c>
    </row>
    <row r="1907" spans="1:11" x14ac:dyDescent="0.25">
      <c r="A1907" s="22" t="s">
        <v>1938</v>
      </c>
      <c r="B1907" s="23">
        <v>1970</v>
      </c>
      <c r="C1907" s="23" t="s">
        <v>35</v>
      </c>
      <c r="D1907" s="23">
        <v>8</v>
      </c>
      <c r="E1907" s="23">
        <v>1</v>
      </c>
      <c r="F1907" s="44">
        <v>23887.66</v>
      </c>
      <c r="G1907" s="22" t="s">
        <v>11</v>
      </c>
      <c r="H1907" s="22" t="s">
        <v>12</v>
      </c>
      <c r="I1907" s="22" t="s">
        <v>23</v>
      </c>
      <c r="J1907" s="52">
        <f t="shared" si="29"/>
        <v>25788</v>
      </c>
      <c r="K1907" s="32">
        <f>DATEDIF(J1907,DATE(2023,6,8),"Y")</f>
        <v>52</v>
      </c>
    </row>
    <row r="1908" spans="1:11" x14ac:dyDescent="0.25">
      <c r="A1908" s="25" t="s">
        <v>1939</v>
      </c>
      <c r="B1908" s="26">
        <v>1971</v>
      </c>
      <c r="C1908" s="26" t="s">
        <v>10</v>
      </c>
      <c r="D1908" s="26">
        <v>10</v>
      </c>
      <c r="E1908" s="26">
        <v>2</v>
      </c>
      <c r="F1908" s="45">
        <v>23967.38</v>
      </c>
      <c r="G1908" s="25" t="s">
        <v>11</v>
      </c>
      <c r="H1908" s="25" t="s">
        <v>11</v>
      </c>
      <c r="I1908" s="25" t="s">
        <v>23</v>
      </c>
      <c r="J1908" s="53">
        <f t="shared" si="29"/>
        <v>26124</v>
      </c>
      <c r="K1908" s="33">
        <f>DATEDIF(J1908,DATE(2023,6,8),"Y")</f>
        <v>51</v>
      </c>
    </row>
    <row r="1909" spans="1:11" x14ac:dyDescent="0.25">
      <c r="A1909" s="22" t="s">
        <v>1940</v>
      </c>
      <c r="B1909" s="23">
        <v>2003</v>
      </c>
      <c r="C1909" s="23" t="s">
        <v>30</v>
      </c>
      <c r="D1909" s="23">
        <v>30</v>
      </c>
      <c r="E1909" s="23">
        <v>2</v>
      </c>
      <c r="F1909" s="44">
        <v>24059.68</v>
      </c>
      <c r="G1909" s="22" t="s">
        <v>11</v>
      </c>
      <c r="H1909" s="22" t="s">
        <v>11</v>
      </c>
      <c r="I1909" s="22" t="s">
        <v>23</v>
      </c>
      <c r="J1909" s="52">
        <f t="shared" si="29"/>
        <v>37985</v>
      </c>
      <c r="K1909" s="32">
        <f>DATEDIF(J1909,DATE(2023,6,8),"Y")</f>
        <v>19</v>
      </c>
    </row>
    <row r="1910" spans="1:11" x14ac:dyDescent="0.25">
      <c r="A1910" s="25" t="s">
        <v>1941</v>
      </c>
      <c r="B1910" s="26">
        <v>1973</v>
      </c>
      <c r="C1910" s="26" t="s">
        <v>18</v>
      </c>
      <c r="D1910" s="26">
        <v>13</v>
      </c>
      <c r="E1910" s="26">
        <v>3</v>
      </c>
      <c r="F1910" s="45">
        <v>24106.91</v>
      </c>
      <c r="G1910" s="25" t="s">
        <v>11</v>
      </c>
      <c r="H1910" s="25" t="s">
        <v>11</v>
      </c>
      <c r="I1910" s="25" t="s">
        <v>247</v>
      </c>
      <c r="J1910" s="53">
        <f t="shared" si="29"/>
        <v>26828</v>
      </c>
      <c r="K1910" s="33">
        <f>DATEDIF(J1910,DATE(2023,6,8),"Y")</f>
        <v>49</v>
      </c>
    </row>
    <row r="1911" spans="1:11" x14ac:dyDescent="0.25">
      <c r="A1911" s="22" t="s">
        <v>1942</v>
      </c>
      <c r="B1911" s="23">
        <v>1974</v>
      </c>
      <c r="C1911" s="23" t="s">
        <v>20</v>
      </c>
      <c r="D1911" s="23">
        <v>10</v>
      </c>
      <c r="E1911" s="23">
        <v>3</v>
      </c>
      <c r="F1911" s="44">
        <v>24180.93</v>
      </c>
      <c r="G1911" s="22" t="s">
        <v>11</v>
      </c>
      <c r="H1911" s="22" t="s">
        <v>16</v>
      </c>
      <c r="I1911" s="22" t="s">
        <v>13</v>
      </c>
      <c r="J1911" s="52">
        <f t="shared" si="29"/>
        <v>27282</v>
      </c>
      <c r="K1911" s="32">
        <f>DATEDIF(J1911,DATE(2023,6,8),"Y")</f>
        <v>48</v>
      </c>
    </row>
    <row r="1912" spans="1:11" x14ac:dyDescent="0.25">
      <c r="A1912" s="25" t="s">
        <v>1943</v>
      </c>
      <c r="B1912" s="26">
        <v>1964</v>
      </c>
      <c r="C1912" s="26" t="s">
        <v>30</v>
      </c>
      <c r="D1912" s="26">
        <v>16</v>
      </c>
      <c r="E1912" s="26">
        <v>0</v>
      </c>
      <c r="F1912" s="45">
        <v>24227.34</v>
      </c>
      <c r="G1912" s="25" t="s">
        <v>11</v>
      </c>
      <c r="H1912" s="25" t="s">
        <v>16</v>
      </c>
      <c r="I1912" s="25" t="s">
        <v>13</v>
      </c>
      <c r="J1912" s="53">
        <f t="shared" si="29"/>
        <v>23727</v>
      </c>
      <c r="K1912" s="33">
        <f>DATEDIF(J1912,DATE(2023,6,8),"Y")</f>
        <v>58</v>
      </c>
    </row>
    <row r="1913" spans="1:11" x14ac:dyDescent="0.25">
      <c r="A1913" s="22" t="s">
        <v>1944</v>
      </c>
      <c r="B1913" s="23">
        <v>2004</v>
      </c>
      <c r="C1913" s="23" t="s">
        <v>35</v>
      </c>
      <c r="D1913" s="23">
        <v>3</v>
      </c>
      <c r="E1913" s="23">
        <v>0</v>
      </c>
      <c r="F1913" s="44">
        <v>24294.02</v>
      </c>
      <c r="G1913" s="22" t="s">
        <v>11</v>
      </c>
      <c r="H1913" s="22" t="s">
        <v>16</v>
      </c>
      <c r="I1913" s="22" t="s">
        <v>42</v>
      </c>
      <c r="J1913" s="52">
        <f t="shared" si="29"/>
        <v>38202</v>
      </c>
      <c r="K1913" s="32">
        <f>DATEDIF(J1913,DATE(2023,6,8),"Y")</f>
        <v>18</v>
      </c>
    </row>
    <row r="1914" spans="1:11" x14ac:dyDescent="0.25">
      <c r="A1914" s="25" t="s">
        <v>1945</v>
      </c>
      <c r="B1914" s="26">
        <v>1999</v>
      </c>
      <c r="C1914" s="26" t="s">
        <v>37</v>
      </c>
      <c r="D1914" s="26">
        <v>7</v>
      </c>
      <c r="E1914" s="26">
        <v>0</v>
      </c>
      <c r="F1914" s="45">
        <v>24387.74</v>
      </c>
      <c r="G1914" s="25" t="s">
        <v>11</v>
      </c>
      <c r="H1914" s="25" t="s">
        <v>16</v>
      </c>
      <c r="I1914" s="25" t="s">
        <v>42</v>
      </c>
      <c r="J1914" s="53">
        <f t="shared" si="29"/>
        <v>36440</v>
      </c>
      <c r="K1914" s="33">
        <f>DATEDIF(J1914,DATE(2023,6,8),"Y")</f>
        <v>23</v>
      </c>
    </row>
    <row r="1915" spans="1:11" x14ac:dyDescent="0.25">
      <c r="A1915" s="22" t="s">
        <v>1946</v>
      </c>
      <c r="B1915" s="23">
        <v>1970</v>
      </c>
      <c r="C1915" s="23" t="s">
        <v>15</v>
      </c>
      <c r="D1915" s="23">
        <v>30</v>
      </c>
      <c r="E1915" s="23">
        <v>0</v>
      </c>
      <c r="F1915" s="44">
        <v>24393.62</v>
      </c>
      <c r="G1915" s="22" t="s">
        <v>11</v>
      </c>
      <c r="H1915" s="22" t="s">
        <v>12</v>
      </c>
      <c r="I1915" s="22" t="s">
        <v>23</v>
      </c>
      <c r="J1915" s="52">
        <f t="shared" si="29"/>
        <v>25902</v>
      </c>
      <c r="K1915" s="32">
        <f>DATEDIF(J1915,DATE(2023,6,8),"Y")</f>
        <v>52</v>
      </c>
    </row>
    <row r="1916" spans="1:11" x14ac:dyDescent="0.25">
      <c r="A1916" s="25" t="s">
        <v>1947</v>
      </c>
      <c r="B1916" s="26">
        <v>1968</v>
      </c>
      <c r="C1916" s="26" t="s">
        <v>10</v>
      </c>
      <c r="D1916" s="26">
        <v>6</v>
      </c>
      <c r="E1916" s="26">
        <v>0</v>
      </c>
      <c r="F1916" s="45">
        <v>24476.48</v>
      </c>
      <c r="G1916" s="25" t="s">
        <v>11</v>
      </c>
      <c r="H1916" s="25" t="s">
        <v>11</v>
      </c>
      <c r="I1916" s="25" t="s">
        <v>23</v>
      </c>
      <c r="J1916" s="53">
        <f t="shared" si="29"/>
        <v>25025</v>
      </c>
      <c r="K1916" s="33">
        <f>DATEDIF(J1916,DATE(2023,6,8),"Y")</f>
        <v>54</v>
      </c>
    </row>
    <row r="1917" spans="1:11" x14ac:dyDescent="0.25">
      <c r="A1917" s="22" t="s">
        <v>1948</v>
      </c>
      <c r="B1917" s="23">
        <v>1961</v>
      </c>
      <c r="C1917" s="23" t="s">
        <v>37</v>
      </c>
      <c r="D1917" s="23">
        <v>21</v>
      </c>
      <c r="E1917" s="23">
        <v>0</v>
      </c>
      <c r="F1917" s="44">
        <v>24513.09</v>
      </c>
      <c r="G1917" s="22" t="s">
        <v>11</v>
      </c>
      <c r="H1917" s="22" t="s">
        <v>11</v>
      </c>
      <c r="I1917" s="22" t="s">
        <v>13</v>
      </c>
      <c r="J1917" s="52">
        <f t="shared" si="29"/>
        <v>22575</v>
      </c>
      <c r="K1917" s="32">
        <f>DATEDIF(J1917,DATE(2023,6,8),"Y")</f>
        <v>61</v>
      </c>
    </row>
    <row r="1918" spans="1:11" x14ac:dyDescent="0.25">
      <c r="A1918" s="25" t="s">
        <v>1949</v>
      </c>
      <c r="B1918" s="26">
        <v>1972</v>
      </c>
      <c r="C1918" s="26" t="s">
        <v>20</v>
      </c>
      <c r="D1918" s="26">
        <v>14</v>
      </c>
      <c r="E1918" s="26">
        <v>1</v>
      </c>
      <c r="F1918" s="45">
        <v>24520.26</v>
      </c>
      <c r="G1918" s="25" t="s">
        <v>11</v>
      </c>
      <c r="H1918" s="25" t="s">
        <v>12</v>
      </c>
      <c r="I1918" s="25" t="s">
        <v>42</v>
      </c>
      <c r="J1918" s="53">
        <f t="shared" si="29"/>
        <v>26556</v>
      </c>
      <c r="K1918" s="33">
        <f>DATEDIF(J1918,DATE(2023,6,8),"Y")</f>
        <v>50</v>
      </c>
    </row>
    <row r="1919" spans="1:11" x14ac:dyDescent="0.25">
      <c r="A1919" s="22" t="s">
        <v>1950</v>
      </c>
      <c r="B1919" s="23">
        <v>1975</v>
      </c>
      <c r="C1919" s="23" t="s">
        <v>18</v>
      </c>
      <c r="D1919" s="23">
        <v>13</v>
      </c>
      <c r="E1919" s="23">
        <v>2</v>
      </c>
      <c r="F1919" s="44">
        <v>24535.7</v>
      </c>
      <c r="G1919" s="22" t="s">
        <v>11</v>
      </c>
      <c r="H1919" s="22" t="s">
        <v>11</v>
      </c>
      <c r="I1919" s="22" t="s">
        <v>23</v>
      </c>
      <c r="J1919" s="52">
        <f t="shared" si="29"/>
        <v>27558</v>
      </c>
      <c r="K1919" s="32">
        <f>DATEDIF(J1919,DATE(2023,6,8),"Y")</f>
        <v>47</v>
      </c>
    </row>
    <row r="1920" spans="1:11" x14ac:dyDescent="0.25">
      <c r="A1920" s="25" t="s">
        <v>1951</v>
      </c>
      <c r="B1920" s="26">
        <v>1976</v>
      </c>
      <c r="C1920" s="26" t="s">
        <v>37</v>
      </c>
      <c r="D1920" s="26">
        <v>12</v>
      </c>
      <c r="E1920" s="26">
        <v>0</v>
      </c>
      <c r="F1920" s="45">
        <v>24603.05</v>
      </c>
      <c r="G1920" s="25" t="s">
        <v>11</v>
      </c>
      <c r="H1920" s="25" t="s">
        <v>11</v>
      </c>
      <c r="I1920" s="25" t="s">
        <v>42</v>
      </c>
      <c r="J1920" s="53">
        <f t="shared" si="29"/>
        <v>28045</v>
      </c>
      <c r="K1920" s="33">
        <f>DATEDIF(J1920,DATE(2023,6,8),"Y")</f>
        <v>46</v>
      </c>
    </row>
    <row r="1921" spans="1:11" x14ac:dyDescent="0.25">
      <c r="A1921" s="22" t="s">
        <v>1952</v>
      </c>
      <c r="B1921" s="23">
        <v>1970</v>
      </c>
      <c r="C1921" s="23" t="s">
        <v>18</v>
      </c>
      <c r="D1921" s="23">
        <v>12</v>
      </c>
      <c r="E1921" s="23">
        <v>2</v>
      </c>
      <c r="F1921" s="44">
        <v>24667.42</v>
      </c>
      <c r="G1921" s="22" t="s">
        <v>11</v>
      </c>
      <c r="H1921" s="22" t="s">
        <v>12</v>
      </c>
      <c r="I1921" s="22" t="s">
        <v>13</v>
      </c>
      <c r="J1921" s="52">
        <f t="shared" si="29"/>
        <v>25731</v>
      </c>
      <c r="K1921" s="32">
        <f>DATEDIF(J1921,DATE(2023,6,8),"Y")</f>
        <v>52</v>
      </c>
    </row>
    <row r="1922" spans="1:11" x14ac:dyDescent="0.25">
      <c r="A1922" s="25" t="s">
        <v>1953</v>
      </c>
      <c r="B1922" s="26">
        <v>1996</v>
      </c>
      <c r="C1922" s="26" t="s">
        <v>35</v>
      </c>
      <c r="D1922" s="26">
        <v>28</v>
      </c>
      <c r="E1922" s="26">
        <v>4</v>
      </c>
      <c r="F1922" s="45">
        <v>24671.66</v>
      </c>
      <c r="G1922" s="25" t="s">
        <v>11</v>
      </c>
      <c r="H1922" s="25" t="s">
        <v>16</v>
      </c>
      <c r="I1922" s="25" t="s">
        <v>247</v>
      </c>
      <c r="J1922" s="53">
        <f t="shared" si="29"/>
        <v>35305</v>
      </c>
      <c r="K1922" s="33">
        <f>DATEDIF(J1922,DATE(2023,6,8),"Y")</f>
        <v>26</v>
      </c>
    </row>
    <row r="1923" spans="1:11" x14ac:dyDescent="0.25">
      <c r="A1923" s="22" t="s">
        <v>1954</v>
      </c>
      <c r="B1923" s="23">
        <v>1992</v>
      </c>
      <c r="C1923" s="23" t="s">
        <v>37</v>
      </c>
      <c r="D1923" s="23">
        <v>11</v>
      </c>
      <c r="E1923" s="23">
        <v>0</v>
      </c>
      <c r="F1923" s="44">
        <v>24795.040000000001</v>
      </c>
      <c r="G1923" s="22" t="s">
        <v>11</v>
      </c>
      <c r="H1923" s="22" t="s">
        <v>12</v>
      </c>
      <c r="I1923" s="22" t="s">
        <v>42</v>
      </c>
      <c r="J1923" s="52">
        <f t="shared" ref="J1923:J1986" si="30">DATE(B1923,MONTH(1&amp;C1923),D1923)</f>
        <v>33888</v>
      </c>
      <c r="K1923" s="32">
        <f>DATEDIF(J1923,DATE(2023,6,8),"Y")</f>
        <v>30</v>
      </c>
    </row>
    <row r="1924" spans="1:11" x14ac:dyDescent="0.25">
      <c r="A1924" s="25" t="s">
        <v>1955</v>
      </c>
      <c r="B1924" s="26">
        <v>1994</v>
      </c>
      <c r="C1924" s="26" t="s">
        <v>20</v>
      </c>
      <c r="D1924" s="26">
        <v>9</v>
      </c>
      <c r="E1924" s="26">
        <v>0</v>
      </c>
      <c r="F1924" s="45">
        <v>24817.25</v>
      </c>
      <c r="G1924" s="25" t="s">
        <v>11</v>
      </c>
      <c r="H1924" s="25" t="s">
        <v>11</v>
      </c>
      <c r="I1924" s="25" t="s">
        <v>42</v>
      </c>
      <c r="J1924" s="53">
        <f t="shared" si="30"/>
        <v>34586</v>
      </c>
      <c r="K1924" s="33">
        <f>DATEDIF(J1924,DATE(2023,6,8),"Y")</f>
        <v>28</v>
      </c>
    </row>
    <row r="1925" spans="1:11" x14ac:dyDescent="0.25">
      <c r="A1925" s="22" t="s">
        <v>1956</v>
      </c>
      <c r="B1925" s="23">
        <v>1995</v>
      </c>
      <c r="C1925" s="23" t="s">
        <v>18</v>
      </c>
      <c r="D1925" s="23">
        <v>10</v>
      </c>
      <c r="E1925" s="23">
        <v>0</v>
      </c>
      <c r="F1925" s="44">
        <v>24863.25</v>
      </c>
      <c r="G1925" s="22" t="s">
        <v>11</v>
      </c>
      <c r="H1925" s="22" t="s">
        <v>12</v>
      </c>
      <c r="I1925" s="22" t="s">
        <v>42</v>
      </c>
      <c r="J1925" s="52">
        <f t="shared" si="30"/>
        <v>34860</v>
      </c>
      <c r="K1925" s="32">
        <f>DATEDIF(J1925,DATE(2023,6,8),"Y")</f>
        <v>27</v>
      </c>
    </row>
    <row r="1926" spans="1:11" x14ac:dyDescent="0.25">
      <c r="A1926" s="25" t="s">
        <v>1957</v>
      </c>
      <c r="B1926" s="26">
        <v>1970</v>
      </c>
      <c r="C1926" s="26" t="s">
        <v>15</v>
      </c>
      <c r="D1926" s="26">
        <v>26</v>
      </c>
      <c r="E1926" s="26">
        <v>3</v>
      </c>
      <c r="F1926" s="45">
        <v>24869.84</v>
      </c>
      <c r="G1926" s="25" t="s">
        <v>11</v>
      </c>
      <c r="H1926" s="25" t="s">
        <v>11</v>
      </c>
      <c r="I1926" s="25" t="s">
        <v>168</v>
      </c>
      <c r="J1926" s="53">
        <f t="shared" si="30"/>
        <v>25898</v>
      </c>
      <c r="K1926" s="33">
        <f>DATEDIF(J1926,DATE(2023,6,8),"Y")</f>
        <v>52</v>
      </c>
    </row>
    <row r="1927" spans="1:11" x14ac:dyDescent="0.25">
      <c r="A1927" s="22" t="s">
        <v>1958</v>
      </c>
      <c r="B1927" s="23">
        <v>1969</v>
      </c>
      <c r="C1927" s="23" t="s">
        <v>10</v>
      </c>
      <c r="D1927" s="23">
        <v>23</v>
      </c>
      <c r="E1927" s="23">
        <v>3</v>
      </c>
      <c r="F1927" s="44">
        <v>24873.38</v>
      </c>
      <c r="G1927" s="22" t="s">
        <v>11</v>
      </c>
      <c r="H1927" s="22" t="s">
        <v>16</v>
      </c>
      <c r="I1927" s="22" t="s">
        <v>247</v>
      </c>
      <c r="J1927" s="52">
        <f t="shared" si="30"/>
        <v>25407</v>
      </c>
      <c r="K1927" s="32">
        <f>DATEDIF(J1927,DATE(2023,6,8),"Y")</f>
        <v>53</v>
      </c>
    </row>
    <row r="1928" spans="1:11" x14ac:dyDescent="0.25">
      <c r="A1928" s="25" t="s">
        <v>1959</v>
      </c>
      <c r="B1928" s="26">
        <v>1987</v>
      </c>
      <c r="C1928" s="26" t="s">
        <v>18</v>
      </c>
      <c r="D1928" s="26">
        <v>14</v>
      </c>
      <c r="E1928" s="26">
        <v>2</v>
      </c>
      <c r="F1928" s="45">
        <v>24915.05</v>
      </c>
      <c r="G1928" s="25" t="s">
        <v>11</v>
      </c>
      <c r="H1928" s="25" t="s">
        <v>16</v>
      </c>
      <c r="I1928" s="25" t="s">
        <v>247</v>
      </c>
      <c r="J1928" s="53">
        <f t="shared" si="30"/>
        <v>31942</v>
      </c>
      <c r="K1928" s="33">
        <f>DATEDIF(J1928,DATE(2023,6,8),"Y")</f>
        <v>35</v>
      </c>
    </row>
    <row r="1929" spans="1:11" x14ac:dyDescent="0.25">
      <c r="A1929" s="22" t="s">
        <v>1960</v>
      </c>
      <c r="B1929" s="23">
        <v>1975</v>
      </c>
      <c r="C1929" s="23" t="s">
        <v>15</v>
      </c>
      <c r="D1929" s="23">
        <v>14</v>
      </c>
      <c r="E1929" s="23">
        <v>3</v>
      </c>
      <c r="F1929" s="44">
        <v>24915.22</v>
      </c>
      <c r="G1929" s="22" t="s">
        <v>11</v>
      </c>
      <c r="H1929" s="22" t="s">
        <v>12</v>
      </c>
      <c r="I1929" s="22" t="s">
        <v>23</v>
      </c>
      <c r="J1929" s="52">
        <f t="shared" si="30"/>
        <v>27712</v>
      </c>
      <c r="K1929" s="32">
        <f>DATEDIF(J1929,DATE(2023,6,8),"Y")</f>
        <v>47</v>
      </c>
    </row>
    <row r="1930" spans="1:11" x14ac:dyDescent="0.25">
      <c r="A1930" s="25" t="s">
        <v>1961</v>
      </c>
      <c r="B1930" s="26">
        <v>1995</v>
      </c>
      <c r="C1930" s="26" t="s">
        <v>30</v>
      </c>
      <c r="D1930" s="26">
        <v>4</v>
      </c>
      <c r="E1930" s="26">
        <v>0</v>
      </c>
      <c r="F1930" s="45">
        <v>25075.97</v>
      </c>
      <c r="G1930" s="25" t="s">
        <v>11</v>
      </c>
      <c r="H1930" s="25" t="s">
        <v>11</v>
      </c>
      <c r="I1930" s="25" t="s">
        <v>42</v>
      </c>
      <c r="J1930" s="53">
        <f t="shared" si="30"/>
        <v>35037</v>
      </c>
      <c r="K1930" s="33">
        <f>DATEDIF(J1930,DATE(2023,6,8),"Y")</f>
        <v>27</v>
      </c>
    </row>
    <row r="1931" spans="1:11" x14ac:dyDescent="0.25">
      <c r="A1931" s="22" t="s">
        <v>1962</v>
      </c>
      <c r="B1931" s="23">
        <v>1998</v>
      </c>
      <c r="C1931" s="23" t="s">
        <v>18</v>
      </c>
      <c r="D1931" s="23">
        <v>14</v>
      </c>
      <c r="E1931" s="23">
        <v>0</v>
      </c>
      <c r="F1931" s="44">
        <v>25081.77</v>
      </c>
      <c r="G1931" s="22" t="s">
        <v>11</v>
      </c>
      <c r="H1931" s="22" t="s">
        <v>11</v>
      </c>
      <c r="I1931" s="22" t="s">
        <v>13</v>
      </c>
      <c r="J1931" s="52">
        <f t="shared" si="30"/>
        <v>35960</v>
      </c>
      <c r="K1931" s="32">
        <f>DATEDIF(J1931,DATE(2023,6,8),"Y")</f>
        <v>24</v>
      </c>
    </row>
    <row r="1932" spans="1:11" x14ac:dyDescent="0.25">
      <c r="A1932" s="25" t="s">
        <v>1963</v>
      </c>
      <c r="B1932" s="26">
        <v>1998</v>
      </c>
      <c r="C1932" s="26" t="s">
        <v>15</v>
      </c>
      <c r="D1932" s="26">
        <v>24</v>
      </c>
      <c r="E1932" s="26">
        <v>0</v>
      </c>
      <c r="F1932" s="45">
        <v>25127.22</v>
      </c>
      <c r="G1932" s="25" t="s">
        <v>11</v>
      </c>
      <c r="H1932" s="25" t="s">
        <v>12</v>
      </c>
      <c r="I1932" s="25" t="s">
        <v>42</v>
      </c>
      <c r="J1932" s="53">
        <f t="shared" si="30"/>
        <v>36123</v>
      </c>
      <c r="K1932" s="33">
        <f>DATEDIF(J1932,DATE(2023,6,8),"Y")</f>
        <v>24</v>
      </c>
    </row>
    <row r="1933" spans="1:11" x14ac:dyDescent="0.25">
      <c r="A1933" s="22" t="s">
        <v>1964</v>
      </c>
      <c r="B1933" s="23">
        <v>1975</v>
      </c>
      <c r="C1933" s="23" t="s">
        <v>30</v>
      </c>
      <c r="D1933" s="23">
        <v>14</v>
      </c>
      <c r="E1933" s="23">
        <v>3</v>
      </c>
      <c r="F1933" s="44">
        <v>25309.49</v>
      </c>
      <c r="G1933" s="22" t="s">
        <v>11</v>
      </c>
      <c r="H1933" s="22" t="s">
        <v>16</v>
      </c>
      <c r="I1933" s="22" t="s">
        <v>42</v>
      </c>
      <c r="J1933" s="52">
        <f t="shared" si="30"/>
        <v>27742</v>
      </c>
      <c r="K1933" s="32">
        <f>DATEDIF(J1933,DATE(2023,6,8),"Y")</f>
        <v>47</v>
      </c>
    </row>
    <row r="1934" spans="1:11" x14ac:dyDescent="0.25">
      <c r="A1934" s="25" t="s">
        <v>1965</v>
      </c>
      <c r="B1934" s="26">
        <v>1972</v>
      </c>
      <c r="C1934" s="26" t="s">
        <v>20</v>
      </c>
      <c r="D1934" s="26">
        <v>26</v>
      </c>
      <c r="E1934" s="26">
        <v>2</v>
      </c>
      <c r="F1934" s="45">
        <v>25333.33</v>
      </c>
      <c r="G1934" s="25" t="s">
        <v>11</v>
      </c>
      <c r="H1934" s="25" t="s">
        <v>11</v>
      </c>
      <c r="I1934" s="25" t="s">
        <v>356</v>
      </c>
      <c r="J1934" s="53">
        <f t="shared" si="30"/>
        <v>26568</v>
      </c>
      <c r="K1934" s="33">
        <f>DATEDIF(J1934,DATE(2023,6,8),"Y")</f>
        <v>50</v>
      </c>
    </row>
    <row r="1935" spans="1:11" x14ac:dyDescent="0.25">
      <c r="A1935" s="22" t="s">
        <v>1966</v>
      </c>
      <c r="B1935" s="23">
        <v>1968</v>
      </c>
      <c r="C1935" s="23" t="s">
        <v>35</v>
      </c>
      <c r="D1935" s="23">
        <v>22</v>
      </c>
      <c r="E1935" s="23">
        <v>3</v>
      </c>
      <c r="F1935" s="44">
        <v>25382.3</v>
      </c>
      <c r="G1935" s="22" t="s">
        <v>11</v>
      </c>
      <c r="H1935" s="22" t="s">
        <v>11</v>
      </c>
      <c r="I1935" s="22" t="s">
        <v>42</v>
      </c>
      <c r="J1935" s="52">
        <f t="shared" si="30"/>
        <v>25072</v>
      </c>
      <c r="K1935" s="32">
        <f>DATEDIF(J1935,DATE(2023,6,8),"Y")</f>
        <v>54</v>
      </c>
    </row>
    <row r="1936" spans="1:11" x14ac:dyDescent="0.25">
      <c r="A1936" s="25" t="s">
        <v>1967</v>
      </c>
      <c r="B1936" s="26">
        <v>1968</v>
      </c>
      <c r="C1936" s="26" t="s">
        <v>30</v>
      </c>
      <c r="D1936" s="26">
        <v>11</v>
      </c>
      <c r="E1936" s="26">
        <v>1</v>
      </c>
      <c r="F1936" s="45">
        <v>25517.11</v>
      </c>
      <c r="G1936" s="25" t="s">
        <v>11</v>
      </c>
      <c r="H1936" s="25" t="s">
        <v>12</v>
      </c>
      <c r="I1936" s="25" t="s">
        <v>356</v>
      </c>
      <c r="J1936" s="53">
        <f t="shared" si="30"/>
        <v>25183</v>
      </c>
      <c r="K1936" s="33">
        <f>DATEDIF(J1936,DATE(2023,6,8),"Y")</f>
        <v>54</v>
      </c>
    </row>
    <row r="1937" spans="1:11" x14ac:dyDescent="0.25">
      <c r="A1937" s="22" t="s">
        <v>1968</v>
      </c>
      <c r="B1937" s="23">
        <v>2001</v>
      </c>
      <c r="C1937" s="23" t="s">
        <v>35</v>
      </c>
      <c r="D1937" s="23">
        <v>2</v>
      </c>
      <c r="E1937" s="23">
        <v>0</v>
      </c>
      <c r="F1937" s="44">
        <v>25648.98</v>
      </c>
      <c r="G1937" s="22" t="s">
        <v>11</v>
      </c>
      <c r="H1937" s="22" t="s">
        <v>16</v>
      </c>
      <c r="I1937" s="22" t="s">
        <v>42</v>
      </c>
      <c r="J1937" s="52">
        <f t="shared" si="30"/>
        <v>37105</v>
      </c>
      <c r="K1937" s="32">
        <f>DATEDIF(J1937,DATE(2023,6,8),"Y")</f>
        <v>21</v>
      </c>
    </row>
    <row r="1938" spans="1:11" x14ac:dyDescent="0.25">
      <c r="A1938" s="25" t="s">
        <v>1969</v>
      </c>
      <c r="B1938" s="26">
        <v>1972</v>
      </c>
      <c r="C1938" s="26" t="s">
        <v>10</v>
      </c>
      <c r="D1938" s="26">
        <v>17</v>
      </c>
      <c r="E1938" s="26">
        <v>0</v>
      </c>
      <c r="F1938" s="45">
        <v>25656.58</v>
      </c>
      <c r="G1938" s="25" t="s">
        <v>11</v>
      </c>
      <c r="H1938" s="25" t="s">
        <v>12</v>
      </c>
      <c r="I1938" s="25" t="s">
        <v>247</v>
      </c>
      <c r="J1938" s="53">
        <f t="shared" si="30"/>
        <v>26497</v>
      </c>
      <c r="K1938" s="33">
        <f>DATEDIF(J1938,DATE(2023,6,8),"Y")</f>
        <v>50</v>
      </c>
    </row>
    <row r="1939" spans="1:11" x14ac:dyDescent="0.25">
      <c r="A1939" s="22" t="s">
        <v>1970</v>
      </c>
      <c r="B1939" s="23">
        <v>1963</v>
      </c>
      <c r="C1939" s="23" t="s">
        <v>35</v>
      </c>
      <c r="D1939" s="23">
        <v>21</v>
      </c>
      <c r="E1939" s="23">
        <v>0</v>
      </c>
      <c r="F1939" s="44">
        <v>25678.78</v>
      </c>
      <c r="G1939" s="22" t="s">
        <v>11</v>
      </c>
      <c r="H1939" s="22" t="s">
        <v>12</v>
      </c>
      <c r="I1939" s="22" t="s">
        <v>23</v>
      </c>
      <c r="J1939" s="52">
        <f t="shared" si="30"/>
        <v>23244</v>
      </c>
      <c r="K1939" s="32">
        <f>DATEDIF(J1939,DATE(2023,6,8),"Y")</f>
        <v>59</v>
      </c>
    </row>
    <row r="1940" spans="1:11" x14ac:dyDescent="0.25">
      <c r="A1940" s="25" t="s">
        <v>1971</v>
      </c>
      <c r="B1940" s="26">
        <v>1970</v>
      </c>
      <c r="C1940" s="26" t="s">
        <v>30</v>
      </c>
      <c r="D1940" s="26">
        <v>3</v>
      </c>
      <c r="E1940" s="26">
        <v>3</v>
      </c>
      <c r="F1940" s="45">
        <v>25992.82</v>
      </c>
      <c r="G1940" s="25" t="s">
        <v>11</v>
      </c>
      <c r="H1940" s="25" t="s">
        <v>11</v>
      </c>
      <c r="I1940" s="25" t="s">
        <v>13</v>
      </c>
      <c r="J1940" s="53">
        <f t="shared" si="30"/>
        <v>25905</v>
      </c>
      <c r="K1940" s="33">
        <f>DATEDIF(J1940,DATE(2023,6,8),"Y")</f>
        <v>52</v>
      </c>
    </row>
    <row r="1941" spans="1:11" x14ac:dyDescent="0.25">
      <c r="A1941" s="22" t="s">
        <v>1972</v>
      </c>
      <c r="B1941" s="23">
        <v>2001</v>
      </c>
      <c r="C1941" s="23" t="s">
        <v>18</v>
      </c>
      <c r="D1941" s="23">
        <v>5</v>
      </c>
      <c r="E1941" s="23">
        <v>2</v>
      </c>
      <c r="F1941" s="44">
        <v>26018.95</v>
      </c>
      <c r="G1941" s="22" t="s">
        <v>11</v>
      </c>
      <c r="H1941" s="22" t="s">
        <v>11</v>
      </c>
      <c r="I1941" s="22" t="s">
        <v>23</v>
      </c>
      <c r="J1941" s="52">
        <f t="shared" si="30"/>
        <v>37047</v>
      </c>
      <c r="K1941" s="32">
        <f>DATEDIF(J1941,DATE(2023,6,8),"Y")</f>
        <v>22</v>
      </c>
    </row>
    <row r="1942" spans="1:11" x14ac:dyDescent="0.25">
      <c r="A1942" s="25" t="s">
        <v>1973</v>
      </c>
      <c r="B1942" s="26">
        <v>2000</v>
      </c>
      <c r="C1942" s="26" t="s">
        <v>30</v>
      </c>
      <c r="D1942" s="26">
        <v>26</v>
      </c>
      <c r="E1942" s="26">
        <v>0</v>
      </c>
      <c r="F1942" s="45">
        <v>26026.97</v>
      </c>
      <c r="G1942" s="25" t="s">
        <v>11</v>
      </c>
      <c r="H1942" s="25" t="s">
        <v>12</v>
      </c>
      <c r="I1942" s="25" t="s">
        <v>42</v>
      </c>
      <c r="J1942" s="53">
        <f t="shared" si="30"/>
        <v>36886</v>
      </c>
      <c r="K1942" s="33">
        <f>DATEDIF(J1942,DATE(2023,6,8),"Y")</f>
        <v>22</v>
      </c>
    </row>
    <row r="1943" spans="1:11" x14ac:dyDescent="0.25">
      <c r="A1943" s="22" t="s">
        <v>1974</v>
      </c>
      <c r="B1943" s="23">
        <v>1966</v>
      </c>
      <c r="C1943" s="23" t="s">
        <v>10</v>
      </c>
      <c r="D1943" s="23">
        <v>9</v>
      </c>
      <c r="E1943" s="23">
        <v>1</v>
      </c>
      <c r="F1943" s="44">
        <v>26109.33</v>
      </c>
      <c r="G1943" s="22" t="s">
        <v>11</v>
      </c>
      <c r="H1943" s="22" t="s">
        <v>12</v>
      </c>
      <c r="I1943" s="22" t="s">
        <v>23</v>
      </c>
      <c r="J1943" s="52">
        <f t="shared" si="30"/>
        <v>24297</v>
      </c>
      <c r="K1943" s="32">
        <f>DATEDIF(J1943,DATE(2023,6,8),"Y")</f>
        <v>56</v>
      </c>
    </row>
    <row r="1944" spans="1:11" x14ac:dyDescent="0.25">
      <c r="A1944" s="25" t="s">
        <v>1975</v>
      </c>
      <c r="B1944" s="26">
        <v>2002</v>
      </c>
      <c r="C1944" s="26" t="s">
        <v>37</v>
      </c>
      <c r="D1944" s="26">
        <v>11</v>
      </c>
      <c r="E1944" s="26">
        <v>0</v>
      </c>
      <c r="F1944" s="45">
        <v>26125.67</v>
      </c>
      <c r="G1944" s="25" t="s">
        <v>11</v>
      </c>
      <c r="H1944" s="25" t="s">
        <v>16</v>
      </c>
      <c r="I1944" s="25" t="s">
        <v>13</v>
      </c>
      <c r="J1944" s="53">
        <f t="shared" si="30"/>
        <v>37540</v>
      </c>
      <c r="K1944" s="33">
        <f>DATEDIF(J1944,DATE(2023,6,8),"Y")</f>
        <v>20</v>
      </c>
    </row>
    <row r="1945" spans="1:11" x14ac:dyDescent="0.25">
      <c r="A1945" s="22" t="s">
        <v>1976</v>
      </c>
      <c r="B1945" s="23">
        <v>1973</v>
      </c>
      <c r="C1945" s="23" t="s">
        <v>10</v>
      </c>
      <c r="D1945" s="23">
        <v>7</v>
      </c>
      <c r="E1945" s="23">
        <v>1</v>
      </c>
      <c r="F1945" s="44">
        <v>26140.36</v>
      </c>
      <c r="G1945" s="22" t="s">
        <v>11</v>
      </c>
      <c r="H1945" s="22" t="s">
        <v>12</v>
      </c>
      <c r="I1945" s="22" t="s">
        <v>42</v>
      </c>
      <c r="J1945" s="52">
        <f t="shared" si="30"/>
        <v>26852</v>
      </c>
      <c r="K1945" s="32">
        <f>DATEDIF(J1945,DATE(2023,6,8),"Y")</f>
        <v>49</v>
      </c>
    </row>
    <row r="1946" spans="1:11" x14ac:dyDescent="0.25">
      <c r="A1946" s="25" t="s">
        <v>1977</v>
      </c>
      <c r="B1946" s="26">
        <v>1975</v>
      </c>
      <c r="C1946" s="26" t="s">
        <v>18</v>
      </c>
      <c r="D1946" s="26">
        <v>4</v>
      </c>
      <c r="E1946" s="26">
        <v>1</v>
      </c>
      <c r="F1946" s="45">
        <v>26236.58</v>
      </c>
      <c r="G1946" s="25" t="s">
        <v>11</v>
      </c>
      <c r="H1946" s="25" t="s">
        <v>16</v>
      </c>
      <c r="I1946" s="25" t="s">
        <v>42</v>
      </c>
      <c r="J1946" s="53">
        <f t="shared" si="30"/>
        <v>27549</v>
      </c>
      <c r="K1946" s="33">
        <f>DATEDIF(J1946,DATE(2023,6,8),"Y")</f>
        <v>48</v>
      </c>
    </row>
    <row r="1947" spans="1:11" x14ac:dyDescent="0.25">
      <c r="A1947" s="22" t="s">
        <v>1978</v>
      </c>
      <c r="B1947" s="23">
        <v>2004</v>
      </c>
      <c r="C1947" s="23" t="s">
        <v>30</v>
      </c>
      <c r="D1947" s="23">
        <v>5</v>
      </c>
      <c r="E1947" s="23">
        <v>0</v>
      </c>
      <c r="F1947" s="44">
        <v>26316.59</v>
      </c>
      <c r="G1947" s="22" t="s">
        <v>11</v>
      </c>
      <c r="H1947" s="22" t="s">
        <v>12</v>
      </c>
      <c r="I1947" s="22" t="s">
        <v>42</v>
      </c>
      <c r="J1947" s="52">
        <f t="shared" si="30"/>
        <v>38326</v>
      </c>
      <c r="K1947" s="32">
        <f>DATEDIF(J1947,DATE(2023,6,8),"Y")</f>
        <v>18</v>
      </c>
    </row>
    <row r="1948" spans="1:11" x14ac:dyDescent="0.25">
      <c r="A1948" s="25" t="s">
        <v>1979</v>
      </c>
      <c r="B1948" s="26">
        <v>1974</v>
      </c>
      <c r="C1948" s="26" t="s">
        <v>20</v>
      </c>
      <c r="D1948" s="26">
        <v>21</v>
      </c>
      <c r="E1948" s="26">
        <v>1</v>
      </c>
      <c r="F1948" s="45">
        <v>26392.26</v>
      </c>
      <c r="G1948" s="25" t="s">
        <v>11</v>
      </c>
      <c r="H1948" s="25" t="s">
        <v>11</v>
      </c>
      <c r="I1948" s="25" t="s">
        <v>247</v>
      </c>
      <c r="J1948" s="53">
        <f t="shared" si="30"/>
        <v>27293</v>
      </c>
      <c r="K1948" s="33">
        <f>DATEDIF(J1948,DATE(2023,6,8),"Y")</f>
        <v>48</v>
      </c>
    </row>
    <row r="1949" spans="1:11" x14ac:dyDescent="0.25">
      <c r="A1949" s="22" t="s">
        <v>1980</v>
      </c>
      <c r="B1949" s="23">
        <v>1970</v>
      </c>
      <c r="C1949" s="23" t="s">
        <v>35</v>
      </c>
      <c r="D1949" s="23">
        <v>27</v>
      </c>
      <c r="E1949" s="23">
        <v>2</v>
      </c>
      <c r="F1949" s="44">
        <v>26467.1</v>
      </c>
      <c r="G1949" s="22" t="s">
        <v>11</v>
      </c>
      <c r="H1949" s="22" t="s">
        <v>12</v>
      </c>
      <c r="I1949" s="22" t="s">
        <v>23</v>
      </c>
      <c r="J1949" s="52">
        <f t="shared" si="30"/>
        <v>25807</v>
      </c>
      <c r="K1949" s="32">
        <f>DATEDIF(J1949,DATE(2023,6,8),"Y")</f>
        <v>52</v>
      </c>
    </row>
    <row r="1950" spans="1:11" x14ac:dyDescent="0.25">
      <c r="A1950" s="25" t="s">
        <v>1981</v>
      </c>
      <c r="B1950" s="26">
        <v>2004</v>
      </c>
      <c r="C1950" s="26" t="s">
        <v>20</v>
      </c>
      <c r="D1950" s="26">
        <v>5</v>
      </c>
      <c r="E1950" s="26">
        <v>0</v>
      </c>
      <c r="F1950" s="45">
        <v>26479.4</v>
      </c>
      <c r="G1950" s="25" t="s">
        <v>11</v>
      </c>
      <c r="H1950" s="25" t="s">
        <v>11</v>
      </c>
      <c r="I1950" s="25" t="s">
        <v>42</v>
      </c>
      <c r="J1950" s="53">
        <f t="shared" si="30"/>
        <v>38235</v>
      </c>
      <c r="K1950" s="33">
        <f>DATEDIF(J1950,DATE(2023,6,8),"Y")</f>
        <v>18</v>
      </c>
    </row>
    <row r="1951" spans="1:11" x14ac:dyDescent="0.25">
      <c r="A1951" s="22" t="s">
        <v>1982</v>
      </c>
      <c r="B1951" s="23">
        <v>1988</v>
      </c>
      <c r="C1951" s="23" t="s">
        <v>10</v>
      </c>
      <c r="D1951" s="23">
        <v>22</v>
      </c>
      <c r="E1951" s="23">
        <v>3</v>
      </c>
      <c r="F1951" s="44">
        <v>26607.89</v>
      </c>
      <c r="G1951" s="22" t="s">
        <v>11</v>
      </c>
      <c r="H1951" s="22" t="s">
        <v>16</v>
      </c>
      <c r="I1951" s="22" t="s">
        <v>42</v>
      </c>
      <c r="J1951" s="52">
        <f t="shared" si="30"/>
        <v>32346</v>
      </c>
      <c r="K1951" s="32">
        <f>DATEDIF(J1951,DATE(2023,6,8),"Y")</f>
        <v>34</v>
      </c>
    </row>
    <row r="1952" spans="1:11" x14ac:dyDescent="0.25">
      <c r="A1952" s="25" t="s">
        <v>1983</v>
      </c>
      <c r="B1952" s="26">
        <v>1991</v>
      </c>
      <c r="C1952" s="26" t="s">
        <v>35</v>
      </c>
      <c r="D1952" s="26">
        <v>22</v>
      </c>
      <c r="E1952" s="26">
        <v>3</v>
      </c>
      <c r="F1952" s="45">
        <v>26912.560000000001</v>
      </c>
      <c r="G1952" s="25" t="s">
        <v>11</v>
      </c>
      <c r="H1952" s="25" t="s">
        <v>11</v>
      </c>
      <c r="I1952" s="25" t="s">
        <v>42</v>
      </c>
      <c r="J1952" s="53">
        <f t="shared" si="30"/>
        <v>33472</v>
      </c>
      <c r="K1952" s="33">
        <f>DATEDIF(J1952,DATE(2023,6,8),"Y")</f>
        <v>31</v>
      </c>
    </row>
    <row r="1953" spans="1:11" x14ac:dyDescent="0.25">
      <c r="A1953" s="22" t="s">
        <v>1984</v>
      </c>
      <c r="B1953" s="23">
        <v>1958</v>
      </c>
      <c r="C1953" s="23" t="s">
        <v>30</v>
      </c>
      <c r="D1953" s="23">
        <v>25</v>
      </c>
      <c r="E1953" s="23">
        <v>0</v>
      </c>
      <c r="F1953" s="44">
        <v>26926.51</v>
      </c>
      <c r="G1953" s="22" t="s">
        <v>11</v>
      </c>
      <c r="H1953" s="22" t="s">
        <v>16</v>
      </c>
      <c r="I1953" s="22" t="s">
        <v>13</v>
      </c>
      <c r="J1953" s="52">
        <f t="shared" si="30"/>
        <v>21544</v>
      </c>
      <c r="K1953" s="32">
        <f>DATEDIF(J1953,DATE(2023,6,8),"Y")</f>
        <v>64</v>
      </c>
    </row>
    <row r="1954" spans="1:11" x14ac:dyDescent="0.25">
      <c r="A1954" s="25" t="s">
        <v>1985</v>
      </c>
      <c r="B1954" s="26">
        <v>2002</v>
      </c>
      <c r="C1954" s="26" t="s">
        <v>18</v>
      </c>
      <c r="D1954" s="26">
        <v>17</v>
      </c>
      <c r="E1954" s="26">
        <v>0</v>
      </c>
      <c r="F1954" s="45">
        <v>26927.69</v>
      </c>
      <c r="G1954" s="25" t="s">
        <v>11</v>
      </c>
      <c r="H1954" s="25" t="s">
        <v>11</v>
      </c>
      <c r="I1954" s="25" t="s">
        <v>42</v>
      </c>
      <c r="J1954" s="53">
        <f t="shared" si="30"/>
        <v>37424</v>
      </c>
      <c r="K1954" s="33">
        <f>DATEDIF(J1954,DATE(2023,6,8),"Y")</f>
        <v>20</v>
      </c>
    </row>
    <row r="1955" spans="1:11" x14ac:dyDescent="0.25">
      <c r="A1955" s="22" t="s">
        <v>1986</v>
      </c>
      <c r="B1955" s="23">
        <v>2000</v>
      </c>
      <c r="C1955" s="23" t="s">
        <v>15</v>
      </c>
      <c r="D1955" s="23">
        <v>9</v>
      </c>
      <c r="E1955" s="23">
        <v>0</v>
      </c>
      <c r="F1955" s="44">
        <v>26936.98</v>
      </c>
      <c r="G1955" s="22" t="s">
        <v>11</v>
      </c>
      <c r="H1955" s="22" t="s">
        <v>12</v>
      </c>
      <c r="I1955" s="22" t="s">
        <v>42</v>
      </c>
      <c r="J1955" s="52">
        <f t="shared" si="30"/>
        <v>36839</v>
      </c>
      <c r="K1955" s="32">
        <f>DATEDIF(J1955,DATE(2023,6,8),"Y")</f>
        <v>22</v>
      </c>
    </row>
    <row r="1956" spans="1:11" x14ac:dyDescent="0.25">
      <c r="A1956" s="25" t="s">
        <v>1987</v>
      </c>
      <c r="B1956" s="26">
        <v>1960</v>
      </c>
      <c r="C1956" s="26" t="s">
        <v>10</v>
      </c>
      <c r="D1956" s="26">
        <v>9</v>
      </c>
      <c r="E1956" s="26">
        <v>1</v>
      </c>
      <c r="F1956" s="45">
        <v>27000.98</v>
      </c>
      <c r="G1956" s="25" t="s">
        <v>11</v>
      </c>
      <c r="H1956" s="25" t="s">
        <v>11</v>
      </c>
      <c r="I1956" s="25" t="s">
        <v>13</v>
      </c>
      <c r="J1956" s="53">
        <f t="shared" si="30"/>
        <v>22106</v>
      </c>
      <c r="K1956" s="33">
        <f>DATEDIF(J1956,DATE(2023,6,8),"Y")</f>
        <v>62</v>
      </c>
    </row>
    <row r="1957" spans="1:11" x14ac:dyDescent="0.25">
      <c r="A1957" s="22" t="s">
        <v>1988</v>
      </c>
      <c r="B1957" s="23">
        <v>1958</v>
      </c>
      <c r="C1957" s="23" t="s">
        <v>18</v>
      </c>
      <c r="D1957" s="23">
        <v>30</v>
      </c>
      <c r="E1957" s="23">
        <v>0</v>
      </c>
      <c r="F1957" s="44">
        <v>27037.91</v>
      </c>
      <c r="G1957" s="22" t="s">
        <v>11</v>
      </c>
      <c r="H1957" s="22" t="s">
        <v>11</v>
      </c>
      <c r="I1957" s="22" t="s">
        <v>13</v>
      </c>
      <c r="J1957" s="52">
        <f t="shared" si="30"/>
        <v>21366</v>
      </c>
      <c r="K1957" s="32">
        <f>DATEDIF(J1957,DATE(2023,6,8),"Y")</f>
        <v>64</v>
      </c>
    </row>
    <row r="1958" spans="1:11" x14ac:dyDescent="0.25">
      <c r="A1958" s="25" t="s">
        <v>1989</v>
      </c>
      <c r="B1958" s="26">
        <v>1994</v>
      </c>
      <c r="C1958" s="26" t="s">
        <v>10</v>
      </c>
      <c r="D1958" s="26">
        <v>2</v>
      </c>
      <c r="E1958" s="26">
        <v>0</v>
      </c>
      <c r="F1958" s="45">
        <v>27080.639999999999</v>
      </c>
      <c r="G1958" s="25" t="s">
        <v>11</v>
      </c>
      <c r="H1958" s="25" t="s">
        <v>11</v>
      </c>
      <c r="I1958" s="25" t="s">
        <v>42</v>
      </c>
      <c r="J1958" s="53">
        <f t="shared" si="30"/>
        <v>34517</v>
      </c>
      <c r="K1958" s="33">
        <f>DATEDIF(J1958,DATE(2023,6,8),"Y")</f>
        <v>28</v>
      </c>
    </row>
    <row r="1959" spans="1:11" x14ac:dyDescent="0.25">
      <c r="A1959" s="22" t="s">
        <v>1990</v>
      </c>
      <c r="B1959" s="23">
        <v>1990</v>
      </c>
      <c r="C1959" s="23" t="s">
        <v>30</v>
      </c>
      <c r="D1959" s="23">
        <v>13</v>
      </c>
      <c r="E1959" s="23">
        <v>3</v>
      </c>
      <c r="F1959" s="44">
        <v>27092.38</v>
      </c>
      <c r="G1959" s="22" t="s">
        <v>11</v>
      </c>
      <c r="H1959" s="22" t="s">
        <v>12</v>
      </c>
      <c r="I1959" s="22" t="s">
        <v>42</v>
      </c>
      <c r="J1959" s="52">
        <f t="shared" si="30"/>
        <v>33220</v>
      </c>
      <c r="K1959" s="32">
        <f>DATEDIF(J1959,DATE(2023,6,8),"Y")</f>
        <v>32</v>
      </c>
    </row>
    <row r="1960" spans="1:11" x14ac:dyDescent="0.25">
      <c r="A1960" s="25" t="s">
        <v>1991</v>
      </c>
      <c r="B1960" s="26">
        <v>1970</v>
      </c>
      <c r="C1960" s="26" t="s">
        <v>37</v>
      </c>
      <c r="D1960" s="26">
        <v>2</v>
      </c>
      <c r="E1960" s="26">
        <v>0</v>
      </c>
      <c r="F1960" s="45">
        <v>27117.99</v>
      </c>
      <c r="G1960" s="25" t="s">
        <v>11</v>
      </c>
      <c r="H1960" s="25" t="s">
        <v>11</v>
      </c>
      <c r="I1960" s="25" t="s">
        <v>13</v>
      </c>
      <c r="J1960" s="53">
        <f t="shared" si="30"/>
        <v>25843</v>
      </c>
      <c r="K1960" s="33">
        <f>DATEDIF(J1960,DATE(2023,6,8),"Y")</f>
        <v>52</v>
      </c>
    </row>
    <row r="1961" spans="1:11" x14ac:dyDescent="0.25">
      <c r="A1961" s="22" t="s">
        <v>1992</v>
      </c>
      <c r="B1961" s="23">
        <v>1965</v>
      </c>
      <c r="C1961" s="23" t="s">
        <v>30</v>
      </c>
      <c r="D1961" s="23">
        <v>21</v>
      </c>
      <c r="E1961" s="23">
        <v>0</v>
      </c>
      <c r="F1961" s="44">
        <v>27218.44</v>
      </c>
      <c r="G1961" s="22" t="s">
        <v>11</v>
      </c>
      <c r="H1961" s="22" t="s">
        <v>16</v>
      </c>
      <c r="I1961" s="22" t="s">
        <v>356</v>
      </c>
      <c r="J1961" s="52">
        <f t="shared" si="30"/>
        <v>24097</v>
      </c>
      <c r="K1961" s="32">
        <f>DATEDIF(J1961,DATE(2023,6,8),"Y")</f>
        <v>57</v>
      </c>
    </row>
    <row r="1962" spans="1:11" x14ac:dyDescent="0.25">
      <c r="A1962" s="25" t="s">
        <v>1993</v>
      </c>
      <c r="B1962" s="26">
        <v>1999</v>
      </c>
      <c r="C1962" s="26" t="s">
        <v>30</v>
      </c>
      <c r="D1962" s="26">
        <v>2</v>
      </c>
      <c r="E1962" s="26">
        <v>0</v>
      </c>
      <c r="F1962" s="45">
        <v>27236.959999999999</v>
      </c>
      <c r="G1962" s="25" t="s">
        <v>11</v>
      </c>
      <c r="H1962" s="25" t="s">
        <v>16</v>
      </c>
      <c r="I1962" s="25" t="s">
        <v>42</v>
      </c>
      <c r="J1962" s="53">
        <f t="shared" si="30"/>
        <v>36496</v>
      </c>
      <c r="K1962" s="33">
        <f>DATEDIF(J1962,DATE(2023,6,8),"Y")</f>
        <v>23</v>
      </c>
    </row>
    <row r="1963" spans="1:11" x14ac:dyDescent="0.25">
      <c r="A1963" s="22" t="s">
        <v>1994</v>
      </c>
      <c r="B1963" s="23">
        <v>1968</v>
      </c>
      <c r="C1963" s="23" t="s">
        <v>18</v>
      </c>
      <c r="D1963" s="23">
        <v>6</v>
      </c>
      <c r="E1963" s="23">
        <v>3</v>
      </c>
      <c r="F1963" s="44">
        <v>27322.73</v>
      </c>
      <c r="G1963" s="22" t="s">
        <v>11</v>
      </c>
      <c r="H1963" s="22" t="s">
        <v>11</v>
      </c>
      <c r="I1963" s="22" t="s">
        <v>13</v>
      </c>
      <c r="J1963" s="52">
        <f t="shared" si="30"/>
        <v>24995</v>
      </c>
      <c r="K1963" s="32">
        <f>DATEDIF(J1963,DATE(2023,6,8),"Y")</f>
        <v>55</v>
      </c>
    </row>
    <row r="1964" spans="1:11" x14ac:dyDescent="0.25">
      <c r="A1964" s="25" t="s">
        <v>1995</v>
      </c>
      <c r="B1964" s="26">
        <v>1969</v>
      </c>
      <c r="C1964" s="26" t="s">
        <v>37</v>
      </c>
      <c r="D1964" s="26">
        <v>16</v>
      </c>
      <c r="E1964" s="26">
        <v>0</v>
      </c>
      <c r="F1964" s="45">
        <v>27346.04</v>
      </c>
      <c r="G1964" s="25" t="s">
        <v>11</v>
      </c>
      <c r="H1964" s="25" t="s">
        <v>11</v>
      </c>
      <c r="I1964" s="25" t="s">
        <v>13</v>
      </c>
      <c r="J1964" s="53">
        <f t="shared" si="30"/>
        <v>25492</v>
      </c>
      <c r="K1964" s="33">
        <f>DATEDIF(J1964,DATE(2023,6,8),"Y")</f>
        <v>53</v>
      </c>
    </row>
    <row r="1965" spans="1:11" x14ac:dyDescent="0.25">
      <c r="A1965" s="22" t="s">
        <v>1996</v>
      </c>
      <c r="B1965" s="23">
        <v>1988</v>
      </c>
      <c r="C1965" s="23" t="s">
        <v>20</v>
      </c>
      <c r="D1965" s="23">
        <v>15</v>
      </c>
      <c r="E1965" s="23">
        <v>2</v>
      </c>
      <c r="F1965" s="44">
        <v>27375.9</v>
      </c>
      <c r="G1965" s="22" t="s">
        <v>11</v>
      </c>
      <c r="H1965" s="22" t="s">
        <v>12</v>
      </c>
      <c r="I1965" s="22" t="s">
        <v>164</v>
      </c>
      <c r="J1965" s="52">
        <f t="shared" si="30"/>
        <v>32401</v>
      </c>
      <c r="K1965" s="32">
        <f>DATEDIF(J1965,DATE(2023,6,8),"Y")</f>
        <v>34</v>
      </c>
    </row>
    <row r="1966" spans="1:11" x14ac:dyDescent="0.25">
      <c r="A1966" s="25" t="s">
        <v>1997</v>
      </c>
      <c r="B1966" s="26">
        <v>1985</v>
      </c>
      <c r="C1966" s="26" t="s">
        <v>30</v>
      </c>
      <c r="D1966" s="26">
        <v>5</v>
      </c>
      <c r="E1966" s="26">
        <v>3</v>
      </c>
      <c r="F1966" s="45">
        <v>27432.73</v>
      </c>
      <c r="G1966" s="25" t="s">
        <v>11</v>
      </c>
      <c r="H1966" s="25" t="s">
        <v>16</v>
      </c>
      <c r="I1966" s="25" t="s">
        <v>42</v>
      </c>
      <c r="J1966" s="53">
        <f t="shared" si="30"/>
        <v>31386</v>
      </c>
      <c r="K1966" s="33">
        <f>DATEDIF(J1966,DATE(2023,6,8),"Y")</f>
        <v>37</v>
      </c>
    </row>
    <row r="1967" spans="1:11" x14ac:dyDescent="0.25">
      <c r="A1967" s="22" t="s">
        <v>1998</v>
      </c>
      <c r="B1967" s="23">
        <v>1981</v>
      </c>
      <c r="C1967" s="23" t="s">
        <v>37</v>
      </c>
      <c r="D1967" s="23">
        <v>3</v>
      </c>
      <c r="E1967" s="23">
        <v>1</v>
      </c>
      <c r="F1967" s="44">
        <v>27495.59</v>
      </c>
      <c r="G1967" s="22" t="s">
        <v>11</v>
      </c>
      <c r="H1967" s="22" t="s">
        <v>16</v>
      </c>
      <c r="I1967" s="22" t="s">
        <v>42</v>
      </c>
      <c r="J1967" s="52">
        <f t="shared" si="30"/>
        <v>29862</v>
      </c>
      <c r="K1967" s="32">
        <f>DATEDIF(J1967,DATE(2023,6,8),"Y")</f>
        <v>41</v>
      </c>
    </row>
    <row r="1968" spans="1:11" x14ac:dyDescent="0.25">
      <c r="A1968" s="25" t="s">
        <v>1999</v>
      </c>
      <c r="B1968" s="26">
        <v>1965</v>
      </c>
      <c r="C1968" s="26" t="s">
        <v>37</v>
      </c>
      <c r="D1968" s="26">
        <v>19</v>
      </c>
      <c r="E1968" s="26">
        <v>0</v>
      </c>
      <c r="F1968" s="45">
        <v>27533.91</v>
      </c>
      <c r="G1968" s="25" t="s">
        <v>11</v>
      </c>
      <c r="H1968" s="25" t="s">
        <v>12</v>
      </c>
      <c r="I1968" s="25" t="s">
        <v>13</v>
      </c>
      <c r="J1968" s="53">
        <f t="shared" si="30"/>
        <v>24034</v>
      </c>
      <c r="K1968" s="33">
        <f>DATEDIF(J1968,DATE(2023,6,8),"Y")</f>
        <v>57</v>
      </c>
    </row>
    <row r="1969" spans="1:11" x14ac:dyDescent="0.25">
      <c r="A1969" s="22" t="s">
        <v>2000</v>
      </c>
      <c r="B1969" s="23">
        <v>1984</v>
      </c>
      <c r="C1969" s="23" t="s">
        <v>10</v>
      </c>
      <c r="D1969" s="23">
        <v>22</v>
      </c>
      <c r="E1969" s="23">
        <v>3</v>
      </c>
      <c r="F1969" s="44">
        <v>27534.53</v>
      </c>
      <c r="G1969" s="22" t="s">
        <v>11</v>
      </c>
      <c r="H1969" s="22" t="s">
        <v>11</v>
      </c>
      <c r="I1969" s="22" t="s">
        <v>42</v>
      </c>
      <c r="J1969" s="52">
        <f t="shared" si="30"/>
        <v>30885</v>
      </c>
      <c r="K1969" s="32">
        <f>DATEDIF(J1969,DATE(2023,6,8),"Y")</f>
        <v>38</v>
      </c>
    </row>
    <row r="1970" spans="1:11" x14ac:dyDescent="0.25">
      <c r="A1970" s="25" t="s">
        <v>2001</v>
      </c>
      <c r="B1970" s="26">
        <v>1985</v>
      </c>
      <c r="C1970" s="26" t="s">
        <v>15</v>
      </c>
      <c r="D1970" s="26">
        <v>6</v>
      </c>
      <c r="E1970" s="26">
        <v>3</v>
      </c>
      <c r="F1970" s="45">
        <v>27598.93</v>
      </c>
      <c r="G1970" s="25" t="s">
        <v>11</v>
      </c>
      <c r="H1970" s="25" t="s">
        <v>16</v>
      </c>
      <c r="I1970" s="25" t="s">
        <v>42</v>
      </c>
      <c r="J1970" s="53">
        <f t="shared" si="30"/>
        <v>31357</v>
      </c>
      <c r="K1970" s="33">
        <f>DATEDIF(J1970,DATE(2023,6,8),"Y")</f>
        <v>37</v>
      </c>
    </row>
    <row r="1971" spans="1:11" x14ac:dyDescent="0.25">
      <c r="A1971" s="22" t="s">
        <v>2002</v>
      </c>
      <c r="B1971" s="23">
        <v>1992</v>
      </c>
      <c r="C1971" s="23" t="s">
        <v>18</v>
      </c>
      <c r="D1971" s="23">
        <v>11</v>
      </c>
      <c r="E1971" s="23">
        <v>0</v>
      </c>
      <c r="F1971" s="44">
        <v>27614.71</v>
      </c>
      <c r="G1971" s="22" t="s">
        <v>11</v>
      </c>
      <c r="H1971" s="22" t="s">
        <v>12</v>
      </c>
      <c r="I1971" s="22" t="s">
        <v>42</v>
      </c>
      <c r="J1971" s="52">
        <f t="shared" si="30"/>
        <v>33766</v>
      </c>
      <c r="K1971" s="32">
        <f>DATEDIF(J1971,DATE(2023,6,8),"Y")</f>
        <v>30</v>
      </c>
    </row>
    <row r="1972" spans="1:11" x14ac:dyDescent="0.25">
      <c r="A1972" s="25" t="s">
        <v>2003</v>
      </c>
      <c r="B1972" s="26">
        <v>1997</v>
      </c>
      <c r="C1972" s="26" t="s">
        <v>20</v>
      </c>
      <c r="D1972" s="26">
        <v>9</v>
      </c>
      <c r="E1972" s="26">
        <v>0</v>
      </c>
      <c r="F1972" s="45">
        <v>27619.360000000001</v>
      </c>
      <c r="G1972" s="25" t="s">
        <v>11</v>
      </c>
      <c r="H1972" s="25" t="s">
        <v>12</v>
      </c>
      <c r="I1972" s="25" t="s">
        <v>42</v>
      </c>
      <c r="J1972" s="53">
        <f t="shared" si="30"/>
        <v>35682</v>
      </c>
      <c r="K1972" s="33">
        <f>DATEDIF(J1972,DATE(2023,6,8),"Y")</f>
        <v>25</v>
      </c>
    </row>
    <row r="1973" spans="1:11" x14ac:dyDescent="0.25">
      <c r="A1973" s="22" t="s">
        <v>2004</v>
      </c>
      <c r="B1973" s="23">
        <v>1997</v>
      </c>
      <c r="C1973" s="23" t="s">
        <v>37</v>
      </c>
      <c r="D1973" s="23">
        <v>7</v>
      </c>
      <c r="E1973" s="23">
        <v>0</v>
      </c>
      <c r="F1973" s="44">
        <v>27625.17</v>
      </c>
      <c r="G1973" s="22" t="s">
        <v>16</v>
      </c>
      <c r="H1973" s="22" t="s">
        <v>16</v>
      </c>
      <c r="I1973" s="22" t="s">
        <v>42</v>
      </c>
      <c r="J1973" s="52">
        <f t="shared" si="30"/>
        <v>35710</v>
      </c>
      <c r="K1973" s="32">
        <f>DATEDIF(J1973,DATE(2023,6,8),"Y")</f>
        <v>25</v>
      </c>
    </row>
    <row r="1974" spans="1:11" x14ac:dyDescent="0.25">
      <c r="A1974" s="25" t="s">
        <v>2005</v>
      </c>
      <c r="B1974" s="26">
        <v>1992</v>
      </c>
      <c r="C1974" s="26" t="s">
        <v>10</v>
      </c>
      <c r="D1974" s="26">
        <v>3</v>
      </c>
      <c r="E1974" s="26">
        <v>0</v>
      </c>
      <c r="F1974" s="45">
        <v>27696.11</v>
      </c>
      <c r="G1974" s="25" t="s">
        <v>16</v>
      </c>
      <c r="H1974" s="25" t="s">
        <v>11</v>
      </c>
      <c r="I1974" s="25" t="s">
        <v>42</v>
      </c>
      <c r="J1974" s="53">
        <f t="shared" si="30"/>
        <v>33788</v>
      </c>
      <c r="K1974" s="33">
        <f>DATEDIF(J1974,DATE(2023,6,8),"Y")</f>
        <v>30</v>
      </c>
    </row>
    <row r="1975" spans="1:11" x14ac:dyDescent="0.25">
      <c r="A1975" s="22" t="s">
        <v>2006</v>
      </c>
      <c r="B1975" s="23">
        <v>2002</v>
      </c>
      <c r="C1975" s="23" t="s">
        <v>30</v>
      </c>
      <c r="D1975" s="23">
        <v>6</v>
      </c>
      <c r="E1975" s="23">
        <v>1</v>
      </c>
      <c r="F1975" s="44">
        <v>27724.29</v>
      </c>
      <c r="G1975" s="22" t="s">
        <v>16</v>
      </c>
      <c r="H1975" s="22" t="s">
        <v>12</v>
      </c>
      <c r="I1975" s="22" t="s">
        <v>13</v>
      </c>
      <c r="J1975" s="52">
        <f t="shared" si="30"/>
        <v>37596</v>
      </c>
      <c r="K1975" s="32">
        <f>DATEDIF(J1975,DATE(2023,6,8),"Y")</f>
        <v>20</v>
      </c>
    </row>
    <row r="1976" spans="1:11" x14ac:dyDescent="0.25">
      <c r="A1976" s="25" t="s">
        <v>2007</v>
      </c>
      <c r="B1976" s="26">
        <v>1960</v>
      </c>
      <c r="C1976" s="26" t="s">
        <v>10</v>
      </c>
      <c r="D1976" s="26">
        <v>6</v>
      </c>
      <c r="E1976" s="26">
        <v>0</v>
      </c>
      <c r="F1976" s="45">
        <v>27808.73</v>
      </c>
      <c r="G1976" s="25" t="s">
        <v>16</v>
      </c>
      <c r="H1976" s="25" t="s">
        <v>16</v>
      </c>
      <c r="I1976" s="25" t="s">
        <v>13</v>
      </c>
      <c r="J1976" s="53">
        <f t="shared" si="30"/>
        <v>22103</v>
      </c>
      <c r="K1976" s="33">
        <f>DATEDIF(J1976,DATE(2023,6,8),"Y")</f>
        <v>62</v>
      </c>
    </row>
    <row r="1977" spans="1:11" x14ac:dyDescent="0.25">
      <c r="A1977" s="22" t="s">
        <v>2008</v>
      </c>
      <c r="B1977" s="23">
        <v>1985</v>
      </c>
      <c r="C1977" s="23" t="s">
        <v>30</v>
      </c>
      <c r="D1977" s="23">
        <v>4</v>
      </c>
      <c r="E1977" s="23">
        <v>3</v>
      </c>
      <c r="F1977" s="44">
        <v>27849.94</v>
      </c>
      <c r="G1977" s="22" t="s">
        <v>16</v>
      </c>
      <c r="H1977" s="22" t="s">
        <v>16</v>
      </c>
      <c r="I1977" s="22" t="s">
        <v>42</v>
      </c>
      <c r="J1977" s="52">
        <f t="shared" si="30"/>
        <v>31385</v>
      </c>
      <c r="K1977" s="32">
        <f>DATEDIF(J1977,DATE(2023,6,8),"Y")</f>
        <v>37</v>
      </c>
    </row>
    <row r="1978" spans="1:11" x14ac:dyDescent="0.25">
      <c r="A1978" s="25" t="s">
        <v>2009</v>
      </c>
      <c r="B1978" s="26">
        <v>1989</v>
      </c>
      <c r="C1978" s="26" t="s">
        <v>15</v>
      </c>
      <c r="D1978" s="26">
        <v>21</v>
      </c>
      <c r="E1978" s="26">
        <v>3</v>
      </c>
      <c r="F1978" s="45">
        <v>27925.86</v>
      </c>
      <c r="G1978" s="25" t="s">
        <v>16</v>
      </c>
      <c r="H1978" s="25" t="s">
        <v>11</v>
      </c>
      <c r="I1978" s="25" t="s">
        <v>42</v>
      </c>
      <c r="J1978" s="53">
        <f t="shared" si="30"/>
        <v>32833</v>
      </c>
      <c r="K1978" s="33">
        <f>DATEDIF(J1978,DATE(2023,6,8),"Y")</f>
        <v>33</v>
      </c>
    </row>
    <row r="1979" spans="1:11" x14ac:dyDescent="0.25">
      <c r="A1979" s="22" t="s">
        <v>2010</v>
      </c>
      <c r="B1979" s="23">
        <v>1991</v>
      </c>
      <c r="C1979" s="23" t="s">
        <v>18</v>
      </c>
      <c r="D1979" s="23">
        <v>4</v>
      </c>
      <c r="E1979" s="23">
        <v>3</v>
      </c>
      <c r="F1979" s="44">
        <v>27931.11</v>
      </c>
      <c r="G1979" s="22" t="s">
        <v>16</v>
      </c>
      <c r="H1979" s="22" t="s">
        <v>12</v>
      </c>
      <c r="I1979" s="22" t="s">
        <v>42</v>
      </c>
      <c r="J1979" s="52">
        <f t="shared" si="30"/>
        <v>33393</v>
      </c>
      <c r="K1979" s="32">
        <f>DATEDIF(J1979,DATE(2023,6,8),"Y")</f>
        <v>32</v>
      </c>
    </row>
    <row r="1980" spans="1:11" x14ac:dyDescent="0.25">
      <c r="A1980" s="25" t="s">
        <v>2011</v>
      </c>
      <c r="B1980" s="26">
        <v>1961</v>
      </c>
      <c r="C1980" s="26" t="s">
        <v>10</v>
      </c>
      <c r="D1980" s="26">
        <v>28</v>
      </c>
      <c r="E1980" s="26">
        <v>3</v>
      </c>
      <c r="F1980" s="45">
        <v>27941.29</v>
      </c>
      <c r="G1980" s="25" t="s">
        <v>16</v>
      </c>
      <c r="H1980" s="25" t="s">
        <v>12</v>
      </c>
      <c r="I1980" s="25" t="s">
        <v>42</v>
      </c>
      <c r="J1980" s="53">
        <f t="shared" si="30"/>
        <v>22490</v>
      </c>
      <c r="K1980" s="33">
        <f>DATEDIF(J1980,DATE(2023,6,8),"Y")</f>
        <v>61</v>
      </c>
    </row>
    <row r="1981" spans="1:11" x14ac:dyDescent="0.25">
      <c r="A1981" s="22" t="s">
        <v>2012</v>
      </c>
      <c r="B1981" s="23">
        <v>1999</v>
      </c>
      <c r="C1981" s="23" t="s">
        <v>30</v>
      </c>
      <c r="D1981" s="23">
        <v>21</v>
      </c>
      <c r="E1981" s="23">
        <v>0</v>
      </c>
      <c r="F1981" s="44">
        <v>27980.77</v>
      </c>
      <c r="G1981" s="22" t="s">
        <v>16</v>
      </c>
      <c r="H1981" s="22" t="s">
        <v>16</v>
      </c>
      <c r="I1981" s="22" t="s">
        <v>42</v>
      </c>
      <c r="J1981" s="52">
        <f t="shared" si="30"/>
        <v>36515</v>
      </c>
      <c r="K1981" s="32">
        <f>DATEDIF(J1981,DATE(2023,6,8),"Y")</f>
        <v>23</v>
      </c>
    </row>
    <row r="1982" spans="1:11" x14ac:dyDescent="0.25">
      <c r="A1982" s="25" t="s">
        <v>2013</v>
      </c>
      <c r="B1982" s="26">
        <v>1985</v>
      </c>
      <c r="C1982" s="26" t="s">
        <v>15</v>
      </c>
      <c r="D1982" s="26">
        <v>29</v>
      </c>
      <c r="E1982" s="26">
        <v>3</v>
      </c>
      <c r="F1982" s="45">
        <v>28006.94</v>
      </c>
      <c r="G1982" s="25" t="s">
        <v>16</v>
      </c>
      <c r="H1982" s="25" t="s">
        <v>11</v>
      </c>
      <c r="I1982" s="25" t="s">
        <v>42</v>
      </c>
      <c r="J1982" s="53">
        <f t="shared" si="30"/>
        <v>31380</v>
      </c>
      <c r="K1982" s="33">
        <f>DATEDIF(J1982,DATE(2023,6,8),"Y")</f>
        <v>37</v>
      </c>
    </row>
    <row r="1983" spans="1:11" x14ac:dyDescent="0.25">
      <c r="A1983" s="22" t="s">
        <v>2014</v>
      </c>
      <c r="B1983" s="23">
        <v>1960</v>
      </c>
      <c r="C1983" s="23" t="s">
        <v>15</v>
      </c>
      <c r="D1983" s="23">
        <v>22</v>
      </c>
      <c r="E1983" s="23">
        <v>0</v>
      </c>
      <c r="F1983" s="44">
        <v>28101.33</v>
      </c>
      <c r="G1983" s="22" t="s">
        <v>16</v>
      </c>
      <c r="H1983" s="22" t="s">
        <v>11</v>
      </c>
      <c r="I1983" s="22" t="s">
        <v>166</v>
      </c>
      <c r="J1983" s="52">
        <f t="shared" si="30"/>
        <v>22242</v>
      </c>
      <c r="K1983" s="32">
        <f>DATEDIF(J1983,DATE(2023,6,8),"Y")</f>
        <v>62</v>
      </c>
    </row>
    <row r="1984" spans="1:11" x14ac:dyDescent="0.25">
      <c r="A1984" s="25" t="s">
        <v>2015</v>
      </c>
      <c r="B1984" s="26">
        <v>1999</v>
      </c>
      <c r="C1984" s="26" t="s">
        <v>20</v>
      </c>
      <c r="D1984" s="26">
        <v>6</v>
      </c>
      <c r="E1984" s="26">
        <v>0</v>
      </c>
      <c r="F1984" s="45">
        <v>28245.34</v>
      </c>
      <c r="G1984" s="25" t="s">
        <v>16</v>
      </c>
      <c r="H1984" s="25" t="s">
        <v>12</v>
      </c>
      <c r="I1984" s="25" t="s">
        <v>42</v>
      </c>
      <c r="J1984" s="53">
        <f t="shared" si="30"/>
        <v>36409</v>
      </c>
      <c r="K1984" s="33">
        <f>DATEDIF(J1984,DATE(2023,6,8),"Y")</f>
        <v>23</v>
      </c>
    </row>
    <row r="1985" spans="1:11" x14ac:dyDescent="0.25">
      <c r="A1985" s="22" t="s">
        <v>2016</v>
      </c>
      <c r="B1985" s="23">
        <v>1963</v>
      </c>
      <c r="C1985" s="23" t="s">
        <v>15</v>
      </c>
      <c r="D1985" s="23">
        <v>25</v>
      </c>
      <c r="E1985" s="23">
        <v>1</v>
      </c>
      <c r="F1985" s="44">
        <v>28287.9</v>
      </c>
      <c r="G1985" s="22" t="s">
        <v>16</v>
      </c>
      <c r="H1985" s="22" t="s">
        <v>16</v>
      </c>
      <c r="I1985" s="22" t="s">
        <v>13</v>
      </c>
      <c r="J1985" s="52">
        <f t="shared" si="30"/>
        <v>23340</v>
      </c>
      <c r="K1985" s="32">
        <f>DATEDIF(J1985,DATE(2023,6,8),"Y")</f>
        <v>59</v>
      </c>
    </row>
    <row r="1986" spans="1:11" x14ac:dyDescent="0.25">
      <c r="A1986" s="25" t="s">
        <v>2017</v>
      </c>
      <c r="B1986" s="26">
        <v>1990</v>
      </c>
      <c r="C1986" s="26" t="s">
        <v>30</v>
      </c>
      <c r="D1986" s="26">
        <v>24</v>
      </c>
      <c r="E1986" s="26">
        <v>3</v>
      </c>
      <c r="F1986" s="45">
        <v>28302.33</v>
      </c>
      <c r="G1986" s="25" t="s">
        <v>16</v>
      </c>
      <c r="H1986" s="25" t="s">
        <v>11</v>
      </c>
      <c r="I1986" s="25" t="s">
        <v>42</v>
      </c>
      <c r="J1986" s="53">
        <f t="shared" si="30"/>
        <v>33231</v>
      </c>
      <c r="K1986" s="33">
        <f>DATEDIF(J1986,DATE(2023,6,8),"Y")</f>
        <v>32</v>
      </c>
    </row>
    <row r="1987" spans="1:11" x14ac:dyDescent="0.25">
      <c r="A1987" s="22" t="s">
        <v>2018</v>
      </c>
      <c r="B1987" s="23">
        <v>1977</v>
      </c>
      <c r="C1987" s="23" t="s">
        <v>30</v>
      </c>
      <c r="D1987" s="23">
        <v>2</v>
      </c>
      <c r="E1987" s="23">
        <v>1</v>
      </c>
      <c r="F1987" s="44">
        <v>28340.19</v>
      </c>
      <c r="G1987" s="22" t="s">
        <v>16</v>
      </c>
      <c r="H1987" s="22" t="s">
        <v>11</v>
      </c>
      <c r="I1987" s="22" t="s">
        <v>23</v>
      </c>
      <c r="J1987" s="52">
        <f t="shared" ref="J1987:J2050" si="31">DATE(B1987,MONTH(1&amp;C1987),D1987)</f>
        <v>28461</v>
      </c>
      <c r="K1987" s="32">
        <f>DATEDIF(J1987,DATE(2023,6,8),"Y")</f>
        <v>45</v>
      </c>
    </row>
    <row r="1988" spans="1:11" x14ac:dyDescent="0.25">
      <c r="A1988" s="25" t="s">
        <v>2019</v>
      </c>
      <c r="B1988" s="26">
        <v>1974</v>
      </c>
      <c r="C1988" s="26" t="s">
        <v>20</v>
      </c>
      <c r="D1988" s="26">
        <v>16</v>
      </c>
      <c r="E1988" s="26">
        <v>1</v>
      </c>
      <c r="F1988" s="45">
        <v>28468.92</v>
      </c>
      <c r="G1988" s="25" t="s">
        <v>16</v>
      </c>
      <c r="H1988" s="25" t="s">
        <v>16</v>
      </c>
      <c r="I1988" s="25" t="s">
        <v>23</v>
      </c>
      <c r="J1988" s="53">
        <f t="shared" si="31"/>
        <v>27288</v>
      </c>
      <c r="K1988" s="33">
        <f>DATEDIF(J1988,DATE(2023,6,8),"Y")</f>
        <v>48</v>
      </c>
    </row>
    <row r="1989" spans="1:11" x14ac:dyDescent="0.25">
      <c r="A1989" s="22" t="s">
        <v>2020</v>
      </c>
      <c r="B1989" s="23">
        <v>1982</v>
      </c>
      <c r="C1989" s="23" t="s">
        <v>30</v>
      </c>
      <c r="D1989" s="23">
        <v>11</v>
      </c>
      <c r="E1989" s="23">
        <v>1</v>
      </c>
      <c r="F1989" s="44">
        <v>28476.73</v>
      </c>
      <c r="G1989" s="22" t="s">
        <v>16</v>
      </c>
      <c r="H1989" s="22" t="s">
        <v>11</v>
      </c>
      <c r="I1989" s="22" t="s">
        <v>23</v>
      </c>
      <c r="J1989" s="52">
        <f t="shared" si="31"/>
        <v>30296</v>
      </c>
      <c r="K1989" s="32">
        <f>DATEDIF(J1989,DATE(2023,6,8),"Y")</f>
        <v>40</v>
      </c>
    </row>
    <row r="1990" spans="1:11" x14ac:dyDescent="0.25">
      <c r="A1990" s="25" t="s">
        <v>2021</v>
      </c>
      <c r="B1990" s="26">
        <v>1985</v>
      </c>
      <c r="C1990" s="26" t="s">
        <v>20</v>
      </c>
      <c r="D1990" s="26">
        <v>27</v>
      </c>
      <c r="E1990" s="26">
        <v>3</v>
      </c>
      <c r="F1990" s="45">
        <v>28542.86</v>
      </c>
      <c r="G1990" s="25" t="s">
        <v>16</v>
      </c>
      <c r="H1990" s="25" t="s">
        <v>12</v>
      </c>
      <c r="I1990" s="25" t="s">
        <v>42</v>
      </c>
      <c r="J1990" s="53">
        <f t="shared" si="31"/>
        <v>31317</v>
      </c>
      <c r="K1990" s="33">
        <f>DATEDIF(J1990,DATE(2023,6,8),"Y")</f>
        <v>37</v>
      </c>
    </row>
    <row r="1991" spans="1:11" x14ac:dyDescent="0.25">
      <c r="A1991" s="22" t="s">
        <v>2022</v>
      </c>
      <c r="B1991" s="23">
        <v>1990</v>
      </c>
      <c r="C1991" s="23" t="s">
        <v>30</v>
      </c>
      <c r="D1991" s="23">
        <v>5</v>
      </c>
      <c r="E1991" s="23">
        <v>3</v>
      </c>
      <c r="F1991" s="44">
        <v>28716.14</v>
      </c>
      <c r="G1991" s="22" t="s">
        <v>16</v>
      </c>
      <c r="H1991" s="22" t="s">
        <v>12</v>
      </c>
      <c r="I1991" s="22" t="s">
        <v>42</v>
      </c>
      <c r="J1991" s="52">
        <f t="shared" si="31"/>
        <v>33212</v>
      </c>
      <c r="K1991" s="32">
        <f>DATEDIF(J1991,DATE(2023,6,8),"Y")</f>
        <v>32</v>
      </c>
    </row>
    <row r="1992" spans="1:11" x14ac:dyDescent="0.25">
      <c r="A1992" s="25" t="s">
        <v>2023</v>
      </c>
      <c r="B1992" s="26">
        <v>1961</v>
      </c>
      <c r="C1992" s="26" t="s">
        <v>35</v>
      </c>
      <c r="D1992" s="26">
        <v>3</v>
      </c>
      <c r="E1992" s="26">
        <v>1</v>
      </c>
      <c r="F1992" s="45">
        <v>28868.66</v>
      </c>
      <c r="G1992" s="25" t="s">
        <v>16</v>
      </c>
      <c r="H1992" s="25" t="s">
        <v>11</v>
      </c>
      <c r="I1992" s="25" t="s">
        <v>23</v>
      </c>
      <c r="J1992" s="53">
        <f t="shared" si="31"/>
        <v>22496</v>
      </c>
      <c r="K1992" s="33">
        <f>DATEDIF(J1992,DATE(2023,6,8),"Y")</f>
        <v>61</v>
      </c>
    </row>
    <row r="1993" spans="1:11" x14ac:dyDescent="0.25">
      <c r="A1993" s="22" t="s">
        <v>2024</v>
      </c>
      <c r="B1993" s="23">
        <v>1962</v>
      </c>
      <c r="C1993" s="23" t="s">
        <v>10</v>
      </c>
      <c r="D1993" s="23">
        <v>25</v>
      </c>
      <c r="E1993" s="23">
        <v>0</v>
      </c>
      <c r="F1993" s="44">
        <v>28923.14</v>
      </c>
      <c r="G1993" s="22" t="s">
        <v>16</v>
      </c>
      <c r="H1993" s="22" t="s">
        <v>16</v>
      </c>
      <c r="I1993" s="22" t="s">
        <v>23</v>
      </c>
      <c r="J1993" s="52">
        <f t="shared" si="31"/>
        <v>22852</v>
      </c>
      <c r="K1993" s="32">
        <f>DATEDIF(J1993,DATE(2023,6,8),"Y")</f>
        <v>60</v>
      </c>
    </row>
    <row r="1994" spans="1:11" x14ac:dyDescent="0.25">
      <c r="A1994" s="25" t="s">
        <v>2025</v>
      </c>
      <c r="B1994" s="26">
        <v>1959</v>
      </c>
      <c r="C1994" s="26" t="s">
        <v>30</v>
      </c>
      <c r="D1994" s="26">
        <v>5</v>
      </c>
      <c r="E1994" s="26">
        <v>0</v>
      </c>
      <c r="F1994" s="45">
        <v>28950.47</v>
      </c>
      <c r="G1994" s="25" t="s">
        <v>16</v>
      </c>
      <c r="H1994" s="25" t="s">
        <v>16</v>
      </c>
      <c r="I1994" s="25" t="s">
        <v>23</v>
      </c>
      <c r="J1994" s="53">
        <f t="shared" si="31"/>
        <v>21889</v>
      </c>
      <c r="K1994" s="33">
        <f>DATEDIF(J1994,DATE(2023,6,8),"Y")</f>
        <v>63</v>
      </c>
    </row>
    <row r="1995" spans="1:11" x14ac:dyDescent="0.25">
      <c r="A1995" s="22" t="s">
        <v>2026</v>
      </c>
      <c r="B1995" s="23">
        <v>2003</v>
      </c>
      <c r="C1995" s="23" t="s">
        <v>20</v>
      </c>
      <c r="D1995" s="23">
        <v>1</v>
      </c>
      <c r="E1995" s="23">
        <v>0</v>
      </c>
      <c r="F1995" s="44">
        <v>28998.68</v>
      </c>
      <c r="G1995" s="22" t="s">
        <v>16</v>
      </c>
      <c r="H1995" s="22" t="s">
        <v>12</v>
      </c>
      <c r="I1995" s="22" t="s">
        <v>42</v>
      </c>
      <c r="J1995" s="52">
        <f t="shared" si="31"/>
        <v>37865</v>
      </c>
      <c r="K1995" s="32">
        <f>DATEDIF(J1995,DATE(2023,6,8),"Y")</f>
        <v>19</v>
      </c>
    </row>
    <row r="1996" spans="1:11" x14ac:dyDescent="0.25">
      <c r="A1996" s="25" t="s">
        <v>2027</v>
      </c>
      <c r="B1996" s="26">
        <v>1992</v>
      </c>
      <c r="C1996" s="26" t="s">
        <v>10</v>
      </c>
      <c r="D1996" s="26">
        <v>7</v>
      </c>
      <c r="E1996" s="26">
        <v>0</v>
      </c>
      <c r="F1996" s="45">
        <v>29007.82</v>
      </c>
      <c r="G1996" s="25" t="s">
        <v>16</v>
      </c>
      <c r="H1996" s="25" t="s">
        <v>12</v>
      </c>
      <c r="I1996" s="25" t="s">
        <v>42</v>
      </c>
      <c r="J1996" s="53">
        <f t="shared" si="31"/>
        <v>33792</v>
      </c>
      <c r="K1996" s="33">
        <f>DATEDIF(J1996,DATE(2023,6,8),"Y")</f>
        <v>30</v>
      </c>
    </row>
    <row r="1997" spans="1:11" x14ac:dyDescent="0.25">
      <c r="A1997" s="22" t="s">
        <v>2028</v>
      </c>
      <c r="B1997" s="23">
        <v>1980</v>
      </c>
      <c r="C1997" s="23" t="s">
        <v>10</v>
      </c>
      <c r="D1997" s="23">
        <v>14</v>
      </c>
      <c r="E1997" s="23">
        <v>2</v>
      </c>
      <c r="F1997" s="44">
        <v>29114.21</v>
      </c>
      <c r="G1997" s="22" t="s">
        <v>16</v>
      </c>
      <c r="H1997" s="22" t="s">
        <v>12</v>
      </c>
      <c r="I1997" s="22" t="s">
        <v>42</v>
      </c>
      <c r="J1997" s="52">
        <f t="shared" si="31"/>
        <v>29416</v>
      </c>
      <c r="K1997" s="32">
        <f>DATEDIF(J1997,DATE(2023,6,8),"Y")</f>
        <v>42</v>
      </c>
    </row>
    <row r="1998" spans="1:11" x14ac:dyDescent="0.25">
      <c r="A1998" s="25" t="s">
        <v>2029</v>
      </c>
      <c r="B1998" s="26">
        <v>1978</v>
      </c>
      <c r="C1998" s="26" t="s">
        <v>15</v>
      </c>
      <c r="D1998" s="26">
        <v>29</v>
      </c>
      <c r="E1998" s="26">
        <v>2</v>
      </c>
      <c r="F1998" s="45">
        <v>29114.77</v>
      </c>
      <c r="G1998" s="25" t="s">
        <v>16</v>
      </c>
      <c r="H1998" s="25" t="s">
        <v>16</v>
      </c>
      <c r="I1998" s="25" t="s">
        <v>42</v>
      </c>
      <c r="J1998" s="53">
        <f t="shared" si="31"/>
        <v>28823</v>
      </c>
      <c r="K1998" s="33">
        <f>DATEDIF(J1998,DATE(2023,6,8),"Y")</f>
        <v>44</v>
      </c>
    </row>
    <row r="1999" spans="1:11" x14ac:dyDescent="0.25">
      <c r="A1999" s="22" t="s">
        <v>2030</v>
      </c>
      <c r="B1999" s="23">
        <v>1961</v>
      </c>
      <c r="C1999" s="23" t="s">
        <v>30</v>
      </c>
      <c r="D1999" s="23">
        <v>24</v>
      </c>
      <c r="E1999" s="23">
        <v>0</v>
      </c>
      <c r="F1999" s="44">
        <v>29141.360000000001</v>
      </c>
      <c r="G1999" s="22" t="s">
        <v>16</v>
      </c>
      <c r="H1999" s="22" t="s">
        <v>12</v>
      </c>
      <c r="I1999" s="22" t="s">
        <v>23</v>
      </c>
      <c r="J1999" s="52">
        <f t="shared" si="31"/>
        <v>22639</v>
      </c>
      <c r="K1999" s="32">
        <f>DATEDIF(J1999,DATE(2023,6,8),"Y")</f>
        <v>61</v>
      </c>
    </row>
    <row r="2000" spans="1:11" x14ac:dyDescent="0.25">
      <c r="A2000" s="25" t="s">
        <v>2031</v>
      </c>
      <c r="B2000" s="26">
        <v>1976</v>
      </c>
      <c r="C2000" s="26" t="s">
        <v>15</v>
      </c>
      <c r="D2000" s="26">
        <v>8</v>
      </c>
      <c r="E2000" s="26">
        <v>2</v>
      </c>
      <c r="F2000" s="45">
        <v>29160.39</v>
      </c>
      <c r="G2000" s="25" t="s">
        <v>16</v>
      </c>
      <c r="H2000" s="25" t="s">
        <v>11</v>
      </c>
      <c r="I2000" s="25" t="s">
        <v>42</v>
      </c>
      <c r="J2000" s="53">
        <f t="shared" si="31"/>
        <v>28072</v>
      </c>
      <c r="K2000" s="33">
        <f>DATEDIF(J2000,DATE(2023,6,8),"Y")</f>
        <v>46</v>
      </c>
    </row>
    <row r="2001" spans="1:11" x14ac:dyDescent="0.25">
      <c r="A2001" s="22" t="s">
        <v>2032</v>
      </c>
      <c r="B2001" s="23">
        <v>1969</v>
      </c>
      <c r="C2001" s="23" t="s">
        <v>10</v>
      </c>
      <c r="D2001" s="23">
        <v>9</v>
      </c>
      <c r="E2001" s="23">
        <v>2</v>
      </c>
      <c r="F2001" s="44">
        <v>29186.48</v>
      </c>
      <c r="G2001" s="22" t="s">
        <v>16</v>
      </c>
      <c r="H2001" s="22" t="s">
        <v>12</v>
      </c>
      <c r="I2001" s="22" t="s">
        <v>247</v>
      </c>
      <c r="J2001" s="52">
        <f t="shared" si="31"/>
        <v>25393</v>
      </c>
      <c r="K2001" s="32">
        <f>DATEDIF(J2001,DATE(2023,6,8),"Y")</f>
        <v>53</v>
      </c>
    </row>
    <row r="2002" spans="1:11" x14ac:dyDescent="0.25">
      <c r="A2002" s="25" t="s">
        <v>2033</v>
      </c>
      <c r="B2002" s="26">
        <v>1978</v>
      </c>
      <c r="C2002" s="26" t="s">
        <v>10</v>
      </c>
      <c r="D2002" s="26">
        <v>21</v>
      </c>
      <c r="E2002" s="26">
        <v>2</v>
      </c>
      <c r="F2002" s="45">
        <v>29227.599999999999</v>
      </c>
      <c r="G2002" s="25" t="s">
        <v>16</v>
      </c>
      <c r="H2002" s="25" t="s">
        <v>12</v>
      </c>
      <c r="I2002" s="25" t="s">
        <v>23</v>
      </c>
      <c r="J2002" s="53">
        <f t="shared" si="31"/>
        <v>28692</v>
      </c>
      <c r="K2002" s="33">
        <f>DATEDIF(J2002,DATE(2023,6,8),"Y")</f>
        <v>44</v>
      </c>
    </row>
    <row r="2003" spans="1:11" x14ac:dyDescent="0.25">
      <c r="A2003" s="22" t="s">
        <v>2034</v>
      </c>
      <c r="B2003" s="23">
        <v>1958</v>
      </c>
      <c r="C2003" s="23" t="s">
        <v>18</v>
      </c>
      <c r="D2003" s="23">
        <v>5</v>
      </c>
      <c r="E2003" s="23">
        <v>0</v>
      </c>
      <c r="F2003" s="44">
        <v>29330.98</v>
      </c>
      <c r="G2003" s="22" t="s">
        <v>16</v>
      </c>
      <c r="H2003" s="22" t="s">
        <v>11</v>
      </c>
      <c r="I2003" s="22" t="s">
        <v>23</v>
      </c>
      <c r="J2003" s="52">
        <f t="shared" si="31"/>
        <v>21341</v>
      </c>
      <c r="K2003" s="32">
        <f>DATEDIF(J2003,DATE(2023,6,8),"Y")</f>
        <v>65</v>
      </c>
    </row>
    <row r="2004" spans="1:11" x14ac:dyDescent="0.25">
      <c r="A2004" s="25" t="s">
        <v>2035</v>
      </c>
      <c r="B2004" s="26">
        <v>1985</v>
      </c>
      <c r="C2004" s="26" t="s">
        <v>15</v>
      </c>
      <c r="D2004" s="26">
        <v>7</v>
      </c>
      <c r="E2004" s="26">
        <v>3</v>
      </c>
      <c r="F2004" s="45">
        <v>29352.560000000001</v>
      </c>
      <c r="G2004" s="25" t="s">
        <v>16</v>
      </c>
      <c r="H2004" s="25" t="s">
        <v>16</v>
      </c>
      <c r="I2004" s="25" t="s">
        <v>42</v>
      </c>
      <c r="J2004" s="53">
        <f t="shared" si="31"/>
        <v>31358</v>
      </c>
      <c r="K2004" s="33">
        <f>DATEDIF(J2004,DATE(2023,6,8),"Y")</f>
        <v>37</v>
      </c>
    </row>
    <row r="2005" spans="1:11" x14ac:dyDescent="0.25">
      <c r="A2005" s="22" t="s">
        <v>2036</v>
      </c>
      <c r="B2005" s="23">
        <v>1987</v>
      </c>
      <c r="C2005" s="23" t="s">
        <v>10</v>
      </c>
      <c r="D2005" s="23">
        <v>16</v>
      </c>
      <c r="E2005" s="23">
        <v>3</v>
      </c>
      <c r="F2005" s="44">
        <v>29443.59</v>
      </c>
      <c r="G2005" s="22" t="s">
        <v>16</v>
      </c>
      <c r="H2005" s="22" t="s">
        <v>16</v>
      </c>
      <c r="I2005" s="22" t="s">
        <v>42</v>
      </c>
      <c r="J2005" s="52">
        <f t="shared" si="31"/>
        <v>31974</v>
      </c>
      <c r="K2005" s="32">
        <f>DATEDIF(J2005,DATE(2023,6,8),"Y")</f>
        <v>35</v>
      </c>
    </row>
    <row r="2006" spans="1:11" x14ac:dyDescent="0.25">
      <c r="A2006" s="25" t="s">
        <v>2037</v>
      </c>
      <c r="B2006" s="26">
        <v>1959</v>
      </c>
      <c r="C2006" s="26" t="s">
        <v>37</v>
      </c>
      <c r="D2006" s="26">
        <v>20</v>
      </c>
      <c r="E2006" s="26">
        <v>0</v>
      </c>
      <c r="F2006" s="45">
        <v>29523.17</v>
      </c>
      <c r="G2006" s="25" t="s">
        <v>16</v>
      </c>
      <c r="H2006" s="25" t="s">
        <v>11</v>
      </c>
      <c r="I2006" s="25" t="s">
        <v>247</v>
      </c>
      <c r="J2006" s="53">
        <f t="shared" si="31"/>
        <v>21843</v>
      </c>
      <c r="K2006" s="33">
        <f>DATEDIF(J2006,DATE(2023,6,8),"Y")</f>
        <v>63</v>
      </c>
    </row>
    <row r="2007" spans="1:11" x14ac:dyDescent="0.25">
      <c r="A2007" s="22" t="s">
        <v>2038</v>
      </c>
      <c r="B2007" s="23">
        <v>1975</v>
      </c>
      <c r="C2007" s="23" t="s">
        <v>15</v>
      </c>
      <c r="D2007" s="23">
        <v>3</v>
      </c>
      <c r="E2007" s="23">
        <v>1</v>
      </c>
      <c r="F2007" s="44">
        <v>29583.8</v>
      </c>
      <c r="G2007" s="22" t="s">
        <v>16</v>
      </c>
      <c r="H2007" s="22" t="s">
        <v>16</v>
      </c>
      <c r="I2007" s="22" t="s">
        <v>42</v>
      </c>
      <c r="J2007" s="52">
        <f t="shared" si="31"/>
        <v>27701</v>
      </c>
      <c r="K2007" s="32">
        <f>DATEDIF(J2007,DATE(2023,6,8),"Y")</f>
        <v>47</v>
      </c>
    </row>
    <row r="2008" spans="1:11" x14ac:dyDescent="0.25">
      <c r="A2008" s="25" t="s">
        <v>2039</v>
      </c>
      <c r="B2008" s="26">
        <v>1993</v>
      </c>
      <c r="C2008" s="26" t="s">
        <v>10</v>
      </c>
      <c r="D2008" s="26">
        <v>27</v>
      </c>
      <c r="E2008" s="26">
        <v>0</v>
      </c>
      <c r="F2008" s="45">
        <v>29622.69</v>
      </c>
      <c r="G2008" s="25" t="s">
        <v>16</v>
      </c>
      <c r="H2008" s="25" t="s">
        <v>16</v>
      </c>
      <c r="I2008" s="25" t="s">
        <v>42</v>
      </c>
      <c r="J2008" s="53">
        <f t="shared" si="31"/>
        <v>34177</v>
      </c>
      <c r="K2008" s="33">
        <f>DATEDIF(J2008,DATE(2023,6,8),"Y")</f>
        <v>29</v>
      </c>
    </row>
    <row r="2009" spans="1:11" x14ac:dyDescent="0.25">
      <c r="A2009" s="22" t="s">
        <v>2040</v>
      </c>
      <c r="B2009" s="23">
        <v>1973</v>
      </c>
      <c r="C2009" s="23" t="s">
        <v>35</v>
      </c>
      <c r="D2009" s="23">
        <v>23</v>
      </c>
      <c r="E2009" s="23">
        <v>0</v>
      </c>
      <c r="F2009" s="44">
        <v>29757.69</v>
      </c>
      <c r="G2009" s="22" t="s">
        <v>16</v>
      </c>
      <c r="H2009" s="22" t="s">
        <v>12</v>
      </c>
      <c r="I2009" s="22" t="s">
        <v>42</v>
      </c>
      <c r="J2009" s="52">
        <f t="shared" si="31"/>
        <v>26899</v>
      </c>
      <c r="K2009" s="32">
        <f>DATEDIF(J2009,DATE(2023,6,8),"Y")</f>
        <v>49</v>
      </c>
    </row>
    <row r="2010" spans="1:11" x14ac:dyDescent="0.25">
      <c r="A2010" s="25" t="s">
        <v>2041</v>
      </c>
      <c r="B2010" s="26">
        <v>1998</v>
      </c>
      <c r="C2010" s="26" t="s">
        <v>18</v>
      </c>
      <c r="D2010" s="26">
        <v>20</v>
      </c>
      <c r="E2010" s="26">
        <v>0</v>
      </c>
      <c r="F2010" s="45">
        <v>29760.6</v>
      </c>
      <c r="G2010" s="25" t="s">
        <v>16</v>
      </c>
      <c r="H2010" s="25" t="s">
        <v>11</v>
      </c>
      <c r="I2010" s="25" t="s">
        <v>42</v>
      </c>
      <c r="J2010" s="53">
        <f t="shared" si="31"/>
        <v>35966</v>
      </c>
      <c r="K2010" s="33">
        <f>DATEDIF(J2010,DATE(2023,6,8),"Y")</f>
        <v>24</v>
      </c>
    </row>
    <row r="2011" spans="1:11" x14ac:dyDescent="0.25">
      <c r="A2011" s="22" t="s">
        <v>2042</v>
      </c>
      <c r="B2011" s="23">
        <v>1981</v>
      </c>
      <c r="C2011" s="23" t="s">
        <v>35</v>
      </c>
      <c r="D2011" s="23">
        <v>13</v>
      </c>
      <c r="E2011" s="23">
        <v>1</v>
      </c>
      <c r="F2011" s="44">
        <v>29816.639999999999</v>
      </c>
      <c r="G2011" s="22" t="s">
        <v>16</v>
      </c>
      <c r="H2011" s="22" t="s">
        <v>11</v>
      </c>
      <c r="I2011" s="22" t="s">
        <v>42</v>
      </c>
      <c r="J2011" s="52">
        <f t="shared" si="31"/>
        <v>29811</v>
      </c>
      <c r="K2011" s="32">
        <f>DATEDIF(J2011,DATE(2023,6,8),"Y")</f>
        <v>41</v>
      </c>
    </row>
    <row r="2012" spans="1:11" x14ac:dyDescent="0.25">
      <c r="A2012" s="25" t="s">
        <v>2043</v>
      </c>
      <c r="B2012" s="26">
        <v>1982</v>
      </c>
      <c r="C2012" s="26" t="s">
        <v>37</v>
      </c>
      <c r="D2012" s="26">
        <v>29</v>
      </c>
      <c r="E2012" s="26">
        <v>3</v>
      </c>
      <c r="F2012" s="45">
        <v>29818.76</v>
      </c>
      <c r="G2012" s="25" t="s">
        <v>16</v>
      </c>
      <c r="H2012" s="25" t="s">
        <v>16</v>
      </c>
      <c r="I2012" s="25" t="s">
        <v>23</v>
      </c>
      <c r="J2012" s="53">
        <f t="shared" si="31"/>
        <v>30253</v>
      </c>
      <c r="K2012" s="33">
        <f>DATEDIF(J2012,DATE(2023,6,8),"Y")</f>
        <v>40</v>
      </c>
    </row>
    <row r="2013" spans="1:11" x14ac:dyDescent="0.25">
      <c r="A2013" s="22" t="s">
        <v>2044</v>
      </c>
      <c r="B2013" s="23">
        <v>1989</v>
      </c>
      <c r="C2013" s="23" t="s">
        <v>30</v>
      </c>
      <c r="D2013" s="23">
        <v>30</v>
      </c>
      <c r="E2013" s="23">
        <v>3</v>
      </c>
      <c r="F2013" s="44">
        <v>29852.48</v>
      </c>
      <c r="G2013" s="22" t="s">
        <v>16</v>
      </c>
      <c r="H2013" s="22" t="s">
        <v>12</v>
      </c>
      <c r="I2013" s="22" t="s">
        <v>42</v>
      </c>
      <c r="J2013" s="52">
        <f t="shared" si="31"/>
        <v>32872</v>
      </c>
      <c r="K2013" s="32">
        <f>DATEDIF(J2013,DATE(2023,6,8),"Y")</f>
        <v>33</v>
      </c>
    </row>
    <row r="2014" spans="1:11" x14ac:dyDescent="0.25">
      <c r="A2014" s="25" t="s">
        <v>2045</v>
      </c>
      <c r="B2014" s="26">
        <v>1975</v>
      </c>
      <c r="C2014" s="26" t="s">
        <v>35</v>
      </c>
      <c r="D2014" s="26">
        <v>19</v>
      </c>
      <c r="E2014" s="26">
        <v>1</v>
      </c>
      <c r="F2014" s="45">
        <v>29899.25</v>
      </c>
      <c r="G2014" s="25" t="s">
        <v>16</v>
      </c>
      <c r="H2014" s="25" t="s">
        <v>12</v>
      </c>
      <c r="I2014" s="25" t="s">
        <v>42</v>
      </c>
      <c r="J2014" s="53">
        <f t="shared" si="31"/>
        <v>27625</v>
      </c>
      <c r="K2014" s="33">
        <f>DATEDIF(J2014,DATE(2023,6,8),"Y")</f>
        <v>47</v>
      </c>
    </row>
    <row r="2015" spans="1:11" x14ac:dyDescent="0.25">
      <c r="A2015" s="22" t="s">
        <v>2046</v>
      </c>
      <c r="B2015" s="23">
        <v>1988</v>
      </c>
      <c r="C2015" s="23" t="s">
        <v>30</v>
      </c>
      <c r="D2015" s="23">
        <v>30</v>
      </c>
      <c r="E2015" s="23">
        <v>3</v>
      </c>
      <c r="F2015" s="44">
        <v>29929.56</v>
      </c>
      <c r="G2015" s="22" t="s">
        <v>16</v>
      </c>
      <c r="H2015" s="22" t="s">
        <v>16</v>
      </c>
      <c r="I2015" s="22" t="s">
        <v>42</v>
      </c>
      <c r="J2015" s="52">
        <f t="shared" si="31"/>
        <v>32507</v>
      </c>
      <c r="K2015" s="32">
        <f>DATEDIF(J2015,DATE(2023,6,8),"Y")</f>
        <v>34</v>
      </c>
    </row>
    <row r="2016" spans="1:11" x14ac:dyDescent="0.25">
      <c r="A2016" s="25" t="s">
        <v>2047</v>
      </c>
      <c r="B2016" s="26">
        <v>1976</v>
      </c>
      <c r="C2016" s="26" t="s">
        <v>18</v>
      </c>
      <c r="D2016" s="26">
        <v>12</v>
      </c>
      <c r="E2016" s="26">
        <v>2</v>
      </c>
      <c r="F2016" s="45">
        <v>29933.75</v>
      </c>
      <c r="G2016" s="25" t="s">
        <v>16</v>
      </c>
      <c r="H2016" s="25" t="s">
        <v>16</v>
      </c>
      <c r="I2016" s="25" t="s">
        <v>42</v>
      </c>
      <c r="J2016" s="53">
        <f t="shared" si="31"/>
        <v>27923</v>
      </c>
      <c r="K2016" s="33">
        <f>DATEDIF(J2016,DATE(2023,6,8),"Y")</f>
        <v>46</v>
      </c>
    </row>
    <row r="2017" spans="1:11" x14ac:dyDescent="0.25">
      <c r="A2017" s="22" t="s">
        <v>2048</v>
      </c>
      <c r="B2017" s="23">
        <v>1991</v>
      </c>
      <c r="C2017" s="23" t="s">
        <v>37</v>
      </c>
      <c r="D2017" s="23">
        <v>5</v>
      </c>
      <c r="E2017" s="23">
        <v>3</v>
      </c>
      <c r="F2017" s="44">
        <v>29969.67</v>
      </c>
      <c r="G2017" s="22" t="s">
        <v>16</v>
      </c>
      <c r="H2017" s="22" t="s">
        <v>16</v>
      </c>
      <c r="I2017" s="22" t="s">
        <v>42</v>
      </c>
      <c r="J2017" s="52">
        <f t="shared" si="31"/>
        <v>33516</v>
      </c>
      <c r="K2017" s="32">
        <f>DATEDIF(J2017,DATE(2023,6,8),"Y")</f>
        <v>31</v>
      </c>
    </row>
    <row r="2018" spans="1:11" x14ac:dyDescent="0.25">
      <c r="A2018" s="25" t="s">
        <v>2049</v>
      </c>
      <c r="B2018" s="26">
        <v>1981</v>
      </c>
      <c r="C2018" s="26" t="s">
        <v>35</v>
      </c>
      <c r="D2018" s="26">
        <v>4</v>
      </c>
      <c r="E2018" s="26">
        <v>1</v>
      </c>
      <c r="F2018" s="45">
        <v>30026.87</v>
      </c>
      <c r="G2018" s="25" t="s">
        <v>11</v>
      </c>
      <c r="H2018" s="25" t="s">
        <v>12</v>
      </c>
      <c r="I2018" s="25" t="s">
        <v>23</v>
      </c>
      <c r="J2018" s="53">
        <f t="shared" si="31"/>
        <v>29802</v>
      </c>
      <c r="K2018" s="33">
        <f>DATEDIF(J2018,DATE(2023,6,8),"Y")</f>
        <v>41</v>
      </c>
    </row>
    <row r="2019" spans="1:11" x14ac:dyDescent="0.25">
      <c r="A2019" s="22" t="s">
        <v>2050</v>
      </c>
      <c r="B2019" s="23">
        <v>1967</v>
      </c>
      <c r="C2019" s="23" t="s">
        <v>18</v>
      </c>
      <c r="D2019" s="23">
        <v>16</v>
      </c>
      <c r="E2019" s="23">
        <v>3</v>
      </c>
      <c r="F2019" s="44">
        <v>30063.58</v>
      </c>
      <c r="G2019" s="22" t="s">
        <v>16</v>
      </c>
      <c r="H2019" s="22" t="s">
        <v>16</v>
      </c>
      <c r="I2019" s="22" t="s">
        <v>23</v>
      </c>
      <c r="J2019" s="52">
        <f t="shared" si="31"/>
        <v>24639</v>
      </c>
      <c r="K2019" s="32">
        <f>DATEDIF(J2019,DATE(2023,6,8),"Y")</f>
        <v>55</v>
      </c>
    </row>
    <row r="2020" spans="1:11" x14ac:dyDescent="0.25">
      <c r="A2020" s="25" t="s">
        <v>2051</v>
      </c>
      <c r="B2020" s="26">
        <v>1979</v>
      </c>
      <c r="C2020" s="26" t="s">
        <v>20</v>
      </c>
      <c r="D2020" s="26">
        <v>2</v>
      </c>
      <c r="E2020" s="26">
        <v>2</v>
      </c>
      <c r="F2020" s="45">
        <v>30095.97</v>
      </c>
      <c r="G2020" s="25" t="s">
        <v>11</v>
      </c>
      <c r="H2020" s="25" t="s">
        <v>12</v>
      </c>
      <c r="I2020" s="25" t="s">
        <v>42</v>
      </c>
      <c r="J2020" s="53">
        <f t="shared" si="31"/>
        <v>29100</v>
      </c>
      <c r="K2020" s="33">
        <f>DATEDIF(J2020,DATE(2023,6,8),"Y")</f>
        <v>43</v>
      </c>
    </row>
    <row r="2021" spans="1:11" x14ac:dyDescent="0.25">
      <c r="A2021" s="22" t="s">
        <v>2052</v>
      </c>
      <c r="B2021" s="23">
        <v>1971</v>
      </c>
      <c r="C2021" s="23" t="s">
        <v>30</v>
      </c>
      <c r="D2021" s="23">
        <v>25</v>
      </c>
      <c r="E2021" s="23">
        <v>0</v>
      </c>
      <c r="F2021" s="44">
        <v>30134.75</v>
      </c>
      <c r="G2021" s="22" t="s">
        <v>11</v>
      </c>
      <c r="H2021" s="22" t="s">
        <v>12</v>
      </c>
      <c r="I2021" s="22" t="s">
        <v>42</v>
      </c>
      <c r="J2021" s="52">
        <f t="shared" si="31"/>
        <v>26292</v>
      </c>
      <c r="K2021" s="32">
        <f>DATEDIF(J2021,DATE(2023,6,8),"Y")</f>
        <v>51</v>
      </c>
    </row>
    <row r="2022" spans="1:11" x14ac:dyDescent="0.25">
      <c r="A2022" s="25" t="s">
        <v>2053</v>
      </c>
      <c r="B2022" s="26">
        <v>1958</v>
      </c>
      <c r="C2022" s="26" t="s">
        <v>35</v>
      </c>
      <c r="D2022" s="26">
        <v>11</v>
      </c>
      <c r="E2022" s="26">
        <v>1</v>
      </c>
      <c r="F2022" s="45">
        <v>30166.62</v>
      </c>
      <c r="G2022" s="25" t="s">
        <v>16</v>
      </c>
      <c r="H2022" s="25" t="s">
        <v>12</v>
      </c>
      <c r="I2022" s="25" t="s">
        <v>23</v>
      </c>
      <c r="J2022" s="53">
        <f t="shared" si="31"/>
        <v>21408</v>
      </c>
      <c r="K2022" s="33">
        <f>DATEDIF(J2022,DATE(2023,6,8),"Y")</f>
        <v>64</v>
      </c>
    </row>
    <row r="2023" spans="1:11" x14ac:dyDescent="0.25">
      <c r="A2023" s="22" t="s">
        <v>2054</v>
      </c>
      <c r="B2023" s="23">
        <v>1963</v>
      </c>
      <c r="C2023" s="23" t="s">
        <v>20</v>
      </c>
      <c r="D2023" s="23">
        <v>13</v>
      </c>
      <c r="E2023" s="23">
        <v>3</v>
      </c>
      <c r="F2023" s="44">
        <v>30184.94</v>
      </c>
      <c r="G2023" s="22" t="s">
        <v>16</v>
      </c>
      <c r="H2023" s="22" t="s">
        <v>16</v>
      </c>
      <c r="I2023" s="22" t="s">
        <v>276</v>
      </c>
      <c r="J2023" s="52">
        <f t="shared" si="31"/>
        <v>23267</v>
      </c>
      <c r="K2023" s="32">
        <f>DATEDIF(J2023,DATE(2023,6,8),"Y")</f>
        <v>59</v>
      </c>
    </row>
    <row r="2024" spans="1:11" x14ac:dyDescent="0.25">
      <c r="A2024" s="25" t="s">
        <v>2055</v>
      </c>
      <c r="B2024" s="26">
        <v>1962</v>
      </c>
      <c r="C2024" s="26" t="s">
        <v>20</v>
      </c>
      <c r="D2024" s="26">
        <v>15</v>
      </c>
      <c r="E2024" s="26">
        <v>0</v>
      </c>
      <c r="F2024" s="45">
        <v>30260</v>
      </c>
      <c r="G2024" s="25" t="s">
        <v>16</v>
      </c>
      <c r="H2024" s="25" t="s">
        <v>16</v>
      </c>
      <c r="I2024" s="25" t="s">
        <v>276</v>
      </c>
      <c r="J2024" s="53">
        <f t="shared" si="31"/>
        <v>22904</v>
      </c>
      <c r="K2024" s="33">
        <f>DATEDIF(J2024,DATE(2023,6,8),"Y")</f>
        <v>60</v>
      </c>
    </row>
    <row r="2025" spans="1:11" x14ac:dyDescent="0.25">
      <c r="A2025" s="22" t="s">
        <v>2056</v>
      </c>
      <c r="B2025" s="23">
        <v>1972</v>
      </c>
      <c r="C2025" s="23" t="s">
        <v>10</v>
      </c>
      <c r="D2025" s="23">
        <v>24</v>
      </c>
      <c r="E2025" s="23">
        <v>2</v>
      </c>
      <c r="F2025" s="44">
        <v>30284.639999999999</v>
      </c>
      <c r="G2025" s="22" t="s">
        <v>16</v>
      </c>
      <c r="H2025" s="22" t="s">
        <v>16</v>
      </c>
      <c r="I2025" s="22" t="s">
        <v>23</v>
      </c>
      <c r="J2025" s="52">
        <f t="shared" si="31"/>
        <v>26504</v>
      </c>
      <c r="K2025" s="32">
        <f>DATEDIF(J2025,DATE(2023,6,8),"Y")</f>
        <v>50</v>
      </c>
    </row>
    <row r="2026" spans="1:11" x14ac:dyDescent="0.25">
      <c r="A2026" s="25" t="s">
        <v>2057</v>
      </c>
      <c r="B2026" s="26">
        <v>2004</v>
      </c>
      <c r="C2026" s="26" t="s">
        <v>18</v>
      </c>
      <c r="D2026" s="26">
        <v>1</v>
      </c>
      <c r="E2026" s="26">
        <v>0</v>
      </c>
      <c r="F2026" s="45">
        <v>30328.27</v>
      </c>
      <c r="G2026" s="25" t="s">
        <v>11</v>
      </c>
      <c r="H2026" s="25" t="s">
        <v>11</v>
      </c>
      <c r="I2026" s="25" t="s">
        <v>42</v>
      </c>
      <c r="J2026" s="53">
        <f t="shared" si="31"/>
        <v>38139</v>
      </c>
      <c r="K2026" s="33">
        <f>DATEDIF(J2026,DATE(2023,6,8),"Y")</f>
        <v>19</v>
      </c>
    </row>
    <row r="2027" spans="1:11" x14ac:dyDescent="0.25">
      <c r="A2027" s="22" t="s">
        <v>2058</v>
      </c>
      <c r="B2027" s="23">
        <v>1969</v>
      </c>
      <c r="C2027" s="23" t="s">
        <v>10</v>
      </c>
      <c r="D2027" s="23">
        <v>30</v>
      </c>
      <c r="E2027" s="23">
        <v>0</v>
      </c>
      <c r="F2027" s="44">
        <v>30366.93</v>
      </c>
      <c r="G2027" s="22" t="s">
        <v>11</v>
      </c>
      <c r="H2027" s="22" t="s">
        <v>11</v>
      </c>
      <c r="I2027" s="22" t="s">
        <v>42</v>
      </c>
      <c r="J2027" s="52">
        <f t="shared" si="31"/>
        <v>25414</v>
      </c>
      <c r="K2027" s="32">
        <f>DATEDIF(J2027,DATE(2023,6,8),"Y")</f>
        <v>53</v>
      </c>
    </row>
    <row r="2028" spans="1:11" x14ac:dyDescent="0.25">
      <c r="A2028" s="25" t="s">
        <v>2059</v>
      </c>
      <c r="B2028" s="26">
        <v>1976</v>
      </c>
      <c r="C2028" s="26" t="s">
        <v>20</v>
      </c>
      <c r="D2028" s="26">
        <v>3</v>
      </c>
      <c r="E2028" s="26">
        <v>2</v>
      </c>
      <c r="F2028" s="45">
        <v>30409.53</v>
      </c>
      <c r="G2028" s="25" t="s">
        <v>11</v>
      </c>
      <c r="H2028" s="25" t="s">
        <v>12</v>
      </c>
      <c r="I2028" s="25" t="s">
        <v>23</v>
      </c>
      <c r="J2028" s="53">
        <f t="shared" si="31"/>
        <v>28006</v>
      </c>
      <c r="K2028" s="33">
        <f>DATEDIF(J2028,DATE(2023,6,8),"Y")</f>
        <v>46</v>
      </c>
    </row>
    <row r="2029" spans="1:11" x14ac:dyDescent="0.25">
      <c r="A2029" s="22" t="s">
        <v>2060</v>
      </c>
      <c r="B2029" s="23">
        <v>1998</v>
      </c>
      <c r="C2029" s="23" t="s">
        <v>37</v>
      </c>
      <c r="D2029" s="23">
        <v>28</v>
      </c>
      <c r="E2029" s="23">
        <v>0</v>
      </c>
      <c r="F2029" s="44">
        <v>30422.03</v>
      </c>
      <c r="G2029" s="22" t="s">
        <v>11</v>
      </c>
      <c r="H2029" s="22" t="s">
        <v>12</v>
      </c>
      <c r="I2029" s="22" t="s">
        <v>42</v>
      </c>
      <c r="J2029" s="52">
        <f t="shared" si="31"/>
        <v>36096</v>
      </c>
      <c r="K2029" s="32">
        <f>DATEDIF(J2029,DATE(2023,6,8),"Y")</f>
        <v>24</v>
      </c>
    </row>
    <row r="2030" spans="1:11" x14ac:dyDescent="0.25">
      <c r="A2030" s="25" t="s">
        <v>2061</v>
      </c>
      <c r="B2030" s="26">
        <v>1983</v>
      </c>
      <c r="C2030" s="26" t="s">
        <v>20</v>
      </c>
      <c r="D2030" s="26">
        <v>3</v>
      </c>
      <c r="E2030" s="26">
        <v>3</v>
      </c>
      <c r="F2030" s="45">
        <v>30457.37</v>
      </c>
      <c r="G2030" s="25" t="s">
        <v>11</v>
      </c>
      <c r="H2030" s="25" t="s">
        <v>16</v>
      </c>
      <c r="I2030" s="25" t="s">
        <v>23</v>
      </c>
      <c r="J2030" s="53">
        <f t="shared" si="31"/>
        <v>30562</v>
      </c>
      <c r="K2030" s="33">
        <f>DATEDIF(J2030,DATE(2023,6,8),"Y")</f>
        <v>39</v>
      </c>
    </row>
    <row r="2031" spans="1:11" x14ac:dyDescent="0.25">
      <c r="A2031" s="22" t="s">
        <v>2062</v>
      </c>
      <c r="B2031" s="23">
        <v>1986</v>
      </c>
      <c r="C2031" s="23" t="s">
        <v>35</v>
      </c>
      <c r="D2031" s="23">
        <v>10</v>
      </c>
      <c r="E2031" s="23">
        <v>3</v>
      </c>
      <c r="F2031" s="44">
        <v>30530.5</v>
      </c>
      <c r="G2031" s="22" t="s">
        <v>11</v>
      </c>
      <c r="H2031" s="22" t="s">
        <v>16</v>
      </c>
      <c r="I2031" s="22" t="s">
        <v>42</v>
      </c>
      <c r="J2031" s="52">
        <f t="shared" si="31"/>
        <v>31634</v>
      </c>
      <c r="K2031" s="32">
        <f>DATEDIF(J2031,DATE(2023,6,8),"Y")</f>
        <v>36</v>
      </c>
    </row>
    <row r="2032" spans="1:11" x14ac:dyDescent="0.25">
      <c r="A2032" s="25" t="s">
        <v>2063</v>
      </c>
      <c r="B2032" s="26">
        <v>1970</v>
      </c>
      <c r="C2032" s="26" t="s">
        <v>15</v>
      </c>
      <c r="D2032" s="26">
        <v>11</v>
      </c>
      <c r="E2032" s="26">
        <v>0</v>
      </c>
      <c r="F2032" s="45">
        <v>30625.65</v>
      </c>
      <c r="G2032" s="25" t="s">
        <v>11</v>
      </c>
      <c r="H2032" s="25" t="s">
        <v>12</v>
      </c>
      <c r="I2032" s="25" t="s">
        <v>42</v>
      </c>
      <c r="J2032" s="53">
        <f t="shared" si="31"/>
        <v>25883</v>
      </c>
      <c r="K2032" s="33">
        <f>DATEDIF(J2032,DATE(2023,6,8),"Y")</f>
        <v>52</v>
      </c>
    </row>
    <row r="2033" spans="1:11" x14ac:dyDescent="0.25">
      <c r="A2033" s="22" t="s">
        <v>2064</v>
      </c>
      <c r="B2033" s="23">
        <v>1999</v>
      </c>
      <c r="C2033" s="23" t="s">
        <v>20</v>
      </c>
      <c r="D2033" s="23">
        <v>21</v>
      </c>
      <c r="E2033" s="23">
        <v>0</v>
      </c>
      <c r="F2033" s="44">
        <v>30697.71</v>
      </c>
      <c r="G2033" s="22" t="s">
        <v>16</v>
      </c>
      <c r="H2033" s="22" t="s">
        <v>11</v>
      </c>
      <c r="I2033" s="22" t="s">
        <v>42</v>
      </c>
      <c r="J2033" s="52">
        <f t="shared" si="31"/>
        <v>36424</v>
      </c>
      <c r="K2033" s="32">
        <f>DATEDIF(J2033,DATE(2023,6,8),"Y")</f>
        <v>23</v>
      </c>
    </row>
    <row r="2034" spans="1:11" x14ac:dyDescent="0.25">
      <c r="A2034" s="25" t="s">
        <v>2065</v>
      </c>
      <c r="B2034" s="26">
        <v>1983</v>
      </c>
      <c r="C2034" s="26" t="s">
        <v>30</v>
      </c>
      <c r="D2034" s="26">
        <v>21</v>
      </c>
      <c r="E2034" s="26">
        <v>3</v>
      </c>
      <c r="F2034" s="45">
        <v>30724.44</v>
      </c>
      <c r="G2034" s="25" t="s">
        <v>11</v>
      </c>
      <c r="H2034" s="25" t="s">
        <v>12</v>
      </c>
      <c r="I2034" s="25" t="s">
        <v>42</v>
      </c>
      <c r="J2034" s="53">
        <f t="shared" si="31"/>
        <v>30671</v>
      </c>
      <c r="K2034" s="33">
        <f>DATEDIF(J2034,DATE(2023,6,8),"Y")</f>
        <v>39</v>
      </c>
    </row>
    <row r="2035" spans="1:11" x14ac:dyDescent="0.25">
      <c r="A2035" s="22" t="s">
        <v>2066</v>
      </c>
      <c r="B2035" s="23">
        <v>1988</v>
      </c>
      <c r="C2035" s="23" t="s">
        <v>20</v>
      </c>
      <c r="D2035" s="23">
        <v>5</v>
      </c>
      <c r="E2035" s="23">
        <v>3</v>
      </c>
      <c r="F2035" s="44">
        <v>30763.01</v>
      </c>
      <c r="G2035" s="22" t="s">
        <v>11</v>
      </c>
      <c r="H2035" s="22" t="s">
        <v>16</v>
      </c>
      <c r="I2035" s="22" t="s">
        <v>42</v>
      </c>
      <c r="J2035" s="52">
        <f t="shared" si="31"/>
        <v>32391</v>
      </c>
      <c r="K2035" s="32">
        <f>DATEDIF(J2035,DATE(2023,6,8),"Y")</f>
        <v>34</v>
      </c>
    </row>
    <row r="2036" spans="1:11" x14ac:dyDescent="0.25">
      <c r="A2036" s="25" t="s">
        <v>2067</v>
      </c>
      <c r="B2036" s="26">
        <v>1961</v>
      </c>
      <c r="C2036" s="26" t="s">
        <v>20</v>
      </c>
      <c r="D2036" s="26">
        <v>9</v>
      </c>
      <c r="E2036" s="26">
        <v>3</v>
      </c>
      <c r="F2036" s="45">
        <v>30942.19</v>
      </c>
      <c r="G2036" s="25" t="s">
        <v>11</v>
      </c>
      <c r="H2036" s="25" t="s">
        <v>11</v>
      </c>
      <c r="I2036" s="25" t="s">
        <v>13</v>
      </c>
      <c r="J2036" s="53">
        <f t="shared" si="31"/>
        <v>22533</v>
      </c>
      <c r="K2036" s="33">
        <f>DATEDIF(J2036,DATE(2023,6,8),"Y")</f>
        <v>61</v>
      </c>
    </row>
    <row r="2037" spans="1:11" x14ac:dyDescent="0.25">
      <c r="A2037" s="22" t="s">
        <v>2068</v>
      </c>
      <c r="B2037" s="23">
        <v>2004</v>
      </c>
      <c r="C2037" s="23" t="s">
        <v>15</v>
      </c>
      <c r="D2037" s="23">
        <v>9</v>
      </c>
      <c r="E2037" s="23">
        <v>0</v>
      </c>
      <c r="F2037" s="44">
        <v>31196.61</v>
      </c>
      <c r="G2037" s="22" t="s">
        <v>11</v>
      </c>
      <c r="H2037" s="22" t="s">
        <v>16</v>
      </c>
      <c r="I2037" s="22" t="s">
        <v>42</v>
      </c>
      <c r="J2037" s="52">
        <f t="shared" si="31"/>
        <v>38300</v>
      </c>
      <c r="K2037" s="32">
        <f>DATEDIF(J2037,DATE(2023,6,8),"Y")</f>
        <v>18</v>
      </c>
    </row>
    <row r="2038" spans="1:11" x14ac:dyDescent="0.25">
      <c r="A2038" s="25" t="s">
        <v>2069</v>
      </c>
      <c r="B2038" s="26">
        <v>2000</v>
      </c>
      <c r="C2038" s="26" t="s">
        <v>10</v>
      </c>
      <c r="D2038" s="26">
        <v>22</v>
      </c>
      <c r="E2038" s="26">
        <v>0</v>
      </c>
      <c r="F2038" s="45">
        <v>31234.560000000001</v>
      </c>
      <c r="G2038" s="25" t="s">
        <v>16</v>
      </c>
      <c r="H2038" s="25" t="s">
        <v>16</v>
      </c>
      <c r="I2038" s="25" t="s">
        <v>42</v>
      </c>
      <c r="J2038" s="53">
        <f t="shared" si="31"/>
        <v>36729</v>
      </c>
      <c r="K2038" s="33">
        <f>DATEDIF(J2038,DATE(2023,6,8),"Y")</f>
        <v>22</v>
      </c>
    </row>
    <row r="2039" spans="1:11" x14ac:dyDescent="0.25">
      <c r="A2039" s="22" t="s">
        <v>2070</v>
      </c>
      <c r="B2039" s="23">
        <v>1968</v>
      </c>
      <c r="C2039" s="23" t="s">
        <v>10</v>
      </c>
      <c r="D2039" s="23">
        <v>9</v>
      </c>
      <c r="E2039" s="23">
        <v>0</v>
      </c>
      <c r="F2039" s="44">
        <v>31322.53</v>
      </c>
      <c r="G2039" s="22" t="s">
        <v>11</v>
      </c>
      <c r="H2039" s="22" t="s">
        <v>16</v>
      </c>
      <c r="I2039" s="22" t="s">
        <v>42</v>
      </c>
      <c r="J2039" s="52">
        <f t="shared" si="31"/>
        <v>25028</v>
      </c>
      <c r="K2039" s="32">
        <f>DATEDIF(J2039,DATE(2023,6,8),"Y")</f>
        <v>54</v>
      </c>
    </row>
    <row r="2040" spans="1:11" x14ac:dyDescent="0.25">
      <c r="A2040" s="25" t="s">
        <v>2071</v>
      </c>
      <c r="B2040" s="26">
        <v>1995</v>
      </c>
      <c r="C2040" s="26" t="s">
        <v>20</v>
      </c>
      <c r="D2040" s="26">
        <v>27</v>
      </c>
      <c r="E2040" s="26">
        <v>0</v>
      </c>
      <c r="F2040" s="45">
        <v>31328.27</v>
      </c>
      <c r="G2040" s="25" t="s">
        <v>11</v>
      </c>
      <c r="H2040" s="25" t="s">
        <v>11</v>
      </c>
      <c r="I2040" s="25" t="s">
        <v>42</v>
      </c>
      <c r="J2040" s="53">
        <f t="shared" si="31"/>
        <v>34969</v>
      </c>
      <c r="K2040" s="33">
        <f>DATEDIF(J2040,DATE(2023,6,8),"Y")</f>
        <v>27</v>
      </c>
    </row>
    <row r="2041" spans="1:11" x14ac:dyDescent="0.25">
      <c r="A2041" s="22" t="s">
        <v>2072</v>
      </c>
      <c r="B2041" s="23">
        <v>1974</v>
      </c>
      <c r="C2041" s="23" t="s">
        <v>37</v>
      </c>
      <c r="D2041" s="23">
        <v>8</v>
      </c>
      <c r="E2041" s="23">
        <v>0</v>
      </c>
      <c r="F2041" s="44">
        <v>31368.81</v>
      </c>
      <c r="G2041" s="22" t="s">
        <v>11</v>
      </c>
      <c r="H2041" s="22" t="s">
        <v>12</v>
      </c>
      <c r="I2041" s="22" t="s">
        <v>42</v>
      </c>
      <c r="J2041" s="52">
        <f t="shared" si="31"/>
        <v>27310</v>
      </c>
      <c r="K2041" s="32">
        <f>DATEDIF(J2041,DATE(2023,6,8),"Y")</f>
        <v>48</v>
      </c>
    </row>
    <row r="2042" spans="1:11" x14ac:dyDescent="0.25">
      <c r="A2042" s="25" t="s">
        <v>2073</v>
      </c>
      <c r="B2042" s="26">
        <v>1975</v>
      </c>
      <c r="C2042" s="26" t="s">
        <v>37</v>
      </c>
      <c r="D2042" s="26">
        <v>29</v>
      </c>
      <c r="E2042" s="26">
        <v>1</v>
      </c>
      <c r="F2042" s="45">
        <v>31591.82</v>
      </c>
      <c r="G2042" s="25" t="s">
        <v>11</v>
      </c>
      <c r="H2042" s="25" t="s">
        <v>16</v>
      </c>
      <c r="I2042" s="25" t="s">
        <v>42</v>
      </c>
      <c r="J2042" s="53">
        <f t="shared" si="31"/>
        <v>27696</v>
      </c>
      <c r="K2042" s="33">
        <f>DATEDIF(J2042,DATE(2023,6,8),"Y")</f>
        <v>47</v>
      </c>
    </row>
    <row r="2043" spans="1:11" x14ac:dyDescent="0.25">
      <c r="A2043" s="22" t="s">
        <v>2074</v>
      </c>
      <c r="B2043" s="23">
        <v>1960</v>
      </c>
      <c r="C2043" s="23" t="s">
        <v>30</v>
      </c>
      <c r="D2043" s="23">
        <v>13</v>
      </c>
      <c r="E2043" s="23">
        <v>1</v>
      </c>
      <c r="F2043" s="44">
        <v>31620</v>
      </c>
      <c r="G2043" s="22" t="s">
        <v>11</v>
      </c>
      <c r="H2043" s="22" t="s">
        <v>16</v>
      </c>
      <c r="I2043" s="22" t="s">
        <v>247</v>
      </c>
      <c r="J2043" s="52">
        <f t="shared" si="31"/>
        <v>22263</v>
      </c>
      <c r="K2043" s="32">
        <f>DATEDIF(J2043,DATE(2023,6,8),"Y")</f>
        <v>62</v>
      </c>
    </row>
    <row r="2044" spans="1:11" x14ac:dyDescent="0.25">
      <c r="A2044" s="25" t="s">
        <v>2075</v>
      </c>
      <c r="B2044" s="26">
        <v>1977</v>
      </c>
      <c r="C2044" s="26" t="s">
        <v>37</v>
      </c>
      <c r="D2044" s="26">
        <v>14</v>
      </c>
      <c r="E2044" s="26">
        <v>2</v>
      </c>
      <c r="F2044" s="45">
        <v>31736.7</v>
      </c>
      <c r="G2044" s="25" t="s">
        <v>11</v>
      </c>
      <c r="H2044" s="25" t="s">
        <v>11</v>
      </c>
      <c r="I2044" s="25" t="s">
        <v>23</v>
      </c>
      <c r="J2044" s="53">
        <f t="shared" si="31"/>
        <v>28412</v>
      </c>
      <c r="K2044" s="33">
        <f>DATEDIF(J2044,DATE(2023,6,8),"Y")</f>
        <v>45</v>
      </c>
    </row>
    <row r="2045" spans="1:11" x14ac:dyDescent="0.25">
      <c r="A2045" s="22" t="s">
        <v>2076</v>
      </c>
      <c r="B2045" s="23">
        <v>1984</v>
      </c>
      <c r="C2045" s="23" t="s">
        <v>20</v>
      </c>
      <c r="D2045" s="23">
        <v>10</v>
      </c>
      <c r="E2045" s="23">
        <v>3</v>
      </c>
      <c r="F2045" s="44">
        <v>31743.919999999998</v>
      </c>
      <c r="G2045" s="22" t="s">
        <v>11</v>
      </c>
      <c r="H2045" s="22" t="s">
        <v>16</v>
      </c>
      <c r="I2045" s="22" t="s">
        <v>42</v>
      </c>
      <c r="J2045" s="52">
        <f t="shared" si="31"/>
        <v>30935</v>
      </c>
      <c r="K2045" s="32">
        <f>DATEDIF(J2045,DATE(2023,6,8),"Y")</f>
        <v>38</v>
      </c>
    </row>
    <row r="2046" spans="1:11" x14ac:dyDescent="0.25">
      <c r="A2046" s="25" t="s">
        <v>2077</v>
      </c>
      <c r="B2046" s="26">
        <v>1975</v>
      </c>
      <c r="C2046" s="26" t="s">
        <v>20</v>
      </c>
      <c r="D2046" s="26">
        <v>25</v>
      </c>
      <c r="E2046" s="26">
        <v>1</v>
      </c>
      <c r="F2046" s="45">
        <v>31897.1</v>
      </c>
      <c r="G2046" s="25" t="s">
        <v>11</v>
      </c>
      <c r="H2046" s="25" t="s">
        <v>12</v>
      </c>
      <c r="I2046" s="25" t="s">
        <v>42</v>
      </c>
      <c r="J2046" s="53">
        <f t="shared" si="31"/>
        <v>27662</v>
      </c>
      <c r="K2046" s="33">
        <f>DATEDIF(J2046,DATE(2023,6,8),"Y")</f>
        <v>47</v>
      </c>
    </row>
    <row r="2047" spans="1:11" x14ac:dyDescent="0.25">
      <c r="A2047" s="22" t="s">
        <v>2078</v>
      </c>
      <c r="B2047" s="23">
        <v>1972</v>
      </c>
      <c r="C2047" s="23" t="s">
        <v>20</v>
      </c>
      <c r="D2047" s="23">
        <v>21</v>
      </c>
      <c r="E2047" s="23">
        <v>0</v>
      </c>
      <c r="F2047" s="44">
        <v>31980.89</v>
      </c>
      <c r="G2047" s="22" t="s">
        <v>11</v>
      </c>
      <c r="H2047" s="22" t="s">
        <v>16</v>
      </c>
      <c r="I2047" s="22" t="s">
        <v>42</v>
      </c>
      <c r="J2047" s="52">
        <f t="shared" si="31"/>
        <v>26563</v>
      </c>
      <c r="K2047" s="32">
        <f>DATEDIF(J2047,DATE(2023,6,8),"Y")</f>
        <v>50</v>
      </c>
    </row>
    <row r="2048" spans="1:11" x14ac:dyDescent="0.25">
      <c r="A2048" s="25" t="s">
        <v>2079</v>
      </c>
      <c r="B2048" s="26">
        <v>1993</v>
      </c>
      <c r="C2048" s="26" t="s">
        <v>20</v>
      </c>
      <c r="D2048" s="26">
        <v>13</v>
      </c>
      <c r="E2048" s="26">
        <v>0</v>
      </c>
      <c r="F2048" s="45">
        <v>32086.21</v>
      </c>
      <c r="G2048" s="25" t="s">
        <v>16</v>
      </c>
      <c r="H2048" s="25" t="s">
        <v>12</v>
      </c>
      <c r="I2048" s="25" t="s">
        <v>42</v>
      </c>
      <c r="J2048" s="53">
        <f t="shared" si="31"/>
        <v>34225</v>
      </c>
      <c r="K2048" s="33">
        <f>DATEDIF(J2048,DATE(2023,6,8),"Y")</f>
        <v>29</v>
      </c>
    </row>
    <row r="2049" spans="1:11" x14ac:dyDescent="0.25">
      <c r="A2049" s="22" t="s">
        <v>2080</v>
      </c>
      <c r="B2049" s="23">
        <v>1978</v>
      </c>
      <c r="C2049" s="23" t="s">
        <v>15</v>
      </c>
      <c r="D2049" s="23">
        <v>10</v>
      </c>
      <c r="E2049" s="23">
        <v>2</v>
      </c>
      <c r="F2049" s="44">
        <v>32108.66</v>
      </c>
      <c r="G2049" s="22" t="s">
        <v>16</v>
      </c>
      <c r="H2049" s="22" t="s">
        <v>12</v>
      </c>
      <c r="I2049" s="22" t="s">
        <v>356</v>
      </c>
      <c r="J2049" s="52">
        <f t="shared" si="31"/>
        <v>28804</v>
      </c>
      <c r="K2049" s="32">
        <f>DATEDIF(J2049,DATE(2023,6,8),"Y")</f>
        <v>44</v>
      </c>
    </row>
    <row r="2050" spans="1:11" x14ac:dyDescent="0.25">
      <c r="A2050" s="25" t="s">
        <v>2081</v>
      </c>
      <c r="B2050" s="26">
        <v>1969</v>
      </c>
      <c r="C2050" s="26" t="s">
        <v>20</v>
      </c>
      <c r="D2050" s="26">
        <v>11</v>
      </c>
      <c r="E2050" s="26">
        <v>0</v>
      </c>
      <c r="F2050" s="45">
        <v>32192.76</v>
      </c>
      <c r="G2050" s="25" t="s">
        <v>16</v>
      </c>
      <c r="H2050" s="25" t="s">
        <v>11</v>
      </c>
      <c r="I2050" s="25" t="s">
        <v>42</v>
      </c>
      <c r="J2050" s="53">
        <f t="shared" si="31"/>
        <v>25457</v>
      </c>
      <c r="K2050" s="33">
        <f>DATEDIF(J2050,DATE(2023,6,8),"Y")</f>
        <v>53</v>
      </c>
    </row>
    <row r="2051" spans="1:11" x14ac:dyDescent="0.25">
      <c r="A2051" s="22" t="s">
        <v>2082</v>
      </c>
      <c r="B2051" s="23">
        <v>1994</v>
      </c>
      <c r="C2051" s="23" t="s">
        <v>20</v>
      </c>
      <c r="D2051" s="23">
        <v>8</v>
      </c>
      <c r="E2051" s="23">
        <v>0</v>
      </c>
      <c r="F2051" s="44">
        <v>32222.81</v>
      </c>
      <c r="G2051" s="22" t="s">
        <v>11</v>
      </c>
      <c r="H2051" s="22" t="s">
        <v>16</v>
      </c>
      <c r="I2051" s="22" t="s">
        <v>42</v>
      </c>
      <c r="J2051" s="52">
        <f t="shared" ref="J2051:J2114" si="32">DATE(B2051,MONTH(1&amp;C2051),D2051)</f>
        <v>34585</v>
      </c>
      <c r="K2051" s="32">
        <f>DATEDIF(J2051,DATE(2023,6,8),"Y")</f>
        <v>28</v>
      </c>
    </row>
    <row r="2052" spans="1:11" x14ac:dyDescent="0.25">
      <c r="A2052" s="25" t="s">
        <v>2083</v>
      </c>
      <c r="B2052" s="26">
        <v>1975</v>
      </c>
      <c r="C2052" s="26" t="s">
        <v>30</v>
      </c>
      <c r="D2052" s="26">
        <v>17</v>
      </c>
      <c r="E2052" s="26">
        <v>1</v>
      </c>
      <c r="F2052" s="45">
        <v>32259.96</v>
      </c>
      <c r="G2052" s="25" t="s">
        <v>11</v>
      </c>
      <c r="H2052" s="25" t="s">
        <v>12</v>
      </c>
      <c r="I2052" s="25" t="s">
        <v>23</v>
      </c>
      <c r="J2052" s="53">
        <f t="shared" si="32"/>
        <v>27745</v>
      </c>
      <c r="K2052" s="33">
        <f>DATEDIF(J2052,DATE(2023,6,8),"Y")</f>
        <v>47</v>
      </c>
    </row>
    <row r="2053" spans="1:11" x14ac:dyDescent="0.25">
      <c r="A2053" s="22" t="s">
        <v>2084</v>
      </c>
      <c r="B2053" s="23">
        <v>1986</v>
      </c>
      <c r="C2053" s="23" t="s">
        <v>30</v>
      </c>
      <c r="D2053" s="23">
        <v>2</v>
      </c>
      <c r="E2053" s="23">
        <v>3</v>
      </c>
      <c r="F2053" s="44">
        <v>32288.49</v>
      </c>
      <c r="G2053" s="22" t="s">
        <v>11</v>
      </c>
      <c r="H2053" s="22" t="s">
        <v>11</v>
      </c>
      <c r="I2053" s="22" t="s">
        <v>42</v>
      </c>
      <c r="J2053" s="52">
        <f t="shared" si="32"/>
        <v>31748</v>
      </c>
      <c r="K2053" s="32">
        <f>DATEDIF(J2053,DATE(2023,6,8),"Y")</f>
        <v>36</v>
      </c>
    </row>
    <row r="2054" spans="1:11" x14ac:dyDescent="0.25">
      <c r="A2054" s="25" t="s">
        <v>2085</v>
      </c>
      <c r="B2054" s="26">
        <v>1972</v>
      </c>
      <c r="C2054" s="26" t="s">
        <v>37</v>
      </c>
      <c r="D2054" s="26">
        <v>19</v>
      </c>
      <c r="E2054" s="26">
        <v>0</v>
      </c>
      <c r="F2054" s="45">
        <v>32428.63</v>
      </c>
      <c r="G2054" s="25" t="s">
        <v>11</v>
      </c>
      <c r="H2054" s="25" t="s">
        <v>11</v>
      </c>
      <c r="I2054" s="25" t="s">
        <v>42</v>
      </c>
      <c r="J2054" s="53">
        <f t="shared" si="32"/>
        <v>26591</v>
      </c>
      <c r="K2054" s="33">
        <f>DATEDIF(J2054,DATE(2023,6,8),"Y")</f>
        <v>50</v>
      </c>
    </row>
    <row r="2055" spans="1:11" x14ac:dyDescent="0.25">
      <c r="A2055" s="22" t="s">
        <v>2086</v>
      </c>
      <c r="B2055" s="23">
        <v>1976</v>
      </c>
      <c r="C2055" s="23" t="s">
        <v>35</v>
      </c>
      <c r="D2055" s="23">
        <v>9</v>
      </c>
      <c r="E2055" s="23">
        <v>2</v>
      </c>
      <c r="F2055" s="44">
        <v>32430.22</v>
      </c>
      <c r="G2055" s="22" t="s">
        <v>11</v>
      </c>
      <c r="H2055" s="22" t="s">
        <v>12</v>
      </c>
      <c r="I2055" s="22" t="s">
        <v>42</v>
      </c>
      <c r="J2055" s="52">
        <f t="shared" si="32"/>
        <v>27981</v>
      </c>
      <c r="K2055" s="32">
        <f>DATEDIF(J2055,DATE(2023,6,8),"Y")</f>
        <v>46</v>
      </c>
    </row>
    <row r="2056" spans="1:11" x14ac:dyDescent="0.25">
      <c r="A2056" s="25" t="s">
        <v>2087</v>
      </c>
      <c r="B2056" s="26">
        <v>1981</v>
      </c>
      <c r="C2056" s="26" t="s">
        <v>20</v>
      </c>
      <c r="D2056" s="26">
        <v>27</v>
      </c>
      <c r="E2056" s="26">
        <v>1</v>
      </c>
      <c r="F2056" s="45">
        <v>32462.35</v>
      </c>
      <c r="G2056" s="25" t="s">
        <v>11</v>
      </c>
      <c r="H2056" s="25" t="s">
        <v>11</v>
      </c>
      <c r="I2056" s="25" t="s">
        <v>42</v>
      </c>
      <c r="J2056" s="53">
        <f t="shared" si="32"/>
        <v>29856</v>
      </c>
      <c r="K2056" s="33">
        <f>DATEDIF(J2056,DATE(2023,6,8),"Y")</f>
        <v>41</v>
      </c>
    </row>
    <row r="2057" spans="1:11" x14ac:dyDescent="0.25">
      <c r="A2057" s="22" t="s">
        <v>2088</v>
      </c>
      <c r="B2057" s="23">
        <v>1976</v>
      </c>
      <c r="C2057" s="23" t="s">
        <v>20</v>
      </c>
      <c r="D2057" s="23">
        <v>19</v>
      </c>
      <c r="E2057" s="23">
        <v>2</v>
      </c>
      <c r="F2057" s="44">
        <v>32485.46</v>
      </c>
      <c r="G2057" s="22" t="s">
        <v>11</v>
      </c>
      <c r="H2057" s="22" t="s">
        <v>16</v>
      </c>
      <c r="I2057" s="22" t="s">
        <v>42</v>
      </c>
      <c r="J2057" s="52">
        <f t="shared" si="32"/>
        <v>28022</v>
      </c>
      <c r="K2057" s="32">
        <f>DATEDIF(J2057,DATE(2023,6,8),"Y")</f>
        <v>46</v>
      </c>
    </row>
    <row r="2058" spans="1:11" x14ac:dyDescent="0.25">
      <c r="A2058" s="25" t="s">
        <v>2089</v>
      </c>
      <c r="B2058" s="26">
        <v>2003</v>
      </c>
      <c r="C2058" s="26" t="s">
        <v>37</v>
      </c>
      <c r="D2058" s="26">
        <v>8</v>
      </c>
      <c r="E2058" s="26">
        <v>0</v>
      </c>
      <c r="F2058" s="45">
        <v>32548.34</v>
      </c>
      <c r="G2058" s="25" t="s">
        <v>16</v>
      </c>
      <c r="H2058" s="25" t="s">
        <v>11</v>
      </c>
      <c r="I2058" s="25" t="s">
        <v>13</v>
      </c>
      <c r="J2058" s="53">
        <f t="shared" si="32"/>
        <v>37902</v>
      </c>
      <c r="K2058" s="33">
        <f>DATEDIF(J2058,DATE(2023,6,8),"Y")</f>
        <v>19</v>
      </c>
    </row>
    <row r="2059" spans="1:11" x14ac:dyDescent="0.25">
      <c r="A2059" s="22" t="s">
        <v>2090</v>
      </c>
      <c r="B2059" s="23">
        <v>1990</v>
      </c>
      <c r="C2059" s="23" t="s">
        <v>10</v>
      </c>
      <c r="D2059" s="23">
        <v>13</v>
      </c>
      <c r="E2059" s="23">
        <v>3</v>
      </c>
      <c r="F2059" s="44">
        <v>32672.11</v>
      </c>
      <c r="G2059" s="22" t="s">
        <v>16</v>
      </c>
      <c r="H2059" s="22" t="s">
        <v>16</v>
      </c>
      <c r="I2059" s="22" t="s">
        <v>42</v>
      </c>
      <c r="J2059" s="52">
        <f t="shared" si="32"/>
        <v>33067</v>
      </c>
      <c r="K2059" s="32">
        <f>DATEDIF(J2059,DATE(2023,6,8),"Y")</f>
        <v>32</v>
      </c>
    </row>
    <row r="2060" spans="1:11" x14ac:dyDescent="0.25">
      <c r="A2060" s="25" t="s">
        <v>2091</v>
      </c>
      <c r="B2060" s="26">
        <v>1968</v>
      </c>
      <c r="C2060" s="26" t="s">
        <v>15</v>
      </c>
      <c r="D2060" s="26">
        <v>1</v>
      </c>
      <c r="E2060" s="26">
        <v>0</v>
      </c>
      <c r="F2060" s="45">
        <v>32686.080000000002</v>
      </c>
      <c r="G2060" s="25" t="s">
        <v>11</v>
      </c>
      <c r="H2060" s="25" t="s">
        <v>12</v>
      </c>
      <c r="I2060" s="25" t="s">
        <v>42</v>
      </c>
      <c r="J2060" s="53">
        <f t="shared" si="32"/>
        <v>25143</v>
      </c>
      <c r="K2060" s="33">
        <f>DATEDIF(J2060,DATE(2023,6,8),"Y")</f>
        <v>54</v>
      </c>
    </row>
    <row r="2061" spans="1:11" x14ac:dyDescent="0.25">
      <c r="A2061" s="22" t="s">
        <v>2092</v>
      </c>
      <c r="B2061" s="23">
        <v>1990</v>
      </c>
      <c r="C2061" s="23" t="s">
        <v>20</v>
      </c>
      <c r="D2061" s="23">
        <v>30</v>
      </c>
      <c r="E2061" s="23">
        <v>3</v>
      </c>
      <c r="F2061" s="44">
        <v>32716.2</v>
      </c>
      <c r="G2061" s="22" t="s">
        <v>16</v>
      </c>
      <c r="H2061" s="22" t="s">
        <v>11</v>
      </c>
      <c r="I2061" s="22" t="s">
        <v>42</v>
      </c>
      <c r="J2061" s="52">
        <f t="shared" si="32"/>
        <v>33146</v>
      </c>
      <c r="K2061" s="32">
        <f>DATEDIF(J2061,DATE(2023,6,8),"Y")</f>
        <v>32</v>
      </c>
    </row>
    <row r="2062" spans="1:11" x14ac:dyDescent="0.25">
      <c r="A2062" s="25" t="s">
        <v>2093</v>
      </c>
      <c r="B2062" s="26">
        <v>1990</v>
      </c>
      <c r="C2062" s="26" t="s">
        <v>10</v>
      </c>
      <c r="D2062" s="26">
        <v>9</v>
      </c>
      <c r="E2062" s="26">
        <v>2</v>
      </c>
      <c r="F2062" s="45">
        <v>32734.19</v>
      </c>
      <c r="G2062" s="25" t="s">
        <v>11</v>
      </c>
      <c r="H2062" s="25" t="s">
        <v>16</v>
      </c>
      <c r="I2062" s="25" t="s">
        <v>23</v>
      </c>
      <c r="J2062" s="53">
        <f t="shared" si="32"/>
        <v>33063</v>
      </c>
      <c r="K2062" s="33">
        <f>DATEDIF(J2062,DATE(2023,6,8),"Y")</f>
        <v>32</v>
      </c>
    </row>
    <row r="2063" spans="1:11" x14ac:dyDescent="0.25">
      <c r="A2063" s="22" t="s">
        <v>2094</v>
      </c>
      <c r="B2063" s="23">
        <v>1974</v>
      </c>
      <c r="C2063" s="23" t="s">
        <v>30</v>
      </c>
      <c r="D2063" s="23">
        <v>6</v>
      </c>
      <c r="E2063" s="23">
        <v>0</v>
      </c>
      <c r="F2063" s="44">
        <v>32760.48</v>
      </c>
      <c r="G2063" s="22" t="s">
        <v>16</v>
      </c>
      <c r="H2063" s="22" t="s">
        <v>16</v>
      </c>
      <c r="I2063" s="22" t="s">
        <v>42</v>
      </c>
      <c r="J2063" s="52">
        <f t="shared" si="32"/>
        <v>27369</v>
      </c>
      <c r="K2063" s="32">
        <f>DATEDIF(J2063,DATE(2023,6,8),"Y")</f>
        <v>48</v>
      </c>
    </row>
    <row r="2064" spans="1:11" x14ac:dyDescent="0.25">
      <c r="A2064" s="25" t="s">
        <v>2095</v>
      </c>
      <c r="B2064" s="26">
        <v>1972</v>
      </c>
      <c r="C2064" s="26" t="s">
        <v>15</v>
      </c>
      <c r="D2064" s="26">
        <v>7</v>
      </c>
      <c r="E2064" s="26">
        <v>0</v>
      </c>
      <c r="F2064" s="45">
        <v>32765.33</v>
      </c>
      <c r="G2064" s="25" t="s">
        <v>11</v>
      </c>
      <c r="H2064" s="25" t="s">
        <v>11</v>
      </c>
      <c r="I2064" s="25" t="s">
        <v>23</v>
      </c>
      <c r="J2064" s="53">
        <f t="shared" si="32"/>
        <v>26610</v>
      </c>
      <c r="K2064" s="33">
        <f>DATEDIF(J2064,DATE(2023,6,8),"Y")</f>
        <v>50</v>
      </c>
    </row>
    <row r="2065" spans="1:11" x14ac:dyDescent="0.25">
      <c r="A2065" s="22" t="s">
        <v>2096</v>
      </c>
      <c r="B2065" s="23">
        <v>1980</v>
      </c>
      <c r="C2065" s="23" t="s">
        <v>30</v>
      </c>
      <c r="D2065" s="23">
        <v>12</v>
      </c>
      <c r="E2065" s="23">
        <v>3</v>
      </c>
      <c r="F2065" s="44">
        <v>32787.46</v>
      </c>
      <c r="G2065" s="22" t="s">
        <v>16</v>
      </c>
      <c r="H2065" s="22" t="s">
        <v>12</v>
      </c>
      <c r="I2065" s="22" t="s">
        <v>23</v>
      </c>
      <c r="J2065" s="52">
        <f t="shared" si="32"/>
        <v>29567</v>
      </c>
      <c r="K2065" s="32">
        <f>DATEDIF(J2065,DATE(2023,6,8),"Y")</f>
        <v>42</v>
      </c>
    </row>
    <row r="2066" spans="1:11" x14ac:dyDescent="0.25">
      <c r="A2066" s="25" t="s">
        <v>2097</v>
      </c>
      <c r="B2066" s="26">
        <v>1995</v>
      </c>
      <c r="C2066" s="26" t="s">
        <v>30</v>
      </c>
      <c r="D2066" s="26">
        <v>4</v>
      </c>
      <c r="E2066" s="26">
        <v>0</v>
      </c>
      <c r="F2066" s="45">
        <v>32827.51</v>
      </c>
      <c r="G2066" s="25" t="s">
        <v>16</v>
      </c>
      <c r="H2066" s="25" t="s">
        <v>11</v>
      </c>
      <c r="I2066" s="25" t="s">
        <v>42</v>
      </c>
      <c r="J2066" s="53">
        <f t="shared" si="32"/>
        <v>35037</v>
      </c>
      <c r="K2066" s="33">
        <f>DATEDIF(J2066,DATE(2023,6,8),"Y")</f>
        <v>27</v>
      </c>
    </row>
    <row r="2067" spans="1:11" x14ac:dyDescent="0.25">
      <c r="A2067" s="22" t="s">
        <v>2098</v>
      </c>
      <c r="B2067" s="23">
        <v>1981</v>
      </c>
      <c r="C2067" s="23" t="s">
        <v>15</v>
      </c>
      <c r="D2067" s="23">
        <v>17</v>
      </c>
      <c r="E2067" s="23">
        <v>1</v>
      </c>
      <c r="F2067" s="44">
        <v>32906.69</v>
      </c>
      <c r="G2067" s="22" t="s">
        <v>11</v>
      </c>
      <c r="H2067" s="22" t="s">
        <v>12</v>
      </c>
      <c r="I2067" s="22" t="s">
        <v>42</v>
      </c>
      <c r="J2067" s="52">
        <f t="shared" si="32"/>
        <v>29907</v>
      </c>
      <c r="K2067" s="32">
        <f>DATEDIF(J2067,DATE(2023,6,8),"Y")</f>
        <v>41</v>
      </c>
    </row>
    <row r="2068" spans="1:11" x14ac:dyDescent="0.25">
      <c r="A2068" s="25" t="s">
        <v>2099</v>
      </c>
      <c r="B2068" s="26">
        <v>1971</v>
      </c>
      <c r="C2068" s="26" t="s">
        <v>35</v>
      </c>
      <c r="D2068" s="26">
        <v>24</v>
      </c>
      <c r="E2068" s="26">
        <v>0</v>
      </c>
      <c r="F2068" s="45">
        <v>32947.629999999997</v>
      </c>
      <c r="G2068" s="25" t="s">
        <v>11</v>
      </c>
      <c r="H2068" s="25" t="s">
        <v>16</v>
      </c>
      <c r="I2068" s="25" t="s">
        <v>42</v>
      </c>
      <c r="J2068" s="53">
        <f t="shared" si="32"/>
        <v>26169</v>
      </c>
      <c r="K2068" s="33">
        <f>DATEDIF(J2068,DATE(2023,6,8),"Y")</f>
        <v>51</v>
      </c>
    </row>
    <row r="2069" spans="1:11" x14ac:dyDescent="0.25">
      <c r="A2069" s="22" t="s">
        <v>2100</v>
      </c>
      <c r="B2069" s="23">
        <v>1995</v>
      </c>
      <c r="C2069" s="23" t="s">
        <v>10</v>
      </c>
      <c r="D2069" s="23">
        <v>8</v>
      </c>
      <c r="E2069" s="23">
        <v>0</v>
      </c>
      <c r="F2069" s="44">
        <v>33017.46</v>
      </c>
      <c r="G2069" s="22" t="s">
        <v>16</v>
      </c>
      <c r="H2069" s="22" t="s">
        <v>16</v>
      </c>
      <c r="I2069" s="22" t="s">
        <v>42</v>
      </c>
      <c r="J2069" s="52">
        <f t="shared" si="32"/>
        <v>34888</v>
      </c>
      <c r="K2069" s="32">
        <f>DATEDIF(J2069,DATE(2023,6,8),"Y")</f>
        <v>27</v>
      </c>
    </row>
    <row r="2070" spans="1:11" x14ac:dyDescent="0.25">
      <c r="A2070" s="25" t="s">
        <v>2101</v>
      </c>
      <c r="B2070" s="26">
        <v>1967</v>
      </c>
      <c r="C2070" s="26" t="s">
        <v>10</v>
      </c>
      <c r="D2070" s="26">
        <v>10</v>
      </c>
      <c r="E2070" s="26">
        <v>0</v>
      </c>
      <c r="F2070" s="45">
        <v>33025.32</v>
      </c>
      <c r="G2070" s="25" t="s">
        <v>11</v>
      </c>
      <c r="H2070" s="25" t="s">
        <v>12</v>
      </c>
      <c r="I2070" s="25" t="s">
        <v>42</v>
      </c>
      <c r="J2070" s="53">
        <f t="shared" si="32"/>
        <v>24663</v>
      </c>
      <c r="K2070" s="33">
        <f>DATEDIF(J2070,DATE(2023,6,8),"Y")</f>
        <v>55</v>
      </c>
    </row>
    <row r="2071" spans="1:11" x14ac:dyDescent="0.25">
      <c r="A2071" s="22" t="s">
        <v>2102</v>
      </c>
      <c r="B2071" s="23">
        <v>1994</v>
      </c>
      <c r="C2071" s="23" t="s">
        <v>10</v>
      </c>
      <c r="D2071" s="23">
        <v>28</v>
      </c>
      <c r="E2071" s="23">
        <v>0</v>
      </c>
      <c r="F2071" s="44">
        <v>33057.230000000003</v>
      </c>
      <c r="G2071" s="22" t="s">
        <v>16</v>
      </c>
      <c r="H2071" s="22" t="s">
        <v>11</v>
      </c>
      <c r="I2071" s="22" t="s">
        <v>42</v>
      </c>
      <c r="J2071" s="52">
        <f t="shared" si="32"/>
        <v>34543</v>
      </c>
      <c r="K2071" s="32">
        <f>DATEDIF(J2071,DATE(2023,6,8),"Y")</f>
        <v>28</v>
      </c>
    </row>
    <row r="2072" spans="1:11" x14ac:dyDescent="0.25">
      <c r="A2072" s="25" t="s">
        <v>2103</v>
      </c>
      <c r="B2072" s="26">
        <v>1962</v>
      </c>
      <c r="C2072" s="26" t="s">
        <v>10</v>
      </c>
      <c r="D2072" s="26">
        <v>1</v>
      </c>
      <c r="E2072" s="26">
        <v>0</v>
      </c>
      <c r="F2072" s="45">
        <v>33074.94</v>
      </c>
      <c r="G2072" s="25" t="s">
        <v>16</v>
      </c>
      <c r="H2072" s="25" t="s">
        <v>11</v>
      </c>
      <c r="I2072" s="25" t="s">
        <v>42</v>
      </c>
      <c r="J2072" s="53">
        <f t="shared" si="32"/>
        <v>22828</v>
      </c>
      <c r="K2072" s="33">
        <f>DATEDIF(J2072,DATE(2023,6,8),"Y")</f>
        <v>60</v>
      </c>
    </row>
    <row r="2073" spans="1:11" x14ac:dyDescent="0.25">
      <c r="A2073" s="22" t="s">
        <v>2104</v>
      </c>
      <c r="B2073" s="23">
        <v>1969</v>
      </c>
      <c r="C2073" s="23" t="s">
        <v>37</v>
      </c>
      <c r="D2073" s="23">
        <v>30</v>
      </c>
      <c r="E2073" s="23">
        <v>0</v>
      </c>
      <c r="F2073" s="44">
        <v>33090.660000000003</v>
      </c>
      <c r="G2073" s="22" t="s">
        <v>11</v>
      </c>
      <c r="H2073" s="22" t="s">
        <v>11</v>
      </c>
      <c r="I2073" s="22" t="s">
        <v>42</v>
      </c>
      <c r="J2073" s="52">
        <f t="shared" si="32"/>
        <v>25506</v>
      </c>
      <c r="K2073" s="32">
        <f>DATEDIF(J2073,DATE(2023,6,8),"Y")</f>
        <v>53</v>
      </c>
    </row>
    <row r="2074" spans="1:11" x14ac:dyDescent="0.25">
      <c r="A2074" s="25" t="s">
        <v>2105</v>
      </c>
      <c r="B2074" s="26">
        <v>1985</v>
      </c>
      <c r="C2074" s="26" t="s">
        <v>10</v>
      </c>
      <c r="D2074" s="26">
        <v>15</v>
      </c>
      <c r="E2074" s="26">
        <v>3</v>
      </c>
      <c r="F2074" s="45">
        <v>33121</v>
      </c>
      <c r="G2074" s="25" t="s">
        <v>11</v>
      </c>
      <c r="H2074" s="25" t="s">
        <v>16</v>
      </c>
      <c r="I2074" s="25" t="s">
        <v>42</v>
      </c>
      <c r="J2074" s="53">
        <f t="shared" si="32"/>
        <v>31243</v>
      </c>
      <c r="K2074" s="33">
        <f>DATEDIF(J2074,DATE(2023,6,8),"Y")</f>
        <v>37</v>
      </c>
    </row>
    <row r="2075" spans="1:11" x14ac:dyDescent="0.25">
      <c r="A2075" s="22" t="s">
        <v>2106</v>
      </c>
      <c r="B2075" s="23">
        <v>1990</v>
      </c>
      <c r="C2075" s="23" t="s">
        <v>37</v>
      </c>
      <c r="D2075" s="23">
        <v>12</v>
      </c>
      <c r="E2075" s="23">
        <v>3</v>
      </c>
      <c r="F2075" s="44">
        <v>33292.83</v>
      </c>
      <c r="G2075" s="22" t="s">
        <v>11</v>
      </c>
      <c r="H2075" s="22" t="s">
        <v>16</v>
      </c>
      <c r="I2075" s="22" t="s">
        <v>42</v>
      </c>
      <c r="J2075" s="52">
        <f t="shared" si="32"/>
        <v>33158</v>
      </c>
      <c r="K2075" s="32">
        <f>DATEDIF(J2075,DATE(2023,6,8),"Y")</f>
        <v>32</v>
      </c>
    </row>
    <row r="2076" spans="1:11" x14ac:dyDescent="0.25">
      <c r="A2076" s="25" t="s">
        <v>2107</v>
      </c>
      <c r="B2076" s="26">
        <v>2003</v>
      </c>
      <c r="C2076" s="26" t="s">
        <v>15</v>
      </c>
      <c r="D2076" s="26">
        <v>28</v>
      </c>
      <c r="E2076" s="26">
        <v>0</v>
      </c>
      <c r="F2076" s="45">
        <v>33307.550000000003</v>
      </c>
      <c r="G2076" s="25" t="s">
        <v>11</v>
      </c>
      <c r="H2076" s="25" t="s">
        <v>12</v>
      </c>
      <c r="I2076" s="25" t="s">
        <v>23</v>
      </c>
      <c r="J2076" s="53">
        <f t="shared" si="32"/>
        <v>37953</v>
      </c>
      <c r="K2076" s="33">
        <f>DATEDIF(J2076,DATE(2023,6,8),"Y")</f>
        <v>19</v>
      </c>
    </row>
    <row r="2077" spans="1:11" x14ac:dyDescent="0.25">
      <c r="A2077" s="22" t="s">
        <v>2108</v>
      </c>
      <c r="B2077" s="23">
        <v>1972</v>
      </c>
      <c r="C2077" s="23" t="s">
        <v>20</v>
      </c>
      <c r="D2077" s="23">
        <v>5</v>
      </c>
      <c r="E2077" s="23">
        <v>0</v>
      </c>
      <c r="F2077" s="44">
        <v>33344.449999999997</v>
      </c>
      <c r="G2077" s="22" t="s">
        <v>11</v>
      </c>
      <c r="H2077" s="22" t="s">
        <v>12</v>
      </c>
      <c r="I2077" s="22" t="s">
        <v>42</v>
      </c>
      <c r="J2077" s="52">
        <f t="shared" si="32"/>
        <v>26547</v>
      </c>
      <c r="K2077" s="32">
        <f>DATEDIF(J2077,DATE(2023,6,8),"Y")</f>
        <v>50</v>
      </c>
    </row>
    <row r="2078" spans="1:11" x14ac:dyDescent="0.25">
      <c r="A2078" s="25" t="s">
        <v>2109</v>
      </c>
      <c r="B2078" s="26">
        <v>1985</v>
      </c>
      <c r="C2078" s="26" t="s">
        <v>30</v>
      </c>
      <c r="D2078" s="26">
        <v>7</v>
      </c>
      <c r="E2078" s="26">
        <v>3</v>
      </c>
      <c r="F2078" s="45">
        <v>33450.99</v>
      </c>
      <c r="G2078" s="25" t="s">
        <v>11</v>
      </c>
      <c r="H2078" s="25" t="s">
        <v>11</v>
      </c>
      <c r="I2078" s="25" t="s">
        <v>42</v>
      </c>
      <c r="J2078" s="53">
        <f t="shared" si="32"/>
        <v>31388</v>
      </c>
      <c r="K2078" s="33">
        <f>DATEDIF(J2078,DATE(2023,6,8),"Y")</f>
        <v>37</v>
      </c>
    </row>
    <row r="2079" spans="1:11" x14ac:dyDescent="0.25">
      <c r="A2079" s="22" t="s">
        <v>2110</v>
      </c>
      <c r="B2079" s="23">
        <v>1970</v>
      </c>
      <c r="C2079" s="23" t="s">
        <v>18</v>
      </c>
      <c r="D2079" s="23">
        <v>18</v>
      </c>
      <c r="E2079" s="23">
        <v>2</v>
      </c>
      <c r="F2079" s="44">
        <v>33471.97</v>
      </c>
      <c r="G2079" s="22" t="s">
        <v>11</v>
      </c>
      <c r="H2079" s="22" t="s">
        <v>11</v>
      </c>
      <c r="I2079" s="22" t="s">
        <v>23</v>
      </c>
      <c r="J2079" s="52">
        <f t="shared" si="32"/>
        <v>25737</v>
      </c>
      <c r="K2079" s="32">
        <f>DATEDIF(J2079,DATE(2023,6,8),"Y")</f>
        <v>52</v>
      </c>
    </row>
    <row r="2080" spans="1:11" x14ac:dyDescent="0.25">
      <c r="A2080" s="25" t="s">
        <v>2111</v>
      </c>
      <c r="B2080" s="26">
        <v>2002</v>
      </c>
      <c r="C2080" s="26" t="s">
        <v>35</v>
      </c>
      <c r="D2080" s="26">
        <v>25</v>
      </c>
      <c r="E2080" s="26">
        <v>0</v>
      </c>
      <c r="F2080" s="45">
        <v>33475.82</v>
      </c>
      <c r="G2080" s="25" t="s">
        <v>16</v>
      </c>
      <c r="H2080" s="25" t="s">
        <v>16</v>
      </c>
      <c r="I2080" s="25" t="s">
        <v>170</v>
      </c>
      <c r="J2080" s="53">
        <f t="shared" si="32"/>
        <v>37493</v>
      </c>
      <c r="K2080" s="33">
        <f>DATEDIF(J2080,DATE(2023,6,8),"Y")</f>
        <v>20</v>
      </c>
    </row>
    <row r="2081" spans="1:11" x14ac:dyDescent="0.25">
      <c r="A2081" s="22" t="s">
        <v>2112</v>
      </c>
      <c r="B2081" s="23">
        <v>1984</v>
      </c>
      <c r="C2081" s="23" t="s">
        <v>10</v>
      </c>
      <c r="D2081" s="23">
        <v>22</v>
      </c>
      <c r="E2081" s="23">
        <v>3</v>
      </c>
      <c r="F2081" s="44">
        <v>33527.1</v>
      </c>
      <c r="G2081" s="22" t="s">
        <v>11</v>
      </c>
      <c r="H2081" s="22" t="s">
        <v>12</v>
      </c>
      <c r="I2081" s="22" t="s">
        <v>42</v>
      </c>
      <c r="J2081" s="52">
        <f t="shared" si="32"/>
        <v>30885</v>
      </c>
      <c r="K2081" s="32">
        <f>DATEDIF(J2081,DATE(2023,6,8),"Y")</f>
        <v>38</v>
      </c>
    </row>
    <row r="2082" spans="1:11" x14ac:dyDescent="0.25">
      <c r="A2082" s="25" t="s">
        <v>2113</v>
      </c>
      <c r="B2082" s="26">
        <v>2003</v>
      </c>
      <c r="C2082" s="26" t="s">
        <v>20</v>
      </c>
      <c r="D2082" s="26">
        <v>9</v>
      </c>
      <c r="E2082" s="26">
        <v>0</v>
      </c>
      <c r="F2082" s="45">
        <v>33611.71</v>
      </c>
      <c r="G2082" s="25" t="s">
        <v>16</v>
      </c>
      <c r="H2082" s="25" t="s">
        <v>11</v>
      </c>
      <c r="I2082" s="25" t="s">
        <v>42</v>
      </c>
      <c r="J2082" s="53">
        <f t="shared" si="32"/>
        <v>37873</v>
      </c>
      <c r="K2082" s="33">
        <f>DATEDIF(J2082,DATE(2023,6,8),"Y")</f>
        <v>19</v>
      </c>
    </row>
    <row r="2083" spans="1:11" x14ac:dyDescent="0.25">
      <c r="A2083" s="22" t="s">
        <v>2114</v>
      </c>
      <c r="B2083" s="23">
        <v>1993</v>
      </c>
      <c r="C2083" s="23" t="s">
        <v>15</v>
      </c>
      <c r="D2083" s="23">
        <v>28</v>
      </c>
      <c r="E2083" s="23">
        <v>0</v>
      </c>
      <c r="F2083" s="44">
        <v>33707.550000000003</v>
      </c>
      <c r="G2083" s="22" t="s">
        <v>11</v>
      </c>
      <c r="H2083" s="22" t="s">
        <v>11</v>
      </c>
      <c r="I2083" s="22" t="s">
        <v>42</v>
      </c>
      <c r="J2083" s="52">
        <f t="shared" si="32"/>
        <v>34301</v>
      </c>
      <c r="K2083" s="32">
        <f>DATEDIF(J2083,DATE(2023,6,8),"Y")</f>
        <v>29</v>
      </c>
    </row>
    <row r="2084" spans="1:11" x14ac:dyDescent="0.25">
      <c r="A2084" s="25" t="s">
        <v>2115</v>
      </c>
      <c r="B2084" s="26">
        <v>2004</v>
      </c>
      <c r="C2084" s="26" t="s">
        <v>15</v>
      </c>
      <c r="D2084" s="26">
        <v>1</v>
      </c>
      <c r="E2084" s="26">
        <v>0</v>
      </c>
      <c r="F2084" s="45">
        <v>33732.69</v>
      </c>
      <c r="G2084" s="25" t="s">
        <v>16</v>
      </c>
      <c r="H2084" s="25" t="s">
        <v>16</v>
      </c>
      <c r="I2084" s="25" t="s">
        <v>356</v>
      </c>
      <c r="J2084" s="53">
        <f t="shared" si="32"/>
        <v>38292</v>
      </c>
      <c r="K2084" s="33">
        <f>DATEDIF(J2084,DATE(2023,6,8),"Y")</f>
        <v>18</v>
      </c>
    </row>
    <row r="2085" spans="1:11" x14ac:dyDescent="0.25">
      <c r="A2085" s="22" t="s">
        <v>2116</v>
      </c>
      <c r="B2085" s="23">
        <v>2003</v>
      </c>
      <c r="C2085" s="23" t="s">
        <v>20</v>
      </c>
      <c r="D2085" s="23">
        <v>12</v>
      </c>
      <c r="E2085" s="23">
        <v>0</v>
      </c>
      <c r="F2085" s="44">
        <v>33750.29</v>
      </c>
      <c r="G2085" s="22" t="s">
        <v>16</v>
      </c>
      <c r="H2085" s="22" t="s">
        <v>12</v>
      </c>
      <c r="I2085" s="22" t="s">
        <v>23</v>
      </c>
      <c r="J2085" s="52">
        <f t="shared" si="32"/>
        <v>37876</v>
      </c>
      <c r="K2085" s="32">
        <f>DATEDIF(J2085,DATE(2023,6,8),"Y")</f>
        <v>19</v>
      </c>
    </row>
    <row r="2086" spans="1:11" x14ac:dyDescent="0.25">
      <c r="A2086" s="25" t="s">
        <v>2117</v>
      </c>
      <c r="B2086" s="26">
        <v>1962</v>
      </c>
      <c r="C2086" s="26" t="s">
        <v>30</v>
      </c>
      <c r="D2086" s="26">
        <v>11</v>
      </c>
      <c r="E2086" s="26">
        <v>0</v>
      </c>
      <c r="F2086" s="45">
        <v>33753.32</v>
      </c>
      <c r="G2086" s="25" t="s">
        <v>16</v>
      </c>
      <c r="H2086" s="25" t="s">
        <v>12</v>
      </c>
      <c r="I2086" s="25" t="s">
        <v>42</v>
      </c>
      <c r="J2086" s="53">
        <f t="shared" si="32"/>
        <v>22991</v>
      </c>
      <c r="K2086" s="33">
        <f>DATEDIF(J2086,DATE(2023,6,8),"Y")</f>
        <v>60</v>
      </c>
    </row>
    <row r="2087" spans="1:11" x14ac:dyDescent="0.25">
      <c r="A2087" s="22" t="s">
        <v>2118</v>
      </c>
      <c r="B2087" s="23">
        <v>2000</v>
      </c>
      <c r="C2087" s="23" t="s">
        <v>37</v>
      </c>
      <c r="D2087" s="23">
        <v>26</v>
      </c>
      <c r="E2087" s="23">
        <v>0</v>
      </c>
      <c r="F2087" s="44">
        <v>33829.39</v>
      </c>
      <c r="G2087" s="22" t="s">
        <v>11</v>
      </c>
      <c r="H2087" s="22" t="s">
        <v>12</v>
      </c>
      <c r="I2087" s="22" t="s">
        <v>42</v>
      </c>
      <c r="J2087" s="52">
        <f t="shared" si="32"/>
        <v>36825</v>
      </c>
      <c r="K2087" s="32">
        <f>DATEDIF(J2087,DATE(2023,6,8),"Y")</f>
        <v>22</v>
      </c>
    </row>
    <row r="2088" spans="1:11" x14ac:dyDescent="0.25">
      <c r="A2088" s="25" t="s">
        <v>2119</v>
      </c>
      <c r="B2088" s="26">
        <v>1997</v>
      </c>
      <c r="C2088" s="26" t="s">
        <v>35</v>
      </c>
      <c r="D2088" s="26">
        <v>9</v>
      </c>
      <c r="E2088" s="26">
        <v>0</v>
      </c>
      <c r="F2088" s="45">
        <v>33900.65</v>
      </c>
      <c r="G2088" s="25" t="s">
        <v>11</v>
      </c>
      <c r="H2088" s="25" t="s">
        <v>12</v>
      </c>
      <c r="I2088" s="25" t="s">
        <v>42</v>
      </c>
      <c r="J2088" s="53">
        <f t="shared" si="32"/>
        <v>35651</v>
      </c>
      <c r="K2088" s="33">
        <f>DATEDIF(J2088,DATE(2023,6,8),"Y")</f>
        <v>25</v>
      </c>
    </row>
    <row r="2089" spans="1:11" x14ac:dyDescent="0.25">
      <c r="A2089" s="22" t="s">
        <v>2120</v>
      </c>
      <c r="B2089" s="23">
        <v>2000</v>
      </c>
      <c r="C2089" s="23" t="s">
        <v>30</v>
      </c>
      <c r="D2089" s="23">
        <v>27</v>
      </c>
      <c r="E2089" s="23">
        <v>0</v>
      </c>
      <c r="F2089" s="44">
        <v>33907.550000000003</v>
      </c>
      <c r="G2089" s="22" t="s">
        <v>11</v>
      </c>
      <c r="H2089" s="22" t="s">
        <v>11</v>
      </c>
      <c r="I2089" s="22" t="s">
        <v>23</v>
      </c>
      <c r="J2089" s="52">
        <f t="shared" si="32"/>
        <v>36887</v>
      </c>
      <c r="K2089" s="32">
        <f>DATEDIF(J2089,DATE(2023,6,8),"Y")</f>
        <v>22</v>
      </c>
    </row>
    <row r="2090" spans="1:11" x14ac:dyDescent="0.25">
      <c r="A2090" s="25" t="s">
        <v>2121</v>
      </c>
      <c r="B2090" s="26">
        <v>1994</v>
      </c>
      <c r="C2090" s="26" t="s">
        <v>20</v>
      </c>
      <c r="D2090" s="26">
        <v>25</v>
      </c>
      <c r="E2090" s="26">
        <v>0</v>
      </c>
      <c r="F2090" s="45">
        <v>33975.47</v>
      </c>
      <c r="G2090" s="25" t="s">
        <v>11</v>
      </c>
      <c r="H2090" s="25" t="s">
        <v>11</v>
      </c>
      <c r="I2090" s="25" t="s">
        <v>42</v>
      </c>
      <c r="J2090" s="53">
        <f t="shared" si="32"/>
        <v>34602</v>
      </c>
      <c r="K2090" s="33">
        <f>DATEDIF(J2090,DATE(2023,6,8),"Y")</f>
        <v>28</v>
      </c>
    </row>
    <row r="2091" spans="1:11" x14ac:dyDescent="0.25">
      <c r="A2091" s="22" t="s">
        <v>2122</v>
      </c>
      <c r="B2091" s="23">
        <v>1972</v>
      </c>
      <c r="C2091" s="23" t="s">
        <v>10</v>
      </c>
      <c r="D2091" s="23">
        <v>26</v>
      </c>
      <c r="E2091" s="23">
        <v>0</v>
      </c>
      <c r="F2091" s="44">
        <v>34053.360000000001</v>
      </c>
      <c r="G2091" s="22" t="s">
        <v>11</v>
      </c>
      <c r="H2091" s="22" t="s">
        <v>11</v>
      </c>
      <c r="I2091" s="22" t="s">
        <v>42</v>
      </c>
      <c r="J2091" s="52">
        <f t="shared" si="32"/>
        <v>26506</v>
      </c>
      <c r="K2091" s="32">
        <f>DATEDIF(J2091,DATE(2023,6,8),"Y")</f>
        <v>50</v>
      </c>
    </row>
    <row r="2092" spans="1:11" x14ac:dyDescent="0.25">
      <c r="A2092" s="25" t="s">
        <v>2123</v>
      </c>
      <c r="B2092" s="26">
        <v>2002</v>
      </c>
      <c r="C2092" s="26" t="s">
        <v>30</v>
      </c>
      <c r="D2092" s="26">
        <v>26</v>
      </c>
      <c r="E2092" s="26">
        <v>0</v>
      </c>
      <c r="F2092" s="45">
        <v>34084.68</v>
      </c>
      <c r="G2092" s="25" t="s">
        <v>11</v>
      </c>
      <c r="H2092" s="25" t="s">
        <v>12</v>
      </c>
      <c r="I2092" s="25" t="s">
        <v>42</v>
      </c>
      <c r="J2092" s="53">
        <f t="shared" si="32"/>
        <v>37616</v>
      </c>
      <c r="K2092" s="33">
        <f>DATEDIF(J2092,DATE(2023,6,8),"Y")</f>
        <v>20</v>
      </c>
    </row>
    <row r="2093" spans="1:11" x14ac:dyDescent="0.25">
      <c r="A2093" s="22" t="s">
        <v>2124</v>
      </c>
      <c r="B2093" s="23">
        <v>1999</v>
      </c>
      <c r="C2093" s="23" t="s">
        <v>15</v>
      </c>
      <c r="D2093" s="23">
        <v>6</v>
      </c>
      <c r="E2093" s="23">
        <v>0</v>
      </c>
      <c r="F2093" s="44">
        <v>34166.269999999997</v>
      </c>
      <c r="G2093" s="22" t="s">
        <v>11</v>
      </c>
      <c r="H2093" s="22" t="s">
        <v>12</v>
      </c>
      <c r="I2093" s="22" t="s">
        <v>42</v>
      </c>
      <c r="J2093" s="52">
        <f t="shared" si="32"/>
        <v>36470</v>
      </c>
      <c r="K2093" s="32">
        <f>DATEDIF(J2093,DATE(2023,6,8),"Y")</f>
        <v>23</v>
      </c>
    </row>
    <row r="2094" spans="1:11" x14ac:dyDescent="0.25">
      <c r="A2094" s="25" t="s">
        <v>2125</v>
      </c>
      <c r="B2094" s="26">
        <v>1971</v>
      </c>
      <c r="C2094" s="26" t="s">
        <v>35</v>
      </c>
      <c r="D2094" s="26">
        <v>25</v>
      </c>
      <c r="E2094" s="26">
        <v>0</v>
      </c>
      <c r="F2094" s="45">
        <v>34205.07</v>
      </c>
      <c r="G2094" s="25" t="s">
        <v>11</v>
      </c>
      <c r="H2094" s="25" t="s">
        <v>11</v>
      </c>
      <c r="I2094" s="25" t="s">
        <v>42</v>
      </c>
      <c r="J2094" s="53">
        <f t="shared" si="32"/>
        <v>26170</v>
      </c>
      <c r="K2094" s="33">
        <f>DATEDIF(J2094,DATE(2023,6,8),"Y")</f>
        <v>51</v>
      </c>
    </row>
    <row r="2095" spans="1:11" x14ac:dyDescent="0.25">
      <c r="A2095" s="22" t="s">
        <v>2126</v>
      </c>
      <c r="B2095" s="23">
        <v>1975</v>
      </c>
      <c r="C2095" s="23" t="s">
        <v>10</v>
      </c>
      <c r="D2095" s="23">
        <v>21</v>
      </c>
      <c r="E2095" s="23">
        <v>1</v>
      </c>
      <c r="F2095" s="44">
        <v>34210.33</v>
      </c>
      <c r="G2095" s="22" t="s">
        <v>11</v>
      </c>
      <c r="H2095" s="22" t="s">
        <v>16</v>
      </c>
      <c r="I2095" s="22" t="s">
        <v>23</v>
      </c>
      <c r="J2095" s="52">
        <f t="shared" si="32"/>
        <v>27596</v>
      </c>
      <c r="K2095" s="32">
        <f>DATEDIF(J2095,DATE(2023,6,8),"Y")</f>
        <v>47</v>
      </c>
    </row>
    <row r="2096" spans="1:11" x14ac:dyDescent="0.25">
      <c r="A2096" s="25" t="s">
        <v>2127</v>
      </c>
      <c r="B2096" s="26">
        <v>1962</v>
      </c>
      <c r="C2096" s="26" t="s">
        <v>10</v>
      </c>
      <c r="D2096" s="26">
        <v>5</v>
      </c>
      <c r="E2096" s="26">
        <v>0</v>
      </c>
      <c r="F2096" s="45">
        <v>34218.019999999997</v>
      </c>
      <c r="G2096" s="25" t="s">
        <v>16</v>
      </c>
      <c r="H2096" s="25" t="s">
        <v>16</v>
      </c>
      <c r="I2096" s="25" t="s">
        <v>42</v>
      </c>
      <c r="J2096" s="53">
        <f t="shared" si="32"/>
        <v>22832</v>
      </c>
      <c r="K2096" s="33">
        <f>DATEDIF(J2096,DATE(2023,6,8),"Y")</f>
        <v>60</v>
      </c>
    </row>
    <row r="2097" spans="1:11" x14ac:dyDescent="0.25">
      <c r="A2097" s="22" t="s">
        <v>2128</v>
      </c>
      <c r="B2097" s="23">
        <v>1998</v>
      </c>
      <c r="C2097" s="23" t="s">
        <v>18</v>
      </c>
      <c r="D2097" s="23">
        <v>11</v>
      </c>
      <c r="E2097" s="23">
        <v>0</v>
      </c>
      <c r="F2097" s="44">
        <v>34254.050000000003</v>
      </c>
      <c r="G2097" s="22" t="s">
        <v>16</v>
      </c>
      <c r="H2097" s="22" t="s">
        <v>12</v>
      </c>
      <c r="I2097" s="22" t="s">
        <v>166</v>
      </c>
      <c r="J2097" s="52">
        <f t="shared" si="32"/>
        <v>35957</v>
      </c>
      <c r="K2097" s="32">
        <f>DATEDIF(J2097,DATE(2023,6,8),"Y")</f>
        <v>24</v>
      </c>
    </row>
    <row r="2098" spans="1:11" x14ac:dyDescent="0.25">
      <c r="A2098" s="25" t="s">
        <v>2129</v>
      </c>
      <c r="B2098" s="26">
        <v>1995</v>
      </c>
      <c r="C2098" s="26" t="s">
        <v>37</v>
      </c>
      <c r="D2098" s="26">
        <v>30</v>
      </c>
      <c r="E2098" s="26">
        <v>0</v>
      </c>
      <c r="F2098" s="45">
        <v>34289.43</v>
      </c>
      <c r="G2098" s="25" t="s">
        <v>16</v>
      </c>
      <c r="H2098" s="25" t="s">
        <v>16</v>
      </c>
      <c r="I2098" s="25" t="s">
        <v>42</v>
      </c>
      <c r="J2098" s="53">
        <f t="shared" si="32"/>
        <v>35002</v>
      </c>
      <c r="K2098" s="33">
        <f>DATEDIF(J2098,DATE(2023,6,8),"Y")</f>
        <v>27</v>
      </c>
    </row>
    <row r="2099" spans="1:11" x14ac:dyDescent="0.25">
      <c r="A2099" s="22" t="s">
        <v>2130</v>
      </c>
      <c r="B2099" s="23">
        <v>1986</v>
      </c>
      <c r="C2099" s="23" t="s">
        <v>37</v>
      </c>
      <c r="D2099" s="23">
        <v>11</v>
      </c>
      <c r="E2099" s="23">
        <v>3</v>
      </c>
      <c r="F2099" s="44">
        <v>34293.120000000003</v>
      </c>
      <c r="G2099" s="22" t="s">
        <v>16</v>
      </c>
      <c r="H2099" s="22" t="s">
        <v>11</v>
      </c>
      <c r="I2099" s="22" t="s">
        <v>42</v>
      </c>
      <c r="J2099" s="52">
        <f t="shared" si="32"/>
        <v>31696</v>
      </c>
      <c r="K2099" s="32">
        <f>DATEDIF(J2099,DATE(2023,6,8),"Y")</f>
        <v>36</v>
      </c>
    </row>
    <row r="2100" spans="1:11" x14ac:dyDescent="0.25">
      <c r="A2100" s="25" t="s">
        <v>2131</v>
      </c>
      <c r="B2100" s="26">
        <v>2004</v>
      </c>
      <c r="C2100" s="26" t="s">
        <v>15</v>
      </c>
      <c r="D2100" s="26">
        <v>1</v>
      </c>
      <c r="E2100" s="26">
        <v>2</v>
      </c>
      <c r="F2100" s="45">
        <v>34303.17</v>
      </c>
      <c r="G2100" s="25" t="s">
        <v>16</v>
      </c>
      <c r="H2100" s="25" t="s">
        <v>12</v>
      </c>
      <c r="I2100" s="25" t="s">
        <v>13</v>
      </c>
      <c r="J2100" s="53">
        <f t="shared" si="32"/>
        <v>38292</v>
      </c>
      <c r="K2100" s="33">
        <f>DATEDIF(J2100,DATE(2023,6,8),"Y")</f>
        <v>18</v>
      </c>
    </row>
    <row r="2101" spans="1:11" x14ac:dyDescent="0.25">
      <c r="A2101" s="22" t="s">
        <v>2132</v>
      </c>
      <c r="B2101" s="23">
        <v>1983</v>
      </c>
      <c r="C2101" s="23" t="s">
        <v>37</v>
      </c>
      <c r="D2101" s="23">
        <v>2</v>
      </c>
      <c r="E2101" s="23">
        <v>3</v>
      </c>
      <c r="F2101" s="44">
        <v>34307.22</v>
      </c>
      <c r="G2101" s="22" t="s">
        <v>11</v>
      </c>
      <c r="H2101" s="22" t="s">
        <v>11</v>
      </c>
      <c r="I2101" s="22" t="s">
        <v>23</v>
      </c>
      <c r="J2101" s="52">
        <f t="shared" si="32"/>
        <v>30591</v>
      </c>
      <c r="K2101" s="32">
        <f>DATEDIF(J2101,DATE(2023,6,8),"Y")</f>
        <v>39</v>
      </c>
    </row>
    <row r="2102" spans="1:11" x14ac:dyDescent="0.25">
      <c r="A2102" s="25" t="s">
        <v>2133</v>
      </c>
      <c r="B2102" s="26">
        <v>1984</v>
      </c>
      <c r="C2102" s="26" t="s">
        <v>37</v>
      </c>
      <c r="D2102" s="26">
        <v>1</v>
      </c>
      <c r="E2102" s="26">
        <v>3</v>
      </c>
      <c r="F2102" s="45">
        <v>34402.22</v>
      </c>
      <c r="G2102" s="25" t="s">
        <v>11</v>
      </c>
      <c r="H2102" s="25" t="s">
        <v>12</v>
      </c>
      <c r="I2102" s="25" t="s">
        <v>42</v>
      </c>
      <c r="J2102" s="53">
        <f t="shared" si="32"/>
        <v>30956</v>
      </c>
      <c r="K2102" s="33">
        <f>DATEDIF(J2102,DATE(2023,6,8),"Y")</f>
        <v>38</v>
      </c>
    </row>
    <row r="2103" spans="1:11" x14ac:dyDescent="0.25">
      <c r="A2103" s="22" t="s">
        <v>2134</v>
      </c>
      <c r="B2103" s="23">
        <v>2003</v>
      </c>
      <c r="C2103" s="23" t="s">
        <v>37</v>
      </c>
      <c r="D2103" s="23">
        <v>5</v>
      </c>
      <c r="E2103" s="23">
        <v>0</v>
      </c>
      <c r="F2103" s="44">
        <v>34439.86</v>
      </c>
      <c r="G2103" s="22" t="s">
        <v>11</v>
      </c>
      <c r="H2103" s="22" t="s">
        <v>16</v>
      </c>
      <c r="I2103" s="22" t="s">
        <v>13</v>
      </c>
      <c r="J2103" s="52">
        <f t="shared" si="32"/>
        <v>37899</v>
      </c>
      <c r="K2103" s="32">
        <f>DATEDIF(J2103,DATE(2023,6,8),"Y")</f>
        <v>19</v>
      </c>
    </row>
    <row r="2104" spans="1:11" x14ac:dyDescent="0.25">
      <c r="A2104" s="25" t="s">
        <v>2135</v>
      </c>
      <c r="B2104" s="26">
        <v>1990</v>
      </c>
      <c r="C2104" s="26" t="s">
        <v>20</v>
      </c>
      <c r="D2104" s="26">
        <v>24</v>
      </c>
      <c r="E2104" s="26">
        <v>3</v>
      </c>
      <c r="F2104" s="45">
        <v>34456.269999999997</v>
      </c>
      <c r="G2104" s="25" t="s">
        <v>16</v>
      </c>
      <c r="H2104" s="25" t="s">
        <v>11</v>
      </c>
      <c r="I2104" s="25" t="s">
        <v>42</v>
      </c>
      <c r="J2104" s="53">
        <f t="shared" si="32"/>
        <v>33140</v>
      </c>
      <c r="K2104" s="33">
        <f>DATEDIF(J2104,DATE(2023,6,8),"Y")</f>
        <v>32</v>
      </c>
    </row>
    <row r="2105" spans="1:11" x14ac:dyDescent="0.25">
      <c r="A2105" s="22" t="s">
        <v>2136</v>
      </c>
      <c r="B2105" s="23">
        <v>1998</v>
      </c>
      <c r="C2105" s="23" t="s">
        <v>18</v>
      </c>
      <c r="D2105" s="23">
        <v>24</v>
      </c>
      <c r="E2105" s="23">
        <v>0</v>
      </c>
      <c r="F2105" s="44">
        <v>34472.839999999997</v>
      </c>
      <c r="G2105" s="22" t="s">
        <v>16</v>
      </c>
      <c r="H2105" s="22" t="s">
        <v>12</v>
      </c>
      <c r="I2105" s="22" t="s">
        <v>42</v>
      </c>
      <c r="J2105" s="52">
        <f t="shared" si="32"/>
        <v>35970</v>
      </c>
      <c r="K2105" s="32">
        <f>DATEDIF(J2105,DATE(2023,6,8),"Y")</f>
        <v>24</v>
      </c>
    </row>
    <row r="2106" spans="1:11" x14ac:dyDescent="0.25">
      <c r="A2106" s="25" t="s">
        <v>2137</v>
      </c>
      <c r="B2106" s="26">
        <v>1976</v>
      </c>
      <c r="C2106" s="26" t="s">
        <v>15</v>
      </c>
      <c r="D2106" s="26">
        <v>25</v>
      </c>
      <c r="E2106" s="26">
        <v>2</v>
      </c>
      <c r="F2106" s="45">
        <v>34543.39</v>
      </c>
      <c r="G2106" s="25" t="s">
        <v>11</v>
      </c>
      <c r="H2106" s="25" t="s">
        <v>12</v>
      </c>
      <c r="I2106" s="25" t="s">
        <v>42</v>
      </c>
      <c r="J2106" s="53">
        <f t="shared" si="32"/>
        <v>28089</v>
      </c>
      <c r="K2106" s="33">
        <f>DATEDIF(J2106,DATE(2023,6,8),"Y")</f>
        <v>46</v>
      </c>
    </row>
    <row r="2107" spans="1:11" x14ac:dyDescent="0.25">
      <c r="A2107" s="22" t="s">
        <v>2138</v>
      </c>
      <c r="B2107" s="23">
        <v>2004</v>
      </c>
      <c r="C2107" s="23" t="s">
        <v>37</v>
      </c>
      <c r="D2107" s="23">
        <v>9</v>
      </c>
      <c r="E2107" s="23">
        <v>0</v>
      </c>
      <c r="F2107" s="44">
        <v>34617.839999999997</v>
      </c>
      <c r="G2107" s="22" t="s">
        <v>16</v>
      </c>
      <c r="H2107" s="22" t="s">
        <v>12</v>
      </c>
      <c r="I2107" s="22" t="s">
        <v>168</v>
      </c>
      <c r="J2107" s="52">
        <f t="shared" si="32"/>
        <v>38269</v>
      </c>
      <c r="K2107" s="32">
        <f>DATEDIF(J2107,DATE(2023,6,8),"Y")</f>
        <v>18</v>
      </c>
    </row>
    <row r="2108" spans="1:11" x14ac:dyDescent="0.25">
      <c r="A2108" s="25" t="s">
        <v>2139</v>
      </c>
      <c r="B2108" s="26">
        <v>1994</v>
      </c>
      <c r="C2108" s="26" t="s">
        <v>10</v>
      </c>
      <c r="D2108" s="26">
        <v>7</v>
      </c>
      <c r="E2108" s="26">
        <v>0</v>
      </c>
      <c r="F2108" s="45">
        <v>34672.15</v>
      </c>
      <c r="G2108" s="25" t="s">
        <v>16</v>
      </c>
      <c r="H2108" s="25" t="s">
        <v>12</v>
      </c>
      <c r="I2108" s="25" t="s">
        <v>13</v>
      </c>
      <c r="J2108" s="53">
        <f t="shared" si="32"/>
        <v>34522</v>
      </c>
      <c r="K2108" s="33">
        <f>DATEDIF(J2108,DATE(2023,6,8),"Y")</f>
        <v>28</v>
      </c>
    </row>
    <row r="2109" spans="1:11" x14ac:dyDescent="0.25">
      <c r="A2109" s="22" t="s">
        <v>2140</v>
      </c>
      <c r="B2109" s="23">
        <v>2003</v>
      </c>
      <c r="C2109" s="23" t="s">
        <v>10</v>
      </c>
      <c r="D2109" s="23">
        <v>3</v>
      </c>
      <c r="E2109" s="23">
        <v>0</v>
      </c>
      <c r="F2109" s="44">
        <v>34779.620000000003</v>
      </c>
      <c r="G2109" s="22" t="s">
        <v>16</v>
      </c>
      <c r="H2109" s="22" t="s">
        <v>11</v>
      </c>
      <c r="I2109" s="22" t="s">
        <v>42</v>
      </c>
      <c r="J2109" s="52">
        <f t="shared" si="32"/>
        <v>37805</v>
      </c>
      <c r="K2109" s="32">
        <f>DATEDIF(J2109,DATE(2023,6,8),"Y")</f>
        <v>19</v>
      </c>
    </row>
    <row r="2110" spans="1:11" x14ac:dyDescent="0.25">
      <c r="A2110" s="25" t="s">
        <v>2141</v>
      </c>
      <c r="B2110" s="26">
        <v>1995</v>
      </c>
      <c r="C2110" s="26" t="s">
        <v>30</v>
      </c>
      <c r="D2110" s="26">
        <v>27</v>
      </c>
      <c r="E2110" s="26">
        <v>1</v>
      </c>
      <c r="F2110" s="45">
        <v>34806.47</v>
      </c>
      <c r="G2110" s="25" t="s">
        <v>16</v>
      </c>
      <c r="H2110" s="25" t="s">
        <v>11</v>
      </c>
      <c r="I2110" s="25" t="s">
        <v>13</v>
      </c>
      <c r="J2110" s="53">
        <f t="shared" si="32"/>
        <v>35060</v>
      </c>
      <c r="K2110" s="33">
        <f>DATEDIF(J2110,DATE(2023,6,8),"Y")</f>
        <v>27</v>
      </c>
    </row>
    <row r="2111" spans="1:11" x14ac:dyDescent="0.25">
      <c r="A2111" s="22" t="s">
        <v>2142</v>
      </c>
      <c r="B2111" s="23">
        <v>2003</v>
      </c>
      <c r="C2111" s="23" t="s">
        <v>20</v>
      </c>
      <c r="D2111" s="23">
        <v>17</v>
      </c>
      <c r="E2111" s="23">
        <v>0</v>
      </c>
      <c r="F2111" s="44">
        <v>34828.65</v>
      </c>
      <c r="G2111" s="22" t="s">
        <v>16</v>
      </c>
      <c r="H2111" s="22" t="s">
        <v>12</v>
      </c>
      <c r="I2111" s="22" t="s">
        <v>42</v>
      </c>
      <c r="J2111" s="52">
        <f t="shared" si="32"/>
        <v>37881</v>
      </c>
      <c r="K2111" s="32">
        <f>DATEDIF(J2111,DATE(2023,6,8),"Y")</f>
        <v>19</v>
      </c>
    </row>
    <row r="2112" spans="1:11" x14ac:dyDescent="0.25">
      <c r="A2112" s="25" t="s">
        <v>2143</v>
      </c>
      <c r="B2112" s="26">
        <v>1995</v>
      </c>
      <c r="C2112" s="26" t="s">
        <v>37</v>
      </c>
      <c r="D2112" s="26">
        <v>17</v>
      </c>
      <c r="E2112" s="26">
        <v>0</v>
      </c>
      <c r="F2112" s="45">
        <v>34838.870000000003</v>
      </c>
      <c r="G2112" s="25" t="s">
        <v>11</v>
      </c>
      <c r="H2112" s="25" t="s">
        <v>12</v>
      </c>
      <c r="I2112" s="25" t="s">
        <v>42</v>
      </c>
      <c r="J2112" s="53">
        <f t="shared" si="32"/>
        <v>34989</v>
      </c>
      <c r="K2112" s="33">
        <f>DATEDIF(J2112,DATE(2023,6,8),"Y")</f>
        <v>27</v>
      </c>
    </row>
    <row r="2113" spans="1:11" x14ac:dyDescent="0.25">
      <c r="A2113" s="22" t="s">
        <v>2144</v>
      </c>
      <c r="B2113" s="23">
        <v>1983</v>
      </c>
      <c r="C2113" s="23" t="s">
        <v>10</v>
      </c>
      <c r="D2113" s="23">
        <v>29</v>
      </c>
      <c r="E2113" s="23">
        <v>3</v>
      </c>
      <c r="F2113" s="44">
        <v>34940.61</v>
      </c>
      <c r="G2113" s="22" t="s">
        <v>11</v>
      </c>
      <c r="H2113" s="22" t="s">
        <v>12</v>
      </c>
      <c r="I2113" s="22" t="s">
        <v>42</v>
      </c>
      <c r="J2113" s="52">
        <f t="shared" si="32"/>
        <v>30526</v>
      </c>
      <c r="K2113" s="32">
        <f>DATEDIF(J2113,DATE(2023,6,8),"Y")</f>
        <v>39</v>
      </c>
    </row>
    <row r="2114" spans="1:11" x14ac:dyDescent="0.25">
      <c r="A2114" s="25" t="s">
        <v>2145</v>
      </c>
      <c r="B2114" s="26">
        <v>1967</v>
      </c>
      <c r="C2114" s="26" t="s">
        <v>37</v>
      </c>
      <c r="D2114" s="26">
        <v>7</v>
      </c>
      <c r="E2114" s="26">
        <v>0</v>
      </c>
      <c r="F2114" s="45">
        <v>34975.68</v>
      </c>
      <c r="G2114" s="25" t="s">
        <v>11</v>
      </c>
      <c r="H2114" s="25" t="s">
        <v>11</v>
      </c>
      <c r="I2114" s="25" t="s">
        <v>42</v>
      </c>
      <c r="J2114" s="53">
        <f t="shared" si="32"/>
        <v>24752</v>
      </c>
      <c r="K2114" s="33">
        <f>DATEDIF(J2114,DATE(2023,6,8),"Y")</f>
        <v>55</v>
      </c>
    </row>
    <row r="2115" spans="1:11" x14ac:dyDescent="0.25">
      <c r="A2115" s="22" t="s">
        <v>2146</v>
      </c>
      <c r="B2115" s="23">
        <v>1998</v>
      </c>
      <c r="C2115" s="23" t="s">
        <v>35</v>
      </c>
      <c r="D2115" s="23">
        <v>22</v>
      </c>
      <c r="E2115" s="23">
        <v>0</v>
      </c>
      <c r="F2115" s="44">
        <v>34976.42</v>
      </c>
      <c r="G2115" s="22" t="s">
        <v>11</v>
      </c>
      <c r="H2115" s="22" t="s">
        <v>16</v>
      </c>
      <c r="I2115" s="22" t="s">
        <v>42</v>
      </c>
      <c r="J2115" s="52">
        <f t="shared" ref="J2115:J2178" si="33">DATE(B2115,MONTH(1&amp;C2115),D2115)</f>
        <v>36029</v>
      </c>
      <c r="K2115" s="32">
        <f>DATEDIF(J2115,DATE(2023,6,8),"Y")</f>
        <v>24</v>
      </c>
    </row>
    <row r="2116" spans="1:11" x14ac:dyDescent="0.25">
      <c r="A2116" s="25" t="s">
        <v>2147</v>
      </c>
      <c r="B2116" s="26">
        <v>1997</v>
      </c>
      <c r="C2116" s="26" t="s">
        <v>35</v>
      </c>
      <c r="D2116" s="26">
        <v>22</v>
      </c>
      <c r="E2116" s="26">
        <v>0</v>
      </c>
      <c r="F2116" s="45">
        <v>34979.86</v>
      </c>
      <c r="G2116" s="25" t="s">
        <v>11</v>
      </c>
      <c r="H2116" s="25" t="s">
        <v>11</v>
      </c>
      <c r="I2116" s="25" t="s">
        <v>42</v>
      </c>
      <c r="J2116" s="53">
        <f t="shared" si="33"/>
        <v>35664</v>
      </c>
      <c r="K2116" s="33">
        <f>DATEDIF(J2116,DATE(2023,6,8),"Y")</f>
        <v>25</v>
      </c>
    </row>
    <row r="2117" spans="1:11" x14ac:dyDescent="0.25">
      <c r="A2117" s="22" t="s">
        <v>2148</v>
      </c>
      <c r="B2117" s="23">
        <v>1982</v>
      </c>
      <c r="C2117" s="23" t="s">
        <v>10</v>
      </c>
      <c r="D2117" s="23">
        <v>5</v>
      </c>
      <c r="E2117" s="23">
        <v>3</v>
      </c>
      <c r="F2117" s="44">
        <v>35000.730000000003</v>
      </c>
      <c r="G2117" s="22" t="s">
        <v>11</v>
      </c>
      <c r="H2117" s="22" t="s">
        <v>12</v>
      </c>
      <c r="I2117" s="22" t="s">
        <v>42</v>
      </c>
      <c r="J2117" s="52">
        <f t="shared" si="33"/>
        <v>30137</v>
      </c>
      <c r="K2117" s="32">
        <f>DATEDIF(J2117,DATE(2023,6,8),"Y")</f>
        <v>40</v>
      </c>
    </row>
    <row r="2118" spans="1:11" x14ac:dyDescent="0.25">
      <c r="A2118" s="25" t="s">
        <v>2149</v>
      </c>
      <c r="B2118" s="26">
        <v>1975</v>
      </c>
      <c r="C2118" s="26" t="s">
        <v>35</v>
      </c>
      <c r="D2118" s="26">
        <v>29</v>
      </c>
      <c r="E2118" s="26">
        <v>1</v>
      </c>
      <c r="F2118" s="45">
        <v>35050.620000000003</v>
      </c>
      <c r="G2118" s="25" t="s">
        <v>11</v>
      </c>
      <c r="H2118" s="25" t="s">
        <v>16</v>
      </c>
      <c r="I2118" s="25" t="s">
        <v>42</v>
      </c>
      <c r="J2118" s="53">
        <f t="shared" si="33"/>
        <v>27635</v>
      </c>
      <c r="K2118" s="33">
        <f>DATEDIF(J2118,DATE(2023,6,8),"Y")</f>
        <v>47</v>
      </c>
    </row>
    <row r="2119" spans="1:11" x14ac:dyDescent="0.25">
      <c r="A2119" s="22" t="s">
        <v>2150</v>
      </c>
      <c r="B2119" s="23">
        <v>1977</v>
      </c>
      <c r="C2119" s="23" t="s">
        <v>18</v>
      </c>
      <c r="D2119" s="23">
        <v>29</v>
      </c>
      <c r="E2119" s="23">
        <v>0</v>
      </c>
      <c r="F2119" s="44">
        <v>35069.370000000003</v>
      </c>
      <c r="G2119" s="22" t="s">
        <v>16</v>
      </c>
      <c r="H2119" s="22" t="s">
        <v>16</v>
      </c>
      <c r="I2119" s="22" t="s">
        <v>356</v>
      </c>
      <c r="J2119" s="52">
        <f t="shared" si="33"/>
        <v>28305</v>
      </c>
      <c r="K2119" s="32">
        <f>DATEDIF(J2119,DATE(2023,6,8),"Y")</f>
        <v>45</v>
      </c>
    </row>
    <row r="2120" spans="1:11" x14ac:dyDescent="0.25">
      <c r="A2120" s="25" t="s">
        <v>2151</v>
      </c>
      <c r="B2120" s="26">
        <v>1998</v>
      </c>
      <c r="C2120" s="26" t="s">
        <v>30</v>
      </c>
      <c r="D2120" s="26">
        <v>22</v>
      </c>
      <c r="E2120" s="26">
        <v>0</v>
      </c>
      <c r="F2120" s="45">
        <v>35147.53</v>
      </c>
      <c r="G2120" s="25" t="s">
        <v>16</v>
      </c>
      <c r="H2120" s="25" t="s">
        <v>16</v>
      </c>
      <c r="I2120" s="25" t="s">
        <v>168</v>
      </c>
      <c r="J2120" s="53">
        <f t="shared" si="33"/>
        <v>36151</v>
      </c>
      <c r="K2120" s="33">
        <f>DATEDIF(J2120,DATE(2023,6,8),"Y")</f>
        <v>24</v>
      </c>
    </row>
    <row r="2121" spans="1:11" x14ac:dyDescent="0.25">
      <c r="A2121" s="22" t="s">
        <v>2152</v>
      </c>
      <c r="B2121" s="23">
        <v>1967</v>
      </c>
      <c r="C2121" s="23" t="s">
        <v>30</v>
      </c>
      <c r="D2121" s="23">
        <v>30</v>
      </c>
      <c r="E2121" s="23">
        <v>1</v>
      </c>
      <c r="F2121" s="44">
        <v>35160.129999999997</v>
      </c>
      <c r="G2121" s="22" t="s">
        <v>11</v>
      </c>
      <c r="H2121" s="22" t="s">
        <v>11</v>
      </c>
      <c r="I2121" s="22" t="s">
        <v>42</v>
      </c>
      <c r="J2121" s="52">
        <f t="shared" si="33"/>
        <v>24836</v>
      </c>
      <c r="K2121" s="32">
        <f>DATEDIF(J2121,DATE(2023,6,8),"Y")</f>
        <v>55</v>
      </c>
    </row>
    <row r="2122" spans="1:11" x14ac:dyDescent="0.25">
      <c r="A2122" s="25" t="s">
        <v>2153</v>
      </c>
      <c r="B2122" s="26">
        <v>1997</v>
      </c>
      <c r="C2122" s="26" t="s">
        <v>10</v>
      </c>
      <c r="D2122" s="26">
        <v>9</v>
      </c>
      <c r="E2122" s="26">
        <v>0</v>
      </c>
      <c r="F2122" s="45">
        <v>35302.089999999997</v>
      </c>
      <c r="G2122" s="25" t="s">
        <v>16</v>
      </c>
      <c r="H2122" s="25" t="s">
        <v>11</v>
      </c>
      <c r="I2122" s="25" t="s">
        <v>42</v>
      </c>
      <c r="J2122" s="53">
        <f t="shared" si="33"/>
        <v>35620</v>
      </c>
      <c r="K2122" s="33">
        <f>DATEDIF(J2122,DATE(2023,6,8),"Y")</f>
        <v>25</v>
      </c>
    </row>
    <row r="2123" spans="1:11" x14ac:dyDescent="0.25">
      <c r="A2123" s="22" t="s">
        <v>2154</v>
      </c>
      <c r="B2123" s="23">
        <v>1988</v>
      </c>
      <c r="C2123" s="23" t="s">
        <v>20</v>
      </c>
      <c r="D2123" s="23">
        <v>19</v>
      </c>
      <c r="E2123" s="23">
        <v>3</v>
      </c>
      <c r="F2123" s="44">
        <v>35315.96</v>
      </c>
      <c r="G2123" s="22" t="s">
        <v>11</v>
      </c>
      <c r="H2123" s="22" t="s">
        <v>16</v>
      </c>
      <c r="I2123" s="22" t="s">
        <v>42</v>
      </c>
      <c r="J2123" s="52">
        <f t="shared" si="33"/>
        <v>32405</v>
      </c>
      <c r="K2123" s="32">
        <f>DATEDIF(J2123,DATE(2023,6,8),"Y")</f>
        <v>34</v>
      </c>
    </row>
    <row r="2124" spans="1:11" x14ac:dyDescent="0.25">
      <c r="A2124" s="25" t="s">
        <v>2155</v>
      </c>
      <c r="B2124" s="26">
        <v>1971</v>
      </c>
      <c r="C2124" s="26" t="s">
        <v>20</v>
      </c>
      <c r="D2124" s="26">
        <v>22</v>
      </c>
      <c r="E2124" s="26">
        <v>0</v>
      </c>
      <c r="F2124" s="45">
        <v>35345.730000000003</v>
      </c>
      <c r="G2124" s="25" t="s">
        <v>11</v>
      </c>
      <c r="H2124" s="25" t="s">
        <v>12</v>
      </c>
      <c r="I2124" s="25" t="s">
        <v>42</v>
      </c>
      <c r="J2124" s="53">
        <f t="shared" si="33"/>
        <v>26198</v>
      </c>
      <c r="K2124" s="33">
        <f>DATEDIF(J2124,DATE(2023,6,8),"Y")</f>
        <v>51</v>
      </c>
    </row>
    <row r="2125" spans="1:11" x14ac:dyDescent="0.25">
      <c r="A2125" s="22" t="s">
        <v>2156</v>
      </c>
      <c r="B2125" s="23">
        <v>1988</v>
      </c>
      <c r="C2125" s="23" t="s">
        <v>15</v>
      </c>
      <c r="D2125" s="23">
        <v>20</v>
      </c>
      <c r="E2125" s="23">
        <v>0</v>
      </c>
      <c r="F2125" s="44">
        <v>35491.64</v>
      </c>
      <c r="G2125" s="22" t="s">
        <v>16</v>
      </c>
      <c r="H2125" s="22" t="s">
        <v>11</v>
      </c>
      <c r="I2125" s="22" t="s">
        <v>42</v>
      </c>
      <c r="J2125" s="52">
        <f t="shared" si="33"/>
        <v>32467</v>
      </c>
      <c r="K2125" s="32">
        <f>DATEDIF(J2125,DATE(2023,6,8),"Y")</f>
        <v>34</v>
      </c>
    </row>
    <row r="2126" spans="1:11" x14ac:dyDescent="0.25">
      <c r="A2126" s="25" t="s">
        <v>2157</v>
      </c>
      <c r="B2126" s="26">
        <v>1973</v>
      </c>
      <c r="C2126" s="26" t="s">
        <v>30</v>
      </c>
      <c r="D2126" s="26">
        <v>16</v>
      </c>
      <c r="E2126" s="26">
        <v>0</v>
      </c>
      <c r="F2126" s="45">
        <v>35517.19</v>
      </c>
      <c r="G2126" s="25" t="s">
        <v>11</v>
      </c>
      <c r="H2126" s="25" t="s">
        <v>11</v>
      </c>
      <c r="I2126" s="25" t="s">
        <v>42</v>
      </c>
      <c r="J2126" s="53">
        <f t="shared" si="33"/>
        <v>27014</v>
      </c>
      <c r="K2126" s="33">
        <f>DATEDIF(J2126,DATE(2023,6,8),"Y")</f>
        <v>49</v>
      </c>
    </row>
    <row r="2127" spans="1:11" x14ac:dyDescent="0.25">
      <c r="A2127" s="22" t="s">
        <v>2158</v>
      </c>
      <c r="B2127" s="23">
        <v>1992</v>
      </c>
      <c r="C2127" s="23" t="s">
        <v>20</v>
      </c>
      <c r="D2127" s="23">
        <v>13</v>
      </c>
      <c r="E2127" s="23">
        <v>0</v>
      </c>
      <c r="F2127" s="44">
        <v>35547.47</v>
      </c>
      <c r="G2127" s="22" t="s">
        <v>11</v>
      </c>
      <c r="H2127" s="22" t="s">
        <v>12</v>
      </c>
      <c r="I2127" s="22" t="s">
        <v>42</v>
      </c>
      <c r="J2127" s="52">
        <f t="shared" si="33"/>
        <v>33860</v>
      </c>
      <c r="K2127" s="32">
        <f>DATEDIF(J2127,DATE(2023,6,8),"Y")</f>
        <v>30</v>
      </c>
    </row>
    <row r="2128" spans="1:11" x14ac:dyDescent="0.25">
      <c r="A2128" s="25" t="s">
        <v>2159</v>
      </c>
      <c r="B2128" s="26">
        <v>1973</v>
      </c>
      <c r="C2128" s="26" t="s">
        <v>37</v>
      </c>
      <c r="D2128" s="26">
        <v>27</v>
      </c>
      <c r="E2128" s="26">
        <v>0</v>
      </c>
      <c r="F2128" s="45">
        <v>35547.72</v>
      </c>
      <c r="G2128" s="25" t="s">
        <v>16</v>
      </c>
      <c r="H2128" s="25" t="s">
        <v>16</v>
      </c>
      <c r="I2128" s="25" t="s">
        <v>42</v>
      </c>
      <c r="J2128" s="53">
        <f t="shared" si="33"/>
        <v>26964</v>
      </c>
      <c r="K2128" s="33">
        <f>DATEDIF(J2128,DATE(2023,6,8),"Y")</f>
        <v>49</v>
      </c>
    </row>
    <row r="2129" spans="1:11" x14ac:dyDescent="0.25">
      <c r="A2129" s="22" t="s">
        <v>2160</v>
      </c>
      <c r="B2129" s="23">
        <v>1964</v>
      </c>
      <c r="C2129" s="23" t="s">
        <v>35</v>
      </c>
      <c r="D2129" s="23">
        <v>29</v>
      </c>
      <c r="E2129" s="23">
        <v>0</v>
      </c>
      <c r="F2129" s="44">
        <v>35573.26</v>
      </c>
      <c r="G2129" s="22" t="s">
        <v>11</v>
      </c>
      <c r="H2129" s="22" t="s">
        <v>16</v>
      </c>
      <c r="I2129" s="22" t="s">
        <v>42</v>
      </c>
      <c r="J2129" s="52">
        <f t="shared" si="33"/>
        <v>23618</v>
      </c>
      <c r="K2129" s="32">
        <f>DATEDIF(J2129,DATE(2023,6,8),"Y")</f>
        <v>58</v>
      </c>
    </row>
    <row r="2130" spans="1:11" x14ac:dyDescent="0.25">
      <c r="A2130" s="25" t="s">
        <v>2161</v>
      </c>
      <c r="B2130" s="26">
        <v>1971</v>
      </c>
      <c r="C2130" s="26" t="s">
        <v>35</v>
      </c>
      <c r="D2130" s="26">
        <v>10</v>
      </c>
      <c r="E2130" s="26">
        <v>0</v>
      </c>
      <c r="F2130" s="45">
        <v>35583.17</v>
      </c>
      <c r="G2130" s="25" t="s">
        <v>16</v>
      </c>
      <c r="H2130" s="25" t="s">
        <v>12</v>
      </c>
      <c r="I2130" s="25" t="s">
        <v>42</v>
      </c>
      <c r="J2130" s="53">
        <f t="shared" si="33"/>
        <v>26155</v>
      </c>
      <c r="K2130" s="33">
        <f>DATEDIF(J2130,DATE(2023,6,8),"Y")</f>
        <v>51</v>
      </c>
    </row>
    <row r="2131" spans="1:11" x14ac:dyDescent="0.25">
      <c r="A2131" s="22" t="s">
        <v>31</v>
      </c>
      <c r="B2131" s="23">
        <v>2000</v>
      </c>
      <c r="C2131" s="23" t="s">
        <v>37</v>
      </c>
      <c r="D2131" s="23">
        <v>13</v>
      </c>
      <c r="E2131" s="23">
        <v>0</v>
      </c>
      <c r="F2131" s="44">
        <v>35585.58</v>
      </c>
      <c r="G2131" s="22" t="s">
        <v>16</v>
      </c>
      <c r="H2131" s="22" t="s">
        <v>11</v>
      </c>
      <c r="I2131" s="22" t="s">
        <v>42</v>
      </c>
      <c r="J2131" s="52">
        <f t="shared" si="33"/>
        <v>36812</v>
      </c>
      <c r="K2131" s="32">
        <f>DATEDIF(J2131,DATE(2023,6,8),"Y")</f>
        <v>22</v>
      </c>
    </row>
    <row r="2132" spans="1:11" x14ac:dyDescent="0.25">
      <c r="A2132" s="25" t="s">
        <v>2162</v>
      </c>
      <c r="B2132" s="26">
        <v>2000</v>
      </c>
      <c r="C2132" s="26" t="s">
        <v>15</v>
      </c>
      <c r="D2132" s="26">
        <v>19</v>
      </c>
      <c r="E2132" s="26">
        <v>0</v>
      </c>
      <c r="F2132" s="45">
        <v>35585.58</v>
      </c>
      <c r="G2132" s="25" t="s">
        <v>11</v>
      </c>
      <c r="H2132" s="25" t="s">
        <v>12</v>
      </c>
      <c r="I2132" s="25" t="s">
        <v>42</v>
      </c>
      <c r="J2132" s="53">
        <f t="shared" si="33"/>
        <v>36849</v>
      </c>
      <c r="K2132" s="33">
        <f>DATEDIF(J2132,DATE(2023,6,8),"Y")</f>
        <v>22</v>
      </c>
    </row>
    <row r="2133" spans="1:11" x14ac:dyDescent="0.25">
      <c r="A2133" s="22" t="s">
        <v>2163</v>
      </c>
      <c r="B2133" s="23">
        <v>2000</v>
      </c>
      <c r="C2133" s="23" t="s">
        <v>30</v>
      </c>
      <c r="D2133" s="23">
        <v>17</v>
      </c>
      <c r="E2133" s="23">
        <v>3</v>
      </c>
      <c r="F2133" s="44">
        <v>35595.589999999997</v>
      </c>
      <c r="G2133" s="22" t="s">
        <v>11</v>
      </c>
      <c r="H2133" s="22" t="s">
        <v>12</v>
      </c>
      <c r="I2133" s="22" t="s">
        <v>13</v>
      </c>
      <c r="J2133" s="52">
        <f t="shared" si="33"/>
        <v>36877</v>
      </c>
      <c r="K2133" s="32">
        <f>DATEDIF(J2133,DATE(2023,6,8),"Y")</f>
        <v>22</v>
      </c>
    </row>
    <row r="2134" spans="1:11" x14ac:dyDescent="0.25">
      <c r="A2134" s="25" t="s">
        <v>2164</v>
      </c>
      <c r="B2134" s="26">
        <v>1978</v>
      </c>
      <c r="C2134" s="26" t="s">
        <v>30</v>
      </c>
      <c r="D2134" s="26">
        <v>19</v>
      </c>
      <c r="E2134" s="26">
        <v>2</v>
      </c>
      <c r="F2134" s="45">
        <v>35701.9</v>
      </c>
      <c r="G2134" s="25" t="s">
        <v>11</v>
      </c>
      <c r="H2134" s="25" t="s">
        <v>16</v>
      </c>
      <c r="I2134" s="25" t="s">
        <v>42</v>
      </c>
      <c r="J2134" s="53">
        <f t="shared" si="33"/>
        <v>28843</v>
      </c>
      <c r="K2134" s="33">
        <f>DATEDIF(J2134,DATE(2023,6,8),"Y")</f>
        <v>44</v>
      </c>
    </row>
    <row r="2135" spans="1:11" x14ac:dyDescent="0.25">
      <c r="A2135" s="22" t="s">
        <v>2165</v>
      </c>
      <c r="B2135" s="23">
        <v>1974</v>
      </c>
      <c r="C2135" s="23" t="s">
        <v>10</v>
      </c>
      <c r="D2135" s="23">
        <v>15</v>
      </c>
      <c r="E2135" s="23">
        <v>0</v>
      </c>
      <c r="F2135" s="44">
        <v>35711.39</v>
      </c>
      <c r="G2135" s="22" t="s">
        <v>11</v>
      </c>
      <c r="H2135" s="22" t="s">
        <v>12</v>
      </c>
      <c r="I2135" s="22" t="s">
        <v>23</v>
      </c>
      <c r="J2135" s="52">
        <f t="shared" si="33"/>
        <v>27225</v>
      </c>
      <c r="K2135" s="32">
        <f>DATEDIF(J2135,DATE(2023,6,8),"Y")</f>
        <v>48</v>
      </c>
    </row>
    <row r="2136" spans="1:11" x14ac:dyDescent="0.25">
      <c r="A2136" s="25" t="s">
        <v>2166</v>
      </c>
      <c r="B2136" s="26">
        <v>1976</v>
      </c>
      <c r="C2136" s="26" t="s">
        <v>37</v>
      </c>
      <c r="D2136" s="26">
        <v>4</v>
      </c>
      <c r="E2136" s="26">
        <v>2</v>
      </c>
      <c r="F2136" s="45">
        <v>35733.96</v>
      </c>
      <c r="G2136" s="25" t="s">
        <v>11</v>
      </c>
      <c r="H2136" s="25" t="s">
        <v>11</v>
      </c>
      <c r="I2136" s="25" t="s">
        <v>42</v>
      </c>
      <c r="J2136" s="53">
        <f t="shared" si="33"/>
        <v>28037</v>
      </c>
      <c r="K2136" s="33">
        <f>DATEDIF(J2136,DATE(2023,6,8),"Y")</f>
        <v>46</v>
      </c>
    </row>
    <row r="2137" spans="1:11" x14ac:dyDescent="0.25">
      <c r="A2137" s="22" t="s">
        <v>2167</v>
      </c>
      <c r="B2137" s="23">
        <v>1992</v>
      </c>
      <c r="C2137" s="23" t="s">
        <v>18</v>
      </c>
      <c r="D2137" s="23">
        <v>18</v>
      </c>
      <c r="E2137" s="23">
        <v>0</v>
      </c>
      <c r="F2137" s="44">
        <v>35883.269999999997</v>
      </c>
      <c r="G2137" s="22" t="s">
        <v>11</v>
      </c>
      <c r="H2137" s="22" t="s">
        <v>16</v>
      </c>
      <c r="I2137" s="22" t="s">
        <v>42</v>
      </c>
      <c r="J2137" s="52">
        <f t="shared" si="33"/>
        <v>33773</v>
      </c>
      <c r="K2137" s="32">
        <f>DATEDIF(J2137,DATE(2023,6,8),"Y")</f>
        <v>30</v>
      </c>
    </row>
    <row r="2138" spans="1:11" x14ac:dyDescent="0.25">
      <c r="A2138" s="25" t="s">
        <v>2168</v>
      </c>
      <c r="B2138" s="26">
        <v>1981</v>
      </c>
      <c r="C2138" s="26" t="s">
        <v>15</v>
      </c>
      <c r="D2138" s="26">
        <v>22</v>
      </c>
      <c r="E2138" s="26">
        <v>1</v>
      </c>
      <c r="F2138" s="45">
        <v>35952.65</v>
      </c>
      <c r="G2138" s="25" t="s">
        <v>16</v>
      </c>
      <c r="H2138" s="25" t="s">
        <v>12</v>
      </c>
      <c r="I2138" s="25" t="s">
        <v>42</v>
      </c>
      <c r="J2138" s="53">
        <f t="shared" si="33"/>
        <v>29912</v>
      </c>
      <c r="K2138" s="33">
        <f>DATEDIF(J2138,DATE(2023,6,8),"Y")</f>
        <v>41</v>
      </c>
    </row>
    <row r="2139" spans="1:11" x14ac:dyDescent="0.25">
      <c r="A2139" s="22" t="s">
        <v>2169</v>
      </c>
      <c r="B2139" s="23">
        <v>1999</v>
      </c>
      <c r="C2139" s="23" t="s">
        <v>20</v>
      </c>
      <c r="D2139" s="23">
        <v>4</v>
      </c>
      <c r="E2139" s="23">
        <v>2</v>
      </c>
      <c r="F2139" s="44">
        <v>36021.01</v>
      </c>
      <c r="G2139" s="22" t="s">
        <v>11</v>
      </c>
      <c r="H2139" s="22" t="s">
        <v>12</v>
      </c>
      <c r="I2139" s="22" t="s">
        <v>13</v>
      </c>
      <c r="J2139" s="52">
        <f t="shared" si="33"/>
        <v>36407</v>
      </c>
      <c r="K2139" s="32">
        <f>DATEDIF(J2139,DATE(2023,6,8),"Y")</f>
        <v>23</v>
      </c>
    </row>
    <row r="2140" spans="1:11" x14ac:dyDescent="0.25">
      <c r="A2140" s="25" t="s">
        <v>2170</v>
      </c>
      <c r="B2140" s="26">
        <v>1963</v>
      </c>
      <c r="C2140" s="26" t="s">
        <v>10</v>
      </c>
      <c r="D2140" s="26">
        <v>22</v>
      </c>
      <c r="E2140" s="26">
        <v>0</v>
      </c>
      <c r="F2140" s="45">
        <v>36074.339999999997</v>
      </c>
      <c r="G2140" s="25" t="s">
        <v>11</v>
      </c>
      <c r="H2140" s="25" t="s">
        <v>16</v>
      </c>
      <c r="I2140" s="25" t="s">
        <v>42</v>
      </c>
      <c r="J2140" s="53">
        <f t="shared" si="33"/>
        <v>23214</v>
      </c>
      <c r="K2140" s="33">
        <f>DATEDIF(J2140,DATE(2023,6,8),"Y")</f>
        <v>59</v>
      </c>
    </row>
    <row r="2141" spans="1:11" x14ac:dyDescent="0.25">
      <c r="A2141" s="22" t="s">
        <v>2171</v>
      </c>
      <c r="B2141" s="23">
        <v>1996</v>
      </c>
      <c r="C2141" s="23" t="s">
        <v>35</v>
      </c>
      <c r="D2141" s="23">
        <v>20</v>
      </c>
      <c r="E2141" s="23">
        <v>2</v>
      </c>
      <c r="F2141" s="44">
        <v>36085.22</v>
      </c>
      <c r="G2141" s="22" t="s">
        <v>16</v>
      </c>
      <c r="H2141" s="22" t="s">
        <v>16</v>
      </c>
      <c r="I2141" s="22" t="s">
        <v>42</v>
      </c>
      <c r="J2141" s="52">
        <f t="shared" si="33"/>
        <v>35297</v>
      </c>
      <c r="K2141" s="32">
        <f>DATEDIF(J2141,DATE(2023,6,8),"Y")</f>
        <v>26</v>
      </c>
    </row>
    <row r="2142" spans="1:11" x14ac:dyDescent="0.25">
      <c r="A2142" s="25" t="s">
        <v>2172</v>
      </c>
      <c r="B2142" s="26">
        <v>1979</v>
      </c>
      <c r="C2142" s="26" t="s">
        <v>15</v>
      </c>
      <c r="D2142" s="26">
        <v>4</v>
      </c>
      <c r="E2142" s="26">
        <v>2</v>
      </c>
      <c r="F2142" s="45">
        <v>36090.49</v>
      </c>
      <c r="G2142" s="25" t="s">
        <v>11</v>
      </c>
      <c r="H2142" s="25" t="s">
        <v>11</v>
      </c>
      <c r="I2142" s="25" t="s">
        <v>42</v>
      </c>
      <c r="J2142" s="53">
        <f t="shared" si="33"/>
        <v>29163</v>
      </c>
      <c r="K2142" s="33">
        <f>DATEDIF(J2142,DATE(2023,6,8),"Y")</f>
        <v>43</v>
      </c>
    </row>
    <row r="2143" spans="1:11" x14ac:dyDescent="0.25">
      <c r="A2143" s="22" t="s">
        <v>2173</v>
      </c>
      <c r="B2143" s="23">
        <v>1997</v>
      </c>
      <c r="C2143" s="23" t="s">
        <v>18</v>
      </c>
      <c r="D2143" s="23">
        <v>12</v>
      </c>
      <c r="E2143" s="23">
        <v>2</v>
      </c>
      <c r="F2143" s="44">
        <v>36124.57</v>
      </c>
      <c r="G2143" s="22" t="s">
        <v>16</v>
      </c>
      <c r="H2143" s="22" t="s">
        <v>12</v>
      </c>
      <c r="I2143" s="22" t="s">
        <v>13</v>
      </c>
      <c r="J2143" s="52">
        <f t="shared" si="33"/>
        <v>35593</v>
      </c>
      <c r="K2143" s="32">
        <f>DATEDIF(J2143,DATE(2023,6,8),"Y")</f>
        <v>25</v>
      </c>
    </row>
    <row r="2144" spans="1:11" x14ac:dyDescent="0.25">
      <c r="A2144" s="25" t="s">
        <v>2174</v>
      </c>
      <c r="B2144" s="26">
        <v>2004</v>
      </c>
      <c r="C2144" s="26" t="s">
        <v>35</v>
      </c>
      <c r="D2144" s="26">
        <v>30</v>
      </c>
      <c r="E2144" s="26">
        <v>0</v>
      </c>
      <c r="F2144" s="45">
        <v>36149.480000000003</v>
      </c>
      <c r="G2144" s="25" t="s">
        <v>11</v>
      </c>
      <c r="H2144" s="25" t="s">
        <v>11</v>
      </c>
      <c r="I2144" s="25" t="s">
        <v>13</v>
      </c>
      <c r="J2144" s="53">
        <f t="shared" si="33"/>
        <v>38229</v>
      </c>
      <c r="K2144" s="33">
        <f>DATEDIF(J2144,DATE(2023,6,8),"Y")</f>
        <v>18</v>
      </c>
    </row>
    <row r="2145" spans="1:11" x14ac:dyDescent="0.25">
      <c r="A2145" s="22" t="s">
        <v>2175</v>
      </c>
      <c r="B2145" s="23">
        <v>1974</v>
      </c>
      <c r="C2145" s="23" t="s">
        <v>30</v>
      </c>
      <c r="D2145" s="23">
        <v>6</v>
      </c>
      <c r="E2145" s="23">
        <v>0</v>
      </c>
      <c r="F2145" s="44">
        <v>36182.870000000003</v>
      </c>
      <c r="G2145" s="22" t="s">
        <v>11</v>
      </c>
      <c r="H2145" s="22" t="s">
        <v>12</v>
      </c>
      <c r="I2145" s="22" t="s">
        <v>23</v>
      </c>
      <c r="J2145" s="52">
        <f t="shared" si="33"/>
        <v>27369</v>
      </c>
      <c r="K2145" s="32">
        <f>DATEDIF(J2145,DATE(2023,6,8),"Y")</f>
        <v>48</v>
      </c>
    </row>
    <row r="2146" spans="1:11" x14ac:dyDescent="0.25">
      <c r="A2146" s="25" t="s">
        <v>2176</v>
      </c>
      <c r="B2146" s="26">
        <v>1999</v>
      </c>
      <c r="C2146" s="26" t="s">
        <v>37</v>
      </c>
      <c r="D2146" s="26">
        <v>1</v>
      </c>
      <c r="E2146" s="26">
        <v>3</v>
      </c>
      <c r="F2146" s="45">
        <v>36189.1</v>
      </c>
      <c r="G2146" s="25" t="s">
        <v>16</v>
      </c>
      <c r="H2146" s="25" t="s">
        <v>12</v>
      </c>
      <c r="I2146" s="25" t="s">
        <v>168</v>
      </c>
      <c r="J2146" s="53">
        <f t="shared" si="33"/>
        <v>36434</v>
      </c>
      <c r="K2146" s="33">
        <f>DATEDIF(J2146,DATE(2023,6,8),"Y")</f>
        <v>23</v>
      </c>
    </row>
    <row r="2147" spans="1:11" x14ac:dyDescent="0.25">
      <c r="A2147" s="22" t="s">
        <v>2177</v>
      </c>
      <c r="B2147" s="23">
        <v>1993</v>
      </c>
      <c r="C2147" s="23" t="s">
        <v>30</v>
      </c>
      <c r="D2147" s="23">
        <v>28</v>
      </c>
      <c r="E2147" s="23">
        <v>0</v>
      </c>
      <c r="F2147" s="44">
        <v>36197.699999999997</v>
      </c>
      <c r="G2147" s="22" t="s">
        <v>16</v>
      </c>
      <c r="H2147" s="22" t="s">
        <v>12</v>
      </c>
      <c r="I2147" s="22" t="s">
        <v>42</v>
      </c>
      <c r="J2147" s="52">
        <f t="shared" si="33"/>
        <v>34331</v>
      </c>
      <c r="K2147" s="32">
        <f>DATEDIF(J2147,DATE(2023,6,8),"Y")</f>
        <v>29</v>
      </c>
    </row>
    <row r="2148" spans="1:11" x14ac:dyDescent="0.25">
      <c r="A2148" s="25" t="s">
        <v>2178</v>
      </c>
      <c r="B2148" s="26">
        <v>2003</v>
      </c>
      <c r="C2148" s="26" t="s">
        <v>20</v>
      </c>
      <c r="D2148" s="26">
        <v>5</v>
      </c>
      <c r="E2148" s="26">
        <v>0</v>
      </c>
      <c r="F2148" s="45">
        <v>36219.410000000003</v>
      </c>
      <c r="G2148" s="25" t="s">
        <v>16</v>
      </c>
      <c r="H2148" s="25" t="s">
        <v>16</v>
      </c>
      <c r="I2148" s="25" t="s">
        <v>23</v>
      </c>
      <c r="J2148" s="53">
        <f t="shared" si="33"/>
        <v>37869</v>
      </c>
      <c r="K2148" s="33">
        <f>DATEDIF(J2148,DATE(2023,6,8),"Y")</f>
        <v>19</v>
      </c>
    </row>
    <row r="2149" spans="1:11" x14ac:dyDescent="0.25">
      <c r="A2149" s="22" t="s">
        <v>2179</v>
      </c>
      <c r="B2149" s="23">
        <v>2004</v>
      </c>
      <c r="C2149" s="23" t="s">
        <v>30</v>
      </c>
      <c r="D2149" s="23">
        <v>25</v>
      </c>
      <c r="E2149" s="23">
        <v>0</v>
      </c>
      <c r="F2149" s="44">
        <v>36307.800000000003</v>
      </c>
      <c r="G2149" s="22" t="s">
        <v>16</v>
      </c>
      <c r="H2149" s="22" t="s">
        <v>11</v>
      </c>
      <c r="I2149" s="22" t="s">
        <v>13</v>
      </c>
      <c r="J2149" s="52">
        <f t="shared" si="33"/>
        <v>38346</v>
      </c>
      <c r="K2149" s="32">
        <f>DATEDIF(J2149,DATE(2023,6,8),"Y")</f>
        <v>18</v>
      </c>
    </row>
    <row r="2150" spans="1:11" x14ac:dyDescent="0.25">
      <c r="A2150" s="25" t="s">
        <v>2180</v>
      </c>
      <c r="B2150" s="26">
        <v>1992</v>
      </c>
      <c r="C2150" s="26" t="s">
        <v>18</v>
      </c>
      <c r="D2150" s="26">
        <v>16</v>
      </c>
      <c r="E2150" s="26">
        <v>0</v>
      </c>
      <c r="F2150" s="45">
        <v>36314.050000000003</v>
      </c>
      <c r="G2150" s="25" t="s">
        <v>11</v>
      </c>
      <c r="H2150" s="25" t="s">
        <v>11</v>
      </c>
      <c r="I2150" s="25" t="s">
        <v>42</v>
      </c>
      <c r="J2150" s="53">
        <f t="shared" si="33"/>
        <v>33771</v>
      </c>
      <c r="K2150" s="33">
        <f>DATEDIF(J2150,DATE(2023,6,8),"Y")</f>
        <v>30</v>
      </c>
    </row>
    <row r="2151" spans="1:11" x14ac:dyDescent="0.25">
      <c r="A2151" s="22" t="s">
        <v>2181</v>
      </c>
      <c r="B2151" s="23">
        <v>1967</v>
      </c>
      <c r="C2151" s="23" t="s">
        <v>37</v>
      </c>
      <c r="D2151" s="23">
        <v>18</v>
      </c>
      <c r="E2151" s="23">
        <v>0</v>
      </c>
      <c r="F2151" s="44">
        <v>36332.449999999997</v>
      </c>
      <c r="G2151" s="22" t="s">
        <v>16</v>
      </c>
      <c r="H2151" s="22" t="s">
        <v>12</v>
      </c>
      <c r="I2151" s="22" t="s">
        <v>42</v>
      </c>
      <c r="J2151" s="52">
        <f t="shared" si="33"/>
        <v>24763</v>
      </c>
      <c r="K2151" s="32">
        <f>DATEDIF(J2151,DATE(2023,6,8),"Y")</f>
        <v>55</v>
      </c>
    </row>
    <row r="2152" spans="1:11" x14ac:dyDescent="0.25">
      <c r="A2152" s="25" t="s">
        <v>2182</v>
      </c>
      <c r="B2152" s="26">
        <v>1975</v>
      </c>
      <c r="C2152" s="26" t="s">
        <v>18</v>
      </c>
      <c r="D2152" s="26">
        <v>5</v>
      </c>
      <c r="E2152" s="26">
        <v>1</v>
      </c>
      <c r="F2152" s="45">
        <v>36350.71</v>
      </c>
      <c r="G2152" s="25" t="s">
        <v>16</v>
      </c>
      <c r="H2152" s="25" t="s">
        <v>11</v>
      </c>
      <c r="I2152" s="25" t="s">
        <v>42</v>
      </c>
      <c r="J2152" s="53">
        <f t="shared" si="33"/>
        <v>27550</v>
      </c>
      <c r="K2152" s="33">
        <f>DATEDIF(J2152,DATE(2023,6,8),"Y")</f>
        <v>48</v>
      </c>
    </row>
    <row r="2153" spans="1:11" x14ac:dyDescent="0.25">
      <c r="A2153" s="22" t="s">
        <v>2183</v>
      </c>
      <c r="B2153" s="23">
        <v>2003</v>
      </c>
      <c r="C2153" s="23" t="s">
        <v>30</v>
      </c>
      <c r="D2153" s="23">
        <v>9</v>
      </c>
      <c r="E2153" s="23">
        <v>2</v>
      </c>
      <c r="F2153" s="44">
        <v>36397.58</v>
      </c>
      <c r="G2153" s="22" t="s">
        <v>11</v>
      </c>
      <c r="H2153" s="22" t="s">
        <v>12</v>
      </c>
      <c r="I2153" s="22" t="s">
        <v>42</v>
      </c>
      <c r="J2153" s="52">
        <f t="shared" si="33"/>
        <v>37964</v>
      </c>
      <c r="K2153" s="32">
        <f>DATEDIF(J2153,DATE(2023,6,8),"Y")</f>
        <v>19</v>
      </c>
    </row>
    <row r="2154" spans="1:11" x14ac:dyDescent="0.25">
      <c r="A2154" s="25" t="s">
        <v>2184</v>
      </c>
      <c r="B2154" s="26">
        <v>1962</v>
      </c>
      <c r="C2154" s="26" t="s">
        <v>15</v>
      </c>
      <c r="D2154" s="26">
        <v>19</v>
      </c>
      <c r="E2154" s="26">
        <v>0</v>
      </c>
      <c r="F2154" s="45">
        <v>36445.550000000003</v>
      </c>
      <c r="G2154" s="25" t="s">
        <v>11</v>
      </c>
      <c r="H2154" s="25" t="s">
        <v>11</v>
      </c>
      <c r="I2154" s="25" t="s">
        <v>42</v>
      </c>
      <c r="J2154" s="53">
        <f t="shared" si="33"/>
        <v>22969</v>
      </c>
      <c r="K2154" s="33">
        <f>DATEDIF(J2154,DATE(2023,6,8),"Y")</f>
        <v>60</v>
      </c>
    </row>
    <row r="2155" spans="1:11" x14ac:dyDescent="0.25">
      <c r="A2155" s="22" t="s">
        <v>2185</v>
      </c>
      <c r="B2155" s="23">
        <v>1973</v>
      </c>
      <c r="C2155" s="23" t="s">
        <v>35</v>
      </c>
      <c r="D2155" s="23">
        <v>9</v>
      </c>
      <c r="E2155" s="23">
        <v>0</v>
      </c>
      <c r="F2155" s="44">
        <v>36541.550000000003</v>
      </c>
      <c r="G2155" s="22" t="s">
        <v>11</v>
      </c>
      <c r="H2155" s="22" t="s">
        <v>12</v>
      </c>
      <c r="I2155" s="22" t="s">
        <v>42</v>
      </c>
      <c r="J2155" s="52">
        <f t="shared" si="33"/>
        <v>26885</v>
      </c>
      <c r="K2155" s="32">
        <f>DATEDIF(J2155,DATE(2023,6,8),"Y")</f>
        <v>49</v>
      </c>
    </row>
    <row r="2156" spans="1:11" x14ac:dyDescent="0.25">
      <c r="A2156" s="25" t="s">
        <v>2186</v>
      </c>
      <c r="B2156" s="26">
        <v>1992</v>
      </c>
      <c r="C2156" s="26" t="s">
        <v>37</v>
      </c>
      <c r="D2156" s="26">
        <v>9</v>
      </c>
      <c r="E2156" s="26">
        <v>0</v>
      </c>
      <c r="F2156" s="45">
        <v>36572.800000000003</v>
      </c>
      <c r="G2156" s="25" t="s">
        <v>16</v>
      </c>
      <c r="H2156" s="25" t="s">
        <v>11</v>
      </c>
      <c r="I2156" s="25" t="s">
        <v>42</v>
      </c>
      <c r="J2156" s="53">
        <f t="shared" si="33"/>
        <v>33886</v>
      </c>
      <c r="K2156" s="33">
        <f>DATEDIF(J2156,DATE(2023,6,8),"Y")</f>
        <v>30</v>
      </c>
    </row>
    <row r="2157" spans="1:11" x14ac:dyDescent="0.25">
      <c r="A2157" s="22" t="s">
        <v>2187</v>
      </c>
      <c r="B2157" s="23">
        <v>1961</v>
      </c>
      <c r="C2157" s="23" t="s">
        <v>10</v>
      </c>
      <c r="D2157" s="23">
        <v>29</v>
      </c>
      <c r="E2157" s="23">
        <v>4</v>
      </c>
      <c r="F2157" s="44">
        <v>36580.28</v>
      </c>
      <c r="G2157" s="22" t="s">
        <v>11</v>
      </c>
      <c r="H2157" s="22" t="s">
        <v>11</v>
      </c>
      <c r="I2157" s="22" t="s">
        <v>13</v>
      </c>
      <c r="J2157" s="52">
        <f t="shared" si="33"/>
        <v>22491</v>
      </c>
      <c r="K2157" s="32">
        <f>DATEDIF(J2157,DATE(2023,6,8),"Y")</f>
        <v>61</v>
      </c>
    </row>
    <row r="2158" spans="1:11" x14ac:dyDescent="0.25">
      <c r="A2158" s="25" t="s">
        <v>2188</v>
      </c>
      <c r="B2158" s="26">
        <v>1970</v>
      </c>
      <c r="C2158" s="26" t="s">
        <v>10</v>
      </c>
      <c r="D2158" s="26">
        <v>14</v>
      </c>
      <c r="E2158" s="26">
        <v>0</v>
      </c>
      <c r="F2158" s="45">
        <v>36786.370000000003</v>
      </c>
      <c r="G2158" s="25" t="s">
        <v>16</v>
      </c>
      <c r="H2158" s="25" t="s">
        <v>16</v>
      </c>
      <c r="I2158" s="25" t="s">
        <v>42</v>
      </c>
      <c r="J2158" s="53">
        <f t="shared" si="33"/>
        <v>25763</v>
      </c>
      <c r="K2158" s="33">
        <f>DATEDIF(J2158,DATE(2023,6,8),"Y")</f>
        <v>52</v>
      </c>
    </row>
    <row r="2159" spans="1:11" x14ac:dyDescent="0.25">
      <c r="A2159" s="22" t="s">
        <v>2189</v>
      </c>
      <c r="B2159" s="23">
        <v>1965</v>
      </c>
      <c r="C2159" s="23" t="s">
        <v>30</v>
      </c>
      <c r="D2159" s="23">
        <v>28</v>
      </c>
      <c r="E2159" s="23">
        <v>0</v>
      </c>
      <c r="F2159" s="44">
        <v>36795.29</v>
      </c>
      <c r="G2159" s="22" t="s">
        <v>11</v>
      </c>
      <c r="H2159" s="22" t="s">
        <v>16</v>
      </c>
      <c r="I2159" s="22" t="s">
        <v>42</v>
      </c>
      <c r="J2159" s="52">
        <f t="shared" si="33"/>
        <v>24104</v>
      </c>
      <c r="K2159" s="32">
        <f>DATEDIF(J2159,DATE(2023,6,8),"Y")</f>
        <v>57</v>
      </c>
    </row>
    <row r="2160" spans="1:11" x14ac:dyDescent="0.25">
      <c r="A2160" s="25" t="s">
        <v>31</v>
      </c>
      <c r="B2160" s="26">
        <v>1992</v>
      </c>
      <c r="C2160" s="26" t="s">
        <v>37</v>
      </c>
      <c r="D2160" s="26">
        <v>6</v>
      </c>
      <c r="E2160" s="26">
        <v>0</v>
      </c>
      <c r="F2160" s="45">
        <v>36837.47</v>
      </c>
      <c r="G2160" s="25" t="s">
        <v>16</v>
      </c>
      <c r="H2160" s="25" t="s">
        <v>11</v>
      </c>
      <c r="I2160" s="25" t="s">
        <v>42</v>
      </c>
      <c r="J2160" s="53">
        <f t="shared" si="33"/>
        <v>33883</v>
      </c>
      <c r="K2160" s="33">
        <f>DATEDIF(J2160,DATE(2023,6,8),"Y")</f>
        <v>30</v>
      </c>
    </row>
    <row r="2161" spans="1:11" x14ac:dyDescent="0.25">
      <c r="A2161" s="22" t="s">
        <v>2190</v>
      </c>
      <c r="B2161" s="23">
        <v>1992</v>
      </c>
      <c r="C2161" s="23" t="s">
        <v>10</v>
      </c>
      <c r="D2161" s="23">
        <v>4</v>
      </c>
      <c r="E2161" s="23">
        <v>0</v>
      </c>
      <c r="F2161" s="44">
        <v>36837.47</v>
      </c>
      <c r="G2161" s="22" t="s">
        <v>11</v>
      </c>
      <c r="H2161" s="22" t="s">
        <v>12</v>
      </c>
      <c r="I2161" s="22" t="s">
        <v>42</v>
      </c>
      <c r="J2161" s="52">
        <f t="shared" si="33"/>
        <v>33789</v>
      </c>
      <c r="K2161" s="32">
        <f>DATEDIF(J2161,DATE(2023,6,8),"Y")</f>
        <v>30</v>
      </c>
    </row>
    <row r="2162" spans="1:11" x14ac:dyDescent="0.25">
      <c r="A2162" s="25" t="s">
        <v>2191</v>
      </c>
      <c r="B2162" s="26">
        <v>1972</v>
      </c>
      <c r="C2162" s="26" t="s">
        <v>30</v>
      </c>
      <c r="D2162" s="26">
        <v>5</v>
      </c>
      <c r="E2162" s="26">
        <v>0</v>
      </c>
      <c r="F2162" s="45">
        <v>36889.99</v>
      </c>
      <c r="G2162" s="25" t="s">
        <v>16</v>
      </c>
      <c r="H2162" s="25" t="s">
        <v>12</v>
      </c>
      <c r="I2162" s="25" t="s">
        <v>42</v>
      </c>
      <c r="J2162" s="53">
        <f t="shared" si="33"/>
        <v>26638</v>
      </c>
      <c r="K2162" s="33">
        <f>DATEDIF(J2162,DATE(2023,6,8),"Y")</f>
        <v>50</v>
      </c>
    </row>
    <row r="2163" spans="1:11" x14ac:dyDescent="0.25">
      <c r="A2163" s="22" t="s">
        <v>2192</v>
      </c>
      <c r="B2163" s="23">
        <v>2003</v>
      </c>
      <c r="C2163" s="23" t="s">
        <v>18</v>
      </c>
      <c r="D2163" s="23">
        <v>21</v>
      </c>
      <c r="E2163" s="23">
        <v>0</v>
      </c>
      <c r="F2163" s="44">
        <v>36898.730000000003</v>
      </c>
      <c r="G2163" s="22" t="s">
        <v>11</v>
      </c>
      <c r="H2163" s="22" t="s">
        <v>16</v>
      </c>
      <c r="I2163" s="22" t="s">
        <v>23</v>
      </c>
      <c r="J2163" s="52">
        <f t="shared" si="33"/>
        <v>37793</v>
      </c>
      <c r="K2163" s="32">
        <f>DATEDIF(J2163,DATE(2023,6,8),"Y")</f>
        <v>19</v>
      </c>
    </row>
    <row r="2164" spans="1:11" x14ac:dyDescent="0.25">
      <c r="A2164" s="25" t="s">
        <v>2193</v>
      </c>
      <c r="B2164" s="26">
        <v>1963</v>
      </c>
      <c r="C2164" s="26" t="s">
        <v>10</v>
      </c>
      <c r="D2164" s="26">
        <v>24</v>
      </c>
      <c r="E2164" s="26">
        <v>2</v>
      </c>
      <c r="F2164" s="45">
        <v>36910.61</v>
      </c>
      <c r="G2164" s="25" t="s">
        <v>11</v>
      </c>
      <c r="H2164" s="25" t="s">
        <v>11</v>
      </c>
      <c r="I2164" s="25" t="s">
        <v>42</v>
      </c>
      <c r="J2164" s="53">
        <f t="shared" si="33"/>
        <v>23216</v>
      </c>
      <c r="K2164" s="33">
        <f>DATEDIF(J2164,DATE(2023,6,8),"Y")</f>
        <v>59</v>
      </c>
    </row>
    <row r="2165" spans="1:11" x14ac:dyDescent="0.25">
      <c r="A2165" s="22" t="s">
        <v>2194</v>
      </c>
      <c r="B2165" s="23">
        <v>1991</v>
      </c>
      <c r="C2165" s="23" t="s">
        <v>18</v>
      </c>
      <c r="D2165" s="23">
        <v>10</v>
      </c>
      <c r="E2165" s="23">
        <v>3</v>
      </c>
      <c r="F2165" s="44">
        <v>36911.99</v>
      </c>
      <c r="G2165" s="22" t="s">
        <v>11</v>
      </c>
      <c r="H2165" s="22" t="s">
        <v>11</v>
      </c>
      <c r="I2165" s="22" t="s">
        <v>42</v>
      </c>
      <c r="J2165" s="52">
        <f t="shared" si="33"/>
        <v>33399</v>
      </c>
      <c r="K2165" s="32">
        <f>DATEDIF(J2165,DATE(2023,6,8),"Y")</f>
        <v>31</v>
      </c>
    </row>
    <row r="2166" spans="1:11" x14ac:dyDescent="0.25">
      <c r="A2166" s="25" t="s">
        <v>2195</v>
      </c>
      <c r="B2166" s="26">
        <v>1968</v>
      </c>
      <c r="C2166" s="26" t="s">
        <v>37</v>
      </c>
      <c r="D2166" s="26">
        <v>22</v>
      </c>
      <c r="E2166" s="26">
        <v>0</v>
      </c>
      <c r="F2166" s="45">
        <v>36922.61</v>
      </c>
      <c r="G2166" s="25" t="s">
        <v>11</v>
      </c>
      <c r="H2166" s="25" t="s">
        <v>16</v>
      </c>
      <c r="I2166" s="25" t="s">
        <v>42</v>
      </c>
      <c r="J2166" s="53">
        <f t="shared" si="33"/>
        <v>25133</v>
      </c>
      <c r="K2166" s="33">
        <f>DATEDIF(J2166,DATE(2023,6,8),"Y")</f>
        <v>54</v>
      </c>
    </row>
    <row r="2167" spans="1:11" x14ac:dyDescent="0.25">
      <c r="A2167" s="22" t="s">
        <v>2196</v>
      </c>
      <c r="B2167" s="23">
        <v>1977</v>
      </c>
      <c r="C2167" s="23" t="s">
        <v>35</v>
      </c>
      <c r="D2167" s="23">
        <v>13</v>
      </c>
      <c r="E2167" s="23">
        <v>2</v>
      </c>
      <c r="F2167" s="44">
        <v>36935.64</v>
      </c>
      <c r="G2167" s="22" t="s">
        <v>11</v>
      </c>
      <c r="H2167" s="22" t="s">
        <v>16</v>
      </c>
      <c r="I2167" s="22" t="s">
        <v>42</v>
      </c>
      <c r="J2167" s="52">
        <f t="shared" si="33"/>
        <v>28350</v>
      </c>
      <c r="K2167" s="32">
        <f>DATEDIF(J2167,DATE(2023,6,8),"Y")</f>
        <v>45</v>
      </c>
    </row>
    <row r="2168" spans="1:11" x14ac:dyDescent="0.25">
      <c r="A2168" s="25" t="s">
        <v>2197</v>
      </c>
      <c r="B2168" s="26">
        <v>1992</v>
      </c>
      <c r="C2168" s="26" t="s">
        <v>35</v>
      </c>
      <c r="D2168" s="26">
        <v>25</v>
      </c>
      <c r="E2168" s="26">
        <v>0</v>
      </c>
      <c r="F2168" s="45">
        <v>36950.26</v>
      </c>
      <c r="G2168" s="25" t="s">
        <v>16</v>
      </c>
      <c r="H2168" s="25" t="s">
        <v>16</v>
      </c>
      <c r="I2168" s="25" t="s">
        <v>13</v>
      </c>
      <c r="J2168" s="53">
        <f t="shared" si="33"/>
        <v>33841</v>
      </c>
      <c r="K2168" s="33">
        <f>DATEDIF(J2168,DATE(2023,6,8),"Y")</f>
        <v>30</v>
      </c>
    </row>
    <row r="2169" spans="1:11" x14ac:dyDescent="0.25">
      <c r="A2169" s="22" t="s">
        <v>2198</v>
      </c>
      <c r="B2169" s="23">
        <v>1992</v>
      </c>
      <c r="C2169" s="23" t="s">
        <v>20</v>
      </c>
      <c r="D2169" s="23">
        <v>13</v>
      </c>
      <c r="E2169" s="23">
        <v>0</v>
      </c>
      <c r="F2169" s="44">
        <v>36976.449999999997</v>
      </c>
      <c r="G2169" s="22" t="s">
        <v>11</v>
      </c>
      <c r="H2169" s="22" t="s">
        <v>12</v>
      </c>
      <c r="I2169" s="22" t="s">
        <v>42</v>
      </c>
      <c r="J2169" s="52">
        <f t="shared" si="33"/>
        <v>33860</v>
      </c>
      <c r="K2169" s="32">
        <f>DATEDIF(J2169,DATE(2023,6,8),"Y")</f>
        <v>30</v>
      </c>
    </row>
    <row r="2170" spans="1:11" x14ac:dyDescent="0.25">
      <c r="A2170" s="25" t="s">
        <v>2199</v>
      </c>
      <c r="B2170" s="26">
        <v>1991</v>
      </c>
      <c r="C2170" s="26" t="s">
        <v>15</v>
      </c>
      <c r="D2170" s="26">
        <v>1</v>
      </c>
      <c r="E2170" s="26">
        <v>3</v>
      </c>
      <c r="F2170" s="45">
        <v>37040.879999999997</v>
      </c>
      <c r="G2170" s="25" t="s">
        <v>11</v>
      </c>
      <c r="H2170" s="25" t="s">
        <v>11</v>
      </c>
      <c r="I2170" s="25" t="s">
        <v>42</v>
      </c>
      <c r="J2170" s="53">
        <f t="shared" si="33"/>
        <v>33543</v>
      </c>
      <c r="K2170" s="33">
        <f>DATEDIF(J2170,DATE(2023,6,8),"Y")</f>
        <v>31</v>
      </c>
    </row>
    <row r="2171" spans="1:11" x14ac:dyDescent="0.25">
      <c r="A2171" s="22" t="s">
        <v>2200</v>
      </c>
      <c r="B2171" s="23">
        <v>1988</v>
      </c>
      <c r="C2171" s="23" t="s">
        <v>30</v>
      </c>
      <c r="D2171" s="23">
        <v>17</v>
      </c>
      <c r="E2171" s="23">
        <v>3</v>
      </c>
      <c r="F2171" s="44">
        <v>37076.370000000003</v>
      </c>
      <c r="G2171" s="22" t="s">
        <v>11</v>
      </c>
      <c r="H2171" s="22" t="s">
        <v>16</v>
      </c>
      <c r="I2171" s="22" t="s">
        <v>42</v>
      </c>
      <c r="J2171" s="52">
        <f t="shared" si="33"/>
        <v>32494</v>
      </c>
      <c r="K2171" s="32">
        <f>DATEDIF(J2171,DATE(2023,6,8),"Y")</f>
        <v>34</v>
      </c>
    </row>
    <row r="2172" spans="1:11" x14ac:dyDescent="0.25">
      <c r="A2172" s="25" t="s">
        <v>2201</v>
      </c>
      <c r="B2172" s="26">
        <v>1989</v>
      </c>
      <c r="C2172" s="26" t="s">
        <v>18</v>
      </c>
      <c r="D2172" s="26">
        <v>10</v>
      </c>
      <c r="E2172" s="26">
        <v>0</v>
      </c>
      <c r="F2172" s="45">
        <v>37079.370000000003</v>
      </c>
      <c r="G2172" s="25" t="s">
        <v>11</v>
      </c>
      <c r="H2172" s="25" t="s">
        <v>12</v>
      </c>
      <c r="I2172" s="25" t="s">
        <v>42</v>
      </c>
      <c r="J2172" s="53">
        <f t="shared" si="33"/>
        <v>32669</v>
      </c>
      <c r="K2172" s="33">
        <f>DATEDIF(J2172,DATE(2023,6,8),"Y")</f>
        <v>33</v>
      </c>
    </row>
    <row r="2173" spans="1:11" x14ac:dyDescent="0.25">
      <c r="A2173" s="22" t="s">
        <v>2202</v>
      </c>
      <c r="B2173" s="23">
        <v>1995</v>
      </c>
      <c r="C2173" s="23" t="s">
        <v>37</v>
      </c>
      <c r="D2173" s="23">
        <v>30</v>
      </c>
      <c r="E2173" s="23">
        <v>0</v>
      </c>
      <c r="F2173" s="44">
        <v>37133.9</v>
      </c>
      <c r="G2173" s="22" t="s">
        <v>11</v>
      </c>
      <c r="H2173" s="22" t="s">
        <v>11</v>
      </c>
      <c r="I2173" s="22" t="s">
        <v>13</v>
      </c>
      <c r="J2173" s="52">
        <f t="shared" si="33"/>
        <v>35002</v>
      </c>
      <c r="K2173" s="32">
        <f>DATEDIF(J2173,DATE(2023,6,8),"Y")</f>
        <v>27</v>
      </c>
    </row>
    <row r="2174" spans="1:11" x14ac:dyDescent="0.25">
      <c r="A2174" s="25" t="s">
        <v>2203</v>
      </c>
      <c r="B2174" s="26">
        <v>2000</v>
      </c>
      <c r="C2174" s="26" t="s">
        <v>20</v>
      </c>
      <c r="D2174" s="26">
        <v>5</v>
      </c>
      <c r="E2174" s="26">
        <v>1</v>
      </c>
      <c r="F2174" s="45">
        <v>37165.160000000003</v>
      </c>
      <c r="G2174" s="25" t="s">
        <v>16</v>
      </c>
      <c r="H2174" s="25" t="s">
        <v>12</v>
      </c>
      <c r="I2174" s="25" t="s">
        <v>4736</v>
      </c>
      <c r="J2174" s="53">
        <f t="shared" si="33"/>
        <v>36774</v>
      </c>
      <c r="K2174" s="33">
        <f>DATEDIF(J2174,DATE(2023,6,8),"Y")</f>
        <v>22</v>
      </c>
    </row>
    <row r="2175" spans="1:11" x14ac:dyDescent="0.25">
      <c r="A2175" s="22" t="s">
        <v>2204</v>
      </c>
      <c r="B2175" s="23">
        <v>1990</v>
      </c>
      <c r="C2175" s="23" t="s">
        <v>37</v>
      </c>
      <c r="D2175" s="23">
        <v>17</v>
      </c>
      <c r="E2175" s="23">
        <v>3</v>
      </c>
      <c r="F2175" s="44">
        <v>37251.22</v>
      </c>
      <c r="G2175" s="22" t="s">
        <v>11</v>
      </c>
      <c r="H2175" s="22" t="s">
        <v>11</v>
      </c>
      <c r="I2175" s="22" t="s">
        <v>42</v>
      </c>
      <c r="J2175" s="52">
        <f t="shared" si="33"/>
        <v>33163</v>
      </c>
      <c r="K2175" s="32">
        <f>DATEDIF(J2175,DATE(2023,6,8),"Y")</f>
        <v>32</v>
      </c>
    </row>
    <row r="2176" spans="1:11" x14ac:dyDescent="0.25">
      <c r="A2176" s="25" t="s">
        <v>2205</v>
      </c>
      <c r="B2176" s="26">
        <v>1985</v>
      </c>
      <c r="C2176" s="26" t="s">
        <v>15</v>
      </c>
      <c r="D2176" s="26">
        <v>17</v>
      </c>
      <c r="E2176" s="26">
        <v>0</v>
      </c>
      <c r="F2176" s="45">
        <v>37270.15</v>
      </c>
      <c r="G2176" s="25" t="s">
        <v>11</v>
      </c>
      <c r="H2176" s="25" t="s">
        <v>16</v>
      </c>
      <c r="I2176" s="25" t="s">
        <v>247</v>
      </c>
      <c r="J2176" s="53">
        <f t="shared" si="33"/>
        <v>31368</v>
      </c>
      <c r="K2176" s="33">
        <f>DATEDIF(J2176,DATE(2023,6,8),"Y")</f>
        <v>37</v>
      </c>
    </row>
    <row r="2177" spans="1:11" x14ac:dyDescent="0.25">
      <c r="A2177" s="22" t="s">
        <v>2206</v>
      </c>
      <c r="B2177" s="23">
        <v>1975</v>
      </c>
      <c r="C2177" s="23" t="s">
        <v>15</v>
      </c>
      <c r="D2177" s="23">
        <v>9</v>
      </c>
      <c r="E2177" s="23">
        <v>1</v>
      </c>
      <c r="F2177" s="44">
        <v>37272.339999999997</v>
      </c>
      <c r="G2177" s="22" t="s">
        <v>11</v>
      </c>
      <c r="H2177" s="22" t="s">
        <v>12</v>
      </c>
      <c r="I2177" s="22" t="s">
        <v>42</v>
      </c>
      <c r="J2177" s="52">
        <f t="shared" si="33"/>
        <v>27707</v>
      </c>
      <c r="K2177" s="32">
        <f>DATEDIF(J2177,DATE(2023,6,8),"Y")</f>
        <v>47</v>
      </c>
    </row>
    <row r="2178" spans="1:11" x14ac:dyDescent="0.25">
      <c r="A2178" s="25" t="s">
        <v>2207</v>
      </c>
      <c r="B2178" s="26">
        <v>1969</v>
      </c>
      <c r="C2178" s="26" t="s">
        <v>37</v>
      </c>
      <c r="D2178" s="26">
        <v>30</v>
      </c>
      <c r="E2178" s="26">
        <v>0</v>
      </c>
      <c r="F2178" s="45">
        <v>37277.269999999997</v>
      </c>
      <c r="G2178" s="25" t="s">
        <v>16</v>
      </c>
      <c r="H2178" s="25" t="s">
        <v>12</v>
      </c>
      <c r="I2178" s="25" t="s">
        <v>42</v>
      </c>
      <c r="J2178" s="53">
        <f t="shared" si="33"/>
        <v>25506</v>
      </c>
      <c r="K2178" s="33">
        <f>DATEDIF(J2178,DATE(2023,6,8),"Y")</f>
        <v>53</v>
      </c>
    </row>
    <row r="2179" spans="1:11" x14ac:dyDescent="0.25">
      <c r="A2179" s="22" t="s">
        <v>2208</v>
      </c>
      <c r="B2179" s="23">
        <v>1979</v>
      </c>
      <c r="C2179" s="23" t="s">
        <v>35</v>
      </c>
      <c r="D2179" s="23">
        <v>3</v>
      </c>
      <c r="E2179" s="23">
        <v>2</v>
      </c>
      <c r="F2179" s="44">
        <v>37425.94</v>
      </c>
      <c r="G2179" s="22" t="s">
        <v>11</v>
      </c>
      <c r="H2179" s="22" t="s">
        <v>16</v>
      </c>
      <c r="I2179" s="22" t="s">
        <v>42</v>
      </c>
      <c r="J2179" s="52">
        <f t="shared" ref="J2179:J2242" si="34">DATE(B2179,MONTH(1&amp;C2179),D2179)</f>
        <v>29070</v>
      </c>
      <c r="K2179" s="32">
        <f>DATEDIF(J2179,DATE(2023,6,8),"Y")</f>
        <v>43</v>
      </c>
    </row>
    <row r="2180" spans="1:11" x14ac:dyDescent="0.25">
      <c r="A2180" s="25" t="s">
        <v>2209</v>
      </c>
      <c r="B2180" s="26">
        <v>2002</v>
      </c>
      <c r="C2180" s="26" t="s">
        <v>20</v>
      </c>
      <c r="D2180" s="26">
        <v>27</v>
      </c>
      <c r="E2180" s="26">
        <v>3</v>
      </c>
      <c r="F2180" s="45">
        <v>37465.339999999997</v>
      </c>
      <c r="G2180" s="25" t="s">
        <v>16</v>
      </c>
      <c r="H2180" s="25" t="s">
        <v>11</v>
      </c>
      <c r="I2180" s="25" t="s">
        <v>23</v>
      </c>
      <c r="J2180" s="53">
        <f t="shared" si="34"/>
        <v>37526</v>
      </c>
      <c r="K2180" s="33">
        <f>DATEDIF(J2180,DATE(2023,6,8),"Y")</f>
        <v>20</v>
      </c>
    </row>
    <row r="2181" spans="1:11" x14ac:dyDescent="0.25">
      <c r="A2181" s="22" t="s">
        <v>2210</v>
      </c>
      <c r="B2181" s="23">
        <v>2000</v>
      </c>
      <c r="C2181" s="23" t="s">
        <v>37</v>
      </c>
      <c r="D2181" s="23">
        <v>12</v>
      </c>
      <c r="E2181" s="23">
        <v>2</v>
      </c>
      <c r="F2181" s="44">
        <v>37484.449999999997</v>
      </c>
      <c r="G2181" s="22" t="s">
        <v>16</v>
      </c>
      <c r="H2181" s="22" t="s">
        <v>16</v>
      </c>
      <c r="I2181" s="22" t="s">
        <v>13</v>
      </c>
      <c r="J2181" s="52">
        <f t="shared" si="34"/>
        <v>36811</v>
      </c>
      <c r="K2181" s="32">
        <f>DATEDIF(J2181,DATE(2023,6,8),"Y")</f>
        <v>22</v>
      </c>
    </row>
    <row r="2182" spans="1:11" x14ac:dyDescent="0.25">
      <c r="A2182" s="25" t="s">
        <v>2211</v>
      </c>
      <c r="B2182" s="26">
        <v>1990</v>
      </c>
      <c r="C2182" s="26" t="s">
        <v>15</v>
      </c>
      <c r="D2182" s="26">
        <v>16</v>
      </c>
      <c r="E2182" s="26">
        <v>1</v>
      </c>
      <c r="F2182" s="45">
        <v>37607.53</v>
      </c>
      <c r="G2182" s="25" t="s">
        <v>16</v>
      </c>
      <c r="H2182" s="25" t="s">
        <v>11</v>
      </c>
      <c r="I2182" s="25" t="s">
        <v>166</v>
      </c>
      <c r="J2182" s="53">
        <f t="shared" si="34"/>
        <v>33193</v>
      </c>
      <c r="K2182" s="33">
        <f>DATEDIF(J2182,DATE(2023,6,8),"Y")</f>
        <v>32</v>
      </c>
    </row>
    <row r="2183" spans="1:11" x14ac:dyDescent="0.25">
      <c r="A2183" s="22" t="s">
        <v>2212</v>
      </c>
      <c r="B2183" s="23">
        <v>1982</v>
      </c>
      <c r="C2183" s="23" t="s">
        <v>18</v>
      </c>
      <c r="D2183" s="23">
        <v>20</v>
      </c>
      <c r="E2183" s="23">
        <v>3</v>
      </c>
      <c r="F2183" s="44">
        <v>37650.74</v>
      </c>
      <c r="G2183" s="22" t="s">
        <v>11</v>
      </c>
      <c r="H2183" s="22" t="s">
        <v>11</v>
      </c>
      <c r="I2183" s="22" t="s">
        <v>23</v>
      </c>
      <c r="J2183" s="52">
        <f t="shared" si="34"/>
        <v>30122</v>
      </c>
      <c r="K2183" s="32">
        <f>DATEDIF(J2183,DATE(2023,6,8),"Y")</f>
        <v>40</v>
      </c>
    </row>
    <row r="2184" spans="1:11" x14ac:dyDescent="0.25">
      <c r="A2184" s="25" t="s">
        <v>2213</v>
      </c>
      <c r="B2184" s="26">
        <v>1970</v>
      </c>
      <c r="C2184" s="26" t="s">
        <v>37</v>
      </c>
      <c r="D2184" s="26">
        <v>28</v>
      </c>
      <c r="E2184" s="26">
        <v>0</v>
      </c>
      <c r="F2184" s="45">
        <v>37675.06</v>
      </c>
      <c r="G2184" s="25" t="s">
        <v>11</v>
      </c>
      <c r="H2184" s="25" t="s">
        <v>12</v>
      </c>
      <c r="I2184" s="25" t="s">
        <v>42</v>
      </c>
      <c r="J2184" s="53">
        <f t="shared" si="34"/>
        <v>25869</v>
      </c>
      <c r="K2184" s="33">
        <f>DATEDIF(J2184,DATE(2023,6,8),"Y")</f>
        <v>52</v>
      </c>
    </row>
    <row r="2185" spans="1:11" x14ac:dyDescent="0.25">
      <c r="A2185" s="22" t="s">
        <v>2214</v>
      </c>
      <c r="B2185" s="23">
        <v>1988</v>
      </c>
      <c r="C2185" s="23" t="s">
        <v>37</v>
      </c>
      <c r="D2185" s="23">
        <v>10</v>
      </c>
      <c r="E2185" s="23">
        <v>1</v>
      </c>
      <c r="F2185" s="44">
        <v>37701.879999999997</v>
      </c>
      <c r="G2185" s="22" t="s">
        <v>11</v>
      </c>
      <c r="H2185" s="22" t="s">
        <v>12</v>
      </c>
      <c r="I2185" s="22" t="s">
        <v>249</v>
      </c>
      <c r="J2185" s="52">
        <f t="shared" si="34"/>
        <v>32426</v>
      </c>
      <c r="K2185" s="32">
        <f>DATEDIF(J2185,DATE(2023,6,8),"Y")</f>
        <v>34</v>
      </c>
    </row>
    <row r="2186" spans="1:11" x14ac:dyDescent="0.25">
      <c r="A2186" s="25" t="s">
        <v>2215</v>
      </c>
      <c r="B2186" s="26">
        <v>1976</v>
      </c>
      <c r="C2186" s="26" t="s">
        <v>20</v>
      </c>
      <c r="D2186" s="26">
        <v>18</v>
      </c>
      <c r="E2186" s="26">
        <v>2</v>
      </c>
      <c r="F2186" s="45">
        <v>37735.199999999997</v>
      </c>
      <c r="G2186" s="25" t="s">
        <v>11</v>
      </c>
      <c r="H2186" s="25" t="s">
        <v>11</v>
      </c>
      <c r="I2186" s="25" t="s">
        <v>42</v>
      </c>
      <c r="J2186" s="53">
        <f t="shared" si="34"/>
        <v>28021</v>
      </c>
      <c r="K2186" s="33">
        <f>DATEDIF(J2186,DATE(2023,6,8),"Y")</f>
        <v>46</v>
      </c>
    </row>
    <row r="2187" spans="1:11" x14ac:dyDescent="0.25">
      <c r="A2187" s="22" t="s">
        <v>2216</v>
      </c>
      <c r="B2187" s="23">
        <v>1986</v>
      </c>
      <c r="C2187" s="23" t="s">
        <v>35</v>
      </c>
      <c r="D2187" s="23">
        <v>15</v>
      </c>
      <c r="E2187" s="23">
        <v>0</v>
      </c>
      <c r="F2187" s="44">
        <v>37742.58</v>
      </c>
      <c r="G2187" s="22" t="s">
        <v>16</v>
      </c>
      <c r="H2187" s="22" t="s">
        <v>16</v>
      </c>
      <c r="I2187" s="22" t="s">
        <v>13</v>
      </c>
      <c r="J2187" s="52">
        <f t="shared" si="34"/>
        <v>31639</v>
      </c>
      <c r="K2187" s="32">
        <f>DATEDIF(J2187,DATE(2023,6,8),"Y")</f>
        <v>36</v>
      </c>
    </row>
    <row r="2188" spans="1:11" x14ac:dyDescent="0.25">
      <c r="A2188" s="25" t="s">
        <v>2217</v>
      </c>
      <c r="B2188" s="26">
        <v>1983</v>
      </c>
      <c r="C2188" s="26" t="s">
        <v>10</v>
      </c>
      <c r="D2188" s="26">
        <v>26</v>
      </c>
      <c r="E2188" s="26">
        <v>3</v>
      </c>
      <c r="F2188" s="45">
        <v>37800.980000000003</v>
      </c>
      <c r="G2188" s="25" t="s">
        <v>11</v>
      </c>
      <c r="H2188" s="25" t="s">
        <v>11</v>
      </c>
      <c r="I2188" s="25" t="s">
        <v>42</v>
      </c>
      <c r="J2188" s="53">
        <f t="shared" si="34"/>
        <v>30523</v>
      </c>
      <c r="K2188" s="33">
        <f>DATEDIF(J2188,DATE(2023,6,8),"Y")</f>
        <v>39</v>
      </c>
    </row>
    <row r="2189" spans="1:11" x14ac:dyDescent="0.25">
      <c r="A2189" s="22" t="s">
        <v>2218</v>
      </c>
      <c r="B2189" s="23">
        <v>1979</v>
      </c>
      <c r="C2189" s="23" t="s">
        <v>20</v>
      </c>
      <c r="D2189" s="23">
        <v>9</v>
      </c>
      <c r="E2189" s="23">
        <v>0</v>
      </c>
      <c r="F2189" s="44">
        <v>37829.72</v>
      </c>
      <c r="G2189" s="22" t="s">
        <v>16</v>
      </c>
      <c r="H2189" s="22" t="s">
        <v>11</v>
      </c>
      <c r="I2189" s="22" t="s">
        <v>42</v>
      </c>
      <c r="J2189" s="52">
        <f t="shared" si="34"/>
        <v>29107</v>
      </c>
      <c r="K2189" s="32">
        <f>DATEDIF(J2189,DATE(2023,6,8),"Y")</f>
        <v>43</v>
      </c>
    </row>
    <row r="2190" spans="1:11" x14ac:dyDescent="0.25">
      <c r="A2190" s="25" t="s">
        <v>2219</v>
      </c>
      <c r="B2190" s="26">
        <v>1998</v>
      </c>
      <c r="C2190" s="26" t="s">
        <v>10</v>
      </c>
      <c r="D2190" s="26">
        <v>29</v>
      </c>
      <c r="E2190" s="26">
        <v>0</v>
      </c>
      <c r="F2190" s="45">
        <v>38126.25</v>
      </c>
      <c r="G2190" s="25" t="s">
        <v>16</v>
      </c>
      <c r="H2190" s="25" t="s">
        <v>12</v>
      </c>
      <c r="I2190" s="25" t="s">
        <v>13</v>
      </c>
      <c r="J2190" s="53">
        <f t="shared" si="34"/>
        <v>36005</v>
      </c>
      <c r="K2190" s="33">
        <f>DATEDIF(J2190,DATE(2023,6,8),"Y")</f>
        <v>24</v>
      </c>
    </row>
    <row r="2191" spans="1:11" x14ac:dyDescent="0.25">
      <c r="A2191" s="22" t="s">
        <v>2220</v>
      </c>
      <c r="B2191" s="23">
        <v>1972</v>
      </c>
      <c r="C2191" s="23" t="s">
        <v>15</v>
      </c>
      <c r="D2191" s="23">
        <v>19</v>
      </c>
      <c r="E2191" s="23">
        <v>0</v>
      </c>
      <c r="F2191" s="44">
        <v>38189.1</v>
      </c>
      <c r="G2191" s="22" t="s">
        <v>11</v>
      </c>
      <c r="H2191" s="22" t="s">
        <v>11</v>
      </c>
      <c r="I2191" s="22" t="s">
        <v>42</v>
      </c>
      <c r="J2191" s="52">
        <f t="shared" si="34"/>
        <v>26622</v>
      </c>
      <c r="K2191" s="32">
        <f>DATEDIF(J2191,DATE(2023,6,8),"Y")</f>
        <v>50</v>
      </c>
    </row>
    <row r="2192" spans="1:11" x14ac:dyDescent="0.25">
      <c r="A2192" s="25" t="s">
        <v>2221</v>
      </c>
      <c r="B2192" s="26">
        <v>1989</v>
      </c>
      <c r="C2192" s="26" t="s">
        <v>20</v>
      </c>
      <c r="D2192" s="26">
        <v>8</v>
      </c>
      <c r="E2192" s="26">
        <v>3</v>
      </c>
      <c r="F2192" s="45">
        <v>38237.339999999997</v>
      </c>
      <c r="G2192" s="25" t="s">
        <v>11</v>
      </c>
      <c r="H2192" s="25" t="s">
        <v>12</v>
      </c>
      <c r="I2192" s="25" t="s">
        <v>42</v>
      </c>
      <c r="J2192" s="53">
        <f t="shared" si="34"/>
        <v>32759</v>
      </c>
      <c r="K2192" s="33">
        <f>DATEDIF(J2192,DATE(2023,6,8),"Y")</f>
        <v>33</v>
      </c>
    </row>
    <row r="2193" spans="1:11" x14ac:dyDescent="0.25">
      <c r="A2193" s="22" t="s">
        <v>2222</v>
      </c>
      <c r="B2193" s="23">
        <v>1964</v>
      </c>
      <c r="C2193" s="23" t="s">
        <v>18</v>
      </c>
      <c r="D2193" s="23">
        <v>16</v>
      </c>
      <c r="E2193" s="23">
        <v>0</v>
      </c>
      <c r="F2193" s="44">
        <v>38241.74</v>
      </c>
      <c r="G2193" s="22" t="s">
        <v>11</v>
      </c>
      <c r="H2193" s="22" t="s">
        <v>12</v>
      </c>
      <c r="I2193" s="22" t="s">
        <v>42</v>
      </c>
      <c r="J2193" s="52">
        <f t="shared" si="34"/>
        <v>23544</v>
      </c>
      <c r="K2193" s="32">
        <f>DATEDIF(J2193,DATE(2023,6,8),"Y")</f>
        <v>58</v>
      </c>
    </row>
    <row r="2194" spans="1:11" x14ac:dyDescent="0.25">
      <c r="A2194" s="25" t="s">
        <v>2223</v>
      </c>
      <c r="B2194" s="26">
        <v>1980</v>
      </c>
      <c r="C2194" s="26" t="s">
        <v>35</v>
      </c>
      <c r="D2194" s="26">
        <v>16</v>
      </c>
      <c r="E2194" s="26">
        <v>1</v>
      </c>
      <c r="F2194" s="45">
        <v>38245.589999999997</v>
      </c>
      <c r="G2194" s="25" t="s">
        <v>16</v>
      </c>
      <c r="H2194" s="25" t="s">
        <v>11</v>
      </c>
      <c r="I2194" s="25" t="s">
        <v>13</v>
      </c>
      <c r="J2194" s="53">
        <f t="shared" si="34"/>
        <v>29449</v>
      </c>
      <c r="K2194" s="33">
        <f>DATEDIF(J2194,DATE(2023,6,8),"Y")</f>
        <v>42</v>
      </c>
    </row>
    <row r="2195" spans="1:11" x14ac:dyDescent="0.25">
      <c r="A2195" s="22" t="s">
        <v>2224</v>
      </c>
      <c r="B2195" s="23">
        <v>1989</v>
      </c>
      <c r="C2195" s="23" t="s">
        <v>37</v>
      </c>
      <c r="D2195" s="23">
        <v>30</v>
      </c>
      <c r="E2195" s="23">
        <v>1</v>
      </c>
      <c r="F2195" s="44">
        <v>38282.75</v>
      </c>
      <c r="G2195" s="22" t="s">
        <v>16</v>
      </c>
      <c r="H2195" s="22" t="s">
        <v>11</v>
      </c>
      <c r="I2195" s="22" t="s">
        <v>13</v>
      </c>
      <c r="J2195" s="52">
        <f t="shared" si="34"/>
        <v>32811</v>
      </c>
      <c r="K2195" s="32">
        <f>DATEDIF(J2195,DATE(2023,6,8),"Y")</f>
        <v>33</v>
      </c>
    </row>
    <row r="2196" spans="1:11" x14ac:dyDescent="0.25">
      <c r="A2196" s="25" t="s">
        <v>2225</v>
      </c>
      <c r="B2196" s="26">
        <v>1980</v>
      </c>
      <c r="C2196" s="26" t="s">
        <v>18</v>
      </c>
      <c r="D2196" s="26">
        <v>12</v>
      </c>
      <c r="E2196" s="26">
        <v>2</v>
      </c>
      <c r="F2196" s="45">
        <v>38313.129999999997</v>
      </c>
      <c r="G2196" s="25" t="s">
        <v>16</v>
      </c>
      <c r="H2196" s="25" t="s">
        <v>12</v>
      </c>
      <c r="I2196" s="25" t="s">
        <v>42</v>
      </c>
      <c r="J2196" s="53">
        <f t="shared" si="34"/>
        <v>29384</v>
      </c>
      <c r="K2196" s="33">
        <f>DATEDIF(J2196,DATE(2023,6,8),"Y")</f>
        <v>42</v>
      </c>
    </row>
    <row r="2197" spans="1:11" x14ac:dyDescent="0.25">
      <c r="A2197" s="22" t="s">
        <v>2226</v>
      </c>
      <c r="B2197" s="23">
        <v>2002</v>
      </c>
      <c r="C2197" s="23" t="s">
        <v>20</v>
      </c>
      <c r="D2197" s="23">
        <v>17</v>
      </c>
      <c r="E2197" s="23">
        <v>2</v>
      </c>
      <c r="F2197" s="44">
        <v>38344.57</v>
      </c>
      <c r="G2197" s="22" t="s">
        <v>16</v>
      </c>
      <c r="H2197" s="22" t="s">
        <v>12</v>
      </c>
      <c r="I2197" s="22" t="s">
        <v>42</v>
      </c>
      <c r="J2197" s="52">
        <f t="shared" si="34"/>
        <v>37516</v>
      </c>
      <c r="K2197" s="32">
        <f>DATEDIF(J2197,DATE(2023,6,8),"Y")</f>
        <v>20</v>
      </c>
    </row>
    <row r="2198" spans="1:11" x14ac:dyDescent="0.25">
      <c r="A2198" s="25" t="s">
        <v>2227</v>
      </c>
      <c r="B2198" s="26">
        <v>1970</v>
      </c>
      <c r="C2198" s="26" t="s">
        <v>35</v>
      </c>
      <c r="D2198" s="26">
        <v>22</v>
      </c>
      <c r="E2198" s="26">
        <v>0</v>
      </c>
      <c r="F2198" s="45">
        <v>38389.79</v>
      </c>
      <c r="G2198" s="25" t="s">
        <v>11</v>
      </c>
      <c r="H2198" s="25" t="s">
        <v>12</v>
      </c>
      <c r="I2198" s="25" t="s">
        <v>42</v>
      </c>
      <c r="J2198" s="53">
        <f t="shared" si="34"/>
        <v>25802</v>
      </c>
      <c r="K2198" s="33">
        <f>DATEDIF(J2198,DATE(2023,6,8),"Y")</f>
        <v>52</v>
      </c>
    </row>
    <row r="2199" spans="1:11" x14ac:dyDescent="0.25">
      <c r="A2199" s="22" t="s">
        <v>2228</v>
      </c>
      <c r="B2199" s="23">
        <v>1971</v>
      </c>
      <c r="C2199" s="23" t="s">
        <v>30</v>
      </c>
      <c r="D2199" s="23">
        <v>23</v>
      </c>
      <c r="E2199" s="23">
        <v>0</v>
      </c>
      <c r="F2199" s="44">
        <v>38405.26</v>
      </c>
      <c r="G2199" s="22" t="s">
        <v>11</v>
      </c>
      <c r="H2199" s="22" t="s">
        <v>16</v>
      </c>
      <c r="I2199" s="22" t="s">
        <v>42</v>
      </c>
      <c r="J2199" s="52">
        <f t="shared" si="34"/>
        <v>26290</v>
      </c>
      <c r="K2199" s="32">
        <f>DATEDIF(J2199,DATE(2023,6,8),"Y")</f>
        <v>51</v>
      </c>
    </row>
    <row r="2200" spans="1:11" x14ac:dyDescent="0.25">
      <c r="A2200" s="25" t="s">
        <v>2229</v>
      </c>
      <c r="B2200" s="26">
        <v>1986</v>
      </c>
      <c r="C2200" s="26" t="s">
        <v>18</v>
      </c>
      <c r="D2200" s="26">
        <v>21</v>
      </c>
      <c r="E2200" s="26">
        <v>2</v>
      </c>
      <c r="F2200" s="45">
        <v>38415.47</v>
      </c>
      <c r="G2200" s="25" t="s">
        <v>16</v>
      </c>
      <c r="H2200" s="25" t="s">
        <v>11</v>
      </c>
      <c r="I2200" s="25" t="s">
        <v>42</v>
      </c>
      <c r="J2200" s="53">
        <f t="shared" si="34"/>
        <v>31584</v>
      </c>
      <c r="K2200" s="33">
        <f>DATEDIF(J2200,DATE(2023,6,8),"Y")</f>
        <v>36</v>
      </c>
    </row>
    <row r="2201" spans="1:11" x14ac:dyDescent="0.25">
      <c r="A2201" s="22" t="s">
        <v>2230</v>
      </c>
      <c r="B2201" s="23">
        <v>1999</v>
      </c>
      <c r="C2201" s="23" t="s">
        <v>15</v>
      </c>
      <c r="D2201" s="23">
        <v>12</v>
      </c>
      <c r="E2201" s="23">
        <v>2</v>
      </c>
      <c r="F2201" s="44">
        <v>38511.629999999997</v>
      </c>
      <c r="G2201" s="22" t="s">
        <v>11</v>
      </c>
      <c r="H2201" s="22" t="s">
        <v>11</v>
      </c>
      <c r="I2201" s="22" t="s">
        <v>247</v>
      </c>
      <c r="J2201" s="52">
        <f t="shared" si="34"/>
        <v>36476</v>
      </c>
      <c r="K2201" s="32">
        <f>DATEDIF(J2201,DATE(2023,6,8),"Y")</f>
        <v>23</v>
      </c>
    </row>
    <row r="2202" spans="1:11" x14ac:dyDescent="0.25">
      <c r="A2202" s="25" t="s">
        <v>2231</v>
      </c>
      <c r="B2202" s="26">
        <v>1990</v>
      </c>
      <c r="C2202" s="26" t="s">
        <v>10</v>
      </c>
      <c r="D2202" s="26">
        <v>13</v>
      </c>
      <c r="E2202" s="26">
        <v>3</v>
      </c>
      <c r="F2202" s="45">
        <v>38652.089999999997</v>
      </c>
      <c r="G2202" s="25" t="s">
        <v>11</v>
      </c>
      <c r="H2202" s="25" t="s">
        <v>11</v>
      </c>
      <c r="I2202" s="25" t="s">
        <v>42</v>
      </c>
      <c r="J2202" s="53">
        <f t="shared" si="34"/>
        <v>33067</v>
      </c>
      <c r="K2202" s="33">
        <f>DATEDIF(J2202,DATE(2023,6,8),"Y")</f>
        <v>32</v>
      </c>
    </row>
    <row r="2203" spans="1:11" x14ac:dyDescent="0.25">
      <c r="A2203" s="22" t="s">
        <v>2232</v>
      </c>
      <c r="B2203" s="23">
        <v>1986</v>
      </c>
      <c r="C2203" s="23" t="s">
        <v>10</v>
      </c>
      <c r="D2203" s="23">
        <v>20</v>
      </c>
      <c r="E2203" s="23">
        <v>1</v>
      </c>
      <c r="F2203" s="44">
        <v>38709.18</v>
      </c>
      <c r="G2203" s="22" t="s">
        <v>16</v>
      </c>
      <c r="H2203" s="22" t="s">
        <v>12</v>
      </c>
      <c r="I2203" s="22" t="s">
        <v>13</v>
      </c>
      <c r="J2203" s="52">
        <f t="shared" si="34"/>
        <v>31613</v>
      </c>
      <c r="K2203" s="32">
        <f>DATEDIF(J2203,DATE(2023,6,8),"Y")</f>
        <v>36</v>
      </c>
    </row>
    <row r="2204" spans="1:11" x14ac:dyDescent="0.25">
      <c r="A2204" s="25" t="s">
        <v>31</v>
      </c>
      <c r="B2204" s="26">
        <v>1991</v>
      </c>
      <c r="C2204" s="26" t="s">
        <v>15</v>
      </c>
      <c r="D2204" s="26">
        <v>22</v>
      </c>
      <c r="E2204" s="26">
        <v>2</v>
      </c>
      <c r="F2204" s="45">
        <v>38711</v>
      </c>
      <c r="G2204" s="25" t="s">
        <v>16</v>
      </c>
      <c r="H2204" s="25" t="s">
        <v>12</v>
      </c>
      <c r="I2204" s="25" t="s">
        <v>42</v>
      </c>
      <c r="J2204" s="53">
        <f t="shared" si="34"/>
        <v>33564</v>
      </c>
      <c r="K2204" s="33">
        <f>DATEDIF(J2204,DATE(2023,6,8),"Y")</f>
        <v>31</v>
      </c>
    </row>
    <row r="2205" spans="1:11" x14ac:dyDescent="0.25">
      <c r="A2205" s="22" t="s">
        <v>2233</v>
      </c>
      <c r="B2205" s="23">
        <v>1991</v>
      </c>
      <c r="C2205" s="23" t="s">
        <v>15</v>
      </c>
      <c r="D2205" s="23">
        <v>2</v>
      </c>
      <c r="E2205" s="23">
        <v>2</v>
      </c>
      <c r="F2205" s="44">
        <v>38711</v>
      </c>
      <c r="G2205" s="22" t="s">
        <v>11</v>
      </c>
      <c r="H2205" s="22" t="s">
        <v>11</v>
      </c>
      <c r="I2205" s="22" t="s">
        <v>42</v>
      </c>
      <c r="J2205" s="52">
        <f t="shared" si="34"/>
        <v>33544</v>
      </c>
      <c r="K2205" s="32">
        <f>DATEDIF(J2205,DATE(2023,6,8),"Y")</f>
        <v>31</v>
      </c>
    </row>
    <row r="2206" spans="1:11" x14ac:dyDescent="0.25">
      <c r="A2206" s="25" t="s">
        <v>2234</v>
      </c>
      <c r="B2206" s="26">
        <v>1976</v>
      </c>
      <c r="C2206" s="26" t="s">
        <v>18</v>
      </c>
      <c r="D2206" s="26">
        <v>15</v>
      </c>
      <c r="E2206" s="26">
        <v>2</v>
      </c>
      <c r="F2206" s="45">
        <v>38740.120000000003</v>
      </c>
      <c r="G2206" s="25" t="s">
        <v>11</v>
      </c>
      <c r="H2206" s="25" t="s">
        <v>11</v>
      </c>
      <c r="I2206" s="25" t="s">
        <v>23</v>
      </c>
      <c r="J2206" s="53">
        <f t="shared" si="34"/>
        <v>27926</v>
      </c>
      <c r="K2206" s="33">
        <f>DATEDIF(J2206,DATE(2023,6,8),"Y")</f>
        <v>46</v>
      </c>
    </row>
    <row r="2207" spans="1:11" x14ac:dyDescent="0.25">
      <c r="A2207" s="22" t="s">
        <v>2235</v>
      </c>
      <c r="B2207" s="23">
        <v>1991</v>
      </c>
      <c r="C2207" s="23" t="s">
        <v>15</v>
      </c>
      <c r="D2207" s="23">
        <v>8</v>
      </c>
      <c r="E2207" s="23">
        <v>3</v>
      </c>
      <c r="F2207" s="44">
        <v>38746.36</v>
      </c>
      <c r="G2207" s="22" t="s">
        <v>16</v>
      </c>
      <c r="H2207" s="22" t="s">
        <v>11</v>
      </c>
      <c r="I2207" s="22" t="s">
        <v>23</v>
      </c>
      <c r="J2207" s="52">
        <f t="shared" si="34"/>
        <v>33550</v>
      </c>
      <c r="K2207" s="32">
        <f>DATEDIF(J2207,DATE(2023,6,8),"Y")</f>
        <v>31</v>
      </c>
    </row>
    <row r="2208" spans="1:11" x14ac:dyDescent="0.25">
      <c r="A2208" s="25" t="s">
        <v>2236</v>
      </c>
      <c r="B2208" s="26">
        <v>2004</v>
      </c>
      <c r="C2208" s="26" t="s">
        <v>30</v>
      </c>
      <c r="D2208" s="26">
        <v>5</v>
      </c>
      <c r="E2208" s="26">
        <v>0</v>
      </c>
      <c r="F2208" s="45">
        <v>38792.69</v>
      </c>
      <c r="G2208" s="25" t="s">
        <v>11</v>
      </c>
      <c r="H2208" s="25" t="s">
        <v>11</v>
      </c>
      <c r="I2208" s="25" t="s">
        <v>13</v>
      </c>
      <c r="J2208" s="53">
        <f t="shared" si="34"/>
        <v>38326</v>
      </c>
      <c r="K2208" s="33">
        <f>DATEDIF(J2208,DATE(2023,6,8),"Y")</f>
        <v>18</v>
      </c>
    </row>
    <row r="2209" spans="1:11" x14ac:dyDescent="0.25">
      <c r="A2209" s="22" t="s">
        <v>2237</v>
      </c>
      <c r="B2209" s="23">
        <v>1979</v>
      </c>
      <c r="C2209" s="23" t="s">
        <v>30</v>
      </c>
      <c r="D2209" s="23">
        <v>3</v>
      </c>
      <c r="E2209" s="23">
        <v>2</v>
      </c>
      <c r="F2209" s="44">
        <v>38836.980000000003</v>
      </c>
      <c r="G2209" s="22" t="s">
        <v>11</v>
      </c>
      <c r="H2209" s="22" t="s">
        <v>16</v>
      </c>
      <c r="I2209" s="22" t="s">
        <v>42</v>
      </c>
      <c r="J2209" s="52">
        <f t="shared" si="34"/>
        <v>29192</v>
      </c>
      <c r="K2209" s="32">
        <f>DATEDIF(J2209,DATE(2023,6,8),"Y")</f>
        <v>43</v>
      </c>
    </row>
    <row r="2210" spans="1:11" x14ac:dyDescent="0.25">
      <c r="A2210" s="25" t="s">
        <v>2238</v>
      </c>
      <c r="B2210" s="26">
        <v>1964</v>
      </c>
      <c r="C2210" s="26" t="s">
        <v>18</v>
      </c>
      <c r="D2210" s="26">
        <v>6</v>
      </c>
      <c r="E2210" s="26">
        <v>0</v>
      </c>
      <c r="F2210" s="45">
        <v>38869.25</v>
      </c>
      <c r="G2210" s="25" t="s">
        <v>11</v>
      </c>
      <c r="H2210" s="25" t="s">
        <v>11</v>
      </c>
      <c r="I2210" s="25" t="s">
        <v>42</v>
      </c>
      <c r="J2210" s="53">
        <f t="shared" si="34"/>
        <v>23534</v>
      </c>
      <c r="K2210" s="33">
        <f>DATEDIF(J2210,DATE(2023,6,8),"Y")</f>
        <v>59</v>
      </c>
    </row>
    <row r="2211" spans="1:11" x14ac:dyDescent="0.25">
      <c r="A2211" s="22" t="s">
        <v>2239</v>
      </c>
      <c r="B2211" s="23">
        <v>1967</v>
      </c>
      <c r="C2211" s="23" t="s">
        <v>10</v>
      </c>
      <c r="D2211" s="23">
        <v>30</v>
      </c>
      <c r="E2211" s="23">
        <v>0</v>
      </c>
      <c r="F2211" s="44">
        <v>38893.360000000001</v>
      </c>
      <c r="G2211" s="22" t="s">
        <v>16</v>
      </c>
      <c r="H2211" s="22" t="s">
        <v>11</v>
      </c>
      <c r="I2211" s="22" t="s">
        <v>42</v>
      </c>
      <c r="J2211" s="52">
        <f t="shared" si="34"/>
        <v>24683</v>
      </c>
      <c r="K2211" s="32">
        <f>DATEDIF(J2211,DATE(2023,6,8),"Y")</f>
        <v>55</v>
      </c>
    </row>
    <row r="2212" spans="1:11" x14ac:dyDescent="0.25">
      <c r="A2212" s="25" t="s">
        <v>2240</v>
      </c>
      <c r="B2212" s="26">
        <v>1987</v>
      </c>
      <c r="C2212" s="26" t="s">
        <v>18</v>
      </c>
      <c r="D2212" s="26">
        <v>16</v>
      </c>
      <c r="E2212" s="26">
        <v>3</v>
      </c>
      <c r="F2212" s="45">
        <v>38924.04</v>
      </c>
      <c r="G2212" s="25" t="s">
        <v>11</v>
      </c>
      <c r="H2212" s="25" t="s">
        <v>11</v>
      </c>
      <c r="I2212" s="25" t="s">
        <v>42</v>
      </c>
      <c r="J2212" s="53">
        <f t="shared" si="34"/>
        <v>31944</v>
      </c>
      <c r="K2212" s="33">
        <f>DATEDIF(J2212,DATE(2023,6,8),"Y")</f>
        <v>35</v>
      </c>
    </row>
    <row r="2213" spans="1:11" x14ac:dyDescent="0.25">
      <c r="A2213" s="22" t="s">
        <v>2241</v>
      </c>
      <c r="B2213" s="23">
        <v>1976</v>
      </c>
      <c r="C2213" s="23" t="s">
        <v>30</v>
      </c>
      <c r="D2213" s="23">
        <v>15</v>
      </c>
      <c r="E2213" s="23">
        <v>2</v>
      </c>
      <c r="F2213" s="44">
        <v>38932.559999999998</v>
      </c>
      <c r="G2213" s="22" t="s">
        <v>11</v>
      </c>
      <c r="H2213" s="22" t="s">
        <v>12</v>
      </c>
      <c r="I2213" s="22" t="s">
        <v>42</v>
      </c>
      <c r="J2213" s="52">
        <f t="shared" si="34"/>
        <v>28109</v>
      </c>
      <c r="K2213" s="32">
        <f>DATEDIF(J2213,DATE(2023,6,8),"Y")</f>
        <v>46</v>
      </c>
    </row>
    <row r="2214" spans="1:11" x14ac:dyDescent="0.25">
      <c r="A2214" s="25" t="s">
        <v>2242</v>
      </c>
      <c r="B2214" s="26">
        <v>1980</v>
      </c>
      <c r="C2214" s="26" t="s">
        <v>20</v>
      </c>
      <c r="D2214" s="26">
        <v>24</v>
      </c>
      <c r="E2214" s="26">
        <v>2</v>
      </c>
      <c r="F2214" s="45">
        <v>38947.43</v>
      </c>
      <c r="G2214" s="25" t="s">
        <v>11</v>
      </c>
      <c r="H2214" s="25" t="s">
        <v>12</v>
      </c>
      <c r="I2214" s="25" t="s">
        <v>42</v>
      </c>
      <c r="J2214" s="53">
        <f t="shared" si="34"/>
        <v>29488</v>
      </c>
      <c r="K2214" s="33">
        <f>DATEDIF(J2214,DATE(2023,6,8),"Y")</f>
        <v>42</v>
      </c>
    </row>
    <row r="2215" spans="1:11" x14ac:dyDescent="0.25">
      <c r="A2215" s="22" t="s">
        <v>2243</v>
      </c>
      <c r="B2215" s="23">
        <v>1978</v>
      </c>
      <c r="C2215" s="23" t="s">
        <v>37</v>
      </c>
      <c r="D2215" s="23">
        <v>12</v>
      </c>
      <c r="E2215" s="23">
        <v>2</v>
      </c>
      <c r="F2215" s="44">
        <v>38998.550000000003</v>
      </c>
      <c r="G2215" s="22" t="s">
        <v>16</v>
      </c>
      <c r="H2215" s="22" t="s">
        <v>16</v>
      </c>
      <c r="I2215" s="22" t="s">
        <v>42</v>
      </c>
      <c r="J2215" s="52">
        <f t="shared" si="34"/>
        <v>28775</v>
      </c>
      <c r="K2215" s="32">
        <f>DATEDIF(J2215,DATE(2023,6,8),"Y")</f>
        <v>44</v>
      </c>
    </row>
    <row r="2216" spans="1:11" x14ac:dyDescent="0.25">
      <c r="A2216" s="25" t="s">
        <v>2244</v>
      </c>
      <c r="B2216" s="26">
        <v>1985</v>
      </c>
      <c r="C2216" s="26" t="s">
        <v>20</v>
      </c>
      <c r="D2216" s="26">
        <v>20</v>
      </c>
      <c r="E2216" s="26">
        <v>1</v>
      </c>
      <c r="F2216" s="45">
        <v>39047.29</v>
      </c>
      <c r="G2216" s="25" t="s">
        <v>16</v>
      </c>
      <c r="H2216" s="25" t="s">
        <v>12</v>
      </c>
      <c r="I2216" s="25" t="s">
        <v>356</v>
      </c>
      <c r="J2216" s="53">
        <f t="shared" si="34"/>
        <v>31310</v>
      </c>
      <c r="K2216" s="33">
        <f>DATEDIF(J2216,DATE(2023,6,8),"Y")</f>
        <v>37</v>
      </c>
    </row>
    <row r="2217" spans="1:11" x14ac:dyDescent="0.25">
      <c r="A2217" s="22" t="s">
        <v>2245</v>
      </c>
      <c r="B2217" s="23">
        <v>1982</v>
      </c>
      <c r="C2217" s="23" t="s">
        <v>35</v>
      </c>
      <c r="D2217" s="23">
        <v>4</v>
      </c>
      <c r="E2217" s="23">
        <v>1</v>
      </c>
      <c r="F2217" s="44">
        <v>39125.33</v>
      </c>
      <c r="G2217" s="22" t="s">
        <v>16</v>
      </c>
      <c r="H2217" s="22" t="s">
        <v>16</v>
      </c>
      <c r="I2217" s="22" t="s">
        <v>168</v>
      </c>
      <c r="J2217" s="52">
        <f t="shared" si="34"/>
        <v>30167</v>
      </c>
      <c r="K2217" s="32">
        <f>DATEDIF(J2217,DATE(2023,6,8),"Y")</f>
        <v>40</v>
      </c>
    </row>
    <row r="2218" spans="1:11" x14ac:dyDescent="0.25">
      <c r="A2218" s="25" t="s">
        <v>2246</v>
      </c>
      <c r="B2218" s="26">
        <v>1962</v>
      </c>
      <c r="C2218" s="26" t="s">
        <v>10</v>
      </c>
      <c r="D2218" s="26">
        <v>7</v>
      </c>
      <c r="E2218" s="26">
        <v>0</v>
      </c>
      <c r="F2218" s="45">
        <v>39221.120000000003</v>
      </c>
      <c r="G2218" s="25" t="s">
        <v>11</v>
      </c>
      <c r="H2218" s="25" t="s">
        <v>16</v>
      </c>
      <c r="I2218" s="25" t="s">
        <v>42</v>
      </c>
      <c r="J2218" s="53">
        <f t="shared" si="34"/>
        <v>22834</v>
      </c>
      <c r="K2218" s="33">
        <f>DATEDIF(J2218,DATE(2023,6,8),"Y")</f>
        <v>60</v>
      </c>
    </row>
    <row r="2219" spans="1:11" x14ac:dyDescent="0.25">
      <c r="A2219" s="22" t="s">
        <v>2247</v>
      </c>
      <c r="B2219" s="23">
        <v>1992</v>
      </c>
      <c r="C2219" s="23" t="s">
        <v>15</v>
      </c>
      <c r="D2219" s="23">
        <v>30</v>
      </c>
      <c r="E2219" s="23">
        <v>2</v>
      </c>
      <c r="F2219" s="44">
        <v>39241.440000000002</v>
      </c>
      <c r="G2219" s="22" t="s">
        <v>16</v>
      </c>
      <c r="H2219" s="22" t="s">
        <v>12</v>
      </c>
      <c r="I2219" s="22" t="s">
        <v>42</v>
      </c>
      <c r="J2219" s="52">
        <f t="shared" si="34"/>
        <v>33938</v>
      </c>
      <c r="K2219" s="32">
        <f>DATEDIF(J2219,DATE(2023,6,8),"Y")</f>
        <v>30</v>
      </c>
    </row>
    <row r="2220" spans="1:11" x14ac:dyDescent="0.25">
      <c r="A2220" s="25" t="s">
        <v>2248</v>
      </c>
      <c r="B2220" s="26">
        <v>1982</v>
      </c>
      <c r="C2220" s="26" t="s">
        <v>35</v>
      </c>
      <c r="D2220" s="26">
        <v>16</v>
      </c>
      <c r="E2220" s="26">
        <v>3</v>
      </c>
      <c r="F2220" s="45">
        <v>39315.279999999999</v>
      </c>
      <c r="G2220" s="25" t="s">
        <v>11</v>
      </c>
      <c r="H2220" s="25" t="s">
        <v>12</v>
      </c>
      <c r="I2220" s="25" t="s">
        <v>42</v>
      </c>
      <c r="J2220" s="53">
        <f t="shared" si="34"/>
        <v>30179</v>
      </c>
      <c r="K2220" s="33">
        <f>DATEDIF(J2220,DATE(2023,6,8),"Y")</f>
        <v>40</v>
      </c>
    </row>
    <row r="2221" spans="1:11" x14ac:dyDescent="0.25">
      <c r="A2221" s="22" t="s">
        <v>2249</v>
      </c>
      <c r="B2221" s="23">
        <v>1978</v>
      </c>
      <c r="C2221" s="23" t="s">
        <v>35</v>
      </c>
      <c r="D2221" s="23">
        <v>5</v>
      </c>
      <c r="E2221" s="23">
        <v>2</v>
      </c>
      <c r="F2221" s="44">
        <v>39352.6</v>
      </c>
      <c r="G2221" s="22" t="s">
        <v>11</v>
      </c>
      <c r="H2221" s="22" t="s">
        <v>12</v>
      </c>
      <c r="I2221" s="22" t="s">
        <v>42</v>
      </c>
      <c r="J2221" s="52">
        <f t="shared" si="34"/>
        <v>28707</v>
      </c>
      <c r="K2221" s="32">
        <f>DATEDIF(J2221,DATE(2023,6,8),"Y")</f>
        <v>44</v>
      </c>
    </row>
    <row r="2222" spans="1:11" x14ac:dyDescent="0.25">
      <c r="A2222" s="25" t="s">
        <v>2250</v>
      </c>
      <c r="B2222" s="26">
        <v>1966</v>
      </c>
      <c r="C2222" s="26" t="s">
        <v>18</v>
      </c>
      <c r="D2222" s="26">
        <v>24</v>
      </c>
      <c r="E2222" s="26">
        <v>0</v>
      </c>
      <c r="F2222" s="45">
        <v>39396.86</v>
      </c>
      <c r="G2222" s="25" t="s">
        <v>11</v>
      </c>
      <c r="H2222" s="25" t="s">
        <v>11</v>
      </c>
      <c r="I2222" s="25" t="s">
        <v>42</v>
      </c>
      <c r="J2222" s="53">
        <f t="shared" si="34"/>
        <v>24282</v>
      </c>
      <c r="K2222" s="33">
        <f>DATEDIF(J2222,DATE(2023,6,8),"Y")</f>
        <v>56</v>
      </c>
    </row>
    <row r="2223" spans="1:11" x14ac:dyDescent="0.25">
      <c r="A2223" s="22" t="s">
        <v>2251</v>
      </c>
      <c r="B2223" s="23">
        <v>1978</v>
      </c>
      <c r="C2223" s="23" t="s">
        <v>10</v>
      </c>
      <c r="D2223" s="23">
        <v>12</v>
      </c>
      <c r="E2223" s="23">
        <v>1</v>
      </c>
      <c r="F2223" s="44">
        <v>39556.49</v>
      </c>
      <c r="G2223" s="22" t="s">
        <v>16</v>
      </c>
      <c r="H2223" s="22" t="s">
        <v>11</v>
      </c>
      <c r="I2223" s="22" t="s">
        <v>164</v>
      </c>
      <c r="J2223" s="52">
        <f t="shared" si="34"/>
        <v>28683</v>
      </c>
      <c r="K2223" s="32">
        <f>DATEDIF(J2223,DATE(2023,6,8),"Y")</f>
        <v>44</v>
      </c>
    </row>
    <row r="2224" spans="1:11" x14ac:dyDescent="0.25">
      <c r="A2224" s="25" t="s">
        <v>2252</v>
      </c>
      <c r="B2224" s="26">
        <v>1981</v>
      </c>
      <c r="C2224" s="26" t="s">
        <v>10</v>
      </c>
      <c r="D2224" s="26">
        <v>5</v>
      </c>
      <c r="E2224" s="26">
        <v>3</v>
      </c>
      <c r="F2224" s="45">
        <v>39597.410000000003</v>
      </c>
      <c r="G2224" s="25" t="s">
        <v>16</v>
      </c>
      <c r="H2224" s="25" t="s">
        <v>11</v>
      </c>
      <c r="I2224" s="25" t="s">
        <v>356</v>
      </c>
      <c r="J2224" s="53">
        <f t="shared" si="34"/>
        <v>29772</v>
      </c>
      <c r="K2224" s="33">
        <f>DATEDIF(J2224,DATE(2023,6,8),"Y")</f>
        <v>41</v>
      </c>
    </row>
    <row r="2225" spans="1:11" x14ac:dyDescent="0.25">
      <c r="A2225" s="22" t="s">
        <v>2253</v>
      </c>
      <c r="B2225" s="23">
        <v>1995</v>
      </c>
      <c r="C2225" s="23" t="s">
        <v>35</v>
      </c>
      <c r="D2225" s="23">
        <v>7</v>
      </c>
      <c r="E2225" s="23">
        <v>0</v>
      </c>
      <c r="F2225" s="44">
        <v>39611.760000000002</v>
      </c>
      <c r="G2225" s="22" t="s">
        <v>16</v>
      </c>
      <c r="H2225" s="22" t="s">
        <v>12</v>
      </c>
      <c r="I2225" s="22" t="s">
        <v>13</v>
      </c>
      <c r="J2225" s="52">
        <f t="shared" si="34"/>
        <v>34918</v>
      </c>
      <c r="K2225" s="32">
        <f>DATEDIF(J2225,DATE(2023,6,8),"Y")</f>
        <v>27</v>
      </c>
    </row>
    <row r="2226" spans="1:11" x14ac:dyDescent="0.25">
      <c r="A2226" s="25" t="s">
        <v>2254</v>
      </c>
      <c r="B2226" s="26">
        <v>1977</v>
      </c>
      <c r="C2226" s="26" t="s">
        <v>30</v>
      </c>
      <c r="D2226" s="26">
        <v>17</v>
      </c>
      <c r="E2226" s="26">
        <v>2</v>
      </c>
      <c r="F2226" s="45">
        <v>39670.44</v>
      </c>
      <c r="G2226" s="25" t="s">
        <v>11</v>
      </c>
      <c r="H2226" s="25" t="s">
        <v>16</v>
      </c>
      <c r="I2226" s="25" t="s">
        <v>23</v>
      </c>
      <c r="J2226" s="53">
        <f t="shared" si="34"/>
        <v>28476</v>
      </c>
      <c r="K2226" s="33">
        <f>DATEDIF(J2226,DATE(2023,6,8),"Y")</f>
        <v>45</v>
      </c>
    </row>
    <row r="2227" spans="1:11" x14ac:dyDescent="0.25">
      <c r="A2227" s="22" t="s">
        <v>2255</v>
      </c>
      <c r="B2227" s="23">
        <v>1968</v>
      </c>
      <c r="C2227" s="23" t="s">
        <v>20</v>
      </c>
      <c r="D2227" s="23">
        <v>29</v>
      </c>
      <c r="E2227" s="23">
        <v>0</v>
      </c>
      <c r="F2227" s="44">
        <v>39721.93</v>
      </c>
      <c r="G2227" s="22" t="s">
        <v>11</v>
      </c>
      <c r="H2227" s="22" t="s">
        <v>11</v>
      </c>
      <c r="I2227" s="22" t="s">
        <v>42</v>
      </c>
      <c r="J2227" s="52">
        <f t="shared" si="34"/>
        <v>25110</v>
      </c>
      <c r="K2227" s="32">
        <f>DATEDIF(J2227,DATE(2023,6,8),"Y")</f>
        <v>54</v>
      </c>
    </row>
    <row r="2228" spans="1:11" x14ac:dyDescent="0.25">
      <c r="A2228" s="25" t="s">
        <v>2256</v>
      </c>
      <c r="B2228" s="26">
        <v>2003</v>
      </c>
      <c r="C2228" s="26" t="s">
        <v>10</v>
      </c>
      <c r="D2228" s="26">
        <v>16</v>
      </c>
      <c r="E2228" s="26">
        <v>0</v>
      </c>
      <c r="F2228" s="45">
        <v>39722.75</v>
      </c>
      <c r="G2228" s="25" t="s">
        <v>16</v>
      </c>
      <c r="H2228" s="25" t="s">
        <v>16</v>
      </c>
      <c r="I2228" s="25" t="s">
        <v>13</v>
      </c>
      <c r="J2228" s="53">
        <f t="shared" si="34"/>
        <v>37818</v>
      </c>
      <c r="K2228" s="33">
        <f>DATEDIF(J2228,DATE(2023,6,8),"Y")</f>
        <v>19</v>
      </c>
    </row>
    <row r="2229" spans="1:11" x14ac:dyDescent="0.25">
      <c r="A2229" s="22" t="s">
        <v>2257</v>
      </c>
      <c r="B2229" s="23">
        <v>1977</v>
      </c>
      <c r="C2229" s="23" t="s">
        <v>35</v>
      </c>
      <c r="D2229" s="23">
        <v>12</v>
      </c>
      <c r="E2229" s="23">
        <v>1</v>
      </c>
      <c r="F2229" s="44">
        <v>39725.519999999997</v>
      </c>
      <c r="G2229" s="22" t="s">
        <v>11</v>
      </c>
      <c r="H2229" s="22" t="s">
        <v>16</v>
      </c>
      <c r="I2229" s="22" t="s">
        <v>23</v>
      </c>
      <c r="J2229" s="52">
        <f t="shared" si="34"/>
        <v>28349</v>
      </c>
      <c r="K2229" s="32">
        <f>DATEDIF(J2229,DATE(2023,6,8),"Y")</f>
        <v>45</v>
      </c>
    </row>
    <row r="2230" spans="1:11" x14ac:dyDescent="0.25">
      <c r="A2230" s="25" t="s">
        <v>2258</v>
      </c>
      <c r="B2230" s="26">
        <v>1973</v>
      </c>
      <c r="C2230" s="26" t="s">
        <v>30</v>
      </c>
      <c r="D2230" s="26">
        <v>17</v>
      </c>
      <c r="E2230" s="26">
        <v>0</v>
      </c>
      <c r="F2230" s="45">
        <v>39727.61</v>
      </c>
      <c r="G2230" s="25" t="s">
        <v>16</v>
      </c>
      <c r="H2230" s="25" t="s">
        <v>11</v>
      </c>
      <c r="I2230" s="25" t="s">
        <v>42</v>
      </c>
      <c r="J2230" s="53">
        <f t="shared" si="34"/>
        <v>27015</v>
      </c>
      <c r="K2230" s="33">
        <f>DATEDIF(J2230,DATE(2023,6,8),"Y")</f>
        <v>49</v>
      </c>
    </row>
    <row r="2231" spans="1:11" x14ac:dyDescent="0.25">
      <c r="A2231" s="22" t="s">
        <v>2259</v>
      </c>
      <c r="B2231" s="23">
        <v>1987</v>
      </c>
      <c r="C2231" s="23" t="s">
        <v>10</v>
      </c>
      <c r="D2231" s="23">
        <v>24</v>
      </c>
      <c r="E2231" s="23">
        <v>1</v>
      </c>
      <c r="F2231" s="44">
        <v>39774.28</v>
      </c>
      <c r="G2231" s="22" t="s">
        <v>16</v>
      </c>
      <c r="H2231" s="22" t="s">
        <v>16</v>
      </c>
      <c r="I2231" s="22" t="s">
        <v>276</v>
      </c>
      <c r="J2231" s="52">
        <f t="shared" si="34"/>
        <v>31982</v>
      </c>
      <c r="K2231" s="32">
        <f>DATEDIF(J2231,DATE(2023,6,8),"Y")</f>
        <v>35</v>
      </c>
    </row>
    <row r="2232" spans="1:11" x14ac:dyDescent="0.25">
      <c r="A2232" s="25" t="s">
        <v>2260</v>
      </c>
      <c r="B2232" s="26">
        <v>1985</v>
      </c>
      <c r="C2232" s="26" t="s">
        <v>10</v>
      </c>
      <c r="D2232" s="26">
        <v>17</v>
      </c>
      <c r="E2232" s="26">
        <v>2</v>
      </c>
      <c r="F2232" s="45">
        <v>39836.519999999997</v>
      </c>
      <c r="G2232" s="25" t="s">
        <v>11</v>
      </c>
      <c r="H2232" s="25" t="s">
        <v>16</v>
      </c>
      <c r="I2232" s="25" t="s">
        <v>42</v>
      </c>
      <c r="J2232" s="53">
        <f t="shared" si="34"/>
        <v>31245</v>
      </c>
      <c r="K2232" s="33">
        <f>DATEDIF(J2232,DATE(2023,6,8),"Y")</f>
        <v>37</v>
      </c>
    </row>
    <row r="2233" spans="1:11" x14ac:dyDescent="0.25">
      <c r="A2233" s="22" t="s">
        <v>2261</v>
      </c>
      <c r="B2233" s="23">
        <v>1983</v>
      </c>
      <c r="C2233" s="23" t="s">
        <v>18</v>
      </c>
      <c r="D2233" s="23">
        <v>1</v>
      </c>
      <c r="E2233" s="23">
        <v>3</v>
      </c>
      <c r="F2233" s="44">
        <v>39865.699999999997</v>
      </c>
      <c r="G2233" s="22" t="s">
        <v>11</v>
      </c>
      <c r="H2233" s="22" t="s">
        <v>11</v>
      </c>
      <c r="I2233" s="22" t="s">
        <v>42</v>
      </c>
      <c r="J2233" s="52">
        <f t="shared" si="34"/>
        <v>30468</v>
      </c>
      <c r="K2233" s="32">
        <f>DATEDIF(J2233,DATE(2023,6,8),"Y")</f>
        <v>40</v>
      </c>
    </row>
    <row r="2234" spans="1:11" x14ac:dyDescent="0.25">
      <c r="A2234" s="25" t="s">
        <v>2262</v>
      </c>
      <c r="B2234" s="26">
        <v>1985</v>
      </c>
      <c r="C2234" s="26" t="s">
        <v>35</v>
      </c>
      <c r="D2234" s="26">
        <v>22</v>
      </c>
      <c r="E2234" s="26">
        <v>1</v>
      </c>
      <c r="F2234" s="45">
        <v>39871.699999999997</v>
      </c>
      <c r="G2234" s="25" t="s">
        <v>16</v>
      </c>
      <c r="H2234" s="25" t="s">
        <v>11</v>
      </c>
      <c r="I2234" s="25" t="s">
        <v>13</v>
      </c>
      <c r="J2234" s="53">
        <f t="shared" si="34"/>
        <v>31281</v>
      </c>
      <c r="K2234" s="33">
        <f>DATEDIF(J2234,DATE(2023,6,8),"Y")</f>
        <v>37</v>
      </c>
    </row>
    <row r="2235" spans="1:11" x14ac:dyDescent="0.25">
      <c r="A2235" s="22" t="s">
        <v>2263</v>
      </c>
      <c r="B2235" s="23">
        <v>1975</v>
      </c>
      <c r="C2235" s="23" t="s">
        <v>30</v>
      </c>
      <c r="D2235" s="23">
        <v>2</v>
      </c>
      <c r="E2235" s="23">
        <v>1</v>
      </c>
      <c r="F2235" s="44">
        <v>39963.120000000003</v>
      </c>
      <c r="G2235" s="22" t="s">
        <v>11</v>
      </c>
      <c r="H2235" s="22" t="s">
        <v>11</v>
      </c>
      <c r="I2235" s="22" t="s">
        <v>42</v>
      </c>
      <c r="J2235" s="52">
        <f t="shared" si="34"/>
        <v>27730</v>
      </c>
      <c r="K2235" s="32">
        <f>DATEDIF(J2235,DATE(2023,6,8),"Y")</f>
        <v>47</v>
      </c>
    </row>
    <row r="2236" spans="1:11" x14ac:dyDescent="0.25">
      <c r="A2236" s="25" t="s">
        <v>2264</v>
      </c>
      <c r="B2236" s="26">
        <v>1987</v>
      </c>
      <c r="C2236" s="26" t="s">
        <v>35</v>
      </c>
      <c r="D2236" s="26">
        <v>8</v>
      </c>
      <c r="E2236" s="26">
        <v>3</v>
      </c>
      <c r="F2236" s="45">
        <v>39983.43</v>
      </c>
      <c r="G2236" s="25" t="s">
        <v>11</v>
      </c>
      <c r="H2236" s="25" t="s">
        <v>12</v>
      </c>
      <c r="I2236" s="25" t="s">
        <v>23</v>
      </c>
      <c r="J2236" s="53">
        <f t="shared" si="34"/>
        <v>31997</v>
      </c>
      <c r="K2236" s="33">
        <f>DATEDIF(J2236,DATE(2023,6,8),"Y")</f>
        <v>35</v>
      </c>
    </row>
    <row r="2237" spans="1:11" x14ac:dyDescent="0.25">
      <c r="A2237" s="22" t="s">
        <v>2265</v>
      </c>
      <c r="B2237" s="23">
        <v>1982</v>
      </c>
      <c r="C2237" s="23" t="s">
        <v>30</v>
      </c>
      <c r="D2237" s="23">
        <v>25</v>
      </c>
      <c r="E2237" s="23">
        <v>2</v>
      </c>
      <c r="F2237" s="44">
        <v>40003.33</v>
      </c>
      <c r="G2237" s="22" t="s">
        <v>16</v>
      </c>
      <c r="H2237" s="22" t="s">
        <v>16</v>
      </c>
      <c r="I2237" s="22" t="s">
        <v>23</v>
      </c>
      <c r="J2237" s="52">
        <f t="shared" si="34"/>
        <v>30310</v>
      </c>
      <c r="K2237" s="32">
        <f>DATEDIF(J2237,DATE(2023,6,8),"Y")</f>
        <v>40</v>
      </c>
    </row>
    <row r="2238" spans="1:11" x14ac:dyDescent="0.25">
      <c r="A2238" s="25" t="s">
        <v>2266</v>
      </c>
      <c r="B2238" s="26">
        <v>1978</v>
      </c>
      <c r="C2238" s="26" t="s">
        <v>30</v>
      </c>
      <c r="D2238" s="26">
        <v>20</v>
      </c>
      <c r="E2238" s="26">
        <v>2</v>
      </c>
      <c r="F2238" s="45">
        <v>40054.730000000003</v>
      </c>
      <c r="G2238" s="25" t="s">
        <v>16</v>
      </c>
      <c r="H2238" s="25" t="s">
        <v>12</v>
      </c>
      <c r="I2238" s="25" t="s">
        <v>42</v>
      </c>
      <c r="J2238" s="53">
        <f t="shared" si="34"/>
        <v>28844</v>
      </c>
      <c r="K2238" s="33">
        <f>DATEDIF(J2238,DATE(2023,6,8),"Y")</f>
        <v>44</v>
      </c>
    </row>
    <row r="2239" spans="1:11" x14ac:dyDescent="0.25">
      <c r="A2239" s="22" t="s">
        <v>2267</v>
      </c>
      <c r="B2239" s="23">
        <v>1966</v>
      </c>
      <c r="C2239" s="23" t="s">
        <v>35</v>
      </c>
      <c r="D2239" s="23">
        <v>12</v>
      </c>
      <c r="E2239" s="23">
        <v>0</v>
      </c>
      <c r="F2239" s="44">
        <v>40069.440000000002</v>
      </c>
      <c r="G2239" s="22" t="s">
        <v>16</v>
      </c>
      <c r="H2239" s="22" t="s">
        <v>12</v>
      </c>
      <c r="I2239" s="22" t="s">
        <v>42</v>
      </c>
      <c r="J2239" s="52">
        <f t="shared" si="34"/>
        <v>24331</v>
      </c>
      <c r="K2239" s="32">
        <f>DATEDIF(J2239,DATE(2023,6,8),"Y")</f>
        <v>56</v>
      </c>
    </row>
    <row r="2240" spans="1:11" x14ac:dyDescent="0.25">
      <c r="A2240" s="25" t="s">
        <v>2268</v>
      </c>
      <c r="B2240" s="26">
        <v>1983</v>
      </c>
      <c r="C2240" s="26" t="s">
        <v>37</v>
      </c>
      <c r="D2240" s="26">
        <v>14</v>
      </c>
      <c r="E2240" s="26">
        <v>2</v>
      </c>
      <c r="F2240" s="45">
        <v>40103.89</v>
      </c>
      <c r="G2240" s="25" t="s">
        <v>16</v>
      </c>
      <c r="H2240" s="25" t="s">
        <v>11</v>
      </c>
      <c r="I2240" s="25" t="s">
        <v>42</v>
      </c>
      <c r="J2240" s="53">
        <f t="shared" si="34"/>
        <v>30603</v>
      </c>
      <c r="K2240" s="33">
        <f>DATEDIF(J2240,DATE(2023,6,8),"Y")</f>
        <v>39</v>
      </c>
    </row>
    <row r="2241" spans="1:11" x14ac:dyDescent="0.25">
      <c r="A2241" s="22" t="s">
        <v>2269</v>
      </c>
      <c r="B2241" s="23">
        <v>1985</v>
      </c>
      <c r="C2241" s="23" t="s">
        <v>37</v>
      </c>
      <c r="D2241" s="23">
        <v>21</v>
      </c>
      <c r="E2241" s="23">
        <v>4</v>
      </c>
      <c r="F2241" s="44">
        <v>40182.25</v>
      </c>
      <c r="G2241" s="22" t="s">
        <v>16</v>
      </c>
      <c r="H2241" s="22" t="s">
        <v>11</v>
      </c>
      <c r="I2241" s="22" t="s">
        <v>42</v>
      </c>
      <c r="J2241" s="52">
        <f t="shared" si="34"/>
        <v>31341</v>
      </c>
      <c r="K2241" s="32">
        <f>DATEDIF(J2241,DATE(2023,6,8),"Y")</f>
        <v>37</v>
      </c>
    </row>
    <row r="2242" spans="1:11" x14ac:dyDescent="0.25">
      <c r="A2242" s="25" t="s">
        <v>2270</v>
      </c>
      <c r="B2242" s="26">
        <v>1979</v>
      </c>
      <c r="C2242" s="26" t="s">
        <v>35</v>
      </c>
      <c r="D2242" s="26">
        <v>18</v>
      </c>
      <c r="E2242" s="26">
        <v>2</v>
      </c>
      <c r="F2242" s="45">
        <v>40204.83</v>
      </c>
      <c r="G2242" s="25" t="s">
        <v>16</v>
      </c>
      <c r="H2242" s="25" t="s">
        <v>12</v>
      </c>
      <c r="I2242" s="25" t="s">
        <v>23</v>
      </c>
      <c r="J2242" s="53">
        <f t="shared" si="34"/>
        <v>29085</v>
      </c>
      <c r="K2242" s="33">
        <f>DATEDIF(J2242,DATE(2023,6,8),"Y")</f>
        <v>43</v>
      </c>
    </row>
    <row r="2243" spans="1:11" x14ac:dyDescent="0.25">
      <c r="A2243" s="22" t="s">
        <v>2271</v>
      </c>
      <c r="B2243" s="23">
        <v>1981</v>
      </c>
      <c r="C2243" s="23" t="s">
        <v>10</v>
      </c>
      <c r="D2243" s="23">
        <v>28</v>
      </c>
      <c r="E2243" s="23">
        <v>1</v>
      </c>
      <c r="F2243" s="44">
        <v>40208.559999999998</v>
      </c>
      <c r="G2243" s="22" t="s">
        <v>16</v>
      </c>
      <c r="H2243" s="22" t="s">
        <v>11</v>
      </c>
      <c r="I2243" s="22" t="s">
        <v>42</v>
      </c>
      <c r="J2243" s="52">
        <f t="shared" ref="J2243:J2306" si="35">DATE(B2243,MONTH(1&amp;C2243),D2243)</f>
        <v>29795</v>
      </c>
      <c r="K2243" s="32">
        <f>DATEDIF(J2243,DATE(2023,6,8),"Y")</f>
        <v>41</v>
      </c>
    </row>
    <row r="2244" spans="1:11" x14ac:dyDescent="0.25">
      <c r="A2244" s="25" t="s">
        <v>2272</v>
      </c>
      <c r="B2244" s="26">
        <v>1981</v>
      </c>
      <c r="C2244" s="26" t="s">
        <v>37</v>
      </c>
      <c r="D2244" s="26">
        <v>4</v>
      </c>
      <c r="E2244" s="26">
        <v>1</v>
      </c>
      <c r="F2244" s="45">
        <v>40273.65</v>
      </c>
      <c r="G2244" s="25" t="s">
        <v>16</v>
      </c>
      <c r="H2244" s="25" t="s">
        <v>12</v>
      </c>
      <c r="I2244" s="25" t="s">
        <v>13</v>
      </c>
      <c r="J2244" s="53">
        <f t="shared" si="35"/>
        <v>29863</v>
      </c>
      <c r="K2244" s="33">
        <f>DATEDIF(J2244,DATE(2023,6,8),"Y")</f>
        <v>41</v>
      </c>
    </row>
    <row r="2245" spans="1:11" x14ac:dyDescent="0.25">
      <c r="A2245" s="22" t="s">
        <v>2273</v>
      </c>
      <c r="B2245" s="23">
        <v>1977</v>
      </c>
      <c r="C2245" s="23" t="s">
        <v>18</v>
      </c>
      <c r="D2245" s="23">
        <v>27</v>
      </c>
      <c r="E2245" s="23">
        <v>2</v>
      </c>
      <c r="F2245" s="44">
        <v>40284.379999999997</v>
      </c>
      <c r="G2245" s="22" t="s">
        <v>16</v>
      </c>
      <c r="H2245" s="22" t="s">
        <v>12</v>
      </c>
      <c r="I2245" s="22" t="s">
        <v>23</v>
      </c>
      <c r="J2245" s="52">
        <f t="shared" si="35"/>
        <v>28303</v>
      </c>
      <c r="K2245" s="32">
        <f>DATEDIF(J2245,DATE(2023,6,8),"Y")</f>
        <v>45</v>
      </c>
    </row>
    <row r="2246" spans="1:11" x14ac:dyDescent="0.25">
      <c r="A2246" s="25" t="s">
        <v>2274</v>
      </c>
      <c r="B2246" s="26">
        <v>1962</v>
      </c>
      <c r="C2246" s="26" t="s">
        <v>20</v>
      </c>
      <c r="D2246" s="26">
        <v>4</v>
      </c>
      <c r="E2246" s="26">
        <v>0</v>
      </c>
      <c r="F2246" s="45">
        <v>40309.93</v>
      </c>
      <c r="G2246" s="25" t="s">
        <v>16</v>
      </c>
      <c r="H2246" s="25" t="s">
        <v>12</v>
      </c>
      <c r="I2246" s="25" t="s">
        <v>42</v>
      </c>
      <c r="J2246" s="53">
        <f t="shared" si="35"/>
        <v>22893</v>
      </c>
      <c r="K2246" s="33">
        <f>DATEDIF(J2246,DATE(2023,6,8),"Y")</f>
        <v>60</v>
      </c>
    </row>
    <row r="2247" spans="1:11" x14ac:dyDescent="0.25">
      <c r="A2247" s="22" t="s">
        <v>2275</v>
      </c>
      <c r="B2247" s="23">
        <v>1966</v>
      </c>
      <c r="C2247" s="23" t="s">
        <v>35</v>
      </c>
      <c r="D2247" s="23">
        <v>12</v>
      </c>
      <c r="E2247" s="23">
        <v>0</v>
      </c>
      <c r="F2247" s="44">
        <v>40373.74</v>
      </c>
      <c r="G2247" s="22" t="s">
        <v>16</v>
      </c>
      <c r="H2247" s="22" t="s">
        <v>12</v>
      </c>
      <c r="I2247" s="22" t="s">
        <v>42</v>
      </c>
      <c r="J2247" s="52">
        <f t="shared" si="35"/>
        <v>24331</v>
      </c>
      <c r="K2247" s="32">
        <f>DATEDIF(J2247,DATE(2023,6,8),"Y")</f>
        <v>56</v>
      </c>
    </row>
    <row r="2248" spans="1:11" x14ac:dyDescent="0.25">
      <c r="A2248" s="25" t="s">
        <v>2276</v>
      </c>
      <c r="B2248" s="26">
        <v>1985</v>
      </c>
      <c r="C2248" s="26" t="s">
        <v>15</v>
      </c>
      <c r="D2248" s="26">
        <v>3</v>
      </c>
      <c r="E2248" s="26">
        <v>0</v>
      </c>
      <c r="F2248" s="45">
        <v>40419.019999999997</v>
      </c>
      <c r="G2248" s="25" t="s">
        <v>16</v>
      </c>
      <c r="H2248" s="25" t="s">
        <v>11</v>
      </c>
      <c r="I2248" s="25" t="s">
        <v>13</v>
      </c>
      <c r="J2248" s="53">
        <f t="shared" si="35"/>
        <v>31354</v>
      </c>
      <c r="K2248" s="33">
        <f>DATEDIF(J2248,DATE(2023,6,8),"Y")</f>
        <v>37</v>
      </c>
    </row>
    <row r="2249" spans="1:11" x14ac:dyDescent="0.25">
      <c r="A2249" s="22" t="s">
        <v>2277</v>
      </c>
      <c r="B2249" s="23">
        <v>1975</v>
      </c>
      <c r="C2249" s="23" t="s">
        <v>10</v>
      </c>
      <c r="D2249" s="23">
        <v>10</v>
      </c>
      <c r="E2249" s="23">
        <v>1</v>
      </c>
      <c r="F2249" s="44">
        <v>40590.550000000003</v>
      </c>
      <c r="G2249" s="22" t="s">
        <v>16</v>
      </c>
      <c r="H2249" s="22" t="s">
        <v>12</v>
      </c>
      <c r="I2249" s="22" t="s">
        <v>23</v>
      </c>
      <c r="J2249" s="52">
        <f t="shared" si="35"/>
        <v>27585</v>
      </c>
      <c r="K2249" s="32">
        <f>DATEDIF(J2249,DATE(2023,6,8),"Y")</f>
        <v>47</v>
      </c>
    </row>
    <row r="2250" spans="1:11" x14ac:dyDescent="0.25">
      <c r="A2250" s="25" t="s">
        <v>2278</v>
      </c>
      <c r="B2250" s="26">
        <v>1970</v>
      </c>
      <c r="C2250" s="26" t="s">
        <v>20</v>
      </c>
      <c r="D2250" s="26">
        <v>25</v>
      </c>
      <c r="E2250" s="26">
        <v>0</v>
      </c>
      <c r="F2250" s="45">
        <v>40692.910000000003</v>
      </c>
      <c r="G2250" s="25" t="s">
        <v>16</v>
      </c>
      <c r="H2250" s="25" t="s">
        <v>16</v>
      </c>
      <c r="I2250" s="25" t="s">
        <v>42</v>
      </c>
      <c r="J2250" s="53">
        <f t="shared" si="35"/>
        <v>25836</v>
      </c>
      <c r="K2250" s="33">
        <f>DATEDIF(J2250,DATE(2023,6,8),"Y")</f>
        <v>52</v>
      </c>
    </row>
    <row r="2251" spans="1:11" x14ac:dyDescent="0.25">
      <c r="A2251" s="22" t="s">
        <v>2279</v>
      </c>
      <c r="B2251" s="23">
        <v>1976</v>
      </c>
      <c r="C2251" s="23" t="s">
        <v>30</v>
      </c>
      <c r="D2251" s="23">
        <v>26</v>
      </c>
      <c r="E2251" s="23">
        <v>3</v>
      </c>
      <c r="F2251" s="44">
        <v>40720.550000000003</v>
      </c>
      <c r="G2251" s="22" t="s">
        <v>16</v>
      </c>
      <c r="H2251" s="22" t="s">
        <v>12</v>
      </c>
      <c r="I2251" s="22" t="s">
        <v>23</v>
      </c>
      <c r="J2251" s="52">
        <f t="shared" si="35"/>
        <v>28120</v>
      </c>
      <c r="K2251" s="32">
        <f>DATEDIF(J2251,DATE(2023,6,8),"Y")</f>
        <v>46</v>
      </c>
    </row>
    <row r="2252" spans="1:11" x14ac:dyDescent="0.25">
      <c r="A2252" s="25" t="s">
        <v>2280</v>
      </c>
      <c r="B2252" s="26">
        <v>1972</v>
      </c>
      <c r="C2252" s="26" t="s">
        <v>18</v>
      </c>
      <c r="D2252" s="26">
        <v>10</v>
      </c>
      <c r="E2252" s="26">
        <v>0</v>
      </c>
      <c r="F2252" s="45">
        <v>40817.85</v>
      </c>
      <c r="G2252" s="25" t="s">
        <v>16</v>
      </c>
      <c r="H2252" s="25" t="s">
        <v>12</v>
      </c>
      <c r="I2252" s="25" t="s">
        <v>42</v>
      </c>
      <c r="J2252" s="53">
        <f t="shared" si="35"/>
        <v>26460</v>
      </c>
      <c r="K2252" s="33">
        <f>DATEDIF(J2252,DATE(2023,6,8),"Y")</f>
        <v>50</v>
      </c>
    </row>
    <row r="2253" spans="1:11" x14ac:dyDescent="0.25">
      <c r="A2253" s="22" t="s">
        <v>2281</v>
      </c>
      <c r="B2253" s="23">
        <v>1999</v>
      </c>
      <c r="C2253" s="23" t="s">
        <v>10</v>
      </c>
      <c r="D2253" s="23">
        <v>2</v>
      </c>
      <c r="E2253" s="23">
        <v>1</v>
      </c>
      <c r="F2253" s="44">
        <v>40904.199999999997</v>
      </c>
      <c r="G2253" s="22" t="s">
        <v>16</v>
      </c>
      <c r="H2253" s="22" t="s">
        <v>16</v>
      </c>
      <c r="I2253" s="22" t="s">
        <v>247</v>
      </c>
      <c r="J2253" s="52">
        <f t="shared" si="35"/>
        <v>36343</v>
      </c>
      <c r="K2253" s="32">
        <f>DATEDIF(J2253,DATE(2023,6,8),"Y")</f>
        <v>23</v>
      </c>
    </row>
    <row r="2254" spans="1:11" x14ac:dyDescent="0.25">
      <c r="A2254" s="25" t="s">
        <v>2282</v>
      </c>
      <c r="B2254" s="26">
        <v>1992</v>
      </c>
      <c r="C2254" s="26" t="s">
        <v>35</v>
      </c>
      <c r="D2254" s="26">
        <v>4</v>
      </c>
      <c r="E2254" s="26">
        <v>3</v>
      </c>
      <c r="F2254" s="45">
        <v>40932.43</v>
      </c>
      <c r="G2254" s="25" t="s">
        <v>16</v>
      </c>
      <c r="H2254" s="25" t="s">
        <v>11</v>
      </c>
      <c r="I2254" s="25" t="s">
        <v>13</v>
      </c>
      <c r="J2254" s="53">
        <f t="shared" si="35"/>
        <v>33820</v>
      </c>
      <c r="K2254" s="33">
        <f>DATEDIF(J2254,DATE(2023,6,8),"Y")</f>
        <v>30</v>
      </c>
    </row>
    <row r="2255" spans="1:11" x14ac:dyDescent="0.25">
      <c r="A2255" s="22" t="s">
        <v>2283</v>
      </c>
      <c r="B2255" s="23">
        <v>1979</v>
      </c>
      <c r="C2255" s="23" t="s">
        <v>20</v>
      </c>
      <c r="D2255" s="23">
        <v>16</v>
      </c>
      <c r="E2255" s="23">
        <v>3</v>
      </c>
      <c r="F2255" s="44">
        <v>40941.29</v>
      </c>
      <c r="G2255" s="22" t="s">
        <v>16</v>
      </c>
      <c r="H2255" s="22" t="s">
        <v>11</v>
      </c>
      <c r="I2255" s="22" t="s">
        <v>13</v>
      </c>
      <c r="J2255" s="52">
        <f t="shared" si="35"/>
        <v>29114</v>
      </c>
      <c r="K2255" s="32">
        <f>DATEDIF(J2255,DATE(2023,6,8),"Y")</f>
        <v>43</v>
      </c>
    </row>
    <row r="2256" spans="1:11" x14ac:dyDescent="0.25">
      <c r="A2256" s="25" t="s">
        <v>2284</v>
      </c>
      <c r="B2256" s="26">
        <v>1983</v>
      </c>
      <c r="C2256" s="26" t="s">
        <v>20</v>
      </c>
      <c r="D2256" s="26">
        <v>8</v>
      </c>
      <c r="E2256" s="26">
        <v>3</v>
      </c>
      <c r="F2256" s="45">
        <v>40961.29</v>
      </c>
      <c r="G2256" s="25" t="s">
        <v>16</v>
      </c>
      <c r="H2256" s="25" t="s">
        <v>11</v>
      </c>
      <c r="I2256" s="25" t="s">
        <v>42</v>
      </c>
      <c r="J2256" s="53">
        <f t="shared" si="35"/>
        <v>30567</v>
      </c>
      <c r="K2256" s="33">
        <f>DATEDIF(J2256,DATE(2023,6,8),"Y")</f>
        <v>39</v>
      </c>
    </row>
    <row r="2257" spans="1:11" x14ac:dyDescent="0.25">
      <c r="A2257" s="22" t="s">
        <v>2285</v>
      </c>
      <c r="B2257" s="23">
        <v>1974</v>
      </c>
      <c r="C2257" s="23" t="s">
        <v>18</v>
      </c>
      <c r="D2257" s="23">
        <v>5</v>
      </c>
      <c r="E2257" s="23">
        <v>0</v>
      </c>
      <c r="F2257" s="44">
        <v>40974.160000000003</v>
      </c>
      <c r="G2257" s="22" t="s">
        <v>16</v>
      </c>
      <c r="H2257" s="22" t="s">
        <v>11</v>
      </c>
      <c r="I2257" s="22" t="s">
        <v>13</v>
      </c>
      <c r="J2257" s="52">
        <f t="shared" si="35"/>
        <v>27185</v>
      </c>
      <c r="K2257" s="32">
        <f>DATEDIF(J2257,DATE(2023,6,8),"Y")</f>
        <v>49</v>
      </c>
    </row>
    <row r="2258" spans="1:11" x14ac:dyDescent="0.25">
      <c r="A2258" s="25" t="s">
        <v>2286</v>
      </c>
      <c r="B2258" s="26">
        <v>1979</v>
      </c>
      <c r="C2258" s="26" t="s">
        <v>37</v>
      </c>
      <c r="D2258" s="26">
        <v>11</v>
      </c>
      <c r="E2258" s="26">
        <v>1</v>
      </c>
      <c r="F2258" s="45">
        <v>41034.22</v>
      </c>
      <c r="G2258" s="25" t="s">
        <v>16</v>
      </c>
      <c r="H2258" s="25" t="s">
        <v>12</v>
      </c>
      <c r="I2258" s="25" t="s">
        <v>356</v>
      </c>
      <c r="J2258" s="53">
        <f t="shared" si="35"/>
        <v>29139</v>
      </c>
      <c r="K2258" s="33">
        <f>DATEDIF(J2258,DATE(2023,6,8),"Y")</f>
        <v>43</v>
      </c>
    </row>
    <row r="2259" spans="1:11" x14ac:dyDescent="0.25">
      <c r="A2259" s="22" t="s">
        <v>2287</v>
      </c>
      <c r="B2259" s="23">
        <v>1972</v>
      </c>
      <c r="C2259" s="23" t="s">
        <v>35</v>
      </c>
      <c r="D2259" s="23">
        <v>12</v>
      </c>
      <c r="E2259" s="23">
        <v>0</v>
      </c>
      <c r="F2259" s="44">
        <v>41055.29</v>
      </c>
      <c r="G2259" s="22" t="s">
        <v>16</v>
      </c>
      <c r="H2259" s="22" t="s">
        <v>11</v>
      </c>
      <c r="I2259" s="22" t="s">
        <v>42</v>
      </c>
      <c r="J2259" s="52">
        <f t="shared" si="35"/>
        <v>26523</v>
      </c>
      <c r="K2259" s="32">
        <f>DATEDIF(J2259,DATE(2023,6,8),"Y")</f>
        <v>50</v>
      </c>
    </row>
    <row r="2260" spans="1:11" x14ac:dyDescent="0.25">
      <c r="A2260" s="25" t="s">
        <v>2288</v>
      </c>
      <c r="B2260" s="26">
        <v>1972</v>
      </c>
      <c r="C2260" s="26" t="s">
        <v>20</v>
      </c>
      <c r="D2260" s="26">
        <v>6</v>
      </c>
      <c r="E2260" s="26">
        <v>0</v>
      </c>
      <c r="F2260" s="45">
        <v>41097.160000000003</v>
      </c>
      <c r="G2260" s="25" t="s">
        <v>16</v>
      </c>
      <c r="H2260" s="25" t="s">
        <v>12</v>
      </c>
      <c r="I2260" s="25" t="s">
        <v>168</v>
      </c>
      <c r="J2260" s="53">
        <f t="shared" si="35"/>
        <v>26548</v>
      </c>
      <c r="K2260" s="33">
        <f>DATEDIF(J2260,DATE(2023,6,8),"Y")</f>
        <v>50</v>
      </c>
    </row>
    <row r="2261" spans="1:11" x14ac:dyDescent="0.25">
      <c r="A2261" s="22" t="s">
        <v>2289</v>
      </c>
      <c r="B2261" s="23">
        <v>1969</v>
      </c>
      <c r="C2261" s="23" t="s">
        <v>35</v>
      </c>
      <c r="D2261" s="23">
        <v>8</v>
      </c>
      <c r="E2261" s="23">
        <v>0</v>
      </c>
      <c r="F2261" s="44">
        <v>41191.57</v>
      </c>
      <c r="G2261" s="22" t="s">
        <v>16</v>
      </c>
      <c r="H2261" s="22" t="s">
        <v>11</v>
      </c>
      <c r="I2261" s="22" t="s">
        <v>42</v>
      </c>
      <c r="J2261" s="52">
        <f t="shared" si="35"/>
        <v>25423</v>
      </c>
      <c r="K2261" s="32">
        <f>DATEDIF(J2261,DATE(2023,6,8),"Y")</f>
        <v>53</v>
      </c>
    </row>
    <row r="2262" spans="1:11" x14ac:dyDescent="0.25">
      <c r="A2262" s="25" t="s">
        <v>2290</v>
      </c>
      <c r="B2262" s="26">
        <v>1964</v>
      </c>
      <c r="C2262" s="26" t="s">
        <v>18</v>
      </c>
      <c r="D2262" s="26">
        <v>6</v>
      </c>
      <c r="E2262" s="26">
        <v>0</v>
      </c>
      <c r="F2262" s="45">
        <v>41250.39</v>
      </c>
      <c r="G2262" s="25" t="s">
        <v>16</v>
      </c>
      <c r="H2262" s="25" t="s">
        <v>12</v>
      </c>
      <c r="I2262" s="25" t="s">
        <v>42</v>
      </c>
      <c r="J2262" s="53">
        <f t="shared" si="35"/>
        <v>23534</v>
      </c>
      <c r="K2262" s="33">
        <f>DATEDIF(J2262,DATE(2023,6,8),"Y")</f>
        <v>59</v>
      </c>
    </row>
    <row r="2263" spans="1:11" x14ac:dyDescent="0.25">
      <c r="A2263" s="22" t="s">
        <v>2291</v>
      </c>
      <c r="B2263" s="23">
        <v>1977</v>
      </c>
      <c r="C2263" s="23" t="s">
        <v>35</v>
      </c>
      <c r="D2263" s="23">
        <v>27</v>
      </c>
      <c r="E2263" s="23">
        <v>2</v>
      </c>
      <c r="F2263" s="44">
        <v>41271.5</v>
      </c>
      <c r="G2263" s="22" t="s">
        <v>16</v>
      </c>
      <c r="H2263" s="22" t="s">
        <v>11</v>
      </c>
      <c r="I2263" s="22" t="s">
        <v>42</v>
      </c>
      <c r="J2263" s="52">
        <f t="shared" si="35"/>
        <v>28364</v>
      </c>
      <c r="K2263" s="32">
        <f>DATEDIF(J2263,DATE(2023,6,8),"Y")</f>
        <v>45</v>
      </c>
    </row>
    <row r="2264" spans="1:11" x14ac:dyDescent="0.25">
      <c r="A2264" s="25" t="s">
        <v>2292</v>
      </c>
      <c r="B2264" s="26">
        <v>1964</v>
      </c>
      <c r="C2264" s="26" t="s">
        <v>37</v>
      </c>
      <c r="D2264" s="26">
        <v>7</v>
      </c>
      <c r="E2264" s="26">
        <v>0</v>
      </c>
      <c r="F2264" s="45">
        <v>41331.79</v>
      </c>
      <c r="G2264" s="25" t="s">
        <v>16</v>
      </c>
      <c r="H2264" s="25" t="s">
        <v>11</v>
      </c>
      <c r="I2264" s="25" t="s">
        <v>42</v>
      </c>
      <c r="J2264" s="53">
        <f t="shared" si="35"/>
        <v>23657</v>
      </c>
      <c r="K2264" s="33">
        <f>DATEDIF(J2264,DATE(2023,6,8),"Y")</f>
        <v>58</v>
      </c>
    </row>
    <row r="2265" spans="1:11" x14ac:dyDescent="0.25">
      <c r="A2265" s="22" t="s">
        <v>2293</v>
      </c>
      <c r="B2265" s="23">
        <v>1971</v>
      </c>
      <c r="C2265" s="23" t="s">
        <v>37</v>
      </c>
      <c r="D2265" s="23">
        <v>16</v>
      </c>
      <c r="E2265" s="23">
        <v>0</v>
      </c>
      <c r="F2265" s="44">
        <v>41351.879999999997</v>
      </c>
      <c r="G2265" s="22" t="s">
        <v>16</v>
      </c>
      <c r="H2265" s="22" t="s">
        <v>11</v>
      </c>
      <c r="I2265" s="22" t="s">
        <v>42</v>
      </c>
      <c r="J2265" s="52">
        <f t="shared" si="35"/>
        <v>26222</v>
      </c>
      <c r="K2265" s="32">
        <f>DATEDIF(J2265,DATE(2023,6,8),"Y")</f>
        <v>51</v>
      </c>
    </row>
    <row r="2266" spans="1:11" x14ac:dyDescent="0.25">
      <c r="A2266" s="25" t="s">
        <v>2294</v>
      </c>
      <c r="B2266" s="26">
        <v>1967</v>
      </c>
      <c r="C2266" s="26" t="s">
        <v>30</v>
      </c>
      <c r="D2266" s="26">
        <v>22</v>
      </c>
      <c r="E2266" s="26">
        <v>0</v>
      </c>
      <c r="F2266" s="45">
        <v>41505.15</v>
      </c>
      <c r="G2266" s="25" t="s">
        <v>16</v>
      </c>
      <c r="H2266" s="25" t="s">
        <v>11</v>
      </c>
      <c r="I2266" s="25" t="s">
        <v>42</v>
      </c>
      <c r="J2266" s="53">
        <f t="shared" si="35"/>
        <v>24828</v>
      </c>
      <c r="K2266" s="33">
        <f>DATEDIF(J2266,DATE(2023,6,8),"Y")</f>
        <v>55</v>
      </c>
    </row>
    <row r="2267" spans="1:11" x14ac:dyDescent="0.25">
      <c r="A2267" s="22" t="s">
        <v>2295</v>
      </c>
      <c r="B2267" s="23">
        <v>1974</v>
      </c>
      <c r="C2267" s="23" t="s">
        <v>15</v>
      </c>
      <c r="D2267" s="23">
        <v>24</v>
      </c>
      <c r="E2267" s="23">
        <v>0</v>
      </c>
      <c r="F2267" s="44">
        <v>41636.199999999997</v>
      </c>
      <c r="G2267" s="22" t="s">
        <v>16</v>
      </c>
      <c r="H2267" s="22" t="s">
        <v>16</v>
      </c>
      <c r="I2267" s="22" t="s">
        <v>42</v>
      </c>
      <c r="J2267" s="52">
        <f t="shared" si="35"/>
        <v>27357</v>
      </c>
      <c r="K2267" s="32">
        <f>DATEDIF(J2267,DATE(2023,6,8),"Y")</f>
        <v>48</v>
      </c>
    </row>
    <row r="2268" spans="1:11" x14ac:dyDescent="0.25">
      <c r="A2268" s="25" t="s">
        <v>2296</v>
      </c>
      <c r="B2268" s="26">
        <v>1976</v>
      </c>
      <c r="C2268" s="26" t="s">
        <v>37</v>
      </c>
      <c r="D2268" s="26">
        <v>29</v>
      </c>
      <c r="E2268" s="26">
        <v>1</v>
      </c>
      <c r="F2268" s="45">
        <v>41661.599999999999</v>
      </c>
      <c r="G2268" s="25" t="s">
        <v>16</v>
      </c>
      <c r="H2268" s="25" t="s">
        <v>12</v>
      </c>
      <c r="I2268" s="25" t="s">
        <v>42</v>
      </c>
      <c r="J2268" s="53">
        <f t="shared" si="35"/>
        <v>28062</v>
      </c>
      <c r="K2268" s="33">
        <f>DATEDIF(J2268,DATE(2023,6,8),"Y")</f>
        <v>46</v>
      </c>
    </row>
    <row r="2269" spans="1:11" x14ac:dyDescent="0.25">
      <c r="A2269" s="22" t="s">
        <v>2297</v>
      </c>
      <c r="B2269" s="23">
        <v>1975</v>
      </c>
      <c r="C2269" s="23" t="s">
        <v>15</v>
      </c>
      <c r="D2269" s="23">
        <v>14</v>
      </c>
      <c r="E2269" s="23">
        <v>0</v>
      </c>
      <c r="F2269" s="44">
        <v>41676.080000000002</v>
      </c>
      <c r="G2269" s="22" t="s">
        <v>16</v>
      </c>
      <c r="H2269" s="22" t="s">
        <v>11</v>
      </c>
      <c r="I2269" s="22" t="s">
        <v>13</v>
      </c>
      <c r="J2269" s="52">
        <f t="shared" si="35"/>
        <v>27712</v>
      </c>
      <c r="K2269" s="32">
        <f>DATEDIF(J2269,DATE(2023,6,8),"Y")</f>
        <v>47</v>
      </c>
    </row>
    <row r="2270" spans="1:11" x14ac:dyDescent="0.25">
      <c r="A2270" s="25" t="s">
        <v>2298</v>
      </c>
      <c r="B2270" s="26">
        <v>1975</v>
      </c>
      <c r="C2270" s="26" t="s">
        <v>20</v>
      </c>
      <c r="D2270" s="26">
        <v>29</v>
      </c>
      <c r="E2270" s="26">
        <v>1</v>
      </c>
      <c r="F2270" s="45">
        <v>41681.86</v>
      </c>
      <c r="G2270" s="25" t="s">
        <v>16</v>
      </c>
      <c r="H2270" s="25" t="s">
        <v>16</v>
      </c>
      <c r="I2270" s="25" t="s">
        <v>42</v>
      </c>
      <c r="J2270" s="53">
        <f t="shared" si="35"/>
        <v>27666</v>
      </c>
      <c r="K2270" s="33">
        <f>DATEDIF(J2270,DATE(2023,6,8),"Y")</f>
        <v>47</v>
      </c>
    </row>
    <row r="2271" spans="1:11" x14ac:dyDescent="0.25">
      <c r="A2271" s="22" t="s">
        <v>2299</v>
      </c>
      <c r="B2271" s="23">
        <v>1962</v>
      </c>
      <c r="C2271" s="23" t="s">
        <v>20</v>
      </c>
      <c r="D2271" s="23">
        <v>22</v>
      </c>
      <c r="E2271" s="23">
        <v>0</v>
      </c>
      <c r="F2271" s="44">
        <v>41794.629999999997</v>
      </c>
      <c r="G2271" s="22" t="s">
        <v>16</v>
      </c>
      <c r="H2271" s="22" t="s">
        <v>12</v>
      </c>
      <c r="I2271" s="22" t="s">
        <v>42</v>
      </c>
      <c r="J2271" s="52">
        <f t="shared" si="35"/>
        <v>22911</v>
      </c>
      <c r="K2271" s="32">
        <f>DATEDIF(J2271,DATE(2023,6,8),"Y")</f>
        <v>60</v>
      </c>
    </row>
    <row r="2272" spans="1:11" x14ac:dyDescent="0.25">
      <c r="A2272" s="25" t="s">
        <v>2300</v>
      </c>
      <c r="B2272" s="26">
        <v>1966</v>
      </c>
      <c r="C2272" s="26" t="s">
        <v>20</v>
      </c>
      <c r="D2272" s="26">
        <v>21</v>
      </c>
      <c r="E2272" s="26">
        <v>0</v>
      </c>
      <c r="F2272" s="45">
        <v>41886.54</v>
      </c>
      <c r="G2272" s="25" t="s">
        <v>16</v>
      </c>
      <c r="H2272" s="25" t="s">
        <v>12</v>
      </c>
      <c r="I2272" s="25" t="s">
        <v>42</v>
      </c>
      <c r="J2272" s="53">
        <f t="shared" si="35"/>
        <v>24371</v>
      </c>
      <c r="K2272" s="33">
        <f>DATEDIF(J2272,DATE(2023,6,8),"Y")</f>
        <v>56</v>
      </c>
    </row>
    <row r="2273" spans="1:11" x14ac:dyDescent="0.25">
      <c r="A2273" s="22" t="s">
        <v>2301</v>
      </c>
      <c r="B2273" s="23">
        <v>1972</v>
      </c>
      <c r="C2273" s="23" t="s">
        <v>18</v>
      </c>
      <c r="D2273" s="23">
        <v>8</v>
      </c>
      <c r="E2273" s="23">
        <v>1</v>
      </c>
      <c r="F2273" s="44">
        <v>41919.1</v>
      </c>
      <c r="G2273" s="22" t="s">
        <v>16</v>
      </c>
      <c r="H2273" s="22" t="s">
        <v>16</v>
      </c>
      <c r="I2273" s="22" t="s">
        <v>168</v>
      </c>
      <c r="J2273" s="52">
        <f t="shared" si="35"/>
        <v>26458</v>
      </c>
      <c r="K2273" s="32">
        <f>DATEDIF(J2273,DATE(2023,6,8),"Y")</f>
        <v>51</v>
      </c>
    </row>
    <row r="2274" spans="1:11" x14ac:dyDescent="0.25">
      <c r="A2274" s="25" t="s">
        <v>2302</v>
      </c>
      <c r="B2274" s="26">
        <v>1984</v>
      </c>
      <c r="C2274" s="26" t="s">
        <v>15</v>
      </c>
      <c r="D2274" s="26">
        <v>10</v>
      </c>
      <c r="E2274" s="26">
        <v>3</v>
      </c>
      <c r="F2274" s="45">
        <v>41949.24</v>
      </c>
      <c r="G2274" s="25" t="s">
        <v>16</v>
      </c>
      <c r="H2274" s="25" t="s">
        <v>16</v>
      </c>
      <c r="I2274" s="25" t="s">
        <v>13</v>
      </c>
      <c r="J2274" s="53">
        <f t="shared" si="35"/>
        <v>30996</v>
      </c>
      <c r="K2274" s="33">
        <f>DATEDIF(J2274,DATE(2023,6,8),"Y")</f>
        <v>38</v>
      </c>
    </row>
    <row r="2275" spans="1:11" x14ac:dyDescent="0.25">
      <c r="A2275" s="22" t="s">
        <v>2303</v>
      </c>
      <c r="B2275" s="23">
        <v>1968</v>
      </c>
      <c r="C2275" s="23" t="s">
        <v>30</v>
      </c>
      <c r="D2275" s="23">
        <v>19</v>
      </c>
      <c r="E2275" s="23">
        <v>1</v>
      </c>
      <c r="F2275" s="44">
        <v>41999.519999999997</v>
      </c>
      <c r="G2275" s="22" t="s">
        <v>16</v>
      </c>
      <c r="H2275" s="22" t="s">
        <v>12</v>
      </c>
      <c r="I2275" s="22" t="s">
        <v>13</v>
      </c>
      <c r="J2275" s="52">
        <f t="shared" si="35"/>
        <v>25191</v>
      </c>
      <c r="K2275" s="32">
        <f>DATEDIF(J2275,DATE(2023,6,8),"Y")</f>
        <v>54</v>
      </c>
    </row>
    <row r="2276" spans="1:11" x14ac:dyDescent="0.25">
      <c r="A2276" s="25" t="s">
        <v>2304</v>
      </c>
      <c r="B2276" s="26">
        <v>1976</v>
      </c>
      <c r="C2276" s="26" t="s">
        <v>15</v>
      </c>
      <c r="D2276" s="26">
        <v>28</v>
      </c>
      <c r="E2276" s="26">
        <v>0</v>
      </c>
      <c r="F2276" s="45">
        <v>42111.66</v>
      </c>
      <c r="G2276" s="25" t="s">
        <v>16</v>
      </c>
      <c r="H2276" s="25" t="s">
        <v>16</v>
      </c>
      <c r="I2276" s="25" t="s">
        <v>247</v>
      </c>
      <c r="J2276" s="53">
        <f t="shared" si="35"/>
        <v>28092</v>
      </c>
      <c r="K2276" s="33">
        <f>DATEDIF(J2276,DATE(2023,6,8),"Y")</f>
        <v>46</v>
      </c>
    </row>
    <row r="2277" spans="1:11" x14ac:dyDescent="0.25">
      <c r="A2277" s="22" t="s">
        <v>2305</v>
      </c>
      <c r="B2277" s="23">
        <v>1997</v>
      </c>
      <c r="C2277" s="23" t="s">
        <v>30</v>
      </c>
      <c r="D2277" s="23">
        <v>9</v>
      </c>
      <c r="E2277" s="23">
        <v>2</v>
      </c>
      <c r="F2277" s="44">
        <v>42112.24</v>
      </c>
      <c r="G2277" s="22" t="s">
        <v>16</v>
      </c>
      <c r="H2277" s="22" t="s">
        <v>12</v>
      </c>
      <c r="I2277" s="22" t="s">
        <v>13</v>
      </c>
      <c r="J2277" s="52">
        <f t="shared" si="35"/>
        <v>35773</v>
      </c>
      <c r="K2277" s="32">
        <f>DATEDIF(J2277,DATE(2023,6,8),"Y")</f>
        <v>25</v>
      </c>
    </row>
    <row r="2278" spans="1:11" x14ac:dyDescent="0.25">
      <c r="A2278" s="25" t="s">
        <v>2306</v>
      </c>
      <c r="B2278" s="26">
        <v>1979</v>
      </c>
      <c r="C2278" s="26" t="s">
        <v>10</v>
      </c>
      <c r="D2278" s="26">
        <v>3</v>
      </c>
      <c r="E2278" s="26">
        <v>3</v>
      </c>
      <c r="F2278" s="45">
        <v>42124.52</v>
      </c>
      <c r="G2278" s="25" t="s">
        <v>16</v>
      </c>
      <c r="H2278" s="25" t="s">
        <v>16</v>
      </c>
      <c r="I2278" s="25" t="s">
        <v>13</v>
      </c>
      <c r="J2278" s="53">
        <f t="shared" si="35"/>
        <v>29039</v>
      </c>
      <c r="K2278" s="33">
        <f>DATEDIF(J2278,DATE(2023,6,8),"Y")</f>
        <v>43</v>
      </c>
    </row>
    <row r="2279" spans="1:11" x14ac:dyDescent="0.25">
      <c r="A2279" s="22" t="s">
        <v>2307</v>
      </c>
      <c r="B2279" s="23">
        <v>1973</v>
      </c>
      <c r="C2279" s="23" t="s">
        <v>20</v>
      </c>
      <c r="D2279" s="23">
        <v>18</v>
      </c>
      <c r="E2279" s="23">
        <v>0</v>
      </c>
      <c r="F2279" s="44">
        <v>42188.15</v>
      </c>
      <c r="G2279" s="22" t="s">
        <v>16</v>
      </c>
      <c r="H2279" s="22" t="s">
        <v>16</v>
      </c>
      <c r="I2279" s="22" t="s">
        <v>42</v>
      </c>
      <c r="J2279" s="52">
        <f t="shared" si="35"/>
        <v>26925</v>
      </c>
      <c r="K2279" s="32">
        <f>DATEDIF(J2279,DATE(2023,6,8),"Y")</f>
        <v>49</v>
      </c>
    </row>
    <row r="2280" spans="1:11" x14ac:dyDescent="0.25">
      <c r="A2280" s="25" t="s">
        <v>2308</v>
      </c>
      <c r="B2280" s="26">
        <v>1975</v>
      </c>
      <c r="C2280" s="26" t="s">
        <v>35</v>
      </c>
      <c r="D2280" s="26">
        <v>15</v>
      </c>
      <c r="E2280" s="26">
        <v>1</v>
      </c>
      <c r="F2280" s="45">
        <v>42211.14</v>
      </c>
      <c r="G2280" s="25" t="s">
        <v>16</v>
      </c>
      <c r="H2280" s="25" t="s">
        <v>12</v>
      </c>
      <c r="I2280" s="25" t="s">
        <v>13</v>
      </c>
      <c r="J2280" s="53">
        <f t="shared" si="35"/>
        <v>27621</v>
      </c>
      <c r="K2280" s="33">
        <f>DATEDIF(J2280,DATE(2023,6,8),"Y")</f>
        <v>47</v>
      </c>
    </row>
    <row r="2281" spans="1:11" x14ac:dyDescent="0.25">
      <c r="A2281" s="22" t="s">
        <v>2309</v>
      </c>
      <c r="B2281" s="23">
        <v>1967</v>
      </c>
      <c r="C2281" s="23" t="s">
        <v>18</v>
      </c>
      <c r="D2281" s="23">
        <v>28</v>
      </c>
      <c r="E2281" s="23">
        <v>0</v>
      </c>
      <c r="F2281" s="44">
        <v>42303.69</v>
      </c>
      <c r="G2281" s="22" t="s">
        <v>16</v>
      </c>
      <c r="H2281" s="22" t="s">
        <v>11</v>
      </c>
      <c r="I2281" s="22" t="s">
        <v>168</v>
      </c>
      <c r="J2281" s="52">
        <f t="shared" si="35"/>
        <v>24651</v>
      </c>
      <c r="K2281" s="32">
        <f>DATEDIF(J2281,DATE(2023,6,8),"Y")</f>
        <v>55</v>
      </c>
    </row>
    <row r="2282" spans="1:11" x14ac:dyDescent="0.25">
      <c r="A2282" s="25" t="s">
        <v>2310</v>
      </c>
      <c r="B2282" s="26">
        <v>1968</v>
      </c>
      <c r="C2282" s="26" t="s">
        <v>35</v>
      </c>
      <c r="D2282" s="26">
        <v>3</v>
      </c>
      <c r="E2282" s="26">
        <v>0</v>
      </c>
      <c r="F2282" s="45">
        <v>42478.6</v>
      </c>
      <c r="G2282" s="25" t="s">
        <v>16</v>
      </c>
      <c r="H2282" s="25" t="s">
        <v>11</v>
      </c>
      <c r="I2282" s="25" t="s">
        <v>42</v>
      </c>
      <c r="J2282" s="53">
        <f t="shared" si="35"/>
        <v>25053</v>
      </c>
      <c r="K2282" s="33">
        <f>DATEDIF(J2282,DATE(2023,6,8),"Y")</f>
        <v>54</v>
      </c>
    </row>
    <row r="2283" spans="1:11" x14ac:dyDescent="0.25">
      <c r="A2283" s="22" t="s">
        <v>2311</v>
      </c>
      <c r="B2283" s="23">
        <v>1967</v>
      </c>
      <c r="C2283" s="23" t="s">
        <v>18</v>
      </c>
      <c r="D2283" s="23">
        <v>27</v>
      </c>
      <c r="E2283" s="23">
        <v>0</v>
      </c>
      <c r="F2283" s="44">
        <v>42538.720000000001</v>
      </c>
      <c r="G2283" s="22" t="s">
        <v>16</v>
      </c>
      <c r="H2283" s="22" t="s">
        <v>12</v>
      </c>
      <c r="I2283" s="22" t="s">
        <v>42</v>
      </c>
      <c r="J2283" s="52">
        <f t="shared" si="35"/>
        <v>24650</v>
      </c>
      <c r="K2283" s="32">
        <f>DATEDIF(J2283,DATE(2023,6,8),"Y")</f>
        <v>55</v>
      </c>
    </row>
    <row r="2284" spans="1:11" x14ac:dyDescent="0.25">
      <c r="A2284" s="25" t="s">
        <v>2312</v>
      </c>
      <c r="B2284" s="26">
        <v>1979</v>
      </c>
      <c r="C2284" s="26" t="s">
        <v>30</v>
      </c>
      <c r="D2284" s="26">
        <v>27</v>
      </c>
      <c r="E2284" s="26">
        <v>2</v>
      </c>
      <c r="F2284" s="45">
        <v>42560.43</v>
      </c>
      <c r="G2284" s="25" t="s">
        <v>16</v>
      </c>
      <c r="H2284" s="25" t="s">
        <v>12</v>
      </c>
      <c r="I2284" s="25" t="s">
        <v>13</v>
      </c>
      <c r="J2284" s="53">
        <f t="shared" si="35"/>
        <v>29216</v>
      </c>
      <c r="K2284" s="33">
        <f>DATEDIF(J2284,DATE(2023,6,8),"Y")</f>
        <v>43</v>
      </c>
    </row>
    <row r="2285" spans="1:11" x14ac:dyDescent="0.25">
      <c r="A2285" s="22" t="s">
        <v>2313</v>
      </c>
      <c r="B2285" s="23">
        <v>1971</v>
      </c>
      <c r="C2285" s="23" t="s">
        <v>15</v>
      </c>
      <c r="D2285" s="23">
        <v>3</v>
      </c>
      <c r="E2285" s="23">
        <v>0</v>
      </c>
      <c r="F2285" s="44">
        <v>42644.2</v>
      </c>
      <c r="G2285" s="22" t="s">
        <v>16</v>
      </c>
      <c r="H2285" s="22" t="s">
        <v>12</v>
      </c>
      <c r="I2285" s="22" t="s">
        <v>42</v>
      </c>
      <c r="J2285" s="52">
        <f t="shared" si="35"/>
        <v>26240</v>
      </c>
      <c r="K2285" s="32">
        <f>DATEDIF(J2285,DATE(2023,6,8),"Y")</f>
        <v>51</v>
      </c>
    </row>
    <row r="2286" spans="1:11" x14ac:dyDescent="0.25">
      <c r="A2286" s="25" t="s">
        <v>2314</v>
      </c>
      <c r="B2286" s="26">
        <v>1977</v>
      </c>
      <c r="C2286" s="26" t="s">
        <v>37</v>
      </c>
      <c r="D2286" s="26">
        <v>21</v>
      </c>
      <c r="E2286" s="26">
        <v>2</v>
      </c>
      <c r="F2286" s="45">
        <v>42760.5</v>
      </c>
      <c r="G2286" s="25" t="s">
        <v>16</v>
      </c>
      <c r="H2286" s="25" t="s">
        <v>11</v>
      </c>
      <c r="I2286" s="25" t="s">
        <v>23</v>
      </c>
      <c r="J2286" s="53">
        <f t="shared" si="35"/>
        <v>28419</v>
      </c>
      <c r="K2286" s="33">
        <f>DATEDIF(J2286,DATE(2023,6,8),"Y")</f>
        <v>45</v>
      </c>
    </row>
    <row r="2287" spans="1:11" x14ac:dyDescent="0.25">
      <c r="A2287" s="22" t="s">
        <v>2315</v>
      </c>
      <c r="B2287" s="23">
        <v>1965</v>
      </c>
      <c r="C2287" s="23" t="s">
        <v>37</v>
      </c>
      <c r="D2287" s="23">
        <v>29</v>
      </c>
      <c r="E2287" s="23">
        <v>0</v>
      </c>
      <c r="F2287" s="44">
        <v>42764.12</v>
      </c>
      <c r="G2287" s="22" t="s">
        <v>16</v>
      </c>
      <c r="H2287" s="22" t="s">
        <v>11</v>
      </c>
      <c r="I2287" s="22" t="s">
        <v>42</v>
      </c>
      <c r="J2287" s="52">
        <f t="shared" si="35"/>
        <v>24044</v>
      </c>
      <c r="K2287" s="32">
        <f>DATEDIF(J2287,DATE(2023,6,8),"Y")</f>
        <v>57</v>
      </c>
    </row>
    <row r="2288" spans="1:11" x14ac:dyDescent="0.25">
      <c r="A2288" s="25" t="s">
        <v>2316</v>
      </c>
      <c r="B2288" s="26">
        <v>1972</v>
      </c>
      <c r="C2288" s="26" t="s">
        <v>20</v>
      </c>
      <c r="D2288" s="26">
        <v>10</v>
      </c>
      <c r="E2288" s="26">
        <v>2</v>
      </c>
      <c r="F2288" s="45">
        <v>42856.84</v>
      </c>
      <c r="G2288" s="25" t="s">
        <v>16</v>
      </c>
      <c r="H2288" s="25" t="s">
        <v>16</v>
      </c>
      <c r="I2288" s="25" t="s">
        <v>42</v>
      </c>
      <c r="J2288" s="53">
        <f t="shared" si="35"/>
        <v>26552</v>
      </c>
      <c r="K2288" s="33">
        <f>DATEDIF(J2288,DATE(2023,6,8),"Y")</f>
        <v>50</v>
      </c>
    </row>
    <row r="2289" spans="1:11" x14ac:dyDescent="0.25">
      <c r="A2289" s="22" t="s">
        <v>2317</v>
      </c>
      <c r="B2289" s="23">
        <v>1975</v>
      </c>
      <c r="C2289" s="23" t="s">
        <v>37</v>
      </c>
      <c r="D2289" s="23">
        <v>23</v>
      </c>
      <c r="E2289" s="23">
        <v>1</v>
      </c>
      <c r="F2289" s="44">
        <v>42969.85</v>
      </c>
      <c r="G2289" s="22" t="s">
        <v>16</v>
      </c>
      <c r="H2289" s="22" t="s">
        <v>12</v>
      </c>
      <c r="I2289" s="22" t="s">
        <v>13</v>
      </c>
      <c r="J2289" s="52">
        <f t="shared" si="35"/>
        <v>27690</v>
      </c>
      <c r="K2289" s="32">
        <f>DATEDIF(J2289,DATE(2023,6,8),"Y")</f>
        <v>47</v>
      </c>
    </row>
    <row r="2290" spans="1:11" x14ac:dyDescent="0.25">
      <c r="A2290" s="25" t="s">
        <v>2318</v>
      </c>
      <c r="B2290" s="26">
        <v>1978</v>
      </c>
      <c r="C2290" s="26" t="s">
        <v>15</v>
      </c>
      <c r="D2290" s="26">
        <v>4</v>
      </c>
      <c r="E2290" s="26">
        <v>0</v>
      </c>
      <c r="F2290" s="45">
        <v>42983.46</v>
      </c>
      <c r="G2290" s="25" t="s">
        <v>16</v>
      </c>
      <c r="H2290" s="25" t="s">
        <v>11</v>
      </c>
      <c r="I2290" s="25" t="s">
        <v>23</v>
      </c>
      <c r="J2290" s="53">
        <f t="shared" si="35"/>
        <v>28798</v>
      </c>
      <c r="K2290" s="33">
        <f>DATEDIF(J2290,DATE(2023,6,8),"Y")</f>
        <v>44</v>
      </c>
    </row>
    <row r="2291" spans="1:11" x14ac:dyDescent="0.25">
      <c r="A2291" s="22" t="s">
        <v>2319</v>
      </c>
      <c r="B2291" s="23">
        <v>1965</v>
      </c>
      <c r="C2291" s="23" t="s">
        <v>15</v>
      </c>
      <c r="D2291" s="23">
        <v>29</v>
      </c>
      <c r="E2291" s="23">
        <v>0</v>
      </c>
      <c r="F2291" s="44">
        <v>43073.760000000002</v>
      </c>
      <c r="G2291" s="22" t="s">
        <v>11</v>
      </c>
      <c r="H2291" s="22" t="s">
        <v>11</v>
      </c>
      <c r="I2291" s="22" t="s">
        <v>42</v>
      </c>
      <c r="J2291" s="52">
        <f t="shared" si="35"/>
        <v>24075</v>
      </c>
      <c r="K2291" s="32">
        <f>DATEDIF(J2291,DATE(2023,6,8),"Y")</f>
        <v>57</v>
      </c>
    </row>
    <row r="2292" spans="1:11" x14ac:dyDescent="0.25">
      <c r="A2292" s="25" t="s">
        <v>2320</v>
      </c>
      <c r="B2292" s="26">
        <v>1969</v>
      </c>
      <c r="C2292" s="26" t="s">
        <v>30</v>
      </c>
      <c r="D2292" s="26">
        <v>3</v>
      </c>
      <c r="E2292" s="26">
        <v>0</v>
      </c>
      <c r="F2292" s="45">
        <v>43254.42</v>
      </c>
      <c r="G2292" s="25" t="s">
        <v>11</v>
      </c>
      <c r="H2292" s="25" t="s">
        <v>11</v>
      </c>
      <c r="I2292" s="25" t="s">
        <v>168</v>
      </c>
      <c r="J2292" s="53">
        <f t="shared" si="35"/>
        <v>25540</v>
      </c>
      <c r="K2292" s="33">
        <f>DATEDIF(J2292,DATE(2023,6,8),"Y")</f>
        <v>53</v>
      </c>
    </row>
    <row r="2293" spans="1:11" x14ac:dyDescent="0.25">
      <c r="A2293" s="22" t="s">
        <v>2321</v>
      </c>
      <c r="B2293" s="23">
        <v>1965</v>
      </c>
      <c r="C2293" s="23" t="s">
        <v>35</v>
      </c>
      <c r="D2293" s="23">
        <v>22</v>
      </c>
      <c r="E2293" s="23">
        <v>0</v>
      </c>
      <c r="F2293" s="44">
        <v>43578.94</v>
      </c>
      <c r="G2293" s="22" t="s">
        <v>11</v>
      </c>
      <c r="H2293" s="22" t="s">
        <v>11</v>
      </c>
      <c r="I2293" s="22" t="s">
        <v>23</v>
      </c>
      <c r="J2293" s="52">
        <f t="shared" si="35"/>
        <v>23976</v>
      </c>
      <c r="K2293" s="32">
        <f>DATEDIF(J2293,DATE(2023,6,8),"Y")</f>
        <v>57</v>
      </c>
    </row>
    <row r="2294" spans="1:11" x14ac:dyDescent="0.25">
      <c r="A2294" s="25" t="s">
        <v>2322</v>
      </c>
      <c r="B2294" s="26">
        <v>1986</v>
      </c>
      <c r="C2294" s="26" t="s">
        <v>30</v>
      </c>
      <c r="D2294" s="26">
        <v>29</v>
      </c>
      <c r="E2294" s="26">
        <v>3</v>
      </c>
      <c r="F2294" s="45">
        <v>43753.34</v>
      </c>
      <c r="G2294" s="25" t="s">
        <v>11</v>
      </c>
      <c r="H2294" s="25" t="s">
        <v>16</v>
      </c>
      <c r="I2294" s="25" t="s">
        <v>164</v>
      </c>
      <c r="J2294" s="53">
        <f t="shared" si="35"/>
        <v>31775</v>
      </c>
      <c r="K2294" s="33">
        <f>DATEDIF(J2294,DATE(2023,6,8),"Y")</f>
        <v>36</v>
      </c>
    </row>
    <row r="2295" spans="1:11" x14ac:dyDescent="0.25">
      <c r="A2295" s="22" t="s">
        <v>2323</v>
      </c>
      <c r="B2295" s="23">
        <v>1966</v>
      </c>
      <c r="C2295" s="23" t="s">
        <v>37</v>
      </c>
      <c r="D2295" s="23">
        <v>25</v>
      </c>
      <c r="E2295" s="23">
        <v>2</v>
      </c>
      <c r="F2295" s="44">
        <v>43813.87</v>
      </c>
      <c r="G2295" s="22" t="s">
        <v>11</v>
      </c>
      <c r="H2295" s="22" t="s">
        <v>11</v>
      </c>
      <c r="I2295" s="22" t="s">
        <v>13</v>
      </c>
      <c r="J2295" s="52">
        <f t="shared" si="35"/>
        <v>24405</v>
      </c>
      <c r="K2295" s="32">
        <f>DATEDIF(J2295,DATE(2023,6,8),"Y")</f>
        <v>56</v>
      </c>
    </row>
    <row r="2296" spans="1:11" x14ac:dyDescent="0.25">
      <c r="A2296" s="25" t="s">
        <v>2324</v>
      </c>
      <c r="B2296" s="26">
        <v>1966</v>
      </c>
      <c r="C2296" s="26" t="s">
        <v>10</v>
      </c>
      <c r="D2296" s="26">
        <v>2</v>
      </c>
      <c r="E2296" s="26">
        <v>0</v>
      </c>
      <c r="F2296" s="45">
        <v>43817.45</v>
      </c>
      <c r="G2296" s="25" t="s">
        <v>11</v>
      </c>
      <c r="H2296" s="25" t="s">
        <v>12</v>
      </c>
      <c r="I2296" s="25" t="s">
        <v>23</v>
      </c>
      <c r="J2296" s="53">
        <f t="shared" si="35"/>
        <v>24290</v>
      </c>
      <c r="K2296" s="33">
        <f>DATEDIF(J2296,DATE(2023,6,8),"Y")</f>
        <v>56</v>
      </c>
    </row>
    <row r="2297" spans="1:11" x14ac:dyDescent="0.25">
      <c r="A2297" s="22" t="s">
        <v>2325</v>
      </c>
      <c r="B2297" s="23">
        <v>1980</v>
      </c>
      <c r="C2297" s="23" t="s">
        <v>15</v>
      </c>
      <c r="D2297" s="23">
        <v>10</v>
      </c>
      <c r="E2297" s="23">
        <v>2</v>
      </c>
      <c r="F2297" s="44">
        <v>43896.38</v>
      </c>
      <c r="G2297" s="22" t="s">
        <v>11</v>
      </c>
      <c r="H2297" s="22" t="s">
        <v>16</v>
      </c>
      <c r="I2297" s="22" t="s">
        <v>13</v>
      </c>
      <c r="J2297" s="52">
        <f t="shared" si="35"/>
        <v>29535</v>
      </c>
      <c r="K2297" s="32">
        <f>DATEDIF(J2297,DATE(2023,6,8),"Y")</f>
        <v>42</v>
      </c>
    </row>
    <row r="2298" spans="1:11" x14ac:dyDescent="0.25">
      <c r="A2298" s="25" t="s">
        <v>2326</v>
      </c>
      <c r="B2298" s="26">
        <v>1966</v>
      </c>
      <c r="C2298" s="26" t="s">
        <v>37</v>
      </c>
      <c r="D2298" s="26">
        <v>5</v>
      </c>
      <c r="E2298" s="26">
        <v>0</v>
      </c>
      <c r="F2298" s="45">
        <v>43921.18</v>
      </c>
      <c r="G2298" s="25" t="s">
        <v>11</v>
      </c>
      <c r="H2298" s="25" t="s">
        <v>11</v>
      </c>
      <c r="I2298" s="25" t="s">
        <v>23</v>
      </c>
      <c r="J2298" s="53">
        <f t="shared" si="35"/>
        <v>24385</v>
      </c>
      <c r="K2298" s="33">
        <f>DATEDIF(J2298,DATE(2023,6,8),"Y")</f>
        <v>56</v>
      </c>
    </row>
    <row r="2299" spans="1:11" x14ac:dyDescent="0.25">
      <c r="A2299" s="22" t="s">
        <v>2327</v>
      </c>
      <c r="B2299" s="23">
        <v>1988</v>
      </c>
      <c r="C2299" s="23" t="s">
        <v>10</v>
      </c>
      <c r="D2299" s="23">
        <v>16</v>
      </c>
      <c r="E2299" s="23">
        <v>1</v>
      </c>
      <c r="F2299" s="44">
        <v>43943.88</v>
      </c>
      <c r="G2299" s="22" t="s">
        <v>11</v>
      </c>
      <c r="H2299" s="22" t="s">
        <v>16</v>
      </c>
      <c r="I2299" s="22" t="s">
        <v>23</v>
      </c>
      <c r="J2299" s="52">
        <f t="shared" si="35"/>
        <v>32340</v>
      </c>
      <c r="K2299" s="32">
        <f>DATEDIF(J2299,DATE(2023,6,8),"Y")</f>
        <v>34</v>
      </c>
    </row>
    <row r="2300" spans="1:11" x14ac:dyDescent="0.25">
      <c r="A2300" s="25" t="s">
        <v>2328</v>
      </c>
      <c r="B2300" s="26">
        <v>1975</v>
      </c>
      <c r="C2300" s="26" t="s">
        <v>18</v>
      </c>
      <c r="D2300" s="26">
        <v>1</v>
      </c>
      <c r="E2300" s="26">
        <v>2</v>
      </c>
      <c r="F2300" s="45">
        <v>44202.65</v>
      </c>
      <c r="G2300" s="25" t="s">
        <v>11</v>
      </c>
      <c r="H2300" s="25" t="s">
        <v>11</v>
      </c>
      <c r="I2300" s="25" t="s">
        <v>13</v>
      </c>
      <c r="J2300" s="53">
        <f t="shared" si="35"/>
        <v>27546</v>
      </c>
      <c r="K2300" s="33">
        <f>DATEDIF(J2300,DATE(2023,6,8),"Y")</f>
        <v>48</v>
      </c>
    </row>
    <row r="2301" spans="1:11" x14ac:dyDescent="0.25">
      <c r="A2301" s="22" t="s">
        <v>2329</v>
      </c>
      <c r="B2301" s="23">
        <v>1968</v>
      </c>
      <c r="C2301" s="23" t="s">
        <v>15</v>
      </c>
      <c r="D2301" s="23">
        <v>24</v>
      </c>
      <c r="E2301" s="23">
        <v>2</v>
      </c>
      <c r="F2301" s="44">
        <v>44260.75</v>
      </c>
      <c r="G2301" s="22" t="s">
        <v>11</v>
      </c>
      <c r="H2301" s="22" t="s">
        <v>16</v>
      </c>
      <c r="I2301" s="22" t="s">
        <v>13</v>
      </c>
      <c r="J2301" s="52">
        <f t="shared" si="35"/>
        <v>25166</v>
      </c>
      <c r="K2301" s="32">
        <f>DATEDIF(J2301,DATE(2023,6,8),"Y")</f>
        <v>54</v>
      </c>
    </row>
    <row r="2302" spans="1:11" x14ac:dyDescent="0.25">
      <c r="A2302" s="25" t="s">
        <v>2330</v>
      </c>
      <c r="B2302" s="26">
        <v>1971</v>
      </c>
      <c r="C2302" s="26" t="s">
        <v>37</v>
      </c>
      <c r="D2302" s="26">
        <v>29</v>
      </c>
      <c r="E2302" s="26">
        <v>0</v>
      </c>
      <c r="F2302" s="45">
        <v>44400.41</v>
      </c>
      <c r="G2302" s="25" t="s">
        <v>11</v>
      </c>
      <c r="H2302" s="25" t="s">
        <v>11</v>
      </c>
      <c r="I2302" s="25" t="s">
        <v>13</v>
      </c>
      <c r="J2302" s="53">
        <f t="shared" si="35"/>
        <v>26235</v>
      </c>
      <c r="K2302" s="33">
        <f>DATEDIF(J2302,DATE(2023,6,8),"Y")</f>
        <v>51</v>
      </c>
    </row>
    <row r="2303" spans="1:11" x14ac:dyDescent="0.25">
      <c r="A2303" s="22" t="s">
        <v>2331</v>
      </c>
      <c r="B2303" s="23">
        <v>1967</v>
      </c>
      <c r="C2303" s="23" t="s">
        <v>20</v>
      </c>
      <c r="D2303" s="23">
        <v>14</v>
      </c>
      <c r="E2303" s="23">
        <v>0</v>
      </c>
      <c r="F2303" s="44">
        <v>44423.8</v>
      </c>
      <c r="G2303" s="22" t="s">
        <v>11</v>
      </c>
      <c r="H2303" s="22" t="s">
        <v>12</v>
      </c>
      <c r="I2303" s="22" t="s">
        <v>13</v>
      </c>
      <c r="J2303" s="52">
        <f t="shared" si="35"/>
        <v>24729</v>
      </c>
      <c r="K2303" s="32">
        <f>DATEDIF(J2303,DATE(2023,6,8),"Y")</f>
        <v>55</v>
      </c>
    </row>
    <row r="2304" spans="1:11" x14ac:dyDescent="0.25">
      <c r="A2304" s="25" t="s">
        <v>2332</v>
      </c>
      <c r="B2304" s="26">
        <v>2000</v>
      </c>
      <c r="C2304" s="26" t="s">
        <v>35</v>
      </c>
      <c r="D2304" s="26">
        <v>2</v>
      </c>
      <c r="E2304" s="26">
        <v>1</v>
      </c>
      <c r="F2304" s="45">
        <v>44501.4</v>
      </c>
      <c r="G2304" s="25" t="s">
        <v>11</v>
      </c>
      <c r="H2304" s="25" t="s">
        <v>12</v>
      </c>
      <c r="I2304" s="25" t="s">
        <v>13</v>
      </c>
      <c r="J2304" s="53">
        <f t="shared" si="35"/>
        <v>36740</v>
      </c>
      <c r="K2304" s="33">
        <f>DATEDIF(J2304,DATE(2023,6,8),"Y")</f>
        <v>22</v>
      </c>
    </row>
    <row r="2305" spans="1:11" x14ac:dyDescent="0.25">
      <c r="A2305" s="22" t="s">
        <v>2333</v>
      </c>
      <c r="B2305" s="23">
        <v>1993</v>
      </c>
      <c r="C2305" s="23" t="s">
        <v>37</v>
      </c>
      <c r="D2305" s="23">
        <v>11</v>
      </c>
      <c r="E2305" s="23">
        <v>2</v>
      </c>
      <c r="F2305" s="44">
        <v>44585.46</v>
      </c>
      <c r="G2305" s="22" t="s">
        <v>11</v>
      </c>
      <c r="H2305" s="22" t="s">
        <v>11</v>
      </c>
      <c r="I2305" s="22" t="s">
        <v>42</v>
      </c>
      <c r="J2305" s="52">
        <f t="shared" si="35"/>
        <v>34253</v>
      </c>
      <c r="K2305" s="32">
        <f>DATEDIF(J2305,DATE(2023,6,8),"Y")</f>
        <v>29</v>
      </c>
    </row>
    <row r="2306" spans="1:11" x14ac:dyDescent="0.25">
      <c r="A2306" s="25" t="s">
        <v>2334</v>
      </c>
      <c r="B2306" s="26">
        <v>1971</v>
      </c>
      <c r="C2306" s="26" t="s">
        <v>35</v>
      </c>
      <c r="D2306" s="26">
        <v>13</v>
      </c>
      <c r="E2306" s="26">
        <v>2</v>
      </c>
      <c r="F2306" s="45">
        <v>44641.2</v>
      </c>
      <c r="G2306" s="25" t="s">
        <v>11</v>
      </c>
      <c r="H2306" s="25" t="s">
        <v>12</v>
      </c>
      <c r="I2306" s="25" t="s">
        <v>247</v>
      </c>
      <c r="J2306" s="53">
        <f t="shared" si="35"/>
        <v>26158</v>
      </c>
      <c r="K2306" s="33">
        <f>DATEDIF(J2306,DATE(2023,6,8),"Y")</f>
        <v>51</v>
      </c>
    </row>
    <row r="2307" spans="1:11" x14ac:dyDescent="0.25">
      <c r="A2307" s="22" t="s">
        <v>2335</v>
      </c>
      <c r="B2307" s="23">
        <v>1962</v>
      </c>
      <c r="C2307" s="23" t="s">
        <v>30</v>
      </c>
      <c r="D2307" s="23">
        <v>17</v>
      </c>
      <c r="E2307" s="23">
        <v>0</v>
      </c>
      <c r="F2307" s="44">
        <v>45008.959999999999</v>
      </c>
      <c r="G2307" s="22" t="s">
        <v>11</v>
      </c>
      <c r="H2307" s="22" t="s">
        <v>11</v>
      </c>
      <c r="I2307" s="22" t="s">
        <v>13</v>
      </c>
      <c r="J2307" s="52">
        <f t="shared" ref="J2307:J2344" si="36">DATE(B2307,MONTH(1&amp;C2307),D2307)</f>
        <v>22997</v>
      </c>
      <c r="K2307" s="32">
        <f>DATEDIF(J2307,DATE(2023,6,8),"Y")</f>
        <v>60</v>
      </c>
    </row>
    <row r="2308" spans="1:11" x14ac:dyDescent="0.25">
      <c r="A2308" s="25" t="s">
        <v>2336</v>
      </c>
      <c r="B2308" s="26">
        <v>1974</v>
      </c>
      <c r="C2308" s="26" t="s">
        <v>35</v>
      </c>
      <c r="D2308" s="26">
        <v>9</v>
      </c>
      <c r="E2308" s="26">
        <v>2</v>
      </c>
      <c r="F2308" s="45">
        <v>45702.02</v>
      </c>
      <c r="G2308" s="25" t="s">
        <v>11</v>
      </c>
      <c r="H2308" s="25" t="s">
        <v>11</v>
      </c>
      <c r="I2308" s="25" t="s">
        <v>23</v>
      </c>
      <c r="J2308" s="53">
        <f t="shared" si="36"/>
        <v>27250</v>
      </c>
      <c r="K2308" s="33">
        <f>DATEDIF(J2308,DATE(2023,6,8),"Y")</f>
        <v>48</v>
      </c>
    </row>
    <row r="2309" spans="1:11" x14ac:dyDescent="0.25">
      <c r="A2309" s="22" t="s">
        <v>2337</v>
      </c>
      <c r="B2309" s="23">
        <v>1960</v>
      </c>
      <c r="C2309" s="23" t="s">
        <v>30</v>
      </c>
      <c r="D2309" s="23">
        <v>21</v>
      </c>
      <c r="E2309" s="23">
        <v>0</v>
      </c>
      <c r="F2309" s="44">
        <v>45710.21</v>
      </c>
      <c r="G2309" s="22" t="s">
        <v>11</v>
      </c>
      <c r="H2309" s="22" t="s">
        <v>11</v>
      </c>
      <c r="I2309" s="22" t="s">
        <v>168</v>
      </c>
      <c r="J2309" s="52">
        <f t="shared" si="36"/>
        <v>22271</v>
      </c>
      <c r="K2309" s="32">
        <f>DATEDIF(J2309,DATE(2023,6,8),"Y")</f>
        <v>62</v>
      </c>
    </row>
    <row r="2310" spans="1:11" x14ac:dyDescent="0.25">
      <c r="A2310" s="25" t="s">
        <v>2338</v>
      </c>
      <c r="B2310" s="26">
        <v>1979</v>
      </c>
      <c r="C2310" s="26" t="s">
        <v>35</v>
      </c>
      <c r="D2310" s="26">
        <v>12</v>
      </c>
      <c r="E2310" s="26">
        <v>0</v>
      </c>
      <c r="F2310" s="45">
        <v>45863.21</v>
      </c>
      <c r="G2310" s="25" t="s">
        <v>11</v>
      </c>
      <c r="H2310" s="25" t="s">
        <v>16</v>
      </c>
      <c r="I2310" s="25" t="s">
        <v>13</v>
      </c>
      <c r="J2310" s="53">
        <f t="shared" si="36"/>
        <v>29079</v>
      </c>
      <c r="K2310" s="33">
        <f>DATEDIF(J2310,DATE(2023,6,8),"Y")</f>
        <v>43</v>
      </c>
    </row>
    <row r="2311" spans="1:11" x14ac:dyDescent="0.25">
      <c r="A2311" s="22" t="s">
        <v>2339</v>
      </c>
      <c r="B2311" s="23">
        <v>1985</v>
      </c>
      <c r="C2311" s="23" t="s">
        <v>20</v>
      </c>
      <c r="D2311" s="23">
        <v>30</v>
      </c>
      <c r="E2311" s="23">
        <v>2</v>
      </c>
      <c r="F2311" s="44">
        <v>46113.51</v>
      </c>
      <c r="G2311" s="22" t="s">
        <v>11</v>
      </c>
      <c r="H2311" s="22" t="s">
        <v>12</v>
      </c>
      <c r="I2311" s="22" t="s">
        <v>42</v>
      </c>
      <c r="J2311" s="52">
        <f t="shared" si="36"/>
        <v>31320</v>
      </c>
      <c r="K2311" s="32">
        <f>DATEDIF(J2311,DATE(2023,6,8),"Y")</f>
        <v>37</v>
      </c>
    </row>
    <row r="2312" spans="1:11" x14ac:dyDescent="0.25">
      <c r="A2312" s="25" t="s">
        <v>2340</v>
      </c>
      <c r="B2312" s="26">
        <v>1962</v>
      </c>
      <c r="C2312" s="26" t="s">
        <v>30</v>
      </c>
      <c r="D2312" s="26">
        <v>4</v>
      </c>
      <c r="E2312" s="26">
        <v>3</v>
      </c>
      <c r="F2312" s="45">
        <v>46130.53</v>
      </c>
      <c r="G2312" s="25" t="s">
        <v>16</v>
      </c>
      <c r="H2312" s="25" t="s">
        <v>16</v>
      </c>
      <c r="I2312" s="25" t="s">
        <v>23</v>
      </c>
      <c r="J2312" s="53">
        <f t="shared" si="36"/>
        <v>22984</v>
      </c>
      <c r="K2312" s="33">
        <f>DATEDIF(J2312,DATE(2023,6,8),"Y")</f>
        <v>60</v>
      </c>
    </row>
    <row r="2313" spans="1:11" x14ac:dyDescent="0.25">
      <c r="A2313" s="22" t="s">
        <v>2341</v>
      </c>
      <c r="B2313" s="23">
        <v>1976</v>
      </c>
      <c r="C2313" s="23" t="s">
        <v>30</v>
      </c>
      <c r="D2313" s="23">
        <v>2</v>
      </c>
      <c r="E2313" s="23">
        <v>3</v>
      </c>
      <c r="F2313" s="44">
        <v>46151.12</v>
      </c>
      <c r="G2313" s="22" t="s">
        <v>16</v>
      </c>
      <c r="H2313" s="22" t="s">
        <v>12</v>
      </c>
      <c r="I2313" s="22" t="s">
        <v>13</v>
      </c>
      <c r="J2313" s="52">
        <f t="shared" si="36"/>
        <v>28096</v>
      </c>
      <c r="K2313" s="32">
        <f>DATEDIF(J2313,DATE(2023,6,8),"Y")</f>
        <v>46</v>
      </c>
    </row>
    <row r="2314" spans="1:11" x14ac:dyDescent="0.25">
      <c r="A2314" s="25" t="s">
        <v>2342</v>
      </c>
      <c r="B2314" s="26">
        <v>1978</v>
      </c>
      <c r="C2314" s="26" t="s">
        <v>35</v>
      </c>
      <c r="D2314" s="26">
        <v>17</v>
      </c>
      <c r="E2314" s="26">
        <v>2</v>
      </c>
      <c r="F2314" s="45">
        <v>46200.99</v>
      </c>
      <c r="G2314" s="25" t="s">
        <v>16</v>
      </c>
      <c r="H2314" s="25" t="s">
        <v>16</v>
      </c>
      <c r="I2314" s="25" t="s">
        <v>13</v>
      </c>
      <c r="J2314" s="53">
        <f t="shared" si="36"/>
        <v>28719</v>
      </c>
      <c r="K2314" s="33">
        <f>DATEDIF(J2314,DATE(2023,6,8),"Y")</f>
        <v>44</v>
      </c>
    </row>
    <row r="2315" spans="1:11" x14ac:dyDescent="0.25">
      <c r="A2315" s="22" t="s">
        <v>2343</v>
      </c>
      <c r="B2315" s="23">
        <v>1971</v>
      </c>
      <c r="C2315" s="23" t="s">
        <v>30</v>
      </c>
      <c r="D2315" s="23">
        <v>6</v>
      </c>
      <c r="E2315" s="23">
        <v>3</v>
      </c>
      <c r="F2315" s="44">
        <v>46255.11</v>
      </c>
      <c r="G2315" s="22" t="s">
        <v>16</v>
      </c>
      <c r="H2315" s="22" t="s">
        <v>12</v>
      </c>
      <c r="I2315" s="22" t="s">
        <v>247</v>
      </c>
      <c r="J2315" s="52">
        <f t="shared" si="36"/>
        <v>26273</v>
      </c>
      <c r="K2315" s="32">
        <f>DATEDIF(J2315,DATE(2023,6,8),"Y")</f>
        <v>51</v>
      </c>
    </row>
    <row r="2316" spans="1:11" x14ac:dyDescent="0.25">
      <c r="A2316" s="25" t="s">
        <v>2344</v>
      </c>
      <c r="B2316" s="26">
        <v>1961</v>
      </c>
      <c r="C2316" s="26" t="s">
        <v>35</v>
      </c>
      <c r="D2316" s="26">
        <v>8</v>
      </c>
      <c r="E2316" s="26">
        <v>0</v>
      </c>
      <c r="F2316" s="45">
        <v>46599.11</v>
      </c>
      <c r="G2316" s="25" t="s">
        <v>16</v>
      </c>
      <c r="H2316" s="25" t="s">
        <v>16</v>
      </c>
      <c r="I2316" s="25" t="s">
        <v>13</v>
      </c>
      <c r="J2316" s="53">
        <f t="shared" si="36"/>
        <v>22501</v>
      </c>
      <c r="K2316" s="33">
        <f>DATEDIF(J2316,DATE(2023,6,8),"Y")</f>
        <v>61</v>
      </c>
    </row>
    <row r="2317" spans="1:11" x14ac:dyDescent="0.25">
      <c r="A2317" s="22" t="s">
        <v>2345</v>
      </c>
      <c r="B2317" s="23">
        <v>1969</v>
      </c>
      <c r="C2317" s="23" t="s">
        <v>18</v>
      </c>
      <c r="D2317" s="23">
        <v>23</v>
      </c>
      <c r="E2317" s="23">
        <v>3</v>
      </c>
      <c r="F2317" s="44">
        <v>46661.440000000002</v>
      </c>
      <c r="G2317" s="22" t="s">
        <v>16</v>
      </c>
      <c r="H2317" s="22" t="s">
        <v>12</v>
      </c>
      <c r="I2317" s="22" t="s">
        <v>23</v>
      </c>
      <c r="J2317" s="52">
        <f t="shared" si="36"/>
        <v>25377</v>
      </c>
      <c r="K2317" s="32">
        <f>DATEDIF(J2317,DATE(2023,6,8),"Y")</f>
        <v>53</v>
      </c>
    </row>
    <row r="2318" spans="1:11" x14ac:dyDescent="0.25">
      <c r="A2318" s="25" t="s">
        <v>2346</v>
      </c>
      <c r="B2318" s="26">
        <v>1960</v>
      </c>
      <c r="C2318" s="26" t="s">
        <v>15</v>
      </c>
      <c r="D2318" s="26">
        <v>17</v>
      </c>
      <c r="E2318" s="26">
        <v>3</v>
      </c>
      <c r="F2318" s="45">
        <v>46718.16</v>
      </c>
      <c r="G2318" s="25" t="s">
        <v>16</v>
      </c>
      <c r="H2318" s="25" t="s">
        <v>16</v>
      </c>
      <c r="I2318" s="25" t="s">
        <v>23</v>
      </c>
      <c r="J2318" s="53">
        <f t="shared" si="36"/>
        <v>22237</v>
      </c>
      <c r="K2318" s="33">
        <f>DATEDIF(J2318,DATE(2023,6,8),"Y")</f>
        <v>62</v>
      </c>
    </row>
    <row r="2319" spans="1:11" x14ac:dyDescent="0.25">
      <c r="A2319" s="22" t="s">
        <v>2347</v>
      </c>
      <c r="B2319" s="23">
        <v>1958</v>
      </c>
      <c r="C2319" s="23" t="s">
        <v>20</v>
      </c>
      <c r="D2319" s="23">
        <v>15</v>
      </c>
      <c r="E2319" s="23">
        <v>0</v>
      </c>
      <c r="F2319" s="44">
        <v>46889.26</v>
      </c>
      <c r="G2319" s="22" t="s">
        <v>11</v>
      </c>
      <c r="H2319" s="22" t="s">
        <v>12</v>
      </c>
      <c r="I2319" s="22" t="s">
        <v>13</v>
      </c>
      <c r="J2319" s="52">
        <f t="shared" si="36"/>
        <v>21443</v>
      </c>
      <c r="K2319" s="32">
        <f>DATEDIF(J2319,DATE(2023,6,8),"Y")</f>
        <v>64</v>
      </c>
    </row>
    <row r="2320" spans="1:11" x14ac:dyDescent="0.25">
      <c r="A2320" s="25" t="s">
        <v>2348</v>
      </c>
      <c r="B2320" s="26">
        <v>1959</v>
      </c>
      <c r="C2320" s="26" t="s">
        <v>10</v>
      </c>
      <c r="D2320" s="26">
        <v>14</v>
      </c>
      <c r="E2320" s="26">
        <v>0</v>
      </c>
      <c r="F2320" s="45">
        <v>47055.53</v>
      </c>
      <c r="G2320" s="25" t="s">
        <v>11</v>
      </c>
      <c r="H2320" s="25" t="s">
        <v>16</v>
      </c>
      <c r="I2320" s="25" t="s">
        <v>13</v>
      </c>
      <c r="J2320" s="53">
        <f t="shared" si="36"/>
        <v>21745</v>
      </c>
      <c r="K2320" s="33">
        <f>DATEDIF(J2320,DATE(2023,6,8),"Y")</f>
        <v>63</v>
      </c>
    </row>
    <row r="2321" spans="1:11" x14ac:dyDescent="0.25">
      <c r="A2321" s="22" t="s">
        <v>2349</v>
      </c>
      <c r="B2321" s="23">
        <v>1970</v>
      </c>
      <c r="C2321" s="23" t="s">
        <v>30</v>
      </c>
      <c r="D2321" s="23">
        <v>28</v>
      </c>
      <c r="E2321" s="23">
        <v>2</v>
      </c>
      <c r="F2321" s="44">
        <v>47269.85</v>
      </c>
      <c r="G2321" s="22" t="s">
        <v>16</v>
      </c>
      <c r="H2321" s="22" t="s">
        <v>11</v>
      </c>
      <c r="I2321" s="22" t="s">
        <v>13</v>
      </c>
      <c r="J2321" s="52">
        <f t="shared" si="36"/>
        <v>25930</v>
      </c>
      <c r="K2321" s="32">
        <f>DATEDIF(J2321,DATE(2023,6,8),"Y")</f>
        <v>52</v>
      </c>
    </row>
    <row r="2322" spans="1:11" x14ac:dyDescent="0.25">
      <c r="A2322" s="25" t="s">
        <v>2350</v>
      </c>
      <c r="B2322" s="26">
        <v>1958</v>
      </c>
      <c r="C2322" s="26" t="s">
        <v>20</v>
      </c>
      <c r="D2322" s="26">
        <v>3</v>
      </c>
      <c r="E2322" s="26">
        <v>2</v>
      </c>
      <c r="F2322" s="45">
        <v>47291.06</v>
      </c>
      <c r="G2322" s="25" t="s">
        <v>11</v>
      </c>
      <c r="H2322" s="25" t="s">
        <v>16</v>
      </c>
      <c r="I2322" s="25" t="s">
        <v>42</v>
      </c>
      <c r="J2322" s="53">
        <f t="shared" si="36"/>
        <v>21431</v>
      </c>
      <c r="K2322" s="33">
        <f>DATEDIF(J2322,DATE(2023,6,8),"Y")</f>
        <v>64</v>
      </c>
    </row>
    <row r="2323" spans="1:11" x14ac:dyDescent="0.25">
      <c r="A2323" s="22" t="s">
        <v>2351</v>
      </c>
      <c r="B2323" s="23">
        <v>1959</v>
      </c>
      <c r="C2323" s="23" t="s">
        <v>37</v>
      </c>
      <c r="D2323" s="23">
        <v>4</v>
      </c>
      <c r="E2323" s="23">
        <v>2</v>
      </c>
      <c r="F2323" s="44">
        <v>47305.31</v>
      </c>
      <c r="G2323" s="22" t="s">
        <v>11</v>
      </c>
      <c r="H2323" s="22" t="s">
        <v>16</v>
      </c>
      <c r="I2323" s="22" t="s">
        <v>42</v>
      </c>
      <c r="J2323" s="52">
        <f t="shared" si="36"/>
        <v>21827</v>
      </c>
      <c r="K2323" s="32">
        <f>DATEDIF(J2323,DATE(2023,6,8),"Y")</f>
        <v>63</v>
      </c>
    </row>
    <row r="2324" spans="1:11" x14ac:dyDescent="0.25">
      <c r="A2324" s="25" t="s">
        <v>2352</v>
      </c>
      <c r="B2324" s="26">
        <v>1961</v>
      </c>
      <c r="C2324" s="26" t="s">
        <v>18</v>
      </c>
      <c r="D2324" s="26">
        <v>13</v>
      </c>
      <c r="E2324" s="26">
        <v>1</v>
      </c>
      <c r="F2324" s="45">
        <v>47403.88</v>
      </c>
      <c r="G2324" s="25" t="s">
        <v>16</v>
      </c>
      <c r="H2324" s="25" t="s">
        <v>12</v>
      </c>
      <c r="I2324" s="25" t="s">
        <v>42</v>
      </c>
      <c r="J2324" s="53">
        <f t="shared" si="36"/>
        <v>22445</v>
      </c>
      <c r="K2324" s="33">
        <f>DATEDIF(J2324,DATE(2023,6,8),"Y")</f>
        <v>61</v>
      </c>
    </row>
    <row r="2325" spans="1:11" x14ac:dyDescent="0.25">
      <c r="A2325" s="22" t="s">
        <v>2353</v>
      </c>
      <c r="B2325" s="23">
        <v>1971</v>
      </c>
      <c r="C2325" s="23" t="s">
        <v>20</v>
      </c>
      <c r="D2325" s="23">
        <v>27</v>
      </c>
      <c r="E2325" s="23">
        <v>2</v>
      </c>
      <c r="F2325" s="44">
        <v>47462.89</v>
      </c>
      <c r="G2325" s="22" t="s">
        <v>16</v>
      </c>
      <c r="H2325" s="22" t="s">
        <v>11</v>
      </c>
      <c r="I2325" s="22" t="s">
        <v>13</v>
      </c>
      <c r="J2325" s="52">
        <f t="shared" si="36"/>
        <v>26203</v>
      </c>
      <c r="K2325" s="32">
        <f>DATEDIF(J2325,DATE(2023,6,8),"Y")</f>
        <v>51</v>
      </c>
    </row>
    <row r="2326" spans="1:11" x14ac:dyDescent="0.25">
      <c r="A2326" s="25" t="s">
        <v>2354</v>
      </c>
      <c r="B2326" s="26">
        <v>1964</v>
      </c>
      <c r="C2326" s="26" t="s">
        <v>15</v>
      </c>
      <c r="D2326" s="26">
        <v>7</v>
      </c>
      <c r="E2326" s="26">
        <v>2</v>
      </c>
      <c r="F2326" s="45">
        <v>47496.49</v>
      </c>
      <c r="G2326" s="25" t="s">
        <v>16</v>
      </c>
      <c r="H2326" s="25" t="s">
        <v>12</v>
      </c>
      <c r="I2326" s="25" t="s">
        <v>23</v>
      </c>
      <c r="J2326" s="53">
        <f t="shared" si="36"/>
        <v>23688</v>
      </c>
      <c r="K2326" s="33">
        <f>DATEDIF(J2326,DATE(2023,6,8),"Y")</f>
        <v>58</v>
      </c>
    </row>
    <row r="2327" spans="1:11" x14ac:dyDescent="0.25">
      <c r="A2327" s="22" t="s">
        <v>2355</v>
      </c>
      <c r="B2327" s="23">
        <v>1963</v>
      </c>
      <c r="C2327" s="23" t="s">
        <v>35</v>
      </c>
      <c r="D2327" s="23">
        <v>5</v>
      </c>
      <c r="E2327" s="23">
        <v>1</v>
      </c>
      <c r="F2327" s="44">
        <v>47896.79</v>
      </c>
      <c r="G2327" s="22" t="s">
        <v>16</v>
      </c>
      <c r="H2327" s="22" t="s">
        <v>12</v>
      </c>
      <c r="I2327" s="22" t="s">
        <v>247</v>
      </c>
      <c r="J2327" s="52">
        <f t="shared" si="36"/>
        <v>23228</v>
      </c>
      <c r="K2327" s="32">
        <f>DATEDIF(J2327,DATE(2023,6,8),"Y")</f>
        <v>59</v>
      </c>
    </row>
    <row r="2328" spans="1:11" x14ac:dyDescent="0.25">
      <c r="A2328" s="25" t="s">
        <v>2356</v>
      </c>
      <c r="B2328" s="26">
        <v>1958</v>
      </c>
      <c r="C2328" s="26" t="s">
        <v>15</v>
      </c>
      <c r="D2328" s="26">
        <v>16</v>
      </c>
      <c r="E2328" s="26">
        <v>1</v>
      </c>
      <c r="F2328" s="45">
        <v>47928.03</v>
      </c>
      <c r="G2328" s="25" t="s">
        <v>11</v>
      </c>
      <c r="H2328" s="25" t="s">
        <v>12</v>
      </c>
      <c r="I2328" s="25" t="s">
        <v>42</v>
      </c>
      <c r="J2328" s="53">
        <f t="shared" si="36"/>
        <v>21505</v>
      </c>
      <c r="K2328" s="33">
        <f>DATEDIF(J2328,DATE(2023,6,8),"Y")</f>
        <v>64</v>
      </c>
    </row>
    <row r="2329" spans="1:11" x14ac:dyDescent="0.25">
      <c r="A2329" s="22" t="s">
        <v>2357</v>
      </c>
      <c r="B2329" s="23">
        <v>1962</v>
      </c>
      <c r="C2329" s="23" t="s">
        <v>35</v>
      </c>
      <c r="D2329" s="23">
        <v>27</v>
      </c>
      <c r="E2329" s="23">
        <v>0</v>
      </c>
      <c r="F2329" s="44">
        <v>48173.36</v>
      </c>
      <c r="G2329" s="22" t="s">
        <v>16</v>
      </c>
      <c r="H2329" s="22" t="s">
        <v>12</v>
      </c>
      <c r="I2329" s="22" t="s">
        <v>42</v>
      </c>
      <c r="J2329" s="52">
        <f t="shared" si="36"/>
        <v>22885</v>
      </c>
      <c r="K2329" s="32">
        <f>DATEDIF(J2329,DATE(2023,6,8),"Y")</f>
        <v>60</v>
      </c>
    </row>
    <row r="2330" spans="1:11" x14ac:dyDescent="0.25">
      <c r="A2330" s="25" t="s">
        <v>2358</v>
      </c>
      <c r="B2330" s="26">
        <v>1961</v>
      </c>
      <c r="C2330" s="26" t="s">
        <v>30</v>
      </c>
      <c r="D2330" s="26">
        <v>21</v>
      </c>
      <c r="E2330" s="26">
        <v>1</v>
      </c>
      <c r="F2330" s="45">
        <v>48517.56</v>
      </c>
      <c r="G2330" s="25" t="s">
        <v>16</v>
      </c>
      <c r="H2330" s="25" t="s">
        <v>12</v>
      </c>
      <c r="I2330" s="25" t="s">
        <v>247</v>
      </c>
      <c r="J2330" s="53">
        <f t="shared" si="36"/>
        <v>22636</v>
      </c>
      <c r="K2330" s="33">
        <f>DATEDIF(J2330,DATE(2023,6,8),"Y")</f>
        <v>61</v>
      </c>
    </row>
    <row r="2331" spans="1:11" x14ac:dyDescent="0.25">
      <c r="A2331" s="22" t="s">
        <v>2359</v>
      </c>
      <c r="B2331" s="23">
        <v>1968</v>
      </c>
      <c r="C2331" s="23" t="s">
        <v>30</v>
      </c>
      <c r="D2331" s="23">
        <v>1</v>
      </c>
      <c r="E2331" s="23">
        <v>3</v>
      </c>
      <c r="F2331" s="44">
        <v>48549.18</v>
      </c>
      <c r="G2331" s="22" t="s">
        <v>16</v>
      </c>
      <c r="H2331" s="22" t="s">
        <v>12</v>
      </c>
      <c r="I2331" s="22" t="s">
        <v>168</v>
      </c>
      <c r="J2331" s="52">
        <f t="shared" si="36"/>
        <v>25173</v>
      </c>
      <c r="K2331" s="32">
        <f>DATEDIF(J2331,DATE(2023,6,8),"Y")</f>
        <v>54</v>
      </c>
    </row>
    <row r="2332" spans="1:11" x14ac:dyDescent="0.25">
      <c r="A2332" s="25" t="s">
        <v>2360</v>
      </c>
      <c r="B2332" s="26">
        <v>1962</v>
      </c>
      <c r="C2332" s="26" t="s">
        <v>37</v>
      </c>
      <c r="D2332" s="26">
        <v>11</v>
      </c>
      <c r="E2332" s="26">
        <v>0</v>
      </c>
      <c r="F2332" s="45">
        <v>48673.56</v>
      </c>
      <c r="G2332" s="25" t="s">
        <v>16</v>
      </c>
      <c r="H2332" s="25" t="s">
        <v>11</v>
      </c>
      <c r="I2332" s="25" t="s">
        <v>13</v>
      </c>
      <c r="J2332" s="53">
        <f t="shared" si="36"/>
        <v>22930</v>
      </c>
      <c r="K2332" s="33">
        <f>DATEDIF(J2332,DATE(2023,6,8),"Y")</f>
        <v>60</v>
      </c>
    </row>
    <row r="2333" spans="1:11" x14ac:dyDescent="0.25">
      <c r="A2333" s="22" t="s">
        <v>2361</v>
      </c>
      <c r="B2333" s="23">
        <v>1965</v>
      </c>
      <c r="C2333" s="23" t="s">
        <v>37</v>
      </c>
      <c r="D2333" s="23">
        <v>27</v>
      </c>
      <c r="E2333" s="23">
        <v>1</v>
      </c>
      <c r="F2333" s="44">
        <v>48675.519999999997</v>
      </c>
      <c r="G2333" s="22" t="s">
        <v>16</v>
      </c>
      <c r="H2333" s="22" t="s">
        <v>11</v>
      </c>
      <c r="I2333" s="22" t="s">
        <v>13</v>
      </c>
      <c r="J2333" s="52">
        <f t="shared" si="36"/>
        <v>24042</v>
      </c>
      <c r="K2333" s="32">
        <f>DATEDIF(J2333,DATE(2023,6,8),"Y")</f>
        <v>57</v>
      </c>
    </row>
    <row r="2334" spans="1:11" x14ac:dyDescent="0.25">
      <c r="A2334" s="25" t="s">
        <v>2362</v>
      </c>
      <c r="B2334" s="26">
        <v>1959</v>
      </c>
      <c r="C2334" s="26" t="s">
        <v>10</v>
      </c>
      <c r="D2334" s="26">
        <v>22</v>
      </c>
      <c r="E2334" s="26">
        <v>0</v>
      </c>
      <c r="F2334" s="45">
        <v>48824.45</v>
      </c>
      <c r="G2334" s="25" t="s">
        <v>11</v>
      </c>
      <c r="H2334" s="25" t="s">
        <v>16</v>
      </c>
      <c r="I2334" s="25" t="s">
        <v>42</v>
      </c>
      <c r="J2334" s="53">
        <f t="shared" si="36"/>
        <v>21753</v>
      </c>
      <c r="K2334" s="33">
        <f>DATEDIF(J2334,DATE(2023,6,8),"Y")</f>
        <v>63</v>
      </c>
    </row>
    <row r="2335" spans="1:11" x14ac:dyDescent="0.25">
      <c r="A2335" s="22" t="s">
        <v>2363</v>
      </c>
      <c r="B2335" s="23">
        <v>1978</v>
      </c>
      <c r="C2335" s="23" t="s">
        <v>30</v>
      </c>
      <c r="D2335" s="23">
        <v>29</v>
      </c>
      <c r="E2335" s="23">
        <v>0</v>
      </c>
      <c r="F2335" s="44">
        <v>48885.14</v>
      </c>
      <c r="G2335" s="22" t="s">
        <v>16</v>
      </c>
      <c r="H2335" s="22" t="s">
        <v>11</v>
      </c>
      <c r="I2335" s="22" t="s">
        <v>13</v>
      </c>
      <c r="J2335" s="52">
        <f t="shared" si="36"/>
        <v>28853</v>
      </c>
      <c r="K2335" s="32">
        <f>DATEDIF(J2335,DATE(2023,6,8),"Y")</f>
        <v>44</v>
      </c>
    </row>
    <row r="2336" spans="1:11" x14ac:dyDescent="0.25">
      <c r="A2336" s="25" t="s">
        <v>2364</v>
      </c>
      <c r="B2336" s="26">
        <v>1963</v>
      </c>
      <c r="C2336" s="26" t="s">
        <v>20</v>
      </c>
      <c r="D2336" s="26">
        <v>4</v>
      </c>
      <c r="E2336" s="26">
        <v>1</v>
      </c>
      <c r="F2336" s="45">
        <v>48970.25</v>
      </c>
      <c r="G2336" s="25" t="s">
        <v>16</v>
      </c>
      <c r="H2336" s="25" t="s">
        <v>11</v>
      </c>
      <c r="I2336" s="25" t="s">
        <v>13</v>
      </c>
      <c r="J2336" s="53">
        <f t="shared" si="36"/>
        <v>23258</v>
      </c>
      <c r="K2336" s="33">
        <f>DATEDIF(J2336,DATE(2023,6,8),"Y")</f>
        <v>59</v>
      </c>
    </row>
    <row r="2337" spans="1:11" x14ac:dyDescent="0.25">
      <c r="A2337" s="22" t="s">
        <v>2365</v>
      </c>
      <c r="B2337" s="23">
        <v>1958</v>
      </c>
      <c r="C2337" s="23" t="s">
        <v>18</v>
      </c>
      <c r="D2337" s="23">
        <v>27</v>
      </c>
      <c r="E2337" s="23">
        <v>2</v>
      </c>
      <c r="F2337" s="44">
        <v>49577.66</v>
      </c>
      <c r="G2337" s="22" t="s">
        <v>11</v>
      </c>
      <c r="H2337" s="22" t="s">
        <v>11</v>
      </c>
      <c r="I2337" s="22" t="s">
        <v>13</v>
      </c>
      <c r="J2337" s="52">
        <f t="shared" si="36"/>
        <v>21363</v>
      </c>
      <c r="K2337" s="32">
        <f>DATEDIF(J2337,DATE(2023,6,8),"Y")</f>
        <v>64</v>
      </c>
    </row>
    <row r="2338" spans="1:11" x14ac:dyDescent="0.25">
      <c r="A2338" s="25" t="s">
        <v>2366</v>
      </c>
      <c r="B2338" s="26">
        <v>1994</v>
      </c>
      <c r="C2338" s="26" t="s">
        <v>37</v>
      </c>
      <c r="D2338" s="26">
        <v>27</v>
      </c>
      <c r="E2338" s="26">
        <v>1</v>
      </c>
      <c r="F2338" s="45">
        <v>51194.559999999998</v>
      </c>
      <c r="G2338" s="25" t="s">
        <v>16</v>
      </c>
      <c r="H2338" s="25" t="s">
        <v>12</v>
      </c>
      <c r="I2338" s="25" t="s">
        <v>42</v>
      </c>
      <c r="J2338" s="53">
        <f t="shared" si="36"/>
        <v>34634</v>
      </c>
      <c r="K2338" s="33">
        <f>DATEDIF(J2338,DATE(2023,6,8),"Y")</f>
        <v>28</v>
      </c>
    </row>
    <row r="2339" spans="1:11" x14ac:dyDescent="0.25">
      <c r="A2339" s="22" t="s">
        <v>2367</v>
      </c>
      <c r="B2339" s="23">
        <v>1962</v>
      </c>
      <c r="C2339" s="23" t="s">
        <v>35</v>
      </c>
      <c r="D2339" s="23">
        <v>4</v>
      </c>
      <c r="E2339" s="23">
        <v>0</v>
      </c>
      <c r="F2339" s="44">
        <v>52590.83</v>
      </c>
      <c r="G2339" s="22" t="s">
        <v>16</v>
      </c>
      <c r="H2339" s="22" t="s">
        <v>12</v>
      </c>
      <c r="I2339" s="22" t="s">
        <v>42</v>
      </c>
      <c r="J2339" s="52">
        <f t="shared" si="36"/>
        <v>22862</v>
      </c>
      <c r="K2339" s="32">
        <f>DATEDIF(J2339,DATE(2023,6,8),"Y")</f>
        <v>60</v>
      </c>
    </row>
    <row r="2340" spans="1:11" x14ac:dyDescent="0.25">
      <c r="A2340" s="25" t="s">
        <v>2368</v>
      </c>
      <c r="B2340" s="26">
        <v>1989</v>
      </c>
      <c r="C2340" s="26" t="s">
        <v>18</v>
      </c>
      <c r="D2340" s="26">
        <v>19</v>
      </c>
      <c r="E2340" s="26">
        <v>0</v>
      </c>
      <c r="F2340" s="45">
        <v>55135.4</v>
      </c>
      <c r="G2340" s="25" t="s">
        <v>16</v>
      </c>
      <c r="H2340" s="25" t="s">
        <v>11</v>
      </c>
      <c r="I2340" s="25" t="s">
        <v>23</v>
      </c>
      <c r="J2340" s="53">
        <f t="shared" si="36"/>
        <v>32678</v>
      </c>
      <c r="K2340" s="33">
        <f>DATEDIF(J2340,DATE(2023,6,8),"Y")</f>
        <v>33</v>
      </c>
    </row>
    <row r="2341" spans="1:11" x14ac:dyDescent="0.25">
      <c r="A2341" s="22" t="s">
        <v>2369</v>
      </c>
      <c r="B2341" s="23">
        <v>1991</v>
      </c>
      <c r="C2341" s="23" t="s">
        <v>18</v>
      </c>
      <c r="D2341" s="23">
        <v>6</v>
      </c>
      <c r="E2341" s="23">
        <v>1</v>
      </c>
      <c r="F2341" s="44">
        <v>58571.07</v>
      </c>
      <c r="G2341" s="22" t="s">
        <v>16</v>
      </c>
      <c r="H2341" s="22" t="s">
        <v>12</v>
      </c>
      <c r="I2341" s="22" t="s">
        <v>247</v>
      </c>
      <c r="J2341" s="52">
        <f t="shared" si="36"/>
        <v>33395</v>
      </c>
      <c r="K2341" s="32">
        <f>DATEDIF(J2341,DATE(2023,6,8),"Y")</f>
        <v>32</v>
      </c>
    </row>
    <row r="2342" spans="1:11" x14ac:dyDescent="0.25">
      <c r="A2342" s="25" t="s">
        <v>2370</v>
      </c>
      <c r="B2342" s="26">
        <v>1970</v>
      </c>
      <c r="C2342" s="26" t="s">
        <v>20</v>
      </c>
      <c r="D2342" s="26">
        <v>11</v>
      </c>
      <c r="E2342" s="26">
        <v>3</v>
      </c>
      <c r="F2342" s="45">
        <v>60021.4</v>
      </c>
      <c r="G2342" s="25" t="s">
        <v>16</v>
      </c>
      <c r="H2342" s="25" t="s">
        <v>16</v>
      </c>
      <c r="I2342" s="25" t="s">
        <v>23</v>
      </c>
      <c r="J2342" s="53">
        <f t="shared" si="36"/>
        <v>25822</v>
      </c>
      <c r="K2342" s="33">
        <f>DATEDIF(J2342,DATE(2023,6,8),"Y")</f>
        <v>52</v>
      </c>
    </row>
    <row r="2343" spans="1:11" x14ac:dyDescent="0.25">
      <c r="A2343" s="22" t="s">
        <v>2371</v>
      </c>
      <c r="B2343" s="23">
        <v>1977</v>
      </c>
      <c r="C2343" s="23" t="s">
        <v>18</v>
      </c>
      <c r="D2343" s="23">
        <v>8</v>
      </c>
      <c r="E2343" s="23">
        <v>0</v>
      </c>
      <c r="F2343" s="44">
        <v>62592.87</v>
      </c>
      <c r="G2343" s="22" t="s">
        <v>11</v>
      </c>
      <c r="H2343" s="22" t="s">
        <v>12</v>
      </c>
      <c r="I2343" s="22" t="s">
        <v>13</v>
      </c>
      <c r="J2343" s="52">
        <f t="shared" si="36"/>
        <v>28284</v>
      </c>
      <c r="K2343" s="32">
        <f>DATEDIF(J2343,DATE(2023,6,8),"Y")</f>
        <v>46</v>
      </c>
    </row>
    <row r="2344" spans="1:11" x14ac:dyDescent="0.25">
      <c r="A2344" s="16" t="s">
        <v>2372</v>
      </c>
      <c r="B2344" s="17">
        <v>1968</v>
      </c>
      <c r="C2344" s="17" t="s">
        <v>37</v>
      </c>
      <c r="D2344" s="17">
        <v>12</v>
      </c>
      <c r="E2344" s="17">
        <v>0</v>
      </c>
      <c r="F2344" s="46">
        <v>63770.43</v>
      </c>
      <c r="G2344" s="16" t="s">
        <v>16</v>
      </c>
      <c r="H2344" s="16" t="s">
        <v>12</v>
      </c>
      <c r="I2344" s="16" t="s">
        <v>13</v>
      </c>
      <c r="J2344" s="54">
        <f t="shared" si="36"/>
        <v>25123</v>
      </c>
      <c r="K2344" s="34">
        <f>DATEDIF(J2344,DATE(2023,6,8),"Y")</f>
        <v>54</v>
      </c>
    </row>
  </sheetData>
  <mergeCells count="3">
    <mergeCell ref="O2:P2"/>
    <mergeCell ref="O16:P16"/>
    <mergeCell ref="O21:P21"/>
  </mergeCells>
  <phoneticPr fontId="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3E4E6-7416-484B-A4C6-E8004DBDD53D}">
  <dimension ref="A1:Q2336"/>
  <sheetViews>
    <sheetView zoomScale="82" zoomScaleNormal="10" workbookViewId="0">
      <selection activeCell="D20" sqref="D20"/>
    </sheetView>
  </sheetViews>
  <sheetFormatPr defaultRowHeight="15" x14ac:dyDescent="0.25"/>
  <cols>
    <col min="1" max="1" width="14" customWidth="1"/>
    <col min="2" max="2" width="6.7109375" customWidth="1"/>
    <col min="3" max="3" width="9" customWidth="1"/>
    <col min="4" max="4" width="13.85546875" customWidth="1"/>
    <col min="5" max="5" width="20.42578125" bestFit="1" customWidth="1"/>
    <col min="6" max="6" width="15.7109375" customWidth="1"/>
    <col min="7" max="7" width="26.140625" customWidth="1"/>
    <col min="8" max="8" width="9.7109375" customWidth="1"/>
    <col min="9" max="9" width="15.5703125" customWidth="1"/>
    <col min="10" max="10" width="16.85546875" customWidth="1"/>
    <col min="11" max="11" width="10.5703125" customWidth="1"/>
    <col min="12" max="12" width="15.140625" customWidth="1"/>
    <col min="13" max="14" width="10.85546875" customWidth="1"/>
    <col min="15" max="15" width="15.7109375" customWidth="1"/>
    <col min="16" max="16" width="6.85546875" customWidth="1"/>
    <col min="17" max="17" width="20.5703125" bestFit="1" customWidth="1"/>
    <col min="18" max="18" width="16" bestFit="1" customWidth="1"/>
  </cols>
  <sheetData>
    <row r="1" spans="1:17" ht="18" customHeight="1" x14ac:dyDescent="0.25">
      <c r="A1" s="58" t="s">
        <v>0</v>
      </c>
      <c r="B1" s="58" t="s">
        <v>2373</v>
      </c>
      <c r="C1" s="58" t="s">
        <v>2374</v>
      </c>
      <c r="D1" s="58" t="s">
        <v>2375</v>
      </c>
      <c r="E1" s="58" t="s">
        <v>2376</v>
      </c>
      <c r="F1" s="59" t="s">
        <v>2377</v>
      </c>
      <c r="G1" s="59" t="s">
        <v>2378</v>
      </c>
      <c r="H1" s="60" t="s">
        <v>2379</v>
      </c>
      <c r="I1" s="60" t="s">
        <v>4740</v>
      </c>
      <c r="J1" s="60" t="s">
        <v>4741</v>
      </c>
      <c r="K1" s="56" t="s">
        <v>5</v>
      </c>
      <c r="L1" s="55" t="s">
        <v>6</v>
      </c>
      <c r="M1" s="55" t="s">
        <v>7</v>
      </c>
      <c r="N1" s="57" t="s">
        <v>8</v>
      </c>
      <c r="O1" s="40" t="s">
        <v>4742</v>
      </c>
      <c r="P1" s="41" t="s">
        <v>4743</v>
      </c>
      <c r="Q1" s="35" t="s">
        <v>4738</v>
      </c>
    </row>
    <row r="2" spans="1:17" x14ac:dyDescent="0.25">
      <c r="A2" s="20" t="s">
        <v>2372</v>
      </c>
      <c r="B2" s="47">
        <f>VLOOKUP($A2,'Medical Examinations'!$A:$J,2,FALSE)</f>
        <v>47.41</v>
      </c>
      <c r="C2" s="47">
        <f>VLOOKUP($A2,'Medical Examinations'!$A:$J,3,FALSE)</f>
        <v>7.47</v>
      </c>
      <c r="D2" s="26" t="str">
        <f>VLOOKUP($A2,'Medical Examinations'!$A:$J,4,FALSE)</f>
        <v>No</v>
      </c>
      <c r="E2" s="26" t="str">
        <f>VLOOKUP($A2,'Medical Examinations'!$A:$J,5,FALSE)</f>
        <v>No</v>
      </c>
      <c r="F2" s="26" t="str">
        <f>VLOOKUP($A2,'Medical Examinations'!$A:$J,6,FALSE)</f>
        <v>No</v>
      </c>
      <c r="G2" s="26">
        <f>VLOOKUP($A2,'Medical Examinations'!$A:$J,7,FALSE)</f>
        <v>0</v>
      </c>
      <c r="H2" s="26" t="str">
        <f>VLOOKUP($A2,'Medical Examinations'!$A:$J,8,FALSE)</f>
        <v>yes</v>
      </c>
      <c r="I2" s="26" t="str">
        <f>VLOOKUP($A2,'Medical Examinations'!$A:$J,9,FALSE)</f>
        <v>Obesity</v>
      </c>
      <c r="J2" s="26" t="str">
        <f>VLOOKUP($A2,'Medical Examinations'!$A:$J,10,FALSE)</f>
        <v>Diabetes</v>
      </c>
      <c r="K2">
        <f>VLOOKUP($A2,'Hospitalisation Details'!$A:$K,6,FALSE)</f>
        <v>63770.43</v>
      </c>
      <c r="L2" t="str">
        <f>VLOOKUP($A2,'Hospitalisation Details'!$A:$K,7,FALSE)</f>
        <v>tier - 1</v>
      </c>
      <c r="M2" t="str">
        <f>VLOOKUP($A2,'Hospitalisation Details'!$A:$K,8,FALSE)</f>
        <v>tier - 3</v>
      </c>
      <c r="N2" t="str">
        <f>VLOOKUP($A2,'Hospitalisation Details'!$A:$K,9,FALSE)</f>
        <v>R1013</v>
      </c>
      <c r="O2">
        <f>VLOOKUP($A2,'Hospitalisation Details'!$A:$K,10,FALSE)</f>
        <v>25123</v>
      </c>
      <c r="P2">
        <f>VLOOKUP($A2,'Hospitalisation Details'!$A:$K,11,FALSE)</f>
        <v>54</v>
      </c>
      <c r="Q2" t="str">
        <f>VLOOKUP($A2,'Customer Names'!$A:$E,4,FALSE)</f>
        <v xml:space="preserve"> Kelly</v>
      </c>
    </row>
    <row r="3" spans="1:17" x14ac:dyDescent="0.25">
      <c r="A3" s="23" t="s">
        <v>2371</v>
      </c>
      <c r="B3" s="48">
        <f>VLOOKUP($A3,'Medical Examinations'!$A:$J,2,FALSE)</f>
        <v>30.36</v>
      </c>
      <c r="C3" s="48">
        <f>VLOOKUP($A3,'Medical Examinations'!$A:$J,3,FALSE)</f>
        <v>5.77</v>
      </c>
      <c r="D3" s="23" t="str">
        <f>VLOOKUP($A3,'Medical Examinations'!$A:$J,4,FALSE)</f>
        <v>No</v>
      </c>
      <c r="E3" s="23" t="str">
        <f>VLOOKUP($A3,'Medical Examinations'!$A:$J,5,FALSE)</f>
        <v>No</v>
      </c>
      <c r="F3" s="23" t="str">
        <f>VLOOKUP($A3,'Medical Examinations'!$A:$J,6,FALSE)</f>
        <v>No</v>
      </c>
      <c r="G3" s="23">
        <f>VLOOKUP($A3,'Medical Examinations'!$A:$J,7,FALSE)</f>
        <v>0</v>
      </c>
      <c r="H3" s="23" t="str">
        <f>VLOOKUP($A3,'Medical Examinations'!$A:$J,8,FALSE)</f>
        <v>yes</v>
      </c>
      <c r="I3" s="23" t="str">
        <f>VLOOKUP($A3,'Medical Examinations'!$A:$J,9,FALSE)</f>
        <v>Obesity</v>
      </c>
      <c r="J3" s="23" t="str">
        <f>VLOOKUP($A3,'Medical Examinations'!$A:$J,10,FALSE)</f>
        <v>Prediabetes</v>
      </c>
      <c r="K3">
        <f>VLOOKUP($A3,'Hospitalisation Details'!$A:$K,6,FALSE)</f>
        <v>62592.87</v>
      </c>
      <c r="L3" t="str">
        <f>VLOOKUP($A3,'Hospitalisation Details'!$A:$K,7,FALSE)</f>
        <v>tier - 2</v>
      </c>
      <c r="M3" t="str">
        <f>VLOOKUP($A3,'Hospitalisation Details'!$A:$K,8,FALSE)</f>
        <v>tier - 3</v>
      </c>
      <c r="N3" t="str">
        <f>VLOOKUP($A3,'Hospitalisation Details'!$A:$K,9,FALSE)</f>
        <v>R1013</v>
      </c>
      <c r="O3">
        <f>VLOOKUP($A3,'Hospitalisation Details'!$A:$K,10,FALSE)</f>
        <v>28284</v>
      </c>
      <c r="P3">
        <f>VLOOKUP($A3,'Hospitalisation Details'!$A:$K,11,FALSE)</f>
        <v>46</v>
      </c>
      <c r="Q3" t="str">
        <f>VLOOKUP($A3,'Customer Names'!$A:$E,4,FALSE)</f>
        <v xml:space="preserve"> Matthew D</v>
      </c>
    </row>
    <row r="4" spans="1:17" x14ac:dyDescent="0.25">
      <c r="A4" s="26" t="s">
        <v>2370</v>
      </c>
      <c r="B4" s="47">
        <f>VLOOKUP($A4,'Medical Examinations'!$A:$J,2,FALSE)</f>
        <v>34.484999999999999</v>
      </c>
      <c r="C4" s="47">
        <f>VLOOKUP($A4,'Medical Examinations'!$A:$J,3,FALSE)</f>
        <v>11.87</v>
      </c>
      <c r="D4" s="26" t="str">
        <f>VLOOKUP($A4,'Medical Examinations'!$A:$J,4,FALSE)</f>
        <v>yes</v>
      </c>
      <c r="E4" s="26" t="str">
        <f>VLOOKUP($A4,'Medical Examinations'!$A:$J,5,FALSE)</f>
        <v>No</v>
      </c>
      <c r="F4" s="26" t="str">
        <f>VLOOKUP($A4,'Medical Examinations'!$A:$J,6,FALSE)</f>
        <v>No</v>
      </c>
      <c r="G4" s="26">
        <f>VLOOKUP($A4,'Medical Examinations'!$A:$J,7,FALSE)</f>
        <v>2</v>
      </c>
      <c r="H4" s="26" t="str">
        <f>VLOOKUP($A4,'Medical Examinations'!$A:$J,8,FALSE)</f>
        <v>yes</v>
      </c>
      <c r="I4" s="26" t="str">
        <f>VLOOKUP($A4,'Medical Examinations'!$A:$J,9,FALSE)</f>
        <v>Obesity</v>
      </c>
      <c r="J4" s="26" t="str">
        <f>VLOOKUP($A4,'Medical Examinations'!$A:$J,10,FALSE)</f>
        <v>Diabetes</v>
      </c>
      <c r="K4">
        <f>VLOOKUP($A4,'Hospitalisation Details'!$A:$K,6,FALSE)</f>
        <v>60021.4</v>
      </c>
      <c r="L4" t="str">
        <f>VLOOKUP($A4,'Hospitalisation Details'!$A:$K,7,FALSE)</f>
        <v>tier - 1</v>
      </c>
      <c r="M4" t="str">
        <f>VLOOKUP($A4,'Hospitalisation Details'!$A:$K,8,FALSE)</f>
        <v>tier - 1</v>
      </c>
      <c r="N4" t="str">
        <f>VLOOKUP($A4,'Hospitalisation Details'!$A:$K,9,FALSE)</f>
        <v>R1012</v>
      </c>
      <c r="O4">
        <f>VLOOKUP($A4,'Hospitalisation Details'!$A:$K,10,FALSE)</f>
        <v>25822</v>
      </c>
      <c r="P4">
        <f>VLOOKUP($A4,'Hospitalisation Details'!$A:$K,11,FALSE)</f>
        <v>52</v>
      </c>
      <c r="Q4" t="str">
        <f>VLOOKUP($A4,'Customer Names'!$A:$E,4,FALSE)</f>
        <v xml:space="preserve"> Phil</v>
      </c>
    </row>
    <row r="5" spans="1:17" x14ac:dyDescent="0.25">
      <c r="A5" s="23" t="s">
        <v>2369</v>
      </c>
      <c r="B5" s="48">
        <f>VLOOKUP($A5,'Medical Examinations'!$A:$J,2,FALSE)</f>
        <v>38.094999999999999</v>
      </c>
      <c r="C5" s="48">
        <f>VLOOKUP($A5,'Medical Examinations'!$A:$J,3,FALSE)</f>
        <v>6.05</v>
      </c>
      <c r="D5" s="23" t="str">
        <f>VLOOKUP($A5,'Medical Examinations'!$A:$J,4,FALSE)</f>
        <v>No</v>
      </c>
      <c r="E5" s="23" t="str">
        <f>VLOOKUP($A5,'Medical Examinations'!$A:$J,5,FALSE)</f>
        <v>No</v>
      </c>
      <c r="F5" s="23" t="str">
        <f>VLOOKUP($A5,'Medical Examinations'!$A:$J,6,FALSE)</f>
        <v>No</v>
      </c>
      <c r="G5" s="23">
        <f>VLOOKUP($A5,'Medical Examinations'!$A:$J,7,FALSE)</f>
        <v>0</v>
      </c>
      <c r="H5" s="23" t="str">
        <f>VLOOKUP($A5,'Medical Examinations'!$A:$J,8,FALSE)</f>
        <v>yes</v>
      </c>
      <c r="I5" s="23" t="str">
        <f>VLOOKUP($A5,'Medical Examinations'!$A:$J,9,FALSE)</f>
        <v>Obesity</v>
      </c>
      <c r="J5" s="23" t="str">
        <f>VLOOKUP($A5,'Medical Examinations'!$A:$J,10,FALSE)</f>
        <v>Prediabetes</v>
      </c>
      <c r="K5">
        <f>VLOOKUP($A5,'Hospitalisation Details'!$A:$K,6,FALSE)</f>
        <v>58571.07</v>
      </c>
      <c r="L5" t="str">
        <f>VLOOKUP($A5,'Hospitalisation Details'!$A:$K,7,FALSE)</f>
        <v>tier - 1</v>
      </c>
      <c r="M5" t="str">
        <f>VLOOKUP($A5,'Hospitalisation Details'!$A:$K,8,FALSE)</f>
        <v>tier - 3</v>
      </c>
      <c r="N5" t="str">
        <f>VLOOKUP($A5,'Hospitalisation Details'!$A:$K,9,FALSE)</f>
        <v>R1024</v>
      </c>
      <c r="O5">
        <f>VLOOKUP($A5,'Hospitalisation Details'!$A:$K,10,FALSE)</f>
        <v>33395</v>
      </c>
      <c r="P5">
        <f>VLOOKUP($A5,'Hospitalisation Details'!$A:$K,11,FALSE)</f>
        <v>32</v>
      </c>
      <c r="Q5" t="str">
        <f>VLOOKUP($A5,'Customer Names'!$A:$E,4,FALSE)</f>
        <v xml:space="preserve"> Kelsey</v>
      </c>
    </row>
    <row r="6" spans="1:17" x14ac:dyDescent="0.25">
      <c r="A6" s="26" t="s">
        <v>2368</v>
      </c>
      <c r="B6" s="47">
        <f>VLOOKUP($A6,'Medical Examinations'!$A:$J,2,FALSE)</f>
        <v>35.53</v>
      </c>
      <c r="C6" s="47">
        <f>VLOOKUP($A6,'Medical Examinations'!$A:$J,3,FALSE)</f>
        <v>5.45</v>
      </c>
      <c r="D6" s="26" t="str">
        <f>VLOOKUP($A6,'Medical Examinations'!$A:$J,4,FALSE)</f>
        <v>No</v>
      </c>
      <c r="E6" s="26" t="str">
        <f>VLOOKUP($A6,'Medical Examinations'!$A:$J,5,FALSE)</f>
        <v>No</v>
      </c>
      <c r="F6" s="26" t="str">
        <f>VLOOKUP($A6,'Medical Examinations'!$A:$J,6,FALSE)</f>
        <v>No</v>
      </c>
      <c r="G6" s="26">
        <f>VLOOKUP($A6,'Medical Examinations'!$A:$J,7,FALSE)</f>
        <v>0</v>
      </c>
      <c r="H6" s="26" t="str">
        <f>VLOOKUP($A6,'Medical Examinations'!$A:$J,8,FALSE)</f>
        <v>yes</v>
      </c>
      <c r="I6" s="26" t="str">
        <f>VLOOKUP($A6,'Medical Examinations'!$A:$J,9,FALSE)</f>
        <v>Obesity</v>
      </c>
      <c r="J6" s="26" t="str">
        <f>VLOOKUP($A6,'Medical Examinations'!$A:$J,10,FALSE)</f>
        <v>Normal</v>
      </c>
      <c r="K6">
        <f>VLOOKUP($A6,'Hospitalisation Details'!$A:$K,6,FALSE)</f>
        <v>55135.4</v>
      </c>
      <c r="L6" t="str">
        <f>VLOOKUP($A6,'Hospitalisation Details'!$A:$K,7,FALSE)</f>
        <v>tier - 1</v>
      </c>
      <c r="M6" t="str">
        <f>VLOOKUP($A6,'Hospitalisation Details'!$A:$K,8,FALSE)</f>
        <v>tier - 2</v>
      </c>
      <c r="N6" t="str">
        <f>VLOOKUP($A6,'Hospitalisation Details'!$A:$K,9,FALSE)</f>
        <v>R1012</v>
      </c>
      <c r="O6">
        <f>VLOOKUP($A6,'Hospitalisation Details'!$A:$K,10,FALSE)</f>
        <v>32678</v>
      </c>
      <c r="P6">
        <f>VLOOKUP($A6,'Hospitalisation Details'!$A:$K,11,FALSE)</f>
        <v>33</v>
      </c>
      <c r="Q6" t="str">
        <f>VLOOKUP($A6,'Customer Names'!$A:$E,4,FALSE)</f>
        <v xml:space="preserve"> Kristyn</v>
      </c>
    </row>
    <row r="7" spans="1:17" x14ac:dyDescent="0.25">
      <c r="A7" s="23" t="s">
        <v>2367</v>
      </c>
      <c r="B7" s="48">
        <f>VLOOKUP($A7,'Medical Examinations'!$A:$J,2,FALSE)</f>
        <v>32.799999999999997</v>
      </c>
      <c r="C7" s="48">
        <f>VLOOKUP($A7,'Medical Examinations'!$A:$J,3,FALSE)</f>
        <v>6.59</v>
      </c>
      <c r="D7" s="23" t="str">
        <f>VLOOKUP($A7,'Medical Examinations'!$A:$J,4,FALSE)</f>
        <v>No</v>
      </c>
      <c r="E7" s="23" t="str">
        <f>VLOOKUP($A7,'Medical Examinations'!$A:$J,5,FALSE)</f>
        <v>No</v>
      </c>
      <c r="F7" s="23" t="str">
        <f>VLOOKUP($A7,'Medical Examinations'!$A:$J,6,FALSE)</f>
        <v>No</v>
      </c>
      <c r="G7" s="23">
        <f>VLOOKUP($A7,'Medical Examinations'!$A:$J,7,FALSE)</f>
        <v>0</v>
      </c>
      <c r="H7" s="23" t="str">
        <f>VLOOKUP($A7,'Medical Examinations'!$A:$J,8,FALSE)</f>
        <v>yes</v>
      </c>
      <c r="I7" s="23" t="str">
        <f>VLOOKUP($A7,'Medical Examinations'!$A:$J,9,FALSE)</f>
        <v>Obesity</v>
      </c>
      <c r="J7" s="23" t="str">
        <f>VLOOKUP($A7,'Medical Examinations'!$A:$J,10,FALSE)</f>
        <v>Diabetes</v>
      </c>
      <c r="K7">
        <f>VLOOKUP($A7,'Hospitalisation Details'!$A:$K,6,FALSE)</f>
        <v>52590.83</v>
      </c>
      <c r="L7" t="str">
        <f>VLOOKUP($A7,'Hospitalisation Details'!$A:$K,7,FALSE)</f>
        <v>tier - 1</v>
      </c>
      <c r="M7" t="str">
        <f>VLOOKUP($A7,'Hospitalisation Details'!$A:$K,8,FALSE)</f>
        <v>tier - 3</v>
      </c>
      <c r="N7" t="str">
        <f>VLOOKUP($A7,'Hospitalisation Details'!$A:$K,9,FALSE)</f>
        <v>R1011</v>
      </c>
      <c r="O7">
        <f>VLOOKUP($A7,'Hospitalisation Details'!$A:$K,10,FALSE)</f>
        <v>22862</v>
      </c>
      <c r="P7">
        <f>VLOOKUP($A7,'Hospitalisation Details'!$A:$K,11,FALSE)</f>
        <v>60</v>
      </c>
      <c r="Q7" t="str">
        <f>VLOOKUP($A7,'Customer Names'!$A:$E,4,FALSE)</f>
        <v xml:space="preserve"> Russell B.</v>
      </c>
    </row>
    <row r="8" spans="1:17" x14ac:dyDescent="0.25">
      <c r="A8" s="26" t="s">
        <v>2366</v>
      </c>
      <c r="B8" s="47">
        <f>VLOOKUP($A8,'Medical Examinations'!$A:$J,2,FALSE)</f>
        <v>36.4</v>
      </c>
      <c r="C8" s="47">
        <f>VLOOKUP($A8,'Medical Examinations'!$A:$J,3,FALSE)</f>
        <v>6.07</v>
      </c>
      <c r="D8" s="26" t="str">
        <f>VLOOKUP($A8,'Medical Examinations'!$A:$J,4,FALSE)</f>
        <v>No</v>
      </c>
      <c r="E8" s="26" t="str">
        <f>VLOOKUP($A8,'Medical Examinations'!$A:$J,5,FALSE)</f>
        <v>No</v>
      </c>
      <c r="F8" s="26" t="str">
        <f>VLOOKUP($A8,'Medical Examinations'!$A:$J,6,FALSE)</f>
        <v>No</v>
      </c>
      <c r="G8" s="26">
        <f>VLOOKUP($A8,'Medical Examinations'!$A:$J,7,FALSE)</f>
        <v>0</v>
      </c>
      <c r="H8" s="26" t="str">
        <f>VLOOKUP($A8,'Medical Examinations'!$A:$J,8,FALSE)</f>
        <v>yes</v>
      </c>
      <c r="I8" s="26" t="str">
        <f>VLOOKUP($A8,'Medical Examinations'!$A:$J,9,FALSE)</f>
        <v>Obesity</v>
      </c>
      <c r="J8" s="26" t="str">
        <f>VLOOKUP($A8,'Medical Examinations'!$A:$J,10,FALSE)</f>
        <v>Prediabetes</v>
      </c>
      <c r="K8">
        <f>VLOOKUP($A8,'Hospitalisation Details'!$A:$K,6,FALSE)</f>
        <v>51194.559999999998</v>
      </c>
      <c r="L8" t="str">
        <f>VLOOKUP($A8,'Hospitalisation Details'!$A:$K,7,FALSE)</f>
        <v>tier - 1</v>
      </c>
      <c r="M8" t="str">
        <f>VLOOKUP($A8,'Hospitalisation Details'!$A:$K,8,FALSE)</f>
        <v>tier - 3</v>
      </c>
      <c r="N8" t="str">
        <f>VLOOKUP($A8,'Hospitalisation Details'!$A:$K,9,FALSE)</f>
        <v>R1011</v>
      </c>
      <c r="O8">
        <f>VLOOKUP($A8,'Hospitalisation Details'!$A:$K,10,FALSE)</f>
        <v>34634</v>
      </c>
      <c r="P8">
        <f>VLOOKUP($A8,'Hospitalisation Details'!$A:$K,11,FALSE)</f>
        <v>28</v>
      </c>
      <c r="Q8" t="str">
        <f>VLOOKUP($A8,'Customer Names'!$A:$E,4,FALSE)</f>
        <v xml:space="preserve"> Scott</v>
      </c>
    </row>
    <row r="9" spans="1:17" x14ac:dyDescent="0.25">
      <c r="A9" s="23" t="s">
        <v>2365</v>
      </c>
      <c r="B9" s="48">
        <f>VLOOKUP($A9,'Medical Examinations'!$A:$J,2,FALSE)</f>
        <v>36.96</v>
      </c>
      <c r="C9" s="48">
        <f>VLOOKUP($A9,'Medical Examinations'!$A:$J,3,FALSE)</f>
        <v>7.93</v>
      </c>
      <c r="D9" s="23" t="str">
        <f>VLOOKUP($A9,'Medical Examinations'!$A:$J,4,FALSE)</f>
        <v>No</v>
      </c>
      <c r="E9" s="23" t="str">
        <f>VLOOKUP($A9,'Medical Examinations'!$A:$J,5,FALSE)</f>
        <v>No</v>
      </c>
      <c r="F9" s="23" t="str">
        <f>VLOOKUP($A9,'Medical Examinations'!$A:$J,6,FALSE)</f>
        <v>No</v>
      </c>
      <c r="G9" s="23">
        <f>VLOOKUP($A9,'Medical Examinations'!$A:$J,7,FALSE)</f>
        <v>3</v>
      </c>
      <c r="H9" s="23" t="str">
        <f>VLOOKUP($A9,'Medical Examinations'!$A:$J,8,FALSE)</f>
        <v>yes</v>
      </c>
      <c r="I9" s="23" t="str">
        <f>VLOOKUP($A9,'Medical Examinations'!$A:$J,9,FALSE)</f>
        <v>Obesity</v>
      </c>
      <c r="J9" s="23" t="str">
        <f>VLOOKUP($A9,'Medical Examinations'!$A:$J,10,FALSE)</f>
        <v>Diabetes</v>
      </c>
      <c r="K9">
        <f>VLOOKUP($A9,'Hospitalisation Details'!$A:$K,6,FALSE)</f>
        <v>49577.66</v>
      </c>
      <c r="L9" t="str">
        <f>VLOOKUP($A9,'Hospitalisation Details'!$A:$K,7,FALSE)</f>
        <v>tier - 2</v>
      </c>
      <c r="M9" t="str">
        <f>VLOOKUP($A9,'Hospitalisation Details'!$A:$K,8,FALSE)</f>
        <v>tier - 2</v>
      </c>
      <c r="N9" t="str">
        <f>VLOOKUP($A9,'Hospitalisation Details'!$A:$K,9,FALSE)</f>
        <v>R1013</v>
      </c>
      <c r="O9">
        <f>VLOOKUP($A9,'Hospitalisation Details'!$A:$K,10,FALSE)</f>
        <v>21363</v>
      </c>
      <c r="P9">
        <f>VLOOKUP($A9,'Hospitalisation Details'!$A:$K,11,FALSE)</f>
        <v>64</v>
      </c>
      <c r="Q9" t="str">
        <f>VLOOKUP($A9,'Customer Names'!$A:$E,4,FALSE)</f>
        <v xml:space="preserve"> Stephen</v>
      </c>
    </row>
    <row r="10" spans="1:17" x14ac:dyDescent="0.25">
      <c r="A10" s="26" t="s">
        <v>2364</v>
      </c>
      <c r="B10" s="47">
        <f>VLOOKUP($A10,'Medical Examinations'!$A:$J,2,FALSE)</f>
        <v>41.14</v>
      </c>
      <c r="C10" s="47">
        <f>VLOOKUP($A10,'Medical Examinations'!$A:$J,3,FALSE)</f>
        <v>9.58</v>
      </c>
      <c r="D10" s="26" t="str">
        <f>VLOOKUP($A10,'Medical Examinations'!$A:$J,4,FALSE)</f>
        <v>yes</v>
      </c>
      <c r="E10" s="26" t="str">
        <f>VLOOKUP($A10,'Medical Examinations'!$A:$J,5,FALSE)</f>
        <v>No</v>
      </c>
      <c r="F10" s="26" t="str">
        <f>VLOOKUP($A10,'Medical Examinations'!$A:$J,6,FALSE)</f>
        <v>Yes</v>
      </c>
      <c r="G10" s="26">
        <f>VLOOKUP($A10,'Medical Examinations'!$A:$J,7,FALSE)</f>
        <v>1</v>
      </c>
      <c r="H10" s="26" t="str">
        <f>VLOOKUP($A10,'Medical Examinations'!$A:$J,8,FALSE)</f>
        <v>yes</v>
      </c>
      <c r="I10" s="26" t="str">
        <f>VLOOKUP($A10,'Medical Examinations'!$A:$J,9,FALSE)</f>
        <v>Obesity</v>
      </c>
      <c r="J10" s="26" t="str">
        <f>VLOOKUP($A10,'Medical Examinations'!$A:$J,10,FALSE)</f>
        <v>Diabetes</v>
      </c>
      <c r="K10">
        <f>VLOOKUP($A10,'Hospitalisation Details'!$A:$K,6,FALSE)</f>
        <v>48970.25</v>
      </c>
      <c r="L10" t="str">
        <f>VLOOKUP($A10,'Hospitalisation Details'!$A:$K,7,FALSE)</f>
        <v>tier - 1</v>
      </c>
      <c r="M10" t="str">
        <f>VLOOKUP($A10,'Hospitalisation Details'!$A:$K,8,FALSE)</f>
        <v>tier - 2</v>
      </c>
      <c r="N10" t="str">
        <f>VLOOKUP($A10,'Hospitalisation Details'!$A:$K,9,FALSE)</f>
        <v>R1013</v>
      </c>
      <c r="O10">
        <f>VLOOKUP($A10,'Hospitalisation Details'!$A:$K,10,FALSE)</f>
        <v>23258</v>
      </c>
      <c r="P10">
        <f>VLOOKUP($A10,'Hospitalisation Details'!$A:$K,11,FALSE)</f>
        <v>59</v>
      </c>
      <c r="Q10" t="str">
        <f>VLOOKUP($A10,'Customer Names'!$A:$E,4,FALSE)</f>
        <v xml:space="preserve"> Patrick R.</v>
      </c>
    </row>
    <row r="11" spans="1:17" x14ac:dyDescent="0.25">
      <c r="A11" s="23" t="s">
        <v>2363</v>
      </c>
      <c r="B11" s="48">
        <f>VLOOKUP($A11,'Medical Examinations'!$A:$J,2,FALSE)</f>
        <v>38.06</v>
      </c>
      <c r="C11" s="48">
        <f>VLOOKUP($A11,'Medical Examinations'!$A:$J,3,FALSE)</f>
        <v>10.79</v>
      </c>
      <c r="D11" s="23" t="str">
        <f>VLOOKUP($A11,'Medical Examinations'!$A:$J,4,FALSE)</f>
        <v>No</v>
      </c>
      <c r="E11" s="23" t="str">
        <f>VLOOKUP($A11,'Medical Examinations'!$A:$J,5,FALSE)</f>
        <v>No</v>
      </c>
      <c r="F11" s="23" t="str">
        <f>VLOOKUP($A11,'Medical Examinations'!$A:$J,6,FALSE)</f>
        <v>No</v>
      </c>
      <c r="G11" s="23">
        <f>VLOOKUP($A11,'Medical Examinations'!$A:$J,7,FALSE)</f>
        <v>0</v>
      </c>
      <c r="H11" s="23" t="str">
        <f>VLOOKUP($A11,'Medical Examinations'!$A:$J,8,FALSE)</f>
        <v>yes</v>
      </c>
      <c r="I11" s="23" t="str">
        <f>VLOOKUP($A11,'Medical Examinations'!$A:$J,9,FALSE)</f>
        <v>Obesity</v>
      </c>
      <c r="J11" s="23" t="str">
        <f>VLOOKUP($A11,'Medical Examinations'!$A:$J,10,FALSE)</f>
        <v>Diabetes</v>
      </c>
      <c r="K11">
        <f>VLOOKUP($A11,'Hospitalisation Details'!$A:$K,6,FALSE)</f>
        <v>48885.14</v>
      </c>
      <c r="L11" t="str">
        <f>VLOOKUP($A11,'Hospitalisation Details'!$A:$K,7,FALSE)</f>
        <v>tier - 1</v>
      </c>
      <c r="M11" t="str">
        <f>VLOOKUP($A11,'Hospitalisation Details'!$A:$K,8,FALSE)</f>
        <v>tier - 2</v>
      </c>
      <c r="N11" t="str">
        <f>VLOOKUP($A11,'Hospitalisation Details'!$A:$K,9,FALSE)</f>
        <v>R1013</v>
      </c>
      <c r="O11">
        <f>VLOOKUP($A11,'Hospitalisation Details'!$A:$K,10,FALSE)</f>
        <v>28853</v>
      </c>
      <c r="P11">
        <f>VLOOKUP($A11,'Hospitalisation Details'!$A:$K,11,FALSE)</f>
        <v>44</v>
      </c>
      <c r="Q11" t="str">
        <f>VLOOKUP($A11,'Customer Names'!$A:$E,4,FALSE)</f>
        <v xml:space="preserve"> Brooke N.</v>
      </c>
    </row>
    <row r="12" spans="1:17" x14ac:dyDescent="0.25">
      <c r="A12" s="26" t="s">
        <v>2362</v>
      </c>
      <c r="B12" s="47">
        <f>VLOOKUP($A12,'Medical Examinations'!$A:$J,2,FALSE)</f>
        <v>37.700000000000003</v>
      </c>
      <c r="C12" s="47">
        <f>VLOOKUP($A12,'Medical Examinations'!$A:$J,3,FALSE)</f>
        <v>5.96</v>
      </c>
      <c r="D12" s="26" t="str">
        <f>VLOOKUP($A12,'Medical Examinations'!$A:$J,4,FALSE)</f>
        <v>yes</v>
      </c>
      <c r="E12" s="26" t="str">
        <f>VLOOKUP($A12,'Medical Examinations'!$A:$J,5,FALSE)</f>
        <v>No</v>
      </c>
      <c r="F12" s="26" t="str">
        <f>VLOOKUP($A12,'Medical Examinations'!$A:$J,6,FALSE)</f>
        <v>No</v>
      </c>
      <c r="G12" s="26">
        <f>VLOOKUP($A12,'Medical Examinations'!$A:$J,7,FALSE)</f>
        <v>2</v>
      </c>
      <c r="H12" s="26" t="str">
        <f>VLOOKUP($A12,'Medical Examinations'!$A:$J,8,FALSE)</f>
        <v>yes</v>
      </c>
      <c r="I12" s="26" t="str">
        <f>VLOOKUP($A12,'Medical Examinations'!$A:$J,9,FALSE)</f>
        <v>Obesity</v>
      </c>
      <c r="J12" s="26" t="str">
        <f>VLOOKUP($A12,'Medical Examinations'!$A:$J,10,FALSE)</f>
        <v>Prediabetes</v>
      </c>
      <c r="K12">
        <f>VLOOKUP($A12,'Hospitalisation Details'!$A:$K,6,FALSE)</f>
        <v>48824.45</v>
      </c>
      <c r="L12" t="str">
        <f>VLOOKUP($A12,'Hospitalisation Details'!$A:$K,7,FALSE)</f>
        <v>tier - 2</v>
      </c>
      <c r="M12" t="str">
        <f>VLOOKUP($A12,'Hospitalisation Details'!$A:$K,8,FALSE)</f>
        <v>tier - 1</v>
      </c>
      <c r="N12" t="str">
        <f>VLOOKUP($A12,'Hospitalisation Details'!$A:$K,9,FALSE)</f>
        <v>R1011</v>
      </c>
      <c r="O12">
        <f>VLOOKUP($A12,'Hospitalisation Details'!$A:$K,10,FALSE)</f>
        <v>21753</v>
      </c>
      <c r="P12">
        <f>VLOOKUP($A12,'Hospitalisation Details'!$A:$K,11,FALSE)</f>
        <v>63</v>
      </c>
      <c r="Q12" t="str">
        <f>VLOOKUP($A12,'Customer Names'!$A:$E,4,FALSE)</f>
        <v xml:space="preserve"> Paola Andrea</v>
      </c>
    </row>
    <row r="13" spans="1:17" x14ac:dyDescent="0.25">
      <c r="A13" s="23" t="s">
        <v>2361</v>
      </c>
      <c r="B13" s="48">
        <f>VLOOKUP($A13,'Medical Examinations'!$A:$J,2,FALSE)</f>
        <v>42.13</v>
      </c>
      <c r="C13" s="48">
        <f>VLOOKUP($A13,'Medical Examinations'!$A:$J,3,FALSE)</f>
        <v>11.9</v>
      </c>
      <c r="D13" s="23" t="str">
        <f>VLOOKUP($A13,'Medical Examinations'!$A:$J,4,FALSE)</f>
        <v>No</v>
      </c>
      <c r="E13" s="23" t="str">
        <f>VLOOKUP($A13,'Medical Examinations'!$A:$J,5,FALSE)</f>
        <v>No</v>
      </c>
      <c r="F13" s="23" t="str">
        <f>VLOOKUP($A13,'Medical Examinations'!$A:$J,6,FALSE)</f>
        <v>No</v>
      </c>
      <c r="G13" s="23">
        <f>VLOOKUP($A13,'Medical Examinations'!$A:$J,7,FALSE)</f>
        <v>0</v>
      </c>
      <c r="H13" s="23" t="str">
        <f>VLOOKUP($A13,'Medical Examinations'!$A:$J,8,FALSE)</f>
        <v>yes</v>
      </c>
      <c r="I13" s="23" t="str">
        <f>VLOOKUP($A13,'Medical Examinations'!$A:$J,9,FALSE)</f>
        <v>Obesity</v>
      </c>
      <c r="J13" s="23" t="str">
        <f>VLOOKUP($A13,'Medical Examinations'!$A:$J,10,FALSE)</f>
        <v>Diabetes</v>
      </c>
      <c r="K13">
        <f>VLOOKUP($A13,'Hospitalisation Details'!$A:$K,6,FALSE)</f>
        <v>48675.519999999997</v>
      </c>
      <c r="L13" t="str">
        <f>VLOOKUP($A13,'Hospitalisation Details'!$A:$K,7,FALSE)</f>
        <v>tier - 1</v>
      </c>
      <c r="M13" t="str">
        <f>VLOOKUP($A13,'Hospitalisation Details'!$A:$K,8,FALSE)</f>
        <v>tier - 2</v>
      </c>
      <c r="N13" t="str">
        <f>VLOOKUP($A13,'Hospitalisation Details'!$A:$K,9,FALSE)</f>
        <v>R1013</v>
      </c>
      <c r="O13">
        <f>VLOOKUP($A13,'Hospitalisation Details'!$A:$K,10,FALSE)</f>
        <v>24042</v>
      </c>
      <c r="P13">
        <f>VLOOKUP($A13,'Hospitalisation Details'!$A:$K,11,FALSE)</f>
        <v>57</v>
      </c>
      <c r="Q13" t="str">
        <f>VLOOKUP($A13,'Customer Names'!$A:$E,4,FALSE)</f>
        <v xml:space="preserve"> David</v>
      </c>
    </row>
    <row r="14" spans="1:17" x14ac:dyDescent="0.25">
      <c r="A14" s="26" t="s">
        <v>2360</v>
      </c>
      <c r="B14" s="47">
        <f>VLOOKUP($A14,'Medical Examinations'!$A:$J,2,FALSE)</f>
        <v>40.92</v>
      </c>
      <c r="C14" s="47">
        <f>VLOOKUP($A14,'Medical Examinations'!$A:$J,3,FALSE)</f>
        <v>8.41</v>
      </c>
      <c r="D14" s="26" t="str">
        <f>VLOOKUP($A14,'Medical Examinations'!$A:$J,4,FALSE)</f>
        <v>No</v>
      </c>
      <c r="E14" s="26" t="str">
        <f>VLOOKUP($A14,'Medical Examinations'!$A:$J,5,FALSE)</f>
        <v>No</v>
      </c>
      <c r="F14" s="26" t="str">
        <f>VLOOKUP($A14,'Medical Examinations'!$A:$J,6,FALSE)</f>
        <v>No</v>
      </c>
      <c r="G14" s="26">
        <f>VLOOKUP($A14,'Medical Examinations'!$A:$J,7,FALSE)</f>
        <v>0</v>
      </c>
      <c r="H14" s="26" t="str">
        <f>VLOOKUP($A14,'Medical Examinations'!$A:$J,8,FALSE)</f>
        <v>yes</v>
      </c>
      <c r="I14" s="26" t="str">
        <f>VLOOKUP($A14,'Medical Examinations'!$A:$J,9,FALSE)</f>
        <v>Obesity</v>
      </c>
      <c r="J14" s="26" t="str">
        <f>VLOOKUP($A14,'Medical Examinations'!$A:$J,10,FALSE)</f>
        <v>Diabetes</v>
      </c>
      <c r="K14">
        <f>VLOOKUP($A14,'Hospitalisation Details'!$A:$K,6,FALSE)</f>
        <v>48673.56</v>
      </c>
      <c r="L14" t="str">
        <f>VLOOKUP($A14,'Hospitalisation Details'!$A:$K,7,FALSE)</f>
        <v>tier - 1</v>
      </c>
      <c r="M14" t="str">
        <f>VLOOKUP($A14,'Hospitalisation Details'!$A:$K,8,FALSE)</f>
        <v>tier - 2</v>
      </c>
      <c r="N14" t="str">
        <f>VLOOKUP($A14,'Hospitalisation Details'!$A:$K,9,FALSE)</f>
        <v>R1013</v>
      </c>
      <c r="O14">
        <f>VLOOKUP($A14,'Hospitalisation Details'!$A:$K,10,FALSE)</f>
        <v>22930</v>
      </c>
      <c r="P14">
        <f>VLOOKUP($A14,'Hospitalisation Details'!$A:$K,11,FALSE)</f>
        <v>60</v>
      </c>
      <c r="Q14" t="str">
        <f>VLOOKUP($A14,'Customer Names'!$A:$E,4,FALSE)</f>
        <v xml:space="preserve"> Wade</v>
      </c>
    </row>
    <row r="15" spans="1:17" x14ac:dyDescent="0.25">
      <c r="A15" s="23" t="s">
        <v>2359</v>
      </c>
      <c r="B15" s="48">
        <f>VLOOKUP($A15,'Medical Examinations'!$A:$J,2,FALSE)</f>
        <v>40.564999999999998</v>
      </c>
      <c r="C15" s="48">
        <f>VLOOKUP($A15,'Medical Examinations'!$A:$J,3,FALSE)</f>
        <v>7.02</v>
      </c>
      <c r="D15" s="23" t="str">
        <f>VLOOKUP($A15,'Medical Examinations'!$A:$J,4,FALSE)</f>
        <v>No</v>
      </c>
      <c r="E15" s="23" t="str">
        <f>VLOOKUP($A15,'Medical Examinations'!$A:$J,5,FALSE)</f>
        <v>No</v>
      </c>
      <c r="F15" s="23" t="str">
        <f>VLOOKUP($A15,'Medical Examinations'!$A:$J,6,FALSE)</f>
        <v>No</v>
      </c>
      <c r="G15" s="23">
        <f>VLOOKUP($A15,'Medical Examinations'!$A:$J,7,FALSE)</f>
        <v>0</v>
      </c>
      <c r="H15" s="23" t="str">
        <f>VLOOKUP($A15,'Medical Examinations'!$A:$J,8,FALSE)</f>
        <v>yes</v>
      </c>
      <c r="I15" s="23" t="str">
        <f>VLOOKUP($A15,'Medical Examinations'!$A:$J,9,FALSE)</f>
        <v>Obesity</v>
      </c>
      <c r="J15" s="23" t="str">
        <f>VLOOKUP($A15,'Medical Examinations'!$A:$J,10,FALSE)</f>
        <v>Diabetes</v>
      </c>
      <c r="K15">
        <f>VLOOKUP($A15,'Hospitalisation Details'!$A:$K,6,FALSE)</f>
        <v>48549.18</v>
      </c>
      <c r="L15" t="str">
        <f>VLOOKUP($A15,'Hospitalisation Details'!$A:$K,7,FALSE)</f>
        <v>tier - 1</v>
      </c>
      <c r="M15" t="str">
        <f>VLOOKUP($A15,'Hospitalisation Details'!$A:$K,8,FALSE)</f>
        <v>tier - 3</v>
      </c>
      <c r="N15" t="str">
        <f>VLOOKUP($A15,'Hospitalisation Details'!$A:$K,9,FALSE)</f>
        <v>R1016</v>
      </c>
      <c r="O15">
        <f>VLOOKUP($A15,'Hospitalisation Details'!$A:$K,10,FALSE)</f>
        <v>25173</v>
      </c>
      <c r="P15">
        <f>VLOOKUP($A15,'Hospitalisation Details'!$A:$K,11,FALSE)</f>
        <v>54</v>
      </c>
      <c r="Q15" t="str">
        <f>VLOOKUP($A15,'Customer Names'!$A:$E,4,FALSE)</f>
        <v xml:space="preserve"> Franklin</v>
      </c>
    </row>
    <row r="16" spans="1:17" x14ac:dyDescent="0.25">
      <c r="A16" s="26" t="s">
        <v>2358</v>
      </c>
      <c r="B16" s="47">
        <f>VLOOKUP($A16,'Medical Examinations'!$A:$J,2,FALSE)</f>
        <v>36.384999999999998</v>
      </c>
      <c r="C16" s="47">
        <f>VLOOKUP($A16,'Medical Examinations'!$A:$J,3,FALSE)</f>
        <v>7.59</v>
      </c>
      <c r="D16" s="26" t="str">
        <f>VLOOKUP($A16,'Medical Examinations'!$A:$J,4,FALSE)</f>
        <v>yes</v>
      </c>
      <c r="E16" s="26" t="str">
        <f>VLOOKUP($A16,'Medical Examinations'!$A:$J,5,FALSE)</f>
        <v>No</v>
      </c>
      <c r="F16" s="26" t="str">
        <f>VLOOKUP($A16,'Medical Examinations'!$A:$J,6,FALSE)</f>
        <v>No</v>
      </c>
      <c r="G16" s="26">
        <f>VLOOKUP($A16,'Medical Examinations'!$A:$J,7,FALSE)</f>
        <v>2</v>
      </c>
      <c r="H16" s="26" t="str">
        <f>VLOOKUP($A16,'Medical Examinations'!$A:$J,8,FALSE)</f>
        <v>yes</v>
      </c>
      <c r="I16" s="26" t="str">
        <f>VLOOKUP($A16,'Medical Examinations'!$A:$J,9,FALSE)</f>
        <v>Obesity</v>
      </c>
      <c r="J16" s="26" t="str">
        <f>VLOOKUP($A16,'Medical Examinations'!$A:$J,10,FALSE)</f>
        <v>Diabetes</v>
      </c>
      <c r="K16">
        <f>VLOOKUP($A16,'Hospitalisation Details'!$A:$K,6,FALSE)</f>
        <v>48517.56</v>
      </c>
      <c r="L16" t="str">
        <f>VLOOKUP($A16,'Hospitalisation Details'!$A:$K,7,FALSE)</f>
        <v>tier - 1</v>
      </c>
      <c r="M16" t="str">
        <f>VLOOKUP($A16,'Hospitalisation Details'!$A:$K,8,FALSE)</f>
        <v>tier - 3</v>
      </c>
      <c r="N16" t="str">
        <f>VLOOKUP($A16,'Hospitalisation Details'!$A:$K,9,FALSE)</f>
        <v>R1024</v>
      </c>
      <c r="O16">
        <f>VLOOKUP($A16,'Hospitalisation Details'!$A:$K,10,FALSE)</f>
        <v>22636</v>
      </c>
      <c r="P16">
        <f>VLOOKUP($A16,'Hospitalisation Details'!$A:$K,11,FALSE)</f>
        <v>61</v>
      </c>
      <c r="Q16" t="str">
        <f>VLOOKUP($A16,'Customer Names'!$A:$E,4,FALSE)</f>
        <v xml:space="preserve"> Leilani M.</v>
      </c>
    </row>
    <row r="17" spans="1:17" x14ac:dyDescent="0.25">
      <c r="A17" s="23" t="s">
        <v>2357</v>
      </c>
      <c r="B17" s="48">
        <f>VLOOKUP($A17,'Medical Examinations'!$A:$J,2,FALSE)</f>
        <v>39.9</v>
      </c>
      <c r="C17" s="48">
        <f>VLOOKUP($A17,'Medical Examinations'!$A:$J,3,FALSE)</f>
        <v>11.32</v>
      </c>
      <c r="D17" s="23" t="str">
        <f>VLOOKUP($A17,'Medical Examinations'!$A:$J,4,FALSE)</f>
        <v>No</v>
      </c>
      <c r="E17" s="23" t="str">
        <f>VLOOKUP($A17,'Medical Examinations'!$A:$J,5,FALSE)</f>
        <v>No</v>
      </c>
      <c r="F17" s="23" t="str">
        <f>VLOOKUP($A17,'Medical Examinations'!$A:$J,6,FALSE)</f>
        <v>No</v>
      </c>
      <c r="G17" s="23">
        <f>VLOOKUP($A17,'Medical Examinations'!$A:$J,7,FALSE)</f>
        <v>0</v>
      </c>
      <c r="H17" s="23" t="str">
        <f>VLOOKUP($A17,'Medical Examinations'!$A:$J,8,FALSE)</f>
        <v>yes</v>
      </c>
      <c r="I17" s="23" t="str">
        <f>VLOOKUP($A17,'Medical Examinations'!$A:$J,9,FALSE)</f>
        <v>Obesity</v>
      </c>
      <c r="J17" s="23" t="str">
        <f>VLOOKUP($A17,'Medical Examinations'!$A:$J,10,FALSE)</f>
        <v>Diabetes</v>
      </c>
      <c r="K17">
        <f>VLOOKUP($A17,'Hospitalisation Details'!$A:$K,6,FALSE)</f>
        <v>48173.36</v>
      </c>
      <c r="L17" t="str">
        <f>VLOOKUP($A17,'Hospitalisation Details'!$A:$K,7,FALSE)</f>
        <v>tier - 1</v>
      </c>
      <c r="M17" t="str">
        <f>VLOOKUP($A17,'Hospitalisation Details'!$A:$K,8,FALSE)</f>
        <v>tier - 3</v>
      </c>
      <c r="N17" t="str">
        <f>VLOOKUP($A17,'Hospitalisation Details'!$A:$K,9,FALSE)</f>
        <v>R1011</v>
      </c>
      <c r="O17">
        <f>VLOOKUP($A17,'Hospitalisation Details'!$A:$K,10,FALSE)</f>
        <v>22885</v>
      </c>
      <c r="P17">
        <f>VLOOKUP($A17,'Hospitalisation Details'!$A:$K,11,FALSE)</f>
        <v>60</v>
      </c>
      <c r="Q17" t="str">
        <f>VLOOKUP($A17,'Customer Names'!$A:$E,4,FALSE)</f>
        <v xml:space="preserve"> Philippe</v>
      </c>
    </row>
    <row r="18" spans="1:17" x14ac:dyDescent="0.25">
      <c r="A18" s="26" t="s">
        <v>2356</v>
      </c>
      <c r="B18" s="47">
        <f>VLOOKUP($A18,'Medical Examinations'!$A:$J,2,FALSE)</f>
        <v>33.799999999999997</v>
      </c>
      <c r="C18" s="47">
        <f>VLOOKUP($A18,'Medical Examinations'!$A:$J,3,FALSE)</f>
        <v>7.67</v>
      </c>
      <c r="D18" s="26" t="str">
        <f>VLOOKUP($A18,'Medical Examinations'!$A:$J,4,FALSE)</f>
        <v>No</v>
      </c>
      <c r="E18" s="26" t="str">
        <f>VLOOKUP($A18,'Medical Examinations'!$A:$J,5,FALSE)</f>
        <v>No</v>
      </c>
      <c r="F18" s="26" t="str">
        <f>VLOOKUP($A18,'Medical Examinations'!$A:$J,6,FALSE)</f>
        <v>No</v>
      </c>
      <c r="G18" s="26">
        <f>VLOOKUP($A18,'Medical Examinations'!$A:$J,7,FALSE)</f>
        <v>3</v>
      </c>
      <c r="H18" s="26" t="str">
        <f>VLOOKUP($A18,'Medical Examinations'!$A:$J,8,FALSE)</f>
        <v>yes</v>
      </c>
      <c r="I18" s="26" t="str">
        <f>VLOOKUP($A18,'Medical Examinations'!$A:$J,9,FALSE)</f>
        <v>Obesity</v>
      </c>
      <c r="J18" s="26" t="str">
        <f>VLOOKUP($A18,'Medical Examinations'!$A:$J,10,FALSE)</f>
        <v>Diabetes</v>
      </c>
      <c r="K18">
        <f>VLOOKUP($A18,'Hospitalisation Details'!$A:$K,6,FALSE)</f>
        <v>47928.03</v>
      </c>
      <c r="L18" t="str">
        <f>VLOOKUP($A18,'Hospitalisation Details'!$A:$K,7,FALSE)</f>
        <v>tier - 2</v>
      </c>
      <c r="M18" t="str">
        <f>VLOOKUP($A18,'Hospitalisation Details'!$A:$K,8,FALSE)</f>
        <v>tier - 3</v>
      </c>
      <c r="N18" t="str">
        <f>VLOOKUP($A18,'Hospitalisation Details'!$A:$K,9,FALSE)</f>
        <v>R1011</v>
      </c>
      <c r="O18">
        <f>VLOOKUP($A18,'Hospitalisation Details'!$A:$K,10,FALSE)</f>
        <v>21505</v>
      </c>
      <c r="P18">
        <f>VLOOKUP($A18,'Hospitalisation Details'!$A:$K,11,FALSE)</f>
        <v>64</v>
      </c>
      <c r="Q18" t="str">
        <f>VLOOKUP($A18,'Customer Names'!$A:$E,4,FALSE)</f>
        <v xml:space="preserve"> Jennifer A.</v>
      </c>
    </row>
    <row r="19" spans="1:17" x14ac:dyDescent="0.25">
      <c r="A19" s="23" t="s">
        <v>2355</v>
      </c>
      <c r="B19" s="48">
        <f>VLOOKUP($A19,'Medical Examinations'!$A:$J,2,FALSE)</f>
        <v>36.765000000000001</v>
      </c>
      <c r="C19" s="48">
        <f>VLOOKUP($A19,'Medical Examinations'!$A:$J,3,FALSE)</f>
        <v>7.29</v>
      </c>
      <c r="D19" s="23" t="str">
        <f>VLOOKUP($A19,'Medical Examinations'!$A:$J,4,FALSE)</f>
        <v>yes</v>
      </c>
      <c r="E19" s="23" t="str">
        <f>VLOOKUP($A19,'Medical Examinations'!$A:$J,5,FALSE)</f>
        <v>No</v>
      </c>
      <c r="F19" s="23" t="str">
        <f>VLOOKUP($A19,'Medical Examinations'!$A:$J,6,FALSE)</f>
        <v>Yes</v>
      </c>
      <c r="G19" s="23">
        <f>VLOOKUP($A19,'Medical Examinations'!$A:$J,7,FALSE)</f>
        <v>1</v>
      </c>
      <c r="H19" s="23" t="str">
        <f>VLOOKUP($A19,'Medical Examinations'!$A:$J,8,FALSE)</f>
        <v>yes</v>
      </c>
      <c r="I19" s="23" t="str">
        <f>VLOOKUP($A19,'Medical Examinations'!$A:$J,9,FALSE)</f>
        <v>Obesity</v>
      </c>
      <c r="J19" s="23" t="str">
        <f>VLOOKUP($A19,'Medical Examinations'!$A:$J,10,FALSE)</f>
        <v>Diabetes</v>
      </c>
      <c r="K19">
        <f>VLOOKUP($A19,'Hospitalisation Details'!$A:$K,6,FALSE)</f>
        <v>47896.79</v>
      </c>
      <c r="L19" t="str">
        <f>VLOOKUP($A19,'Hospitalisation Details'!$A:$K,7,FALSE)</f>
        <v>tier - 1</v>
      </c>
      <c r="M19" t="str">
        <f>VLOOKUP($A19,'Hospitalisation Details'!$A:$K,8,FALSE)</f>
        <v>tier - 3</v>
      </c>
      <c r="N19" t="str">
        <f>VLOOKUP($A19,'Hospitalisation Details'!$A:$K,9,FALSE)</f>
        <v>R1024</v>
      </c>
      <c r="O19">
        <f>VLOOKUP($A19,'Hospitalisation Details'!$A:$K,10,FALSE)</f>
        <v>23228</v>
      </c>
      <c r="P19">
        <f>VLOOKUP($A19,'Hospitalisation Details'!$A:$K,11,FALSE)</f>
        <v>59</v>
      </c>
      <c r="Q19" t="str">
        <f>VLOOKUP($A19,'Customer Names'!$A:$E,4,FALSE)</f>
        <v xml:space="preserve"> Christina M.</v>
      </c>
    </row>
    <row r="20" spans="1:17" x14ac:dyDescent="0.25">
      <c r="A20" s="26" t="s">
        <v>2354</v>
      </c>
      <c r="B20" s="47">
        <f>VLOOKUP($A20,'Medical Examinations'!$A:$J,2,FALSE)</f>
        <v>36.954999999999998</v>
      </c>
      <c r="C20" s="47">
        <f>VLOOKUP($A20,'Medical Examinations'!$A:$J,3,FALSE)</f>
        <v>4.72</v>
      </c>
      <c r="D20" s="26" t="str">
        <f>VLOOKUP($A20,'Medical Examinations'!$A:$J,4,FALSE)</f>
        <v>yes</v>
      </c>
      <c r="E20" s="26" t="str">
        <f>VLOOKUP($A20,'Medical Examinations'!$A:$J,5,FALSE)</f>
        <v>No</v>
      </c>
      <c r="F20" s="26" t="str">
        <f>VLOOKUP($A20,'Medical Examinations'!$A:$J,6,FALSE)</f>
        <v>No</v>
      </c>
      <c r="G20" s="26">
        <f>VLOOKUP($A20,'Medical Examinations'!$A:$J,7,FALSE)</f>
        <v>1</v>
      </c>
      <c r="H20" s="26" t="str">
        <f>VLOOKUP($A20,'Medical Examinations'!$A:$J,8,FALSE)</f>
        <v>yes</v>
      </c>
      <c r="I20" s="26" t="str">
        <f>VLOOKUP($A20,'Medical Examinations'!$A:$J,9,FALSE)</f>
        <v>Obesity</v>
      </c>
      <c r="J20" s="26" t="str">
        <f>VLOOKUP($A20,'Medical Examinations'!$A:$J,10,FALSE)</f>
        <v>Normal</v>
      </c>
      <c r="K20">
        <f>VLOOKUP($A20,'Hospitalisation Details'!$A:$K,6,FALSE)</f>
        <v>47496.49</v>
      </c>
      <c r="L20" t="str">
        <f>VLOOKUP($A20,'Hospitalisation Details'!$A:$K,7,FALSE)</f>
        <v>tier - 1</v>
      </c>
      <c r="M20" t="str">
        <f>VLOOKUP($A20,'Hospitalisation Details'!$A:$K,8,FALSE)</f>
        <v>tier - 3</v>
      </c>
      <c r="N20" t="str">
        <f>VLOOKUP($A20,'Hospitalisation Details'!$A:$K,9,FALSE)</f>
        <v>R1012</v>
      </c>
      <c r="O20">
        <f>VLOOKUP($A20,'Hospitalisation Details'!$A:$K,10,FALSE)</f>
        <v>23688</v>
      </c>
      <c r="P20">
        <f>VLOOKUP($A20,'Hospitalisation Details'!$A:$K,11,FALSE)</f>
        <v>58</v>
      </c>
      <c r="Q20" t="str">
        <f>VLOOKUP($A20,'Customer Names'!$A:$E,4,FALSE)</f>
        <v xml:space="preserve"> Said Sr.</v>
      </c>
    </row>
    <row r="21" spans="1:17" x14ac:dyDescent="0.25">
      <c r="A21" s="23" t="s">
        <v>2353</v>
      </c>
      <c r="B21" s="48">
        <f>VLOOKUP($A21,'Medical Examinations'!$A:$J,2,FALSE)</f>
        <v>42.9</v>
      </c>
      <c r="C21" s="48">
        <f>VLOOKUP($A21,'Medical Examinations'!$A:$J,3,FALSE)</f>
        <v>11.41</v>
      </c>
      <c r="D21" s="23" t="str">
        <f>VLOOKUP($A21,'Medical Examinations'!$A:$J,4,FALSE)</f>
        <v>No</v>
      </c>
      <c r="E21" s="23" t="str">
        <f>VLOOKUP($A21,'Medical Examinations'!$A:$J,5,FALSE)</f>
        <v>No</v>
      </c>
      <c r="F21" s="23" t="str">
        <f>VLOOKUP($A21,'Medical Examinations'!$A:$J,6,FALSE)</f>
        <v>No</v>
      </c>
      <c r="G21" s="23">
        <f>VLOOKUP($A21,'Medical Examinations'!$A:$J,7,FALSE)</f>
        <v>0</v>
      </c>
      <c r="H21" s="23" t="str">
        <f>VLOOKUP($A21,'Medical Examinations'!$A:$J,8,FALSE)</f>
        <v>yes</v>
      </c>
      <c r="I21" s="23" t="str">
        <f>VLOOKUP($A21,'Medical Examinations'!$A:$J,9,FALSE)</f>
        <v>Obesity</v>
      </c>
      <c r="J21" s="23" t="str">
        <f>VLOOKUP($A21,'Medical Examinations'!$A:$J,10,FALSE)</f>
        <v>Diabetes</v>
      </c>
      <c r="K21">
        <f>VLOOKUP($A21,'Hospitalisation Details'!$A:$K,6,FALSE)</f>
        <v>47462.89</v>
      </c>
      <c r="L21" t="str">
        <f>VLOOKUP($A21,'Hospitalisation Details'!$A:$K,7,FALSE)</f>
        <v>tier - 1</v>
      </c>
      <c r="M21" t="str">
        <f>VLOOKUP($A21,'Hospitalisation Details'!$A:$K,8,FALSE)</f>
        <v>tier - 2</v>
      </c>
      <c r="N21" t="str">
        <f>VLOOKUP($A21,'Hospitalisation Details'!$A:$K,9,FALSE)</f>
        <v>R1013</v>
      </c>
      <c r="O21">
        <f>VLOOKUP($A21,'Hospitalisation Details'!$A:$K,10,FALSE)</f>
        <v>26203</v>
      </c>
      <c r="P21">
        <f>VLOOKUP($A21,'Hospitalisation Details'!$A:$K,11,FALSE)</f>
        <v>51</v>
      </c>
      <c r="Q21" t="str">
        <f>VLOOKUP($A21,'Customer Names'!$A:$E,4,FALSE)</f>
        <v xml:space="preserve"> John</v>
      </c>
    </row>
    <row r="22" spans="1:17" x14ac:dyDescent="0.25">
      <c r="A22" s="26" t="s">
        <v>2352</v>
      </c>
      <c r="B22" s="47">
        <f>VLOOKUP($A22,'Medical Examinations'!$A:$J,2,FALSE)</f>
        <v>36.299999999999997</v>
      </c>
      <c r="C22" s="47">
        <f>VLOOKUP($A22,'Medical Examinations'!$A:$J,3,FALSE)</f>
        <v>11.5</v>
      </c>
      <c r="D22" s="26" t="str">
        <f>VLOOKUP($A22,'Medical Examinations'!$A:$J,4,FALSE)</f>
        <v>yes</v>
      </c>
      <c r="E22" s="26" t="str">
        <f>VLOOKUP($A22,'Medical Examinations'!$A:$J,5,FALSE)</f>
        <v>No</v>
      </c>
      <c r="F22" s="26" t="str">
        <f>VLOOKUP($A22,'Medical Examinations'!$A:$J,6,FALSE)</f>
        <v>No</v>
      </c>
      <c r="G22" s="26">
        <f>VLOOKUP($A22,'Medical Examinations'!$A:$J,7,FALSE)</f>
        <v>2</v>
      </c>
      <c r="H22" s="26" t="str">
        <f>VLOOKUP($A22,'Medical Examinations'!$A:$J,8,FALSE)</f>
        <v>yes</v>
      </c>
      <c r="I22" s="26" t="str">
        <f>VLOOKUP($A22,'Medical Examinations'!$A:$J,9,FALSE)</f>
        <v>Obesity</v>
      </c>
      <c r="J22" s="26" t="str">
        <f>VLOOKUP($A22,'Medical Examinations'!$A:$J,10,FALSE)</f>
        <v>Diabetes</v>
      </c>
      <c r="K22">
        <f>VLOOKUP($A22,'Hospitalisation Details'!$A:$K,6,FALSE)</f>
        <v>47403.88</v>
      </c>
      <c r="L22" t="str">
        <f>VLOOKUP($A22,'Hospitalisation Details'!$A:$K,7,FALSE)</f>
        <v>tier - 1</v>
      </c>
      <c r="M22" t="str">
        <f>VLOOKUP($A22,'Hospitalisation Details'!$A:$K,8,FALSE)</f>
        <v>tier - 3</v>
      </c>
      <c r="N22" t="str">
        <f>VLOOKUP($A22,'Hospitalisation Details'!$A:$K,9,FALSE)</f>
        <v>R1011</v>
      </c>
      <c r="O22">
        <f>VLOOKUP($A22,'Hospitalisation Details'!$A:$K,10,FALSE)</f>
        <v>22445</v>
      </c>
      <c r="P22">
        <f>VLOOKUP($A22,'Hospitalisation Details'!$A:$K,11,FALSE)</f>
        <v>61</v>
      </c>
      <c r="Q22" t="str">
        <f>VLOOKUP($A22,'Customer Names'!$A:$E,4,FALSE)</f>
        <v xml:space="preserve"> Myles</v>
      </c>
    </row>
    <row r="23" spans="1:17" x14ac:dyDescent="0.25">
      <c r="A23" s="23" t="s">
        <v>2351</v>
      </c>
      <c r="B23" s="48">
        <f>VLOOKUP($A23,'Medical Examinations'!$A:$J,2,FALSE)</f>
        <v>32.200000000000003</v>
      </c>
      <c r="C23" s="48">
        <f>VLOOKUP($A23,'Medical Examinations'!$A:$J,3,FALSE)</f>
        <v>6.22</v>
      </c>
      <c r="D23" s="23" t="str">
        <f>VLOOKUP($A23,'Medical Examinations'!$A:$J,4,FALSE)</f>
        <v>yes</v>
      </c>
      <c r="E23" s="23" t="str">
        <f>VLOOKUP($A23,'Medical Examinations'!$A:$J,5,FALSE)</f>
        <v>No</v>
      </c>
      <c r="F23" s="23" t="str">
        <f>VLOOKUP($A23,'Medical Examinations'!$A:$J,6,FALSE)</f>
        <v>No</v>
      </c>
      <c r="G23" s="23">
        <f>VLOOKUP($A23,'Medical Examinations'!$A:$J,7,FALSE)</f>
        <v>2</v>
      </c>
      <c r="H23" s="23" t="str">
        <f>VLOOKUP($A23,'Medical Examinations'!$A:$J,8,FALSE)</f>
        <v>yes</v>
      </c>
      <c r="I23" s="23" t="str">
        <f>VLOOKUP($A23,'Medical Examinations'!$A:$J,9,FALSE)</f>
        <v>Obesity</v>
      </c>
      <c r="J23" s="23" t="str">
        <f>VLOOKUP($A23,'Medical Examinations'!$A:$J,10,FALSE)</f>
        <v>Prediabetes</v>
      </c>
      <c r="K23">
        <f>VLOOKUP($A23,'Hospitalisation Details'!$A:$K,6,FALSE)</f>
        <v>47305.31</v>
      </c>
      <c r="L23" t="str">
        <f>VLOOKUP($A23,'Hospitalisation Details'!$A:$K,7,FALSE)</f>
        <v>tier - 2</v>
      </c>
      <c r="M23" t="str">
        <f>VLOOKUP($A23,'Hospitalisation Details'!$A:$K,8,FALSE)</f>
        <v>tier - 1</v>
      </c>
      <c r="N23" t="str">
        <f>VLOOKUP($A23,'Hospitalisation Details'!$A:$K,9,FALSE)</f>
        <v>R1011</v>
      </c>
      <c r="O23">
        <f>VLOOKUP($A23,'Hospitalisation Details'!$A:$K,10,FALSE)</f>
        <v>21827</v>
      </c>
      <c r="P23">
        <f>VLOOKUP($A23,'Hospitalisation Details'!$A:$K,11,FALSE)</f>
        <v>63</v>
      </c>
      <c r="Q23" t="str">
        <f>VLOOKUP($A23,'Customer Names'!$A:$E,4,FALSE)</f>
        <v xml:space="preserve"> Madelyn C</v>
      </c>
    </row>
    <row r="24" spans="1:17" x14ac:dyDescent="0.25">
      <c r="A24" s="26" t="s">
        <v>2350</v>
      </c>
      <c r="B24" s="47">
        <f>VLOOKUP($A24,'Medical Examinations'!$A:$J,2,FALSE)</f>
        <v>31.3</v>
      </c>
      <c r="C24" s="47">
        <f>VLOOKUP($A24,'Medical Examinations'!$A:$J,3,FALSE)</f>
        <v>11.38</v>
      </c>
      <c r="D24" s="26" t="str">
        <f>VLOOKUP($A24,'Medical Examinations'!$A:$J,4,FALSE)</f>
        <v>No</v>
      </c>
      <c r="E24" s="26" t="str">
        <f>VLOOKUP($A24,'Medical Examinations'!$A:$J,5,FALSE)</f>
        <v>No</v>
      </c>
      <c r="F24" s="26" t="str">
        <f>VLOOKUP($A24,'Medical Examinations'!$A:$J,6,FALSE)</f>
        <v>No</v>
      </c>
      <c r="G24" s="26">
        <f>VLOOKUP($A24,'Medical Examinations'!$A:$J,7,FALSE)</f>
        <v>3</v>
      </c>
      <c r="H24" s="26" t="str">
        <f>VLOOKUP($A24,'Medical Examinations'!$A:$J,8,FALSE)</f>
        <v>yes</v>
      </c>
      <c r="I24" s="26" t="str">
        <f>VLOOKUP($A24,'Medical Examinations'!$A:$J,9,FALSE)</f>
        <v>Obesity</v>
      </c>
      <c r="J24" s="26" t="str">
        <f>VLOOKUP($A24,'Medical Examinations'!$A:$J,10,FALSE)</f>
        <v>Diabetes</v>
      </c>
      <c r="K24">
        <f>VLOOKUP($A24,'Hospitalisation Details'!$A:$K,6,FALSE)</f>
        <v>47291.06</v>
      </c>
      <c r="L24" t="str">
        <f>VLOOKUP($A24,'Hospitalisation Details'!$A:$K,7,FALSE)</f>
        <v>tier - 2</v>
      </c>
      <c r="M24" t="str">
        <f>VLOOKUP($A24,'Hospitalisation Details'!$A:$K,8,FALSE)</f>
        <v>tier - 1</v>
      </c>
      <c r="N24" t="str">
        <f>VLOOKUP($A24,'Hospitalisation Details'!$A:$K,9,FALSE)</f>
        <v>R1011</v>
      </c>
      <c r="O24">
        <f>VLOOKUP($A24,'Hospitalisation Details'!$A:$K,10,FALSE)</f>
        <v>21431</v>
      </c>
      <c r="P24">
        <f>VLOOKUP($A24,'Hospitalisation Details'!$A:$K,11,FALSE)</f>
        <v>64</v>
      </c>
      <c r="Q24" t="str">
        <f>VLOOKUP($A24,'Customer Names'!$A:$E,4,FALSE)</f>
        <v xml:space="preserve"> Nicole</v>
      </c>
    </row>
    <row r="25" spans="1:17" x14ac:dyDescent="0.25">
      <c r="A25" s="23" t="s">
        <v>2349</v>
      </c>
      <c r="B25" s="48">
        <f>VLOOKUP($A25,'Medical Examinations'!$A:$J,2,FALSE)</f>
        <v>41.8</v>
      </c>
      <c r="C25" s="48">
        <f>VLOOKUP($A25,'Medical Examinations'!$A:$J,3,FALSE)</f>
        <v>7.89</v>
      </c>
      <c r="D25" s="23" t="str">
        <f>VLOOKUP($A25,'Medical Examinations'!$A:$J,4,FALSE)</f>
        <v>yes</v>
      </c>
      <c r="E25" s="23" t="str">
        <f>VLOOKUP($A25,'Medical Examinations'!$A:$J,5,FALSE)</f>
        <v>No</v>
      </c>
      <c r="F25" s="23" t="str">
        <f>VLOOKUP($A25,'Medical Examinations'!$A:$J,6,FALSE)</f>
        <v>No</v>
      </c>
      <c r="G25" s="23">
        <f>VLOOKUP($A25,'Medical Examinations'!$A:$J,7,FALSE)</f>
        <v>2</v>
      </c>
      <c r="H25" s="23" t="str">
        <f>VLOOKUP($A25,'Medical Examinations'!$A:$J,8,FALSE)</f>
        <v>yes</v>
      </c>
      <c r="I25" s="23" t="str">
        <f>VLOOKUP($A25,'Medical Examinations'!$A:$J,9,FALSE)</f>
        <v>Obesity</v>
      </c>
      <c r="J25" s="23" t="str">
        <f>VLOOKUP($A25,'Medical Examinations'!$A:$J,10,FALSE)</f>
        <v>Diabetes</v>
      </c>
      <c r="K25">
        <f>VLOOKUP($A25,'Hospitalisation Details'!$A:$K,6,FALSE)</f>
        <v>47269.85</v>
      </c>
      <c r="L25" t="str">
        <f>VLOOKUP($A25,'Hospitalisation Details'!$A:$K,7,FALSE)</f>
        <v>tier - 1</v>
      </c>
      <c r="M25" t="str">
        <f>VLOOKUP($A25,'Hospitalisation Details'!$A:$K,8,FALSE)</f>
        <v>tier - 2</v>
      </c>
      <c r="N25" t="str">
        <f>VLOOKUP($A25,'Hospitalisation Details'!$A:$K,9,FALSE)</f>
        <v>R1013</v>
      </c>
      <c r="O25">
        <f>VLOOKUP($A25,'Hospitalisation Details'!$A:$K,10,FALSE)</f>
        <v>25930</v>
      </c>
      <c r="P25">
        <f>VLOOKUP($A25,'Hospitalisation Details'!$A:$K,11,FALSE)</f>
        <v>52</v>
      </c>
      <c r="Q25" t="str">
        <f>VLOOKUP($A25,'Customer Names'!$A:$E,4,FALSE)</f>
        <v xml:space="preserve"> Eric A.</v>
      </c>
    </row>
    <row r="26" spans="1:17" x14ac:dyDescent="0.25">
      <c r="A26" s="26" t="s">
        <v>2348</v>
      </c>
      <c r="B26" s="47">
        <f>VLOOKUP($A26,'Medical Examinations'!$A:$J,2,FALSE)</f>
        <v>35.090000000000003</v>
      </c>
      <c r="C26" s="47">
        <f>VLOOKUP($A26,'Medical Examinations'!$A:$J,3,FALSE)</f>
        <v>4.38</v>
      </c>
      <c r="D26" s="26" t="str">
        <f>VLOOKUP($A26,'Medical Examinations'!$A:$J,4,FALSE)</f>
        <v>yes</v>
      </c>
      <c r="E26" s="26" t="str">
        <f>VLOOKUP($A26,'Medical Examinations'!$A:$J,5,FALSE)</f>
        <v>No</v>
      </c>
      <c r="F26" s="26" t="str">
        <f>VLOOKUP($A26,'Medical Examinations'!$A:$J,6,FALSE)</f>
        <v>No</v>
      </c>
      <c r="G26" s="26">
        <f>VLOOKUP($A26,'Medical Examinations'!$A:$J,7,FALSE)</f>
        <v>2</v>
      </c>
      <c r="H26" s="26" t="str">
        <f>VLOOKUP($A26,'Medical Examinations'!$A:$J,8,FALSE)</f>
        <v>yes</v>
      </c>
      <c r="I26" s="26" t="str">
        <f>VLOOKUP($A26,'Medical Examinations'!$A:$J,9,FALSE)</f>
        <v>Obesity</v>
      </c>
      <c r="J26" s="26" t="str">
        <f>VLOOKUP($A26,'Medical Examinations'!$A:$J,10,FALSE)</f>
        <v>Normal</v>
      </c>
      <c r="K26">
        <f>VLOOKUP($A26,'Hospitalisation Details'!$A:$K,6,FALSE)</f>
        <v>47055.53</v>
      </c>
      <c r="L26" t="str">
        <f>VLOOKUP($A26,'Hospitalisation Details'!$A:$K,7,FALSE)</f>
        <v>tier - 2</v>
      </c>
      <c r="M26" t="str">
        <f>VLOOKUP($A26,'Hospitalisation Details'!$A:$K,8,FALSE)</f>
        <v>tier - 1</v>
      </c>
      <c r="N26" t="str">
        <f>VLOOKUP($A26,'Hospitalisation Details'!$A:$K,9,FALSE)</f>
        <v>R1013</v>
      </c>
      <c r="O26">
        <f>VLOOKUP($A26,'Hospitalisation Details'!$A:$K,10,FALSE)</f>
        <v>21745</v>
      </c>
      <c r="P26">
        <f>VLOOKUP($A26,'Hospitalisation Details'!$A:$K,11,FALSE)</f>
        <v>63</v>
      </c>
      <c r="Q26" t="str">
        <f>VLOOKUP($A26,'Customer Names'!$A:$E,4,FALSE)</f>
        <v xml:space="preserve"> Emiliano I.</v>
      </c>
    </row>
    <row r="27" spans="1:17" x14ac:dyDescent="0.25">
      <c r="A27" s="23" t="s">
        <v>2347</v>
      </c>
      <c r="B27" s="48">
        <f>VLOOKUP($A27,'Medical Examinations'!$A:$J,2,FALSE)</f>
        <v>33.880000000000003</v>
      </c>
      <c r="C27" s="48">
        <f>VLOOKUP($A27,'Medical Examinations'!$A:$J,3,FALSE)</f>
        <v>7.01</v>
      </c>
      <c r="D27" s="23" t="str">
        <f>VLOOKUP($A27,'Medical Examinations'!$A:$J,4,FALSE)</f>
        <v>No</v>
      </c>
      <c r="E27" s="23" t="str">
        <f>VLOOKUP($A27,'Medical Examinations'!$A:$J,5,FALSE)</f>
        <v>No</v>
      </c>
      <c r="F27" s="23" t="str">
        <f>VLOOKUP($A27,'Medical Examinations'!$A:$J,6,FALSE)</f>
        <v>No</v>
      </c>
      <c r="G27" s="23">
        <f>VLOOKUP($A27,'Medical Examinations'!$A:$J,7,FALSE)</f>
        <v>3</v>
      </c>
      <c r="H27" s="23" t="str">
        <f>VLOOKUP($A27,'Medical Examinations'!$A:$J,8,FALSE)</f>
        <v>yes</v>
      </c>
      <c r="I27" s="23" t="str">
        <f>VLOOKUP($A27,'Medical Examinations'!$A:$J,9,FALSE)</f>
        <v>Obesity</v>
      </c>
      <c r="J27" s="23" t="str">
        <f>VLOOKUP($A27,'Medical Examinations'!$A:$J,10,FALSE)</f>
        <v>Diabetes</v>
      </c>
      <c r="K27">
        <f>VLOOKUP($A27,'Hospitalisation Details'!$A:$K,6,FALSE)</f>
        <v>46889.26</v>
      </c>
      <c r="L27" t="str">
        <f>VLOOKUP($A27,'Hospitalisation Details'!$A:$K,7,FALSE)</f>
        <v>tier - 2</v>
      </c>
      <c r="M27" t="str">
        <f>VLOOKUP($A27,'Hospitalisation Details'!$A:$K,8,FALSE)</f>
        <v>tier - 3</v>
      </c>
      <c r="N27" t="str">
        <f>VLOOKUP($A27,'Hospitalisation Details'!$A:$K,9,FALSE)</f>
        <v>R1013</v>
      </c>
      <c r="O27">
        <f>VLOOKUP($A27,'Hospitalisation Details'!$A:$K,10,FALSE)</f>
        <v>21443</v>
      </c>
      <c r="P27">
        <f>VLOOKUP($A27,'Hospitalisation Details'!$A:$K,11,FALSE)</f>
        <v>64</v>
      </c>
      <c r="Q27" t="str">
        <f>VLOOKUP($A27,'Customer Names'!$A:$E,4,FALSE)</f>
        <v xml:space="preserve"> Adam</v>
      </c>
    </row>
    <row r="28" spans="1:17" x14ac:dyDescent="0.25">
      <c r="A28" s="26" t="s">
        <v>2346</v>
      </c>
      <c r="B28" s="47">
        <f>VLOOKUP($A28,'Medical Examinations'!$A:$J,2,FALSE)</f>
        <v>30.875</v>
      </c>
      <c r="C28" s="47">
        <f>VLOOKUP($A28,'Medical Examinations'!$A:$J,3,FALSE)</f>
        <v>11.88</v>
      </c>
      <c r="D28" s="26" t="str">
        <f>VLOOKUP($A28,'Medical Examinations'!$A:$J,4,FALSE)</f>
        <v>No</v>
      </c>
      <c r="E28" s="26" t="str">
        <f>VLOOKUP($A28,'Medical Examinations'!$A:$J,5,FALSE)</f>
        <v>No</v>
      </c>
      <c r="F28" s="26" t="str">
        <f>VLOOKUP($A28,'Medical Examinations'!$A:$J,6,FALSE)</f>
        <v>No</v>
      </c>
      <c r="G28" s="26">
        <f>VLOOKUP($A28,'Medical Examinations'!$A:$J,7,FALSE)</f>
        <v>0</v>
      </c>
      <c r="H28" s="26" t="str">
        <f>VLOOKUP($A28,'Medical Examinations'!$A:$J,8,FALSE)</f>
        <v>yes</v>
      </c>
      <c r="I28" s="26" t="str">
        <f>VLOOKUP($A28,'Medical Examinations'!$A:$J,9,FALSE)</f>
        <v>Obesity</v>
      </c>
      <c r="J28" s="26" t="str">
        <f>VLOOKUP($A28,'Medical Examinations'!$A:$J,10,FALSE)</f>
        <v>Diabetes</v>
      </c>
      <c r="K28">
        <f>VLOOKUP($A28,'Hospitalisation Details'!$A:$K,6,FALSE)</f>
        <v>46718.16</v>
      </c>
      <c r="L28" t="str">
        <f>VLOOKUP($A28,'Hospitalisation Details'!$A:$K,7,FALSE)</f>
        <v>tier - 1</v>
      </c>
      <c r="M28" t="str">
        <f>VLOOKUP($A28,'Hospitalisation Details'!$A:$K,8,FALSE)</f>
        <v>tier - 1</v>
      </c>
      <c r="N28" t="str">
        <f>VLOOKUP($A28,'Hospitalisation Details'!$A:$K,9,FALSE)</f>
        <v>R1012</v>
      </c>
      <c r="O28">
        <f>VLOOKUP($A28,'Hospitalisation Details'!$A:$K,10,FALSE)</f>
        <v>22237</v>
      </c>
      <c r="P28">
        <f>VLOOKUP($A28,'Hospitalisation Details'!$A:$K,11,FALSE)</f>
        <v>62</v>
      </c>
      <c r="Q28" t="str">
        <f>VLOOKUP($A28,'Customer Names'!$A:$E,4,FALSE)</f>
        <v xml:space="preserve"> Zach</v>
      </c>
    </row>
    <row r="29" spans="1:17" x14ac:dyDescent="0.25">
      <c r="A29" s="23" t="s">
        <v>2345</v>
      </c>
      <c r="B29" s="48">
        <f>VLOOKUP($A29,'Medical Examinations'!$A:$J,2,FALSE)</f>
        <v>36.86</v>
      </c>
      <c r="C29" s="48">
        <f>VLOOKUP($A29,'Medical Examinations'!$A:$J,3,FALSE)</f>
        <v>5.19</v>
      </c>
      <c r="D29" s="23" t="str">
        <f>VLOOKUP($A29,'Medical Examinations'!$A:$J,4,FALSE)</f>
        <v>yes</v>
      </c>
      <c r="E29" s="23" t="str">
        <f>VLOOKUP($A29,'Medical Examinations'!$A:$J,5,FALSE)</f>
        <v>No</v>
      </c>
      <c r="F29" s="23" t="str">
        <f>VLOOKUP($A29,'Medical Examinations'!$A:$J,6,FALSE)</f>
        <v>Yes</v>
      </c>
      <c r="G29" s="23">
        <f>VLOOKUP($A29,'Medical Examinations'!$A:$J,7,FALSE)</f>
        <v>1</v>
      </c>
      <c r="H29" s="23" t="str">
        <f>VLOOKUP($A29,'Medical Examinations'!$A:$J,8,FALSE)</f>
        <v>yes</v>
      </c>
      <c r="I29" s="23" t="str">
        <f>VLOOKUP($A29,'Medical Examinations'!$A:$J,9,FALSE)</f>
        <v>Obesity</v>
      </c>
      <c r="J29" s="23" t="str">
        <f>VLOOKUP($A29,'Medical Examinations'!$A:$J,10,FALSE)</f>
        <v>Normal</v>
      </c>
      <c r="K29">
        <f>VLOOKUP($A29,'Hospitalisation Details'!$A:$K,6,FALSE)</f>
        <v>46661.440000000002</v>
      </c>
      <c r="L29" t="str">
        <f>VLOOKUP($A29,'Hospitalisation Details'!$A:$K,7,FALSE)</f>
        <v>tier - 1</v>
      </c>
      <c r="M29" t="str">
        <f>VLOOKUP($A29,'Hospitalisation Details'!$A:$K,8,FALSE)</f>
        <v>tier - 3</v>
      </c>
      <c r="N29" t="str">
        <f>VLOOKUP($A29,'Hospitalisation Details'!$A:$K,9,FALSE)</f>
        <v>R1012</v>
      </c>
      <c r="O29">
        <f>VLOOKUP($A29,'Hospitalisation Details'!$A:$K,10,FALSE)</f>
        <v>25377</v>
      </c>
      <c r="P29">
        <f>VLOOKUP($A29,'Hospitalisation Details'!$A:$K,11,FALSE)</f>
        <v>53</v>
      </c>
      <c r="Q29" t="str">
        <f>VLOOKUP($A29,'Customer Names'!$A:$E,4,FALSE)</f>
        <v xml:space="preserve"> Stephanie W.</v>
      </c>
    </row>
    <row r="30" spans="1:17" x14ac:dyDescent="0.25">
      <c r="A30" s="26" t="s">
        <v>2344</v>
      </c>
      <c r="B30" s="47">
        <f>VLOOKUP($A30,'Medical Examinations'!$A:$J,2,FALSE)</f>
        <v>35.86</v>
      </c>
      <c r="C30" s="47">
        <f>VLOOKUP($A30,'Medical Examinations'!$A:$J,3,FALSE)</f>
        <v>6.74</v>
      </c>
      <c r="D30" s="26" t="str">
        <f>VLOOKUP($A30,'Medical Examinations'!$A:$J,4,FALSE)</f>
        <v>yes</v>
      </c>
      <c r="E30" s="26" t="str">
        <f>VLOOKUP($A30,'Medical Examinations'!$A:$J,5,FALSE)</f>
        <v>No</v>
      </c>
      <c r="F30" s="26" t="str">
        <f>VLOOKUP($A30,'Medical Examinations'!$A:$J,6,FALSE)</f>
        <v>No</v>
      </c>
      <c r="G30" s="26">
        <f>VLOOKUP($A30,'Medical Examinations'!$A:$J,7,FALSE)</f>
        <v>2</v>
      </c>
      <c r="H30" s="26" t="str">
        <f>VLOOKUP($A30,'Medical Examinations'!$A:$J,8,FALSE)</f>
        <v>yes</v>
      </c>
      <c r="I30" s="26" t="str">
        <f>VLOOKUP($A30,'Medical Examinations'!$A:$J,9,FALSE)</f>
        <v>Obesity</v>
      </c>
      <c r="J30" s="26" t="str">
        <f>VLOOKUP($A30,'Medical Examinations'!$A:$J,10,FALSE)</f>
        <v>Diabetes</v>
      </c>
      <c r="K30">
        <f>VLOOKUP($A30,'Hospitalisation Details'!$A:$K,6,FALSE)</f>
        <v>46599.11</v>
      </c>
      <c r="L30" t="str">
        <f>VLOOKUP($A30,'Hospitalisation Details'!$A:$K,7,FALSE)</f>
        <v>tier - 1</v>
      </c>
      <c r="M30" t="str">
        <f>VLOOKUP($A30,'Hospitalisation Details'!$A:$K,8,FALSE)</f>
        <v>tier - 1</v>
      </c>
      <c r="N30" t="str">
        <f>VLOOKUP($A30,'Hospitalisation Details'!$A:$K,9,FALSE)</f>
        <v>R1013</v>
      </c>
      <c r="O30">
        <f>VLOOKUP($A30,'Hospitalisation Details'!$A:$K,10,FALSE)</f>
        <v>22501</v>
      </c>
      <c r="P30">
        <f>VLOOKUP($A30,'Hospitalisation Details'!$A:$K,11,FALSE)</f>
        <v>61</v>
      </c>
      <c r="Q30" t="str">
        <f>VLOOKUP($A30,'Customer Names'!$A:$E,4,FALSE)</f>
        <v xml:space="preserve"> Stephen</v>
      </c>
    </row>
    <row r="31" spans="1:17" x14ac:dyDescent="0.25">
      <c r="A31" s="23" t="s">
        <v>2343</v>
      </c>
      <c r="B31" s="48">
        <f>VLOOKUP($A31,'Medical Examinations'!$A:$J,2,FALSE)</f>
        <v>37.049999999999997</v>
      </c>
      <c r="C31" s="48">
        <f>VLOOKUP($A31,'Medical Examinations'!$A:$J,3,FALSE)</f>
        <v>8.44</v>
      </c>
      <c r="D31" s="23" t="str">
        <f>VLOOKUP($A31,'Medical Examinations'!$A:$J,4,FALSE)</f>
        <v>No</v>
      </c>
      <c r="E31" s="23" t="str">
        <f>VLOOKUP($A31,'Medical Examinations'!$A:$J,5,FALSE)</f>
        <v>No</v>
      </c>
      <c r="F31" s="23" t="str">
        <f>VLOOKUP($A31,'Medical Examinations'!$A:$J,6,FALSE)</f>
        <v>No</v>
      </c>
      <c r="G31" s="23">
        <f>VLOOKUP($A31,'Medical Examinations'!$A:$J,7,FALSE)</f>
        <v>0</v>
      </c>
      <c r="H31" s="23" t="str">
        <f>VLOOKUP($A31,'Medical Examinations'!$A:$J,8,FALSE)</f>
        <v>yes</v>
      </c>
      <c r="I31" s="23" t="str">
        <f>VLOOKUP($A31,'Medical Examinations'!$A:$J,9,FALSE)</f>
        <v>Obesity</v>
      </c>
      <c r="J31" s="23" t="str">
        <f>VLOOKUP($A31,'Medical Examinations'!$A:$J,10,FALSE)</f>
        <v>Diabetes</v>
      </c>
      <c r="K31">
        <f>VLOOKUP($A31,'Hospitalisation Details'!$A:$K,6,FALSE)</f>
        <v>46255.11</v>
      </c>
      <c r="L31" t="str">
        <f>VLOOKUP($A31,'Hospitalisation Details'!$A:$K,7,FALSE)</f>
        <v>tier - 1</v>
      </c>
      <c r="M31" t="str">
        <f>VLOOKUP($A31,'Hospitalisation Details'!$A:$K,8,FALSE)</f>
        <v>tier - 3</v>
      </c>
      <c r="N31" t="str">
        <f>VLOOKUP($A31,'Hospitalisation Details'!$A:$K,9,FALSE)</f>
        <v>R1024</v>
      </c>
      <c r="O31">
        <f>VLOOKUP($A31,'Hospitalisation Details'!$A:$K,10,FALSE)</f>
        <v>26273</v>
      </c>
      <c r="P31">
        <f>VLOOKUP($A31,'Hospitalisation Details'!$A:$K,11,FALSE)</f>
        <v>51</v>
      </c>
      <c r="Q31" t="str">
        <f>VLOOKUP($A31,'Customer Names'!$A:$E,4,FALSE)</f>
        <v xml:space="preserve"> Natalie</v>
      </c>
    </row>
    <row r="32" spans="1:17" x14ac:dyDescent="0.25">
      <c r="A32" s="26" t="s">
        <v>2342</v>
      </c>
      <c r="B32" s="47">
        <f>VLOOKUP($A32,'Medical Examinations'!$A:$J,2,FALSE)</f>
        <v>43.89</v>
      </c>
      <c r="C32" s="47">
        <f>VLOOKUP($A32,'Medical Examinations'!$A:$J,3,FALSE)</f>
        <v>8.7100000000000009</v>
      </c>
      <c r="D32" s="26" t="str">
        <f>VLOOKUP($A32,'Medical Examinations'!$A:$J,4,FALSE)</f>
        <v>No</v>
      </c>
      <c r="E32" s="26" t="str">
        <f>VLOOKUP($A32,'Medical Examinations'!$A:$J,5,FALSE)</f>
        <v>No</v>
      </c>
      <c r="F32" s="26" t="str">
        <f>VLOOKUP($A32,'Medical Examinations'!$A:$J,6,FALSE)</f>
        <v>No</v>
      </c>
      <c r="G32" s="26">
        <f>VLOOKUP($A32,'Medical Examinations'!$A:$J,7,FALSE)</f>
        <v>0</v>
      </c>
      <c r="H32" s="26" t="str">
        <f>VLOOKUP($A32,'Medical Examinations'!$A:$J,8,FALSE)</f>
        <v>yes</v>
      </c>
      <c r="I32" s="26" t="str">
        <f>VLOOKUP($A32,'Medical Examinations'!$A:$J,9,FALSE)</f>
        <v>Obesity</v>
      </c>
      <c r="J32" s="26" t="str">
        <f>VLOOKUP($A32,'Medical Examinations'!$A:$J,10,FALSE)</f>
        <v>Diabetes</v>
      </c>
      <c r="K32">
        <f>VLOOKUP($A32,'Hospitalisation Details'!$A:$K,6,FALSE)</f>
        <v>46200.99</v>
      </c>
      <c r="L32" t="str">
        <f>VLOOKUP($A32,'Hospitalisation Details'!$A:$K,7,FALSE)</f>
        <v>tier - 1</v>
      </c>
      <c r="M32" t="str">
        <f>VLOOKUP($A32,'Hospitalisation Details'!$A:$K,8,FALSE)</f>
        <v>tier - 1</v>
      </c>
      <c r="N32" t="str">
        <f>VLOOKUP($A32,'Hospitalisation Details'!$A:$K,9,FALSE)</f>
        <v>R1013</v>
      </c>
      <c r="O32">
        <f>VLOOKUP($A32,'Hospitalisation Details'!$A:$K,10,FALSE)</f>
        <v>28719</v>
      </c>
      <c r="P32">
        <f>VLOOKUP($A32,'Hospitalisation Details'!$A:$K,11,FALSE)</f>
        <v>44</v>
      </c>
      <c r="Q32" t="str">
        <f>VLOOKUP($A32,'Customer Names'!$A:$E,4,FALSE)</f>
        <v xml:space="preserve"> Nicole J.</v>
      </c>
    </row>
    <row r="33" spans="1:17" x14ac:dyDescent="0.25">
      <c r="A33" s="23" t="s">
        <v>2341</v>
      </c>
      <c r="B33" s="48">
        <f>VLOOKUP($A33,'Medical Examinations'!$A:$J,2,FALSE)</f>
        <v>42.35</v>
      </c>
      <c r="C33" s="48">
        <f>VLOOKUP($A33,'Medical Examinations'!$A:$J,3,FALSE)</f>
        <v>5.08</v>
      </c>
      <c r="D33" s="23" t="str">
        <f>VLOOKUP($A33,'Medical Examinations'!$A:$J,4,FALSE)</f>
        <v>yes</v>
      </c>
      <c r="E33" s="23" t="str">
        <f>VLOOKUP($A33,'Medical Examinations'!$A:$J,5,FALSE)</f>
        <v>No</v>
      </c>
      <c r="F33" s="23" t="str">
        <f>VLOOKUP($A33,'Medical Examinations'!$A:$J,6,FALSE)</f>
        <v>No</v>
      </c>
      <c r="G33" s="23">
        <f>VLOOKUP($A33,'Medical Examinations'!$A:$J,7,FALSE)</f>
        <v>0</v>
      </c>
      <c r="H33" s="23" t="str">
        <f>VLOOKUP($A33,'Medical Examinations'!$A:$J,8,FALSE)</f>
        <v>yes</v>
      </c>
      <c r="I33" s="23" t="str">
        <f>VLOOKUP($A33,'Medical Examinations'!$A:$J,9,FALSE)</f>
        <v>Obesity</v>
      </c>
      <c r="J33" s="23" t="str">
        <f>VLOOKUP($A33,'Medical Examinations'!$A:$J,10,FALSE)</f>
        <v>Normal</v>
      </c>
      <c r="K33">
        <f>VLOOKUP($A33,'Hospitalisation Details'!$A:$K,6,FALSE)</f>
        <v>46151.12</v>
      </c>
      <c r="L33" t="str">
        <f>VLOOKUP($A33,'Hospitalisation Details'!$A:$K,7,FALSE)</f>
        <v>tier - 1</v>
      </c>
      <c r="M33" t="str">
        <f>VLOOKUP($A33,'Hospitalisation Details'!$A:$K,8,FALSE)</f>
        <v>tier - 3</v>
      </c>
      <c r="N33" t="str">
        <f>VLOOKUP($A33,'Hospitalisation Details'!$A:$K,9,FALSE)</f>
        <v>R1013</v>
      </c>
      <c r="O33">
        <f>VLOOKUP($A33,'Hospitalisation Details'!$A:$K,10,FALSE)</f>
        <v>28096</v>
      </c>
      <c r="P33">
        <f>VLOOKUP($A33,'Hospitalisation Details'!$A:$K,11,FALSE)</f>
        <v>46</v>
      </c>
      <c r="Q33" t="str">
        <f>VLOOKUP($A33,'Customer Names'!$A:$E,4,FALSE)</f>
        <v xml:space="preserve"> Jefferson D</v>
      </c>
    </row>
    <row r="34" spans="1:17" x14ac:dyDescent="0.25">
      <c r="A34" s="26" t="s">
        <v>2340</v>
      </c>
      <c r="B34" s="47">
        <f>VLOOKUP($A34,'Medical Examinations'!$A:$J,2,FALSE)</f>
        <v>31.35</v>
      </c>
      <c r="C34" s="47">
        <f>VLOOKUP($A34,'Medical Examinations'!$A:$J,3,FALSE)</f>
        <v>6.86</v>
      </c>
      <c r="D34" s="26" t="str">
        <f>VLOOKUP($A34,'Medical Examinations'!$A:$J,4,FALSE)</f>
        <v>No</v>
      </c>
      <c r="E34" s="26" t="str">
        <f>VLOOKUP($A34,'Medical Examinations'!$A:$J,5,FALSE)</f>
        <v>No</v>
      </c>
      <c r="F34" s="26" t="str">
        <f>VLOOKUP($A34,'Medical Examinations'!$A:$J,6,FALSE)</f>
        <v>No</v>
      </c>
      <c r="G34" s="26">
        <f>VLOOKUP($A34,'Medical Examinations'!$A:$J,7,FALSE)</f>
        <v>0</v>
      </c>
      <c r="H34" s="26" t="str">
        <f>VLOOKUP($A34,'Medical Examinations'!$A:$J,8,FALSE)</f>
        <v>yes</v>
      </c>
      <c r="I34" s="26" t="str">
        <f>VLOOKUP($A34,'Medical Examinations'!$A:$J,9,FALSE)</f>
        <v>Obesity</v>
      </c>
      <c r="J34" s="26" t="str">
        <f>VLOOKUP($A34,'Medical Examinations'!$A:$J,10,FALSE)</f>
        <v>Diabetes</v>
      </c>
      <c r="K34">
        <f>VLOOKUP($A34,'Hospitalisation Details'!$A:$K,6,FALSE)</f>
        <v>46130.53</v>
      </c>
      <c r="L34" t="str">
        <f>VLOOKUP($A34,'Hospitalisation Details'!$A:$K,7,FALSE)</f>
        <v>tier - 1</v>
      </c>
      <c r="M34" t="str">
        <f>VLOOKUP($A34,'Hospitalisation Details'!$A:$K,8,FALSE)</f>
        <v>tier - 1</v>
      </c>
      <c r="N34" t="str">
        <f>VLOOKUP($A34,'Hospitalisation Details'!$A:$K,9,FALSE)</f>
        <v>R1012</v>
      </c>
      <c r="O34">
        <f>VLOOKUP($A34,'Hospitalisation Details'!$A:$K,10,FALSE)</f>
        <v>22984</v>
      </c>
      <c r="P34">
        <f>VLOOKUP($A34,'Hospitalisation Details'!$A:$K,11,FALSE)</f>
        <v>60</v>
      </c>
      <c r="Q34" t="str">
        <f>VLOOKUP($A34,'Customer Names'!$A:$E,4,FALSE)</f>
        <v xml:space="preserve"> Brendan D.</v>
      </c>
    </row>
    <row r="35" spans="1:17" x14ac:dyDescent="0.25">
      <c r="A35" s="23" t="s">
        <v>2339</v>
      </c>
      <c r="B35" s="48">
        <f>VLOOKUP($A35,'Medical Examinations'!$A:$J,2,FALSE)</f>
        <v>47.6</v>
      </c>
      <c r="C35" s="48">
        <f>VLOOKUP($A35,'Medical Examinations'!$A:$J,3,FALSE)</f>
        <v>5.95</v>
      </c>
      <c r="D35" s="23" t="str">
        <f>VLOOKUP($A35,'Medical Examinations'!$A:$J,4,FALSE)</f>
        <v>yes</v>
      </c>
      <c r="E35" s="23" t="str">
        <f>VLOOKUP($A35,'Medical Examinations'!$A:$J,5,FALSE)</f>
        <v>No</v>
      </c>
      <c r="F35" s="23" t="str">
        <f>VLOOKUP($A35,'Medical Examinations'!$A:$J,6,FALSE)</f>
        <v>No</v>
      </c>
      <c r="G35" s="23">
        <f>VLOOKUP($A35,'Medical Examinations'!$A:$J,7,FALSE)</f>
        <v>0</v>
      </c>
      <c r="H35" s="23" t="str">
        <f>VLOOKUP($A35,'Medical Examinations'!$A:$J,8,FALSE)</f>
        <v>yes</v>
      </c>
      <c r="I35" s="23" t="str">
        <f>VLOOKUP($A35,'Medical Examinations'!$A:$J,9,FALSE)</f>
        <v>Obesity</v>
      </c>
      <c r="J35" s="23" t="str">
        <f>VLOOKUP($A35,'Medical Examinations'!$A:$J,10,FALSE)</f>
        <v>Prediabetes</v>
      </c>
      <c r="K35">
        <f>VLOOKUP($A35,'Hospitalisation Details'!$A:$K,6,FALSE)</f>
        <v>46113.51</v>
      </c>
      <c r="L35" t="str">
        <f>VLOOKUP($A35,'Hospitalisation Details'!$A:$K,7,FALSE)</f>
        <v>tier - 2</v>
      </c>
      <c r="M35" t="str">
        <f>VLOOKUP($A35,'Hospitalisation Details'!$A:$K,8,FALSE)</f>
        <v>tier - 3</v>
      </c>
      <c r="N35" t="str">
        <f>VLOOKUP($A35,'Hospitalisation Details'!$A:$K,9,FALSE)</f>
        <v>R1011</v>
      </c>
      <c r="O35">
        <f>VLOOKUP($A35,'Hospitalisation Details'!$A:$K,10,FALSE)</f>
        <v>31320</v>
      </c>
      <c r="P35">
        <f>VLOOKUP($A35,'Hospitalisation Details'!$A:$K,11,FALSE)</f>
        <v>37</v>
      </c>
      <c r="Q35" t="str">
        <f>VLOOKUP($A35,'Customer Names'!$A:$E,4,FALSE)</f>
        <v xml:space="preserve"> Courtney</v>
      </c>
    </row>
    <row r="36" spans="1:17" x14ac:dyDescent="0.25">
      <c r="A36" s="26" t="s">
        <v>2338</v>
      </c>
      <c r="B36" s="47">
        <f>VLOOKUP($A36,'Medical Examinations'!$A:$J,2,FALSE)</f>
        <v>46.2</v>
      </c>
      <c r="C36" s="47">
        <f>VLOOKUP($A36,'Medical Examinations'!$A:$J,3,FALSE)</f>
        <v>6.09</v>
      </c>
      <c r="D36" s="26" t="str">
        <f>VLOOKUP($A36,'Medical Examinations'!$A:$J,4,FALSE)</f>
        <v>No</v>
      </c>
      <c r="E36" s="26" t="str">
        <f>VLOOKUP($A36,'Medical Examinations'!$A:$J,5,FALSE)</f>
        <v>No</v>
      </c>
      <c r="F36" s="26" t="str">
        <f>VLOOKUP($A36,'Medical Examinations'!$A:$J,6,FALSE)</f>
        <v>Yes</v>
      </c>
      <c r="G36" s="26">
        <f>VLOOKUP($A36,'Medical Examinations'!$A:$J,7,FALSE)</f>
        <v>1</v>
      </c>
      <c r="H36" s="26" t="str">
        <f>VLOOKUP($A36,'Medical Examinations'!$A:$J,8,FALSE)</f>
        <v>yes</v>
      </c>
      <c r="I36" s="26" t="str">
        <f>VLOOKUP($A36,'Medical Examinations'!$A:$J,9,FALSE)</f>
        <v>Obesity</v>
      </c>
      <c r="J36" s="26" t="str">
        <f>VLOOKUP($A36,'Medical Examinations'!$A:$J,10,FALSE)</f>
        <v>Prediabetes</v>
      </c>
      <c r="K36">
        <f>VLOOKUP($A36,'Hospitalisation Details'!$A:$K,6,FALSE)</f>
        <v>45863.21</v>
      </c>
      <c r="L36" t="str">
        <f>VLOOKUP($A36,'Hospitalisation Details'!$A:$K,7,FALSE)</f>
        <v>tier - 2</v>
      </c>
      <c r="M36" t="str">
        <f>VLOOKUP($A36,'Hospitalisation Details'!$A:$K,8,FALSE)</f>
        <v>tier - 1</v>
      </c>
      <c r="N36" t="str">
        <f>VLOOKUP($A36,'Hospitalisation Details'!$A:$K,9,FALSE)</f>
        <v>R1013</v>
      </c>
      <c r="O36">
        <f>VLOOKUP($A36,'Hospitalisation Details'!$A:$K,10,FALSE)</f>
        <v>29079</v>
      </c>
      <c r="P36">
        <f>VLOOKUP($A36,'Hospitalisation Details'!$A:$K,11,FALSE)</f>
        <v>43</v>
      </c>
      <c r="Q36" t="str">
        <f>VLOOKUP($A36,'Customer Names'!$A:$E,4,FALSE)</f>
        <v xml:space="preserve"> Sydney L.</v>
      </c>
    </row>
    <row r="37" spans="1:17" x14ac:dyDescent="0.25">
      <c r="A37" s="23" t="s">
        <v>2337</v>
      </c>
      <c r="B37" s="48">
        <f>VLOOKUP($A37,'Medical Examinations'!$A:$J,2,FALSE)</f>
        <v>32.015000000000001</v>
      </c>
      <c r="C37" s="48">
        <f>VLOOKUP($A37,'Medical Examinations'!$A:$J,3,FALSE)</f>
        <v>11.75</v>
      </c>
      <c r="D37" s="23" t="str">
        <f>VLOOKUP($A37,'Medical Examinations'!$A:$J,4,FALSE)</f>
        <v>No</v>
      </c>
      <c r="E37" s="23" t="str">
        <f>VLOOKUP($A37,'Medical Examinations'!$A:$J,5,FALSE)</f>
        <v>No</v>
      </c>
      <c r="F37" s="23" t="str">
        <f>VLOOKUP($A37,'Medical Examinations'!$A:$J,6,FALSE)</f>
        <v>No</v>
      </c>
      <c r="G37" s="23">
        <f>VLOOKUP($A37,'Medical Examinations'!$A:$J,7,FALSE)</f>
        <v>0</v>
      </c>
      <c r="H37" s="23" t="str">
        <f>VLOOKUP($A37,'Medical Examinations'!$A:$J,8,FALSE)</f>
        <v>yes</v>
      </c>
      <c r="I37" s="23" t="str">
        <f>VLOOKUP($A37,'Medical Examinations'!$A:$J,9,FALSE)</f>
        <v>Obesity</v>
      </c>
      <c r="J37" s="23" t="str">
        <f>VLOOKUP($A37,'Medical Examinations'!$A:$J,10,FALSE)</f>
        <v>Diabetes</v>
      </c>
      <c r="K37">
        <f>VLOOKUP($A37,'Hospitalisation Details'!$A:$K,6,FALSE)</f>
        <v>45710.21</v>
      </c>
      <c r="L37" t="str">
        <f>VLOOKUP($A37,'Hospitalisation Details'!$A:$K,7,FALSE)</f>
        <v>tier - 2</v>
      </c>
      <c r="M37" t="str">
        <f>VLOOKUP($A37,'Hospitalisation Details'!$A:$K,8,FALSE)</f>
        <v>tier - 2</v>
      </c>
      <c r="N37" t="str">
        <f>VLOOKUP($A37,'Hospitalisation Details'!$A:$K,9,FALSE)</f>
        <v>R1016</v>
      </c>
      <c r="O37">
        <f>VLOOKUP($A37,'Hospitalisation Details'!$A:$K,10,FALSE)</f>
        <v>22271</v>
      </c>
      <c r="P37">
        <f>VLOOKUP($A37,'Hospitalisation Details'!$A:$K,11,FALSE)</f>
        <v>62</v>
      </c>
      <c r="Q37" t="str">
        <f>VLOOKUP($A37,'Customer Names'!$A:$E,4,FALSE)</f>
        <v xml:space="preserve"> Julien</v>
      </c>
    </row>
    <row r="38" spans="1:17" x14ac:dyDescent="0.25">
      <c r="A38" s="26" t="s">
        <v>2336</v>
      </c>
      <c r="B38" s="47">
        <f>VLOOKUP($A38,'Medical Examinations'!$A:$J,2,FALSE)</f>
        <v>40.564999999999998</v>
      </c>
      <c r="C38" s="47">
        <f>VLOOKUP($A38,'Medical Examinations'!$A:$J,3,FALSE)</f>
        <v>7.37</v>
      </c>
      <c r="D38" s="26" t="str">
        <f>VLOOKUP($A38,'Medical Examinations'!$A:$J,4,FALSE)</f>
        <v>No</v>
      </c>
      <c r="E38" s="26" t="str">
        <f>VLOOKUP($A38,'Medical Examinations'!$A:$J,5,FALSE)</f>
        <v>No</v>
      </c>
      <c r="F38" s="26" t="str">
        <f>VLOOKUP($A38,'Medical Examinations'!$A:$J,6,FALSE)</f>
        <v>No</v>
      </c>
      <c r="G38" s="26">
        <f>VLOOKUP($A38,'Medical Examinations'!$A:$J,7,FALSE)</f>
        <v>0</v>
      </c>
      <c r="H38" s="26" t="str">
        <f>VLOOKUP($A38,'Medical Examinations'!$A:$J,8,FALSE)</f>
        <v>yes</v>
      </c>
      <c r="I38" s="26" t="str">
        <f>VLOOKUP($A38,'Medical Examinations'!$A:$J,9,FALSE)</f>
        <v>Obesity</v>
      </c>
      <c r="J38" s="26" t="str">
        <f>VLOOKUP($A38,'Medical Examinations'!$A:$J,10,FALSE)</f>
        <v>Diabetes</v>
      </c>
      <c r="K38">
        <f>VLOOKUP($A38,'Hospitalisation Details'!$A:$K,6,FALSE)</f>
        <v>45702.02</v>
      </c>
      <c r="L38" t="str">
        <f>VLOOKUP($A38,'Hospitalisation Details'!$A:$K,7,FALSE)</f>
        <v>tier - 2</v>
      </c>
      <c r="M38" t="str">
        <f>VLOOKUP($A38,'Hospitalisation Details'!$A:$K,8,FALSE)</f>
        <v>tier - 2</v>
      </c>
      <c r="N38" t="str">
        <f>VLOOKUP($A38,'Hospitalisation Details'!$A:$K,9,FALSE)</f>
        <v>R1012</v>
      </c>
      <c r="O38">
        <f>VLOOKUP($A38,'Hospitalisation Details'!$A:$K,10,FALSE)</f>
        <v>27250</v>
      </c>
      <c r="P38">
        <f>VLOOKUP($A38,'Hospitalisation Details'!$A:$K,11,FALSE)</f>
        <v>48</v>
      </c>
      <c r="Q38" t="str">
        <f>VLOOKUP($A38,'Customer Names'!$A:$E,4,FALSE)</f>
        <v xml:space="preserve"> Ryan M</v>
      </c>
    </row>
    <row r="39" spans="1:17" x14ac:dyDescent="0.25">
      <c r="A39" s="23" t="s">
        <v>2335</v>
      </c>
      <c r="B39" s="48">
        <f>VLOOKUP($A39,'Medical Examinations'!$A:$J,2,FALSE)</f>
        <v>32.450000000000003</v>
      </c>
      <c r="C39" s="48">
        <f>VLOOKUP($A39,'Medical Examinations'!$A:$J,3,FALSE)</f>
        <v>11.91</v>
      </c>
      <c r="D39" s="23" t="str">
        <f>VLOOKUP($A39,'Medical Examinations'!$A:$J,4,FALSE)</f>
        <v>No</v>
      </c>
      <c r="E39" s="23" t="str">
        <f>VLOOKUP($A39,'Medical Examinations'!$A:$J,5,FALSE)</f>
        <v>No</v>
      </c>
      <c r="F39" s="23" t="str">
        <f>VLOOKUP($A39,'Medical Examinations'!$A:$J,6,FALSE)</f>
        <v>No</v>
      </c>
      <c r="G39" s="23">
        <f>VLOOKUP($A39,'Medical Examinations'!$A:$J,7,FALSE)</f>
        <v>0</v>
      </c>
      <c r="H39" s="23" t="str">
        <f>VLOOKUP($A39,'Medical Examinations'!$A:$J,8,FALSE)</f>
        <v>yes</v>
      </c>
      <c r="I39" s="23" t="str">
        <f>VLOOKUP($A39,'Medical Examinations'!$A:$J,9,FALSE)</f>
        <v>Obesity</v>
      </c>
      <c r="J39" s="23" t="str">
        <f>VLOOKUP($A39,'Medical Examinations'!$A:$J,10,FALSE)</f>
        <v>Diabetes</v>
      </c>
      <c r="K39">
        <f>VLOOKUP($A39,'Hospitalisation Details'!$A:$K,6,FALSE)</f>
        <v>45008.959999999999</v>
      </c>
      <c r="L39" t="str">
        <f>VLOOKUP($A39,'Hospitalisation Details'!$A:$K,7,FALSE)</f>
        <v>tier - 2</v>
      </c>
      <c r="M39" t="str">
        <f>VLOOKUP($A39,'Hospitalisation Details'!$A:$K,8,FALSE)</f>
        <v>tier - 2</v>
      </c>
      <c r="N39" t="str">
        <f>VLOOKUP($A39,'Hospitalisation Details'!$A:$K,9,FALSE)</f>
        <v>R1013</v>
      </c>
      <c r="O39">
        <f>VLOOKUP($A39,'Hospitalisation Details'!$A:$K,10,FALSE)</f>
        <v>22997</v>
      </c>
      <c r="P39">
        <f>VLOOKUP($A39,'Hospitalisation Details'!$A:$K,11,FALSE)</f>
        <v>60</v>
      </c>
      <c r="Q39" t="str">
        <f>VLOOKUP($A39,'Customer Names'!$A:$E,4,FALSE)</f>
        <v xml:space="preserve"> Anna H.</v>
      </c>
    </row>
    <row r="40" spans="1:17" x14ac:dyDescent="0.25">
      <c r="A40" s="26" t="s">
        <v>2334</v>
      </c>
      <c r="B40" s="47">
        <f>VLOOKUP($A40,'Medical Examinations'!$A:$J,2,FALSE)</f>
        <v>34.96</v>
      </c>
      <c r="C40" s="47">
        <f>VLOOKUP($A40,'Medical Examinations'!$A:$J,3,FALSE)</f>
        <v>6.52</v>
      </c>
      <c r="D40" s="26" t="str">
        <f>VLOOKUP($A40,'Medical Examinations'!$A:$J,4,FALSE)</f>
        <v>No</v>
      </c>
      <c r="E40" s="26" t="str">
        <f>VLOOKUP($A40,'Medical Examinations'!$A:$J,5,FALSE)</f>
        <v>No</v>
      </c>
      <c r="F40" s="26" t="str">
        <f>VLOOKUP($A40,'Medical Examinations'!$A:$J,6,FALSE)</f>
        <v>No</v>
      </c>
      <c r="G40" s="26">
        <f>VLOOKUP($A40,'Medical Examinations'!$A:$J,7,FALSE)</f>
        <v>0</v>
      </c>
      <c r="H40" s="26" t="str">
        <f>VLOOKUP($A40,'Medical Examinations'!$A:$J,8,FALSE)</f>
        <v>yes</v>
      </c>
      <c r="I40" s="26" t="str">
        <f>VLOOKUP($A40,'Medical Examinations'!$A:$J,9,FALSE)</f>
        <v>Obesity</v>
      </c>
      <c r="J40" s="26" t="str">
        <f>VLOOKUP($A40,'Medical Examinations'!$A:$J,10,FALSE)</f>
        <v>Diabetes</v>
      </c>
      <c r="K40">
        <f>VLOOKUP($A40,'Hospitalisation Details'!$A:$K,6,FALSE)</f>
        <v>44641.2</v>
      </c>
      <c r="L40" t="str">
        <f>VLOOKUP($A40,'Hospitalisation Details'!$A:$K,7,FALSE)</f>
        <v>tier - 2</v>
      </c>
      <c r="M40" t="str">
        <f>VLOOKUP($A40,'Hospitalisation Details'!$A:$K,8,FALSE)</f>
        <v>tier - 3</v>
      </c>
      <c r="N40" t="str">
        <f>VLOOKUP($A40,'Hospitalisation Details'!$A:$K,9,FALSE)</f>
        <v>R1024</v>
      </c>
      <c r="O40">
        <f>VLOOKUP($A40,'Hospitalisation Details'!$A:$K,10,FALSE)</f>
        <v>26158</v>
      </c>
      <c r="P40">
        <f>VLOOKUP($A40,'Hospitalisation Details'!$A:$K,11,FALSE)</f>
        <v>51</v>
      </c>
      <c r="Q40" t="str">
        <f>VLOOKUP($A40,'Customer Names'!$A:$E,4,FALSE)</f>
        <v xml:space="preserve"> Samantha</v>
      </c>
    </row>
    <row r="41" spans="1:17" x14ac:dyDescent="0.25">
      <c r="A41" s="23" t="s">
        <v>2333</v>
      </c>
      <c r="B41" s="48">
        <f>VLOOKUP($A41,'Medical Examinations'!$A:$J,2,FALSE)</f>
        <v>35.5</v>
      </c>
      <c r="C41" s="48">
        <f>VLOOKUP($A41,'Medical Examinations'!$A:$J,3,FALSE)</f>
        <v>5.14</v>
      </c>
      <c r="D41" s="23" t="str">
        <f>VLOOKUP($A41,'Medical Examinations'!$A:$J,4,FALSE)</f>
        <v>No</v>
      </c>
      <c r="E41" s="23" t="str">
        <f>VLOOKUP($A41,'Medical Examinations'!$A:$J,5,FALSE)</f>
        <v>No</v>
      </c>
      <c r="F41" s="23" t="str">
        <f>VLOOKUP($A41,'Medical Examinations'!$A:$J,6,FALSE)</f>
        <v>Yes</v>
      </c>
      <c r="G41" s="23">
        <f>VLOOKUP($A41,'Medical Examinations'!$A:$J,7,FALSE)</f>
        <v>1</v>
      </c>
      <c r="H41" s="23" t="str">
        <f>VLOOKUP($A41,'Medical Examinations'!$A:$J,8,FALSE)</f>
        <v>yes</v>
      </c>
      <c r="I41" s="23" t="str">
        <f>VLOOKUP($A41,'Medical Examinations'!$A:$J,9,FALSE)</f>
        <v>Obesity</v>
      </c>
      <c r="J41" s="23" t="str">
        <f>VLOOKUP($A41,'Medical Examinations'!$A:$J,10,FALSE)</f>
        <v>Normal</v>
      </c>
      <c r="K41">
        <f>VLOOKUP($A41,'Hospitalisation Details'!$A:$K,6,FALSE)</f>
        <v>44585.46</v>
      </c>
      <c r="L41" t="str">
        <f>VLOOKUP($A41,'Hospitalisation Details'!$A:$K,7,FALSE)</f>
        <v>tier - 2</v>
      </c>
      <c r="M41" t="str">
        <f>VLOOKUP($A41,'Hospitalisation Details'!$A:$K,8,FALSE)</f>
        <v>tier - 2</v>
      </c>
      <c r="N41" t="str">
        <f>VLOOKUP($A41,'Hospitalisation Details'!$A:$K,9,FALSE)</f>
        <v>R1011</v>
      </c>
      <c r="O41">
        <f>VLOOKUP($A41,'Hospitalisation Details'!$A:$K,10,FALSE)</f>
        <v>34253</v>
      </c>
      <c r="P41">
        <f>VLOOKUP($A41,'Hospitalisation Details'!$A:$K,11,FALSE)</f>
        <v>29</v>
      </c>
      <c r="Q41" t="str">
        <f>VLOOKUP($A41,'Customer Names'!$A:$E,4,FALSE)</f>
        <v xml:space="preserve"> Robert</v>
      </c>
    </row>
    <row r="42" spans="1:17" x14ac:dyDescent="0.25">
      <c r="A42" s="26" t="s">
        <v>2332</v>
      </c>
      <c r="B42" s="47">
        <f>VLOOKUP($A42,'Medical Examinations'!$A:$J,2,FALSE)</f>
        <v>52.58</v>
      </c>
      <c r="C42" s="47">
        <f>VLOOKUP($A42,'Medical Examinations'!$A:$J,3,FALSE)</f>
        <v>4.1900000000000004</v>
      </c>
      <c r="D42" s="26" t="str">
        <f>VLOOKUP($A42,'Medical Examinations'!$A:$J,4,FALSE)</f>
        <v>No</v>
      </c>
      <c r="E42" s="26" t="str">
        <f>VLOOKUP($A42,'Medical Examinations'!$A:$J,5,FALSE)</f>
        <v>yes</v>
      </c>
      <c r="F42" s="26" t="str">
        <f>VLOOKUP($A42,'Medical Examinations'!$A:$J,6,FALSE)</f>
        <v>No</v>
      </c>
      <c r="G42" s="26">
        <f>VLOOKUP($A42,'Medical Examinations'!$A:$J,7,FALSE)</f>
        <v>1</v>
      </c>
      <c r="H42" s="26" t="str">
        <f>VLOOKUP($A42,'Medical Examinations'!$A:$J,8,FALSE)</f>
        <v>yes</v>
      </c>
      <c r="I42" s="26" t="str">
        <f>VLOOKUP($A42,'Medical Examinations'!$A:$J,9,FALSE)</f>
        <v>Obesity</v>
      </c>
      <c r="J42" s="26" t="str">
        <f>VLOOKUP($A42,'Medical Examinations'!$A:$J,10,FALSE)</f>
        <v>Normal</v>
      </c>
      <c r="K42">
        <f>VLOOKUP($A42,'Hospitalisation Details'!$A:$K,6,FALSE)</f>
        <v>44501.4</v>
      </c>
      <c r="L42" t="str">
        <f>VLOOKUP($A42,'Hospitalisation Details'!$A:$K,7,FALSE)</f>
        <v>tier - 2</v>
      </c>
      <c r="M42" t="str">
        <f>VLOOKUP($A42,'Hospitalisation Details'!$A:$K,8,FALSE)</f>
        <v>tier - 3</v>
      </c>
      <c r="N42" t="str">
        <f>VLOOKUP($A42,'Hospitalisation Details'!$A:$K,9,FALSE)</f>
        <v>R1013</v>
      </c>
      <c r="O42">
        <f>VLOOKUP($A42,'Hospitalisation Details'!$A:$K,10,FALSE)</f>
        <v>36740</v>
      </c>
      <c r="P42">
        <f>VLOOKUP($A42,'Hospitalisation Details'!$A:$K,11,FALSE)</f>
        <v>22</v>
      </c>
      <c r="Q42" t="str">
        <f>VLOOKUP($A42,'Customer Names'!$A:$E,4,FALSE)</f>
        <v xml:space="preserve"> James R.</v>
      </c>
    </row>
    <row r="43" spans="1:17" x14ac:dyDescent="0.25">
      <c r="A43" s="23" t="s">
        <v>2331</v>
      </c>
      <c r="B43" s="48">
        <f>VLOOKUP($A43,'Medical Examinations'!$A:$J,2,FALSE)</f>
        <v>35.200000000000003</v>
      </c>
      <c r="C43" s="48">
        <f>VLOOKUP($A43,'Medical Examinations'!$A:$J,3,FALSE)</f>
        <v>11.68</v>
      </c>
      <c r="D43" s="23" t="str">
        <f>VLOOKUP($A43,'Medical Examinations'!$A:$J,4,FALSE)</f>
        <v>yes</v>
      </c>
      <c r="E43" s="23" t="str">
        <f>VLOOKUP($A43,'Medical Examinations'!$A:$J,5,FALSE)</f>
        <v>No</v>
      </c>
      <c r="F43" s="23" t="str">
        <f>VLOOKUP($A43,'Medical Examinations'!$A:$J,6,FALSE)</f>
        <v>No</v>
      </c>
      <c r="G43" s="23">
        <f>VLOOKUP($A43,'Medical Examinations'!$A:$J,7,FALSE)</f>
        <v>0</v>
      </c>
      <c r="H43" s="23" t="str">
        <f>VLOOKUP($A43,'Medical Examinations'!$A:$J,8,FALSE)</f>
        <v>yes</v>
      </c>
      <c r="I43" s="23" t="str">
        <f>VLOOKUP($A43,'Medical Examinations'!$A:$J,9,FALSE)</f>
        <v>Obesity</v>
      </c>
      <c r="J43" s="23" t="str">
        <f>VLOOKUP($A43,'Medical Examinations'!$A:$J,10,FALSE)</f>
        <v>Diabetes</v>
      </c>
      <c r="K43">
        <f>VLOOKUP($A43,'Hospitalisation Details'!$A:$K,6,FALSE)</f>
        <v>44423.8</v>
      </c>
      <c r="L43" t="str">
        <f>VLOOKUP($A43,'Hospitalisation Details'!$A:$K,7,FALSE)</f>
        <v>tier - 2</v>
      </c>
      <c r="M43" t="str">
        <f>VLOOKUP($A43,'Hospitalisation Details'!$A:$K,8,FALSE)</f>
        <v>tier - 3</v>
      </c>
      <c r="N43" t="str">
        <f>VLOOKUP($A43,'Hospitalisation Details'!$A:$K,9,FALSE)</f>
        <v>R1013</v>
      </c>
      <c r="O43">
        <f>VLOOKUP($A43,'Hospitalisation Details'!$A:$K,10,FALSE)</f>
        <v>24729</v>
      </c>
      <c r="P43">
        <f>VLOOKUP($A43,'Hospitalisation Details'!$A:$K,11,FALSE)</f>
        <v>55</v>
      </c>
      <c r="Q43" t="str">
        <f>VLOOKUP($A43,'Customer Names'!$A:$E,4,FALSE)</f>
        <v xml:space="preserve"> Roseann</v>
      </c>
    </row>
    <row r="44" spans="1:17" x14ac:dyDescent="0.25">
      <c r="A44" s="26" t="s">
        <v>2330</v>
      </c>
      <c r="B44" s="47">
        <f>VLOOKUP($A44,'Medical Examinations'!$A:$J,2,FALSE)</f>
        <v>38.06</v>
      </c>
      <c r="C44" s="47">
        <f>VLOOKUP($A44,'Medical Examinations'!$A:$J,3,FALSE)</f>
        <v>6.98</v>
      </c>
      <c r="D44" s="26" t="str">
        <f>VLOOKUP($A44,'Medical Examinations'!$A:$J,4,FALSE)</f>
        <v>No</v>
      </c>
      <c r="E44" s="26" t="str">
        <f>VLOOKUP($A44,'Medical Examinations'!$A:$J,5,FALSE)</f>
        <v>No</v>
      </c>
      <c r="F44" s="26" t="str">
        <f>VLOOKUP($A44,'Medical Examinations'!$A:$J,6,FALSE)</f>
        <v>No</v>
      </c>
      <c r="G44" s="26">
        <f>VLOOKUP($A44,'Medical Examinations'!$A:$J,7,FALSE)</f>
        <v>0</v>
      </c>
      <c r="H44" s="26" t="str">
        <f>VLOOKUP($A44,'Medical Examinations'!$A:$J,8,FALSE)</f>
        <v>yes</v>
      </c>
      <c r="I44" s="26" t="str">
        <f>VLOOKUP($A44,'Medical Examinations'!$A:$J,9,FALSE)</f>
        <v>Obesity</v>
      </c>
      <c r="J44" s="26" t="str">
        <f>VLOOKUP($A44,'Medical Examinations'!$A:$J,10,FALSE)</f>
        <v>Diabetes</v>
      </c>
      <c r="K44">
        <f>VLOOKUP($A44,'Hospitalisation Details'!$A:$K,6,FALSE)</f>
        <v>44400.41</v>
      </c>
      <c r="L44" t="str">
        <f>VLOOKUP($A44,'Hospitalisation Details'!$A:$K,7,FALSE)</f>
        <v>tier - 2</v>
      </c>
      <c r="M44" t="str">
        <f>VLOOKUP($A44,'Hospitalisation Details'!$A:$K,8,FALSE)</f>
        <v>tier - 2</v>
      </c>
      <c r="N44" t="str">
        <f>VLOOKUP($A44,'Hospitalisation Details'!$A:$K,9,FALSE)</f>
        <v>R1013</v>
      </c>
      <c r="O44">
        <f>VLOOKUP($A44,'Hospitalisation Details'!$A:$K,10,FALSE)</f>
        <v>26235</v>
      </c>
      <c r="P44">
        <f>VLOOKUP($A44,'Hospitalisation Details'!$A:$K,11,FALSE)</f>
        <v>51</v>
      </c>
      <c r="Q44" t="str">
        <f>VLOOKUP($A44,'Customer Names'!$A:$E,4,FALSE)</f>
        <v xml:space="preserve"> Nicole</v>
      </c>
    </row>
    <row r="45" spans="1:17" x14ac:dyDescent="0.25">
      <c r="A45" s="23" t="s">
        <v>2329</v>
      </c>
      <c r="B45" s="48">
        <f>VLOOKUP($A45,'Medical Examinations'!$A:$J,2,FALSE)</f>
        <v>34.21</v>
      </c>
      <c r="C45" s="48">
        <f>VLOOKUP($A45,'Medical Examinations'!$A:$J,3,FALSE)</f>
        <v>8.34</v>
      </c>
      <c r="D45" s="23" t="str">
        <f>VLOOKUP($A45,'Medical Examinations'!$A:$J,4,FALSE)</f>
        <v>No</v>
      </c>
      <c r="E45" s="23" t="str">
        <f>VLOOKUP($A45,'Medical Examinations'!$A:$J,5,FALSE)</f>
        <v>No</v>
      </c>
      <c r="F45" s="23" t="str">
        <f>VLOOKUP($A45,'Medical Examinations'!$A:$J,6,FALSE)</f>
        <v>No</v>
      </c>
      <c r="G45" s="23">
        <f>VLOOKUP($A45,'Medical Examinations'!$A:$J,7,FALSE)</f>
        <v>0</v>
      </c>
      <c r="H45" s="23" t="str">
        <f>VLOOKUP($A45,'Medical Examinations'!$A:$J,8,FALSE)</f>
        <v>yes</v>
      </c>
      <c r="I45" s="23" t="str">
        <f>VLOOKUP($A45,'Medical Examinations'!$A:$J,9,FALSE)</f>
        <v>Obesity</v>
      </c>
      <c r="J45" s="23" t="str">
        <f>VLOOKUP($A45,'Medical Examinations'!$A:$J,10,FALSE)</f>
        <v>Diabetes</v>
      </c>
      <c r="K45">
        <f>VLOOKUP($A45,'Hospitalisation Details'!$A:$K,6,FALSE)</f>
        <v>44260.75</v>
      </c>
      <c r="L45" t="str">
        <f>VLOOKUP($A45,'Hospitalisation Details'!$A:$K,7,FALSE)</f>
        <v>tier - 2</v>
      </c>
      <c r="M45" t="str">
        <f>VLOOKUP($A45,'Hospitalisation Details'!$A:$K,8,FALSE)</f>
        <v>tier - 1</v>
      </c>
      <c r="N45" t="str">
        <f>VLOOKUP($A45,'Hospitalisation Details'!$A:$K,9,FALSE)</f>
        <v>R1013</v>
      </c>
      <c r="O45">
        <f>VLOOKUP($A45,'Hospitalisation Details'!$A:$K,10,FALSE)</f>
        <v>25166</v>
      </c>
      <c r="P45">
        <f>VLOOKUP($A45,'Hospitalisation Details'!$A:$K,11,FALSE)</f>
        <v>54</v>
      </c>
      <c r="Q45" t="str">
        <f>VLOOKUP($A45,'Customer Names'!$A:$E,4,FALSE)</f>
        <v xml:space="preserve"> Spencer</v>
      </c>
    </row>
    <row r="46" spans="1:17" x14ac:dyDescent="0.25">
      <c r="A46" s="26" t="s">
        <v>2328</v>
      </c>
      <c r="B46" s="47">
        <f>VLOOKUP($A46,'Medical Examinations'!$A:$J,2,FALSE)</f>
        <v>38.94</v>
      </c>
      <c r="C46" s="47">
        <f>VLOOKUP($A46,'Medical Examinations'!$A:$J,3,FALSE)</f>
        <v>8.49</v>
      </c>
      <c r="D46" s="26" t="str">
        <f>VLOOKUP($A46,'Medical Examinations'!$A:$J,4,FALSE)</f>
        <v>yes</v>
      </c>
      <c r="E46" s="26" t="str">
        <f>VLOOKUP($A46,'Medical Examinations'!$A:$J,5,FALSE)</f>
        <v>No</v>
      </c>
      <c r="F46" s="26" t="str">
        <f>VLOOKUP($A46,'Medical Examinations'!$A:$J,6,FALSE)</f>
        <v>No</v>
      </c>
      <c r="G46" s="26">
        <f>VLOOKUP($A46,'Medical Examinations'!$A:$J,7,FALSE)</f>
        <v>1</v>
      </c>
      <c r="H46" s="26" t="str">
        <f>VLOOKUP($A46,'Medical Examinations'!$A:$J,8,FALSE)</f>
        <v>yes</v>
      </c>
      <c r="I46" s="26" t="str">
        <f>VLOOKUP($A46,'Medical Examinations'!$A:$J,9,FALSE)</f>
        <v>Obesity</v>
      </c>
      <c r="J46" s="26" t="str">
        <f>VLOOKUP($A46,'Medical Examinations'!$A:$J,10,FALSE)</f>
        <v>Diabetes</v>
      </c>
      <c r="K46">
        <f>VLOOKUP($A46,'Hospitalisation Details'!$A:$K,6,FALSE)</f>
        <v>44202.65</v>
      </c>
      <c r="L46" t="str">
        <f>VLOOKUP($A46,'Hospitalisation Details'!$A:$K,7,FALSE)</f>
        <v>tier - 2</v>
      </c>
      <c r="M46" t="str">
        <f>VLOOKUP($A46,'Hospitalisation Details'!$A:$K,8,FALSE)</f>
        <v>tier - 2</v>
      </c>
      <c r="N46" t="str">
        <f>VLOOKUP($A46,'Hospitalisation Details'!$A:$K,9,FALSE)</f>
        <v>R1013</v>
      </c>
      <c r="O46">
        <f>VLOOKUP($A46,'Hospitalisation Details'!$A:$K,10,FALSE)</f>
        <v>27546</v>
      </c>
      <c r="P46">
        <f>VLOOKUP($A46,'Hospitalisation Details'!$A:$K,11,FALSE)</f>
        <v>48</v>
      </c>
      <c r="Q46" t="str">
        <f>VLOOKUP($A46,'Customer Names'!$A:$E,4,FALSE)</f>
        <v xml:space="preserve"> Eric W</v>
      </c>
    </row>
    <row r="47" spans="1:17" x14ac:dyDescent="0.25">
      <c r="A47" s="23" t="s">
        <v>2327</v>
      </c>
      <c r="B47" s="48">
        <f>VLOOKUP($A47,'Medical Examinations'!$A:$J,2,FALSE)</f>
        <v>30.21</v>
      </c>
      <c r="C47" s="48">
        <f>VLOOKUP($A47,'Medical Examinations'!$A:$J,3,FALSE)</f>
        <v>5.34</v>
      </c>
      <c r="D47" s="23" t="str">
        <f>VLOOKUP($A47,'Medical Examinations'!$A:$J,4,FALSE)</f>
        <v>yes</v>
      </c>
      <c r="E47" s="23" t="str">
        <f>VLOOKUP($A47,'Medical Examinations'!$A:$J,5,FALSE)</f>
        <v>No</v>
      </c>
      <c r="F47" s="23" t="str">
        <f>VLOOKUP($A47,'Medical Examinations'!$A:$J,6,FALSE)</f>
        <v>No</v>
      </c>
      <c r="G47" s="23">
        <f>VLOOKUP($A47,'Medical Examinations'!$A:$J,7,FALSE)</f>
        <v>1</v>
      </c>
      <c r="H47" s="23" t="str">
        <f>VLOOKUP($A47,'Medical Examinations'!$A:$J,8,FALSE)</f>
        <v>yes</v>
      </c>
      <c r="I47" s="23" t="str">
        <f>VLOOKUP($A47,'Medical Examinations'!$A:$J,9,FALSE)</f>
        <v>Obesity</v>
      </c>
      <c r="J47" s="23" t="str">
        <f>VLOOKUP($A47,'Medical Examinations'!$A:$J,10,FALSE)</f>
        <v>Normal</v>
      </c>
      <c r="K47">
        <f>VLOOKUP($A47,'Hospitalisation Details'!$A:$K,6,FALSE)</f>
        <v>43943.88</v>
      </c>
      <c r="L47" t="str">
        <f>VLOOKUP($A47,'Hospitalisation Details'!$A:$K,7,FALSE)</f>
        <v>tier - 2</v>
      </c>
      <c r="M47" t="str">
        <f>VLOOKUP($A47,'Hospitalisation Details'!$A:$K,8,FALSE)</f>
        <v>tier - 1</v>
      </c>
      <c r="N47" t="str">
        <f>VLOOKUP($A47,'Hospitalisation Details'!$A:$K,9,FALSE)</f>
        <v>R1012</v>
      </c>
      <c r="O47">
        <f>VLOOKUP($A47,'Hospitalisation Details'!$A:$K,10,FALSE)</f>
        <v>32340</v>
      </c>
      <c r="P47">
        <f>VLOOKUP($A47,'Hospitalisation Details'!$A:$K,11,FALSE)</f>
        <v>34</v>
      </c>
      <c r="Q47" t="str">
        <f>VLOOKUP($A47,'Customer Names'!$A:$E,4,FALSE)</f>
        <v xml:space="preserve"> Brianna L</v>
      </c>
    </row>
    <row r="48" spans="1:17" x14ac:dyDescent="0.25">
      <c r="A48" s="26" t="s">
        <v>2326</v>
      </c>
      <c r="B48" s="47">
        <f>VLOOKUP($A48,'Medical Examinations'!$A:$J,2,FALSE)</f>
        <v>33.630000000000003</v>
      </c>
      <c r="C48" s="47">
        <f>VLOOKUP($A48,'Medical Examinations'!$A:$J,3,FALSE)</f>
        <v>4.43</v>
      </c>
      <c r="D48" s="26" t="str">
        <f>VLOOKUP($A48,'Medical Examinations'!$A:$J,4,FALSE)</f>
        <v>yes</v>
      </c>
      <c r="E48" s="26" t="str">
        <f>VLOOKUP($A48,'Medical Examinations'!$A:$J,5,FALSE)</f>
        <v>No</v>
      </c>
      <c r="F48" s="26" t="str">
        <f>VLOOKUP($A48,'Medical Examinations'!$A:$J,6,FALSE)</f>
        <v>No</v>
      </c>
      <c r="G48" s="26">
        <f>VLOOKUP($A48,'Medical Examinations'!$A:$J,7,FALSE)</f>
        <v>2</v>
      </c>
      <c r="H48" s="26" t="str">
        <f>VLOOKUP($A48,'Medical Examinations'!$A:$J,8,FALSE)</f>
        <v>yes</v>
      </c>
      <c r="I48" s="26" t="str">
        <f>VLOOKUP($A48,'Medical Examinations'!$A:$J,9,FALSE)</f>
        <v>Obesity</v>
      </c>
      <c r="J48" s="26" t="str">
        <f>VLOOKUP($A48,'Medical Examinations'!$A:$J,10,FALSE)</f>
        <v>Normal</v>
      </c>
      <c r="K48">
        <f>VLOOKUP($A48,'Hospitalisation Details'!$A:$K,6,FALSE)</f>
        <v>43921.18</v>
      </c>
      <c r="L48" t="str">
        <f>VLOOKUP($A48,'Hospitalisation Details'!$A:$K,7,FALSE)</f>
        <v>tier - 2</v>
      </c>
      <c r="M48" t="str">
        <f>VLOOKUP($A48,'Hospitalisation Details'!$A:$K,8,FALSE)</f>
        <v>tier - 2</v>
      </c>
      <c r="N48" t="str">
        <f>VLOOKUP($A48,'Hospitalisation Details'!$A:$K,9,FALSE)</f>
        <v>R1012</v>
      </c>
      <c r="O48">
        <f>VLOOKUP($A48,'Hospitalisation Details'!$A:$K,10,FALSE)</f>
        <v>24385</v>
      </c>
      <c r="P48">
        <f>VLOOKUP($A48,'Hospitalisation Details'!$A:$K,11,FALSE)</f>
        <v>56</v>
      </c>
      <c r="Q48" t="str">
        <f>VLOOKUP($A48,'Customer Names'!$A:$E,4,FALSE)</f>
        <v xml:space="preserve"> Thomas J.</v>
      </c>
    </row>
    <row r="49" spans="1:17" x14ac:dyDescent="0.25">
      <c r="A49" s="23" t="s">
        <v>2325</v>
      </c>
      <c r="B49" s="48">
        <f>VLOOKUP($A49,'Medical Examinations'!$A:$J,2,FALSE)</f>
        <v>40.369999999999997</v>
      </c>
      <c r="C49" s="48">
        <f>VLOOKUP($A49,'Medical Examinations'!$A:$J,3,FALSE)</f>
        <v>4.47</v>
      </c>
      <c r="D49" s="23" t="str">
        <f>VLOOKUP($A49,'Medical Examinations'!$A:$J,4,FALSE)</f>
        <v>No</v>
      </c>
      <c r="E49" s="23" t="str">
        <f>VLOOKUP($A49,'Medical Examinations'!$A:$J,5,FALSE)</f>
        <v>No</v>
      </c>
      <c r="F49" s="23" t="str">
        <f>VLOOKUP($A49,'Medical Examinations'!$A:$J,6,FALSE)</f>
        <v>No</v>
      </c>
      <c r="G49" s="23">
        <f>VLOOKUP($A49,'Medical Examinations'!$A:$J,7,FALSE)</f>
        <v>0</v>
      </c>
      <c r="H49" s="23" t="str">
        <f>VLOOKUP($A49,'Medical Examinations'!$A:$J,8,FALSE)</f>
        <v>yes</v>
      </c>
      <c r="I49" s="23" t="str">
        <f>VLOOKUP($A49,'Medical Examinations'!$A:$J,9,FALSE)</f>
        <v>Obesity</v>
      </c>
      <c r="J49" s="23" t="str">
        <f>VLOOKUP($A49,'Medical Examinations'!$A:$J,10,FALSE)</f>
        <v>Normal</v>
      </c>
      <c r="K49">
        <f>VLOOKUP($A49,'Hospitalisation Details'!$A:$K,6,FALSE)</f>
        <v>43896.38</v>
      </c>
      <c r="L49" t="str">
        <f>VLOOKUP($A49,'Hospitalisation Details'!$A:$K,7,FALSE)</f>
        <v>tier - 2</v>
      </c>
      <c r="M49" t="str">
        <f>VLOOKUP($A49,'Hospitalisation Details'!$A:$K,8,FALSE)</f>
        <v>tier - 1</v>
      </c>
      <c r="N49" t="str">
        <f>VLOOKUP($A49,'Hospitalisation Details'!$A:$K,9,FALSE)</f>
        <v>R1013</v>
      </c>
      <c r="O49">
        <f>VLOOKUP($A49,'Hospitalisation Details'!$A:$K,10,FALSE)</f>
        <v>29535</v>
      </c>
      <c r="P49">
        <f>VLOOKUP($A49,'Hospitalisation Details'!$A:$K,11,FALSE)</f>
        <v>42</v>
      </c>
      <c r="Q49" t="str">
        <f>VLOOKUP($A49,'Customer Names'!$A:$E,4,FALSE)</f>
        <v xml:space="preserve"> Melissa L</v>
      </c>
    </row>
    <row r="50" spans="1:17" x14ac:dyDescent="0.25">
      <c r="A50" s="26" t="s">
        <v>2324</v>
      </c>
      <c r="B50" s="47">
        <f>VLOOKUP($A50,'Medical Examinations'!$A:$J,2,FALSE)</f>
        <v>53.09</v>
      </c>
      <c r="C50" s="47">
        <f>VLOOKUP($A50,'Medical Examinations'!$A:$J,3,FALSE)</f>
        <v>4.82</v>
      </c>
      <c r="D50" s="26" t="str">
        <f>VLOOKUP($A50,'Medical Examinations'!$A:$J,4,FALSE)</f>
        <v>yes</v>
      </c>
      <c r="E50" s="26" t="str">
        <f>VLOOKUP($A50,'Medical Examinations'!$A:$J,5,FALSE)</f>
        <v>No</v>
      </c>
      <c r="F50" s="26" t="str">
        <f>VLOOKUP($A50,'Medical Examinations'!$A:$J,6,FALSE)</f>
        <v>No</v>
      </c>
      <c r="G50" s="26">
        <f>VLOOKUP($A50,'Medical Examinations'!$A:$J,7,FALSE)</f>
        <v>2</v>
      </c>
      <c r="H50" s="26" t="str">
        <f>VLOOKUP($A50,'Medical Examinations'!$A:$J,8,FALSE)</f>
        <v>yes</v>
      </c>
      <c r="I50" s="26" t="str">
        <f>VLOOKUP($A50,'Medical Examinations'!$A:$J,9,FALSE)</f>
        <v>Obesity</v>
      </c>
      <c r="J50" s="26" t="str">
        <f>VLOOKUP($A50,'Medical Examinations'!$A:$J,10,FALSE)</f>
        <v>Normal</v>
      </c>
      <c r="K50">
        <f>VLOOKUP($A50,'Hospitalisation Details'!$A:$K,6,FALSE)</f>
        <v>43817.45</v>
      </c>
      <c r="L50" t="str">
        <f>VLOOKUP($A50,'Hospitalisation Details'!$A:$K,7,FALSE)</f>
        <v>tier - 2</v>
      </c>
      <c r="M50" t="str">
        <f>VLOOKUP($A50,'Hospitalisation Details'!$A:$K,8,FALSE)</f>
        <v>tier - 3</v>
      </c>
      <c r="N50" t="str">
        <f>VLOOKUP($A50,'Hospitalisation Details'!$A:$K,9,FALSE)</f>
        <v>R1012</v>
      </c>
      <c r="O50">
        <f>VLOOKUP($A50,'Hospitalisation Details'!$A:$K,10,FALSE)</f>
        <v>24290</v>
      </c>
      <c r="P50">
        <f>VLOOKUP($A50,'Hospitalisation Details'!$A:$K,11,FALSE)</f>
        <v>56</v>
      </c>
      <c r="Q50" t="str">
        <f>VLOOKUP($A50,'Customer Names'!$A:$E,4,FALSE)</f>
        <v xml:space="preserve"> Flavio</v>
      </c>
    </row>
    <row r="51" spans="1:17" x14ac:dyDescent="0.25">
      <c r="A51" s="23" t="s">
        <v>2323</v>
      </c>
      <c r="B51" s="48">
        <f>VLOOKUP($A51,'Medical Examinations'!$A:$J,2,FALSE)</f>
        <v>31.79</v>
      </c>
      <c r="C51" s="48">
        <f>VLOOKUP($A51,'Medical Examinations'!$A:$J,3,FALSE)</f>
        <v>5.51</v>
      </c>
      <c r="D51" s="23" t="str">
        <f>VLOOKUP($A51,'Medical Examinations'!$A:$J,4,FALSE)</f>
        <v>yes</v>
      </c>
      <c r="E51" s="23" t="str">
        <f>VLOOKUP($A51,'Medical Examinations'!$A:$J,5,FALSE)</f>
        <v>No</v>
      </c>
      <c r="F51" s="23" t="str">
        <f>VLOOKUP($A51,'Medical Examinations'!$A:$J,6,FALSE)</f>
        <v>No</v>
      </c>
      <c r="G51" s="23">
        <f>VLOOKUP($A51,'Medical Examinations'!$A:$J,7,FALSE)</f>
        <v>2</v>
      </c>
      <c r="H51" s="23" t="str">
        <f>VLOOKUP($A51,'Medical Examinations'!$A:$J,8,FALSE)</f>
        <v>yes</v>
      </c>
      <c r="I51" s="23" t="str">
        <f>VLOOKUP($A51,'Medical Examinations'!$A:$J,9,FALSE)</f>
        <v>Obesity</v>
      </c>
      <c r="J51" s="23" t="str">
        <f>VLOOKUP($A51,'Medical Examinations'!$A:$J,10,FALSE)</f>
        <v>Normal</v>
      </c>
      <c r="K51">
        <f>VLOOKUP($A51,'Hospitalisation Details'!$A:$K,6,FALSE)</f>
        <v>43813.87</v>
      </c>
      <c r="L51" t="str">
        <f>VLOOKUP($A51,'Hospitalisation Details'!$A:$K,7,FALSE)</f>
        <v>tier - 2</v>
      </c>
      <c r="M51" t="str">
        <f>VLOOKUP($A51,'Hospitalisation Details'!$A:$K,8,FALSE)</f>
        <v>tier - 2</v>
      </c>
      <c r="N51" t="str">
        <f>VLOOKUP($A51,'Hospitalisation Details'!$A:$K,9,FALSE)</f>
        <v>R1013</v>
      </c>
      <c r="O51">
        <f>VLOOKUP($A51,'Hospitalisation Details'!$A:$K,10,FALSE)</f>
        <v>24405</v>
      </c>
      <c r="P51">
        <f>VLOOKUP($A51,'Hospitalisation Details'!$A:$K,11,FALSE)</f>
        <v>56</v>
      </c>
      <c r="Q51" t="str">
        <f>VLOOKUP($A51,'Customer Names'!$A:$E,4,FALSE)</f>
        <v xml:space="preserve"> Ryan</v>
      </c>
    </row>
    <row r="52" spans="1:17" x14ac:dyDescent="0.25">
      <c r="A52" s="26" t="s">
        <v>2322</v>
      </c>
      <c r="B52" s="47">
        <f>VLOOKUP($A52,'Medical Examinations'!$A:$J,2,FALSE)</f>
        <v>41.895000000000003</v>
      </c>
      <c r="C52" s="47">
        <f>VLOOKUP($A52,'Medical Examinations'!$A:$J,3,FALSE)</f>
        <v>10.87</v>
      </c>
      <c r="D52" s="26" t="str">
        <f>VLOOKUP($A52,'Medical Examinations'!$A:$J,4,FALSE)</f>
        <v>yes</v>
      </c>
      <c r="E52" s="26" t="str">
        <f>VLOOKUP($A52,'Medical Examinations'!$A:$J,5,FALSE)</f>
        <v>No</v>
      </c>
      <c r="F52" s="26" t="str">
        <f>VLOOKUP($A52,'Medical Examinations'!$A:$J,6,FALSE)</f>
        <v>No</v>
      </c>
      <c r="G52" s="26">
        <f>VLOOKUP($A52,'Medical Examinations'!$A:$J,7,FALSE)</f>
        <v>1</v>
      </c>
      <c r="H52" s="26" t="str">
        <f>VLOOKUP($A52,'Medical Examinations'!$A:$J,8,FALSE)</f>
        <v>yes</v>
      </c>
      <c r="I52" s="26" t="str">
        <f>VLOOKUP($A52,'Medical Examinations'!$A:$J,9,FALSE)</f>
        <v>Obesity</v>
      </c>
      <c r="J52" s="26" t="str">
        <f>VLOOKUP($A52,'Medical Examinations'!$A:$J,10,FALSE)</f>
        <v>Diabetes</v>
      </c>
      <c r="K52">
        <f>VLOOKUP($A52,'Hospitalisation Details'!$A:$K,6,FALSE)</f>
        <v>43753.34</v>
      </c>
      <c r="L52" t="str">
        <f>VLOOKUP($A52,'Hospitalisation Details'!$A:$K,7,FALSE)</f>
        <v>tier - 2</v>
      </c>
      <c r="M52" t="str">
        <f>VLOOKUP($A52,'Hospitalisation Details'!$A:$K,8,FALSE)</f>
        <v>tier - 1</v>
      </c>
      <c r="N52" t="str">
        <f>VLOOKUP($A52,'Hospitalisation Details'!$A:$K,9,FALSE)</f>
        <v>R1015</v>
      </c>
      <c r="O52">
        <f>VLOOKUP($A52,'Hospitalisation Details'!$A:$K,10,FALSE)</f>
        <v>31775</v>
      </c>
      <c r="P52">
        <f>VLOOKUP($A52,'Hospitalisation Details'!$A:$K,11,FALSE)</f>
        <v>36</v>
      </c>
      <c r="Q52" t="str">
        <f>VLOOKUP($A52,'Customer Names'!$A:$E,4,FALSE)</f>
        <v xml:space="preserve"> Anthony J.</v>
      </c>
    </row>
    <row r="53" spans="1:17" x14ac:dyDescent="0.25">
      <c r="A53" s="23" t="s">
        <v>2321</v>
      </c>
      <c r="B53" s="48">
        <f>VLOOKUP($A53,'Medical Examinations'!$A:$J,2,FALSE)</f>
        <v>31.16</v>
      </c>
      <c r="C53" s="48">
        <f>VLOOKUP($A53,'Medical Examinations'!$A:$J,3,FALSE)</f>
        <v>9.34</v>
      </c>
      <c r="D53" s="23" t="str">
        <f>VLOOKUP($A53,'Medical Examinations'!$A:$J,4,FALSE)</f>
        <v>No</v>
      </c>
      <c r="E53" s="23" t="str">
        <f>VLOOKUP($A53,'Medical Examinations'!$A:$J,5,FALSE)</f>
        <v>No</v>
      </c>
      <c r="F53" s="23" t="str">
        <f>VLOOKUP($A53,'Medical Examinations'!$A:$J,6,FALSE)</f>
        <v>No</v>
      </c>
      <c r="G53" s="23">
        <f>VLOOKUP($A53,'Medical Examinations'!$A:$J,7,FALSE)</f>
        <v>0</v>
      </c>
      <c r="H53" s="23" t="str">
        <f>VLOOKUP($A53,'Medical Examinations'!$A:$J,8,FALSE)</f>
        <v>yes</v>
      </c>
      <c r="I53" s="23" t="str">
        <f>VLOOKUP($A53,'Medical Examinations'!$A:$J,9,FALSE)</f>
        <v>Obesity</v>
      </c>
      <c r="J53" s="23" t="str">
        <f>VLOOKUP($A53,'Medical Examinations'!$A:$J,10,FALSE)</f>
        <v>Diabetes</v>
      </c>
      <c r="K53">
        <f>VLOOKUP($A53,'Hospitalisation Details'!$A:$K,6,FALSE)</f>
        <v>43578.94</v>
      </c>
      <c r="L53" t="str">
        <f>VLOOKUP($A53,'Hospitalisation Details'!$A:$K,7,FALSE)</f>
        <v>tier - 2</v>
      </c>
      <c r="M53" t="str">
        <f>VLOOKUP($A53,'Hospitalisation Details'!$A:$K,8,FALSE)</f>
        <v>tier - 2</v>
      </c>
      <c r="N53" t="str">
        <f>VLOOKUP($A53,'Hospitalisation Details'!$A:$K,9,FALSE)</f>
        <v>R1012</v>
      </c>
      <c r="O53">
        <f>VLOOKUP($A53,'Hospitalisation Details'!$A:$K,10,FALSE)</f>
        <v>23976</v>
      </c>
      <c r="P53">
        <f>VLOOKUP($A53,'Hospitalisation Details'!$A:$K,11,FALSE)</f>
        <v>57</v>
      </c>
      <c r="Q53" t="str">
        <f>VLOOKUP($A53,'Customer Names'!$A:$E,4,FALSE)</f>
        <v xml:space="preserve"> Alex</v>
      </c>
    </row>
    <row r="54" spans="1:17" x14ac:dyDescent="0.25">
      <c r="A54" s="26" t="s">
        <v>2320</v>
      </c>
      <c r="B54" s="47">
        <f>VLOOKUP($A54,'Medical Examinations'!$A:$J,2,FALSE)</f>
        <v>34.104999999999997</v>
      </c>
      <c r="C54" s="47">
        <f>VLOOKUP($A54,'Medical Examinations'!$A:$J,3,FALSE)</f>
        <v>5.03</v>
      </c>
      <c r="D54" s="26" t="str">
        <f>VLOOKUP($A54,'Medical Examinations'!$A:$J,4,FALSE)</f>
        <v>yes</v>
      </c>
      <c r="E54" s="26" t="str">
        <f>VLOOKUP($A54,'Medical Examinations'!$A:$J,5,FALSE)</f>
        <v>No</v>
      </c>
      <c r="F54" s="26" t="str">
        <f>VLOOKUP($A54,'Medical Examinations'!$A:$J,6,FALSE)</f>
        <v>Yes</v>
      </c>
      <c r="G54" s="26">
        <f>VLOOKUP($A54,'Medical Examinations'!$A:$J,7,FALSE)</f>
        <v>1</v>
      </c>
      <c r="H54" s="26" t="str">
        <f>VLOOKUP($A54,'Medical Examinations'!$A:$J,8,FALSE)</f>
        <v>yes</v>
      </c>
      <c r="I54" s="26" t="str">
        <f>VLOOKUP($A54,'Medical Examinations'!$A:$J,9,FALSE)</f>
        <v>Obesity</v>
      </c>
      <c r="J54" s="26" t="str">
        <f>VLOOKUP($A54,'Medical Examinations'!$A:$J,10,FALSE)</f>
        <v>Normal</v>
      </c>
      <c r="K54">
        <f>VLOOKUP($A54,'Hospitalisation Details'!$A:$K,6,FALSE)</f>
        <v>43254.42</v>
      </c>
      <c r="L54" t="str">
        <f>VLOOKUP($A54,'Hospitalisation Details'!$A:$K,7,FALSE)</f>
        <v>tier - 2</v>
      </c>
      <c r="M54" t="str">
        <f>VLOOKUP($A54,'Hospitalisation Details'!$A:$K,8,FALSE)</f>
        <v>tier - 2</v>
      </c>
      <c r="N54" t="str">
        <f>VLOOKUP($A54,'Hospitalisation Details'!$A:$K,9,FALSE)</f>
        <v>R1016</v>
      </c>
      <c r="O54">
        <f>VLOOKUP($A54,'Hospitalisation Details'!$A:$K,10,FALSE)</f>
        <v>25540</v>
      </c>
      <c r="P54">
        <f>VLOOKUP($A54,'Hospitalisation Details'!$A:$K,11,FALSE)</f>
        <v>53</v>
      </c>
      <c r="Q54" t="str">
        <f>VLOOKUP($A54,'Customer Names'!$A:$E,4,FALSE)</f>
        <v xml:space="preserve"> David</v>
      </c>
    </row>
    <row r="55" spans="1:17" x14ac:dyDescent="0.25">
      <c r="A55" s="23" t="s">
        <v>2319</v>
      </c>
      <c r="B55" s="48">
        <f>VLOOKUP($A55,'Medical Examinations'!$A:$J,2,FALSE)</f>
        <v>51.93</v>
      </c>
      <c r="C55" s="48">
        <f>VLOOKUP($A55,'Medical Examinations'!$A:$J,3,FALSE)</f>
        <v>11.05</v>
      </c>
      <c r="D55" s="23" t="str">
        <f>VLOOKUP($A55,'Medical Examinations'!$A:$J,4,FALSE)</f>
        <v>No</v>
      </c>
      <c r="E55" s="23" t="str">
        <f>VLOOKUP($A55,'Medical Examinations'!$A:$J,5,FALSE)</f>
        <v>No</v>
      </c>
      <c r="F55" s="23" t="str">
        <f>VLOOKUP($A55,'Medical Examinations'!$A:$J,6,FALSE)</f>
        <v>No</v>
      </c>
      <c r="G55" s="23">
        <f>VLOOKUP($A55,'Medical Examinations'!$A:$J,7,FALSE)</f>
        <v>0</v>
      </c>
      <c r="H55" s="23" t="str">
        <f>VLOOKUP($A55,'Medical Examinations'!$A:$J,8,FALSE)</f>
        <v>yes</v>
      </c>
      <c r="I55" s="23" t="str">
        <f>VLOOKUP($A55,'Medical Examinations'!$A:$J,9,FALSE)</f>
        <v>Obesity</v>
      </c>
      <c r="J55" s="23" t="str">
        <f>VLOOKUP($A55,'Medical Examinations'!$A:$J,10,FALSE)</f>
        <v>Diabetes</v>
      </c>
      <c r="K55">
        <f>VLOOKUP($A55,'Hospitalisation Details'!$A:$K,6,FALSE)</f>
        <v>43073.760000000002</v>
      </c>
      <c r="L55" t="str">
        <f>VLOOKUP($A55,'Hospitalisation Details'!$A:$K,7,FALSE)</f>
        <v>tier - 2</v>
      </c>
      <c r="M55" t="str">
        <f>VLOOKUP($A55,'Hospitalisation Details'!$A:$K,8,FALSE)</f>
        <v>tier - 2</v>
      </c>
      <c r="N55" t="str">
        <f>VLOOKUP($A55,'Hospitalisation Details'!$A:$K,9,FALSE)</f>
        <v>R1011</v>
      </c>
      <c r="O55">
        <f>VLOOKUP($A55,'Hospitalisation Details'!$A:$K,10,FALSE)</f>
        <v>24075</v>
      </c>
      <c r="P55">
        <f>VLOOKUP($A55,'Hospitalisation Details'!$A:$K,11,FALSE)</f>
        <v>57</v>
      </c>
      <c r="Q55" t="str">
        <f>VLOOKUP($A55,'Customer Names'!$A:$E,4,FALSE)</f>
        <v xml:space="preserve"> Andrew B</v>
      </c>
    </row>
    <row r="56" spans="1:17" x14ac:dyDescent="0.25">
      <c r="A56" s="26" t="s">
        <v>2318</v>
      </c>
      <c r="B56" s="47">
        <f>VLOOKUP($A56,'Medical Examinations'!$A:$J,2,FALSE)</f>
        <v>38.950000000000003</v>
      </c>
      <c r="C56" s="47">
        <f>VLOOKUP($A56,'Medical Examinations'!$A:$J,3,FALSE)</f>
        <v>11.95</v>
      </c>
      <c r="D56" s="26" t="str">
        <f>VLOOKUP($A56,'Medical Examinations'!$A:$J,4,FALSE)</f>
        <v>No</v>
      </c>
      <c r="E56" s="26" t="str">
        <f>VLOOKUP($A56,'Medical Examinations'!$A:$J,5,FALSE)</f>
        <v>No</v>
      </c>
      <c r="F56" s="26" t="str">
        <f>VLOOKUP($A56,'Medical Examinations'!$A:$J,6,FALSE)</f>
        <v>No</v>
      </c>
      <c r="G56" s="26">
        <f>VLOOKUP($A56,'Medical Examinations'!$A:$J,7,FALSE)</f>
        <v>0</v>
      </c>
      <c r="H56" s="26" t="str">
        <f>VLOOKUP($A56,'Medical Examinations'!$A:$J,8,FALSE)</f>
        <v>yes</v>
      </c>
      <c r="I56" s="26" t="str">
        <f>VLOOKUP($A56,'Medical Examinations'!$A:$J,9,FALSE)</f>
        <v>Obesity</v>
      </c>
      <c r="J56" s="26" t="str">
        <f>VLOOKUP($A56,'Medical Examinations'!$A:$J,10,FALSE)</f>
        <v>Diabetes</v>
      </c>
      <c r="K56">
        <f>VLOOKUP($A56,'Hospitalisation Details'!$A:$K,6,FALSE)</f>
        <v>42983.46</v>
      </c>
      <c r="L56" t="str">
        <f>VLOOKUP($A56,'Hospitalisation Details'!$A:$K,7,FALSE)</f>
        <v>tier - 1</v>
      </c>
      <c r="M56" t="str">
        <f>VLOOKUP($A56,'Hospitalisation Details'!$A:$K,8,FALSE)</f>
        <v>tier - 2</v>
      </c>
      <c r="N56" t="str">
        <f>VLOOKUP($A56,'Hospitalisation Details'!$A:$K,9,FALSE)</f>
        <v>R1012</v>
      </c>
      <c r="O56">
        <f>VLOOKUP($A56,'Hospitalisation Details'!$A:$K,10,FALSE)</f>
        <v>28798</v>
      </c>
      <c r="P56">
        <f>VLOOKUP($A56,'Hospitalisation Details'!$A:$K,11,FALSE)</f>
        <v>44</v>
      </c>
      <c r="Q56" t="str">
        <f>VLOOKUP($A56,'Customer Names'!$A:$E,4,FALSE)</f>
        <v xml:space="preserve"> Dara E</v>
      </c>
    </row>
    <row r="57" spans="1:17" x14ac:dyDescent="0.25">
      <c r="A57" s="23" t="s">
        <v>2317</v>
      </c>
      <c r="B57" s="48">
        <f>VLOOKUP($A57,'Medical Examinations'!$A:$J,2,FALSE)</f>
        <v>36.630000000000003</v>
      </c>
      <c r="C57" s="48">
        <f>VLOOKUP($A57,'Medical Examinations'!$A:$J,3,FALSE)</f>
        <v>7.72</v>
      </c>
      <c r="D57" s="23" t="str">
        <f>VLOOKUP($A57,'Medical Examinations'!$A:$J,4,FALSE)</f>
        <v>yes</v>
      </c>
      <c r="E57" s="23" t="str">
        <f>VLOOKUP($A57,'Medical Examinations'!$A:$J,5,FALSE)</f>
        <v>No</v>
      </c>
      <c r="F57" s="23" t="str">
        <f>VLOOKUP($A57,'Medical Examinations'!$A:$J,6,FALSE)</f>
        <v>No</v>
      </c>
      <c r="G57" s="23">
        <f>VLOOKUP($A57,'Medical Examinations'!$A:$J,7,FALSE)</f>
        <v>1</v>
      </c>
      <c r="H57" s="23" t="str">
        <f>VLOOKUP($A57,'Medical Examinations'!$A:$J,8,FALSE)</f>
        <v>yes</v>
      </c>
      <c r="I57" s="23" t="str">
        <f>VLOOKUP($A57,'Medical Examinations'!$A:$J,9,FALSE)</f>
        <v>Obesity</v>
      </c>
      <c r="J57" s="23" t="str">
        <f>VLOOKUP($A57,'Medical Examinations'!$A:$J,10,FALSE)</f>
        <v>Diabetes</v>
      </c>
      <c r="K57">
        <f>VLOOKUP($A57,'Hospitalisation Details'!$A:$K,6,FALSE)</f>
        <v>42969.85</v>
      </c>
      <c r="L57" t="str">
        <f>VLOOKUP($A57,'Hospitalisation Details'!$A:$K,7,FALSE)</f>
        <v>tier - 1</v>
      </c>
      <c r="M57" t="str">
        <f>VLOOKUP($A57,'Hospitalisation Details'!$A:$K,8,FALSE)</f>
        <v>tier - 3</v>
      </c>
      <c r="N57" t="str">
        <f>VLOOKUP($A57,'Hospitalisation Details'!$A:$K,9,FALSE)</f>
        <v>R1013</v>
      </c>
      <c r="O57">
        <f>VLOOKUP($A57,'Hospitalisation Details'!$A:$K,10,FALSE)</f>
        <v>27690</v>
      </c>
      <c r="P57">
        <f>VLOOKUP($A57,'Hospitalisation Details'!$A:$K,11,FALSE)</f>
        <v>47</v>
      </c>
      <c r="Q57" t="str">
        <f>VLOOKUP($A57,'Customer Names'!$A:$E,4,FALSE)</f>
        <v xml:space="preserve"> Inna</v>
      </c>
    </row>
    <row r="58" spans="1:17" x14ac:dyDescent="0.25">
      <c r="A58" s="26" t="s">
        <v>2316</v>
      </c>
      <c r="B58" s="47">
        <f>VLOOKUP($A58,'Medical Examinations'!$A:$J,2,FALSE)</f>
        <v>34.200000000000003</v>
      </c>
      <c r="C58" s="47">
        <f>VLOOKUP($A58,'Medical Examinations'!$A:$J,3,FALSE)</f>
        <v>5.75</v>
      </c>
      <c r="D58" s="26" t="str">
        <f>VLOOKUP($A58,'Medical Examinations'!$A:$J,4,FALSE)</f>
        <v>No</v>
      </c>
      <c r="E58" s="26" t="str">
        <f>VLOOKUP($A58,'Medical Examinations'!$A:$J,5,FALSE)</f>
        <v>No</v>
      </c>
      <c r="F58" s="26" t="str">
        <f>VLOOKUP($A58,'Medical Examinations'!$A:$J,6,FALSE)</f>
        <v>No</v>
      </c>
      <c r="G58" s="26">
        <f>VLOOKUP($A58,'Medical Examinations'!$A:$J,7,FALSE)</f>
        <v>2</v>
      </c>
      <c r="H58" s="26" t="str">
        <f>VLOOKUP($A58,'Medical Examinations'!$A:$J,8,FALSE)</f>
        <v>yes</v>
      </c>
      <c r="I58" s="26" t="str">
        <f>VLOOKUP($A58,'Medical Examinations'!$A:$J,9,FALSE)</f>
        <v>Obesity</v>
      </c>
      <c r="J58" s="26" t="str">
        <f>VLOOKUP($A58,'Medical Examinations'!$A:$J,10,FALSE)</f>
        <v>Prediabetes</v>
      </c>
      <c r="K58">
        <f>VLOOKUP($A58,'Hospitalisation Details'!$A:$K,6,FALSE)</f>
        <v>42856.84</v>
      </c>
      <c r="L58" t="str">
        <f>VLOOKUP($A58,'Hospitalisation Details'!$A:$K,7,FALSE)</f>
        <v>tier - 1</v>
      </c>
      <c r="M58" t="str">
        <f>VLOOKUP($A58,'Hospitalisation Details'!$A:$K,8,FALSE)</f>
        <v>tier - 1</v>
      </c>
      <c r="N58" t="str">
        <f>VLOOKUP($A58,'Hospitalisation Details'!$A:$K,9,FALSE)</f>
        <v>R1011</v>
      </c>
      <c r="O58">
        <f>VLOOKUP($A58,'Hospitalisation Details'!$A:$K,10,FALSE)</f>
        <v>26552</v>
      </c>
      <c r="P58">
        <f>VLOOKUP($A58,'Hospitalisation Details'!$A:$K,11,FALSE)</f>
        <v>50</v>
      </c>
      <c r="Q58" t="str">
        <f>VLOOKUP($A58,'Customer Names'!$A:$E,4,FALSE)</f>
        <v xml:space="preserve"> Ari</v>
      </c>
    </row>
    <row r="59" spans="1:17" x14ac:dyDescent="0.25">
      <c r="A59" s="23" t="s">
        <v>2315</v>
      </c>
      <c r="B59" s="48">
        <f>VLOOKUP($A59,'Medical Examinations'!$A:$J,2,FALSE)</f>
        <v>50.63</v>
      </c>
      <c r="C59" s="48">
        <f>VLOOKUP($A59,'Medical Examinations'!$A:$J,3,FALSE)</f>
        <v>11.89</v>
      </c>
      <c r="D59" s="23" t="str">
        <f>VLOOKUP($A59,'Medical Examinations'!$A:$J,4,FALSE)</f>
        <v>No</v>
      </c>
      <c r="E59" s="23" t="str">
        <f>VLOOKUP($A59,'Medical Examinations'!$A:$J,5,FALSE)</f>
        <v>No</v>
      </c>
      <c r="F59" s="23" t="str">
        <f>VLOOKUP($A59,'Medical Examinations'!$A:$J,6,FALSE)</f>
        <v>No</v>
      </c>
      <c r="G59" s="23">
        <f>VLOOKUP($A59,'Medical Examinations'!$A:$J,7,FALSE)</f>
        <v>0</v>
      </c>
      <c r="H59" s="23" t="str">
        <f>VLOOKUP($A59,'Medical Examinations'!$A:$J,8,FALSE)</f>
        <v>yes</v>
      </c>
      <c r="I59" s="23" t="str">
        <f>VLOOKUP($A59,'Medical Examinations'!$A:$J,9,FALSE)</f>
        <v>Obesity</v>
      </c>
      <c r="J59" s="23" t="str">
        <f>VLOOKUP($A59,'Medical Examinations'!$A:$J,10,FALSE)</f>
        <v>Diabetes</v>
      </c>
      <c r="K59">
        <f>VLOOKUP($A59,'Hospitalisation Details'!$A:$K,6,FALSE)</f>
        <v>42764.12</v>
      </c>
      <c r="L59" t="str">
        <f>VLOOKUP($A59,'Hospitalisation Details'!$A:$K,7,FALSE)</f>
        <v>tier - 1</v>
      </c>
      <c r="M59" t="str">
        <f>VLOOKUP($A59,'Hospitalisation Details'!$A:$K,8,FALSE)</f>
        <v>tier - 2</v>
      </c>
      <c r="N59" t="str">
        <f>VLOOKUP($A59,'Hospitalisation Details'!$A:$K,9,FALSE)</f>
        <v>R1011</v>
      </c>
      <c r="O59">
        <f>VLOOKUP($A59,'Hospitalisation Details'!$A:$K,10,FALSE)</f>
        <v>24044</v>
      </c>
      <c r="P59">
        <f>VLOOKUP($A59,'Hospitalisation Details'!$A:$K,11,FALSE)</f>
        <v>57</v>
      </c>
      <c r="Q59" t="str">
        <f>VLOOKUP($A59,'Customer Names'!$A:$E,4,FALSE)</f>
        <v xml:space="preserve"> Lindsey</v>
      </c>
    </row>
    <row r="60" spans="1:17" x14ac:dyDescent="0.25">
      <c r="A60" s="26" t="s">
        <v>2314</v>
      </c>
      <c r="B60" s="47">
        <f>VLOOKUP($A60,'Medical Examinations'!$A:$J,2,FALSE)</f>
        <v>36.479999999999997</v>
      </c>
      <c r="C60" s="47">
        <f>VLOOKUP($A60,'Medical Examinations'!$A:$J,3,FALSE)</f>
        <v>6.2</v>
      </c>
      <c r="D60" s="26" t="str">
        <f>VLOOKUP($A60,'Medical Examinations'!$A:$J,4,FALSE)</f>
        <v>No</v>
      </c>
      <c r="E60" s="26" t="str">
        <f>VLOOKUP($A60,'Medical Examinations'!$A:$J,5,FALSE)</f>
        <v>No</v>
      </c>
      <c r="F60" s="26" t="str">
        <f>VLOOKUP($A60,'Medical Examinations'!$A:$J,6,FALSE)</f>
        <v>No</v>
      </c>
      <c r="G60" s="26">
        <f>VLOOKUP($A60,'Medical Examinations'!$A:$J,7,FALSE)</f>
        <v>0</v>
      </c>
      <c r="H60" s="26" t="str">
        <f>VLOOKUP($A60,'Medical Examinations'!$A:$J,8,FALSE)</f>
        <v>yes</v>
      </c>
      <c r="I60" s="26" t="str">
        <f>VLOOKUP($A60,'Medical Examinations'!$A:$J,9,FALSE)</f>
        <v>Obesity</v>
      </c>
      <c r="J60" s="26" t="str">
        <f>VLOOKUP($A60,'Medical Examinations'!$A:$J,10,FALSE)</f>
        <v>Prediabetes</v>
      </c>
      <c r="K60">
        <f>VLOOKUP($A60,'Hospitalisation Details'!$A:$K,6,FALSE)</f>
        <v>42760.5</v>
      </c>
      <c r="L60" t="str">
        <f>VLOOKUP($A60,'Hospitalisation Details'!$A:$K,7,FALSE)</f>
        <v>tier - 1</v>
      </c>
      <c r="M60" t="str">
        <f>VLOOKUP($A60,'Hospitalisation Details'!$A:$K,8,FALSE)</f>
        <v>tier - 2</v>
      </c>
      <c r="N60" t="str">
        <f>VLOOKUP($A60,'Hospitalisation Details'!$A:$K,9,FALSE)</f>
        <v>R1012</v>
      </c>
      <c r="O60">
        <f>VLOOKUP($A60,'Hospitalisation Details'!$A:$K,10,FALSE)</f>
        <v>28419</v>
      </c>
      <c r="P60">
        <f>VLOOKUP($A60,'Hospitalisation Details'!$A:$K,11,FALSE)</f>
        <v>45</v>
      </c>
      <c r="Q60" t="str">
        <f>VLOOKUP($A60,'Customer Names'!$A:$E,4,FALSE)</f>
        <v xml:space="preserve"> Kenny</v>
      </c>
    </row>
    <row r="61" spans="1:17" x14ac:dyDescent="0.25">
      <c r="A61" s="23" t="s">
        <v>2313</v>
      </c>
      <c r="B61" s="48">
        <f>VLOOKUP($A61,'Medical Examinations'!$A:$J,2,FALSE)</f>
        <v>54.82</v>
      </c>
      <c r="C61" s="48">
        <f>VLOOKUP($A61,'Medical Examinations'!$A:$J,3,FALSE)</f>
        <v>10.61</v>
      </c>
      <c r="D61" s="23" t="str">
        <f>VLOOKUP($A61,'Medical Examinations'!$A:$J,4,FALSE)</f>
        <v>No</v>
      </c>
      <c r="E61" s="23" t="str">
        <f>VLOOKUP($A61,'Medical Examinations'!$A:$J,5,FALSE)</f>
        <v>No</v>
      </c>
      <c r="F61" s="23" t="str">
        <f>VLOOKUP($A61,'Medical Examinations'!$A:$J,6,FALSE)</f>
        <v>No</v>
      </c>
      <c r="G61" s="23">
        <f>VLOOKUP($A61,'Medical Examinations'!$A:$J,7,FALSE)</f>
        <v>0</v>
      </c>
      <c r="H61" s="23" t="str">
        <f>VLOOKUP($A61,'Medical Examinations'!$A:$J,8,FALSE)</f>
        <v>yes</v>
      </c>
      <c r="I61" s="23" t="str">
        <f>VLOOKUP($A61,'Medical Examinations'!$A:$J,9,FALSE)</f>
        <v>Obesity</v>
      </c>
      <c r="J61" s="23" t="str">
        <f>VLOOKUP($A61,'Medical Examinations'!$A:$J,10,FALSE)</f>
        <v>Diabetes</v>
      </c>
      <c r="K61">
        <f>VLOOKUP($A61,'Hospitalisation Details'!$A:$K,6,FALSE)</f>
        <v>42644.2</v>
      </c>
      <c r="L61" t="str">
        <f>VLOOKUP($A61,'Hospitalisation Details'!$A:$K,7,FALSE)</f>
        <v>tier - 1</v>
      </c>
      <c r="M61" t="str">
        <f>VLOOKUP($A61,'Hospitalisation Details'!$A:$K,8,FALSE)</f>
        <v>tier - 3</v>
      </c>
      <c r="N61" t="str">
        <f>VLOOKUP($A61,'Hospitalisation Details'!$A:$K,9,FALSE)</f>
        <v>R1011</v>
      </c>
      <c r="O61">
        <f>VLOOKUP($A61,'Hospitalisation Details'!$A:$K,10,FALSE)</f>
        <v>26240</v>
      </c>
      <c r="P61">
        <f>VLOOKUP($A61,'Hospitalisation Details'!$A:$K,11,FALSE)</f>
        <v>51</v>
      </c>
      <c r="Q61" t="str">
        <f>VLOOKUP($A61,'Customer Names'!$A:$E,4,FALSE)</f>
        <v xml:space="preserve"> Louise</v>
      </c>
    </row>
    <row r="62" spans="1:17" x14ac:dyDescent="0.25">
      <c r="A62" s="26" t="s">
        <v>2312</v>
      </c>
      <c r="B62" s="47">
        <f>VLOOKUP($A62,'Medical Examinations'!$A:$J,2,FALSE)</f>
        <v>38.06</v>
      </c>
      <c r="C62" s="47">
        <f>VLOOKUP($A62,'Medical Examinations'!$A:$J,3,FALSE)</f>
        <v>6.04</v>
      </c>
      <c r="D62" s="26" t="str">
        <f>VLOOKUP($A62,'Medical Examinations'!$A:$J,4,FALSE)</f>
        <v>No</v>
      </c>
      <c r="E62" s="26" t="str">
        <f>VLOOKUP($A62,'Medical Examinations'!$A:$J,5,FALSE)</f>
        <v>No</v>
      </c>
      <c r="F62" s="26" t="str">
        <f>VLOOKUP($A62,'Medical Examinations'!$A:$J,6,FALSE)</f>
        <v>Yes</v>
      </c>
      <c r="G62" s="26">
        <f>VLOOKUP($A62,'Medical Examinations'!$A:$J,7,FALSE)</f>
        <v>1</v>
      </c>
      <c r="H62" s="26" t="str">
        <f>VLOOKUP($A62,'Medical Examinations'!$A:$J,8,FALSE)</f>
        <v>yes</v>
      </c>
      <c r="I62" s="26" t="str">
        <f>VLOOKUP($A62,'Medical Examinations'!$A:$J,9,FALSE)</f>
        <v>Obesity</v>
      </c>
      <c r="J62" s="26" t="str">
        <f>VLOOKUP($A62,'Medical Examinations'!$A:$J,10,FALSE)</f>
        <v>Prediabetes</v>
      </c>
      <c r="K62">
        <f>VLOOKUP($A62,'Hospitalisation Details'!$A:$K,6,FALSE)</f>
        <v>42560.43</v>
      </c>
      <c r="L62" t="str">
        <f>VLOOKUP($A62,'Hospitalisation Details'!$A:$K,7,FALSE)</f>
        <v>tier - 1</v>
      </c>
      <c r="M62" t="str">
        <f>VLOOKUP($A62,'Hospitalisation Details'!$A:$K,8,FALSE)</f>
        <v>tier - 3</v>
      </c>
      <c r="N62" t="str">
        <f>VLOOKUP($A62,'Hospitalisation Details'!$A:$K,9,FALSE)</f>
        <v>R1013</v>
      </c>
      <c r="O62">
        <f>VLOOKUP($A62,'Hospitalisation Details'!$A:$K,10,FALSE)</f>
        <v>29216</v>
      </c>
      <c r="P62">
        <f>VLOOKUP($A62,'Hospitalisation Details'!$A:$K,11,FALSE)</f>
        <v>43</v>
      </c>
      <c r="Q62" t="str">
        <f>VLOOKUP($A62,'Customer Names'!$A:$E,4,FALSE)</f>
        <v xml:space="preserve"> Cameron</v>
      </c>
    </row>
    <row r="63" spans="1:17" x14ac:dyDescent="0.25">
      <c r="A63" s="23" t="s">
        <v>2311</v>
      </c>
      <c r="B63" s="48">
        <f>VLOOKUP($A63,'Medical Examinations'!$A:$J,2,FALSE)</f>
        <v>51.48</v>
      </c>
      <c r="C63" s="48">
        <f>VLOOKUP($A63,'Medical Examinations'!$A:$J,3,FALSE)</f>
        <v>9.33</v>
      </c>
      <c r="D63" s="23" t="str">
        <f>VLOOKUP($A63,'Medical Examinations'!$A:$J,4,FALSE)</f>
        <v>yes</v>
      </c>
      <c r="E63" s="23" t="str">
        <f>VLOOKUP($A63,'Medical Examinations'!$A:$J,5,FALSE)</f>
        <v>No</v>
      </c>
      <c r="F63" s="23" t="str">
        <f>VLOOKUP($A63,'Medical Examinations'!$A:$J,6,FALSE)</f>
        <v>No</v>
      </c>
      <c r="G63" s="23">
        <f>VLOOKUP($A63,'Medical Examinations'!$A:$J,7,FALSE)</f>
        <v>0</v>
      </c>
      <c r="H63" s="23" t="str">
        <f>VLOOKUP($A63,'Medical Examinations'!$A:$J,8,FALSE)</f>
        <v>yes</v>
      </c>
      <c r="I63" s="23" t="str">
        <f>VLOOKUP($A63,'Medical Examinations'!$A:$J,9,FALSE)</f>
        <v>Obesity</v>
      </c>
      <c r="J63" s="23" t="str">
        <f>VLOOKUP($A63,'Medical Examinations'!$A:$J,10,FALSE)</f>
        <v>Diabetes</v>
      </c>
      <c r="K63">
        <f>VLOOKUP($A63,'Hospitalisation Details'!$A:$K,6,FALSE)</f>
        <v>42538.720000000001</v>
      </c>
      <c r="L63" t="str">
        <f>VLOOKUP($A63,'Hospitalisation Details'!$A:$K,7,FALSE)</f>
        <v>tier - 1</v>
      </c>
      <c r="M63" t="str">
        <f>VLOOKUP($A63,'Hospitalisation Details'!$A:$K,8,FALSE)</f>
        <v>tier - 3</v>
      </c>
      <c r="N63" t="str">
        <f>VLOOKUP($A63,'Hospitalisation Details'!$A:$K,9,FALSE)</f>
        <v>R1011</v>
      </c>
      <c r="O63">
        <f>VLOOKUP($A63,'Hospitalisation Details'!$A:$K,10,FALSE)</f>
        <v>24650</v>
      </c>
      <c r="P63">
        <f>VLOOKUP($A63,'Hospitalisation Details'!$A:$K,11,FALSE)</f>
        <v>55</v>
      </c>
      <c r="Q63" t="str">
        <f>VLOOKUP($A63,'Customer Names'!$A:$E,4,FALSE)</f>
        <v xml:space="preserve"> Katie T.</v>
      </c>
    </row>
    <row r="64" spans="1:17" x14ac:dyDescent="0.25">
      <c r="A64" s="26" t="s">
        <v>2310</v>
      </c>
      <c r="B64" s="47">
        <f>VLOOKUP($A64,'Medical Examinations'!$A:$J,2,FALSE)</f>
        <v>52.06</v>
      </c>
      <c r="C64" s="47">
        <f>VLOOKUP($A64,'Medical Examinations'!$A:$J,3,FALSE)</f>
        <v>11.47</v>
      </c>
      <c r="D64" s="26" t="str">
        <f>VLOOKUP($A64,'Medical Examinations'!$A:$J,4,FALSE)</f>
        <v>No</v>
      </c>
      <c r="E64" s="26" t="str">
        <f>VLOOKUP($A64,'Medical Examinations'!$A:$J,5,FALSE)</f>
        <v>No</v>
      </c>
      <c r="F64" s="26" t="str">
        <f>VLOOKUP($A64,'Medical Examinations'!$A:$J,6,FALSE)</f>
        <v>No</v>
      </c>
      <c r="G64" s="26">
        <f>VLOOKUP($A64,'Medical Examinations'!$A:$J,7,FALSE)</f>
        <v>0</v>
      </c>
      <c r="H64" s="26" t="str">
        <f>VLOOKUP($A64,'Medical Examinations'!$A:$J,8,FALSE)</f>
        <v>yes</v>
      </c>
      <c r="I64" s="26" t="str">
        <f>VLOOKUP($A64,'Medical Examinations'!$A:$J,9,FALSE)</f>
        <v>Obesity</v>
      </c>
      <c r="J64" s="26" t="str">
        <f>VLOOKUP($A64,'Medical Examinations'!$A:$J,10,FALSE)</f>
        <v>Diabetes</v>
      </c>
      <c r="K64">
        <f>VLOOKUP($A64,'Hospitalisation Details'!$A:$K,6,FALSE)</f>
        <v>42478.6</v>
      </c>
      <c r="L64" t="str">
        <f>VLOOKUP($A64,'Hospitalisation Details'!$A:$K,7,FALSE)</f>
        <v>tier - 1</v>
      </c>
      <c r="M64" t="str">
        <f>VLOOKUP($A64,'Hospitalisation Details'!$A:$K,8,FALSE)</f>
        <v>tier - 2</v>
      </c>
      <c r="N64" t="str">
        <f>VLOOKUP($A64,'Hospitalisation Details'!$A:$K,9,FALSE)</f>
        <v>R1011</v>
      </c>
      <c r="O64">
        <f>VLOOKUP($A64,'Hospitalisation Details'!$A:$K,10,FALSE)</f>
        <v>25053</v>
      </c>
      <c r="P64">
        <f>VLOOKUP($A64,'Hospitalisation Details'!$A:$K,11,FALSE)</f>
        <v>54</v>
      </c>
      <c r="Q64" t="str">
        <f>VLOOKUP($A64,'Customer Names'!$A:$E,4,FALSE)</f>
        <v xml:space="preserve"> Casey</v>
      </c>
    </row>
    <row r="65" spans="1:17" x14ac:dyDescent="0.25">
      <c r="A65" s="23" t="s">
        <v>2309</v>
      </c>
      <c r="B65" s="48">
        <f>VLOOKUP($A65,'Medical Examinations'!$A:$J,2,FALSE)</f>
        <v>30.684999999999999</v>
      </c>
      <c r="C65" s="48">
        <f>VLOOKUP($A65,'Medical Examinations'!$A:$J,3,FALSE)</f>
        <v>7.02</v>
      </c>
      <c r="D65" s="23" t="str">
        <f>VLOOKUP($A65,'Medical Examinations'!$A:$J,4,FALSE)</f>
        <v>yes</v>
      </c>
      <c r="E65" s="23" t="str">
        <f>VLOOKUP($A65,'Medical Examinations'!$A:$J,5,FALSE)</f>
        <v>No</v>
      </c>
      <c r="F65" s="23" t="str">
        <f>VLOOKUP($A65,'Medical Examinations'!$A:$J,6,FALSE)</f>
        <v>No</v>
      </c>
      <c r="G65" s="23">
        <f>VLOOKUP($A65,'Medical Examinations'!$A:$J,7,FALSE)</f>
        <v>0</v>
      </c>
      <c r="H65" s="23" t="str">
        <f>VLOOKUP($A65,'Medical Examinations'!$A:$J,8,FALSE)</f>
        <v>yes</v>
      </c>
      <c r="I65" s="23" t="str">
        <f>VLOOKUP($A65,'Medical Examinations'!$A:$J,9,FALSE)</f>
        <v>Obesity</v>
      </c>
      <c r="J65" s="23" t="str">
        <f>VLOOKUP($A65,'Medical Examinations'!$A:$J,10,FALSE)</f>
        <v>Diabetes</v>
      </c>
      <c r="K65">
        <f>VLOOKUP($A65,'Hospitalisation Details'!$A:$K,6,FALSE)</f>
        <v>42303.69</v>
      </c>
      <c r="L65" t="str">
        <f>VLOOKUP($A65,'Hospitalisation Details'!$A:$K,7,FALSE)</f>
        <v>tier - 1</v>
      </c>
      <c r="M65" t="str">
        <f>VLOOKUP($A65,'Hospitalisation Details'!$A:$K,8,FALSE)</f>
        <v>tier - 2</v>
      </c>
      <c r="N65" t="str">
        <f>VLOOKUP($A65,'Hospitalisation Details'!$A:$K,9,FALSE)</f>
        <v>R1016</v>
      </c>
      <c r="O65">
        <f>VLOOKUP($A65,'Hospitalisation Details'!$A:$K,10,FALSE)</f>
        <v>24651</v>
      </c>
      <c r="P65">
        <f>VLOOKUP($A65,'Hospitalisation Details'!$A:$K,11,FALSE)</f>
        <v>55</v>
      </c>
      <c r="Q65" t="str">
        <f>VLOOKUP($A65,'Customer Names'!$A:$E,4,FALSE)</f>
        <v xml:space="preserve"> David</v>
      </c>
    </row>
    <row r="66" spans="1:17" x14ac:dyDescent="0.25">
      <c r="A66" s="26" t="s">
        <v>2308</v>
      </c>
      <c r="B66" s="47">
        <f>VLOOKUP($A66,'Medical Examinations'!$A:$J,2,FALSE)</f>
        <v>36.08</v>
      </c>
      <c r="C66" s="47">
        <f>VLOOKUP($A66,'Medical Examinations'!$A:$J,3,FALSE)</f>
        <v>8.8000000000000007</v>
      </c>
      <c r="D66" s="26" t="str">
        <f>VLOOKUP($A66,'Medical Examinations'!$A:$J,4,FALSE)</f>
        <v>yes</v>
      </c>
      <c r="E66" s="26" t="str">
        <f>VLOOKUP($A66,'Medical Examinations'!$A:$J,5,FALSE)</f>
        <v>No</v>
      </c>
      <c r="F66" s="26" t="str">
        <f>VLOOKUP($A66,'Medical Examinations'!$A:$J,6,FALSE)</f>
        <v>No</v>
      </c>
      <c r="G66" s="26">
        <f>VLOOKUP($A66,'Medical Examinations'!$A:$J,7,FALSE)</f>
        <v>1</v>
      </c>
      <c r="H66" s="26" t="str">
        <f>VLOOKUP($A66,'Medical Examinations'!$A:$J,8,FALSE)</f>
        <v>yes</v>
      </c>
      <c r="I66" s="26" t="str">
        <f>VLOOKUP($A66,'Medical Examinations'!$A:$J,9,FALSE)</f>
        <v>Obesity</v>
      </c>
      <c r="J66" s="26" t="str">
        <f>VLOOKUP($A66,'Medical Examinations'!$A:$J,10,FALSE)</f>
        <v>Diabetes</v>
      </c>
      <c r="K66">
        <f>VLOOKUP($A66,'Hospitalisation Details'!$A:$K,6,FALSE)</f>
        <v>42211.14</v>
      </c>
      <c r="L66" t="str">
        <f>VLOOKUP($A66,'Hospitalisation Details'!$A:$K,7,FALSE)</f>
        <v>tier - 1</v>
      </c>
      <c r="M66" t="str">
        <f>VLOOKUP($A66,'Hospitalisation Details'!$A:$K,8,FALSE)</f>
        <v>tier - 3</v>
      </c>
      <c r="N66" t="str">
        <f>VLOOKUP($A66,'Hospitalisation Details'!$A:$K,9,FALSE)</f>
        <v>R1013</v>
      </c>
      <c r="O66">
        <f>VLOOKUP($A66,'Hospitalisation Details'!$A:$K,10,FALSE)</f>
        <v>27621</v>
      </c>
      <c r="P66">
        <f>VLOOKUP($A66,'Hospitalisation Details'!$A:$K,11,FALSE)</f>
        <v>47</v>
      </c>
      <c r="Q66" t="str">
        <f>VLOOKUP($A66,'Customer Names'!$A:$E,4,FALSE)</f>
        <v xml:space="preserve"> Bryson C.</v>
      </c>
    </row>
    <row r="67" spans="1:17" x14ac:dyDescent="0.25">
      <c r="A67" s="23" t="s">
        <v>2307</v>
      </c>
      <c r="B67" s="48">
        <f>VLOOKUP($A67,'Medical Examinations'!$A:$J,2,FALSE)</f>
        <v>54.99</v>
      </c>
      <c r="C67" s="48">
        <f>VLOOKUP($A67,'Medical Examinations'!$A:$J,3,FALSE)</f>
        <v>8.68</v>
      </c>
      <c r="D67" s="23" t="str">
        <f>VLOOKUP($A67,'Medical Examinations'!$A:$J,4,FALSE)</f>
        <v>No</v>
      </c>
      <c r="E67" s="23" t="str">
        <f>VLOOKUP($A67,'Medical Examinations'!$A:$J,5,FALSE)</f>
        <v>No</v>
      </c>
      <c r="F67" s="23" t="str">
        <f>VLOOKUP($A67,'Medical Examinations'!$A:$J,6,FALSE)</f>
        <v>No</v>
      </c>
      <c r="G67" s="23">
        <f>VLOOKUP($A67,'Medical Examinations'!$A:$J,7,FALSE)</f>
        <v>2</v>
      </c>
      <c r="H67" s="23" t="str">
        <f>VLOOKUP($A67,'Medical Examinations'!$A:$J,8,FALSE)</f>
        <v>yes</v>
      </c>
      <c r="I67" s="23" t="str">
        <f>VLOOKUP($A67,'Medical Examinations'!$A:$J,9,FALSE)</f>
        <v>Obesity</v>
      </c>
      <c r="J67" s="23" t="str">
        <f>VLOOKUP($A67,'Medical Examinations'!$A:$J,10,FALSE)</f>
        <v>Diabetes</v>
      </c>
      <c r="K67">
        <f>VLOOKUP($A67,'Hospitalisation Details'!$A:$K,6,FALSE)</f>
        <v>42188.15</v>
      </c>
      <c r="L67" t="str">
        <f>VLOOKUP($A67,'Hospitalisation Details'!$A:$K,7,FALSE)</f>
        <v>tier - 1</v>
      </c>
      <c r="M67" t="str">
        <f>VLOOKUP($A67,'Hospitalisation Details'!$A:$K,8,FALSE)</f>
        <v>tier - 1</v>
      </c>
      <c r="N67" t="str">
        <f>VLOOKUP($A67,'Hospitalisation Details'!$A:$K,9,FALSE)</f>
        <v>R1011</v>
      </c>
      <c r="O67">
        <f>VLOOKUP($A67,'Hospitalisation Details'!$A:$K,10,FALSE)</f>
        <v>26925</v>
      </c>
      <c r="P67">
        <f>VLOOKUP($A67,'Hospitalisation Details'!$A:$K,11,FALSE)</f>
        <v>49</v>
      </c>
      <c r="Q67" t="str">
        <f>VLOOKUP($A67,'Customer Names'!$A:$E,4,FALSE)</f>
        <v xml:space="preserve"> Megan</v>
      </c>
    </row>
    <row r="68" spans="1:17" x14ac:dyDescent="0.25">
      <c r="A68" s="26" t="s">
        <v>2306</v>
      </c>
      <c r="B68" s="47">
        <f>VLOOKUP($A68,'Medical Examinations'!$A:$J,2,FALSE)</f>
        <v>35.97</v>
      </c>
      <c r="C68" s="47">
        <f>VLOOKUP($A68,'Medical Examinations'!$A:$J,3,FALSE)</f>
        <v>6.12</v>
      </c>
      <c r="D68" s="26" t="str">
        <f>VLOOKUP($A68,'Medical Examinations'!$A:$J,4,FALSE)</f>
        <v>No</v>
      </c>
      <c r="E68" s="26" t="str">
        <f>VLOOKUP($A68,'Medical Examinations'!$A:$J,5,FALSE)</f>
        <v>No</v>
      </c>
      <c r="F68" s="26" t="str">
        <f>VLOOKUP($A68,'Medical Examinations'!$A:$J,6,FALSE)</f>
        <v>Yes</v>
      </c>
      <c r="G68" s="26">
        <f>VLOOKUP($A68,'Medical Examinations'!$A:$J,7,FALSE)</f>
        <v>1</v>
      </c>
      <c r="H68" s="26" t="str">
        <f>VLOOKUP($A68,'Medical Examinations'!$A:$J,8,FALSE)</f>
        <v>yes</v>
      </c>
      <c r="I68" s="26" t="str">
        <f>VLOOKUP($A68,'Medical Examinations'!$A:$J,9,FALSE)</f>
        <v>Obesity</v>
      </c>
      <c r="J68" s="26" t="str">
        <f>VLOOKUP($A68,'Medical Examinations'!$A:$J,10,FALSE)</f>
        <v>Prediabetes</v>
      </c>
      <c r="K68">
        <f>VLOOKUP($A68,'Hospitalisation Details'!$A:$K,6,FALSE)</f>
        <v>42124.52</v>
      </c>
      <c r="L68" t="str">
        <f>VLOOKUP($A68,'Hospitalisation Details'!$A:$K,7,FALSE)</f>
        <v>tier - 1</v>
      </c>
      <c r="M68" t="str">
        <f>VLOOKUP($A68,'Hospitalisation Details'!$A:$K,8,FALSE)</f>
        <v>tier - 1</v>
      </c>
      <c r="N68" t="str">
        <f>VLOOKUP($A68,'Hospitalisation Details'!$A:$K,9,FALSE)</f>
        <v>R1013</v>
      </c>
      <c r="O68">
        <f>VLOOKUP($A68,'Hospitalisation Details'!$A:$K,10,FALSE)</f>
        <v>29039</v>
      </c>
      <c r="P68">
        <f>VLOOKUP($A68,'Hospitalisation Details'!$A:$K,11,FALSE)</f>
        <v>43</v>
      </c>
      <c r="Q68" t="str">
        <f>VLOOKUP($A68,'Customer Names'!$A:$E,4,FALSE)</f>
        <v xml:space="preserve"> Daniel</v>
      </c>
    </row>
    <row r="69" spans="1:17" x14ac:dyDescent="0.25">
      <c r="A69" s="23" t="s">
        <v>2305</v>
      </c>
      <c r="B69" s="48">
        <f>VLOOKUP($A69,'Medical Examinations'!$A:$J,2,FALSE)</f>
        <v>45.54</v>
      </c>
      <c r="C69" s="48">
        <f>VLOOKUP($A69,'Medical Examinations'!$A:$J,3,FALSE)</f>
        <v>5.4</v>
      </c>
      <c r="D69" s="23" t="str">
        <f>VLOOKUP($A69,'Medical Examinations'!$A:$J,4,FALSE)</f>
        <v>yes</v>
      </c>
      <c r="E69" s="23" t="str">
        <f>VLOOKUP($A69,'Medical Examinations'!$A:$J,5,FALSE)</f>
        <v>No</v>
      </c>
      <c r="F69" s="23" t="str">
        <f>VLOOKUP($A69,'Medical Examinations'!$A:$J,6,FALSE)</f>
        <v>Yes</v>
      </c>
      <c r="G69" s="23">
        <f>VLOOKUP($A69,'Medical Examinations'!$A:$J,7,FALSE)</f>
        <v>1</v>
      </c>
      <c r="H69" s="23" t="str">
        <f>VLOOKUP($A69,'Medical Examinations'!$A:$J,8,FALSE)</f>
        <v>yes</v>
      </c>
      <c r="I69" s="23" t="str">
        <f>VLOOKUP($A69,'Medical Examinations'!$A:$J,9,FALSE)</f>
        <v>Obesity</v>
      </c>
      <c r="J69" s="23" t="str">
        <f>VLOOKUP($A69,'Medical Examinations'!$A:$J,10,FALSE)</f>
        <v>Normal</v>
      </c>
      <c r="K69">
        <f>VLOOKUP($A69,'Hospitalisation Details'!$A:$K,6,FALSE)</f>
        <v>42112.24</v>
      </c>
      <c r="L69" t="str">
        <f>VLOOKUP($A69,'Hospitalisation Details'!$A:$K,7,FALSE)</f>
        <v>tier - 1</v>
      </c>
      <c r="M69" t="str">
        <f>VLOOKUP($A69,'Hospitalisation Details'!$A:$K,8,FALSE)</f>
        <v>tier - 3</v>
      </c>
      <c r="N69" t="str">
        <f>VLOOKUP($A69,'Hospitalisation Details'!$A:$K,9,FALSE)</f>
        <v>R1013</v>
      </c>
      <c r="O69">
        <f>VLOOKUP($A69,'Hospitalisation Details'!$A:$K,10,FALSE)</f>
        <v>35773</v>
      </c>
      <c r="P69">
        <f>VLOOKUP($A69,'Hospitalisation Details'!$A:$K,11,FALSE)</f>
        <v>25</v>
      </c>
      <c r="Q69" t="str">
        <f>VLOOKUP($A69,'Customer Names'!$A:$E,4,FALSE)</f>
        <v xml:space="preserve"> Steven M.</v>
      </c>
    </row>
    <row r="70" spans="1:17" x14ac:dyDescent="0.25">
      <c r="A70" s="26" t="s">
        <v>2304</v>
      </c>
      <c r="B70" s="47">
        <f>VLOOKUP($A70,'Medical Examinations'!$A:$J,2,FALSE)</f>
        <v>35.53</v>
      </c>
      <c r="C70" s="47">
        <f>VLOOKUP($A70,'Medical Examinations'!$A:$J,3,FALSE)</f>
        <v>4.3600000000000003</v>
      </c>
      <c r="D70" s="26" t="str">
        <f>VLOOKUP($A70,'Medical Examinations'!$A:$J,4,FALSE)</f>
        <v>yes</v>
      </c>
      <c r="E70" s="26" t="str">
        <f>VLOOKUP($A70,'Medical Examinations'!$A:$J,5,FALSE)</f>
        <v>No</v>
      </c>
      <c r="F70" s="26" t="str">
        <f>VLOOKUP($A70,'Medical Examinations'!$A:$J,6,FALSE)</f>
        <v>No</v>
      </c>
      <c r="G70" s="26">
        <f>VLOOKUP($A70,'Medical Examinations'!$A:$J,7,FALSE)</f>
        <v>0</v>
      </c>
      <c r="H70" s="26" t="str">
        <f>VLOOKUP($A70,'Medical Examinations'!$A:$J,8,FALSE)</f>
        <v>yes</v>
      </c>
      <c r="I70" s="26" t="str">
        <f>VLOOKUP($A70,'Medical Examinations'!$A:$J,9,FALSE)</f>
        <v>Obesity</v>
      </c>
      <c r="J70" s="26" t="str">
        <f>VLOOKUP($A70,'Medical Examinations'!$A:$J,10,FALSE)</f>
        <v>Normal</v>
      </c>
      <c r="K70">
        <f>VLOOKUP($A70,'Hospitalisation Details'!$A:$K,6,FALSE)</f>
        <v>42111.66</v>
      </c>
      <c r="L70" t="str">
        <f>VLOOKUP($A70,'Hospitalisation Details'!$A:$K,7,FALSE)</f>
        <v>tier - 1</v>
      </c>
      <c r="M70" t="str">
        <f>VLOOKUP($A70,'Hospitalisation Details'!$A:$K,8,FALSE)</f>
        <v>tier - 1</v>
      </c>
      <c r="N70" t="str">
        <f>VLOOKUP($A70,'Hospitalisation Details'!$A:$K,9,FALSE)</f>
        <v>R1024</v>
      </c>
      <c r="O70">
        <f>VLOOKUP($A70,'Hospitalisation Details'!$A:$K,10,FALSE)</f>
        <v>28092</v>
      </c>
      <c r="P70">
        <f>VLOOKUP($A70,'Hospitalisation Details'!$A:$K,11,FALSE)</f>
        <v>46</v>
      </c>
      <c r="Q70" t="str">
        <f>VLOOKUP($A70,'Customer Names'!$A:$E,4,FALSE)</f>
        <v xml:space="preserve"> Jenna L.</v>
      </c>
    </row>
    <row r="71" spans="1:17" x14ac:dyDescent="0.25">
      <c r="A71" s="23" t="s">
        <v>2303</v>
      </c>
      <c r="B71" s="48">
        <f>VLOOKUP($A71,'Medical Examinations'!$A:$J,2,FALSE)</f>
        <v>30.8</v>
      </c>
      <c r="C71" s="48">
        <f>VLOOKUP($A71,'Medical Examinations'!$A:$J,3,FALSE)</f>
        <v>9.77</v>
      </c>
      <c r="D71" s="23" t="str">
        <f>VLOOKUP($A71,'Medical Examinations'!$A:$J,4,FALSE)</f>
        <v>No</v>
      </c>
      <c r="E71" s="23" t="str">
        <f>VLOOKUP($A71,'Medical Examinations'!$A:$J,5,FALSE)</f>
        <v>No</v>
      </c>
      <c r="F71" s="23" t="str">
        <f>VLOOKUP($A71,'Medical Examinations'!$A:$J,6,FALSE)</f>
        <v>No</v>
      </c>
      <c r="G71" s="23">
        <f>VLOOKUP($A71,'Medical Examinations'!$A:$J,7,FALSE)</f>
        <v>0</v>
      </c>
      <c r="H71" s="23" t="str">
        <f>VLOOKUP($A71,'Medical Examinations'!$A:$J,8,FALSE)</f>
        <v>yes</v>
      </c>
      <c r="I71" s="23" t="str">
        <f>VLOOKUP($A71,'Medical Examinations'!$A:$J,9,FALSE)</f>
        <v>Obesity</v>
      </c>
      <c r="J71" s="23" t="str">
        <f>VLOOKUP($A71,'Medical Examinations'!$A:$J,10,FALSE)</f>
        <v>Diabetes</v>
      </c>
      <c r="K71">
        <f>VLOOKUP($A71,'Hospitalisation Details'!$A:$K,6,FALSE)</f>
        <v>41999.519999999997</v>
      </c>
      <c r="L71" t="str">
        <f>VLOOKUP($A71,'Hospitalisation Details'!$A:$K,7,FALSE)</f>
        <v>tier - 1</v>
      </c>
      <c r="M71" t="str">
        <f>VLOOKUP($A71,'Hospitalisation Details'!$A:$K,8,FALSE)</f>
        <v>tier - 3</v>
      </c>
      <c r="N71" t="str">
        <f>VLOOKUP($A71,'Hospitalisation Details'!$A:$K,9,FALSE)</f>
        <v>R1013</v>
      </c>
      <c r="O71">
        <f>VLOOKUP($A71,'Hospitalisation Details'!$A:$K,10,FALSE)</f>
        <v>25191</v>
      </c>
      <c r="P71">
        <f>VLOOKUP($A71,'Hospitalisation Details'!$A:$K,11,FALSE)</f>
        <v>54</v>
      </c>
      <c r="Q71" t="str">
        <f>VLOOKUP($A71,'Customer Names'!$A:$E,4,FALSE)</f>
        <v xml:space="preserve"> Freeman</v>
      </c>
    </row>
    <row r="72" spans="1:17" x14ac:dyDescent="0.25">
      <c r="A72" s="26" t="s">
        <v>2302</v>
      </c>
      <c r="B72" s="47">
        <f>VLOOKUP($A72,'Medical Examinations'!$A:$J,2,FALSE)</f>
        <v>38.39</v>
      </c>
      <c r="C72" s="47">
        <f>VLOOKUP($A72,'Medical Examinations'!$A:$J,3,FALSE)</f>
        <v>4.25</v>
      </c>
      <c r="D72" s="26" t="str">
        <f>VLOOKUP($A72,'Medical Examinations'!$A:$J,4,FALSE)</f>
        <v>No</v>
      </c>
      <c r="E72" s="26" t="str">
        <f>VLOOKUP($A72,'Medical Examinations'!$A:$J,5,FALSE)</f>
        <v>No</v>
      </c>
      <c r="F72" s="26" t="str">
        <f>VLOOKUP($A72,'Medical Examinations'!$A:$J,6,FALSE)</f>
        <v>No</v>
      </c>
      <c r="G72" s="26">
        <f>VLOOKUP($A72,'Medical Examinations'!$A:$J,7,FALSE)</f>
        <v>1</v>
      </c>
      <c r="H72" s="26" t="str">
        <f>VLOOKUP($A72,'Medical Examinations'!$A:$J,8,FALSE)</f>
        <v>yes</v>
      </c>
      <c r="I72" s="26" t="str">
        <f>VLOOKUP($A72,'Medical Examinations'!$A:$J,9,FALSE)</f>
        <v>Obesity</v>
      </c>
      <c r="J72" s="26" t="str">
        <f>VLOOKUP($A72,'Medical Examinations'!$A:$J,10,FALSE)</f>
        <v>Normal</v>
      </c>
      <c r="K72">
        <f>VLOOKUP($A72,'Hospitalisation Details'!$A:$K,6,FALSE)</f>
        <v>41949.24</v>
      </c>
      <c r="L72" t="str">
        <f>VLOOKUP($A72,'Hospitalisation Details'!$A:$K,7,FALSE)</f>
        <v>tier - 1</v>
      </c>
      <c r="M72" t="str">
        <f>VLOOKUP($A72,'Hospitalisation Details'!$A:$K,8,FALSE)</f>
        <v>tier - 1</v>
      </c>
      <c r="N72" t="str">
        <f>VLOOKUP($A72,'Hospitalisation Details'!$A:$K,9,FALSE)</f>
        <v>R1013</v>
      </c>
      <c r="O72">
        <f>VLOOKUP($A72,'Hospitalisation Details'!$A:$K,10,FALSE)</f>
        <v>30996</v>
      </c>
      <c r="P72">
        <f>VLOOKUP($A72,'Hospitalisation Details'!$A:$K,11,FALSE)</f>
        <v>38</v>
      </c>
      <c r="Q72" t="str">
        <f>VLOOKUP($A72,'Customer Names'!$A:$E,4,FALSE)</f>
        <v xml:space="preserve"> Jeff</v>
      </c>
    </row>
    <row r="73" spans="1:17" x14ac:dyDescent="0.25">
      <c r="A73" s="23" t="s">
        <v>2301</v>
      </c>
      <c r="B73" s="48">
        <f>VLOOKUP($A73,'Medical Examinations'!$A:$J,2,FALSE)</f>
        <v>32.299999999999997</v>
      </c>
      <c r="C73" s="48">
        <f>VLOOKUP($A73,'Medical Examinations'!$A:$J,3,FALSE)</f>
        <v>4.76</v>
      </c>
      <c r="D73" s="23" t="str">
        <f>VLOOKUP($A73,'Medical Examinations'!$A:$J,4,FALSE)</f>
        <v>No</v>
      </c>
      <c r="E73" s="23" t="str">
        <f>VLOOKUP($A73,'Medical Examinations'!$A:$J,5,FALSE)</f>
        <v>No</v>
      </c>
      <c r="F73" s="23" t="str">
        <f>VLOOKUP($A73,'Medical Examinations'!$A:$J,6,FALSE)</f>
        <v>No</v>
      </c>
      <c r="G73" s="23">
        <f>VLOOKUP($A73,'Medical Examinations'!$A:$J,7,FALSE)</f>
        <v>2</v>
      </c>
      <c r="H73" s="23" t="str">
        <f>VLOOKUP($A73,'Medical Examinations'!$A:$J,8,FALSE)</f>
        <v>yes</v>
      </c>
      <c r="I73" s="23" t="str">
        <f>VLOOKUP($A73,'Medical Examinations'!$A:$J,9,FALSE)</f>
        <v>Obesity</v>
      </c>
      <c r="J73" s="23" t="str">
        <f>VLOOKUP($A73,'Medical Examinations'!$A:$J,10,FALSE)</f>
        <v>Normal</v>
      </c>
      <c r="K73">
        <f>VLOOKUP($A73,'Hospitalisation Details'!$A:$K,6,FALSE)</f>
        <v>41919.1</v>
      </c>
      <c r="L73" t="str">
        <f>VLOOKUP($A73,'Hospitalisation Details'!$A:$K,7,FALSE)</f>
        <v>tier - 1</v>
      </c>
      <c r="M73" t="str">
        <f>VLOOKUP($A73,'Hospitalisation Details'!$A:$K,8,FALSE)</f>
        <v>tier - 1</v>
      </c>
      <c r="N73" t="str">
        <f>VLOOKUP($A73,'Hospitalisation Details'!$A:$K,9,FALSE)</f>
        <v>R1016</v>
      </c>
      <c r="O73">
        <f>VLOOKUP($A73,'Hospitalisation Details'!$A:$K,10,FALSE)</f>
        <v>26458</v>
      </c>
      <c r="P73">
        <f>VLOOKUP($A73,'Hospitalisation Details'!$A:$K,11,FALSE)</f>
        <v>51</v>
      </c>
      <c r="Q73" t="str">
        <f>VLOOKUP($A73,'Customer Names'!$A:$E,4,FALSE)</f>
        <v xml:space="preserve"> Elenilton V. Sr.</v>
      </c>
    </row>
    <row r="74" spans="1:17" x14ac:dyDescent="0.25">
      <c r="A74" s="26" t="s">
        <v>2300</v>
      </c>
      <c r="B74" s="47">
        <f>VLOOKUP($A74,'Medical Examinations'!$A:$J,2,FALSE)</f>
        <v>48.8</v>
      </c>
      <c r="C74" s="47">
        <f>VLOOKUP($A74,'Medical Examinations'!$A:$J,3,FALSE)</f>
        <v>6.22</v>
      </c>
      <c r="D74" s="26" t="str">
        <f>VLOOKUP($A74,'Medical Examinations'!$A:$J,4,FALSE)</f>
        <v>yes</v>
      </c>
      <c r="E74" s="26" t="str">
        <f>VLOOKUP($A74,'Medical Examinations'!$A:$J,5,FALSE)</f>
        <v>No</v>
      </c>
      <c r="F74" s="26" t="str">
        <f>VLOOKUP($A74,'Medical Examinations'!$A:$J,6,FALSE)</f>
        <v>No</v>
      </c>
      <c r="G74" s="26">
        <f>VLOOKUP($A74,'Medical Examinations'!$A:$J,7,FALSE)</f>
        <v>2</v>
      </c>
      <c r="H74" s="26" t="str">
        <f>VLOOKUP($A74,'Medical Examinations'!$A:$J,8,FALSE)</f>
        <v>yes</v>
      </c>
      <c r="I74" s="26" t="str">
        <f>VLOOKUP($A74,'Medical Examinations'!$A:$J,9,FALSE)</f>
        <v>Obesity</v>
      </c>
      <c r="J74" s="26" t="str">
        <f>VLOOKUP($A74,'Medical Examinations'!$A:$J,10,FALSE)</f>
        <v>Prediabetes</v>
      </c>
      <c r="K74">
        <f>VLOOKUP($A74,'Hospitalisation Details'!$A:$K,6,FALSE)</f>
        <v>41886.54</v>
      </c>
      <c r="L74" t="str">
        <f>VLOOKUP($A74,'Hospitalisation Details'!$A:$K,7,FALSE)</f>
        <v>tier - 1</v>
      </c>
      <c r="M74" t="str">
        <f>VLOOKUP($A74,'Hospitalisation Details'!$A:$K,8,FALSE)</f>
        <v>tier - 3</v>
      </c>
      <c r="N74" t="str">
        <f>VLOOKUP($A74,'Hospitalisation Details'!$A:$K,9,FALSE)</f>
        <v>R1011</v>
      </c>
      <c r="O74">
        <f>VLOOKUP($A74,'Hospitalisation Details'!$A:$K,10,FALSE)</f>
        <v>24371</v>
      </c>
      <c r="P74">
        <f>VLOOKUP($A74,'Hospitalisation Details'!$A:$K,11,FALSE)</f>
        <v>56</v>
      </c>
      <c r="Q74" t="str">
        <f>VLOOKUP($A74,'Customer Names'!$A:$E,4,FALSE)</f>
        <v xml:space="preserve"> Maurya</v>
      </c>
    </row>
    <row r="75" spans="1:17" x14ac:dyDescent="0.25">
      <c r="A75" s="23" t="s">
        <v>2299</v>
      </c>
      <c r="B75" s="48">
        <f>VLOOKUP($A75,'Medical Examinations'!$A:$J,2,FALSE)</f>
        <v>45.5</v>
      </c>
      <c r="C75" s="48">
        <f>VLOOKUP($A75,'Medical Examinations'!$A:$J,3,FALSE)</f>
        <v>7.96</v>
      </c>
      <c r="D75" s="23" t="str">
        <f>VLOOKUP($A75,'Medical Examinations'!$A:$J,4,FALSE)</f>
        <v>No</v>
      </c>
      <c r="E75" s="23" t="str">
        <f>VLOOKUP($A75,'Medical Examinations'!$A:$J,5,FALSE)</f>
        <v>No</v>
      </c>
      <c r="F75" s="23" t="str">
        <f>VLOOKUP($A75,'Medical Examinations'!$A:$J,6,FALSE)</f>
        <v>No</v>
      </c>
      <c r="G75" s="23">
        <f>VLOOKUP($A75,'Medical Examinations'!$A:$J,7,FALSE)</f>
        <v>0</v>
      </c>
      <c r="H75" s="23" t="str">
        <f>VLOOKUP($A75,'Medical Examinations'!$A:$J,8,FALSE)</f>
        <v>yes</v>
      </c>
      <c r="I75" s="23" t="str">
        <f>VLOOKUP($A75,'Medical Examinations'!$A:$J,9,FALSE)</f>
        <v>Obesity</v>
      </c>
      <c r="J75" s="23" t="str">
        <f>VLOOKUP($A75,'Medical Examinations'!$A:$J,10,FALSE)</f>
        <v>Diabetes</v>
      </c>
      <c r="K75">
        <f>VLOOKUP($A75,'Hospitalisation Details'!$A:$K,6,FALSE)</f>
        <v>41794.629999999997</v>
      </c>
      <c r="L75" t="str">
        <f>VLOOKUP($A75,'Hospitalisation Details'!$A:$K,7,FALSE)</f>
        <v>tier - 1</v>
      </c>
      <c r="M75" t="str">
        <f>VLOOKUP($A75,'Hospitalisation Details'!$A:$K,8,FALSE)</f>
        <v>tier - 3</v>
      </c>
      <c r="N75" t="str">
        <f>VLOOKUP($A75,'Hospitalisation Details'!$A:$K,9,FALSE)</f>
        <v>R1011</v>
      </c>
      <c r="O75">
        <f>VLOOKUP($A75,'Hospitalisation Details'!$A:$K,10,FALSE)</f>
        <v>22911</v>
      </c>
      <c r="P75">
        <f>VLOOKUP($A75,'Hospitalisation Details'!$A:$K,11,FALSE)</f>
        <v>60</v>
      </c>
      <c r="Q75" t="str">
        <f>VLOOKUP($A75,'Customer Names'!$A:$E,4,FALSE)</f>
        <v xml:space="preserve"> Samantha C</v>
      </c>
    </row>
    <row r="76" spans="1:17" x14ac:dyDescent="0.25">
      <c r="A76" s="26" t="s">
        <v>2298</v>
      </c>
      <c r="B76" s="47">
        <f>VLOOKUP($A76,'Medical Examinations'!$A:$J,2,FALSE)</f>
        <v>53.61</v>
      </c>
      <c r="C76" s="47">
        <f>VLOOKUP($A76,'Medical Examinations'!$A:$J,3,FALSE)</f>
        <v>10.92</v>
      </c>
      <c r="D76" s="26" t="str">
        <f>VLOOKUP($A76,'Medical Examinations'!$A:$J,4,FALSE)</f>
        <v>yes</v>
      </c>
      <c r="E76" s="26" t="str">
        <f>VLOOKUP($A76,'Medical Examinations'!$A:$J,5,FALSE)</f>
        <v>No</v>
      </c>
      <c r="F76" s="26" t="str">
        <f>VLOOKUP($A76,'Medical Examinations'!$A:$J,6,FALSE)</f>
        <v>No</v>
      </c>
      <c r="G76" s="26">
        <f>VLOOKUP($A76,'Medical Examinations'!$A:$J,7,FALSE)</f>
        <v>1</v>
      </c>
      <c r="H76" s="26" t="str">
        <f>VLOOKUP($A76,'Medical Examinations'!$A:$J,8,FALSE)</f>
        <v>yes</v>
      </c>
      <c r="I76" s="26" t="str">
        <f>VLOOKUP($A76,'Medical Examinations'!$A:$J,9,FALSE)</f>
        <v>Obesity</v>
      </c>
      <c r="J76" s="26" t="str">
        <f>VLOOKUP($A76,'Medical Examinations'!$A:$J,10,FALSE)</f>
        <v>Diabetes</v>
      </c>
      <c r="K76">
        <f>VLOOKUP($A76,'Hospitalisation Details'!$A:$K,6,FALSE)</f>
        <v>41681.86</v>
      </c>
      <c r="L76" t="str">
        <f>VLOOKUP($A76,'Hospitalisation Details'!$A:$K,7,FALSE)</f>
        <v>tier - 1</v>
      </c>
      <c r="M76" t="str">
        <f>VLOOKUP($A76,'Hospitalisation Details'!$A:$K,8,FALSE)</f>
        <v>tier - 1</v>
      </c>
      <c r="N76" t="str">
        <f>VLOOKUP($A76,'Hospitalisation Details'!$A:$K,9,FALSE)</f>
        <v>R1011</v>
      </c>
      <c r="O76">
        <f>VLOOKUP($A76,'Hospitalisation Details'!$A:$K,10,FALSE)</f>
        <v>27666</v>
      </c>
      <c r="P76">
        <f>VLOOKUP($A76,'Hospitalisation Details'!$A:$K,11,FALSE)</f>
        <v>47</v>
      </c>
      <c r="Q76" t="str">
        <f>VLOOKUP($A76,'Customer Names'!$A:$E,4,FALSE)</f>
        <v xml:space="preserve"> Bethany A</v>
      </c>
    </row>
    <row r="77" spans="1:17" x14ac:dyDescent="0.25">
      <c r="A77" s="23" t="s">
        <v>2297</v>
      </c>
      <c r="B77" s="48">
        <f>VLOOKUP($A77,'Medical Examinations'!$A:$J,2,FALSE)</f>
        <v>36.19</v>
      </c>
      <c r="C77" s="48">
        <f>VLOOKUP($A77,'Medical Examinations'!$A:$J,3,FALSE)</f>
        <v>11.51</v>
      </c>
      <c r="D77" s="23" t="str">
        <f>VLOOKUP($A77,'Medical Examinations'!$A:$J,4,FALSE)</f>
        <v>yes</v>
      </c>
      <c r="E77" s="23" t="str">
        <f>VLOOKUP($A77,'Medical Examinations'!$A:$J,5,FALSE)</f>
        <v>No</v>
      </c>
      <c r="F77" s="23" t="str">
        <f>VLOOKUP($A77,'Medical Examinations'!$A:$J,6,FALSE)</f>
        <v>No</v>
      </c>
      <c r="G77" s="23">
        <f>VLOOKUP($A77,'Medical Examinations'!$A:$J,7,FALSE)</f>
        <v>1</v>
      </c>
      <c r="H77" s="23" t="str">
        <f>VLOOKUP($A77,'Medical Examinations'!$A:$J,8,FALSE)</f>
        <v>yes</v>
      </c>
      <c r="I77" s="23" t="str">
        <f>VLOOKUP($A77,'Medical Examinations'!$A:$J,9,FALSE)</f>
        <v>Obesity</v>
      </c>
      <c r="J77" s="23" t="str">
        <f>VLOOKUP($A77,'Medical Examinations'!$A:$J,10,FALSE)</f>
        <v>Diabetes</v>
      </c>
      <c r="K77">
        <f>VLOOKUP($A77,'Hospitalisation Details'!$A:$K,6,FALSE)</f>
        <v>41676.080000000002</v>
      </c>
      <c r="L77" t="str">
        <f>VLOOKUP($A77,'Hospitalisation Details'!$A:$K,7,FALSE)</f>
        <v>tier - 1</v>
      </c>
      <c r="M77" t="str">
        <f>VLOOKUP($A77,'Hospitalisation Details'!$A:$K,8,FALSE)</f>
        <v>tier - 2</v>
      </c>
      <c r="N77" t="str">
        <f>VLOOKUP($A77,'Hospitalisation Details'!$A:$K,9,FALSE)</f>
        <v>R1013</v>
      </c>
      <c r="O77">
        <f>VLOOKUP($A77,'Hospitalisation Details'!$A:$K,10,FALSE)</f>
        <v>27712</v>
      </c>
      <c r="P77">
        <f>VLOOKUP($A77,'Hospitalisation Details'!$A:$K,11,FALSE)</f>
        <v>47</v>
      </c>
      <c r="Q77" t="str">
        <f>VLOOKUP($A77,'Customer Names'!$A:$E,4,FALSE)</f>
        <v xml:space="preserve"> Yves</v>
      </c>
    </row>
    <row r="78" spans="1:17" x14ac:dyDescent="0.25">
      <c r="A78" s="26" t="s">
        <v>2296</v>
      </c>
      <c r="B78" s="47">
        <f>VLOOKUP($A78,'Medical Examinations'!$A:$J,2,FALSE)</f>
        <v>34.6</v>
      </c>
      <c r="C78" s="47">
        <f>VLOOKUP($A78,'Medical Examinations'!$A:$J,3,FALSE)</f>
        <v>5.99</v>
      </c>
      <c r="D78" s="26" t="str">
        <f>VLOOKUP($A78,'Medical Examinations'!$A:$J,4,FALSE)</f>
        <v>yes</v>
      </c>
      <c r="E78" s="26" t="str">
        <f>VLOOKUP($A78,'Medical Examinations'!$A:$J,5,FALSE)</f>
        <v>No</v>
      </c>
      <c r="F78" s="26" t="str">
        <f>VLOOKUP($A78,'Medical Examinations'!$A:$J,6,FALSE)</f>
        <v>No</v>
      </c>
      <c r="G78" s="26">
        <f>VLOOKUP($A78,'Medical Examinations'!$A:$J,7,FALSE)</f>
        <v>0</v>
      </c>
      <c r="H78" s="26" t="str">
        <f>VLOOKUP($A78,'Medical Examinations'!$A:$J,8,FALSE)</f>
        <v>yes</v>
      </c>
      <c r="I78" s="26" t="str">
        <f>VLOOKUP($A78,'Medical Examinations'!$A:$J,9,FALSE)</f>
        <v>Obesity</v>
      </c>
      <c r="J78" s="26" t="str">
        <f>VLOOKUP($A78,'Medical Examinations'!$A:$J,10,FALSE)</f>
        <v>Prediabetes</v>
      </c>
      <c r="K78">
        <f>VLOOKUP($A78,'Hospitalisation Details'!$A:$K,6,FALSE)</f>
        <v>41661.599999999999</v>
      </c>
      <c r="L78" t="str">
        <f>VLOOKUP($A78,'Hospitalisation Details'!$A:$K,7,FALSE)</f>
        <v>tier - 1</v>
      </c>
      <c r="M78" t="str">
        <f>VLOOKUP($A78,'Hospitalisation Details'!$A:$K,8,FALSE)</f>
        <v>tier - 3</v>
      </c>
      <c r="N78" t="str">
        <f>VLOOKUP($A78,'Hospitalisation Details'!$A:$K,9,FALSE)</f>
        <v>R1011</v>
      </c>
      <c r="O78">
        <f>VLOOKUP($A78,'Hospitalisation Details'!$A:$K,10,FALSE)</f>
        <v>28062</v>
      </c>
      <c r="P78">
        <f>VLOOKUP($A78,'Hospitalisation Details'!$A:$K,11,FALSE)</f>
        <v>46</v>
      </c>
      <c r="Q78" t="str">
        <f>VLOOKUP($A78,'Customer Names'!$A:$E,4,FALSE)</f>
        <v xml:space="preserve"> Danielle</v>
      </c>
    </row>
    <row r="79" spans="1:17" x14ac:dyDescent="0.25">
      <c r="A79" s="23" t="s">
        <v>2295</v>
      </c>
      <c r="B79" s="48">
        <f>VLOOKUP($A79,'Medical Examinations'!$A:$J,2,FALSE)</f>
        <v>54.12</v>
      </c>
      <c r="C79" s="48">
        <f>VLOOKUP($A79,'Medical Examinations'!$A:$J,3,FALSE)</f>
        <v>11.57</v>
      </c>
      <c r="D79" s="23" t="str">
        <f>VLOOKUP($A79,'Medical Examinations'!$A:$J,4,FALSE)</f>
        <v>No</v>
      </c>
      <c r="E79" s="23" t="str">
        <f>VLOOKUP($A79,'Medical Examinations'!$A:$J,5,FALSE)</f>
        <v>No</v>
      </c>
      <c r="F79" s="23" t="str">
        <f>VLOOKUP($A79,'Medical Examinations'!$A:$J,6,FALSE)</f>
        <v>No</v>
      </c>
      <c r="G79" s="23">
        <f>VLOOKUP($A79,'Medical Examinations'!$A:$J,7,FALSE)</f>
        <v>0</v>
      </c>
      <c r="H79" s="23" t="str">
        <f>VLOOKUP($A79,'Medical Examinations'!$A:$J,8,FALSE)</f>
        <v>yes</v>
      </c>
      <c r="I79" s="23" t="str">
        <f>VLOOKUP($A79,'Medical Examinations'!$A:$J,9,FALSE)</f>
        <v>Obesity</v>
      </c>
      <c r="J79" s="23" t="str">
        <f>VLOOKUP($A79,'Medical Examinations'!$A:$J,10,FALSE)</f>
        <v>Diabetes</v>
      </c>
      <c r="K79">
        <f>VLOOKUP($A79,'Hospitalisation Details'!$A:$K,6,FALSE)</f>
        <v>41636.199999999997</v>
      </c>
      <c r="L79" t="str">
        <f>VLOOKUP($A79,'Hospitalisation Details'!$A:$K,7,FALSE)</f>
        <v>tier - 1</v>
      </c>
      <c r="M79" t="str">
        <f>VLOOKUP($A79,'Hospitalisation Details'!$A:$K,8,FALSE)</f>
        <v>tier - 1</v>
      </c>
      <c r="N79" t="str">
        <f>VLOOKUP($A79,'Hospitalisation Details'!$A:$K,9,FALSE)</f>
        <v>R1011</v>
      </c>
      <c r="O79">
        <f>VLOOKUP($A79,'Hospitalisation Details'!$A:$K,10,FALSE)</f>
        <v>27357</v>
      </c>
      <c r="P79">
        <f>VLOOKUP($A79,'Hospitalisation Details'!$A:$K,11,FALSE)</f>
        <v>48</v>
      </c>
      <c r="Q79" t="str">
        <f>VLOOKUP($A79,'Customer Names'!$A:$E,4,FALSE)</f>
        <v xml:space="preserve"> Julia</v>
      </c>
    </row>
    <row r="80" spans="1:17" x14ac:dyDescent="0.25">
      <c r="A80" s="26" t="s">
        <v>2294</v>
      </c>
      <c r="B80" s="47">
        <f>VLOOKUP($A80,'Medical Examinations'!$A:$J,2,FALSE)</f>
        <v>48.82</v>
      </c>
      <c r="C80" s="47">
        <f>VLOOKUP($A80,'Medical Examinations'!$A:$J,3,FALSE)</f>
        <v>6.67</v>
      </c>
      <c r="D80" s="26" t="str">
        <f>VLOOKUP($A80,'Medical Examinations'!$A:$J,4,FALSE)</f>
        <v>yes</v>
      </c>
      <c r="E80" s="26" t="str">
        <f>VLOOKUP($A80,'Medical Examinations'!$A:$J,5,FALSE)</f>
        <v>No</v>
      </c>
      <c r="F80" s="26" t="str">
        <f>VLOOKUP($A80,'Medical Examinations'!$A:$J,6,FALSE)</f>
        <v>No</v>
      </c>
      <c r="G80" s="26">
        <f>VLOOKUP($A80,'Medical Examinations'!$A:$J,7,FALSE)</f>
        <v>0</v>
      </c>
      <c r="H80" s="26" t="str">
        <f>VLOOKUP($A80,'Medical Examinations'!$A:$J,8,FALSE)</f>
        <v>yes</v>
      </c>
      <c r="I80" s="26" t="str">
        <f>VLOOKUP($A80,'Medical Examinations'!$A:$J,9,FALSE)</f>
        <v>Obesity</v>
      </c>
      <c r="J80" s="26" t="str">
        <f>VLOOKUP($A80,'Medical Examinations'!$A:$J,10,FALSE)</f>
        <v>Diabetes</v>
      </c>
      <c r="K80">
        <f>VLOOKUP($A80,'Hospitalisation Details'!$A:$K,6,FALSE)</f>
        <v>41505.15</v>
      </c>
      <c r="L80" t="str">
        <f>VLOOKUP($A80,'Hospitalisation Details'!$A:$K,7,FALSE)</f>
        <v>tier - 1</v>
      </c>
      <c r="M80" t="str">
        <f>VLOOKUP($A80,'Hospitalisation Details'!$A:$K,8,FALSE)</f>
        <v>tier - 2</v>
      </c>
      <c r="N80" t="str">
        <f>VLOOKUP($A80,'Hospitalisation Details'!$A:$K,9,FALSE)</f>
        <v>R1011</v>
      </c>
      <c r="O80">
        <f>VLOOKUP($A80,'Hospitalisation Details'!$A:$K,10,FALSE)</f>
        <v>24828</v>
      </c>
      <c r="P80">
        <f>VLOOKUP($A80,'Hospitalisation Details'!$A:$K,11,FALSE)</f>
        <v>55</v>
      </c>
      <c r="Q80" t="str">
        <f>VLOOKUP($A80,'Customer Names'!$A:$E,4,FALSE)</f>
        <v xml:space="preserve"> Joshua</v>
      </c>
    </row>
    <row r="81" spans="1:17" x14ac:dyDescent="0.25">
      <c r="A81" s="23" t="s">
        <v>2293</v>
      </c>
      <c r="B81" s="48">
        <f>VLOOKUP($A81,'Medical Examinations'!$A:$J,2,FALSE)</f>
        <v>51.01</v>
      </c>
      <c r="C81" s="48">
        <f>VLOOKUP($A81,'Medical Examinations'!$A:$J,3,FALSE)</f>
        <v>9.1999999999999993</v>
      </c>
      <c r="D81" s="23" t="str">
        <f>VLOOKUP($A81,'Medical Examinations'!$A:$J,4,FALSE)</f>
        <v>No</v>
      </c>
      <c r="E81" s="23" t="str">
        <f>VLOOKUP($A81,'Medical Examinations'!$A:$J,5,FALSE)</f>
        <v>No</v>
      </c>
      <c r="F81" s="23" t="str">
        <f>VLOOKUP($A81,'Medical Examinations'!$A:$J,6,FALSE)</f>
        <v>No</v>
      </c>
      <c r="G81" s="23">
        <f>VLOOKUP($A81,'Medical Examinations'!$A:$J,7,FALSE)</f>
        <v>0</v>
      </c>
      <c r="H81" s="23" t="str">
        <f>VLOOKUP($A81,'Medical Examinations'!$A:$J,8,FALSE)</f>
        <v>yes</v>
      </c>
      <c r="I81" s="23" t="str">
        <f>VLOOKUP($A81,'Medical Examinations'!$A:$J,9,FALSE)</f>
        <v>Obesity</v>
      </c>
      <c r="J81" s="23" t="str">
        <f>VLOOKUP($A81,'Medical Examinations'!$A:$J,10,FALSE)</f>
        <v>Diabetes</v>
      </c>
      <c r="K81">
        <f>VLOOKUP($A81,'Hospitalisation Details'!$A:$K,6,FALSE)</f>
        <v>41351.879999999997</v>
      </c>
      <c r="L81" t="str">
        <f>VLOOKUP($A81,'Hospitalisation Details'!$A:$K,7,FALSE)</f>
        <v>tier - 1</v>
      </c>
      <c r="M81" t="str">
        <f>VLOOKUP($A81,'Hospitalisation Details'!$A:$K,8,FALSE)</f>
        <v>tier - 2</v>
      </c>
      <c r="N81" t="str">
        <f>VLOOKUP($A81,'Hospitalisation Details'!$A:$K,9,FALSE)</f>
        <v>R1011</v>
      </c>
      <c r="O81">
        <f>VLOOKUP($A81,'Hospitalisation Details'!$A:$K,10,FALSE)</f>
        <v>26222</v>
      </c>
      <c r="P81">
        <f>VLOOKUP($A81,'Hospitalisation Details'!$A:$K,11,FALSE)</f>
        <v>51</v>
      </c>
      <c r="Q81" t="str">
        <f>VLOOKUP($A81,'Customer Names'!$A:$E,4,FALSE)</f>
        <v xml:space="preserve"> Jennifer</v>
      </c>
    </row>
    <row r="82" spans="1:17" x14ac:dyDescent="0.25">
      <c r="A82" s="26" t="s">
        <v>2292</v>
      </c>
      <c r="B82" s="47">
        <f>VLOOKUP($A82,'Medical Examinations'!$A:$J,2,FALSE)</f>
        <v>45.65</v>
      </c>
      <c r="C82" s="47">
        <f>VLOOKUP($A82,'Medical Examinations'!$A:$J,3,FALSE)</f>
        <v>5.1100000000000003</v>
      </c>
      <c r="D82" s="26" t="str">
        <f>VLOOKUP($A82,'Medical Examinations'!$A:$J,4,FALSE)</f>
        <v>yes</v>
      </c>
      <c r="E82" s="26" t="str">
        <f>VLOOKUP($A82,'Medical Examinations'!$A:$J,5,FALSE)</f>
        <v>No</v>
      </c>
      <c r="F82" s="26" t="str">
        <f>VLOOKUP($A82,'Medical Examinations'!$A:$J,6,FALSE)</f>
        <v>No</v>
      </c>
      <c r="G82" s="26">
        <f>VLOOKUP($A82,'Medical Examinations'!$A:$J,7,FALSE)</f>
        <v>1</v>
      </c>
      <c r="H82" s="26" t="str">
        <f>VLOOKUP($A82,'Medical Examinations'!$A:$J,8,FALSE)</f>
        <v>yes</v>
      </c>
      <c r="I82" s="26" t="str">
        <f>VLOOKUP($A82,'Medical Examinations'!$A:$J,9,FALSE)</f>
        <v>Obesity</v>
      </c>
      <c r="J82" s="26" t="str">
        <f>VLOOKUP($A82,'Medical Examinations'!$A:$J,10,FALSE)</f>
        <v>Normal</v>
      </c>
      <c r="K82">
        <f>VLOOKUP($A82,'Hospitalisation Details'!$A:$K,6,FALSE)</f>
        <v>41331.79</v>
      </c>
      <c r="L82" t="str">
        <f>VLOOKUP($A82,'Hospitalisation Details'!$A:$K,7,FALSE)</f>
        <v>tier - 1</v>
      </c>
      <c r="M82" t="str">
        <f>VLOOKUP($A82,'Hospitalisation Details'!$A:$K,8,FALSE)</f>
        <v>tier - 2</v>
      </c>
      <c r="N82" t="str">
        <f>VLOOKUP($A82,'Hospitalisation Details'!$A:$K,9,FALSE)</f>
        <v>R1011</v>
      </c>
      <c r="O82">
        <f>VLOOKUP($A82,'Hospitalisation Details'!$A:$K,10,FALSE)</f>
        <v>23657</v>
      </c>
      <c r="P82">
        <f>VLOOKUP($A82,'Hospitalisation Details'!$A:$K,11,FALSE)</f>
        <v>58</v>
      </c>
      <c r="Q82" t="str">
        <f>VLOOKUP($A82,'Customer Names'!$A:$E,4,FALSE)</f>
        <v xml:space="preserve"> Gwen M.</v>
      </c>
    </row>
    <row r="83" spans="1:17" x14ac:dyDescent="0.25">
      <c r="A83" s="23" t="s">
        <v>2291</v>
      </c>
      <c r="B83" s="48">
        <f>VLOOKUP($A83,'Medical Examinations'!$A:$J,2,FALSE)</f>
        <v>52.9</v>
      </c>
      <c r="C83" s="48">
        <f>VLOOKUP($A83,'Medical Examinations'!$A:$J,3,FALSE)</f>
        <v>5.34</v>
      </c>
      <c r="D83" s="23" t="str">
        <f>VLOOKUP($A83,'Medical Examinations'!$A:$J,4,FALSE)</f>
        <v>No</v>
      </c>
      <c r="E83" s="23" t="str">
        <f>VLOOKUP($A83,'Medical Examinations'!$A:$J,5,FALSE)</f>
        <v>No</v>
      </c>
      <c r="F83" s="23" t="str">
        <f>VLOOKUP($A83,'Medical Examinations'!$A:$J,6,FALSE)</f>
        <v>No</v>
      </c>
      <c r="G83" s="23">
        <f>VLOOKUP($A83,'Medical Examinations'!$A:$J,7,FALSE)</f>
        <v>0</v>
      </c>
      <c r="H83" s="23" t="str">
        <f>VLOOKUP($A83,'Medical Examinations'!$A:$J,8,FALSE)</f>
        <v>yes</v>
      </c>
      <c r="I83" s="23" t="str">
        <f>VLOOKUP($A83,'Medical Examinations'!$A:$J,9,FALSE)</f>
        <v>Obesity</v>
      </c>
      <c r="J83" s="23" t="str">
        <f>VLOOKUP($A83,'Medical Examinations'!$A:$J,10,FALSE)</f>
        <v>Normal</v>
      </c>
      <c r="K83">
        <f>VLOOKUP($A83,'Hospitalisation Details'!$A:$K,6,FALSE)</f>
        <v>41271.5</v>
      </c>
      <c r="L83" t="str">
        <f>VLOOKUP($A83,'Hospitalisation Details'!$A:$K,7,FALSE)</f>
        <v>tier - 1</v>
      </c>
      <c r="M83" t="str">
        <f>VLOOKUP($A83,'Hospitalisation Details'!$A:$K,8,FALSE)</f>
        <v>tier - 2</v>
      </c>
      <c r="N83" t="str">
        <f>VLOOKUP($A83,'Hospitalisation Details'!$A:$K,9,FALSE)</f>
        <v>R1011</v>
      </c>
      <c r="O83">
        <f>VLOOKUP($A83,'Hospitalisation Details'!$A:$K,10,FALSE)</f>
        <v>28364</v>
      </c>
      <c r="P83">
        <f>VLOOKUP($A83,'Hospitalisation Details'!$A:$K,11,FALSE)</f>
        <v>45</v>
      </c>
      <c r="Q83" t="str">
        <f>VLOOKUP($A83,'Customer Names'!$A:$E,4,FALSE)</f>
        <v xml:space="preserve"> Patrick</v>
      </c>
    </row>
    <row r="84" spans="1:17" x14ac:dyDescent="0.25">
      <c r="A84" s="26" t="s">
        <v>2290</v>
      </c>
      <c r="B84" s="47">
        <f>VLOOKUP($A84,'Medical Examinations'!$A:$J,2,FALSE)</f>
        <v>45.41</v>
      </c>
      <c r="C84" s="47">
        <f>VLOOKUP($A84,'Medical Examinations'!$A:$J,3,FALSE)</f>
        <v>4.03</v>
      </c>
      <c r="D84" s="26" t="str">
        <f>VLOOKUP($A84,'Medical Examinations'!$A:$J,4,FALSE)</f>
        <v>yes</v>
      </c>
      <c r="E84" s="26" t="str">
        <f>VLOOKUP($A84,'Medical Examinations'!$A:$J,5,FALSE)</f>
        <v>No</v>
      </c>
      <c r="F84" s="26" t="str">
        <f>VLOOKUP($A84,'Medical Examinations'!$A:$J,6,FALSE)</f>
        <v>No</v>
      </c>
      <c r="G84" s="26">
        <f>VLOOKUP($A84,'Medical Examinations'!$A:$J,7,FALSE)</f>
        <v>1</v>
      </c>
      <c r="H84" s="26" t="str">
        <f>VLOOKUP($A84,'Medical Examinations'!$A:$J,8,FALSE)</f>
        <v>yes</v>
      </c>
      <c r="I84" s="26" t="str">
        <f>VLOOKUP($A84,'Medical Examinations'!$A:$J,9,FALSE)</f>
        <v>Obesity</v>
      </c>
      <c r="J84" s="26" t="str">
        <f>VLOOKUP($A84,'Medical Examinations'!$A:$J,10,FALSE)</f>
        <v>Normal</v>
      </c>
      <c r="K84">
        <f>VLOOKUP($A84,'Hospitalisation Details'!$A:$K,6,FALSE)</f>
        <v>41250.39</v>
      </c>
      <c r="L84" t="str">
        <f>VLOOKUP($A84,'Hospitalisation Details'!$A:$K,7,FALSE)</f>
        <v>tier - 1</v>
      </c>
      <c r="M84" t="str">
        <f>VLOOKUP($A84,'Hospitalisation Details'!$A:$K,8,FALSE)</f>
        <v>tier - 3</v>
      </c>
      <c r="N84" t="str">
        <f>VLOOKUP($A84,'Hospitalisation Details'!$A:$K,9,FALSE)</f>
        <v>R1011</v>
      </c>
      <c r="O84">
        <f>VLOOKUP($A84,'Hospitalisation Details'!$A:$K,10,FALSE)</f>
        <v>23534</v>
      </c>
      <c r="P84">
        <f>VLOOKUP($A84,'Hospitalisation Details'!$A:$K,11,FALSE)</f>
        <v>59</v>
      </c>
      <c r="Q84" t="str">
        <f>VLOOKUP($A84,'Customer Names'!$A:$E,4,FALSE)</f>
        <v xml:space="preserve"> Kate</v>
      </c>
    </row>
    <row r="85" spans="1:17" x14ac:dyDescent="0.25">
      <c r="A85" s="23" t="s">
        <v>2289</v>
      </c>
      <c r="B85" s="48">
        <f>VLOOKUP($A85,'Medical Examinations'!$A:$J,2,FALSE)</f>
        <v>49.41</v>
      </c>
      <c r="C85" s="48">
        <f>VLOOKUP($A85,'Medical Examinations'!$A:$J,3,FALSE)</f>
        <v>4.2300000000000004</v>
      </c>
      <c r="D85" s="23" t="str">
        <f>VLOOKUP($A85,'Medical Examinations'!$A:$J,4,FALSE)</f>
        <v>yes</v>
      </c>
      <c r="E85" s="23" t="str">
        <f>VLOOKUP($A85,'Medical Examinations'!$A:$J,5,FALSE)</f>
        <v>No</v>
      </c>
      <c r="F85" s="23" t="str">
        <f>VLOOKUP($A85,'Medical Examinations'!$A:$J,6,FALSE)</f>
        <v>Yes</v>
      </c>
      <c r="G85" s="23">
        <f>VLOOKUP($A85,'Medical Examinations'!$A:$J,7,FALSE)</f>
        <v>1</v>
      </c>
      <c r="H85" s="23" t="str">
        <f>VLOOKUP($A85,'Medical Examinations'!$A:$J,8,FALSE)</f>
        <v>yes</v>
      </c>
      <c r="I85" s="23" t="str">
        <f>VLOOKUP($A85,'Medical Examinations'!$A:$J,9,FALSE)</f>
        <v>Obesity</v>
      </c>
      <c r="J85" s="23" t="str">
        <f>VLOOKUP($A85,'Medical Examinations'!$A:$J,10,FALSE)</f>
        <v>Normal</v>
      </c>
      <c r="K85">
        <f>VLOOKUP($A85,'Hospitalisation Details'!$A:$K,6,FALSE)</f>
        <v>41191.57</v>
      </c>
      <c r="L85" t="str">
        <f>VLOOKUP($A85,'Hospitalisation Details'!$A:$K,7,FALSE)</f>
        <v>tier - 1</v>
      </c>
      <c r="M85" t="str">
        <f>VLOOKUP($A85,'Hospitalisation Details'!$A:$K,8,FALSE)</f>
        <v>tier - 2</v>
      </c>
      <c r="N85" t="str">
        <f>VLOOKUP($A85,'Hospitalisation Details'!$A:$K,9,FALSE)</f>
        <v>R1011</v>
      </c>
      <c r="O85">
        <f>VLOOKUP($A85,'Hospitalisation Details'!$A:$K,10,FALSE)</f>
        <v>25423</v>
      </c>
      <c r="P85">
        <f>VLOOKUP($A85,'Hospitalisation Details'!$A:$K,11,FALSE)</f>
        <v>53</v>
      </c>
      <c r="Q85" t="str">
        <f>VLOOKUP($A85,'Customer Names'!$A:$E,4,FALSE)</f>
        <v xml:space="preserve"> Kevin</v>
      </c>
    </row>
    <row r="86" spans="1:17" x14ac:dyDescent="0.25">
      <c r="A86" s="26" t="s">
        <v>2288</v>
      </c>
      <c r="B86" s="47">
        <f>VLOOKUP($A86,'Medical Examinations'!$A:$J,2,FALSE)</f>
        <v>31.824999999999999</v>
      </c>
      <c r="C86" s="47">
        <f>VLOOKUP($A86,'Medical Examinations'!$A:$J,3,FALSE)</f>
        <v>4.0599999999999996</v>
      </c>
      <c r="D86" s="26" t="str">
        <f>VLOOKUP($A86,'Medical Examinations'!$A:$J,4,FALSE)</f>
        <v>No</v>
      </c>
      <c r="E86" s="26" t="str">
        <f>VLOOKUP($A86,'Medical Examinations'!$A:$J,5,FALSE)</f>
        <v>No</v>
      </c>
      <c r="F86" s="26" t="str">
        <f>VLOOKUP($A86,'Medical Examinations'!$A:$J,6,FALSE)</f>
        <v>No</v>
      </c>
      <c r="G86" s="26">
        <f>VLOOKUP($A86,'Medical Examinations'!$A:$J,7,FALSE)</f>
        <v>2</v>
      </c>
      <c r="H86" s="26" t="str">
        <f>VLOOKUP($A86,'Medical Examinations'!$A:$J,8,FALSE)</f>
        <v>yes</v>
      </c>
      <c r="I86" s="26" t="str">
        <f>VLOOKUP($A86,'Medical Examinations'!$A:$J,9,FALSE)</f>
        <v>Obesity</v>
      </c>
      <c r="J86" s="26" t="str">
        <f>VLOOKUP($A86,'Medical Examinations'!$A:$J,10,FALSE)</f>
        <v>Normal</v>
      </c>
      <c r="K86">
        <f>VLOOKUP($A86,'Hospitalisation Details'!$A:$K,6,FALSE)</f>
        <v>41097.160000000003</v>
      </c>
      <c r="L86" t="str">
        <f>VLOOKUP($A86,'Hospitalisation Details'!$A:$K,7,FALSE)</f>
        <v>tier - 1</v>
      </c>
      <c r="M86" t="str">
        <f>VLOOKUP($A86,'Hospitalisation Details'!$A:$K,8,FALSE)</f>
        <v>tier - 3</v>
      </c>
      <c r="N86" t="str">
        <f>VLOOKUP($A86,'Hospitalisation Details'!$A:$K,9,FALSE)</f>
        <v>R1016</v>
      </c>
      <c r="O86">
        <f>VLOOKUP($A86,'Hospitalisation Details'!$A:$K,10,FALSE)</f>
        <v>26548</v>
      </c>
      <c r="P86">
        <f>VLOOKUP($A86,'Hospitalisation Details'!$A:$K,11,FALSE)</f>
        <v>50</v>
      </c>
      <c r="Q86" t="str">
        <f>VLOOKUP($A86,'Customer Names'!$A:$E,4,FALSE)</f>
        <v xml:space="preserve"> Stephen II</v>
      </c>
    </row>
    <row r="87" spans="1:17" x14ac:dyDescent="0.25">
      <c r="A87" s="23" t="s">
        <v>2287</v>
      </c>
      <c r="B87" s="48">
        <f>VLOOKUP($A87,'Medical Examinations'!$A:$J,2,FALSE)</f>
        <v>51.28</v>
      </c>
      <c r="C87" s="48">
        <f>VLOOKUP($A87,'Medical Examinations'!$A:$J,3,FALSE)</f>
        <v>4.68</v>
      </c>
      <c r="D87" s="23" t="str">
        <f>VLOOKUP($A87,'Medical Examinations'!$A:$J,4,FALSE)</f>
        <v>No</v>
      </c>
      <c r="E87" s="23" t="str">
        <f>VLOOKUP($A87,'Medical Examinations'!$A:$J,5,FALSE)</f>
        <v>No</v>
      </c>
      <c r="F87" s="23" t="str">
        <f>VLOOKUP($A87,'Medical Examinations'!$A:$J,6,FALSE)</f>
        <v>No</v>
      </c>
      <c r="G87" s="23">
        <f>VLOOKUP($A87,'Medical Examinations'!$A:$J,7,FALSE)</f>
        <v>2</v>
      </c>
      <c r="H87" s="23" t="str">
        <f>VLOOKUP($A87,'Medical Examinations'!$A:$J,8,FALSE)</f>
        <v>yes</v>
      </c>
      <c r="I87" s="23" t="str">
        <f>VLOOKUP($A87,'Medical Examinations'!$A:$J,9,FALSE)</f>
        <v>Obesity</v>
      </c>
      <c r="J87" s="23" t="str">
        <f>VLOOKUP($A87,'Medical Examinations'!$A:$J,10,FALSE)</f>
        <v>Normal</v>
      </c>
      <c r="K87">
        <f>VLOOKUP($A87,'Hospitalisation Details'!$A:$K,6,FALSE)</f>
        <v>41055.29</v>
      </c>
      <c r="L87" t="str">
        <f>VLOOKUP($A87,'Hospitalisation Details'!$A:$K,7,FALSE)</f>
        <v>tier - 1</v>
      </c>
      <c r="M87" t="str">
        <f>VLOOKUP($A87,'Hospitalisation Details'!$A:$K,8,FALSE)</f>
        <v>tier - 2</v>
      </c>
      <c r="N87" t="str">
        <f>VLOOKUP($A87,'Hospitalisation Details'!$A:$K,9,FALSE)</f>
        <v>R1011</v>
      </c>
      <c r="O87">
        <f>VLOOKUP($A87,'Hospitalisation Details'!$A:$K,10,FALSE)</f>
        <v>26523</v>
      </c>
      <c r="P87">
        <f>VLOOKUP($A87,'Hospitalisation Details'!$A:$K,11,FALSE)</f>
        <v>50</v>
      </c>
      <c r="Q87" t="str">
        <f>VLOOKUP($A87,'Customer Names'!$A:$E,4,FALSE)</f>
        <v xml:space="preserve"> Philip</v>
      </c>
    </row>
    <row r="88" spans="1:17" x14ac:dyDescent="0.25">
      <c r="A88" s="26" t="s">
        <v>2286</v>
      </c>
      <c r="B88" s="47">
        <f>VLOOKUP($A88,'Medical Examinations'!$A:$J,2,FALSE)</f>
        <v>34.96</v>
      </c>
      <c r="C88" s="47">
        <f>VLOOKUP($A88,'Medical Examinations'!$A:$J,3,FALSE)</f>
        <v>4.34</v>
      </c>
      <c r="D88" s="26" t="str">
        <f>VLOOKUP($A88,'Medical Examinations'!$A:$J,4,FALSE)</f>
        <v>No</v>
      </c>
      <c r="E88" s="26" t="str">
        <f>VLOOKUP($A88,'Medical Examinations'!$A:$J,5,FALSE)</f>
        <v>No</v>
      </c>
      <c r="F88" s="26" t="str">
        <f>VLOOKUP($A88,'Medical Examinations'!$A:$J,6,FALSE)</f>
        <v>Yes</v>
      </c>
      <c r="G88" s="26">
        <f>VLOOKUP($A88,'Medical Examinations'!$A:$J,7,FALSE)</f>
        <v>1</v>
      </c>
      <c r="H88" s="26" t="str">
        <f>VLOOKUP($A88,'Medical Examinations'!$A:$J,8,FALSE)</f>
        <v>yes</v>
      </c>
      <c r="I88" s="26" t="str">
        <f>VLOOKUP($A88,'Medical Examinations'!$A:$J,9,FALSE)</f>
        <v>Obesity</v>
      </c>
      <c r="J88" s="26" t="str">
        <f>VLOOKUP($A88,'Medical Examinations'!$A:$J,10,FALSE)</f>
        <v>Normal</v>
      </c>
      <c r="K88">
        <f>VLOOKUP($A88,'Hospitalisation Details'!$A:$K,6,FALSE)</f>
        <v>41034.22</v>
      </c>
      <c r="L88" t="str">
        <f>VLOOKUP($A88,'Hospitalisation Details'!$A:$K,7,FALSE)</f>
        <v>tier - 1</v>
      </c>
      <c r="M88" t="str">
        <f>VLOOKUP($A88,'Hospitalisation Details'!$A:$K,8,FALSE)</f>
        <v>tier - 3</v>
      </c>
      <c r="N88" t="str">
        <f>VLOOKUP($A88,'Hospitalisation Details'!$A:$K,9,FALSE)</f>
        <v>R1017</v>
      </c>
      <c r="O88">
        <f>VLOOKUP($A88,'Hospitalisation Details'!$A:$K,10,FALSE)</f>
        <v>29139</v>
      </c>
      <c r="P88">
        <f>VLOOKUP($A88,'Hospitalisation Details'!$A:$K,11,FALSE)</f>
        <v>43</v>
      </c>
      <c r="Q88" t="str">
        <f>VLOOKUP($A88,'Customer Names'!$A:$E,4,FALSE)</f>
        <v xml:space="preserve"> Brett A</v>
      </c>
    </row>
    <row r="89" spans="1:17" x14ac:dyDescent="0.25">
      <c r="A89" s="23" t="s">
        <v>2285</v>
      </c>
      <c r="B89" s="48">
        <f>VLOOKUP($A89,'Medical Examinations'!$A:$J,2,FALSE)</f>
        <v>33.11</v>
      </c>
      <c r="C89" s="48">
        <f>VLOOKUP($A89,'Medical Examinations'!$A:$J,3,FALSE)</f>
        <v>10.51</v>
      </c>
      <c r="D89" s="23" t="str">
        <f>VLOOKUP($A89,'Medical Examinations'!$A:$J,4,FALSE)</f>
        <v>No</v>
      </c>
      <c r="E89" s="23" t="str">
        <f>VLOOKUP($A89,'Medical Examinations'!$A:$J,5,FALSE)</f>
        <v>No</v>
      </c>
      <c r="F89" s="23" t="str">
        <f>VLOOKUP($A89,'Medical Examinations'!$A:$J,6,FALSE)</f>
        <v>No</v>
      </c>
      <c r="G89" s="23">
        <f>VLOOKUP($A89,'Medical Examinations'!$A:$J,7,FALSE)</f>
        <v>0</v>
      </c>
      <c r="H89" s="23" t="str">
        <f>VLOOKUP($A89,'Medical Examinations'!$A:$J,8,FALSE)</f>
        <v>yes</v>
      </c>
      <c r="I89" s="23" t="str">
        <f>VLOOKUP($A89,'Medical Examinations'!$A:$J,9,FALSE)</f>
        <v>Obesity</v>
      </c>
      <c r="J89" s="23" t="str">
        <f>VLOOKUP($A89,'Medical Examinations'!$A:$J,10,FALSE)</f>
        <v>Diabetes</v>
      </c>
      <c r="K89">
        <f>VLOOKUP($A89,'Hospitalisation Details'!$A:$K,6,FALSE)</f>
        <v>40974.160000000003</v>
      </c>
      <c r="L89" t="str">
        <f>VLOOKUP($A89,'Hospitalisation Details'!$A:$K,7,FALSE)</f>
        <v>tier - 1</v>
      </c>
      <c r="M89" t="str">
        <f>VLOOKUP($A89,'Hospitalisation Details'!$A:$K,8,FALSE)</f>
        <v>tier - 2</v>
      </c>
      <c r="N89" t="str">
        <f>VLOOKUP($A89,'Hospitalisation Details'!$A:$K,9,FALSE)</f>
        <v>R1013</v>
      </c>
      <c r="O89">
        <f>VLOOKUP($A89,'Hospitalisation Details'!$A:$K,10,FALSE)</f>
        <v>27185</v>
      </c>
      <c r="P89">
        <f>VLOOKUP($A89,'Hospitalisation Details'!$A:$K,11,FALSE)</f>
        <v>49</v>
      </c>
      <c r="Q89" t="str">
        <f>VLOOKUP($A89,'Customer Names'!$A:$E,4,FALSE)</f>
        <v xml:space="preserve"> Rebecca</v>
      </c>
    </row>
    <row r="90" spans="1:17" x14ac:dyDescent="0.25">
      <c r="A90" s="26" t="s">
        <v>2284</v>
      </c>
      <c r="B90" s="47">
        <f>VLOOKUP($A90,'Medical Examinations'!$A:$J,2,FALSE)</f>
        <v>54.74</v>
      </c>
      <c r="C90" s="47">
        <f>VLOOKUP($A90,'Medical Examinations'!$A:$J,3,FALSE)</f>
        <v>5.84</v>
      </c>
      <c r="D90" s="26" t="str">
        <f>VLOOKUP($A90,'Medical Examinations'!$A:$J,4,FALSE)</f>
        <v>yes</v>
      </c>
      <c r="E90" s="26" t="str">
        <f>VLOOKUP($A90,'Medical Examinations'!$A:$J,5,FALSE)</f>
        <v>No</v>
      </c>
      <c r="F90" s="26" t="str">
        <f>VLOOKUP($A90,'Medical Examinations'!$A:$J,6,FALSE)</f>
        <v>Yes</v>
      </c>
      <c r="G90" s="26">
        <f>VLOOKUP($A90,'Medical Examinations'!$A:$J,7,FALSE)</f>
        <v>1</v>
      </c>
      <c r="H90" s="26" t="str">
        <f>VLOOKUP($A90,'Medical Examinations'!$A:$J,8,FALSE)</f>
        <v>yes</v>
      </c>
      <c r="I90" s="26" t="str">
        <f>VLOOKUP($A90,'Medical Examinations'!$A:$J,9,FALSE)</f>
        <v>Obesity</v>
      </c>
      <c r="J90" s="26" t="str">
        <f>VLOOKUP($A90,'Medical Examinations'!$A:$J,10,FALSE)</f>
        <v>Prediabetes</v>
      </c>
      <c r="K90">
        <f>VLOOKUP($A90,'Hospitalisation Details'!$A:$K,6,FALSE)</f>
        <v>40961.29</v>
      </c>
      <c r="L90" t="str">
        <f>VLOOKUP($A90,'Hospitalisation Details'!$A:$K,7,FALSE)</f>
        <v>tier - 1</v>
      </c>
      <c r="M90" t="str">
        <f>VLOOKUP($A90,'Hospitalisation Details'!$A:$K,8,FALSE)</f>
        <v>tier - 2</v>
      </c>
      <c r="N90" t="str">
        <f>VLOOKUP($A90,'Hospitalisation Details'!$A:$K,9,FALSE)</f>
        <v>R1011</v>
      </c>
      <c r="O90">
        <f>VLOOKUP($A90,'Hospitalisation Details'!$A:$K,10,FALSE)</f>
        <v>30567</v>
      </c>
      <c r="P90">
        <f>VLOOKUP($A90,'Hospitalisation Details'!$A:$K,11,FALSE)</f>
        <v>39</v>
      </c>
      <c r="Q90" t="str">
        <f>VLOOKUP($A90,'Customer Names'!$A:$E,4,FALSE)</f>
        <v xml:space="preserve"> Kelley</v>
      </c>
    </row>
    <row r="91" spans="1:17" x14ac:dyDescent="0.25">
      <c r="A91" s="23" t="s">
        <v>2283</v>
      </c>
      <c r="B91" s="48">
        <f>VLOOKUP($A91,'Medical Examinations'!$A:$J,2,FALSE)</f>
        <v>32.56</v>
      </c>
      <c r="C91" s="48">
        <f>VLOOKUP($A91,'Medical Examinations'!$A:$J,3,FALSE)</f>
        <v>5.41</v>
      </c>
      <c r="D91" s="23" t="str">
        <f>VLOOKUP($A91,'Medical Examinations'!$A:$J,4,FALSE)</f>
        <v>No</v>
      </c>
      <c r="E91" s="23" t="str">
        <f>VLOOKUP($A91,'Medical Examinations'!$A:$J,5,FALSE)</f>
        <v>No</v>
      </c>
      <c r="F91" s="23" t="str">
        <f>VLOOKUP($A91,'Medical Examinations'!$A:$J,6,FALSE)</f>
        <v>Yes</v>
      </c>
      <c r="G91" s="23">
        <f>VLOOKUP($A91,'Medical Examinations'!$A:$J,7,FALSE)</f>
        <v>1</v>
      </c>
      <c r="H91" s="23" t="str">
        <f>VLOOKUP($A91,'Medical Examinations'!$A:$J,8,FALSE)</f>
        <v>yes</v>
      </c>
      <c r="I91" s="23" t="str">
        <f>VLOOKUP($A91,'Medical Examinations'!$A:$J,9,FALSE)</f>
        <v>Obesity</v>
      </c>
      <c r="J91" s="23" t="str">
        <f>VLOOKUP($A91,'Medical Examinations'!$A:$J,10,FALSE)</f>
        <v>Normal</v>
      </c>
      <c r="K91">
        <f>VLOOKUP($A91,'Hospitalisation Details'!$A:$K,6,FALSE)</f>
        <v>40941.29</v>
      </c>
      <c r="L91" t="str">
        <f>VLOOKUP($A91,'Hospitalisation Details'!$A:$K,7,FALSE)</f>
        <v>tier - 1</v>
      </c>
      <c r="M91" t="str">
        <f>VLOOKUP($A91,'Hospitalisation Details'!$A:$K,8,FALSE)</f>
        <v>tier - 2</v>
      </c>
      <c r="N91" t="str">
        <f>VLOOKUP($A91,'Hospitalisation Details'!$A:$K,9,FALSE)</f>
        <v>R1013</v>
      </c>
      <c r="O91">
        <f>VLOOKUP($A91,'Hospitalisation Details'!$A:$K,10,FALSE)</f>
        <v>29114</v>
      </c>
      <c r="P91">
        <f>VLOOKUP($A91,'Hospitalisation Details'!$A:$K,11,FALSE)</f>
        <v>43</v>
      </c>
      <c r="Q91" t="str">
        <f>VLOOKUP($A91,'Customer Names'!$A:$E,4,FALSE)</f>
        <v xml:space="preserve"> Abigail K</v>
      </c>
    </row>
    <row r="92" spans="1:17" x14ac:dyDescent="0.25">
      <c r="A92" s="26" t="s">
        <v>2282</v>
      </c>
      <c r="B92" s="47">
        <f>VLOOKUP($A92,'Medical Examinations'!$A:$J,2,FALSE)</f>
        <v>39.049999999999997</v>
      </c>
      <c r="C92" s="47">
        <f>VLOOKUP($A92,'Medical Examinations'!$A:$J,3,FALSE)</f>
        <v>6.06</v>
      </c>
      <c r="D92" s="26" t="str">
        <f>VLOOKUP($A92,'Medical Examinations'!$A:$J,4,FALSE)</f>
        <v>No</v>
      </c>
      <c r="E92" s="26" t="str">
        <f>VLOOKUP($A92,'Medical Examinations'!$A:$J,5,FALSE)</f>
        <v>No</v>
      </c>
      <c r="F92" s="26" t="str">
        <f>VLOOKUP($A92,'Medical Examinations'!$A:$J,6,FALSE)</f>
        <v>No</v>
      </c>
      <c r="G92" s="26">
        <f>VLOOKUP($A92,'Medical Examinations'!$A:$J,7,FALSE)</f>
        <v>1</v>
      </c>
      <c r="H92" s="26" t="str">
        <f>VLOOKUP($A92,'Medical Examinations'!$A:$J,8,FALSE)</f>
        <v>yes</v>
      </c>
      <c r="I92" s="26" t="str">
        <f>VLOOKUP($A92,'Medical Examinations'!$A:$J,9,FALSE)</f>
        <v>Obesity</v>
      </c>
      <c r="J92" s="26" t="str">
        <f>VLOOKUP($A92,'Medical Examinations'!$A:$J,10,FALSE)</f>
        <v>Prediabetes</v>
      </c>
      <c r="K92">
        <f>VLOOKUP($A92,'Hospitalisation Details'!$A:$K,6,FALSE)</f>
        <v>40932.43</v>
      </c>
      <c r="L92" t="str">
        <f>VLOOKUP($A92,'Hospitalisation Details'!$A:$K,7,FALSE)</f>
        <v>tier - 1</v>
      </c>
      <c r="M92" t="str">
        <f>VLOOKUP($A92,'Hospitalisation Details'!$A:$K,8,FALSE)</f>
        <v>tier - 2</v>
      </c>
      <c r="N92" t="str">
        <f>VLOOKUP($A92,'Hospitalisation Details'!$A:$K,9,FALSE)</f>
        <v>R1013</v>
      </c>
      <c r="O92">
        <f>VLOOKUP($A92,'Hospitalisation Details'!$A:$K,10,FALSE)</f>
        <v>33820</v>
      </c>
      <c r="P92">
        <f>VLOOKUP($A92,'Hospitalisation Details'!$A:$K,11,FALSE)</f>
        <v>30</v>
      </c>
      <c r="Q92" t="str">
        <f>VLOOKUP($A92,'Customer Names'!$A:$E,4,FALSE)</f>
        <v xml:space="preserve"> Hope</v>
      </c>
    </row>
    <row r="93" spans="1:17" x14ac:dyDescent="0.25">
      <c r="A93" s="23" t="s">
        <v>2281</v>
      </c>
      <c r="B93" s="48">
        <f>VLOOKUP($A93,'Medical Examinations'!$A:$J,2,FALSE)</f>
        <v>42.75</v>
      </c>
      <c r="C93" s="48">
        <f>VLOOKUP($A93,'Medical Examinations'!$A:$J,3,FALSE)</f>
        <v>4.22</v>
      </c>
      <c r="D93" s="23" t="str">
        <f>VLOOKUP($A93,'Medical Examinations'!$A:$J,4,FALSE)</f>
        <v>No</v>
      </c>
      <c r="E93" s="23" t="str">
        <f>VLOOKUP($A93,'Medical Examinations'!$A:$J,5,FALSE)</f>
        <v>No</v>
      </c>
      <c r="F93" s="23" t="str">
        <f>VLOOKUP($A93,'Medical Examinations'!$A:$J,6,FALSE)</f>
        <v>No</v>
      </c>
      <c r="G93" s="23">
        <f>VLOOKUP($A93,'Medical Examinations'!$A:$J,7,FALSE)</f>
        <v>0</v>
      </c>
      <c r="H93" s="23" t="str">
        <f>VLOOKUP($A93,'Medical Examinations'!$A:$J,8,FALSE)</f>
        <v>yes</v>
      </c>
      <c r="I93" s="23" t="str">
        <f>VLOOKUP($A93,'Medical Examinations'!$A:$J,9,FALSE)</f>
        <v>Obesity</v>
      </c>
      <c r="J93" s="23" t="str">
        <f>VLOOKUP($A93,'Medical Examinations'!$A:$J,10,FALSE)</f>
        <v>Normal</v>
      </c>
      <c r="K93">
        <f>VLOOKUP($A93,'Hospitalisation Details'!$A:$K,6,FALSE)</f>
        <v>40904.199999999997</v>
      </c>
      <c r="L93" t="str">
        <f>VLOOKUP($A93,'Hospitalisation Details'!$A:$K,7,FALSE)</f>
        <v>tier - 1</v>
      </c>
      <c r="M93" t="str">
        <f>VLOOKUP($A93,'Hospitalisation Details'!$A:$K,8,FALSE)</f>
        <v>tier - 1</v>
      </c>
      <c r="N93" t="str">
        <f>VLOOKUP($A93,'Hospitalisation Details'!$A:$K,9,FALSE)</f>
        <v>R1024</v>
      </c>
      <c r="O93">
        <f>VLOOKUP($A93,'Hospitalisation Details'!$A:$K,10,FALSE)</f>
        <v>36343</v>
      </c>
      <c r="P93">
        <f>VLOOKUP($A93,'Hospitalisation Details'!$A:$K,11,FALSE)</f>
        <v>23</v>
      </c>
      <c r="Q93" t="str">
        <f>VLOOKUP($A93,'Customer Names'!$A:$E,4,FALSE)</f>
        <v xml:space="preserve"> Elyse M.</v>
      </c>
    </row>
    <row r="94" spans="1:17" x14ac:dyDescent="0.25">
      <c r="A94" s="26" t="s">
        <v>2280</v>
      </c>
      <c r="B94" s="47">
        <f>VLOOKUP($A94,'Medical Examinations'!$A:$J,2,FALSE)</f>
        <v>50.58</v>
      </c>
      <c r="C94" s="47">
        <f>VLOOKUP($A94,'Medical Examinations'!$A:$J,3,FALSE)</f>
        <v>5.12</v>
      </c>
      <c r="D94" s="26" t="str">
        <f>VLOOKUP($A94,'Medical Examinations'!$A:$J,4,FALSE)</f>
        <v>No</v>
      </c>
      <c r="E94" s="26" t="str">
        <f>VLOOKUP($A94,'Medical Examinations'!$A:$J,5,FALSE)</f>
        <v>No</v>
      </c>
      <c r="F94" s="26" t="str">
        <f>VLOOKUP($A94,'Medical Examinations'!$A:$J,6,FALSE)</f>
        <v>No</v>
      </c>
      <c r="G94" s="26">
        <f>VLOOKUP($A94,'Medical Examinations'!$A:$J,7,FALSE)</f>
        <v>2</v>
      </c>
      <c r="H94" s="26" t="str">
        <f>VLOOKUP($A94,'Medical Examinations'!$A:$J,8,FALSE)</f>
        <v>yes</v>
      </c>
      <c r="I94" s="26" t="str">
        <f>VLOOKUP($A94,'Medical Examinations'!$A:$J,9,FALSE)</f>
        <v>Obesity</v>
      </c>
      <c r="J94" s="26" t="str">
        <f>VLOOKUP($A94,'Medical Examinations'!$A:$J,10,FALSE)</f>
        <v>Normal</v>
      </c>
      <c r="K94">
        <f>VLOOKUP($A94,'Hospitalisation Details'!$A:$K,6,FALSE)</f>
        <v>40817.85</v>
      </c>
      <c r="L94" t="str">
        <f>VLOOKUP($A94,'Hospitalisation Details'!$A:$K,7,FALSE)</f>
        <v>tier - 1</v>
      </c>
      <c r="M94" t="str">
        <f>VLOOKUP($A94,'Hospitalisation Details'!$A:$K,8,FALSE)</f>
        <v>tier - 3</v>
      </c>
      <c r="N94" t="str">
        <f>VLOOKUP($A94,'Hospitalisation Details'!$A:$K,9,FALSE)</f>
        <v>R1011</v>
      </c>
      <c r="O94">
        <f>VLOOKUP($A94,'Hospitalisation Details'!$A:$K,10,FALSE)</f>
        <v>26460</v>
      </c>
      <c r="P94">
        <f>VLOOKUP($A94,'Hospitalisation Details'!$A:$K,11,FALSE)</f>
        <v>50</v>
      </c>
      <c r="Q94" t="str">
        <f>VLOOKUP($A94,'Customer Names'!$A:$E,4,FALSE)</f>
        <v xml:space="preserve"> Nicholas</v>
      </c>
    </row>
    <row r="95" spans="1:17" x14ac:dyDescent="0.25">
      <c r="A95" s="23" t="s">
        <v>2279</v>
      </c>
      <c r="B95" s="48">
        <f>VLOOKUP($A95,'Medical Examinations'!$A:$J,2,FALSE)</f>
        <v>30.495000000000001</v>
      </c>
      <c r="C95" s="48">
        <f>VLOOKUP($A95,'Medical Examinations'!$A:$J,3,FALSE)</f>
        <v>4.57</v>
      </c>
      <c r="D95" s="23" t="str">
        <f>VLOOKUP($A95,'Medical Examinations'!$A:$J,4,FALSE)</f>
        <v>yes</v>
      </c>
      <c r="E95" s="23" t="str">
        <f>VLOOKUP($A95,'Medical Examinations'!$A:$J,5,FALSE)</f>
        <v>No</v>
      </c>
      <c r="F95" s="23" t="str">
        <f>VLOOKUP($A95,'Medical Examinations'!$A:$J,6,FALSE)</f>
        <v>No</v>
      </c>
      <c r="G95" s="23">
        <f>VLOOKUP($A95,'Medical Examinations'!$A:$J,7,FALSE)</f>
        <v>0</v>
      </c>
      <c r="H95" s="23" t="str">
        <f>VLOOKUP($A95,'Medical Examinations'!$A:$J,8,FALSE)</f>
        <v>yes</v>
      </c>
      <c r="I95" s="23" t="str">
        <f>VLOOKUP($A95,'Medical Examinations'!$A:$J,9,FALSE)</f>
        <v>Obesity</v>
      </c>
      <c r="J95" s="23" t="str">
        <f>VLOOKUP($A95,'Medical Examinations'!$A:$J,10,FALSE)</f>
        <v>Normal</v>
      </c>
      <c r="K95">
        <f>VLOOKUP($A95,'Hospitalisation Details'!$A:$K,6,FALSE)</f>
        <v>40720.550000000003</v>
      </c>
      <c r="L95" t="str">
        <f>VLOOKUP($A95,'Hospitalisation Details'!$A:$K,7,FALSE)</f>
        <v>tier - 1</v>
      </c>
      <c r="M95" t="str">
        <f>VLOOKUP($A95,'Hospitalisation Details'!$A:$K,8,FALSE)</f>
        <v>tier - 3</v>
      </c>
      <c r="N95" t="str">
        <f>VLOOKUP($A95,'Hospitalisation Details'!$A:$K,9,FALSE)</f>
        <v>R1012</v>
      </c>
      <c r="O95">
        <f>VLOOKUP($A95,'Hospitalisation Details'!$A:$K,10,FALSE)</f>
        <v>28120</v>
      </c>
      <c r="P95">
        <f>VLOOKUP($A95,'Hospitalisation Details'!$A:$K,11,FALSE)</f>
        <v>46</v>
      </c>
      <c r="Q95" t="str">
        <f>VLOOKUP($A95,'Customer Names'!$A:$E,4,FALSE)</f>
        <v xml:space="preserve"> David</v>
      </c>
    </row>
    <row r="96" spans="1:17" x14ac:dyDescent="0.25">
      <c r="A96" s="26" t="s">
        <v>2278</v>
      </c>
      <c r="B96" s="47">
        <f>VLOOKUP($A96,'Medical Examinations'!$A:$J,2,FALSE)</f>
        <v>48.31</v>
      </c>
      <c r="C96" s="47">
        <f>VLOOKUP($A96,'Medical Examinations'!$A:$J,3,FALSE)</f>
        <v>9.58</v>
      </c>
      <c r="D96" s="26" t="str">
        <f>VLOOKUP($A96,'Medical Examinations'!$A:$J,4,FALSE)</f>
        <v>yes</v>
      </c>
      <c r="E96" s="26" t="str">
        <f>VLOOKUP($A96,'Medical Examinations'!$A:$J,5,FALSE)</f>
        <v>No</v>
      </c>
      <c r="F96" s="26" t="str">
        <f>VLOOKUP($A96,'Medical Examinations'!$A:$J,6,FALSE)</f>
        <v>No</v>
      </c>
      <c r="G96" s="26">
        <f>VLOOKUP($A96,'Medical Examinations'!$A:$J,7,FALSE)</f>
        <v>2</v>
      </c>
      <c r="H96" s="26" t="str">
        <f>VLOOKUP($A96,'Medical Examinations'!$A:$J,8,FALSE)</f>
        <v>yes</v>
      </c>
      <c r="I96" s="26" t="str">
        <f>VLOOKUP($A96,'Medical Examinations'!$A:$J,9,FALSE)</f>
        <v>Obesity</v>
      </c>
      <c r="J96" s="26" t="str">
        <f>VLOOKUP($A96,'Medical Examinations'!$A:$J,10,FALSE)</f>
        <v>Diabetes</v>
      </c>
      <c r="K96">
        <f>VLOOKUP($A96,'Hospitalisation Details'!$A:$K,6,FALSE)</f>
        <v>40692.910000000003</v>
      </c>
      <c r="L96" t="str">
        <f>VLOOKUP($A96,'Hospitalisation Details'!$A:$K,7,FALSE)</f>
        <v>tier - 1</v>
      </c>
      <c r="M96" t="str">
        <f>VLOOKUP($A96,'Hospitalisation Details'!$A:$K,8,FALSE)</f>
        <v>tier - 1</v>
      </c>
      <c r="N96" t="str">
        <f>VLOOKUP($A96,'Hospitalisation Details'!$A:$K,9,FALSE)</f>
        <v>R1011</v>
      </c>
      <c r="O96">
        <f>VLOOKUP($A96,'Hospitalisation Details'!$A:$K,10,FALSE)</f>
        <v>25836</v>
      </c>
      <c r="P96">
        <f>VLOOKUP($A96,'Hospitalisation Details'!$A:$K,11,FALSE)</f>
        <v>52</v>
      </c>
      <c r="Q96" t="str">
        <f>VLOOKUP($A96,'Customer Names'!$A:$E,4,FALSE)</f>
        <v xml:space="preserve"> Natalie</v>
      </c>
    </row>
    <row r="97" spans="1:17" x14ac:dyDescent="0.25">
      <c r="A97" s="23" t="s">
        <v>2277</v>
      </c>
      <c r="B97" s="48">
        <f>VLOOKUP($A97,'Medical Examinations'!$A:$J,2,FALSE)</f>
        <v>48.99</v>
      </c>
      <c r="C97" s="48">
        <f>VLOOKUP($A97,'Medical Examinations'!$A:$J,3,FALSE)</f>
        <v>9.7799999999999994</v>
      </c>
      <c r="D97" s="23" t="str">
        <f>VLOOKUP($A97,'Medical Examinations'!$A:$J,4,FALSE)</f>
        <v>yes</v>
      </c>
      <c r="E97" s="23" t="str">
        <f>VLOOKUP($A97,'Medical Examinations'!$A:$J,5,FALSE)</f>
        <v>No</v>
      </c>
      <c r="F97" s="23" t="str">
        <f>VLOOKUP($A97,'Medical Examinations'!$A:$J,6,FALSE)</f>
        <v>No</v>
      </c>
      <c r="G97" s="23">
        <f>VLOOKUP($A97,'Medical Examinations'!$A:$J,7,FALSE)</f>
        <v>1</v>
      </c>
      <c r="H97" s="23" t="str">
        <f>VLOOKUP($A97,'Medical Examinations'!$A:$J,8,FALSE)</f>
        <v>yes</v>
      </c>
      <c r="I97" s="23" t="str">
        <f>VLOOKUP($A97,'Medical Examinations'!$A:$J,9,FALSE)</f>
        <v>Obesity</v>
      </c>
      <c r="J97" s="23" t="str">
        <f>VLOOKUP($A97,'Medical Examinations'!$A:$J,10,FALSE)</f>
        <v>Diabetes</v>
      </c>
      <c r="K97">
        <f>VLOOKUP($A97,'Hospitalisation Details'!$A:$K,6,FALSE)</f>
        <v>40590.550000000003</v>
      </c>
      <c r="L97" t="str">
        <f>VLOOKUP($A97,'Hospitalisation Details'!$A:$K,7,FALSE)</f>
        <v>tier - 1</v>
      </c>
      <c r="M97" t="str">
        <f>VLOOKUP($A97,'Hospitalisation Details'!$A:$K,8,FALSE)</f>
        <v>tier - 3</v>
      </c>
      <c r="N97" t="str">
        <f>VLOOKUP($A97,'Hospitalisation Details'!$A:$K,9,FALSE)</f>
        <v>R1012</v>
      </c>
      <c r="O97">
        <f>VLOOKUP($A97,'Hospitalisation Details'!$A:$K,10,FALSE)</f>
        <v>27585</v>
      </c>
      <c r="P97">
        <f>VLOOKUP($A97,'Hospitalisation Details'!$A:$K,11,FALSE)</f>
        <v>47</v>
      </c>
      <c r="Q97" t="str">
        <f>VLOOKUP($A97,'Customer Names'!$A:$E,4,FALSE)</f>
        <v xml:space="preserve"> Thomas</v>
      </c>
    </row>
    <row r="98" spans="1:17" x14ac:dyDescent="0.25">
      <c r="A98" s="26" t="s">
        <v>2276</v>
      </c>
      <c r="B98" s="47">
        <f>VLOOKUP($A98,'Medical Examinations'!$A:$J,2,FALSE)</f>
        <v>38.39</v>
      </c>
      <c r="C98" s="47">
        <f>VLOOKUP($A98,'Medical Examinations'!$A:$J,3,FALSE)</f>
        <v>4.1100000000000003</v>
      </c>
      <c r="D98" s="26" t="str">
        <f>VLOOKUP($A98,'Medical Examinations'!$A:$J,4,FALSE)</f>
        <v>yes</v>
      </c>
      <c r="E98" s="26" t="str">
        <f>VLOOKUP($A98,'Medical Examinations'!$A:$J,5,FALSE)</f>
        <v>No</v>
      </c>
      <c r="F98" s="26" t="str">
        <f>VLOOKUP($A98,'Medical Examinations'!$A:$J,6,FALSE)</f>
        <v>No</v>
      </c>
      <c r="G98" s="26">
        <f>VLOOKUP($A98,'Medical Examinations'!$A:$J,7,FALSE)</f>
        <v>0</v>
      </c>
      <c r="H98" s="26" t="str">
        <f>VLOOKUP($A98,'Medical Examinations'!$A:$J,8,FALSE)</f>
        <v>yes</v>
      </c>
      <c r="I98" s="26" t="str">
        <f>VLOOKUP($A98,'Medical Examinations'!$A:$J,9,FALSE)</f>
        <v>Obesity</v>
      </c>
      <c r="J98" s="26" t="str">
        <f>VLOOKUP($A98,'Medical Examinations'!$A:$J,10,FALSE)</f>
        <v>Normal</v>
      </c>
      <c r="K98">
        <f>VLOOKUP($A98,'Hospitalisation Details'!$A:$K,6,FALSE)</f>
        <v>40419.019999999997</v>
      </c>
      <c r="L98" t="str">
        <f>VLOOKUP($A98,'Hospitalisation Details'!$A:$K,7,FALSE)</f>
        <v>tier - 1</v>
      </c>
      <c r="M98" t="str">
        <f>VLOOKUP($A98,'Hospitalisation Details'!$A:$K,8,FALSE)</f>
        <v>tier - 2</v>
      </c>
      <c r="N98" t="str">
        <f>VLOOKUP($A98,'Hospitalisation Details'!$A:$K,9,FALSE)</f>
        <v>R1013</v>
      </c>
      <c r="O98">
        <f>VLOOKUP($A98,'Hospitalisation Details'!$A:$K,10,FALSE)</f>
        <v>31354</v>
      </c>
      <c r="P98">
        <f>VLOOKUP($A98,'Hospitalisation Details'!$A:$K,11,FALSE)</f>
        <v>37</v>
      </c>
      <c r="Q98" t="str">
        <f>VLOOKUP($A98,'Customer Names'!$A:$E,4,FALSE)</f>
        <v xml:space="preserve"> Pamela J.</v>
      </c>
    </row>
    <row r="99" spans="1:17" x14ac:dyDescent="0.25">
      <c r="A99" s="23" t="s">
        <v>2275</v>
      </c>
      <c r="B99" s="48">
        <f>VLOOKUP($A99,'Medical Examinations'!$A:$J,2,FALSE)</f>
        <v>44.34</v>
      </c>
      <c r="C99" s="48">
        <f>VLOOKUP($A99,'Medical Examinations'!$A:$J,3,FALSE)</f>
        <v>4.0199999999999996</v>
      </c>
      <c r="D99" s="23" t="str">
        <f>VLOOKUP($A99,'Medical Examinations'!$A:$J,4,FALSE)</f>
        <v>yes</v>
      </c>
      <c r="E99" s="23" t="str">
        <f>VLOOKUP($A99,'Medical Examinations'!$A:$J,5,FALSE)</f>
        <v>No</v>
      </c>
      <c r="F99" s="23" t="str">
        <f>VLOOKUP($A99,'Medical Examinations'!$A:$J,6,FALSE)</f>
        <v>No</v>
      </c>
      <c r="G99" s="23">
        <f>VLOOKUP($A99,'Medical Examinations'!$A:$J,7,FALSE)</f>
        <v>2</v>
      </c>
      <c r="H99" s="23" t="str">
        <f>VLOOKUP($A99,'Medical Examinations'!$A:$J,8,FALSE)</f>
        <v>yes</v>
      </c>
      <c r="I99" s="23" t="str">
        <f>VLOOKUP($A99,'Medical Examinations'!$A:$J,9,FALSE)</f>
        <v>Obesity</v>
      </c>
      <c r="J99" s="23" t="str">
        <f>VLOOKUP($A99,'Medical Examinations'!$A:$J,10,FALSE)</f>
        <v>Normal</v>
      </c>
      <c r="K99">
        <f>VLOOKUP($A99,'Hospitalisation Details'!$A:$K,6,FALSE)</f>
        <v>40373.74</v>
      </c>
      <c r="L99" t="str">
        <f>VLOOKUP($A99,'Hospitalisation Details'!$A:$K,7,FALSE)</f>
        <v>tier - 1</v>
      </c>
      <c r="M99" t="str">
        <f>VLOOKUP($A99,'Hospitalisation Details'!$A:$K,8,FALSE)</f>
        <v>tier - 3</v>
      </c>
      <c r="N99" t="str">
        <f>VLOOKUP($A99,'Hospitalisation Details'!$A:$K,9,FALSE)</f>
        <v>R1011</v>
      </c>
      <c r="O99">
        <f>VLOOKUP($A99,'Hospitalisation Details'!$A:$K,10,FALSE)</f>
        <v>24331</v>
      </c>
      <c r="P99">
        <f>VLOOKUP($A99,'Hospitalisation Details'!$A:$K,11,FALSE)</f>
        <v>56</v>
      </c>
      <c r="Q99" t="str">
        <f>VLOOKUP($A99,'Customer Names'!$A:$E,4,FALSE)</f>
        <v xml:space="preserve"> Jessica</v>
      </c>
    </row>
    <row r="100" spans="1:17" x14ac:dyDescent="0.25">
      <c r="A100" s="26" t="s">
        <v>2274</v>
      </c>
      <c r="B100" s="47">
        <f>VLOOKUP($A100,'Medical Examinations'!$A:$J,2,FALSE)</f>
        <v>41.51</v>
      </c>
      <c r="C100" s="47">
        <f>VLOOKUP($A100,'Medical Examinations'!$A:$J,3,FALSE)</f>
        <v>6.92</v>
      </c>
      <c r="D100" s="26" t="str">
        <f>VLOOKUP($A100,'Medical Examinations'!$A:$J,4,FALSE)</f>
        <v>No</v>
      </c>
      <c r="E100" s="26" t="str">
        <f>VLOOKUP($A100,'Medical Examinations'!$A:$J,5,FALSE)</f>
        <v>No</v>
      </c>
      <c r="F100" s="26" t="str">
        <f>VLOOKUP($A100,'Medical Examinations'!$A:$J,6,FALSE)</f>
        <v>No</v>
      </c>
      <c r="G100" s="26">
        <f>VLOOKUP($A100,'Medical Examinations'!$A:$J,7,FALSE)</f>
        <v>0</v>
      </c>
      <c r="H100" s="26" t="str">
        <f>VLOOKUP($A100,'Medical Examinations'!$A:$J,8,FALSE)</f>
        <v>yes</v>
      </c>
      <c r="I100" s="26" t="str">
        <f>VLOOKUP($A100,'Medical Examinations'!$A:$J,9,FALSE)</f>
        <v>Obesity</v>
      </c>
      <c r="J100" s="26" t="str">
        <f>VLOOKUP($A100,'Medical Examinations'!$A:$J,10,FALSE)</f>
        <v>Diabetes</v>
      </c>
      <c r="K100">
        <f>VLOOKUP($A100,'Hospitalisation Details'!$A:$K,6,FALSE)</f>
        <v>40309.93</v>
      </c>
      <c r="L100" t="str">
        <f>VLOOKUP($A100,'Hospitalisation Details'!$A:$K,7,FALSE)</f>
        <v>tier - 1</v>
      </c>
      <c r="M100" t="str">
        <f>VLOOKUP($A100,'Hospitalisation Details'!$A:$K,8,FALSE)</f>
        <v>tier - 3</v>
      </c>
      <c r="N100" t="str">
        <f>VLOOKUP($A100,'Hospitalisation Details'!$A:$K,9,FALSE)</f>
        <v>R1011</v>
      </c>
      <c r="O100">
        <f>VLOOKUP($A100,'Hospitalisation Details'!$A:$K,10,FALSE)</f>
        <v>22893</v>
      </c>
      <c r="P100">
        <f>VLOOKUP($A100,'Hospitalisation Details'!$A:$K,11,FALSE)</f>
        <v>60</v>
      </c>
      <c r="Q100" t="str">
        <f>VLOOKUP($A100,'Customer Names'!$A:$E,4,FALSE)</f>
        <v xml:space="preserve"> Ron N</v>
      </c>
    </row>
    <row r="101" spans="1:17" x14ac:dyDescent="0.25">
      <c r="A101" s="23" t="s">
        <v>2273</v>
      </c>
      <c r="B101" s="48">
        <f>VLOOKUP($A101,'Medical Examinations'!$A:$J,2,FALSE)</f>
        <v>48.2</v>
      </c>
      <c r="C101" s="48">
        <f>VLOOKUP($A101,'Medical Examinations'!$A:$J,3,FALSE)</f>
        <v>4.84</v>
      </c>
      <c r="D101" s="23" t="str">
        <f>VLOOKUP($A101,'Medical Examinations'!$A:$J,4,FALSE)</f>
        <v>No</v>
      </c>
      <c r="E101" s="23" t="str">
        <f>VLOOKUP($A101,'Medical Examinations'!$A:$J,5,FALSE)</f>
        <v>No</v>
      </c>
      <c r="F101" s="23" t="str">
        <f>VLOOKUP($A101,'Medical Examinations'!$A:$J,6,FALSE)</f>
        <v>No</v>
      </c>
      <c r="G101" s="23">
        <f>VLOOKUP($A101,'Medical Examinations'!$A:$J,7,FALSE)</f>
        <v>0</v>
      </c>
      <c r="H101" s="23" t="str">
        <f>VLOOKUP($A101,'Medical Examinations'!$A:$J,8,FALSE)</f>
        <v>yes</v>
      </c>
      <c r="I101" s="23" t="str">
        <f>VLOOKUP($A101,'Medical Examinations'!$A:$J,9,FALSE)</f>
        <v>Obesity</v>
      </c>
      <c r="J101" s="23" t="str">
        <f>VLOOKUP($A101,'Medical Examinations'!$A:$J,10,FALSE)</f>
        <v>Normal</v>
      </c>
      <c r="K101">
        <f>VLOOKUP($A101,'Hospitalisation Details'!$A:$K,6,FALSE)</f>
        <v>40284.379999999997</v>
      </c>
      <c r="L101" t="str">
        <f>VLOOKUP($A101,'Hospitalisation Details'!$A:$K,7,FALSE)</f>
        <v>tier - 1</v>
      </c>
      <c r="M101" t="str">
        <f>VLOOKUP($A101,'Hospitalisation Details'!$A:$K,8,FALSE)</f>
        <v>tier - 3</v>
      </c>
      <c r="N101" t="str">
        <f>VLOOKUP($A101,'Hospitalisation Details'!$A:$K,9,FALSE)</f>
        <v>R1012</v>
      </c>
      <c r="O101">
        <f>VLOOKUP($A101,'Hospitalisation Details'!$A:$K,10,FALSE)</f>
        <v>28303</v>
      </c>
      <c r="P101">
        <f>VLOOKUP($A101,'Hospitalisation Details'!$A:$K,11,FALSE)</f>
        <v>45</v>
      </c>
      <c r="Q101" t="str">
        <f>VLOOKUP($A101,'Customer Names'!$A:$E,4,FALSE)</f>
        <v xml:space="preserve"> Daniel</v>
      </c>
    </row>
    <row r="102" spans="1:17" x14ac:dyDescent="0.25">
      <c r="A102" s="26" t="s">
        <v>2272</v>
      </c>
      <c r="B102" s="47">
        <f>VLOOKUP($A102,'Medical Examinations'!$A:$J,2,FALSE)</f>
        <v>35.75</v>
      </c>
      <c r="C102" s="47">
        <f>VLOOKUP($A102,'Medical Examinations'!$A:$J,3,FALSE)</f>
        <v>8</v>
      </c>
      <c r="D102" s="26" t="str">
        <f>VLOOKUP($A102,'Medical Examinations'!$A:$J,4,FALSE)</f>
        <v>yes</v>
      </c>
      <c r="E102" s="26" t="str">
        <f>VLOOKUP($A102,'Medical Examinations'!$A:$J,5,FALSE)</f>
        <v>No</v>
      </c>
      <c r="F102" s="26" t="str">
        <f>VLOOKUP($A102,'Medical Examinations'!$A:$J,6,FALSE)</f>
        <v>No</v>
      </c>
      <c r="G102" s="26">
        <f>VLOOKUP($A102,'Medical Examinations'!$A:$J,7,FALSE)</f>
        <v>0</v>
      </c>
      <c r="H102" s="26" t="str">
        <f>VLOOKUP($A102,'Medical Examinations'!$A:$J,8,FALSE)</f>
        <v>yes</v>
      </c>
      <c r="I102" s="26" t="str">
        <f>VLOOKUP($A102,'Medical Examinations'!$A:$J,9,FALSE)</f>
        <v>Obesity</v>
      </c>
      <c r="J102" s="26" t="str">
        <f>VLOOKUP($A102,'Medical Examinations'!$A:$J,10,FALSE)</f>
        <v>Diabetes</v>
      </c>
      <c r="K102">
        <f>VLOOKUP($A102,'Hospitalisation Details'!$A:$K,6,FALSE)</f>
        <v>40273.65</v>
      </c>
      <c r="L102" t="str">
        <f>VLOOKUP($A102,'Hospitalisation Details'!$A:$K,7,FALSE)</f>
        <v>tier - 1</v>
      </c>
      <c r="M102" t="str">
        <f>VLOOKUP($A102,'Hospitalisation Details'!$A:$K,8,FALSE)</f>
        <v>tier - 3</v>
      </c>
      <c r="N102" t="str">
        <f>VLOOKUP($A102,'Hospitalisation Details'!$A:$K,9,FALSE)</f>
        <v>R1013</v>
      </c>
      <c r="O102">
        <f>VLOOKUP($A102,'Hospitalisation Details'!$A:$K,10,FALSE)</f>
        <v>29863</v>
      </c>
      <c r="P102">
        <f>VLOOKUP($A102,'Hospitalisation Details'!$A:$K,11,FALSE)</f>
        <v>41</v>
      </c>
      <c r="Q102" t="str">
        <f>VLOOKUP($A102,'Customer Names'!$A:$E,4,FALSE)</f>
        <v xml:space="preserve"> Brian</v>
      </c>
    </row>
    <row r="103" spans="1:17" x14ac:dyDescent="0.25">
      <c r="A103" s="23" t="s">
        <v>2271</v>
      </c>
      <c r="B103" s="48">
        <f>VLOOKUP($A103,'Medical Examinations'!$A:$J,2,FALSE)</f>
        <v>53.81</v>
      </c>
      <c r="C103" s="48">
        <f>VLOOKUP($A103,'Medical Examinations'!$A:$J,3,FALSE)</f>
        <v>8.77</v>
      </c>
      <c r="D103" s="23" t="str">
        <f>VLOOKUP($A103,'Medical Examinations'!$A:$J,4,FALSE)</f>
        <v>yes</v>
      </c>
      <c r="E103" s="23" t="str">
        <f>VLOOKUP($A103,'Medical Examinations'!$A:$J,5,FALSE)</f>
        <v>No</v>
      </c>
      <c r="F103" s="23" t="str">
        <f>VLOOKUP($A103,'Medical Examinations'!$A:$J,6,FALSE)</f>
        <v>No</v>
      </c>
      <c r="G103" s="23">
        <f>VLOOKUP($A103,'Medical Examinations'!$A:$J,7,FALSE)</f>
        <v>0</v>
      </c>
      <c r="H103" s="23" t="str">
        <f>VLOOKUP($A103,'Medical Examinations'!$A:$J,8,FALSE)</f>
        <v>yes</v>
      </c>
      <c r="I103" s="23" t="str">
        <f>VLOOKUP($A103,'Medical Examinations'!$A:$J,9,FALSE)</f>
        <v>Obesity</v>
      </c>
      <c r="J103" s="23" t="str">
        <f>VLOOKUP($A103,'Medical Examinations'!$A:$J,10,FALSE)</f>
        <v>Diabetes</v>
      </c>
      <c r="K103">
        <f>VLOOKUP($A103,'Hospitalisation Details'!$A:$K,6,FALSE)</f>
        <v>40208.559999999998</v>
      </c>
      <c r="L103" t="str">
        <f>VLOOKUP($A103,'Hospitalisation Details'!$A:$K,7,FALSE)</f>
        <v>tier - 1</v>
      </c>
      <c r="M103" t="str">
        <f>VLOOKUP($A103,'Hospitalisation Details'!$A:$K,8,FALSE)</f>
        <v>tier - 2</v>
      </c>
      <c r="N103" t="str">
        <f>VLOOKUP($A103,'Hospitalisation Details'!$A:$K,9,FALSE)</f>
        <v>R1011</v>
      </c>
      <c r="O103">
        <f>VLOOKUP($A103,'Hospitalisation Details'!$A:$K,10,FALSE)</f>
        <v>29795</v>
      </c>
      <c r="P103">
        <f>VLOOKUP($A103,'Hospitalisation Details'!$A:$K,11,FALSE)</f>
        <v>41</v>
      </c>
      <c r="Q103" t="str">
        <f>VLOOKUP($A103,'Customer Names'!$A:$E,4,FALSE)</f>
        <v xml:space="preserve"> Sari</v>
      </c>
    </row>
    <row r="104" spans="1:17" x14ac:dyDescent="0.25">
      <c r="A104" s="26" t="s">
        <v>2270</v>
      </c>
      <c r="B104" s="47">
        <f>VLOOKUP($A104,'Medical Examinations'!$A:$J,2,FALSE)</f>
        <v>49.48</v>
      </c>
      <c r="C104" s="47">
        <f>VLOOKUP($A104,'Medical Examinations'!$A:$J,3,FALSE)</f>
        <v>4.96</v>
      </c>
      <c r="D104" s="26" t="str">
        <f>VLOOKUP($A104,'Medical Examinations'!$A:$J,4,FALSE)</f>
        <v>No</v>
      </c>
      <c r="E104" s="26" t="str">
        <f>VLOOKUP($A104,'Medical Examinations'!$A:$J,5,FALSE)</f>
        <v>No</v>
      </c>
      <c r="F104" s="26" t="str">
        <f>VLOOKUP($A104,'Medical Examinations'!$A:$J,6,FALSE)</f>
        <v>Yes</v>
      </c>
      <c r="G104" s="26">
        <f>VLOOKUP($A104,'Medical Examinations'!$A:$J,7,FALSE)</f>
        <v>1</v>
      </c>
      <c r="H104" s="26" t="str">
        <f>VLOOKUP($A104,'Medical Examinations'!$A:$J,8,FALSE)</f>
        <v>yes</v>
      </c>
      <c r="I104" s="26" t="str">
        <f>VLOOKUP($A104,'Medical Examinations'!$A:$J,9,FALSE)</f>
        <v>Obesity</v>
      </c>
      <c r="J104" s="26" t="str">
        <f>VLOOKUP($A104,'Medical Examinations'!$A:$J,10,FALSE)</f>
        <v>Normal</v>
      </c>
      <c r="K104">
        <f>VLOOKUP($A104,'Hospitalisation Details'!$A:$K,6,FALSE)</f>
        <v>40204.83</v>
      </c>
      <c r="L104" t="str">
        <f>VLOOKUP($A104,'Hospitalisation Details'!$A:$K,7,FALSE)</f>
        <v>tier - 1</v>
      </c>
      <c r="M104" t="str">
        <f>VLOOKUP($A104,'Hospitalisation Details'!$A:$K,8,FALSE)</f>
        <v>tier - 3</v>
      </c>
      <c r="N104" t="str">
        <f>VLOOKUP($A104,'Hospitalisation Details'!$A:$K,9,FALSE)</f>
        <v>R1012</v>
      </c>
      <c r="O104">
        <f>VLOOKUP($A104,'Hospitalisation Details'!$A:$K,10,FALSE)</f>
        <v>29085</v>
      </c>
      <c r="P104">
        <f>VLOOKUP($A104,'Hospitalisation Details'!$A:$K,11,FALSE)</f>
        <v>43</v>
      </c>
      <c r="Q104" t="str">
        <f>VLOOKUP($A104,'Customer Names'!$A:$E,4,FALSE)</f>
        <v xml:space="preserve"> Robert M.</v>
      </c>
    </row>
    <row r="105" spans="1:17" x14ac:dyDescent="0.25">
      <c r="A105" s="23" t="s">
        <v>2269</v>
      </c>
      <c r="B105" s="48">
        <f>VLOOKUP($A105,'Medical Examinations'!$A:$J,2,FALSE)</f>
        <v>34.1</v>
      </c>
      <c r="C105" s="48">
        <f>VLOOKUP($A105,'Medical Examinations'!$A:$J,3,FALSE)</f>
        <v>4.43</v>
      </c>
      <c r="D105" s="23" t="str">
        <f>VLOOKUP($A105,'Medical Examinations'!$A:$J,4,FALSE)</f>
        <v>yes</v>
      </c>
      <c r="E105" s="23" t="str">
        <f>VLOOKUP($A105,'Medical Examinations'!$A:$J,5,FALSE)</f>
        <v>No</v>
      </c>
      <c r="F105" s="23" t="str">
        <f>VLOOKUP($A105,'Medical Examinations'!$A:$J,6,FALSE)</f>
        <v>No</v>
      </c>
      <c r="G105" s="23">
        <f>VLOOKUP($A105,'Medical Examinations'!$A:$J,7,FALSE)</f>
        <v>0</v>
      </c>
      <c r="H105" s="23" t="str">
        <f>VLOOKUP($A105,'Medical Examinations'!$A:$J,8,FALSE)</f>
        <v>yes</v>
      </c>
      <c r="I105" s="23" t="str">
        <f>VLOOKUP($A105,'Medical Examinations'!$A:$J,9,FALSE)</f>
        <v>Obesity</v>
      </c>
      <c r="J105" s="23" t="str">
        <f>VLOOKUP($A105,'Medical Examinations'!$A:$J,10,FALSE)</f>
        <v>Normal</v>
      </c>
      <c r="K105">
        <f>VLOOKUP($A105,'Hospitalisation Details'!$A:$K,6,FALSE)</f>
        <v>40182.25</v>
      </c>
      <c r="L105" t="str">
        <f>VLOOKUP($A105,'Hospitalisation Details'!$A:$K,7,FALSE)</f>
        <v>tier - 1</v>
      </c>
      <c r="M105" t="str">
        <f>VLOOKUP($A105,'Hospitalisation Details'!$A:$K,8,FALSE)</f>
        <v>tier - 2</v>
      </c>
      <c r="N105" t="str">
        <f>VLOOKUP($A105,'Hospitalisation Details'!$A:$K,9,FALSE)</f>
        <v>R1011</v>
      </c>
      <c r="O105">
        <f>VLOOKUP($A105,'Hospitalisation Details'!$A:$K,10,FALSE)</f>
        <v>31341</v>
      </c>
      <c r="P105">
        <f>VLOOKUP($A105,'Hospitalisation Details'!$A:$K,11,FALSE)</f>
        <v>37</v>
      </c>
      <c r="Q105" t="str">
        <f>VLOOKUP($A105,'Customer Names'!$A:$E,4,FALSE)</f>
        <v xml:space="preserve"> Ricardo</v>
      </c>
    </row>
    <row r="106" spans="1:17" x14ac:dyDescent="0.25">
      <c r="A106" s="26" t="s">
        <v>2268</v>
      </c>
      <c r="B106" s="47">
        <f>VLOOKUP($A106,'Medical Examinations'!$A:$J,2,FALSE)</f>
        <v>35.299999999999997</v>
      </c>
      <c r="C106" s="47">
        <f>VLOOKUP($A106,'Medical Examinations'!$A:$J,3,FALSE)</f>
        <v>5.82</v>
      </c>
      <c r="D106" s="26" t="str">
        <f>VLOOKUP($A106,'Medical Examinations'!$A:$J,4,FALSE)</f>
        <v>yes</v>
      </c>
      <c r="E106" s="26" t="str">
        <f>VLOOKUP($A106,'Medical Examinations'!$A:$J,5,FALSE)</f>
        <v>No</v>
      </c>
      <c r="F106" s="26" t="str">
        <f>VLOOKUP($A106,'Medical Examinations'!$A:$J,6,FALSE)</f>
        <v>Yes</v>
      </c>
      <c r="G106" s="26">
        <f>VLOOKUP($A106,'Medical Examinations'!$A:$J,7,FALSE)</f>
        <v>1</v>
      </c>
      <c r="H106" s="26" t="str">
        <f>VLOOKUP($A106,'Medical Examinations'!$A:$J,8,FALSE)</f>
        <v>yes</v>
      </c>
      <c r="I106" s="26" t="str">
        <f>VLOOKUP($A106,'Medical Examinations'!$A:$J,9,FALSE)</f>
        <v>Obesity</v>
      </c>
      <c r="J106" s="26" t="str">
        <f>VLOOKUP($A106,'Medical Examinations'!$A:$J,10,FALSE)</f>
        <v>Prediabetes</v>
      </c>
      <c r="K106">
        <f>VLOOKUP($A106,'Hospitalisation Details'!$A:$K,6,FALSE)</f>
        <v>40103.89</v>
      </c>
      <c r="L106" t="str">
        <f>VLOOKUP($A106,'Hospitalisation Details'!$A:$K,7,FALSE)</f>
        <v>tier - 1</v>
      </c>
      <c r="M106" t="str">
        <f>VLOOKUP($A106,'Hospitalisation Details'!$A:$K,8,FALSE)</f>
        <v>tier - 2</v>
      </c>
      <c r="N106" t="str">
        <f>VLOOKUP($A106,'Hospitalisation Details'!$A:$K,9,FALSE)</f>
        <v>R1011</v>
      </c>
      <c r="O106">
        <f>VLOOKUP($A106,'Hospitalisation Details'!$A:$K,10,FALSE)</f>
        <v>30603</v>
      </c>
      <c r="P106">
        <f>VLOOKUP($A106,'Hospitalisation Details'!$A:$K,11,FALSE)</f>
        <v>39</v>
      </c>
      <c r="Q106" t="str">
        <f>VLOOKUP($A106,'Customer Names'!$A:$E,4,FALSE)</f>
        <v xml:space="preserve"> Gedion</v>
      </c>
    </row>
    <row r="107" spans="1:17" x14ac:dyDescent="0.25">
      <c r="A107" s="23" t="s">
        <v>2267</v>
      </c>
      <c r="B107" s="48">
        <f>VLOOKUP($A107,'Medical Examinations'!$A:$J,2,FALSE)</f>
        <v>43.83</v>
      </c>
      <c r="C107" s="48">
        <f>VLOOKUP($A107,'Medical Examinations'!$A:$J,3,FALSE)</f>
        <v>6.03</v>
      </c>
      <c r="D107" s="23" t="str">
        <f>VLOOKUP($A107,'Medical Examinations'!$A:$J,4,FALSE)</f>
        <v>yes</v>
      </c>
      <c r="E107" s="23" t="str">
        <f>VLOOKUP($A107,'Medical Examinations'!$A:$J,5,FALSE)</f>
        <v>No</v>
      </c>
      <c r="F107" s="23" t="str">
        <f>VLOOKUP($A107,'Medical Examinations'!$A:$J,6,FALSE)</f>
        <v>No</v>
      </c>
      <c r="G107" s="23">
        <f>VLOOKUP($A107,'Medical Examinations'!$A:$J,7,FALSE)</f>
        <v>2</v>
      </c>
      <c r="H107" s="23" t="str">
        <f>VLOOKUP($A107,'Medical Examinations'!$A:$J,8,FALSE)</f>
        <v>yes</v>
      </c>
      <c r="I107" s="23" t="str">
        <f>VLOOKUP($A107,'Medical Examinations'!$A:$J,9,FALSE)</f>
        <v>Obesity</v>
      </c>
      <c r="J107" s="23" t="str">
        <f>VLOOKUP($A107,'Medical Examinations'!$A:$J,10,FALSE)</f>
        <v>Prediabetes</v>
      </c>
      <c r="K107">
        <f>VLOOKUP($A107,'Hospitalisation Details'!$A:$K,6,FALSE)</f>
        <v>40069.440000000002</v>
      </c>
      <c r="L107" t="str">
        <f>VLOOKUP($A107,'Hospitalisation Details'!$A:$K,7,FALSE)</f>
        <v>tier - 1</v>
      </c>
      <c r="M107" t="str">
        <f>VLOOKUP($A107,'Hospitalisation Details'!$A:$K,8,FALSE)</f>
        <v>tier - 3</v>
      </c>
      <c r="N107" t="str">
        <f>VLOOKUP($A107,'Hospitalisation Details'!$A:$K,9,FALSE)</f>
        <v>R1011</v>
      </c>
      <c r="O107">
        <f>VLOOKUP($A107,'Hospitalisation Details'!$A:$K,10,FALSE)</f>
        <v>24331</v>
      </c>
      <c r="P107">
        <f>VLOOKUP($A107,'Hospitalisation Details'!$A:$K,11,FALSE)</f>
        <v>56</v>
      </c>
      <c r="Q107" t="str">
        <f>VLOOKUP($A107,'Customer Names'!$A:$E,4,FALSE)</f>
        <v xml:space="preserve"> Mark</v>
      </c>
    </row>
    <row r="108" spans="1:17" x14ac:dyDescent="0.25">
      <c r="A108" s="26" t="s">
        <v>2266</v>
      </c>
      <c r="B108" s="47">
        <f>VLOOKUP($A108,'Medical Examinations'!$A:$J,2,FALSE)</f>
        <v>50.07</v>
      </c>
      <c r="C108" s="47">
        <f>VLOOKUP($A108,'Medical Examinations'!$A:$J,3,FALSE)</f>
        <v>9.27</v>
      </c>
      <c r="D108" s="26" t="str">
        <f>VLOOKUP($A108,'Medical Examinations'!$A:$J,4,FALSE)</f>
        <v>No</v>
      </c>
      <c r="E108" s="26" t="str">
        <f>VLOOKUP($A108,'Medical Examinations'!$A:$J,5,FALSE)</f>
        <v>No</v>
      </c>
      <c r="F108" s="26" t="str">
        <f>VLOOKUP($A108,'Medical Examinations'!$A:$J,6,FALSE)</f>
        <v>No</v>
      </c>
      <c r="G108" s="26">
        <f>VLOOKUP($A108,'Medical Examinations'!$A:$J,7,FALSE)</f>
        <v>0</v>
      </c>
      <c r="H108" s="26" t="str">
        <f>VLOOKUP($A108,'Medical Examinations'!$A:$J,8,FALSE)</f>
        <v>yes</v>
      </c>
      <c r="I108" s="26" t="str">
        <f>VLOOKUP($A108,'Medical Examinations'!$A:$J,9,FALSE)</f>
        <v>Obesity</v>
      </c>
      <c r="J108" s="26" t="str">
        <f>VLOOKUP($A108,'Medical Examinations'!$A:$J,10,FALSE)</f>
        <v>Diabetes</v>
      </c>
      <c r="K108">
        <f>VLOOKUP($A108,'Hospitalisation Details'!$A:$K,6,FALSE)</f>
        <v>40054.730000000003</v>
      </c>
      <c r="L108" t="str">
        <f>VLOOKUP($A108,'Hospitalisation Details'!$A:$K,7,FALSE)</f>
        <v>tier - 1</v>
      </c>
      <c r="M108" t="str">
        <f>VLOOKUP($A108,'Hospitalisation Details'!$A:$K,8,FALSE)</f>
        <v>tier - 3</v>
      </c>
      <c r="N108" t="str">
        <f>VLOOKUP($A108,'Hospitalisation Details'!$A:$K,9,FALSE)</f>
        <v>R1011</v>
      </c>
      <c r="O108">
        <f>VLOOKUP($A108,'Hospitalisation Details'!$A:$K,10,FALSE)</f>
        <v>28844</v>
      </c>
      <c r="P108">
        <f>VLOOKUP($A108,'Hospitalisation Details'!$A:$K,11,FALSE)</f>
        <v>44</v>
      </c>
      <c r="Q108" t="str">
        <f>VLOOKUP($A108,'Customer Names'!$A:$E,4,FALSE)</f>
        <v xml:space="preserve"> Gamini P.</v>
      </c>
    </row>
    <row r="109" spans="1:17" x14ac:dyDescent="0.25">
      <c r="A109" s="23" t="s">
        <v>2265</v>
      </c>
      <c r="B109" s="48">
        <f>VLOOKUP($A109,'Medical Examinations'!$A:$J,2,FALSE)</f>
        <v>32.774999999999999</v>
      </c>
      <c r="C109" s="48">
        <f>VLOOKUP($A109,'Medical Examinations'!$A:$J,3,FALSE)</f>
        <v>5.53</v>
      </c>
      <c r="D109" s="23" t="str">
        <f>VLOOKUP($A109,'Medical Examinations'!$A:$J,4,FALSE)</f>
        <v>No</v>
      </c>
      <c r="E109" s="23" t="str">
        <f>VLOOKUP($A109,'Medical Examinations'!$A:$J,5,FALSE)</f>
        <v>No</v>
      </c>
      <c r="F109" s="23" t="str">
        <f>VLOOKUP($A109,'Medical Examinations'!$A:$J,6,FALSE)</f>
        <v>No</v>
      </c>
      <c r="G109" s="23">
        <f>VLOOKUP($A109,'Medical Examinations'!$A:$J,7,FALSE)</f>
        <v>0</v>
      </c>
      <c r="H109" s="23" t="str">
        <f>VLOOKUP($A109,'Medical Examinations'!$A:$J,8,FALSE)</f>
        <v>yes</v>
      </c>
      <c r="I109" s="23" t="str">
        <f>VLOOKUP($A109,'Medical Examinations'!$A:$J,9,FALSE)</f>
        <v>Obesity</v>
      </c>
      <c r="J109" s="23" t="str">
        <f>VLOOKUP($A109,'Medical Examinations'!$A:$J,10,FALSE)</f>
        <v>Normal</v>
      </c>
      <c r="K109">
        <f>VLOOKUP($A109,'Hospitalisation Details'!$A:$K,6,FALSE)</f>
        <v>40003.33</v>
      </c>
      <c r="L109" t="str">
        <f>VLOOKUP($A109,'Hospitalisation Details'!$A:$K,7,FALSE)</f>
        <v>tier - 1</v>
      </c>
      <c r="M109" t="str">
        <f>VLOOKUP($A109,'Hospitalisation Details'!$A:$K,8,FALSE)</f>
        <v>tier - 1</v>
      </c>
      <c r="N109" t="str">
        <f>VLOOKUP($A109,'Hospitalisation Details'!$A:$K,9,FALSE)</f>
        <v>R1012</v>
      </c>
      <c r="O109">
        <f>VLOOKUP($A109,'Hospitalisation Details'!$A:$K,10,FALSE)</f>
        <v>30310</v>
      </c>
      <c r="P109">
        <f>VLOOKUP($A109,'Hospitalisation Details'!$A:$K,11,FALSE)</f>
        <v>40</v>
      </c>
      <c r="Q109" t="str">
        <f>VLOOKUP($A109,'Customer Names'!$A:$E,4,FALSE)</f>
        <v xml:space="preserve"> Emily J</v>
      </c>
    </row>
    <row r="110" spans="1:17" x14ac:dyDescent="0.25">
      <c r="A110" s="26" t="s">
        <v>2264</v>
      </c>
      <c r="B110" s="47">
        <f>VLOOKUP($A110,'Medical Examinations'!$A:$J,2,FALSE)</f>
        <v>34.104999999999997</v>
      </c>
      <c r="C110" s="47">
        <f>VLOOKUP($A110,'Medical Examinations'!$A:$J,3,FALSE)</f>
        <v>5.07</v>
      </c>
      <c r="D110" s="26" t="str">
        <f>VLOOKUP($A110,'Medical Examinations'!$A:$J,4,FALSE)</f>
        <v>No</v>
      </c>
      <c r="E110" s="26" t="str">
        <f>VLOOKUP($A110,'Medical Examinations'!$A:$J,5,FALSE)</f>
        <v>No</v>
      </c>
      <c r="F110" s="26" t="str">
        <f>VLOOKUP($A110,'Medical Examinations'!$A:$J,6,FALSE)</f>
        <v>No</v>
      </c>
      <c r="G110" s="26">
        <f>VLOOKUP($A110,'Medical Examinations'!$A:$J,7,FALSE)</f>
        <v>1</v>
      </c>
      <c r="H110" s="26" t="str">
        <f>VLOOKUP($A110,'Medical Examinations'!$A:$J,8,FALSE)</f>
        <v>yes</v>
      </c>
      <c r="I110" s="26" t="str">
        <f>VLOOKUP($A110,'Medical Examinations'!$A:$J,9,FALSE)</f>
        <v>Obesity</v>
      </c>
      <c r="J110" s="26" t="str">
        <f>VLOOKUP($A110,'Medical Examinations'!$A:$J,10,FALSE)</f>
        <v>Normal</v>
      </c>
      <c r="K110">
        <f>VLOOKUP($A110,'Hospitalisation Details'!$A:$K,6,FALSE)</f>
        <v>39983.43</v>
      </c>
      <c r="L110" t="str">
        <f>VLOOKUP($A110,'Hospitalisation Details'!$A:$K,7,FALSE)</f>
        <v>tier - 2</v>
      </c>
      <c r="M110" t="str">
        <f>VLOOKUP($A110,'Hospitalisation Details'!$A:$K,8,FALSE)</f>
        <v>tier - 3</v>
      </c>
      <c r="N110" t="str">
        <f>VLOOKUP($A110,'Hospitalisation Details'!$A:$K,9,FALSE)</f>
        <v>R1012</v>
      </c>
      <c r="O110">
        <f>VLOOKUP($A110,'Hospitalisation Details'!$A:$K,10,FALSE)</f>
        <v>31997</v>
      </c>
      <c r="P110">
        <f>VLOOKUP($A110,'Hospitalisation Details'!$A:$K,11,FALSE)</f>
        <v>35</v>
      </c>
      <c r="Q110" t="str">
        <f>VLOOKUP($A110,'Customer Names'!$A:$E,4,FALSE)</f>
        <v xml:space="preserve"> Amanda</v>
      </c>
    </row>
    <row r="111" spans="1:17" x14ac:dyDescent="0.25">
      <c r="A111" s="23" t="s">
        <v>2263</v>
      </c>
      <c r="B111" s="48">
        <f>VLOOKUP($A111,'Medical Examinations'!$A:$J,2,FALSE)</f>
        <v>48.93</v>
      </c>
      <c r="C111" s="48">
        <f>VLOOKUP($A111,'Medical Examinations'!$A:$J,3,FALSE)</f>
        <v>11.17</v>
      </c>
      <c r="D111" s="23" t="str">
        <f>VLOOKUP($A111,'Medical Examinations'!$A:$J,4,FALSE)</f>
        <v>yes</v>
      </c>
      <c r="E111" s="23" t="str">
        <f>VLOOKUP($A111,'Medical Examinations'!$A:$J,5,FALSE)</f>
        <v>No</v>
      </c>
      <c r="F111" s="23" t="str">
        <f>VLOOKUP($A111,'Medical Examinations'!$A:$J,6,FALSE)</f>
        <v>No</v>
      </c>
      <c r="G111" s="23">
        <f>VLOOKUP($A111,'Medical Examinations'!$A:$J,7,FALSE)</f>
        <v>1</v>
      </c>
      <c r="H111" s="23" t="str">
        <f>VLOOKUP($A111,'Medical Examinations'!$A:$J,8,FALSE)</f>
        <v>yes</v>
      </c>
      <c r="I111" s="23" t="str">
        <f>VLOOKUP($A111,'Medical Examinations'!$A:$J,9,FALSE)</f>
        <v>Obesity</v>
      </c>
      <c r="J111" s="23" t="str">
        <f>VLOOKUP($A111,'Medical Examinations'!$A:$J,10,FALSE)</f>
        <v>Diabetes</v>
      </c>
      <c r="K111">
        <f>VLOOKUP($A111,'Hospitalisation Details'!$A:$K,6,FALSE)</f>
        <v>39963.120000000003</v>
      </c>
      <c r="L111" t="str">
        <f>VLOOKUP($A111,'Hospitalisation Details'!$A:$K,7,FALSE)</f>
        <v>tier - 2</v>
      </c>
      <c r="M111" t="str">
        <f>VLOOKUP($A111,'Hospitalisation Details'!$A:$K,8,FALSE)</f>
        <v>tier - 2</v>
      </c>
      <c r="N111" t="str">
        <f>VLOOKUP($A111,'Hospitalisation Details'!$A:$K,9,FALSE)</f>
        <v>R1011</v>
      </c>
      <c r="O111">
        <f>VLOOKUP($A111,'Hospitalisation Details'!$A:$K,10,FALSE)</f>
        <v>27730</v>
      </c>
      <c r="P111">
        <f>VLOOKUP($A111,'Hospitalisation Details'!$A:$K,11,FALSE)</f>
        <v>47</v>
      </c>
      <c r="Q111" t="str">
        <f>VLOOKUP($A111,'Customer Names'!$A:$E,4,FALSE)</f>
        <v xml:space="preserve"> Nicholas</v>
      </c>
    </row>
    <row r="112" spans="1:17" x14ac:dyDescent="0.25">
      <c r="A112" s="26" t="s">
        <v>2262</v>
      </c>
      <c r="B112" s="47">
        <f>VLOOKUP($A112,'Medical Examinations'!$A:$J,2,FALSE)</f>
        <v>37.07</v>
      </c>
      <c r="C112" s="47">
        <f>VLOOKUP($A112,'Medical Examinations'!$A:$J,3,FALSE)</f>
        <v>6.14</v>
      </c>
      <c r="D112" s="26" t="str">
        <f>VLOOKUP($A112,'Medical Examinations'!$A:$J,4,FALSE)</f>
        <v>yes</v>
      </c>
      <c r="E112" s="26" t="str">
        <f>VLOOKUP($A112,'Medical Examinations'!$A:$J,5,FALSE)</f>
        <v>No</v>
      </c>
      <c r="F112" s="26" t="str">
        <f>VLOOKUP($A112,'Medical Examinations'!$A:$J,6,FALSE)</f>
        <v>No</v>
      </c>
      <c r="G112" s="26">
        <f>VLOOKUP($A112,'Medical Examinations'!$A:$J,7,FALSE)</f>
        <v>0</v>
      </c>
      <c r="H112" s="26" t="str">
        <f>VLOOKUP($A112,'Medical Examinations'!$A:$J,8,FALSE)</f>
        <v>yes</v>
      </c>
      <c r="I112" s="26" t="str">
        <f>VLOOKUP($A112,'Medical Examinations'!$A:$J,9,FALSE)</f>
        <v>Obesity</v>
      </c>
      <c r="J112" s="26" t="str">
        <f>VLOOKUP($A112,'Medical Examinations'!$A:$J,10,FALSE)</f>
        <v>Prediabetes</v>
      </c>
      <c r="K112">
        <f>VLOOKUP($A112,'Hospitalisation Details'!$A:$K,6,FALSE)</f>
        <v>39871.699999999997</v>
      </c>
      <c r="L112" t="str">
        <f>VLOOKUP($A112,'Hospitalisation Details'!$A:$K,7,FALSE)</f>
        <v>tier - 1</v>
      </c>
      <c r="M112" t="str">
        <f>VLOOKUP($A112,'Hospitalisation Details'!$A:$K,8,FALSE)</f>
        <v>tier - 2</v>
      </c>
      <c r="N112" t="str">
        <f>VLOOKUP($A112,'Hospitalisation Details'!$A:$K,9,FALSE)</f>
        <v>R1013</v>
      </c>
      <c r="O112">
        <f>VLOOKUP($A112,'Hospitalisation Details'!$A:$K,10,FALSE)</f>
        <v>31281</v>
      </c>
      <c r="P112">
        <f>VLOOKUP($A112,'Hospitalisation Details'!$A:$K,11,FALSE)</f>
        <v>37</v>
      </c>
      <c r="Q112" t="str">
        <f>VLOOKUP($A112,'Customer Names'!$A:$E,4,FALSE)</f>
        <v xml:space="preserve"> Knox</v>
      </c>
    </row>
    <row r="113" spans="1:17" x14ac:dyDescent="0.25">
      <c r="A113" s="23" t="s">
        <v>2261</v>
      </c>
      <c r="B113" s="48">
        <f>VLOOKUP($A113,'Medical Examinations'!$A:$J,2,FALSE)</f>
        <v>51.51</v>
      </c>
      <c r="C113" s="48">
        <f>VLOOKUP($A113,'Medical Examinations'!$A:$J,3,FALSE)</f>
        <v>6.26</v>
      </c>
      <c r="D113" s="23" t="str">
        <f>VLOOKUP($A113,'Medical Examinations'!$A:$J,4,FALSE)</f>
        <v>yes</v>
      </c>
      <c r="E113" s="23" t="str">
        <f>VLOOKUP($A113,'Medical Examinations'!$A:$J,5,FALSE)</f>
        <v>No</v>
      </c>
      <c r="F113" s="23" t="str">
        <f>VLOOKUP($A113,'Medical Examinations'!$A:$J,6,FALSE)</f>
        <v>Yes</v>
      </c>
      <c r="G113" s="23">
        <f>VLOOKUP($A113,'Medical Examinations'!$A:$J,7,FALSE)</f>
        <v>1</v>
      </c>
      <c r="H113" s="23" t="str">
        <f>VLOOKUP($A113,'Medical Examinations'!$A:$J,8,FALSE)</f>
        <v>yes</v>
      </c>
      <c r="I113" s="23" t="str">
        <f>VLOOKUP($A113,'Medical Examinations'!$A:$J,9,FALSE)</f>
        <v>Obesity</v>
      </c>
      <c r="J113" s="23" t="str">
        <f>VLOOKUP($A113,'Medical Examinations'!$A:$J,10,FALSE)</f>
        <v>Prediabetes</v>
      </c>
      <c r="K113">
        <f>VLOOKUP($A113,'Hospitalisation Details'!$A:$K,6,FALSE)</f>
        <v>39865.699999999997</v>
      </c>
      <c r="L113" t="str">
        <f>VLOOKUP($A113,'Hospitalisation Details'!$A:$K,7,FALSE)</f>
        <v>tier - 2</v>
      </c>
      <c r="M113" t="str">
        <f>VLOOKUP($A113,'Hospitalisation Details'!$A:$K,8,FALSE)</f>
        <v>tier - 2</v>
      </c>
      <c r="N113" t="str">
        <f>VLOOKUP($A113,'Hospitalisation Details'!$A:$K,9,FALSE)</f>
        <v>R1011</v>
      </c>
      <c r="O113">
        <f>VLOOKUP($A113,'Hospitalisation Details'!$A:$K,10,FALSE)</f>
        <v>30468</v>
      </c>
      <c r="P113">
        <f>VLOOKUP($A113,'Hospitalisation Details'!$A:$K,11,FALSE)</f>
        <v>40</v>
      </c>
      <c r="Q113" t="str">
        <f>VLOOKUP($A113,'Customer Names'!$A:$E,4,FALSE)</f>
        <v xml:space="preserve"> Yianna</v>
      </c>
    </row>
    <row r="114" spans="1:17" x14ac:dyDescent="0.25">
      <c r="A114" s="26" t="s">
        <v>2260</v>
      </c>
      <c r="B114" s="47">
        <f>VLOOKUP($A114,'Medical Examinations'!$A:$J,2,FALSE)</f>
        <v>34.799999999999997</v>
      </c>
      <c r="C114" s="47">
        <f>VLOOKUP($A114,'Medical Examinations'!$A:$J,3,FALSE)</f>
        <v>4.72</v>
      </c>
      <c r="D114" s="26" t="str">
        <f>VLOOKUP($A114,'Medical Examinations'!$A:$J,4,FALSE)</f>
        <v>yes</v>
      </c>
      <c r="E114" s="26" t="str">
        <f>VLOOKUP($A114,'Medical Examinations'!$A:$J,5,FALSE)</f>
        <v>No</v>
      </c>
      <c r="F114" s="26" t="str">
        <f>VLOOKUP($A114,'Medical Examinations'!$A:$J,6,FALSE)</f>
        <v>No</v>
      </c>
      <c r="G114" s="26">
        <f>VLOOKUP($A114,'Medical Examinations'!$A:$J,7,FALSE)</f>
        <v>0</v>
      </c>
      <c r="H114" s="26" t="str">
        <f>VLOOKUP($A114,'Medical Examinations'!$A:$J,8,FALSE)</f>
        <v>yes</v>
      </c>
      <c r="I114" s="26" t="str">
        <f>VLOOKUP($A114,'Medical Examinations'!$A:$J,9,FALSE)</f>
        <v>Obesity</v>
      </c>
      <c r="J114" s="26" t="str">
        <f>VLOOKUP($A114,'Medical Examinations'!$A:$J,10,FALSE)</f>
        <v>Normal</v>
      </c>
      <c r="K114">
        <f>VLOOKUP($A114,'Hospitalisation Details'!$A:$K,6,FALSE)</f>
        <v>39836.519999999997</v>
      </c>
      <c r="L114" t="str">
        <f>VLOOKUP($A114,'Hospitalisation Details'!$A:$K,7,FALSE)</f>
        <v>tier - 2</v>
      </c>
      <c r="M114" t="str">
        <f>VLOOKUP($A114,'Hospitalisation Details'!$A:$K,8,FALSE)</f>
        <v>tier - 1</v>
      </c>
      <c r="N114" t="str">
        <f>VLOOKUP($A114,'Hospitalisation Details'!$A:$K,9,FALSE)</f>
        <v>R1011</v>
      </c>
      <c r="O114">
        <f>VLOOKUP($A114,'Hospitalisation Details'!$A:$K,10,FALSE)</f>
        <v>31245</v>
      </c>
      <c r="P114">
        <f>VLOOKUP($A114,'Hospitalisation Details'!$A:$K,11,FALSE)</f>
        <v>37</v>
      </c>
      <c r="Q114" t="str">
        <f>VLOOKUP($A114,'Customer Names'!$A:$E,4,FALSE)</f>
        <v xml:space="preserve"> Roberta</v>
      </c>
    </row>
    <row r="115" spans="1:17" x14ac:dyDescent="0.25">
      <c r="A115" s="23" t="s">
        <v>2259</v>
      </c>
      <c r="B115" s="48">
        <f>VLOOKUP($A115,'Medical Examinations'!$A:$J,2,FALSE)</f>
        <v>36.67</v>
      </c>
      <c r="C115" s="48">
        <f>VLOOKUP($A115,'Medical Examinations'!$A:$J,3,FALSE)</f>
        <v>5.18</v>
      </c>
      <c r="D115" s="23" t="str">
        <f>VLOOKUP($A115,'Medical Examinations'!$A:$J,4,FALSE)</f>
        <v>No</v>
      </c>
      <c r="E115" s="23" t="str">
        <f>VLOOKUP($A115,'Medical Examinations'!$A:$J,5,FALSE)</f>
        <v>No</v>
      </c>
      <c r="F115" s="23" t="str">
        <f>VLOOKUP($A115,'Medical Examinations'!$A:$J,6,FALSE)</f>
        <v>No</v>
      </c>
      <c r="G115" s="23">
        <f>VLOOKUP($A115,'Medical Examinations'!$A:$J,7,FALSE)</f>
        <v>1</v>
      </c>
      <c r="H115" s="23" t="str">
        <f>VLOOKUP($A115,'Medical Examinations'!$A:$J,8,FALSE)</f>
        <v>yes</v>
      </c>
      <c r="I115" s="23" t="str">
        <f>VLOOKUP($A115,'Medical Examinations'!$A:$J,9,FALSE)</f>
        <v>Obesity</v>
      </c>
      <c r="J115" s="23" t="str">
        <f>VLOOKUP($A115,'Medical Examinations'!$A:$J,10,FALSE)</f>
        <v>Normal</v>
      </c>
      <c r="K115">
        <f>VLOOKUP($A115,'Hospitalisation Details'!$A:$K,6,FALSE)</f>
        <v>39774.28</v>
      </c>
      <c r="L115" t="str">
        <f>VLOOKUP($A115,'Hospitalisation Details'!$A:$K,7,FALSE)</f>
        <v>tier - 1</v>
      </c>
      <c r="M115" t="str">
        <f>VLOOKUP($A115,'Hospitalisation Details'!$A:$K,8,FALSE)</f>
        <v>tier - 1</v>
      </c>
      <c r="N115" t="str">
        <f>VLOOKUP($A115,'Hospitalisation Details'!$A:$K,9,FALSE)</f>
        <v>R1014</v>
      </c>
      <c r="O115">
        <f>VLOOKUP($A115,'Hospitalisation Details'!$A:$K,10,FALSE)</f>
        <v>31982</v>
      </c>
      <c r="P115">
        <f>VLOOKUP($A115,'Hospitalisation Details'!$A:$K,11,FALSE)</f>
        <v>35</v>
      </c>
      <c r="Q115" t="str">
        <f>VLOOKUP($A115,'Customer Names'!$A:$E,4,FALSE)</f>
        <v xml:space="preserve"> Benjamin P.</v>
      </c>
    </row>
    <row r="116" spans="1:17" x14ac:dyDescent="0.25">
      <c r="A116" s="26" t="s">
        <v>2258</v>
      </c>
      <c r="B116" s="47">
        <f>VLOOKUP($A116,'Medical Examinations'!$A:$J,2,FALSE)</f>
        <v>30.9</v>
      </c>
      <c r="C116" s="47">
        <f>VLOOKUP($A116,'Medical Examinations'!$A:$J,3,FALSE)</f>
        <v>9.4</v>
      </c>
      <c r="D116" s="26" t="str">
        <f>VLOOKUP($A116,'Medical Examinations'!$A:$J,4,FALSE)</f>
        <v>No</v>
      </c>
      <c r="E116" s="26" t="str">
        <f>VLOOKUP($A116,'Medical Examinations'!$A:$J,5,FALSE)</f>
        <v>No</v>
      </c>
      <c r="F116" s="26" t="str">
        <f>VLOOKUP($A116,'Medical Examinations'!$A:$J,6,FALSE)</f>
        <v>No</v>
      </c>
      <c r="G116" s="26">
        <f>VLOOKUP($A116,'Medical Examinations'!$A:$J,7,FALSE)</f>
        <v>2</v>
      </c>
      <c r="H116" s="26" t="str">
        <f>VLOOKUP($A116,'Medical Examinations'!$A:$J,8,FALSE)</f>
        <v>yes</v>
      </c>
      <c r="I116" s="26" t="str">
        <f>VLOOKUP($A116,'Medical Examinations'!$A:$J,9,FALSE)</f>
        <v>Obesity</v>
      </c>
      <c r="J116" s="26" t="str">
        <f>VLOOKUP($A116,'Medical Examinations'!$A:$J,10,FALSE)</f>
        <v>Diabetes</v>
      </c>
      <c r="K116">
        <f>VLOOKUP($A116,'Hospitalisation Details'!$A:$K,6,FALSE)</f>
        <v>39727.61</v>
      </c>
      <c r="L116" t="str">
        <f>VLOOKUP($A116,'Hospitalisation Details'!$A:$K,7,FALSE)</f>
        <v>tier - 1</v>
      </c>
      <c r="M116" t="str">
        <f>VLOOKUP($A116,'Hospitalisation Details'!$A:$K,8,FALSE)</f>
        <v>tier - 2</v>
      </c>
      <c r="N116" t="str">
        <f>VLOOKUP($A116,'Hospitalisation Details'!$A:$K,9,FALSE)</f>
        <v>R1011</v>
      </c>
      <c r="O116">
        <f>VLOOKUP($A116,'Hospitalisation Details'!$A:$K,10,FALSE)</f>
        <v>27015</v>
      </c>
      <c r="P116">
        <f>VLOOKUP($A116,'Hospitalisation Details'!$A:$K,11,FALSE)</f>
        <v>49</v>
      </c>
      <c r="Q116" t="str">
        <f>VLOOKUP($A116,'Customer Names'!$A:$E,4,FALSE)</f>
        <v xml:space="preserve"> Craig</v>
      </c>
    </row>
    <row r="117" spans="1:17" x14ac:dyDescent="0.25">
      <c r="A117" s="23" t="s">
        <v>2257</v>
      </c>
      <c r="B117" s="48">
        <f>VLOOKUP($A117,'Medical Examinations'!$A:$J,2,FALSE)</f>
        <v>30.495000000000001</v>
      </c>
      <c r="C117" s="48">
        <f>VLOOKUP($A117,'Medical Examinations'!$A:$J,3,FALSE)</f>
        <v>6.29</v>
      </c>
      <c r="D117" s="23" t="str">
        <f>VLOOKUP($A117,'Medical Examinations'!$A:$J,4,FALSE)</f>
        <v>No</v>
      </c>
      <c r="E117" s="23" t="str">
        <f>VLOOKUP($A117,'Medical Examinations'!$A:$J,5,FALSE)</f>
        <v>No</v>
      </c>
      <c r="F117" s="23" t="str">
        <f>VLOOKUP($A117,'Medical Examinations'!$A:$J,6,FALSE)</f>
        <v>No</v>
      </c>
      <c r="G117" s="23">
        <f>VLOOKUP($A117,'Medical Examinations'!$A:$J,7,FALSE)</f>
        <v>0</v>
      </c>
      <c r="H117" s="23" t="str">
        <f>VLOOKUP($A117,'Medical Examinations'!$A:$J,8,FALSE)</f>
        <v>yes</v>
      </c>
      <c r="I117" s="23" t="str">
        <f>VLOOKUP($A117,'Medical Examinations'!$A:$J,9,FALSE)</f>
        <v>Obesity</v>
      </c>
      <c r="J117" s="23" t="str">
        <f>VLOOKUP($A117,'Medical Examinations'!$A:$J,10,FALSE)</f>
        <v>Prediabetes</v>
      </c>
      <c r="K117">
        <f>VLOOKUP($A117,'Hospitalisation Details'!$A:$K,6,FALSE)</f>
        <v>39725.519999999997</v>
      </c>
      <c r="L117" t="str">
        <f>VLOOKUP($A117,'Hospitalisation Details'!$A:$K,7,FALSE)</f>
        <v>tier - 2</v>
      </c>
      <c r="M117" t="str">
        <f>VLOOKUP($A117,'Hospitalisation Details'!$A:$K,8,FALSE)</f>
        <v>tier - 1</v>
      </c>
      <c r="N117" t="str">
        <f>VLOOKUP($A117,'Hospitalisation Details'!$A:$K,9,FALSE)</f>
        <v>R1012</v>
      </c>
      <c r="O117">
        <f>VLOOKUP($A117,'Hospitalisation Details'!$A:$K,10,FALSE)</f>
        <v>28349</v>
      </c>
      <c r="P117">
        <f>VLOOKUP($A117,'Hospitalisation Details'!$A:$K,11,FALSE)</f>
        <v>45</v>
      </c>
      <c r="Q117" t="str">
        <f>VLOOKUP($A117,'Customer Names'!$A:$E,4,FALSE)</f>
        <v xml:space="preserve"> Ann</v>
      </c>
    </row>
    <row r="118" spans="1:17" x14ac:dyDescent="0.25">
      <c r="A118" s="26" t="s">
        <v>2256</v>
      </c>
      <c r="B118" s="47">
        <f>VLOOKUP($A118,'Medical Examinations'!$A:$J,2,FALSE)</f>
        <v>44.88</v>
      </c>
      <c r="C118" s="47">
        <f>VLOOKUP($A118,'Medical Examinations'!$A:$J,3,FALSE)</f>
        <v>6.04</v>
      </c>
      <c r="D118" s="26" t="str">
        <f>VLOOKUP($A118,'Medical Examinations'!$A:$J,4,FALSE)</f>
        <v>No</v>
      </c>
      <c r="E118" s="26" t="str">
        <f>VLOOKUP($A118,'Medical Examinations'!$A:$J,5,FALSE)</f>
        <v>No</v>
      </c>
      <c r="F118" s="26" t="str">
        <f>VLOOKUP($A118,'Medical Examinations'!$A:$J,6,FALSE)</f>
        <v>Yes</v>
      </c>
      <c r="G118" s="26">
        <f>VLOOKUP($A118,'Medical Examinations'!$A:$J,7,FALSE)</f>
        <v>1</v>
      </c>
      <c r="H118" s="26" t="str">
        <f>VLOOKUP($A118,'Medical Examinations'!$A:$J,8,FALSE)</f>
        <v>yes</v>
      </c>
      <c r="I118" s="26" t="str">
        <f>VLOOKUP($A118,'Medical Examinations'!$A:$J,9,FALSE)</f>
        <v>Obesity</v>
      </c>
      <c r="J118" s="26" t="str">
        <f>VLOOKUP($A118,'Medical Examinations'!$A:$J,10,FALSE)</f>
        <v>Prediabetes</v>
      </c>
      <c r="K118">
        <f>VLOOKUP($A118,'Hospitalisation Details'!$A:$K,6,FALSE)</f>
        <v>39722.75</v>
      </c>
      <c r="L118" t="str">
        <f>VLOOKUP($A118,'Hospitalisation Details'!$A:$K,7,FALSE)</f>
        <v>tier - 1</v>
      </c>
      <c r="M118" t="str">
        <f>VLOOKUP($A118,'Hospitalisation Details'!$A:$K,8,FALSE)</f>
        <v>tier - 1</v>
      </c>
      <c r="N118" t="str">
        <f>VLOOKUP($A118,'Hospitalisation Details'!$A:$K,9,FALSE)</f>
        <v>R1013</v>
      </c>
      <c r="O118">
        <f>VLOOKUP($A118,'Hospitalisation Details'!$A:$K,10,FALSE)</f>
        <v>37818</v>
      </c>
      <c r="P118">
        <f>VLOOKUP($A118,'Hospitalisation Details'!$A:$K,11,FALSE)</f>
        <v>19</v>
      </c>
      <c r="Q118" t="str">
        <f>VLOOKUP($A118,'Customer Names'!$A:$E,4,FALSE)</f>
        <v xml:space="preserve"> Jamie P</v>
      </c>
    </row>
    <row r="119" spans="1:17" x14ac:dyDescent="0.25">
      <c r="A119" s="23" t="s">
        <v>2255</v>
      </c>
      <c r="B119" s="48">
        <f>VLOOKUP($A119,'Medical Examinations'!$A:$J,2,FALSE)</f>
        <v>44.32</v>
      </c>
      <c r="C119" s="48">
        <f>VLOOKUP($A119,'Medical Examinations'!$A:$J,3,FALSE)</f>
        <v>10.55</v>
      </c>
      <c r="D119" s="23" t="str">
        <f>VLOOKUP($A119,'Medical Examinations'!$A:$J,4,FALSE)</f>
        <v>No</v>
      </c>
      <c r="E119" s="23" t="str">
        <f>VLOOKUP($A119,'Medical Examinations'!$A:$J,5,FALSE)</f>
        <v>No</v>
      </c>
      <c r="F119" s="23" t="str">
        <f>VLOOKUP($A119,'Medical Examinations'!$A:$J,6,FALSE)</f>
        <v>No</v>
      </c>
      <c r="G119" s="23">
        <f>VLOOKUP($A119,'Medical Examinations'!$A:$J,7,FALSE)</f>
        <v>0</v>
      </c>
      <c r="H119" s="23" t="str">
        <f>VLOOKUP($A119,'Medical Examinations'!$A:$J,8,FALSE)</f>
        <v>yes</v>
      </c>
      <c r="I119" s="23" t="str">
        <f>VLOOKUP($A119,'Medical Examinations'!$A:$J,9,FALSE)</f>
        <v>Obesity</v>
      </c>
      <c r="J119" s="23" t="str">
        <f>VLOOKUP($A119,'Medical Examinations'!$A:$J,10,FALSE)</f>
        <v>Diabetes</v>
      </c>
      <c r="K119">
        <f>VLOOKUP($A119,'Hospitalisation Details'!$A:$K,6,FALSE)</f>
        <v>39721.93</v>
      </c>
      <c r="L119" t="str">
        <f>VLOOKUP($A119,'Hospitalisation Details'!$A:$K,7,FALSE)</f>
        <v>tier - 2</v>
      </c>
      <c r="M119" t="str">
        <f>VLOOKUP($A119,'Hospitalisation Details'!$A:$K,8,FALSE)</f>
        <v>tier - 2</v>
      </c>
      <c r="N119" t="str">
        <f>VLOOKUP($A119,'Hospitalisation Details'!$A:$K,9,FALSE)</f>
        <v>R1011</v>
      </c>
      <c r="O119">
        <f>VLOOKUP($A119,'Hospitalisation Details'!$A:$K,10,FALSE)</f>
        <v>25110</v>
      </c>
      <c r="P119">
        <f>VLOOKUP($A119,'Hospitalisation Details'!$A:$K,11,FALSE)</f>
        <v>54</v>
      </c>
      <c r="Q119" t="str">
        <f>VLOOKUP($A119,'Customer Names'!$A:$E,4,FALSE)</f>
        <v xml:space="preserve"> John</v>
      </c>
    </row>
    <row r="120" spans="1:17" x14ac:dyDescent="0.25">
      <c r="A120" s="26" t="s">
        <v>2254</v>
      </c>
      <c r="B120" s="47">
        <f>VLOOKUP($A120,'Medical Examinations'!$A:$J,2,FALSE)</f>
        <v>46.39</v>
      </c>
      <c r="C120" s="47">
        <f>VLOOKUP($A120,'Medical Examinations'!$A:$J,3,FALSE)</f>
        <v>5.09</v>
      </c>
      <c r="D120" s="26" t="str">
        <f>VLOOKUP($A120,'Medical Examinations'!$A:$J,4,FALSE)</f>
        <v>No</v>
      </c>
      <c r="E120" s="26" t="str">
        <f>VLOOKUP($A120,'Medical Examinations'!$A:$J,5,FALSE)</f>
        <v>No</v>
      </c>
      <c r="F120" s="26" t="str">
        <f>VLOOKUP($A120,'Medical Examinations'!$A:$J,6,FALSE)</f>
        <v>No</v>
      </c>
      <c r="G120" s="26">
        <f>VLOOKUP($A120,'Medical Examinations'!$A:$J,7,FALSE)</f>
        <v>0</v>
      </c>
      <c r="H120" s="26" t="str">
        <f>VLOOKUP($A120,'Medical Examinations'!$A:$J,8,FALSE)</f>
        <v>yes</v>
      </c>
      <c r="I120" s="26" t="str">
        <f>VLOOKUP($A120,'Medical Examinations'!$A:$J,9,FALSE)</f>
        <v>Obesity</v>
      </c>
      <c r="J120" s="26" t="str">
        <f>VLOOKUP($A120,'Medical Examinations'!$A:$J,10,FALSE)</f>
        <v>Normal</v>
      </c>
      <c r="K120">
        <f>VLOOKUP($A120,'Hospitalisation Details'!$A:$K,6,FALSE)</f>
        <v>39670.44</v>
      </c>
      <c r="L120" t="str">
        <f>VLOOKUP($A120,'Hospitalisation Details'!$A:$K,7,FALSE)</f>
        <v>tier - 2</v>
      </c>
      <c r="M120" t="str">
        <f>VLOOKUP($A120,'Hospitalisation Details'!$A:$K,8,FALSE)</f>
        <v>tier - 1</v>
      </c>
      <c r="N120" t="str">
        <f>VLOOKUP($A120,'Hospitalisation Details'!$A:$K,9,FALSE)</f>
        <v>R1012</v>
      </c>
      <c r="O120">
        <f>VLOOKUP($A120,'Hospitalisation Details'!$A:$K,10,FALSE)</f>
        <v>28476</v>
      </c>
      <c r="P120">
        <f>VLOOKUP($A120,'Hospitalisation Details'!$A:$K,11,FALSE)</f>
        <v>45</v>
      </c>
      <c r="Q120" t="str">
        <f>VLOOKUP($A120,'Customer Names'!$A:$E,4,FALSE)</f>
        <v xml:space="preserve"> Charlie</v>
      </c>
    </row>
    <row r="121" spans="1:17" x14ac:dyDescent="0.25">
      <c r="A121" s="23" t="s">
        <v>2253</v>
      </c>
      <c r="B121" s="48">
        <f>VLOOKUP($A121,'Medical Examinations'!$A:$J,2,FALSE)</f>
        <v>42.13</v>
      </c>
      <c r="C121" s="48">
        <f>VLOOKUP($A121,'Medical Examinations'!$A:$J,3,FALSE)</f>
        <v>5.2</v>
      </c>
      <c r="D121" s="23" t="str">
        <f>VLOOKUP($A121,'Medical Examinations'!$A:$J,4,FALSE)</f>
        <v>yes</v>
      </c>
      <c r="E121" s="23" t="str">
        <f>VLOOKUP($A121,'Medical Examinations'!$A:$J,5,FALSE)</f>
        <v>No</v>
      </c>
      <c r="F121" s="23" t="str">
        <f>VLOOKUP($A121,'Medical Examinations'!$A:$J,6,FALSE)</f>
        <v>No</v>
      </c>
      <c r="G121" s="23">
        <f>VLOOKUP($A121,'Medical Examinations'!$A:$J,7,FALSE)</f>
        <v>1</v>
      </c>
      <c r="H121" s="23" t="str">
        <f>VLOOKUP($A121,'Medical Examinations'!$A:$J,8,FALSE)</f>
        <v>yes</v>
      </c>
      <c r="I121" s="23" t="str">
        <f>VLOOKUP($A121,'Medical Examinations'!$A:$J,9,FALSE)</f>
        <v>Obesity</v>
      </c>
      <c r="J121" s="23" t="str">
        <f>VLOOKUP($A121,'Medical Examinations'!$A:$J,10,FALSE)</f>
        <v>Normal</v>
      </c>
      <c r="K121">
        <f>VLOOKUP($A121,'Hospitalisation Details'!$A:$K,6,FALSE)</f>
        <v>39611.760000000002</v>
      </c>
      <c r="L121" t="str">
        <f>VLOOKUP($A121,'Hospitalisation Details'!$A:$K,7,FALSE)</f>
        <v>tier - 1</v>
      </c>
      <c r="M121" t="str">
        <f>VLOOKUP($A121,'Hospitalisation Details'!$A:$K,8,FALSE)</f>
        <v>tier - 3</v>
      </c>
      <c r="N121" t="str">
        <f>VLOOKUP($A121,'Hospitalisation Details'!$A:$K,9,FALSE)</f>
        <v>R1013</v>
      </c>
      <c r="O121">
        <f>VLOOKUP($A121,'Hospitalisation Details'!$A:$K,10,FALSE)</f>
        <v>34918</v>
      </c>
      <c r="P121">
        <f>VLOOKUP($A121,'Hospitalisation Details'!$A:$K,11,FALSE)</f>
        <v>27</v>
      </c>
      <c r="Q121" t="str">
        <f>VLOOKUP($A121,'Customer Names'!$A:$E,4,FALSE)</f>
        <v xml:space="preserve"> Meb</v>
      </c>
    </row>
    <row r="122" spans="1:17" x14ac:dyDescent="0.25">
      <c r="A122" s="26" t="s">
        <v>2252</v>
      </c>
      <c r="B122" s="47">
        <f>VLOOKUP($A122,'Medical Examinations'!$A:$J,2,FALSE)</f>
        <v>30.78</v>
      </c>
      <c r="C122" s="47">
        <f>VLOOKUP($A122,'Medical Examinations'!$A:$J,3,FALSE)</f>
        <v>8.4499999999999993</v>
      </c>
      <c r="D122" s="26" t="str">
        <f>VLOOKUP($A122,'Medical Examinations'!$A:$J,4,FALSE)</f>
        <v>yes</v>
      </c>
      <c r="E122" s="26" t="str">
        <f>VLOOKUP($A122,'Medical Examinations'!$A:$J,5,FALSE)</f>
        <v>No</v>
      </c>
      <c r="F122" s="26" t="str">
        <f>VLOOKUP($A122,'Medical Examinations'!$A:$J,6,FALSE)</f>
        <v>No</v>
      </c>
      <c r="G122" s="26">
        <f>VLOOKUP($A122,'Medical Examinations'!$A:$J,7,FALSE)</f>
        <v>0</v>
      </c>
      <c r="H122" s="26" t="str">
        <f>VLOOKUP($A122,'Medical Examinations'!$A:$J,8,FALSE)</f>
        <v>yes</v>
      </c>
      <c r="I122" s="26" t="str">
        <f>VLOOKUP($A122,'Medical Examinations'!$A:$J,9,FALSE)</f>
        <v>Obesity</v>
      </c>
      <c r="J122" s="26" t="str">
        <f>VLOOKUP($A122,'Medical Examinations'!$A:$J,10,FALSE)</f>
        <v>Diabetes</v>
      </c>
      <c r="K122">
        <f>VLOOKUP($A122,'Hospitalisation Details'!$A:$K,6,FALSE)</f>
        <v>39597.410000000003</v>
      </c>
      <c r="L122" t="str">
        <f>VLOOKUP($A122,'Hospitalisation Details'!$A:$K,7,FALSE)</f>
        <v>tier - 1</v>
      </c>
      <c r="M122" t="str">
        <f>VLOOKUP($A122,'Hospitalisation Details'!$A:$K,8,FALSE)</f>
        <v>tier - 2</v>
      </c>
      <c r="N122" t="str">
        <f>VLOOKUP($A122,'Hospitalisation Details'!$A:$K,9,FALSE)</f>
        <v>R1017</v>
      </c>
      <c r="O122">
        <f>VLOOKUP($A122,'Hospitalisation Details'!$A:$K,10,FALSE)</f>
        <v>29772</v>
      </c>
      <c r="P122">
        <f>VLOOKUP($A122,'Hospitalisation Details'!$A:$K,11,FALSE)</f>
        <v>41</v>
      </c>
      <c r="Q122" t="str">
        <f>VLOOKUP($A122,'Customer Names'!$A:$E,4,FALSE)</f>
        <v xml:space="preserve"> Aaqib L.</v>
      </c>
    </row>
    <row r="123" spans="1:17" x14ac:dyDescent="0.25">
      <c r="A123" s="23" t="s">
        <v>2251</v>
      </c>
      <c r="B123" s="48">
        <f>VLOOKUP($A123,'Medical Examinations'!$A:$J,2,FALSE)</f>
        <v>31.35</v>
      </c>
      <c r="C123" s="48">
        <f>VLOOKUP($A123,'Medical Examinations'!$A:$J,3,FALSE)</f>
        <v>9.5399999999999991</v>
      </c>
      <c r="D123" s="23" t="str">
        <f>VLOOKUP($A123,'Medical Examinations'!$A:$J,4,FALSE)</f>
        <v>No</v>
      </c>
      <c r="E123" s="23" t="str">
        <f>VLOOKUP($A123,'Medical Examinations'!$A:$J,5,FALSE)</f>
        <v>No</v>
      </c>
      <c r="F123" s="23" t="str">
        <f>VLOOKUP($A123,'Medical Examinations'!$A:$J,6,FALSE)</f>
        <v>No</v>
      </c>
      <c r="G123" s="23">
        <f>VLOOKUP($A123,'Medical Examinations'!$A:$J,7,FALSE)</f>
        <v>0</v>
      </c>
      <c r="H123" s="23" t="str">
        <f>VLOOKUP($A123,'Medical Examinations'!$A:$J,8,FALSE)</f>
        <v>yes</v>
      </c>
      <c r="I123" s="23" t="str">
        <f>VLOOKUP($A123,'Medical Examinations'!$A:$J,9,FALSE)</f>
        <v>Obesity</v>
      </c>
      <c r="J123" s="23" t="str">
        <f>VLOOKUP($A123,'Medical Examinations'!$A:$J,10,FALSE)</f>
        <v>Diabetes</v>
      </c>
      <c r="K123">
        <f>VLOOKUP($A123,'Hospitalisation Details'!$A:$K,6,FALSE)</f>
        <v>39556.49</v>
      </c>
      <c r="L123" t="str">
        <f>VLOOKUP($A123,'Hospitalisation Details'!$A:$K,7,FALSE)</f>
        <v>tier - 1</v>
      </c>
      <c r="M123" t="str">
        <f>VLOOKUP($A123,'Hospitalisation Details'!$A:$K,8,FALSE)</f>
        <v>tier - 2</v>
      </c>
      <c r="N123" t="str">
        <f>VLOOKUP($A123,'Hospitalisation Details'!$A:$K,9,FALSE)</f>
        <v>R1015</v>
      </c>
      <c r="O123">
        <f>VLOOKUP($A123,'Hospitalisation Details'!$A:$K,10,FALSE)</f>
        <v>28683</v>
      </c>
      <c r="P123">
        <f>VLOOKUP($A123,'Hospitalisation Details'!$A:$K,11,FALSE)</f>
        <v>44</v>
      </c>
      <c r="Q123" t="str">
        <f>VLOOKUP($A123,'Customer Names'!$A:$E,4,FALSE)</f>
        <v xml:space="preserve"> Craig A.</v>
      </c>
    </row>
    <row r="124" spans="1:17" x14ac:dyDescent="0.25">
      <c r="A124" s="26" t="s">
        <v>2250</v>
      </c>
      <c r="B124" s="47">
        <f>VLOOKUP($A124,'Medical Examinations'!$A:$J,2,FALSE)</f>
        <v>41.46</v>
      </c>
      <c r="C124" s="47">
        <f>VLOOKUP($A124,'Medical Examinations'!$A:$J,3,FALSE)</f>
        <v>4.99</v>
      </c>
      <c r="D124" s="26" t="str">
        <f>VLOOKUP($A124,'Medical Examinations'!$A:$J,4,FALSE)</f>
        <v>yes</v>
      </c>
      <c r="E124" s="26" t="str">
        <f>VLOOKUP($A124,'Medical Examinations'!$A:$J,5,FALSE)</f>
        <v>No</v>
      </c>
      <c r="F124" s="26" t="str">
        <f>VLOOKUP($A124,'Medical Examinations'!$A:$J,6,FALSE)</f>
        <v>No</v>
      </c>
      <c r="G124" s="26">
        <f>VLOOKUP($A124,'Medical Examinations'!$A:$J,7,FALSE)</f>
        <v>2</v>
      </c>
      <c r="H124" s="26" t="str">
        <f>VLOOKUP($A124,'Medical Examinations'!$A:$J,8,FALSE)</f>
        <v>yes</v>
      </c>
      <c r="I124" s="26" t="str">
        <f>VLOOKUP($A124,'Medical Examinations'!$A:$J,9,FALSE)</f>
        <v>Obesity</v>
      </c>
      <c r="J124" s="26" t="str">
        <f>VLOOKUP($A124,'Medical Examinations'!$A:$J,10,FALSE)</f>
        <v>Normal</v>
      </c>
      <c r="K124">
        <f>VLOOKUP($A124,'Hospitalisation Details'!$A:$K,6,FALSE)</f>
        <v>39396.86</v>
      </c>
      <c r="L124" t="str">
        <f>VLOOKUP($A124,'Hospitalisation Details'!$A:$K,7,FALSE)</f>
        <v>tier - 2</v>
      </c>
      <c r="M124" t="str">
        <f>VLOOKUP($A124,'Hospitalisation Details'!$A:$K,8,FALSE)</f>
        <v>tier - 2</v>
      </c>
      <c r="N124" t="str">
        <f>VLOOKUP($A124,'Hospitalisation Details'!$A:$K,9,FALSE)</f>
        <v>R1011</v>
      </c>
      <c r="O124">
        <f>VLOOKUP($A124,'Hospitalisation Details'!$A:$K,10,FALSE)</f>
        <v>24282</v>
      </c>
      <c r="P124">
        <f>VLOOKUP($A124,'Hospitalisation Details'!$A:$K,11,FALSE)</f>
        <v>56</v>
      </c>
      <c r="Q124" t="str">
        <f>VLOOKUP($A124,'Customer Names'!$A:$E,4,FALSE)</f>
        <v xml:space="preserve"> Meredith</v>
      </c>
    </row>
    <row r="125" spans="1:17" x14ac:dyDescent="0.25">
      <c r="A125" s="23" t="s">
        <v>2249</v>
      </c>
      <c r="B125" s="48">
        <f>VLOOKUP($A125,'Medical Examinations'!$A:$J,2,FALSE)</f>
        <v>48</v>
      </c>
      <c r="C125" s="48">
        <f>VLOOKUP($A125,'Medical Examinations'!$A:$J,3,FALSE)</f>
        <v>10.54</v>
      </c>
      <c r="D125" s="23" t="str">
        <f>VLOOKUP($A125,'Medical Examinations'!$A:$J,4,FALSE)</f>
        <v>No</v>
      </c>
      <c r="E125" s="23" t="str">
        <f>VLOOKUP($A125,'Medical Examinations'!$A:$J,5,FALSE)</f>
        <v>No</v>
      </c>
      <c r="F125" s="23" t="str">
        <f>VLOOKUP($A125,'Medical Examinations'!$A:$J,6,FALSE)</f>
        <v>No</v>
      </c>
      <c r="G125" s="23">
        <f>VLOOKUP($A125,'Medical Examinations'!$A:$J,7,FALSE)</f>
        <v>0</v>
      </c>
      <c r="H125" s="23" t="str">
        <f>VLOOKUP($A125,'Medical Examinations'!$A:$J,8,FALSE)</f>
        <v>yes</v>
      </c>
      <c r="I125" s="23" t="str">
        <f>VLOOKUP($A125,'Medical Examinations'!$A:$J,9,FALSE)</f>
        <v>Obesity</v>
      </c>
      <c r="J125" s="23" t="str">
        <f>VLOOKUP($A125,'Medical Examinations'!$A:$J,10,FALSE)</f>
        <v>Diabetes</v>
      </c>
      <c r="K125">
        <f>VLOOKUP($A125,'Hospitalisation Details'!$A:$K,6,FALSE)</f>
        <v>39352.6</v>
      </c>
      <c r="L125" t="str">
        <f>VLOOKUP($A125,'Hospitalisation Details'!$A:$K,7,FALSE)</f>
        <v>tier - 2</v>
      </c>
      <c r="M125" t="str">
        <f>VLOOKUP($A125,'Hospitalisation Details'!$A:$K,8,FALSE)</f>
        <v>tier - 3</v>
      </c>
      <c r="N125" t="str">
        <f>VLOOKUP($A125,'Hospitalisation Details'!$A:$K,9,FALSE)</f>
        <v>R1011</v>
      </c>
      <c r="O125">
        <f>VLOOKUP($A125,'Hospitalisation Details'!$A:$K,10,FALSE)</f>
        <v>28707</v>
      </c>
      <c r="P125">
        <f>VLOOKUP($A125,'Hospitalisation Details'!$A:$K,11,FALSE)</f>
        <v>44</v>
      </c>
      <c r="Q125" t="str">
        <f>VLOOKUP($A125,'Customer Names'!$A:$E,4,FALSE)</f>
        <v xml:space="preserve"> Doug</v>
      </c>
    </row>
    <row r="126" spans="1:17" x14ac:dyDescent="0.25">
      <c r="A126" s="26" t="s">
        <v>2248</v>
      </c>
      <c r="B126" s="47">
        <f>VLOOKUP($A126,'Medical Examinations'!$A:$J,2,FALSE)</f>
        <v>49.13</v>
      </c>
      <c r="C126" s="47">
        <f>VLOOKUP($A126,'Medical Examinations'!$A:$J,3,FALSE)</f>
        <v>4.54</v>
      </c>
      <c r="D126" s="26" t="str">
        <f>VLOOKUP($A126,'Medical Examinations'!$A:$J,4,FALSE)</f>
        <v>No</v>
      </c>
      <c r="E126" s="26" t="str">
        <f>VLOOKUP($A126,'Medical Examinations'!$A:$J,5,FALSE)</f>
        <v>No</v>
      </c>
      <c r="F126" s="26" t="str">
        <f>VLOOKUP($A126,'Medical Examinations'!$A:$J,6,FALSE)</f>
        <v>No</v>
      </c>
      <c r="G126" s="26">
        <f>VLOOKUP($A126,'Medical Examinations'!$A:$J,7,FALSE)</f>
        <v>0</v>
      </c>
      <c r="H126" s="26" t="str">
        <f>VLOOKUP($A126,'Medical Examinations'!$A:$J,8,FALSE)</f>
        <v>yes</v>
      </c>
      <c r="I126" s="26" t="str">
        <f>VLOOKUP($A126,'Medical Examinations'!$A:$J,9,FALSE)</f>
        <v>Obesity</v>
      </c>
      <c r="J126" s="26" t="str">
        <f>VLOOKUP($A126,'Medical Examinations'!$A:$J,10,FALSE)</f>
        <v>Normal</v>
      </c>
      <c r="K126">
        <f>VLOOKUP($A126,'Hospitalisation Details'!$A:$K,6,FALSE)</f>
        <v>39315.279999999999</v>
      </c>
      <c r="L126" t="str">
        <f>VLOOKUP($A126,'Hospitalisation Details'!$A:$K,7,FALSE)</f>
        <v>tier - 2</v>
      </c>
      <c r="M126" t="str">
        <f>VLOOKUP($A126,'Hospitalisation Details'!$A:$K,8,FALSE)</f>
        <v>tier - 3</v>
      </c>
      <c r="N126" t="str">
        <f>VLOOKUP($A126,'Hospitalisation Details'!$A:$K,9,FALSE)</f>
        <v>R1011</v>
      </c>
      <c r="O126">
        <f>VLOOKUP($A126,'Hospitalisation Details'!$A:$K,10,FALSE)</f>
        <v>30179</v>
      </c>
      <c r="P126">
        <f>VLOOKUP($A126,'Hospitalisation Details'!$A:$K,11,FALSE)</f>
        <v>40</v>
      </c>
      <c r="Q126" t="str">
        <f>VLOOKUP($A126,'Customer Names'!$A:$E,4,FALSE)</f>
        <v xml:space="preserve"> Elizabeth J.</v>
      </c>
    </row>
    <row r="127" spans="1:17" x14ac:dyDescent="0.25">
      <c r="A127" s="23" t="s">
        <v>2247</v>
      </c>
      <c r="B127" s="48">
        <f>VLOOKUP($A127,'Medical Examinations'!$A:$J,2,FALSE)</f>
        <v>37.799999999999997</v>
      </c>
      <c r="C127" s="48">
        <f>VLOOKUP($A127,'Medical Examinations'!$A:$J,3,FALSE)</f>
        <v>6.29</v>
      </c>
      <c r="D127" s="23" t="str">
        <f>VLOOKUP($A127,'Medical Examinations'!$A:$J,4,FALSE)</f>
        <v>No</v>
      </c>
      <c r="E127" s="23" t="str">
        <f>VLOOKUP($A127,'Medical Examinations'!$A:$J,5,FALSE)</f>
        <v>No</v>
      </c>
      <c r="F127" s="23" t="str">
        <f>VLOOKUP($A127,'Medical Examinations'!$A:$J,6,FALSE)</f>
        <v>No</v>
      </c>
      <c r="G127" s="23">
        <f>VLOOKUP($A127,'Medical Examinations'!$A:$J,7,FALSE)</f>
        <v>1</v>
      </c>
      <c r="H127" s="23" t="str">
        <f>VLOOKUP($A127,'Medical Examinations'!$A:$J,8,FALSE)</f>
        <v>yes</v>
      </c>
      <c r="I127" s="23" t="str">
        <f>VLOOKUP($A127,'Medical Examinations'!$A:$J,9,FALSE)</f>
        <v>Obesity</v>
      </c>
      <c r="J127" s="23" t="str">
        <f>VLOOKUP($A127,'Medical Examinations'!$A:$J,10,FALSE)</f>
        <v>Prediabetes</v>
      </c>
      <c r="K127">
        <f>VLOOKUP($A127,'Hospitalisation Details'!$A:$K,6,FALSE)</f>
        <v>39241.440000000002</v>
      </c>
      <c r="L127" t="str">
        <f>VLOOKUP($A127,'Hospitalisation Details'!$A:$K,7,FALSE)</f>
        <v>tier - 1</v>
      </c>
      <c r="M127" t="str">
        <f>VLOOKUP($A127,'Hospitalisation Details'!$A:$K,8,FALSE)</f>
        <v>tier - 3</v>
      </c>
      <c r="N127" t="str">
        <f>VLOOKUP($A127,'Hospitalisation Details'!$A:$K,9,FALSE)</f>
        <v>R1011</v>
      </c>
      <c r="O127">
        <f>VLOOKUP($A127,'Hospitalisation Details'!$A:$K,10,FALSE)</f>
        <v>33938</v>
      </c>
      <c r="P127">
        <f>VLOOKUP($A127,'Hospitalisation Details'!$A:$K,11,FALSE)</f>
        <v>30</v>
      </c>
      <c r="Q127" t="str">
        <f>VLOOKUP($A127,'Customer Names'!$A:$E,4,FALSE)</f>
        <v xml:space="preserve"> Matthew P</v>
      </c>
    </row>
    <row r="128" spans="1:17" x14ac:dyDescent="0.25">
      <c r="A128" s="26" t="s">
        <v>2246</v>
      </c>
      <c r="B128" s="47">
        <f>VLOOKUP($A128,'Medical Examinations'!$A:$J,2,FALSE)</f>
        <v>38.299999999999997</v>
      </c>
      <c r="C128" s="47">
        <f>VLOOKUP($A128,'Medical Examinations'!$A:$J,3,FALSE)</f>
        <v>9.51</v>
      </c>
      <c r="D128" s="26" t="str">
        <f>VLOOKUP($A128,'Medical Examinations'!$A:$J,4,FALSE)</f>
        <v>No</v>
      </c>
      <c r="E128" s="26" t="str">
        <f>VLOOKUP($A128,'Medical Examinations'!$A:$J,5,FALSE)</f>
        <v>No</v>
      </c>
      <c r="F128" s="26" t="str">
        <f>VLOOKUP($A128,'Medical Examinations'!$A:$J,6,FALSE)</f>
        <v>No</v>
      </c>
      <c r="G128" s="26">
        <f>VLOOKUP($A128,'Medical Examinations'!$A:$J,7,FALSE)</f>
        <v>0</v>
      </c>
      <c r="H128" s="26" t="str">
        <f>VLOOKUP($A128,'Medical Examinations'!$A:$J,8,FALSE)</f>
        <v>yes</v>
      </c>
      <c r="I128" s="26" t="str">
        <f>VLOOKUP($A128,'Medical Examinations'!$A:$J,9,FALSE)</f>
        <v>Obesity</v>
      </c>
      <c r="J128" s="26" t="str">
        <f>VLOOKUP($A128,'Medical Examinations'!$A:$J,10,FALSE)</f>
        <v>Diabetes</v>
      </c>
      <c r="K128">
        <f>VLOOKUP($A128,'Hospitalisation Details'!$A:$K,6,FALSE)</f>
        <v>39221.120000000003</v>
      </c>
      <c r="L128" t="str">
        <f>VLOOKUP($A128,'Hospitalisation Details'!$A:$K,7,FALSE)</f>
        <v>tier - 2</v>
      </c>
      <c r="M128" t="str">
        <f>VLOOKUP($A128,'Hospitalisation Details'!$A:$K,8,FALSE)</f>
        <v>tier - 1</v>
      </c>
      <c r="N128" t="str">
        <f>VLOOKUP($A128,'Hospitalisation Details'!$A:$K,9,FALSE)</f>
        <v>R1011</v>
      </c>
      <c r="O128">
        <f>VLOOKUP($A128,'Hospitalisation Details'!$A:$K,10,FALSE)</f>
        <v>22834</v>
      </c>
      <c r="P128">
        <f>VLOOKUP($A128,'Hospitalisation Details'!$A:$K,11,FALSE)</f>
        <v>60</v>
      </c>
      <c r="Q128" t="str">
        <f>VLOOKUP($A128,'Customer Names'!$A:$E,4,FALSE)</f>
        <v xml:space="preserve"> Guillermo Sr.</v>
      </c>
    </row>
    <row r="129" spans="1:17" x14ac:dyDescent="0.25">
      <c r="A129" s="23" t="s">
        <v>2245</v>
      </c>
      <c r="B129" s="48">
        <f>VLOOKUP($A129,'Medical Examinations'!$A:$J,2,FALSE)</f>
        <v>32.774999999999999</v>
      </c>
      <c r="C129" s="48">
        <f>VLOOKUP($A129,'Medical Examinations'!$A:$J,3,FALSE)</f>
        <v>4.72</v>
      </c>
      <c r="D129" s="23" t="str">
        <f>VLOOKUP($A129,'Medical Examinations'!$A:$J,4,FALSE)</f>
        <v>No</v>
      </c>
      <c r="E129" s="23" t="str">
        <f>VLOOKUP($A129,'Medical Examinations'!$A:$J,5,FALSE)</f>
        <v>No</v>
      </c>
      <c r="F129" s="23" t="str">
        <f>VLOOKUP($A129,'Medical Examinations'!$A:$J,6,FALSE)</f>
        <v>No</v>
      </c>
      <c r="G129" s="23">
        <f>VLOOKUP($A129,'Medical Examinations'!$A:$J,7,FALSE)</f>
        <v>0</v>
      </c>
      <c r="H129" s="23" t="str">
        <f>VLOOKUP($A129,'Medical Examinations'!$A:$J,8,FALSE)</f>
        <v>yes</v>
      </c>
      <c r="I129" s="23" t="str">
        <f>VLOOKUP($A129,'Medical Examinations'!$A:$J,9,FALSE)</f>
        <v>Obesity</v>
      </c>
      <c r="J129" s="23" t="str">
        <f>VLOOKUP($A129,'Medical Examinations'!$A:$J,10,FALSE)</f>
        <v>Normal</v>
      </c>
      <c r="K129">
        <f>VLOOKUP($A129,'Hospitalisation Details'!$A:$K,6,FALSE)</f>
        <v>39125.33</v>
      </c>
      <c r="L129" t="str">
        <f>VLOOKUP($A129,'Hospitalisation Details'!$A:$K,7,FALSE)</f>
        <v>tier - 1</v>
      </c>
      <c r="M129" t="str">
        <f>VLOOKUP($A129,'Hospitalisation Details'!$A:$K,8,FALSE)</f>
        <v>tier - 1</v>
      </c>
      <c r="N129" t="str">
        <f>VLOOKUP($A129,'Hospitalisation Details'!$A:$K,9,FALSE)</f>
        <v>R1016</v>
      </c>
      <c r="O129">
        <f>VLOOKUP($A129,'Hospitalisation Details'!$A:$K,10,FALSE)</f>
        <v>30167</v>
      </c>
      <c r="P129">
        <f>VLOOKUP($A129,'Hospitalisation Details'!$A:$K,11,FALSE)</f>
        <v>40</v>
      </c>
      <c r="Q129" t="str">
        <f>VLOOKUP($A129,'Customer Names'!$A:$E,4,FALSE)</f>
        <v xml:space="preserve"> Ryan C</v>
      </c>
    </row>
    <row r="130" spans="1:17" x14ac:dyDescent="0.25">
      <c r="A130" s="26" t="s">
        <v>2244</v>
      </c>
      <c r="B130" s="47">
        <f>VLOOKUP($A130,'Medical Examinations'!$A:$J,2,FALSE)</f>
        <v>34.200000000000003</v>
      </c>
      <c r="C130" s="47">
        <f>VLOOKUP($A130,'Medical Examinations'!$A:$J,3,FALSE)</f>
        <v>5.91</v>
      </c>
      <c r="D130" s="26" t="str">
        <f>VLOOKUP($A130,'Medical Examinations'!$A:$J,4,FALSE)</f>
        <v>yes</v>
      </c>
      <c r="E130" s="26" t="str">
        <f>VLOOKUP($A130,'Medical Examinations'!$A:$J,5,FALSE)</f>
        <v>No</v>
      </c>
      <c r="F130" s="26" t="str">
        <f>VLOOKUP($A130,'Medical Examinations'!$A:$J,6,FALSE)</f>
        <v>No</v>
      </c>
      <c r="G130" s="26">
        <f>VLOOKUP($A130,'Medical Examinations'!$A:$J,7,FALSE)</f>
        <v>0</v>
      </c>
      <c r="H130" s="26" t="str">
        <f>VLOOKUP($A130,'Medical Examinations'!$A:$J,8,FALSE)</f>
        <v>yes</v>
      </c>
      <c r="I130" s="26" t="str">
        <f>VLOOKUP($A130,'Medical Examinations'!$A:$J,9,FALSE)</f>
        <v>Obesity</v>
      </c>
      <c r="J130" s="26" t="str">
        <f>VLOOKUP($A130,'Medical Examinations'!$A:$J,10,FALSE)</f>
        <v>Prediabetes</v>
      </c>
      <c r="K130">
        <f>VLOOKUP($A130,'Hospitalisation Details'!$A:$K,6,FALSE)</f>
        <v>39047.29</v>
      </c>
      <c r="L130" t="str">
        <f>VLOOKUP($A130,'Hospitalisation Details'!$A:$K,7,FALSE)</f>
        <v>tier - 1</v>
      </c>
      <c r="M130" t="str">
        <f>VLOOKUP($A130,'Hospitalisation Details'!$A:$K,8,FALSE)</f>
        <v>tier - 3</v>
      </c>
      <c r="N130" t="str">
        <f>VLOOKUP($A130,'Hospitalisation Details'!$A:$K,9,FALSE)</f>
        <v>R1017</v>
      </c>
      <c r="O130">
        <f>VLOOKUP($A130,'Hospitalisation Details'!$A:$K,10,FALSE)</f>
        <v>31310</v>
      </c>
      <c r="P130">
        <f>VLOOKUP($A130,'Hospitalisation Details'!$A:$K,11,FALSE)</f>
        <v>37</v>
      </c>
      <c r="Q130" t="str">
        <f>VLOOKUP($A130,'Customer Names'!$A:$E,4,FALSE)</f>
        <v xml:space="preserve"> Dane</v>
      </c>
    </row>
    <row r="131" spans="1:17" x14ac:dyDescent="0.25">
      <c r="A131" s="23" t="s">
        <v>2243</v>
      </c>
      <c r="B131" s="48">
        <f>VLOOKUP($A131,'Medical Examinations'!$A:$J,2,FALSE)</f>
        <v>30.2</v>
      </c>
      <c r="C131" s="48">
        <f>VLOOKUP($A131,'Medical Examinations'!$A:$J,3,FALSE)</f>
        <v>9.58</v>
      </c>
      <c r="D131" s="23" t="str">
        <f>VLOOKUP($A131,'Medical Examinations'!$A:$J,4,FALSE)</f>
        <v>No</v>
      </c>
      <c r="E131" s="23" t="str">
        <f>VLOOKUP($A131,'Medical Examinations'!$A:$J,5,FALSE)</f>
        <v>No</v>
      </c>
      <c r="F131" s="23" t="str">
        <f>VLOOKUP($A131,'Medical Examinations'!$A:$J,6,FALSE)</f>
        <v>No</v>
      </c>
      <c r="G131" s="23">
        <f>VLOOKUP($A131,'Medical Examinations'!$A:$J,7,FALSE)</f>
        <v>0</v>
      </c>
      <c r="H131" s="23" t="str">
        <f>VLOOKUP($A131,'Medical Examinations'!$A:$J,8,FALSE)</f>
        <v>yes</v>
      </c>
      <c r="I131" s="23" t="str">
        <f>VLOOKUP($A131,'Medical Examinations'!$A:$J,9,FALSE)</f>
        <v>Obesity</v>
      </c>
      <c r="J131" s="23" t="str">
        <f>VLOOKUP($A131,'Medical Examinations'!$A:$J,10,FALSE)</f>
        <v>Diabetes</v>
      </c>
      <c r="K131">
        <f>VLOOKUP($A131,'Hospitalisation Details'!$A:$K,6,FALSE)</f>
        <v>38998.550000000003</v>
      </c>
      <c r="L131" t="str">
        <f>VLOOKUP($A131,'Hospitalisation Details'!$A:$K,7,FALSE)</f>
        <v>tier - 1</v>
      </c>
      <c r="M131" t="str">
        <f>VLOOKUP($A131,'Hospitalisation Details'!$A:$K,8,FALSE)</f>
        <v>tier - 1</v>
      </c>
      <c r="N131" t="str">
        <f>VLOOKUP($A131,'Hospitalisation Details'!$A:$K,9,FALSE)</f>
        <v>R1011</v>
      </c>
      <c r="O131">
        <f>VLOOKUP($A131,'Hospitalisation Details'!$A:$K,10,FALSE)</f>
        <v>28775</v>
      </c>
      <c r="P131">
        <f>VLOOKUP($A131,'Hospitalisation Details'!$A:$K,11,FALSE)</f>
        <v>44</v>
      </c>
      <c r="Q131" t="str">
        <f>VLOOKUP($A131,'Customer Names'!$A:$E,4,FALSE)</f>
        <v xml:space="preserve"> Jonas</v>
      </c>
    </row>
    <row r="132" spans="1:17" x14ac:dyDescent="0.25">
      <c r="A132" s="26" t="s">
        <v>2242</v>
      </c>
      <c r="B132" s="47">
        <f>VLOOKUP($A132,'Medical Examinations'!$A:$J,2,FALSE)</f>
        <v>48.32</v>
      </c>
      <c r="C132" s="47">
        <f>VLOOKUP($A132,'Medical Examinations'!$A:$J,3,FALSE)</f>
        <v>5.77</v>
      </c>
      <c r="D132" s="26" t="str">
        <f>VLOOKUP($A132,'Medical Examinations'!$A:$J,4,FALSE)</f>
        <v>No</v>
      </c>
      <c r="E132" s="26" t="str">
        <f>VLOOKUP($A132,'Medical Examinations'!$A:$J,5,FALSE)</f>
        <v>No</v>
      </c>
      <c r="F132" s="26" t="str">
        <f>VLOOKUP($A132,'Medical Examinations'!$A:$J,6,FALSE)</f>
        <v>No</v>
      </c>
      <c r="G132" s="26">
        <f>VLOOKUP($A132,'Medical Examinations'!$A:$J,7,FALSE)</f>
        <v>0</v>
      </c>
      <c r="H132" s="26" t="str">
        <f>VLOOKUP($A132,'Medical Examinations'!$A:$J,8,FALSE)</f>
        <v>yes</v>
      </c>
      <c r="I132" s="26" t="str">
        <f>VLOOKUP($A132,'Medical Examinations'!$A:$J,9,FALSE)</f>
        <v>Obesity</v>
      </c>
      <c r="J132" s="26" t="str">
        <f>VLOOKUP($A132,'Medical Examinations'!$A:$J,10,FALSE)</f>
        <v>Prediabetes</v>
      </c>
      <c r="K132">
        <f>VLOOKUP($A132,'Hospitalisation Details'!$A:$K,6,FALSE)</f>
        <v>38947.43</v>
      </c>
      <c r="L132" t="str">
        <f>VLOOKUP($A132,'Hospitalisation Details'!$A:$K,7,FALSE)</f>
        <v>tier - 2</v>
      </c>
      <c r="M132" t="str">
        <f>VLOOKUP($A132,'Hospitalisation Details'!$A:$K,8,FALSE)</f>
        <v>tier - 3</v>
      </c>
      <c r="N132" t="str">
        <f>VLOOKUP($A132,'Hospitalisation Details'!$A:$K,9,FALSE)</f>
        <v>R1011</v>
      </c>
      <c r="O132">
        <f>VLOOKUP($A132,'Hospitalisation Details'!$A:$K,10,FALSE)</f>
        <v>29488</v>
      </c>
      <c r="P132">
        <f>VLOOKUP($A132,'Hospitalisation Details'!$A:$K,11,FALSE)</f>
        <v>42</v>
      </c>
      <c r="Q132" t="str">
        <f>VLOOKUP($A132,'Customer Names'!$A:$E,4,FALSE)</f>
        <v xml:space="preserve"> George E</v>
      </c>
    </row>
    <row r="133" spans="1:17" x14ac:dyDescent="0.25">
      <c r="A133" s="23" t="s">
        <v>2241</v>
      </c>
      <c r="B133" s="48">
        <f>VLOOKUP($A133,'Medical Examinations'!$A:$J,2,FALSE)</f>
        <v>44.86</v>
      </c>
      <c r="C133" s="48">
        <f>VLOOKUP($A133,'Medical Examinations'!$A:$J,3,FALSE)</f>
        <v>4.38</v>
      </c>
      <c r="D133" s="23" t="str">
        <f>VLOOKUP($A133,'Medical Examinations'!$A:$J,4,FALSE)</f>
        <v>yes</v>
      </c>
      <c r="E133" s="23" t="str">
        <f>VLOOKUP($A133,'Medical Examinations'!$A:$J,5,FALSE)</f>
        <v>No</v>
      </c>
      <c r="F133" s="23" t="str">
        <f>VLOOKUP($A133,'Medical Examinations'!$A:$J,6,FALSE)</f>
        <v>No</v>
      </c>
      <c r="G133" s="23">
        <f>VLOOKUP($A133,'Medical Examinations'!$A:$J,7,FALSE)</f>
        <v>0</v>
      </c>
      <c r="H133" s="23" t="str">
        <f>VLOOKUP($A133,'Medical Examinations'!$A:$J,8,FALSE)</f>
        <v>yes</v>
      </c>
      <c r="I133" s="23" t="str">
        <f>VLOOKUP($A133,'Medical Examinations'!$A:$J,9,FALSE)</f>
        <v>Obesity</v>
      </c>
      <c r="J133" s="23" t="str">
        <f>VLOOKUP($A133,'Medical Examinations'!$A:$J,10,FALSE)</f>
        <v>Normal</v>
      </c>
      <c r="K133">
        <f>VLOOKUP($A133,'Hospitalisation Details'!$A:$K,6,FALSE)</f>
        <v>38932.559999999998</v>
      </c>
      <c r="L133" t="str">
        <f>VLOOKUP($A133,'Hospitalisation Details'!$A:$K,7,FALSE)</f>
        <v>tier - 2</v>
      </c>
      <c r="M133" t="str">
        <f>VLOOKUP($A133,'Hospitalisation Details'!$A:$K,8,FALSE)</f>
        <v>tier - 3</v>
      </c>
      <c r="N133" t="str">
        <f>VLOOKUP($A133,'Hospitalisation Details'!$A:$K,9,FALSE)</f>
        <v>R1011</v>
      </c>
      <c r="O133">
        <f>VLOOKUP($A133,'Hospitalisation Details'!$A:$K,10,FALSE)</f>
        <v>28109</v>
      </c>
      <c r="P133">
        <f>VLOOKUP($A133,'Hospitalisation Details'!$A:$K,11,FALSE)</f>
        <v>46</v>
      </c>
      <c r="Q133" t="str">
        <f>VLOOKUP($A133,'Customer Names'!$A:$E,4,FALSE)</f>
        <v xml:space="preserve"> Sara S</v>
      </c>
    </row>
    <row r="134" spans="1:17" x14ac:dyDescent="0.25">
      <c r="A134" s="26" t="s">
        <v>2240</v>
      </c>
      <c r="B134" s="47">
        <f>VLOOKUP($A134,'Medical Examinations'!$A:$J,2,FALSE)</f>
        <v>52.15</v>
      </c>
      <c r="C134" s="47">
        <f>VLOOKUP($A134,'Medical Examinations'!$A:$J,3,FALSE)</f>
        <v>5.65</v>
      </c>
      <c r="D134" s="26" t="str">
        <f>VLOOKUP($A134,'Medical Examinations'!$A:$J,4,FALSE)</f>
        <v>No</v>
      </c>
      <c r="E134" s="26" t="str">
        <f>VLOOKUP($A134,'Medical Examinations'!$A:$J,5,FALSE)</f>
        <v>No</v>
      </c>
      <c r="F134" s="26" t="str">
        <f>VLOOKUP($A134,'Medical Examinations'!$A:$J,6,FALSE)</f>
        <v>No</v>
      </c>
      <c r="G134" s="26">
        <f>VLOOKUP($A134,'Medical Examinations'!$A:$J,7,FALSE)</f>
        <v>1</v>
      </c>
      <c r="H134" s="26" t="str">
        <f>VLOOKUP($A134,'Medical Examinations'!$A:$J,8,FALSE)</f>
        <v>yes</v>
      </c>
      <c r="I134" s="26" t="str">
        <f>VLOOKUP($A134,'Medical Examinations'!$A:$J,9,FALSE)</f>
        <v>Obesity</v>
      </c>
      <c r="J134" s="26" t="str">
        <f>VLOOKUP($A134,'Medical Examinations'!$A:$J,10,FALSE)</f>
        <v>Normal</v>
      </c>
      <c r="K134">
        <f>VLOOKUP($A134,'Hospitalisation Details'!$A:$K,6,FALSE)</f>
        <v>38924.04</v>
      </c>
      <c r="L134" t="str">
        <f>VLOOKUP($A134,'Hospitalisation Details'!$A:$K,7,FALSE)</f>
        <v>tier - 2</v>
      </c>
      <c r="M134" t="str">
        <f>VLOOKUP($A134,'Hospitalisation Details'!$A:$K,8,FALSE)</f>
        <v>tier - 2</v>
      </c>
      <c r="N134" t="str">
        <f>VLOOKUP($A134,'Hospitalisation Details'!$A:$K,9,FALSE)</f>
        <v>R1011</v>
      </c>
      <c r="O134">
        <f>VLOOKUP($A134,'Hospitalisation Details'!$A:$K,10,FALSE)</f>
        <v>31944</v>
      </c>
      <c r="P134">
        <f>VLOOKUP($A134,'Hospitalisation Details'!$A:$K,11,FALSE)</f>
        <v>35</v>
      </c>
      <c r="Q134" t="str">
        <f>VLOOKUP($A134,'Customer Names'!$A:$E,4,FALSE)</f>
        <v xml:space="preserve"> Nick</v>
      </c>
    </row>
    <row r="135" spans="1:17" x14ac:dyDescent="0.25">
      <c r="A135" s="23" t="s">
        <v>2239</v>
      </c>
      <c r="B135" s="48">
        <f>VLOOKUP($A135,'Medical Examinations'!$A:$J,2,FALSE)</f>
        <v>41.12</v>
      </c>
      <c r="C135" s="48">
        <f>VLOOKUP($A135,'Medical Examinations'!$A:$J,3,FALSE)</f>
        <v>7.54</v>
      </c>
      <c r="D135" s="23" t="str">
        <f>VLOOKUP($A135,'Medical Examinations'!$A:$J,4,FALSE)</f>
        <v>yes</v>
      </c>
      <c r="E135" s="23" t="str">
        <f>VLOOKUP($A135,'Medical Examinations'!$A:$J,5,FALSE)</f>
        <v>No</v>
      </c>
      <c r="F135" s="23" t="str">
        <f>VLOOKUP($A135,'Medical Examinations'!$A:$J,6,FALSE)</f>
        <v>No</v>
      </c>
      <c r="G135" s="23">
        <f>VLOOKUP($A135,'Medical Examinations'!$A:$J,7,FALSE)</f>
        <v>0</v>
      </c>
      <c r="H135" s="23" t="str">
        <f>VLOOKUP($A135,'Medical Examinations'!$A:$J,8,FALSE)</f>
        <v>yes</v>
      </c>
      <c r="I135" s="23" t="str">
        <f>VLOOKUP($A135,'Medical Examinations'!$A:$J,9,FALSE)</f>
        <v>Obesity</v>
      </c>
      <c r="J135" s="23" t="str">
        <f>VLOOKUP($A135,'Medical Examinations'!$A:$J,10,FALSE)</f>
        <v>Diabetes</v>
      </c>
      <c r="K135">
        <f>VLOOKUP($A135,'Hospitalisation Details'!$A:$K,6,FALSE)</f>
        <v>38893.360000000001</v>
      </c>
      <c r="L135" t="str">
        <f>VLOOKUP($A135,'Hospitalisation Details'!$A:$K,7,FALSE)</f>
        <v>tier - 1</v>
      </c>
      <c r="M135" t="str">
        <f>VLOOKUP($A135,'Hospitalisation Details'!$A:$K,8,FALSE)</f>
        <v>tier - 2</v>
      </c>
      <c r="N135" t="str">
        <f>VLOOKUP($A135,'Hospitalisation Details'!$A:$K,9,FALSE)</f>
        <v>R1011</v>
      </c>
      <c r="O135">
        <f>VLOOKUP($A135,'Hospitalisation Details'!$A:$K,10,FALSE)</f>
        <v>24683</v>
      </c>
      <c r="P135">
        <f>VLOOKUP($A135,'Hospitalisation Details'!$A:$K,11,FALSE)</f>
        <v>55</v>
      </c>
      <c r="Q135" t="str">
        <f>VLOOKUP($A135,'Customer Names'!$A:$E,4,FALSE)</f>
        <v xml:space="preserve"> Timothy</v>
      </c>
    </row>
    <row r="136" spans="1:17" x14ac:dyDescent="0.25">
      <c r="A136" s="26" t="s">
        <v>2238</v>
      </c>
      <c r="B136" s="47">
        <f>VLOOKUP($A136,'Medical Examinations'!$A:$J,2,FALSE)</f>
        <v>38.39</v>
      </c>
      <c r="C136" s="47">
        <f>VLOOKUP($A136,'Medical Examinations'!$A:$J,3,FALSE)</f>
        <v>5.1100000000000003</v>
      </c>
      <c r="D136" s="26" t="str">
        <f>VLOOKUP($A136,'Medical Examinations'!$A:$J,4,FALSE)</f>
        <v>yes</v>
      </c>
      <c r="E136" s="26" t="str">
        <f>VLOOKUP($A136,'Medical Examinations'!$A:$J,5,FALSE)</f>
        <v>No</v>
      </c>
      <c r="F136" s="26" t="str">
        <f>VLOOKUP($A136,'Medical Examinations'!$A:$J,6,FALSE)</f>
        <v>No</v>
      </c>
      <c r="G136" s="26">
        <f>VLOOKUP($A136,'Medical Examinations'!$A:$J,7,FALSE)</f>
        <v>1</v>
      </c>
      <c r="H136" s="26" t="str">
        <f>VLOOKUP($A136,'Medical Examinations'!$A:$J,8,FALSE)</f>
        <v>yes</v>
      </c>
      <c r="I136" s="26" t="str">
        <f>VLOOKUP($A136,'Medical Examinations'!$A:$J,9,FALSE)</f>
        <v>Obesity</v>
      </c>
      <c r="J136" s="26" t="str">
        <f>VLOOKUP($A136,'Medical Examinations'!$A:$J,10,FALSE)</f>
        <v>Normal</v>
      </c>
      <c r="K136">
        <f>VLOOKUP($A136,'Hospitalisation Details'!$A:$K,6,FALSE)</f>
        <v>38869.25</v>
      </c>
      <c r="L136" t="str">
        <f>VLOOKUP($A136,'Hospitalisation Details'!$A:$K,7,FALSE)</f>
        <v>tier - 2</v>
      </c>
      <c r="M136" t="str">
        <f>VLOOKUP($A136,'Hospitalisation Details'!$A:$K,8,FALSE)</f>
        <v>tier - 2</v>
      </c>
      <c r="N136" t="str">
        <f>VLOOKUP($A136,'Hospitalisation Details'!$A:$K,9,FALSE)</f>
        <v>R1011</v>
      </c>
      <c r="O136">
        <f>VLOOKUP($A136,'Hospitalisation Details'!$A:$K,10,FALSE)</f>
        <v>23534</v>
      </c>
      <c r="P136">
        <f>VLOOKUP($A136,'Hospitalisation Details'!$A:$K,11,FALSE)</f>
        <v>59</v>
      </c>
      <c r="Q136" t="str">
        <f>VLOOKUP($A136,'Customer Names'!$A:$E,4,FALSE)</f>
        <v xml:space="preserve"> Becky L</v>
      </c>
    </row>
    <row r="137" spans="1:17" x14ac:dyDescent="0.25">
      <c r="A137" s="23" t="s">
        <v>2237</v>
      </c>
      <c r="B137" s="48">
        <f>VLOOKUP($A137,'Medical Examinations'!$A:$J,2,FALSE)</f>
        <v>46.85</v>
      </c>
      <c r="C137" s="48">
        <f>VLOOKUP($A137,'Medical Examinations'!$A:$J,3,FALSE)</f>
        <v>4.25</v>
      </c>
      <c r="D137" s="23" t="str">
        <f>VLOOKUP($A137,'Medical Examinations'!$A:$J,4,FALSE)</f>
        <v>No</v>
      </c>
      <c r="E137" s="23" t="str">
        <f>VLOOKUP($A137,'Medical Examinations'!$A:$J,5,FALSE)</f>
        <v>No</v>
      </c>
      <c r="F137" s="23" t="str">
        <f>VLOOKUP($A137,'Medical Examinations'!$A:$J,6,FALSE)</f>
        <v>Yes</v>
      </c>
      <c r="G137" s="23">
        <f>VLOOKUP($A137,'Medical Examinations'!$A:$J,7,FALSE)</f>
        <v>1</v>
      </c>
      <c r="H137" s="23" t="str">
        <f>VLOOKUP($A137,'Medical Examinations'!$A:$J,8,FALSE)</f>
        <v>yes</v>
      </c>
      <c r="I137" s="23" t="str">
        <f>VLOOKUP($A137,'Medical Examinations'!$A:$J,9,FALSE)</f>
        <v>Obesity</v>
      </c>
      <c r="J137" s="23" t="str">
        <f>VLOOKUP($A137,'Medical Examinations'!$A:$J,10,FALSE)</f>
        <v>Normal</v>
      </c>
      <c r="K137">
        <f>VLOOKUP($A137,'Hospitalisation Details'!$A:$K,6,FALSE)</f>
        <v>38836.980000000003</v>
      </c>
      <c r="L137" t="str">
        <f>VLOOKUP($A137,'Hospitalisation Details'!$A:$K,7,FALSE)</f>
        <v>tier - 2</v>
      </c>
      <c r="M137" t="str">
        <f>VLOOKUP($A137,'Hospitalisation Details'!$A:$K,8,FALSE)</f>
        <v>tier - 1</v>
      </c>
      <c r="N137" t="str">
        <f>VLOOKUP($A137,'Hospitalisation Details'!$A:$K,9,FALSE)</f>
        <v>R1011</v>
      </c>
      <c r="O137">
        <f>VLOOKUP($A137,'Hospitalisation Details'!$A:$K,10,FALSE)</f>
        <v>29192</v>
      </c>
      <c r="P137">
        <f>VLOOKUP($A137,'Hospitalisation Details'!$A:$K,11,FALSE)</f>
        <v>43</v>
      </c>
      <c r="Q137" t="str">
        <f>VLOOKUP($A137,'Customer Names'!$A:$E,4,FALSE)</f>
        <v xml:space="preserve"> Steph K.</v>
      </c>
    </row>
    <row r="138" spans="1:17" x14ac:dyDescent="0.25">
      <c r="A138" s="26" t="s">
        <v>2236</v>
      </c>
      <c r="B138" s="47">
        <f>VLOOKUP($A138,'Medical Examinations'!$A:$J,2,FALSE)</f>
        <v>42.24</v>
      </c>
      <c r="C138" s="47">
        <f>VLOOKUP($A138,'Medical Examinations'!$A:$J,3,FALSE)</f>
        <v>5.55</v>
      </c>
      <c r="D138" s="26" t="str">
        <f>VLOOKUP($A138,'Medical Examinations'!$A:$J,4,FALSE)</f>
        <v>No</v>
      </c>
      <c r="E138" s="26" t="str">
        <f>VLOOKUP($A138,'Medical Examinations'!$A:$J,5,FALSE)</f>
        <v>yes</v>
      </c>
      <c r="F138" s="26" t="str">
        <f>VLOOKUP($A138,'Medical Examinations'!$A:$J,6,FALSE)</f>
        <v>No</v>
      </c>
      <c r="G138" s="26">
        <f>VLOOKUP($A138,'Medical Examinations'!$A:$J,7,FALSE)</f>
        <v>1</v>
      </c>
      <c r="H138" s="26" t="str">
        <f>VLOOKUP($A138,'Medical Examinations'!$A:$J,8,FALSE)</f>
        <v>yes</v>
      </c>
      <c r="I138" s="26" t="str">
        <f>VLOOKUP($A138,'Medical Examinations'!$A:$J,9,FALSE)</f>
        <v>Obesity</v>
      </c>
      <c r="J138" s="26" t="str">
        <f>VLOOKUP($A138,'Medical Examinations'!$A:$J,10,FALSE)</f>
        <v>Normal</v>
      </c>
      <c r="K138">
        <f>VLOOKUP($A138,'Hospitalisation Details'!$A:$K,6,FALSE)</f>
        <v>38792.69</v>
      </c>
      <c r="L138" t="str">
        <f>VLOOKUP($A138,'Hospitalisation Details'!$A:$K,7,FALSE)</f>
        <v>tier - 2</v>
      </c>
      <c r="M138" t="str">
        <f>VLOOKUP($A138,'Hospitalisation Details'!$A:$K,8,FALSE)</f>
        <v>tier - 2</v>
      </c>
      <c r="N138" t="str">
        <f>VLOOKUP($A138,'Hospitalisation Details'!$A:$K,9,FALSE)</f>
        <v>R1013</v>
      </c>
      <c r="O138">
        <f>VLOOKUP($A138,'Hospitalisation Details'!$A:$K,10,FALSE)</f>
        <v>38326</v>
      </c>
      <c r="P138">
        <f>VLOOKUP($A138,'Hospitalisation Details'!$A:$K,11,FALSE)</f>
        <v>18</v>
      </c>
      <c r="Q138" t="str">
        <f>VLOOKUP($A138,'Customer Names'!$A:$E,4,FALSE)</f>
        <v xml:space="preserve"> Kristine B.</v>
      </c>
    </row>
    <row r="139" spans="1:17" x14ac:dyDescent="0.25">
      <c r="A139" s="23" t="s">
        <v>2235</v>
      </c>
      <c r="B139" s="48">
        <f>VLOOKUP($A139,'Medical Examinations'!$A:$J,2,FALSE)</f>
        <v>34.39</v>
      </c>
      <c r="C139" s="48">
        <f>VLOOKUP($A139,'Medical Examinations'!$A:$J,3,FALSE)</f>
        <v>5.78</v>
      </c>
      <c r="D139" s="23" t="str">
        <f>VLOOKUP($A139,'Medical Examinations'!$A:$J,4,FALSE)</f>
        <v>No</v>
      </c>
      <c r="E139" s="23" t="str">
        <f>VLOOKUP($A139,'Medical Examinations'!$A:$J,5,FALSE)</f>
        <v>No</v>
      </c>
      <c r="F139" s="23" t="str">
        <f>VLOOKUP($A139,'Medical Examinations'!$A:$J,6,FALSE)</f>
        <v>No</v>
      </c>
      <c r="G139" s="23">
        <f>VLOOKUP($A139,'Medical Examinations'!$A:$J,7,FALSE)</f>
        <v>0</v>
      </c>
      <c r="H139" s="23" t="str">
        <f>VLOOKUP($A139,'Medical Examinations'!$A:$J,8,FALSE)</f>
        <v>yes</v>
      </c>
      <c r="I139" s="23" t="str">
        <f>VLOOKUP($A139,'Medical Examinations'!$A:$J,9,FALSE)</f>
        <v>Obesity</v>
      </c>
      <c r="J139" s="23" t="str">
        <f>VLOOKUP($A139,'Medical Examinations'!$A:$J,10,FALSE)</f>
        <v>Prediabetes</v>
      </c>
      <c r="K139">
        <f>VLOOKUP($A139,'Hospitalisation Details'!$A:$K,6,FALSE)</f>
        <v>38746.36</v>
      </c>
      <c r="L139" t="str">
        <f>VLOOKUP($A139,'Hospitalisation Details'!$A:$K,7,FALSE)</f>
        <v>tier - 1</v>
      </c>
      <c r="M139" t="str">
        <f>VLOOKUP($A139,'Hospitalisation Details'!$A:$K,8,FALSE)</f>
        <v>tier - 2</v>
      </c>
      <c r="N139" t="str">
        <f>VLOOKUP($A139,'Hospitalisation Details'!$A:$K,9,FALSE)</f>
        <v>R1012</v>
      </c>
      <c r="O139">
        <f>VLOOKUP($A139,'Hospitalisation Details'!$A:$K,10,FALSE)</f>
        <v>33550</v>
      </c>
      <c r="P139">
        <f>VLOOKUP($A139,'Hospitalisation Details'!$A:$K,11,FALSE)</f>
        <v>31</v>
      </c>
      <c r="Q139" t="str">
        <f>VLOOKUP($A139,'Customer Names'!$A:$E,4,FALSE)</f>
        <v xml:space="preserve"> Taylor B</v>
      </c>
    </row>
    <row r="140" spans="1:17" x14ac:dyDescent="0.25">
      <c r="A140" s="26" t="s">
        <v>2234</v>
      </c>
      <c r="B140" s="47">
        <f>VLOOKUP($A140,'Medical Examinations'!$A:$J,2,FALSE)</f>
        <v>42.89</v>
      </c>
      <c r="C140" s="47">
        <f>VLOOKUP($A140,'Medical Examinations'!$A:$J,3,FALSE)</f>
        <v>5.28</v>
      </c>
      <c r="D140" s="26" t="str">
        <f>VLOOKUP($A140,'Medical Examinations'!$A:$J,4,FALSE)</f>
        <v>yes</v>
      </c>
      <c r="E140" s="26" t="str">
        <f>VLOOKUP($A140,'Medical Examinations'!$A:$J,5,FALSE)</f>
        <v>No</v>
      </c>
      <c r="F140" s="26" t="str">
        <f>VLOOKUP($A140,'Medical Examinations'!$A:$J,6,FALSE)</f>
        <v>No</v>
      </c>
      <c r="G140" s="26">
        <f>VLOOKUP($A140,'Medical Examinations'!$A:$J,7,FALSE)</f>
        <v>0</v>
      </c>
      <c r="H140" s="26" t="str">
        <f>VLOOKUP($A140,'Medical Examinations'!$A:$J,8,FALSE)</f>
        <v>yes</v>
      </c>
      <c r="I140" s="26" t="str">
        <f>VLOOKUP($A140,'Medical Examinations'!$A:$J,9,FALSE)</f>
        <v>Obesity</v>
      </c>
      <c r="J140" s="26" t="str">
        <f>VLOOKUP($A140,'Medical Examinations'!$A:$J,10,FALSE)</f>
        <v>Normal</v>
      </c>
      <c r="K140">
        <f>VLOOKUP($A140,'Hospitalisation Details'!$A:$K,6,FALSE)</f>
        <v>38740.120000000003</v>
      </c>
      <c r="L140" t="str">
        <f>VLOOKUP($A140,'Hospitalisation Details'!$A:$K,7,FALSE)</f>
        <v>tier - 2</v>
      </c>
      <c r="M140" t="str">
        <f>VLOOKUP($A140,'Hospitalisation Details'!$A:$K,8,FALSE)</f>
        <v>tier - 2</v>
      </c>
      <c r="N140" t="str">
        <f>VLOOKUP($A140,'Hospitalisation Details'!$A:$K,9,FALSE)</f>
        <v>R1012</v>
      </c>
      <c r="O140">
        <f>VLOOKUP($A140,'Hospitalisation Details'!$A:$K,10,FALSE)</f>
        <v>27926</v>
      </c>
      <c r="P140">
        <f>VLOOKUP($A140,'Hospitalisation Details'!$A:$K,11,FALSE)</f>
        <v>46</v>
      </c>
      <c r="Q140" t="str">
        <f>VLOOKUP($A140,'Customer Names'!$A:$E,4,FALSE)</f>
        <v xml:space="preserve"> William</v>
      </c>
    </row>
    <row r="141" spans="1:17" x14ac:dyDescent="0.25">
      <c r="A141" s="23" t="s">
        <v>2233</v>
      </c>
      <c r="B141" s="48">
        <f>VLOOKUP($A141,'Medical Examinations'!$A:$J,2,FALSE)</f>
        <v>36.299999999999997</v>
      </c>
      <c r="C141" s="48">
        <f>VLOOKUP($A141,'Medical Examinations'!$A:$J,3,FALSE)</f>
        <v>5.39</v>
      </c>
      <c r="D141" s="23" t="str">
        <f>VLOOKUP($A141,'Medical Examinations'!$A:$J,4,FALSE)</f>
        <v>No</v>
      </c>
      <c r="E141" s="23" t="str">
        <f>VLOOKUP($A141,'Medical Examinations'!$A:$J,5,FALSE)</f>
        <v>No</v>
      </c>
      <c r="F141" s="23" t="str">
        <f>VLOOKUP($A141,'Medical Examinations'!$A:$J,6,FALSE)</f>
        <v>No</v>
      </c>
      <c r="G141" s="23">
        <f>VLOOKUP($A141,'Medical Examinations'!$A:$J,7,FALSE)</f>
        <v>0</v>
      </c>
      <c r="H141" s="23" t="str">
        <f>VLOOKUP($A141,'Medical Examinations'!$A:$J,8,FALSE)</f>
        <v>yes</v>
      </c>
      <c r="I141" s="23" t="str">
        <f>VLOOKUP($A141,'Medical Examinations'!$A:$J,9,FALSE)</f>
        <v>Obesity</v>
      </c>
      <c r="J141" s="23" t="str">
        <f>VLOOKUP($A141,'Medical Examinations'!$A:$J,10,FALSE)</f>
        <v>Normal</v>
      </c>
      <c r="K141">
        <f>VLOOKUP($A141,'Hospitalisation Details'!$A:$K,6,FALSE)</f>
        <v>38711</v>
      </c>
      <c r="L141" t="str">
        <f>VLOOKUP($A141,'Hospitalisation Details'!$A:$K,7,FALSE)</f>
        <v>tier - 2</v>
      </c>
      <c r="M141" t="str">
        <f>VLOOKUP($A141,'Hospitalisation Details'!$A:$K,8,FALSE)</f>
        <v>tier - 2</v>
      </c>
      <c r="N141" t="str">
        <f>VLOOKUP($A141,'Hospitalisation Details'!$A:$K,9,FALSE)</f>
        <v>R1011</v>
      </c>
      <c r="O141">
        <f>VLOOKUP($A141,'Hospitalisation Details'!$A:$K,10,FALSE)</f>
        <v>33544</v>
      </c>
      <c r="P141">
        <f>VLOOKUP($A141,'Hospitalisation Details'!$A:$K,11,FALSE)</f>
        <v>31</v>
      </c>
      <c r="Q141" t="str">
        <f>VLOOKUP($A141,'Customer Names'!$A:$E,4,FALSE)</f>
        <v xml:space="preserve"> Sage</v>
      </c>
    </row>
    <row r="142" spans="1:17" x14ac:dyDescent="0.25">
      <c r="A142" s="26" t="s">
        <v>2232</v>
      </c>
      <c r="B142" s="47">
        <f>VLOOKUP($A142,'Medical Examinations'!$A:$J,2,FALSE)</f>
        <v>35.200000000000003</v>
      </c>
      <c r="C142" s="47">
        <f>VLOOKUP($A142,'Medical Examinations'!$A:$J,3,FALSE)</f>
        <v>8.01</v>
      </c>
      <c r="D142" s="26" t="str">
        <f>VLOOKUP($A142,'Medical Examinations'!$A:$J,4,FALSE)</f>
        <v>yes</v>
      </c>
      <c r="E142" s="26" t="str">
        <f>VLOOKUP($A142,'Medical Examinations'!$A:$J,5,FALSE)</f>
        <v>No</v>
      </c>
      <c r="F142" s="26" t="str">
        <f>VLOOKUP($A142,'Medical Examinations'!$A:$J,6,FALSE)</f>
        <v>No</v>
      </c>
      <c r="G142" s="26">
        <f>VLOOKUP($A142,'Medical Examinations'!$A:$J,7,FALSE)</f>
        <v>1</v>
      </c>
      <c r="H142" s="26" t="str">
        <f>VLOOKUP($A142,'Medical Examinations'!$A:$J,8,FALSE)</f>
        <v>yes</v>
      </c>
      <c r="I142" s="26" t="str">
        <f>VLOOKUP($A142,'Medical Examinations'!$A:$J,9,FALSE)</f>
        <v>Obesity</v>
      </c>
      <c r="J142" s="26" t="str">
        <f>VLOOKUP($A142,'Medical Examinations'!$A:$J,10,FALSE)</f>
        <v>Diabetes</v>
      </c>
      <c r="K142">
        <f>VLOOKUP($A142,'Hospitalisation Details'!$A:$K,6,FALSE)</f>
        <v>38709.18</v>
      </c>
      <c r="L142" t="str">
        <f>VLOOKUP($A142,'Hospitalisation Details'!$A:$K,7,FALSE)</f>
        <v>tier - 1</v>
      </c>
      <c r="M142" t="str">
        <f>VLOOKUP($A142,'Hospitalisation Details'!$A:$K,8,FALSE)</f>
        <v>tier - 3</v>
      </c>
      <c r="N142" t="str">
        <f>VLOOKUP($A142,'Hospitalisation Details'!$A:$K,9,FALSE)</f>
        <v>R1013</v>
      </c>
      <c r="O142">
        <f>VLOOKUP($A142,'Hospitalisation Details'!$A:$K,10,FALSE)</f>
        <v>31613</v>
      </c>
      <c r="P142">
        <f>VLOOKUP($A142,'Hospitalisation Details'!$A:$K,11,FALSE)</f>
        <v>36</v>
      </c>
      <c r="Q142" t="str">
        <f>VLOOKUP($A142,'Customer Names'!$A:$E,4,FALSE)</f>
        <v xml:space="preserve"> Cole</v>
      </c>
    </row>
    <row r="143" spans="1:17" x14ac:dyDescent="0.25">
      <c r="A143" s="23" t="s">
        <v>2231</v>
      </c>
      <c r="B143" s="48">
        <f>VLOOKUP($A143,'Medical Examinations'!$A:$J,2,FALSE)</f>
        <v>53.62</v>
      </c>
      <c r="C143" s="48">
        <f>VLOOKUP($A143,'Medical Examinations'!$A:$J,3,FALSE)</f>
        <v>5.21</v>
      </c>
      <c r="D143" s="23" t="str">
        <f>VLOOKUP($A143,'Medical Examinations'!$A:$J,4,FALSE)</f>
        <v>No</v>
      </c>
      <c r="E143" s="23" t="str">
        <f>VLOOKUP($A143,'Medical Examinations'!$A:$J,5,FALSE)</f>
        <v>No</v>
      </c>
      <c r="F143" s="23" t="str">
        <f>VLOOKUP($A143,'Medical Examinations'!$A:$J,6,FALSE)</f>
        <v>No</v>
      </c>
      <c r="G143" s="23">
        <f>VLOOKUP($A143,'Medical Examinations'!$A:$J,7,FALSE)</f>
        <v>0</v>
      </c>
      <c r="H143" s="23" t="str">
        <f>VLOOKUP($A143,'Medical Examinations'!$A:$J,8,FALSE)</f>
        <v>yes</v>
      </c>
      <c r="I143" s="23" t="str">
        <f>VLOOKUP($A143,'Medical Examinations'!$A:$J,9,FALSE)</f>
        <v>Obesity</v>
      </c>
      <c r="J143" s="23" t="str">
        <f>VLOOKUP($A143,'Medical Examinations'!$A:$J,10,FALSE)</f>
        <v>Normal</v>
      </c>
      <c r="K143">
        <f>VLOOKUP($A143,'Hospitalisation Details'!$A:$K,6,FALSE)</f>
        <v>38652.089999999997</v>
      </c>
      <c r="L143" t="str">
        <f>VLOOKUP($A143,'Hospitalisation Details'!$A:$K,7,FALSE)</f>
        <v>tier - 2</v>
      </c>
      <c r="M143" t="str">
        <f>VLOOKUP($A143,'Hospitalisation Details'!$A:$K,8,FALSE)</f>
        <v>tier - 2</v>
      </c>
      <c r="N143" t="str">
        <f>VLOOKUP($A143,'Hospitalisation Details'!$A:$K,9,FALSE)</f>
        <v>R1011</v>
      </c>
      <c r="O143">
        <f>VLOOKUP($A143,'Hospitalisation Details'!$A:$K,10,FALSE)</f>
        <v>33067</v>
      </c>
      <c r="P143">
        <f>VLOOKUP($A143,'Hospitalisation Details'!$A:$K,11,FALSE)</f>
        <v>32</v>
      </c>
      <c r="Q143" t="str">
        <f>VLOOKUP($A143,'Customer Names'!$A:$E,4,FALSE)</f>
        <v xml:space="preserve"> Jesse</v>
      </c>
    </row>
    <row r="144" spans="1:17" x14ac:dyDescent="0.25">
      <c r="A144" s="26" t="s">
        <v>2230</v>
      </c>
      <c r="B144" s="47">
        <f>VLOOKUP($A144,'Medical Examinations'!$A:$J,2,FALSE)</f>
        <v>36.67</v>
      </c>
      <c r="C144" s="47">
        <f>VLOOKUP($A144,'Medical Examinations'!$A:$J,3,FALSE)</f>
        <v>6.27</v>
      </c>
      <c r="D144" s="26" t="str">
        <f>VLOOKUP($A144,'Medical Examinations'!$A:$J,4,FALSE)</f>
        <v>No</v>
      </c>
      <c r="E144" s="26" t="str">
        <f>VLOOKUP($A144,'Medical Examinations'!$A:$J,5,FALSE)</f>
        <v>No</v>
      </c>
      <c r="F144" s="26" t="str">
        <f>VLOOKUP($A144,'Medical Examinations'!$A:$J,6,FALSE)</f>
        <v>No</v>
      </c>
      <c r="G144" s="26">
        <f>VLOOKUP($A144,'Medical Examinations'!$A:$J,7,FALSE)</f>
        <v>0</v>
      </c>
      <c r="H144" s="26" t="str">
        <f>VLOOKUP($A144,'Medical Examinations'!$A:$J,8,FALSE)</f>
        <v>yes</v>
      </c>
      <c r="I144" s="26" t="str">
        <f>VLOOKUP($A144,'Medical Examinations'!$A:$J,9,FALSE)</f>
        <v>Obesity</v>
      </c>
      <c r="J144" s="26" t="str">
        <f>VLOOKUP($A144,'Medical Examinations'!$A:$J,10,FALSE)</f>
        <v>Prediabetes</v>
      </c>
      <c r="K144">
        <f>VLOOKUP($A144,'Hospitalisation Details'!$A:$K,6,FALSE)</f>
        <v>38511.629999999997</v>
      </c>
      <c r="L144" t="str">
        <f>VLOOKUP($A144,'Hospitalisation Details'!$A:$K,7,FALSE)</f>
        <v>tier - 2</v>
      </c>
      <c r="M144" t="str">
        <f>VLOOKUP($A144,'Hospitalisation Details'!$A:$K,8,FALSE)</f>
        <v>tier - 2</v>
      </c>
      <c r="N144" t="str">
        <f>VLOOKUP($A144,'Hospitalisation Details'!$A:$K,9,FALSE)</f>
        <v>R1024</v>
      </c>
      <c r="O144">
        <f>VLOOKUP($A144,'Hospitalisation Details'!$A:$K,10,FALSE)</f>
        <v>36476</v>
      </c>
      <c r="P144">
        <f>VLOOKUP($A144,'Hospitalisation Details'!$A:$K,11,FALSE)</f>
        <v>23</v>
      </c>
      <c r="Q144" t="str">
        <f>VLOOKUP($A144,'Customer Names'!$A:$E,4,FALSE)</f>
        <v xml:space="preserve"> Tammi J.</v>
      </c>
    </row>
    <row r="145" spans="1:17" x14ac:dyDescent="0.25">
      <c r="A145" s="23" t="s">
        <v>2229</v>
      </c>
      <c r="B145" s="48">
        <f>VLOOKUP($A145,'Medical Examinations'!$A:$J,2,FALSE)</f>
        <v>33.4</v>
      </c>
      <c r="C145" s="48">
        <f>VLOOKUP($A145,'Medical Examinations'!$A:$J,3,FALSE)</f>
        <v>10.73</v>
      </c>
      <c r="D145" s="23" t="str">
        <f>VLOOKUP($A145,'Medical Examinations'!$A:$J,4,FALSE)</f>
        <v>yes</v>
      </c>
      <c r="E145" s="23" t="str">
        <f>VLOOKUP($A145,'Medical Examinations'!$A:$J,5,FALSE)</f>
        <v>No</v>
      </c>
      <c r="F145" s="23" t="str">
        <f>VLOOKUP($A145,'Medical Examinations'!$A:$J,6,FALSE)</f>
        <v>No</v>
      </c>
      <c r="G145" s="23">
        <f>VLOOKUP($A145,'Medical Examinations'!$A:$J,7,FALSE)</f>
        <v>1</v>
      </c>
      <c r="H145" s="23" t="str">
        <f>VLOOKUP($A145,'Medical Examinations'!$A:$J,8,FALSE)</f>
        <v>yes</v>
      </c>
      <c r="I145" s="23" t="str">
        <f>VLOOKUP($A145,'Medical Examinations'!$A:$J,9,FALSE)</f>
        <v>Obesity</v>
      </c>
      <c r="J145" s="23" t="str">
        <f>VLOOKUP($A145,'Medical Examinations'!$A:$J,10,FALSE)</f>
        <v>Diabetes</v>
      </c>
      <c r="K145">
        <f>VLOOKUP($A145,'Hospitalisation Details'!$A:$K,6,FALSE)</f>
        <v>38415.47</v>
      </c>
      <c r="L145" t="str">
        <f>VLOOKUP($A145,'Hospitalisation Details'!$A:$K,7,FALSE)</f>
        <v>tier - 1</v>
      </c>
      <c r="M145" t="str">
        <f>VLOOKUP($A145,'Hospitalisation Details'!$A:$K,8,FALSE)</f>
        <v>tier - 2</v>
      </c>
      <c r="N145" t="str">
        <f>VLOOKUP($A145,'Hospitalisation Details'!$A:$K,9,FALSE)</f>
        <v>R1011</v>
      </c>
      <c r="O145">
        <f>VLOOKUP($A145,'Hospitalisation Details'!$A:$K,10,FALSE)</f>
        <v>31584</v>
      </c>
      <c r="P145">
        <f>VLOOKUP($A145,'Hospitalisation Details'!$A:$K,11,FALSE)</f>
        <v>36</v>
      </c>
      <c r="Q145" t="str">
        <f>VLOOKUP($A145,'Customer Names'!$A:$E,4,FALSE)</f>
        <v xml:space="preserve"> Matthew S.</v>
      </c>
    </row>
    <row r="146" spans="1:17" x14ac:dyDescent="0.25">
      <c r="A146" s="26" t="s">
        <v>2228</v>
      </c>
      <c r="B146" s="47">
        <f>VLOOKUP($A146,'Medical Examinations'!$A:$J,2,FALSE)</f>
        <v>42.71</v>
      </c>
      <c r="C146" s="47">
        <f>VLOOKUP($A146,'Medical Examinations'!$A:$J,3,FALSE)</f>
        <v>10.52</v>
      </c>
      <c r="D146" s="26" t="str">
        <f>VLOOKUP($A146,'Medical Examinations'!$A:$J,4,FALSE)</f>
        <v>No</v>
      </c>
      <c r="E146" s="26" t="str">
        <f>VLOOKUP($A146,'Medical Examinations'!$A:$J,5,FALSE)</f>
        <v>No</v>
      </c>
      <c r="F146" s="26" t="str">
        <f>VLOOKUP($A146,'Medical Examinations'!$A:$J,6,FALSE)</f>
        <v>No</v>
      </c>
      <c r="G146" s="26">
        <f>VLOOKUP($A146,'Medical Examinations'!$A:$J,7,FALSE)</f>
        <v>0</v>
      </c>
      <c r="H146" s="26" t="str">
        <f>VLOOKUP($A146,'Medical Examinations'!$A:$J,8,FALSE)</f>
        <v>yes</v>
      </c>
      <c r="I146" s="26" t="str">
        <f>VLOOKUP($A146,'Medical Examinations'!$A:$J,9,FALSE)</f>
        <v>Obesity</v>
      </c>
      <c r="J146" s="26" t="str">
        <f>VLOOKUP($A146,'Medical Examinations'!$A:$J,10,FALSE)</f>
        <v>Diabetes</v>
      </c>
      <c r="K146">
        <f>VLOOKUP($A146,'Hospitalisation Details'!$A:$K,6,FALSE)</f>
        <v>38405.26</v>
      </c>
      <c r="L146" t="str">
        <f>VLOOKUP($A146,'Hospitalisation Details'!$A:$K,7,FALSE)</f>
        <v>tier - 2</v>
      </c>
      <c r="M146" t="str">
        <f>VLOOKUP($A146,'Hospitalisation Details'!$A:$K,8,FALSE)</f>
        <v>tier - 1</v>
      </c>
      <c r="N146" t="str">
        <f>VLOOKUP($A146,'Hospitalisation Details'!$A:$K,9,FALSE)</f>
        <v>R1011</v>
      </c>
      <c r="O146">
        <f>VLOOKUP($A146,'Hospitalisation Details'!$A:$K,10,FALSE)</f>
        <v>26290</v>
      </c>
      <c r="P146">
        <f>VLOOKUP($A146,'Hospitalisation Details'!$A:$K,11,FALSE)</f>
        <v>51</v>
      </c>
      <c r="Q146" t="str">
        <f>VLOOKUP($A146,'Customer Names'!$A:$E,4,FALSE)</f>
        <v xml:space="preserve"> Eric</v>
      </c>
    </row>
    <row r="147" spans="1:17" x14ac:dyDescent="0.25">
      <c r="A147" s="23" t="s">
        <v>2227</v>
      </c>
      <c r="B147" s="48">
        <f>VLOOKUP($A147,'Medical Examinations'!$A:$J,2,FALSE)</f>
        <v>41.52</v>
      </c>
      <c r="C147" s="48">
        <f>VLOOKUP($A147,'Medical Examinations'!$A:$J,3,FALSE)</f>
        <v>11.82</v>
      </c>
      <c r="D147" s="23" t="str">
        <f>VLOOKUP($A147,'Medical Examinations'!$A:$J,4,FALSE)</f>
        <v>yes</v>
      </c>
      <c r="E147" s="23" t="str">
        <f>VLOOKUP($A147,'Medical Examinations'!$A:$J,5,FALSE)</f>
        <v>No</v>
      </c>
      <c r="F147" s="23" t="str">
        <f>VLOOKUP($A147,'Medical Examinations'!$A:$J,6,FALSE)</f>
        <v>No</v>
      </c>
      <c r="G147" s="23">
        <f>VLOOKUP($A147,'Medical Examinations'!$A:$J,7,FALSE)</f>
        <v>2</v>
      </c>
      <c r="H147" s="23" t="str">
        <f>VLOOKUP($A147,'Medical Examinations'!$A:$J,8,FALSE)</f>
        <v>yes</v>
      </c>
      <c r="I147" s="23" t="str">
        <f>VLOOKUP($A147,'Medical Examinations'!$A:$J,9,FALSE)</f>
        <v>Obesity</v>
      </c>
      <c r="J147" s="23" t="str">
        <f>VLOOKUP($A147,'Medical Examinations'!$A:$J,10,FALSE)</f>
        <v>Diabetes</v>
      </c>
      <c r="K147">
        <f>VLOOKUP($A147,'Hospitalisation Details'!$A:$K,6,FALSE)</f>
        <v>38389.79</v>
      </c>
      <c r="L147" t="str">
        <f>VLOOKUP($A147,'Hospitalisation Details'!$A:$K,7,FALSE)</f>
        <v>tier - 2</v>
      </c>
      <c r="M147" t="str">
        <f>VLOOKUP($A147,'Hospitalisation Details'!$A:$K,8,FALSE)</f>
        <v>tier - 3</v>
      </c>
      <c r="N147" t="str">
        <f>VLOOKUP($A147,'Hospitalisation Details'!$A:$K,9,FALSE)</f>
        <v>R1011</v>
      </c>
      <c r="O147">
        <f>VLOOKUP($A147,'Hospitalisation Details'!$A:$K,10,FALSE)</f>
        <v>25802</v>
      </c>
      <c r="P147">
        <f>VLOOKUP($A147,'Hospitalisation Details'!$A:$K,11,FALSE)</f>
        <v>52</v>
      </c>
      <c r="Q147" t="str">
        <f>VLOOKUP($A147,'Customer Names'!$A:$E,4,FALSE)</f>
        <v xml:space="preserve"> Valeria R</v>
      </c>
    </row>
    <row r="148" spans="1:17" x14ac:dyDescent="0.25">
      <c r="A148" s="26" t="s">
        <v>2226</v>
      </c>
      <c r="B148" s="47">
        <f>VLOOKUP($A148,'Medical Examinations'!$A:$J,2,FALSE)</f>
        <v>39.4</v>
      </c>
      <c r="C148" s="47">
        <f>VLOOKUP($A148,'Medical Examinations'!$A:$J,3,FALSE)</f>
        <v>6.76</v>
      </c>
      <c r="D148" s="26" t="str">
        <f>VLOOKUP($A148,'Medical Examinations'!$A:$J,4,FALSE)</f>
        <v>No</v>
      </c>
      <c r="E148" s="26" t="str">
        <f>VLOOKUP($A148,'Medical Examinations'!$A:$J,5,FALSE)</f>
        <v>No</v>
      </c>
      <c r="F148" s="26" t="str">
        <f>VLOOKUP($A148,'Medical Examinations'!$A:$J,6,FALSE)</f>
        <v>No</v>
      </c>
      <c r="G148" s="26">
        <f>VLOOKUP($A148,'Medical Examinations'!$A:$J,7,FALSE)</f>
        <v>0</v>
      </c>
      <c r="H148" s="26" t="str">
        <f>VLOOKUP($A148,'Medical Examinations'!$A:$J,8,FALSE)</f>
        <v>yes</v>
      </c>
      <c r="I148" s="26" t="str">
        <f>VLOOKUP($A148,'Medical Examinations'!$A:$J,9,FALSE)</f>
        <v>Obesity</v>
      </c>
      <c r="J148" s="26" t="str">
        <f>VLOOKUP($A148,'Medical Examinations'!$A:$J,10,FALSE)</f>
        <v>Diabetes</v>
      </c>
      <c r="K148">
        <f>VLOOKUP($A148,'Hospitalisation Details'!$A:$K,6,FALSE)</f>
        <v>38344.57</v>
      </c>
      <c r="L148" t="str">
        <f>VLOOKUP($A148,'Hospitalisation Details'!$A:$K,7,FALSE)</f>
        <v>tier - 1</v>
      </c>
      <c r="M148" t="str">
        <f>VLOOKUP($A148,'Hospitalisation Details'!$A:$K,8,FALSE)</f>
        <v>tier - 3</v>
      </c>
      <c r="N148" t="str">
        <f>VLOOKUP($A148,'Hospitalisation Details'!$A:$K,9,FALSE)</f>
        <v>R1011</v>
      </c>
      <c r="O148">
        <f>VLOOKUP($A148,'Hospitalisation Details'!$A:$K,10,FALSE)</f>
        <v>37516</v>
      </c>
      <c r="P148">
        <f>VLOOKUP($A148,'Hospitalisation Details'!$A:$K,11,FALSE)</f>
        <v>20</v>
      </c>
      <c r="Q148" t="str">
        <f>VLOOKUP($A148,'Customer Names'!$A:$E,4,FALSE)</f>
        <v xml:space="preserve"> Michael P</v>
      </c>
    </row>
    <row r="149" spans="1:17" x14ac:dyDescent="0.25">
      <c r="A149" s="23" t="s">
        <v>2225</v>
      </c>
      <c r="B149" s="48">
        <f>VLOOKUP($A149,'Medical Examinations'!$A:$J,2,FALSE)</f>
        <v>46.45</v>
      </c>
      <c r="C149" s="48">
        <f>VLOOKUP($A149,'Medical Examinations'!$A:$J,3,FALSE)</f>
        <v>5.62</v>
      </c>
      <c r="D149" s="23" t="str">
        <f>VLOOKUP($A149,'Medical Examinations'!$A:$J,4,FALSE)</f>
        <v>No</v>
      </c>
      <c r="E149" s="23" t="str">
        <f>VLOOKUP($A149,'Medical Examinations'!$A:$J,5,FALSE)</f>
        <v>No</v>
      </c>
      <c r="F149" s="23" t="str">
        <f>VLOOKUP($A149,'Medical Examinations'!$A:$J,6,FALSE)</f>
        <v>No</v>
      </c>
      <c r="G149" s="23">
        <f>VLOOKUP($A149,'Medical Examinations'!$A:$J,7,FALSE)</f>
        <v>0</v>
      </c>
      <c r="H149" s="23" t="str">
        <f>VLOOKUP($A149,'Medical Examinations'!$A:$J,8,FALSE)</f>
        <v>yes</v>
      </c>
      <c r="I149" s="23" t="str">
        <f>VLOOKUP($A149,'Medical Examinations'!$A:$J,9,FALSE)</f>
        <v>Obesity</v>
      </c>
      <c r="J149" s="23" t="str">
        <f>VLOOKUP($A149,'Medical Examinations'!$A:$J,10,FALSE)</f>
        <v>Normal</v>
      </c>
      <c r="K149">
        <f>VLOOKUP($A149,'Hospitalisation Details'!$A:$K,6,FALSE)</f>
        <v>38313.129999999997</v>
      </c>
      <c r="L149" t="str">
        <f>VLOOKUP($A149,'Hospitalisation Details'!$A:$K,7,FALSE)</f>
        <v>tier - 1</v>
      </c>
      <c r="M149" t="str">
        <f>VLOOKUP($A149,'Hospitalisation Details'!$A:$K,8,FALSE)</f>
        <v>tier - 3</v>
      </c>
      <c r="N149" t="str">
        <f>VLOOKUP($A149,'Hospitalisation Details'!$A:$K,9,FALSE)</f>
        <v>R1011</v>
      </c>
      <c r="O149">
        <f>VLOOKUP($A149,'Hospitalisation Details'!$A:$K,10,FALSE)</f>
        <v>29384</v>
      </c>
      <c r="P149">
        <f>VLOOKUP($A149,'Hospitalisation Details'!$A:$K,11,FALSE)</f>
        <v>42</v>
      </c>
      <c r="Q149" t="str">
        <f>VLOOKUP($A149,'Customer Names'!$A:$E,4,FALSE)</f>
        <v xml:space="preserve"> Rami</v>
      </c>
    </row>
    <row r="150" spans="1:17" x14ac:dyDescent="0.25">
      <c r="A150" s="26" t="s">
        <v>2224</v>
      </c>
      <c r="B150" s="47">
        <f>VLOOKUP($A150,'Medical Examinations'!$A:$J,2,FALSE)</f>
        <v>35.75</v>
      </c>
      <c r="C150" s="47">
        <f>VLOOKUP($A150,'Medical Examinations'!$A:$J,3,FALSE)</f>
        <v>4.1900000000000004</v>
      </c>
      <c r="D150" s="26" t="str">
        <f>VLOOKUP($A150,'Medical Examinations'!$A:$J,4,FALSE)</f>
        <v>No</v>
      </c>
      <c r="E150" s="26" t="str">
        <f>VLOOKUP($A150,'Medical Examinations'!$A:$J,5,FALSE)</f>
        <v>No</v>
      </c>
      <c r="F150" s="26" t="str">
        <f>VLOOKUP($A150,'Medical Examinations'!$A:$J,6,FALSE)</f>
        <v>No</v>
      </c>
      <c r="G150" s="26">
        <f>VLOOKUP($A150,'Medical Examinations'!$A:$J,7,FALSE)</f>
        <v>0</v>
      </c>
      <c r="H150" s="26" t="str">
        <f>VLOOKUP($A150,'Medical Examinations'!$A:$J,8,FALSE)</f>
        <v>yes</v>
      </c>
      <c r="I150" s="26" t="str">
        <f>VLOOKUP($A150,'Medical Examinations'!$A:$J,9,FALSE)</f>
        <v>Obesity</v>
      </c>
      <c r="J150" s="26" t="str">
        <f>VLOOKUP($A150,'Medical Examinations'!$A:$J,10,FALSE)</f>
        <v>Normal</v>
      </c>
      <c r="K150">
        <f>VLOOKUP($A150,'Hospitalisation Details'!$A:$K,6,FALSE)</f>
        <v>38282.75</v>
      </c>
      <c r="L150" t="str">
        <f>VLOOKUP($A150,'Hospitalisation Details'!$A:$K,7,FALSE)</f>
        <v>tier - 1</v>
      </c>
      <c r="M150" t="str">
        <f>VLOOKUP($A150,'Hospitalisation Details'!$A:$K,8,FALSE)</f>
        <v>tier - 2</v>
      </c>
      <c r="N150" t="str">
        <f>VLOOKUP($A150,'Hospitalisation Details'!$A:$K,9,FALSE)</f>
        <v>R1013</v>
      </c>
      <c r="O150">
        <f>VLOOKUP($A150,'Hospitalisation Details'!$A:$K,10,FALSE)</f>
        <v>32811</v>
      </c>
      <c r="P150">
        <f>VLOOKUP($A150,'Hospitalisation Details'!$A:$K,11,FALSE)</f>
        <v>33</v>
      </c>
      <c r="Q150" t="str">
        <f>VLOOKUP($A150,'Customer Names'!$A:$E,4,FALSE)</f>
        <v xml:space="preserve"> Denis</v>
      </c>
    </row>
    <row r="151" spans="1:17" x14ac:dyDescent="0.25">
      <c r="A151" s="23" t="s">
        <v>2223</v>
      </c>
      <c r="B151" s="48">
        <f>VLOOKUP($A151,'Medical Examinations'!$A:$J,2,FALSE)</f>
        <v>26.07</v>
      </c>
      <c r="C151" s="48">
        <f>VLOOKUP($A151,'Medical Examinations'!$A:$J,3,FALSE)</f>
        <v>5.32</v>
      </c>
      <c r="D151" s="23" t="str">
        <f>VLOOKUP($A151,'Medical Examinations'!$A:$J,4,FALSE)</f>
        <v>No</v>
      </c>
      <c r="E151" s="23" t="str">
        <f>VLOOKUP($A151,'Medical Examinations'!$A:$J,5,FALSE)</f>
        <v>No</v>
      </c>
      <c r="F151" s="23" t="str">
        <f>VLOOKUP($A151,'Medical Examinations'!$A:$J,6,FALSE)</f>
        <v>No</v>
      </c>
      <c r="G151" s="23">
        <f>VLOOKUP($A151,'Medical Examinations'!$A:$J,7,FALSE)</f>
        <v>0</v>
      </c>
      <c r="H151" s="23" t="str">
        <f>VLOOKUP($A151,'Medical Examinations'!$A:$J,8,FALSE)</f>
        <v>yes</v>
      </c>
      <c r="I151" s="23" t="str">
        <f>VLOOKUP($A151,'Medical Examinations'!$A:$J,9,FALSE)</f>
        <v>Overweight</v>
      </c>
      <c r="J151" s="23" t="str">
        <f>VLOOKUP($A151,'Medical Examinations'!$A:$J,10,FALSE)</f>
        <v>Normal</v>
      </c>
      <c r="K151">
        <f>VLOOKUP($A151,'Hospitalisation Details'!$A:$K,6,FALSE)</f>
        <v>38245.589999999997</v>
      </c>
      <c r="L151" t="str">
        <f>VLOOKUP($A151,'Hospitalisation Details'!$A:$K,7,FALSE)</f>
        <v>tier - 1</v>
      </c>
      <c r="M151" t="str">
        <f>VLOOKUP($A151,'Hospitalisation Details'!$A:$K,8,FALSE)</f>
        <v>tier - 2</v>
      </c>
      <c r="N151" t="str">
        <f>VLOOKUP($A151,'Hospitalisation Details'!$A:$K,9,FALSE)</f>
        <v>R1013</v>
      </c>
      <c r="O151">
        <f>VLOOKUP($A151,'Hospitalisation Details'!$A:$K,10,FALSE)</f>
        <v>29449</v>
      </c>
      <c r="P151">
        <f>VLOOKUP($A151,'Hospitalisation Details'!$A:$K,11,FALSE)</f>
        <v>42</v>
      </c>
      <c r="Q151" t="str">
        <f>VLOOKUP($A151,'Customer Names'!$A:$E,4,FALSE)</f>
        <v xml:space="preserve"> Brian E</v>
      </c>
    </row>
    <row r="152" spans="1:17" x14ac:dyDescent="0.25">
      <c r="A152" s="26" t="s">
        <v>2222</v>
      </c>
      <c r="B152" s="47">
        <f>VLOOKUP($A152,'Medical Examinations'!$A:$J,2,FALSE)</f>
        <v>36.54</v>
      </c>
      <c r="C152" s="47">
        <f>VLOOKUP($A152,'Medical Examinations'!$A:$J,3,FALSE)</f>
        <v>4.46</v>
      </c>
      <c r="D152" s="26" t="str">
        <f>VLOOKUP($A152,'Medical Examinations'!$A:$J,4,FALSE)</f>
        <v>yes</v>
      </c>
      <c r="E152" s="26" t="str">
        <f>VLOOKUP($A152,'Medical Examinations'!$A:$J,5,FALSE)</f>
        <v>No</v>
      </c>
      <c r="F152" s="26" t="str">
        <f>VLOOKUP($A152,'Medical Examinations'!$A:$J,6,FALSE)</f>
        <v>No</v>
      </c>
      <c r="G152" s="26">
        <f>VLOOKUP($A152,'Medical Examinations'!$A:$J,7,FALSE)</f>
        <v>1</v>
      </c>
      <c r="H152" s="26" t="str">
        <f>VLOOKUP($A152,'Medical Examinations'!$A:$J,8,FALSE)</f>
        <v>yes</v>
      </c>
      <c r="I152" s="26" t="str">
        <f>VLOOKUP($A152,'Medical Examinations'!$A:$J,9,FALSE)</f>
        <v>Obesity</v>
      </c>
      <c r="J152" s="26" t="str">
        <f>VLOOKUP($A152,'Medical Examinations'!$A:$J,10,FALSE)</f>
        <v>Normal</v>
      </c>
      <c r="K152">
        <f>VLOOKUP($A152,'Hospitalisation Details'!$A:$K,6,FALSE)</f>
        <v>38241.74</v>
      </c>
      <c r="L152" t="str">
        <f>VLOOKUP($A152,'Hospitalisation Details'!$A:$K,7,FALSE)</f>
        <v>tier - 2</v>
      </c>
      <c r="M152" t="str">
        <f>VLOOKUP($A152,'Hospitalisation Details'!$A:$K,8,FALSE)</f>
        <v>tier - 3</v>
      </c>
      <c r="N152" t="str">
        <f>VLOOKUP($A152,'Hospitalisation Details'!$A:$K,9,FALSE)</f>
        <v>R1011</v>
      </c>
      <c r="O152">
        <f>VLOOKUP($A152,'Hospitalisation Details'!$A:$K,10,FALSE)</f>
        <v>23544</v>
      </c>
      <c r="P152">
        <f>VLOOKUP($A152,'Hospitalisation Details'!$A:$K,11,FALSE)</f>
        <v>58</v>
      </c>
      <c r="Q152" t="str">
        <f>VLOOKUP($A152,'Customer Names'!$A:$E,4,FALSE)</f>
        <v xml:space="preserve"> Bonnie</v>
      </c>
    </row>
    <row r="153" spans="1:17" x14ac:dyDescent="0.25">
      <c r="A153" s="23" t="s">
        <v>2221</v>
      </c>
      <c r="B153" s="48">
        <f>VLOOKUP($A153,'Medical Examinations'!$A:$J,2,FALSE)</f>
        <v>51.64</v>
      </c>
      <c r="C153" s="48">
        <f>VLOOKUP($A153,'Medical Examinations'!$A:$J,3,FALSE)</f>
        <v>5.65</v>
      </c>
      <c r="D153" s="23" t="str">
        <f>VLOOKUP($A153,'Medical Examinations'!$A:$J,4,FALSE)</f>
        <v>No</v>
      </c>
      <c r="E153" s="23" t="str">
        <f>VLOOKUP($A153,'Medical Examinations'!$A:$J,5,FALSE)</f>
        <v>No</v>
      </c>
      <c r="F153" s="23" t="str">
        <f>VLOOKUP($A153,'Medical Examinations'!$A:$J,6,FALSE)</f>
        <v>No</v>
      </c>
      <c r="G153" s="23">
        <f>VLOOKUP($A153,'Medical Examinations'!$A:$J,7,FALSE)</f>
        <v>0</v>
      </c>
      <c r="H153" s="23" t="str">
        <f>VLOOKUP($A153,'Medical Examinations'!$A:$J,8,FALSE)</f>
        <v>yes</v>
      </c>
      <c r="I153" s="23" t="str">
        <f>VLOOKUP($A153,'Medical Examinations'!$A:$J,9,FALSE)</f>
        <v>Obesity</v>
      </c>
      <c r="J153" s="23" t="str">
        <f>VLOOKUP($A153,'Medical Examinations'!$A:$J,10,FALSE)</f>
        <v>Normal</v>
      </c>
      <c r="K153">
        <f>VLOOKUP($A153,'Hospitalisation Details'!$A:$K,6,FALSE)</f>
        <v>38237.339999999997</v>
      </c>
      <c r="L153" t="str">
        <f>VLOOKUP($A153,'Hospitalisation Details'!$A:$K,7,FALSE)</f>
        <v>tier - 2</v>
      </c>
      <c r="M153" t="str">
        <f>VLOOKUP($A153,'Hospitalisation Details'!$A:$K,8,FALSE)</f>
        <v>tier - 3</v>
      </c>
      <c r="N153" t="str">
        <f>VLOOKUP($A153,'Hospitalisation Details'!$A:$K,9,FALSE)</f>
        <v>R1011</v>
      </c>
      <c r="O153">
        <f>VLOOKUP($A153,'Hospitalisation Details'!$A:$K,10,FALSE)</f>
        <v>32759</v>
      </c>
      <c r="P153">
        <f>VLOOKUP($A153,'Hospitalisation Details'!$A:$K,11,FALSE)</f>
        <v>33</v>
      </c>
      <c r="Q153" t="str">
        <f>VLOOKUP($A153,'Customer Names'!$A:$E,4,FALSE)</f>
        <v xml:space="preserve"> Michael P</v>
      </c>
    </row>
    <row r="154" spans="1:17" x14ac:dyDescent="0.25">
      <c r="A154" s="26" t="s">
        <v>2220</v>
      </c>
      <c r="B154" s="47">
        <f>VLOOKUP($A154,'Medical Examinations'!$A:$J,2,FALSE)</f>
        <v>42.83</v>
      </c>
      <c r="C154" s="47">
        <f>VLOOKUP($A154,'Medical Examinations'!$A:$J,3,FALSE)</f>
        <v>6.04</v>
      </c>
      <c r="D154" s="26" t="str">
        <f>VLOOKUP($A154,'Medical Examinations'!$A:$J,4,FALSE)</f>
        <v>No</v>
      </c>
      <c r="E154" s="26" t="str">
        <f>VLOOKUP($A154,'Medical Examinations'!$A:$J,5,FALSE)</f>
        <v>No</v>
      </c>
      <c r="F154" s="26" t="str">
        <f>VLOOKUP($A154,'Medical Examinations'!$A:$J,6,FALSE)</f>
        <v>No</v>
      </c>
      <c r="G154" s="26">
        <f>VLOOKUP($A154,'Medical Examinations'!$A:$J,7,FALSE)</f>
        <v>2</v>
      </c>
      <c r="H154" s="26" t="str">
        <f>VLOOKUP($A154,'Medical Examinations'!$A:$J,8,FALSE)</f>
        <v>yes</v>
      </c>
      <c r="I154" s="26" t="str">
        <f>VLOOKUP($A154,'Medical Examinations'!$A:$J,9,FALSE)</f>
        <v>Obesity</v>
      </c>
      <c r="J154" s="26" t="str">
        <f>VLOOKUP($A154,'Medical Examinations'!$A:$J,10,FALSE)</f>
        <v>Prediabetes</v>
      </c>
      <c r="K154">
        <f>VLOOKUP($A154,'Hospitalisation Details'!$A:$K,6,FALSE)</f>
        <v>38189.1</v>
      </c>
      <c r="L154" t="str">
        <f>VLOOKUP($A154,'Hospitalisation Details'!$A:$K,7,FALSE)</f>
        <v>tier - 2</v>
      </c>
      <c r="M154" t="str">
        <f>VLOOKUP($A154,'Hospitalisation Details'!$A:$K,8,FALSE)</f>
        <v>tier - 2</v>
      </c>
      <c r="N154" t="str">
        <f>VLOOKUP($A154,'Hospitalisation Details'!$A:$K,9,FALSE)</f>
        <v>R1011</v>
      </c>
      <c r="O154">
        <f>VLOOKUP($A154,'Hospitalisation Details'!$A:$K,10,FALSE)</f>
        <v>26622</v>
      </c>
      <c r="P154">
        <f>VLOOKUP($A154,'Hospitalisation Details'!$A:$K,11,FALSE)</f>
        <v>50</v>
      </c>
      <c r="Q154" t="str">
        <f>VLOOKUP($A154,'Customer Names'!$A:$E,4,FALSE)</f>
        <v xml:space="preserve"> Paul</v>
      </c>
    </row>
    <row r="155" spans="1:17" x14ac:dyDescent="0.25">
      <c r="A155" s="23" t="s">
        <v>2219</v>
      </c>
      <c r="B155" s="48">
        <f>VLOOKUP($A155,'Medical Examinations'!$A:$J,2,FALSE)</f>
        <v>40.15</v>
      </c>
      <c r="C155" s="48">
        <f>VLOOKUP($A155,'Medical Examinations'!$A:$J,3,FALSE)</f>
        <v>5.76</v>
      </c>
      <c r="D155" s="23" t="str">
        <f>VLOOKUP($A155,'Medical Examinations'!$A:$J,4,FALSE)</f>
        <v>No</v>
      </c>
      <c r="E155" s="23" t="str">
        <f>VLOOKUP($A155,'Medical Examinations'!$A:$J,5,FALSE)</f>
        <v>No</v>
      </c>
      <c r="F155" s="23" t="str">
        <f>VLOOKUP($A155,'Medical Examinations'!$A:$J,6,FALSE)</f>
        <v>No</v>
      </c>
      <c r="G155" s="23">
        <f>VLOOKUP($A155,'Medical Examinations'!$A:$J,7,FALSE)</f>
        <v>1</v>
      </c>
      <c r="H155" s="23" t="str">
        <f>VLOOKUP($A155,'Medical Examinations'!$A:$J,8,FALSE)</f>
        <v>yes</v>
      </c>
      <c r="I155" s="23" t="str">
        <f>VLOOKUP($A155,'Medical Examinations'!$A:$J,9,FALSE)</f>
        <v>Obesity</v>
      </c>
      <c r="J155" s="23" t="str">
        <f>VLOOKUP($A155,'Medical Examinations'!$A:$J,10,FALSE)</f>
        <v>Prediabetes</v>
      </c>
      <c r="K155">
        <f>VLOOKUP($A155,'Hospitalisation Details'!$A:$K,6,FALSE)</f>
        <v>38126.25</v>
      </c>
      <c r="L155" t="str">
        <f>VLOOKUP($A155,'Hospitalisation Details'!$A:$K,7,FALSE)</f>
        <v>tier - 1</v>
      </c>
      <c r="M155" t="str">
        <f>VLOOKUP($A155,'Hospitalisation Details'!$A:$K,8,FALSE)</f>
        <v>tier - 3</v>
      </c>
      <c r="N155" t="str">
        <f>VLOOKUP($A155,'Hospitalisation Details'!$A:$K,9,FALSE)</f>
        <v>R1013</v>
      </c>
      <c r="O155">
        <f>VLOOKUP($A155,'Hospitalisation Details'!$A:$K,10,FALSE)</f>
        <v>36005</v>
      </c>
      <c r="P155">
        <f>VLOOKUP($A155,'Hospitalisation Details'!$A:$K,11,FALSE)</f>
        <v>24</v>
      </c>
      <c r="Q155" t="str">
        <f>VLOOKUP($A155,'Customer Names'!$A:$E,4,FALSE)</f>
        <v xml:space="preserve"> Michael</v>
      </c>
    </row>
    <row r="156" spans="1:17" x14ac:dyDescent="0.25">
      <c r="A156" s="26" t="s">
        <v>2218</v>
      </c>
      <c r="B156" s="47">
        <f>VLOOKUP($A156,'Medical Examinations'!$A:$J,2,FALSE)</f>
        <v>27.8</v>
      </c>
      <c r="C156" s="47">
        <f>VLOOKUP($A156,'Medical Examinations'!$A:$J,3,FALSE)</f>
        <v>4.3600000000000003</v>
      </c>
      <c r="D156" s="26" t="str">
        <f>VLOOKUP($A156,'Medical Examinations'!$A:$J,4,FALSE)</f>
        <v>No</v>
      </c>
      <c r="E156" s="26" t="str">
        <f>VLOOKUP($A156,'Medical Examinations'!$A:$J,5,FALSE)</f>
        <v>No</v>
      </c>
      <c r="F156" s="26" t="str">
        <f>VLOOKUP($A156,'Medical Examinations'!$A:$J,6,FALSE)</f>
        <v>Yes</v>
      </c>
      <c r="G156" s="26">
        <f>VLOOKUP($A156,'Medical Examinations'!$A:$J,7,FALSE)</f>
        <v>1</v>
      </c>
      <c r="H156" s="26" t="str">
        <f>VLOOKUP($A156,'Medical Examinations'!$A:$J,8,FALSE)</f>
        <v>yes</v>
      </c>
      <c r="I156" s="26" t="str">
        <f>VLOOKUP($A156,'Medical Examinations'!$A:$J,9,FALSE)</f>
        <v>Overweight</v>
      </c>
      <c r="J156" s="26" t="str">
        <f>VLOOKUP($A156,'Medical Examinations'!$A:$J,10,FALSE)</f>
        <v>Normal</v>
      </c>
      <c r="K156">
        <f>VLOOKUP($A156,'Hospitalisation Details'!$A:$K,6,FALSE)</f>
        <v>37829.72</v>
      </c>
      <c r="L156" t="str">
        <f>VLOOKUP($A156,'Hospitalisation Details'!$A:$K,7,FALSE)</f>
        <v>tier - 1</v>
      </c>
      <c r="M156" t="str">
        <f>VLOOKUP($A156,'Hospitalisation Details'!$A:$K,8,FALSE)</f>
        <v>tier - 2</v>
      </c>
      <c r="N156" t="str">
        <f>VLOOKUP($A156,'Hospitalisation Details'!$A:$K,9,FALSE)</f>
        <v>R1011</v>
      </c>
      <c r="O156">
        <f>VLOOKUP($A156,'Hospitalisation Details'!$A:$K,10,FALSE)</f>
        <v>29107</v>
      </c>
      <c r="P156">
        <f>VLOOKUP($A156,'Hospitalisation Details'!$A:$K,11,FALSE)</f>
        <v>43</v>
      </c>
      <c r="Q156" t="str">
        <f>VLOOKUP($A156,'Customer Names'!$A:$E,4,FALSE)</f>
        <v xml:space="preserve"> Samuel</v>
      </c>
    </row>
    <row r="157" spans="1:17" x14ac:dyDescent="0.25">
      <c r="A157" s="23" t="s">
        <v>2217</v>
      </c>
      <c r="B157" s="48">
        <f>VLOOKUP($A157,'Medical Examinations'!$A:$J,2,FALSE)</f>
        <v>45.81</v>
      </c>
      <c r="C157" s="48">
        <f>VLOOKUP($A157,'Medical Examinations'!$A:$J,3,FALSE)</f>
        <v>4.76</v>
      </c>
      <c r="D157" s="23" t="str">
        <f>VLOOKUP($A157,'Medical Examinations'!$A:$J,4,FALSE)</f>
        <v>yes</v>
      </c>
      <c r="E157" s="23" t="str">
        <f>VLOOKUP($A157,'Medical Examinations'!$A:$J,5,FALSE)</f>
        <v>No</v>
      </c>
      <c r="F157" s="23" t="str">
        <f>VLOOKUP($A157,'Medical Examinations'!$A:$J,6,FALSE)</f>
        <v>Yes</v>
      </c>
      <c r="G157" s="23">
        <f>VLOOKUP($A157,'Medical Examinations'!$A:$J,7,FALSE)</f>
        <v>1</v>
      </c>
      <c r="H157" s="23" t="str">
        <f>VLOOKUP($A157,'Medical Examinations'!$A:$J,8,FALSE)</f>
        <v>yes</v>
      </c>
      <c r="I157" s="23" t="str">
        <f>VLOOKUP($A157,'Medical Examinations'!$A:$J,9,FALSE)</f>
        <v>Obesity</v>
      </c>
      <c r="J157" s="23" t="str">
        <f>VLOOKUP($A157,'Medical Examinations'!$A:$J,10,FALSE)</f>
        <v>Normal</v>
      </c>
      <c r="K157">
        <f>VLOOKUP($A157,'Hospitalisation Details'!$A:$K,6,FALSE)</f>
        <v>37800.980000000003</v>
      </c>
      <c r="L157" t="str">
        <f>VLOOKUP($A157,'Hospitalisation Details'!$A:$K,7,FALSE)</f>
        <v>tier - 2</v>
      </c>
      <c r="M157" t="str">
        <f>VLOOKUP($A157,'Hospitalisation Details'!$A:$K,8,FALSE)</f>
        <v>tier - 2</v>
      </c>
      <c r="N157" t="str">
        <f>VLOOKUP($A157,'Hospitalisation Details'!$A:$K,9,FALSE)</f>
        <v>R1011</v>
      </c>
      <c r="O157">
        <f>VLOOKUP($A157,'Hospitalisation Details'!$A:$K,10,FALSE)</f>
        <v>30523</v>
      </c>
      <c r="P157">
        <f>VLOOKUP($A157,'Hospitalisation Details'!$A:$K,11,FALSE)</f>
        <v>39</v>
      </c>
      <c r="Q157" t="str">
        <f>VLOOKUP($A157,'Customer Names'!$A:$E,4,FALSE)</f>
        <v xml:space="preserve"> Matthew</v>
      </c>
    </row>
    <row r="158" spans="1:17" x14ac:dyDescent="0.25">
      <c r="A158" s="26" t="s">
        <v>2216</v>
      </c>
      <c r="B158" s="47">
        <f>VLOOKUP($A158,'Medical Examinations'!$A:$J,2,FALSE)</f>
        <v>34.43</v>
      </c>
      <c r="C158" s="47">
        <f>VLOOKUP($A158,'Medical Examinations'!$A:$J,3,FALSE)</f>
        <v>10.82</v>
      </c>
      <c r="D158" s="26" t="str">
        <f>VLOOKUP($A158,'Medical Examinations'!$A:$J,4,FALSE)</f>
        <v>yes</v>
      </c>
      <c r="E158" s="26" t="str">
        <f>VLOOKUP($A158,'Medical Examinations'!$A:$J,5,FALSE)</f>
        <v>No</v>
      </c>
      <c r="F158" s="26" t="str">
        <f>VLOOKUP($A158,'Medical Examinations'!$A:$J,6,FALSE)</f>
        <v>No</v>
      </c>
      <c r="G158" s="26">
        <f>VLOOKUP($A158,'Medical Examinations'!$A:$J,7,FALSE)</f>
        <v>1</v>
      </c>
      <c r="H158" s="26" t="str">
        <f>VLOOKUP($A158,'Medical Examinations'!$A:$J,8,FALSE)</f>
        <v>yes</v>
      </c>
      <c r="I158" s="26" t="str">
        <f>VLOOKUP($A158,'Medical Examinations'!$A:$J,9,FALSE)</f>
        <v>Obesity</v>
      </c>
      <c r="J158" s="26" t="str">
        <f>VLOOKUP($A158,'Medical Examinations'!$A:$J,10,FALSE)</f>
        <v>Diabetes</v>
      </c>
      <c r="K158">
        <f>VLOOKUP($A158,'Hospitalisation Details'!$A:$K,6,FALSE)</f>
        <v>37742.58</v>
      </c>
      <c r="L158" t="str">
        <f>VLOOKUP($A158,'Hospitalisation Details'!$A:$K,7,FALSE)</f>
        <v>tier - 1</v>
      </c>
      <c r="M158" t="str">
        <f>VLOOKUP($A158,'Hospitalisation Details'!$A:$K,8,FALSE)</f>
        <v>tier - 1</v>
      </c>
      <c r="N158" t="str">
        <f>VLOOKUP($A158,'Hospitalisation Details'!$A:$K,9,FALSE)</f>
        <v>R1013</v>
      </c>
      <c r="O158">
        <f>VLOOKUP($A158,'Hospitalisation Details'!$A:$K,10,FALSE)</f>
        <v>31639</v>
      </c>
      <c r="P158">
        <f>VLOOKUP($A158,'Hospitalisation Details'!$A:$K,11,FALSE)</f>
        <v>36</v>
      </c>
      <c r="Q158" t="str">
        <f>VLOOKUP($A158,'Customer Names'!$A:$E,4,FALSE)</f>
        <v xml:space="preserve"> Daniel</v>
      </c>
    </row>
    <row r="159" spans="1:17" x14ac:dyDescent="0.25">
      <c r="A159" s="23" t="s">
        <v>2215</v>
      </c>
      <c r="B159" s="48">
        <f>VLOOKUP($A159,'Medical Examinations'!$A:$J,2,FALSE)</f>
        <v>41.33</v>
      </c>
      <c r="C159" s="48">
        <f>VLOOKUP($A159,'Medical Examinations'!$A:$J,3,FALSE)</f>
        <v>4.01</v>
      </c>
      <c r="D159" s="23" t="str">
        <f>VLOOKUP($A159,'Medical Examinations'!$A:$J,4,FALSE)</f>
        <v>yes</v>
      </c>
      <c r="E159" s="23" t="str">
        <f>VLOOKUP($A159,'Medical Examinations'!$A:$J,5,FALSE)</f>
        <v>No</v>
      </c>
      <c r="F159" s="23" t="str">
        <f>VLOOKUP($A159,'Medical Examinations'!$A:$J,6,FALSE)</f>
        <v>No</v>
      </c>
      <c r="G159" s="23">
        <f>VLOOKUP($A159,'Medical Examinations'!$A:$J,7,FALSE)</f>
        <v>0</v>
      </c>
      <c r="H159" s="23" t="str">
        <f>VLOOKUP($A159,'Medical Examinations'!$A:$J,8,FALSE)</f>
        <v>yes</v>
      </c>
      <c r="I159" s="23" t="str">
        <f>VLOOKUP($A159,'Medical Examinations'!$A:$J,9,FALSE)</f>
        <v>Obesity</v>
      </c>
      <c r="J159" s="23" t="str">
        <f>VLOOKUP($A159,'Medical Examinations'!$A:$J,10,FALSE)</f>
        <v>Normal</v>
      </c>
      <c r="K159">
        <f>VLOOKUP($A159,'Hospitalisation Details'!$A:$K,6,FALSE)</f>
        <v>37735.199999999997</v>
      </c>
      <c r="L159" t="str">
        <f>VLOOKUP($A159,'Hospitalisation Details'!$A:$K,7,FALSE)</f>
        <v>tier - 2</v>
      </c>
      <c r="M159" t="str">
        <f>VLOOKUP($A159,'Hospitalisation Details'!$A:$K,8,FALSE)</f>
        <v>tier - 2</v>
      </c>
      <c r="N159" t="str">
        <f>VLOOKUP($A159,'Hospitalisation Details'!$A:$K,9,FALSE)</f>
        <v>R1011</v>
      </c>
      <c r="O159">
        <f>VLOOKUP($A159,'Hospitalisation Details'!$A:$K,10,FALSE)</f>
        <v>28021</v>
      </c>
      <c r="P159">
        <f>VLOOKUP($A159,'Hospitalisation Details'!$A:$K,11,FALSE)</f>
        <v>46</v>
      </c>
      <c r="Q159" t="str">
        <f>VLOOKUP($A159,'Customer Names'!$A:$E,4,FALSE)</f>
        <v xml:space="preserve"> Syndy</v>
      </c>
    </row>
    <row r="160" spans="1:17" x14ac:dyDescent="0.25">
      <c r="A160" s="26" t="s">
        <v>2214</v>
      </c>
      <c r="B160" s="47">
        <f>VLOOKUP($A160,'Medical Examinations'!$A:$J,2,FALSE)</f>
        <v>31.92</v>
      </c>
      <c r="C160" s="47">
        <f>VLOOKUP($A160,'Medical Examinations'!$A:$J,3,FALSE)</f>
        <v>5.12</v>
      </c>
      <c r="D160" s="26" t="str">
        <f>VLOOKUP($A160,'Medical Examinations'!$A:$J,4,FALSE)</f>
        <v>yes</v>
      </c>
      <c r="E160" s="26" t="str">
        <f>VLOOKUP($A160,'Medical Examinations'!$A:$J,5,FALSE)</f>
        <v>No</v>
      </c>
      <c r="F160" s="26" t="str">
        <f>VLOOKUP($A160,'Medical Examinations'!$A:$J,6,FALSE)</f>
        <v>No</v>
      </c>
      <c r="G160" s="26">
        <f>VLOOKUP($A160,'Medical Examinations'!$A:$J,7,FALSE)</f>
        <v>1</v>
      </c>
      <c r="H160" s="26" t="str">
        <f>VLOOKUP($A160,'Medical Examinations'!$A:$J,8,FALSE)</f>
        <v>yes</v>
      </c>
      <c r="I160" s="26" t="str">
        <f>VLOOKUP($A160,'Medical Examinations'!$A:$J,9,FALSE)</f>
        <v>Obesity</v>
      </c>
      <c r="J160" s="26" t="str">
        <f>VLOOKUP($A160,'Medical Examinations'!$A:$J,10,FALSE)</f>
        <v>Normal</v>
      </c>
      <c r="K160">
        <f>VLOOKUP($A160,'Hospitalisation Details'!$A:$K,6,FALSE)</f>
        <v>37701.879999999997</v>
      </c>
      <c r="L160" t="str">
        <f>VLOOKUP($A160,'Hospitalisation Details'!$A:$K,7,FALSE)</f>
        <v>tier - 2</v>
      </c>
      <c r="M160" t="str">
        <f>VLOOKUP($A160,'Hospitalisation Details'!$A:$K,8,FALSE)</f>
        <v>tier - 3</v>
      </c>
      <c r="N160" t="str">
        <f>VLOOKUP($A160,'Hospitalisation Details'!$A:$K,9,FALSE)</f>
        <v>R1023</v>
      </c>
      <c r="O160">
        <f>VLOOKUP($A160,'Hospitalisation Details'!$A:$K,10,FALSE)</f>
        <v>32426</v>
      </c>
      <c r="P160">
        <f>VLOOKUP($A160,'Hospitalisation Details'!$A:$K,11,FALSE)</f>
        <v>34</v>
      </c>
      <c r="Q160" t="str">
        <f>VLOOKUP($A160,'Customer Names'!$A:$E,4,FALSE)</f>
        <v xml:space="preserve"> Aleksandra</v>
      </c>
    </row>
    <row r="161" spans="1:17" x14ac:dyDescent="0.25">
      <c r="A161" s="23" t="s">
        <v>2213</v>
      </c>
      <c r="B161" s="48">
        <f>VLOOKUP($A161,'Medical Examinations'!$A:$J,2,FALSE)</f>
        <v>39.799999999999997</v>
      </c>
      <c r="C161" s="48">
        <f>VLOOKUP($A161,'Medical Examinations'!$A:$J,3,FALSE)</f>
        <v>10.54</v>
      </c>
      <c r="D161" s="23" t="str">
        <f>VLOOKUP($A161,'Medical Examinations'!$A:$J,4,FALSE)</f>
        <v>yes</v>
      </c>
      <c r="E161" s="23" t="str">
        <f>VLOOKUP($A161,'Medical Examinations'!$A:$J,5,FALSE)</f>
        <v>No</v>
      </c>
      <c r="F161" s="23" t="str">
        <f>VLOOKUP($A161,'Medical Examinations'!$A:$J,6,FALSE)</f>
        <v>No</v>
      </c>
      <c r="G161" s="23">
        <f>VLOOKUP($A161,'Medical Examinations'!$A:$J,7,FALSE)</f>
        <v>2</v>
      </c>
      <c r="H161" s="23" t="str">
        <f>VLOOKUP($A161,'Medical Examinations'!$A:$J,8,FALSE)</f>
        <v>yes</v>
      </c>
      <c r="I161" s="23" t="str">
        <f>VLOOKUP($A161,'Medical Examinations'!$A:$J,9,FALSE)</f>
        <v>Obesity</v>
      </c>
      <c r="J161" s="23" t="str">
        <f>VLOOKUP($A161,'Medical Examinations'!$A:$J,10,FALSE)</f>
        <v>Diabetes</v>
      </c>
      <c r="K161">
        <f>VLOOKUP($A161,'Hospitalisation Details'!$A:$K,6,FALSE)</f>
        <v>37675.06</v>
      </c>
      <c r="L161" t="str">
        <f>VLOOKUP($A161,'Hospitalisation Details'!$A:$K,7,FALSE)</f>
        <v>tier - 2</v>
      </c>
      <c r="M161" t="str">
        <f>VLOOKUP($A161,'Hospitalisation Details'!$A:$K,8,FALSE)</f>
        <v>tier - 3</v>
      </c>
      <c r="N161" t="str">
        <f>VLOOKUP($A161,'Hospitalisation Details'!$A:$K,9,FALSE)</f>
        <v>R1011</v>
      </c>
      <c r="O161">
        <f>VLOOKUP($A161,'Hospitalisation Details'!$A:$K,10,FALSE)</f>
        <v>25869</v>
      </c>
      <c r="P161">
        <f>VLOOKUP($A161,'Hospitalisation Details'!$A:$K,11,FALSE)</f>
        <v>52</v>
      </c>
      <c r="Q161" t="str">
        <f>VLOOKUP($A161,'Customer Names'!$A:$E,4,FALSE)</f>
        <v xml:space="preserve"> Steeve T Sr.</v>
      </c>
    </row>
    <row r="162" spans="1:17" x14ac:dyDescent="0.25">
      <c r="A162" s="26" t="s">
        <v>2212</v>
      </c>
      <c r="B162" s="47">
        <f>VLOOKUP($A162,'Medical Examinations'!$A:$J,2,FALSE)</f>
        <v>42.82</v>
      </c>
      <c r="C162" s="47">
        <f>VLOOKUP($A162,'Medical Examinations'!$A:$J,3,FALSE)</f>
        <v>4.21</v>
      </c>
      <c r="D162" s="26" t="str">
        <f>VLOOKUP($A162,'Medical Examinations'!$A:$J,4,FALSE)</f>
        <v>No</v>
      </c>
      <c r="E162" s="26" t="str">
        <f>VLOOKUP($A162,'Medical Examinations'!$A:$J,5,FALSE)</f>
        <v>No</v>
      </c>
      <c r="F162" s="26" t="str">
        <f>VLOOKUP($A162,'Medical Examinations'!$A:$J,6,FALSE)</f>
        <v>No</v>
      </c>
      <c r="G162" s="26">
        <f>VLOOKUP($A162,'Medical Examinations'!$A:$J,7,FALSE)</f>
        <v>0</v>
      </c>
      <c r="H162" s="26" t="str">
        <f>VLOOKUP($A162,'Medical Examinations'!$A:$J,8,FALSE)</f>
        <v>yes</v>
      </c>
      <c r="I162" s="26" t="str">
        <f>VLOOKUP($A162,'Medical Examinations'!$A:$J,9,FALSE)</f>
        <v>Obesity</v>
      </c>
      <c r="J162" s="26" t="str">
        <f>VLOOKUP($A162,'Medical Examinations'!$A:$J,10,FALSE)</f>
        <v>Normal</v>
      </c>
      <c r="K162">
        <f>VLOOKUP($A162,'Hospitalisation Details'!$A:$K,6,FALSE)</f>
        <v>37650.74</v>
      </c>
      <c r="L162" t="str">
        <f>VLOOKUP($A162,'Hospitalisation Details'!$A:$K,7,FALSE)</f>
        <v>tier - 2</v>
      </c>
      <c r="M162" t="str">
        <f>VLOOKUP($A162,'Hospitalisation Details'!$A:$K,8,FALSE)</f>
        <v>tier - 2</v>
      </c>
      <c r="N162" t="str">
        <f>VLOOKUP($A162,'Hospitalisation Details'!$A:$K,9,FALSE)</f>
        <v>R1012</v>
      </c>
      <c r="O162">
        <f>VLOOKUP($A162,'Hospitalisation Details'!$A:$K,10,FALSE)</f>
        <v>30122</v>
      </c>
      <c r="P162">
        <f>VLOOKUP($A162,'Hospitalisation Details'!$A:$K,11,FALSE)</f>
        <v>40</v>
      </c>
      <c r="Q162" t="str">
        <f>VLOOKUP($A162,'Customer Names'!$A:$E,4,FALSE)</f>
        <v xml:space="preserve"> Richard</v>
      </c>
    </row>
    <row r="163" spans="1:17" x14ac:dyDescent="0.25">
      <c r="A163" s="23" t="s">
        <v>2211</v>
      </c>
      <c r="B163" s="48">
        <f>VLOOKUP($A163,'Medical Examinations'!$A:$J,2,FALSE)</f>
        <v>33.630000000000003</v>
      </c>
      <c r="C163" s="48">
        <f>VLOOKUP($A163,'Medical Examinations'!$A:$J,3,FALSE)</f>
        <v>5.42</v>
      </c>
      <c r="D163" s="23" t="str">
        <f>VLOOKUP($A163,'Medical Examinations'!$A:$J,4,FALSE)</f>
        <v>No</v>
      </c>
      <c r="E163" s="23" t="str">
        <f>VLOOKUP($A163,'Medical Examinations'!$A:$J,5,FALSE)</f>
        <v>No</v>
      </c>
      <c r="F163" s="23" t="str">
        <f>VLOOKUP($A163,'Medical Examinations'!$A:$J,6,FALSE)</f>
        <v>No</v>
      </c>
      <c r="G163" s="23">
        <f>VLOOKUP($A163,'Medical Examinations'!$A:$J,7,FALSE)</f>
        <v>0</v>
      </c>
      <c r="H163" s="23" t="str">
        <f>VLOOKUP($A163,'Medical Examinations'!$A:$J,8,FALSE)</f>
        <v>yes</v>
      </c>
      <c r="I163" s="23" t="str">
        <f>VLOOKUP($A163,'Medical Examinations'!$A:$J,9,FALSE)</f>
        <v>Obesity</v>
      </c>
      <c r="J163" s="23" t="str">
        <f>VLOOKUP($A163,'Medical Examinations'!$A:$J,10,FALSE)</f>
        <v>Normal</v>
      </c>
      <c r="K163">
        <f>VLOOKUP($A163,'Hospitalisation Details'!$A:$K,6,FALSE)</f>
        <v>37607.53</v>
      </c>
      <c r="L163" t="str">
        <f>VLOOKUP($A163,'Hospitalisation Details'!$A:$K,7,FALSE)</f>
        <v>tier - 1</v>
      </c>
      <c r="M163" t="str">
        <f>VLOOKUP($A163,'Hospitalisation Details'!$A:$K,8,FALSE)</f>
        <v>tier - 2</v>
      </c>
      <c r="N163" t="str">
        <f>VLOOKUP($A163,'Hospitalisation Details'!$A:$K,9,FALSE)</f>
        <v>R1019</v>
      </c>
      <c r="O163">
        <f>VLOOKUP($A163,'Hospitalisation Details'!$A:$K,10,FALSE)</f>
        <v>33193</v>
      </c>
      <c r="P163">
        <f>VLOOKUP($A163,'Hospitalisation Details'!$A:$K,11,FALSE)</f>
        <v>32</v>
      </c>
      <c r="Q163" t="str">
        <f>VLOOKUP($A163,'Customer Names'!$A:$E,4,FALSE)</f>
        <v xml:space="preserve"> Aaron T</v>
      </c>
    </row>
    <row r="164" spans="1:17" x14ac:dyDescent="0.25">
      <c r="A164" s="26" t="s">
        <v>2210</v>
      </c>
      <c r="B164" s="47">
        <f>VLOOKUP($A164,'Medical Examinations'!$A:$J,2,FALSE)</f>
        <v>37.07</v>
      </c>
      <c r="C164" s="47">
        <f>VLOOKUP($A164,'Medical Examinations'!$A:$J,3,FALSE)</f>
        <v>4.28</v>
      </c>
      <c r="D164" s="26" t="str">
        <f>VLOOKUP($A164,'Medical Examinations'!$A:$J,4,FALSE)</f>
        <v>No</v>
      </c>
      <c r="E164" s="26" t="str">
        <f>VLOOKUP($A164,'Medical Examinations'!$A:$J,5,FALSE)</f>
        <v>yes</v>
      </c>
      <c r="F164" s="26" t="str">
        <f>VLOOKUP($A164,'Medical Examinations'!$A:$J,6,FALSE)</f>
        <v>No</v>
      </c>
      <c r="G164" s="26">
        <f>VLOOKUP($A164,'Medical Examinations'!$A:$J,7,FALSE)</f>
        <v>1</v>
      </c>
      <c r="H164" s="26" t="str">
        <f>VLOOKUP($A164,'Medical Examinations'!$A:$J,8,FALSE)</f>
        <v>yes</v>
      </c>
      <c r="I164" s="26" t="str">
        <f>VLOOKUP($A164,'Medical Examinations'!$A:$J,9,FALSE)</f>
        <v>Obesity</v>
      </c>
      <c r="J164" s="26" t="str">
        <f>VLOOKUP($A164,'Medical Examinations'!$A:$J,10,FALSE)</f>
        <v>Normal</v>
      </c>
      <c r="K164">
        <f>VLOOKUP($A164,'Hospitalisation Details'!$A:$K,6,FALSE)</f>
        <v>37484.449999999997</v>
      </c>
      <c r="L164" t="str">
        <f>VLOOKUP($A164,'Hospitalisation Details'!$A:$K,7,FALSE)</f>
        <v>tier - 1</v>
      </c>
      <c r="M164" t="str">
        <f>VLOOKUP($A164,'Hospitalisation Details'!$A:$K,8,FALSE)</f>
        <v>tier - 1</v>
      </c>
      <c r="N164" t="str">
        <f>VLOOKUP($A164,'Hospitalisation Details'!$A:$K,9,FALSE)</f>
        <v>R1013</v>
      </c>
      <c r="O164">
        <f>VLOOKUP($A164,'Hospitalisation Details'!$A:$K,10,FALSE)</f>
        <v>36811</v>
      </c>
      <c r="P164">
        <f>VLOOKUP($A164,'Hospitalisation Details'!$A:$K,11,FALSE)</f>
        <v>22</v>
      </c>
      <c r="Q164" t="str">
        <f>VLOOKUP($A164,'Customer Names'!$A:$E,4,FALSE)</f>
        <v xml:space="preserve"> Akira</v>
      </c>
    </row>
    <row r="165" spans="1:17" x14ac:dyDescent="0.25">
      <c r="A165" s="23" t="s">
        <v>2209</v>
      </c>
      <c r="B165" s="48">
        <f>VLOOKUP($A165,'Medical Examinations'!$A:$J,2,FALSE)</f>
        <v>35.625</v>
      </c>
      <c r="C165" s="48">
        <f>VLOOKUP($A165,'Medical Examinations'!$A:$J,3,FALSE)</f>
        <v>8.9</v>
      </c>
      <c r="D165" s="23" t="str">
        <f>VLOOKUP($A165,'Medical Examinations'!$A:$J,4,FALSE)</f>
        <v>No</v>
      </c>
      <c r="E165" s="23" t="str">
        <f>VLOOKUP($A165,'Medical Examinations'!$A:$J,5,FALSE)</f>
        <v>No</v>
      </c>
      <c r="F165" s="23" t="str">
        <f>VLOOKUP($A165,'Medical Examinations'!$A:$J,6,FALSE)</f>
        <v>No</v>
      </c>
      <c r="G165" s="23">
        <f>VLOOKUP($A165,'Medical Examinations'!$A:$J,7,FALSE)</f>
        <v>0</v>
      </c>
      <c r="H165" s="23" t="str">
        <f>VLOOKUP($A165,'Medical Examinations'!$A:$J,8,FALSE)</f>
        <v>yes</v>
      </c>
      <c r="I165" s="23" t="str">
        <f>VLOOKUP($A165,'Medical Examinations'!$A:$J,9,FALSE)</f>
        <v>Obesity</v>
      </c>
      <c r="J165" s="23" t="str">
        <f>VLOOKUP($A165,'Medical Examinations'!$A:$J,10,FALSE)</f>
        <v>Diabetes</v>
      </c>
      <c r="K165">
        <f>VLOOKUP($A165,'Hospitalisation Details'!$A:$K,6,FALSE)</f>
        <v>37465.339999999997</v>
      </c>
      <c r="L165" t="str">
        <f>VLOOKUP($A165,'Hospitalisation Details'!$A:$K,7,FALSE)</f>
        <v>tier - 1</v>
      </c>
      <c r="M165" t="str">
        <f>VLOOKUP($A165,'Hospitalisation Details'!$A:$K,8,FALSE)</f>
        <v>tier - 2</v>
      </c>
      <c r="N165" t="str">
        <f>VLOOKUP($A165,'Hospitalisation Details'!$A:$K,9,FALSE)</f>
        <v>R1012</v>
      </c>
      <c r="O165">
        <f>VLOOKUP($A165,'Hospitalisation Details'!$A:$K,10,FALSE)</f>
        <v>37526</v>
      </c>
      <c r="P165">
        <f>VLOOKUP($A165,'Hospitalisation Details'!$A:$K,11,FALSE)</f>
        <v>20</v>
      </c>
      <c r="Q165" t="str">
        <f>VLOOKUP($A165,'Customer Names'!$A:$E,4,FALSE)</f>
        <v xml:space="preserve"> Ben</v>
      </c>
    </row>
    <row r="166" spans="1:17" x14ac:dyDescent="0.25">
      <c r="A166" s="26" t="s">
        <v>2208</v>
      </c>
      <c r="B166" s="47">
        <f>VLOOKUP($A166,'Medical Examinations'!$A:$J,2,FALSE)</f>
        <v>42.69</v>
      </c>
      <c r="C166" s="47">
        <f>VLOOKUP($A166,'Medical Examinations'!$A:$J,3,FALSE)</f>
        <v>4.8899999999999997</v>
      </c>
      <c r="D166" s="26" t="str">
        <f>VLOOKUP($A166,'Medical Examinations'!$A:$J,4,FALSE)</f>
        <v>No</v>
      </c>
      <c r="E166" s="26" t="str">
        <f>VLOOKUP($A166,'Medical Examinations'!$A:$J,5,FALSE)</f>
        <v>No</v>
      </c>
      <c r="F166" s="26" t="str">
        <f>VLOOKUP($A166,'Medical Examinations'!$A:$J,6,FALSE)</f>
        <v>Yes</v>
      </c>
      <c r="G166" s="26">
        <f>VLOOKUP($A166,'Medical Examinations'!$A:$J,7,FALSE)</f>
        <v>1</v>
      </c>
      <c r="H166" s="26" t="str">
        <f>VLOOKUP($A166,'Medical Examinations'!$A:$J,8,FALSE)</f>
        <v>yes</v>
      </c>
      <c r="I166" s="26" t="str">
        <f>VLOOKUP($A166,'Medical Examinations'!$A:$J,9,FALSE)</f>
        <v>Obesity</v>
      </c>
      <c r="J166" s="26" t="str">
        <f>VLOOKUP($A166,'Medical Examinations'!$A:$J,10,FALSE)</f>
        <v>Normal</v>
      </c>
      <c r="K166">
        <f>VLOOKUP($A166,'Hospitalisation Details'!$A:$K,6,FALSE)</f>
        <v>37425.94</v>
      </c>
      <c r="L166" t="str">
        <f>VLOOKUP($A166,'Hospitalisation Details'!$A:$K,7,FALSE)</f>
        <v>tier - 2</v>
      </c>
      <c r="M166" t="str">
        <f>VLOOKUP($A166,'Hospitalisation Details'!$A:$K,8,FALSE)</f>
        <v>tier - 1</v>
      </c>
      <c r="N166" t="str">
        <f>VLOOKUP($A166,'Hospitalisation Details'!$A:$K,9,FALSE)</f>
        <v>R1011</v>
      </c>
      <c r="O166">
        <f>VLOOKUP($A166,'Hospitalisation Details'!$A:$K,10,FALSE)</f>
        <v>29070</v>
      </c>
      <c r="P166">
        <f>VLOOKUP($A166,'Hospitalisation Details'!$A:$K,11,FALSE)</f>
        <v>43</v>
      </c>
      <c r="Q166" t="str">
        <f>VLOOKUP($A166,'Customer Names'!$A:$E,4,FALSE)</f>
        <v xml:space="preserve"> Jana</v>
      </c>
    </row>
    <row r="167" spans="1:17" x14ac:dyDescent="0.25">
      <c r="A167" s="23" t="s">
        <v>2207</v>
      </c>
      <c r="B167" s="48">
        <f>VLOOKUP($A167,'Medical Examinations'!$A:$J,2,FALSE)</f>
        <v>37.869999999999997</v>
      </c>
      <c r="C167" s="48">
        <f>VLOOKUP($A167,'Medical Examinations'!$A:$J,3,FALSE)</f>
        <v>4.29</v>
      </c>
      <c r="D167" s="23" t="str">
        <f>VLOOKUP($A167,'Medical Examinations'!$A:$J,4,FALSE)</f>
        <v>yes</v>
      </c>
      <c r="E167" s="23" t="str">
        <f>VLOOKUP($A167,'Medical Examinations'!$A:$J,5,FALSE)</f>
        <v>No</v>
      </c>
      <c r="F167" s="23" t="str">
        <f>VLOOKUP($A167,'Medical Examinations'!$A:$J,6,FALSE)</f>
        <v>Yes</v>
      </c>
      <c r="G167" s="23">
        <f>VLOOKUP($A167,'Medical Examinations'!$A:$J,7,FALSE)</f>
        <v>1</v>
      </c>
      <c r="H167" s="23" t="str">
        <f>VLOOKUP($A167,'Medical Examinations'!$A:$J,8,FALSE)</f>
        <v>yes</v>
      </c>
      <c r="I167" s="23" t="str">
        <f>VLOOKUP($A167,'Medical Examinations'!$A:$J,9,FALSE)</f>
        <v>Obesity</v>
      </c>
      <c r="J167" s="23" t="str">
        <f>VLOOKUP($A167,'Medical Examinations'!$A:$J,10,FALSE)</f>
        <v>Normal</v>
      </c>
      <c r="K167">
        <f>VLOOKUP($A167,'Hospitalisation Details'!$A:$K,6,FALSE)</f>
        <v>37277.269999999997</v>
      </c>
      <c r="L167" t="str">
        <f>VLOOKUP($A167,'Hospitalisation Details'!$A:$K,7,FALSE)</f>
        <v>tier - 1</v>
      </c>
      <c r="M167" t="str">
        <f>VLOOKUP($A167,'Hospitalisation Details'!$A:$K,8,FALSE)</f>
        <v>tier - 3</v>
      </c>
      <c r="N167" t="str">
        <f>VLOOKUP($A167,'Hospitalisation Details'!$A:$K,9,FALSE)</f>
        <v>R1011</v>
      </c>
      <c r="O167">
        <f>VLOOKUP($A167,'Hospitalisation Details'!$A:$K,10,FALSE)</f>
        <v>25506</v>
      </c>
      <c r="P167">
        <f>VLOOKUP($A167,'Hospitalisation Details'!$A:$K,11,FALSE)</f>
        <v>53</v>
      </c>
      <c r="Q167" t="str">
        <f>VLOOKUP($A167,'Customer Names'!$A:$E,4,FALSE)</f>
        <v xml:space="preserve"> Jay T.</v>
      </c>
    </row>
    <row r="168" spans="1:17" x14ac:dyDescent="0.25">
      <c r="A168" s="26" t="s">
        <v>2206</v>
      </c>
      <c r="B168" s="47">
        <f>VLOOKUP($A168,'Medical Examinations'!$A:$J,2,FALSE)</f>
        <v>40.61</v>
      </c>
      <c r="C168" s="47">
        <f>VLOOKUP($A168,'Medical Examinations'!$A:$J,3,FALSE)</f>
        <v>8</v>
      </c>
      <c r="D168" s="26" t="str">
        <f>VLOOKUP($A168,'Medical Examinations'!$A:$J,4,FALSE)</f>
        <v>yes</v>
      </c>
      <c r="E168" s="26" t="str">
        <f>VLOOKUP($A168,'Medical Examinations'!$A:$J,5,FALSE)</f>
        <v>No</v>
      </c>
      <c r="F168" s="26" t="str">
        <f>VLOOKUP($A168,'Medical Examinations'!$A:$J,6,FALSE)</f>
        <v>No</v>
      </c>
      <c r="G168" s="26">
        <f>VLOOKUP($A168,'Medical Examinations'!$A:$J,7,FALSE)</f>
        <v>1</v>
      </c>
      <c r="H168" s="26" t="str">
        <f>VLOOKUP($A168,'Medical Examinations'!$A:$J,8,FALSE)</f>
        <v>yes</v>
      </c>
      <c r="I168" s="26" t="str">
        <f>VLOOKUP($A168,'Medical Examinations'!$A:$J,9,FALSE)</f>
        <v>Obesity</v>
      </c>
      <c r="J168" s="26" t="str">
        <f>VLOOKUP($A168,'Medical Examinations'!$A:$J,10,FALSE)</f>
        <v>Diabetes</v>
      </c>
      <c r="K168">
        <f>VLOOKUP($A168,'Hospitalisation Details'!$A:$K,6,FALSE)</f>
        <v>37272.339999999997</v>
      </c>
      <c r="L168" t="str">
        <f>VLOOKUP($A168,'Hospitalisation Details'!$A:$K,7,FALSE)</f>
        <v>tier - 2</v>
      </c>
      <c r="M168" t="str">
        <f>VLOOKUP($A168,'Hospitalisation Details'!$A:$K,8,FALSE)</f>
        <v>tier - 3</v>
      </c>
      <c r="N168" t="str">
        <f>VLOOKUP($A168,'Hospitalisation Details'!$A:$K,9,FALSE)</f>
        <v>R1011</v>
      </c>
      <c r="O168">
        <f>VLOOKUP($A168,'Hospitalisation Details'!$A:$K,10,FALSE)</f>
        <v>27707</v>
      </c>
      <c r="P168">
        <f>VLOOKUP($A168,'Hospitalisation Details'!$A:$K,11,FALSE)</f>
        <v>47</v>
      </c>
      <c r="Q168" t="str">
        <f>VLOOKUP($A168,'Customer Names'!$A:$E,4,FALSE)</f>
        <v xml:space="preserve"> Marie-Helene</v>
      </c>
    </row>
    <row r="169" spans="1:17" x14ac:dyDescent="0.25">
      <c r="A169" s="23" t="s">
        <v>2205</v>
      </c>
      <c r="B169" s="48">
        <f>VLOOKUP($A169,'Medical Examinations'!$A:$J,2,FALSE)</f>
        <v>30.78</v>
      </c>
      <c r="C169" s="48">
        <f>VLOOKUP($A169,'Medical Examinations'!$A:$J,3,FALSE)</f>
        <v>4.67</v>
      </c>
      <c r="D169" s="23" t="str">
        <f>VLOOKUP($A169,'Medical Examinations'!$A:$J,4,FALSE)</f>
        <v>yes</v>
      </c>
      <c r="E169" s="23" t="str">
        <f>VLOOKUP($A169,'Medical Examinations'!$A:$J,5,FALSE)</f>
        <v>No</v>
      </c>
      <c r="F169" s="23" t="str">
        <f>VLOOKUP($A169,'Medical Examinations'!$A:$J,6,FALSE)</f>
        <v>No</v>
      </c>
      <c r="G169" s="23">
        <f>VLOOKUP($A169,'Medical Examinations'!$A:$J,7,FALSE)</f>
        <v>0</v>
      </c>
      <c r="H169" s="23" t="str">
        <f>VLOOKUP($A169,'Medical Examinations'!$A:$J,8,FALSE)</f>
        <v>yes</v>
      </c>
      <c r="I169" s="23" t="str">
        <f>VLOOKUP($A169,'Medical Examinations'!$A:$J,9,FALSE)</f>
        <v>Obesity</v>
      </c>
      <c r="J169" s="23" t="str">
        <f>VLOOKUP($A169,'Medical Examinations'!$A:$J,10,FALSE)</f>
        <v>Normal</v>
      </c>
      <c r="K169">
        <f>VLOOKUP($A169,'Hospitalisation Details'!$A:$K,6,FALSE)</f>
        <v>37270.15</v>
      </c>
      <c r="L169" t="str">
        <f>VLOOKUP($A169,'Hospitalisation Details'!$A:$K,7,FALSE)</f>
        <v>tier - 2</v>
      </c>
      <c r="M169" t="str">
        <f>VLOOKUP($A169,'Hospitalisation Details'!$A:$K,8,FALSE)</f>
        <v>tier - 1</v>
      </c>
      <c r="N169" t="str">
        <f>VLOOKUP($A169,'Hospitalisation Details'!$A:$K,9,FALSE)</f>
        <v>R1024</v>
      </c>
      <c r="O169">
        <f>VLOOKUP($A169,'Hospitalisation Details'!$A:$K,10,FALSE)</f>
        <v>31368</v>
      </c>
      <c r="P169">
        <f>VLOOKUP($A169,'Hospitalisation Details'!$A:$K,11,FALSE)</f>
        <v>37</v>
      </c>
      <c r="Q169" t="str">
        <f>VLOOKUP($A169,'Customer Names'!$A:$E,4,FALSE)</f>
        <v xml:space="preserve"> Bret R</v>
      </c>
    </row>
    <row r="170" spans="1:17" x14ac:dyDescent="0.25">
      <c r="A170" s="26" t="s">
        <v>2204</v>
      </c>
      <c r="B170" s="47">
        <f>VLOOKUP($A170,'Medical Examinations'!$A:$J,2,FALSE)</f>
        <v>49.49</v>
      </c>
      <c r="C170" s="47">
        <f>VLOOKUP($A170,'Medical Examinations'!$A:$J,3,FALSE)</f>
        <v>4.5</v>
      </c>
      <c r="D170" s="26" t="str">
        <f>VLOOKUP($A170,'Medical Examinations'!$A:$J,4,FALSE)</f>
        <v>No</v>
      </c>
      <c r="E170" s="26" t="str">
        <f>VLOOKUP($A170,'Medical Examinations'!$A:$J,5,FALSE)</f>
        <v>No</v>
      </c>
      <c r="F170" s="26" t="str">
        <f>VLOOKUP($A170,'Medical Examinations'!$A:$J,6,FALSE)</f>
        <v>No</v>
      </c>
      <c r="G170" s="26">
        <f>VLOOKUP($A170,'Medical Examinations'!$A:$J,7,FALSE)</f>
        <v>0</v>
      </c>
      <c r="H170" s="26" t="str">
        <f>VLOOKUP($A170,'Medical Examinations'!$A:$J,8,FALSE)</f>
        <v>yes</v>
      </c>
      <c r="I170" s="26" t="str">
        <f>VLOOKUP($A170,'Medical Examinations'!$A:$J,9,FALSE)</f>
        <v>Obesity</v>
      </c>
      <c r="J170" s="26" t="str">
        <f>VLOOKUP($A170,'Medical Examinations'!$A:$J,10,FALSE)</f>
        <v>Normal</v>
      </c>
      <c r="K170">
        <f>VLOOKUP($A170,'Hospitalisation Details'!$A:$K,6,FALSE)</f>
        <v>37251.22</v>
      </c>
      <c r="L170" t="str">
        <f>VLOOKUP($A170,'Hospitalisation Details'!$A:$K,7,FALSE)</f>
        <v>tier - 2</v>
      </c>
      <c r="M170" t="str">
        <f>VLOOKUP($A170,'Hospitalisation Details'!$A:$K,8,FALSE)</f>
        <v>tier - 2</v>
      </c>
      <c r="N170" t="str">
        <f>VLOOKUP($A170,'Hospitalisation Details'!$A:$K,9,FALSE)</f>
        <v>R1011</v>
      </c>
      <c r="O170">
        <f>VLOOKUP($A170,'Hospitalisation Details'!$A:$K,10,FALSE)</f>
        <v>33163</v>
      </c>
      <c r="P170">
        <f>VLOOKUP($A170,'Hospitalisation Details'!$A:$K,11,FALSE)</f>
        <v>32</v>
      </c>
      <c r="Q170" t="str">
        <f>VLOOKUP($A170,'Customer Names'!$A:$E,4,FALSE)</f>
        <v xml:space="preserve"> Gardner L</v>
      </c>
    </row>
    <row r="171" spans="1:17" x14ac:dyDescent="0.25">
      <c r="A171" s="23" t="s">
        <v>2203</v>
      </c>
      <c r="B171" s="48">
        <f>VLOOKUP($A171,'Medical Examinations'!$A:$J,2,FALSE)</f>
        <v>37.619999999999997</v>
      </c>
      <c r="C171" s="48">
        <f>VLOOKUP($A171,'Medical Examinations'!$A:$J,3,FALSE)</f>
        <v>6.32</v>
      </c>
      <c r="D171" s="23" t="str">
        <f>VLOOKUP($A171,'Medical Examinations'!$A:$J,4,FALSE)</f>
        <v>yes</v>
      </c>
      <c r="E171" s="23" t="str">
        <f>VLOOKUP($A171,'Medical Examinations'!$A:$J,5,FALSE)</f>
        <v>yes</v>
      </c>
      <c r="F171" s="23" t="str">
        <f>VLOOKUP($A171,'Medical Examinations'!$A:$J,6,FALSE)</f>
        <v>No</v>
      </c>
      <c r="G171" s="23">
        <f>VLOOKUP($A171,'Medical Examinations'!$A:$J,7,FALSE)</f>
        <v>2</v>
      </c>
      <c r="H171" s="23" t="str">
        <f>VLOOKUP($A171,'Medical Examinations'!$A:$J,8,FALSE)</f>
        <v>yes</v>
      </c>
      <c r="I171" s="23" t="str">
        <f>VLOOKUP($A171,'Medical Examinations'!$A:$J,9,FALSE)</f>
        <v>Obesity</v>
      </c>
      <c r="J171" s="23" t="str">
        <f>VLOOKUP($A171,'Medical Examinations'!$A:$J,10,FALSE)</f>
        <v>Prediabetes</v>
      </c>
      <c r="K171">
        <f>VLOOKUP($A171,'Hospitalisation Details'!$A:$K,6,FALSE)</f>
        <v>37165.160000000003</v>
      </c>
      <c r="L171" t="str">
        <f>VLOOKUP($A171,'Hospitalisation Details'!$A:$K,7,FALSE)</f>
        <v>tier - 1</v>
      </c>
      <c r="M171" t="str">
        <f>VLOOKUP($A171,'Hospitalisation Details'!$A:$K,8,FALSE)</f>
        <v>tier - 3</v>
      </c>
      <c r="N171" t="str">
        <f>VLOOKUP($A171,'Hospitalisation Details'!$A:$K,9,FALSE)</f>
        <v>Unknown</v>
      </c>
      <c r="O171">
        <f>VLOOKUP($A171,'Hospitalisation Details'!$A:$K,10,FALSE)</f>
        <v>36774</v>
      </c>
      <c r="P171">
        <f>VLOOKUP($A171,'Hospitalisation Details'!$A:$K,11,FALSE)</f>
        <v>22</v>
      </c>
      <c r="Q171" t="str">
        <f>VLOOKUP($A171,'Customer Names'!$A:$E,4,FALSE)</f>
        <v xml:space="preserve"> Bobby</v>
      </c>
    </row>
    <row r="172" spans="1:17" x14ac:dyDescent="0.25">
      <c r="A172" s="26" t="s">
        <v>2202</v>
      </c>
      <c r="B172" s="47">
        <f>VLOOKUP($A172,'Medical Examinations'!$A:$J,2,FALSE)</f>
        <v>36.08</v>
      </c>
      <c r="C172" s="47">
        <f>VLOOKUP($A172,'Medical Examinations'!$A:$J,3,FALSE)</f>
        <v>6.1</v>
      </c>
      <c r="D172" s="26" t="str">
        <f>VLOOKUP($A172,'Medical Examinations'!$A:$J,4,FALSE)</f>
        <v>yes</v>
      </c>
      <c r="E172" s="26" t="str">
        <f>VLOOKUP($A172,'Medical Examinations'!$A:$J,5,FALSE)</f>
        <v>No</v>
      </c>
      <c r="F172" s="26" t="str">
        <f>VLOOKUP($A172,'Medical Examinations'!$A:$J,6,FALSE)</f>
        <v>No</v>
      </c>
      <c r="G172" s="26">
        <f>VLOOKUP($A172,'Medical Examinations'!$A:$J,7,FALSE)</f>
        <v>1</v>
      </c>
      <c r="H172" s="26" t="str">
        <f>VLOOKUP($A172,'Medical Examinations'!$A:$J,8,FALSE)</f>
        <v>yes</v>
      </c>
      <c r="I172" s="26" t="str">
        <f>VLOOKUP($A172,'Medical Examinations'!$A:$J,9,FALSE)</f>
        <v>Obesity</v>
      </c>
      <c r="J172" s="26" t="str">
        <f>VLOOKUP($A172,'Medical Examinations'!$A:$J,10,FALSE)</f>
        <v>Prediabetes</v>
      </c>
      <c r="K172">
        <f>VLOOKUP($A172,'Hospitalisation Details'!$A:$K,6,FALSE)</f>
        <v>37133.9</v>
      </c>
      <c r="L172" t="str">
        <f>VLOOKUP($A172,'Hospitalisation Details'!$A:$K,7,FALSE)</f>
        <v>tier - 2</v>
      </c>
      <c r="M172" t="str">
        <f>VLOOKUP($A172,'Hospitalisation Details'!$A:$K,8,FALSE)</f>
        <v>tier - 2</v>
      </c>
      <c r="N172" t="str">
        <f>VLOOKUP($A172,'Hospitalisation Details'!$A:$K,9,FALSE)</f>
        <v>R1013</v>
      </c>
      <c r="O172">
        <f>VLOOKUP($A172,'Hospitalisation Details'!$A:$K,10,FALSE)</f>
        <v>35002</v>
      </c>
      <c r="P172">
        <f>VLOOKUP($A172,'Hospitalisation Details'!$A:$K,11,FALSE)</f>
        <v>27</v>
      </c>
      <c r="Q172" t="str">
        <f>VLOOKUP($A172,'Customer Names'!$A:$E,4,FALSE)</f>
        <v xml:space="preserve"> Natalie</v>
      </c>
    </row>
    <row r="173" spans="1:17" x14ac:dyDescent="0.25">
      <c r="A173" s="23" t="s">
        <v>2201</v>
      </c>
      <c r="B173" s="48">
        <f>VLOOKUP($A173,'Medical Examinations'!$A:$J,2,FALSE)</f>
        <v>33.5</v>
      </c>
      <c r="C173" s="48">
        <f>VLOOKUP($A173,'Medical Examinations'!$A:$J,3,FALSE)</f>
        <v>5.4</v>
      </c>
      <c r="D173" s="23" t="str">
        <f>VLOOKUP($A173,'Medical Examinations'!$A:$J,4,FALSE)</f>
        <v>No</v>
      </c>
      <c r="E173" s="23" t="str">
        <f>VLOOKUP($A173,'Medical Examinations'!$A:$J,5,FALSE)</f>
        <v>No</v>
      </c>
      <c r="F173" s="23" t="str">
        <f>VLOOKUP($A173,'Medical Examinations'!$A:$J,6,FALSE)</f>
        <v>No</v>
      </c>
      <c r="G173" s="23">
        <f>VLOOKUP($A173,'Medical Examinations'!$A:$J,7,FALSE)</f>
        <v>0</v>
      </c>
      <c r="H173" s="23" t="str">
        <f>VLOOKUP($A173,'Medical Examinations'!$A:$J,8,FALSE)</f>
        <v>yes</v>
      </c>
      <c r="I173" s="23" t="str">
        <f>VLOOKUP($A173,'Medical Examinations'!$A:$J,9,FALSE)</f>
        <v>Obesity</v>
      </c>
      <c r="J173" s="23" t="str">
        <f>VLOOKUP($A173,'Medical Examinations'!$A:$J,10,FALSE)</f>
        <v>Normal</v>
      </c>
      <c r="K173">
        <f>VLOOKUP($A173,'Hospitalisation Details'!$A:$K,6,FALSE)</f>
        <v>37079.370000000003</v>
      </c>
      <c r="L173" t="str">
        <f>VLOOKUP($A173,'Hospitalisation Details'!$A:$K,7,FALSE)</f>
        <v>tier - 2</v>
      </c>
      <c r="M173" t="str">
        <f>VLOOKUP($A173,'Hospitalisation Details'!$A:$K,8,FALSE)</f>
        <v>tier - 3</v>
      </c>
      <c r="N173" t="str">
        <f>VLOOKUP($A173,'Hospitalisation Details'!$A:$K,9,FALSE)</f>
        <v>R1011</v>
      </c>
      <c r="O173">
        <f>VLOOKUP($A173,'Hospitalisation Details'!$A:$K,10,FALSE)</f>
        <v>32669</v>
      </c>
      <c r="P173">
        <f>VLOOKUP($A173,'Hospitalisation Details'!$A:$K,11,FALSE)</f>
        <v>33</v>
      </c>
      <c r="Q173" t="str">
        <f>VLOOKUP($A173,'Customer Names'!$A:$E,4,FALSE)</f>
        <v xml:space="preserve"> Lina</v>
      </c>
    </row>
    <row r="174" spans="1:17" x14ac:dyDescent="0.25">
      <c r="A174" s="26" t="s">
        <v>2200</v>
      </c>
      <c r="B174" s="47">
        <f>VLOOKUP($A174,'Medical Examinations'!$A:$J,2,FALSE)</f>
        <v>47.46</v>
      </c>
      <c r="C174" s="47">
        <f>VLOOKUP($A174,'Medical Examinations'!$A:$J,3,FALSE)</f>
        <v>6.24</v>
      </c>
      <c r="D174" s="26" t="str">
        <f>VLOOKUP($A174,'Medical Examinations'!$A:$J,4,FALSE)</f>
        <v>yes</v>
      </c>
      <c r="E174" s="26" t="str">
        <f>VLOOKUP($A174,'Medical Examinations'!$A:$J,5,FALSE)</f>
        <v>No</v>
      </c>
      <c r="F174" s="26" t="str">
        <f>VLOOKUP($A174,'Medical Examinations'!$A:$J,6,FALSE)</f>
        <v>No</v>
      </c>
      <c r="G174" s="26">
        <f>VLOOKUP($A174,'Medical Examinations'!$A:$J,7,FALSE)</f>
        <v>1</v>
      </c>
      <c r="H174" s="26" t="str">
        <f>VLOOKUP($A174,'Medical Examinations'!$A:$J,8,FALSE)</f>
        <v>yes</v>
      </c>
      <c r="I174" s="26" t="str">
        <f>VLOOKUP($A174,'Medical Examinations'!$A:$J,9,FALSE)</f>
        <v>Obesity</v>
      </c>
      <c r="J174" s="26" t="str">
        <f>VLOOKUP($A174,'Medical Examinations'!$A:$J,10,FALSE)</f>
        <v>Prediabetes</v>
      </c>
      <c r="K174">
        <f>VLOOKUP($A174,'Hospitalisation Details'!$A:$K,6,FALSE)</f>
        <v>37076.370000000003</v>
      </c>
      <c r="L174" t="str">
        <f>VLOOKUP($A174,'Hospitalisation Details'!$A:$K,7,FALSE)</f>
        <v>tier - 2</v>
      </c>
      <c r="M174" t="str">
        <f>VLOOKUP($A174,'Hospitalisation Details'!$A:$K,8,FALSE)</f>
        <v>tier - 1</v>
      </c>
      <c r="N174" t="str">
        <f>VLOOKUP($A174,'Hospitalisation Details'!$A:$K,9,FALSE)</f>
        <v>R1011</v>
      </c>
      <c r="O174">
        <f>VLOOKUP($A174,'Hospitalisation Details'!$A:$K,10,FALSE)</f>
        <v>32494</v>
      </c>
      <c r="P174">
        <f>VLOOKUP($A174,'Hospitalisation Details'!$A:$K,11,FALSE)</f>
        <v>34</v>
      </c>
      <c r="Q174" t="str">
        <f>VLOOKUP($A174,'Customer Names'!$A:$E,4,FALSE)</f>
        <v xml:space="preserve"> Zebulon</v>
      </c>
    </row>
    <row r="175" spans="1:17" x14ac:dyDescent="0.25">
      <c r="A175" s="23" t="s">
        <v>2199</v>
      </c>
      <c r="B175" s="48">
        <f>VLOOKUP($A175,'Medical Examinations'!$A:$J,2,FALSE)</f>
        <v>49.24</v>
      </c>
      <c r="C175" s="48">
        <f>VLOOKUP($A175,'Medical Examinations'!$A:$J,3,FALSE)</f>
        <v>4.45</v>
      </c>
      <c r="D175" s="23" t="str">
        <f>VLOOKUP($A175,'Medical Examinations'!$A:$J,4,FALSE)</f>
        <v>No</v>
      </c>
      <c r="E175" s="23" t="str">
        <f>VLOOKUP($A175,'Medical Examinations'!$A:$J,5,FALSE)</f>
        <v>No</v>
      </c>
      <c r="F175" s="23" t="str">
        <f>VLOOKUP($A175,'Medical Examinations'!$A:$J,6,FALSE)</f>
        <v>No</v>
      </c>
      <c r="G175" s="23">
        <f>VLOOKUP($A175,'Medical Examinations'!$A:$J,7,FALSE)</f>
        <v>0</v>
      </c>
      <c r="H175" s="23" t="str">
        <f>VLOOKUP($A175,'Medical Examinations'!$A:$J,8,FALSE)</f>
        <v>yes</v>
      </c>
      <c r="I175" s="23" t="str">
        <f>VLOOKUP($A175,'Medical Examinations'!$A:$J,9,FALSE)</f>
        <v>Obesity</v>
      </c>
      <c r="J175" s="23" t="str">
        <f>VLOOKUP($A175,'Medical Examinations'!$A:$J,10,FALSE)</f>
        <v>Normal</v>
      </c>
      <c r="K175">
        <f>VLOOKUP($A175,'Hospitalisation Details'!$A:$K,6,FALSE)</f>
        <v>37040.879999999997</v>
      </c>
      <c r="L175" t="str">
        <f>VLOOKUP($A175,'Hospitalisation Details'!$A:$K,7,FALSE)</f>
        <v>tier - 2</v>
      </c>
      <c r="M175" t="str">
        <f>VLOOKUP($A175,'Hospitalisation Details'!$A:$K,8,FALSE)</f>
        <v>tier - 2</v>
      </c>
      <c r="N175" t="str">
        <f>VLOOKUP($A175,'Hospitalisation Details'!$A:$K,9,FALSE)</f>
        <v>R1011</v>
      </c>
      <c r="O175">
        <f>VLOOKUP($A175,'Hospitalisation Details'!$A:$K,10,FALSE)</f>
        <v>33543</v>
      </c>
      <c r="P175">
        <f>VLOOKUP($A175,'Hospitalisation Details'!$A:$K,11,FALSE)</f>
        <v>31</v>
      </c>
      <c r="Q175" t="str">
        <f>VLOOKUP($A175,'Customer Names'!$A:$E,4,FALSE)</f>
        <v xml:space="preserve"> Amanda</v>
      </c>
    </row>
    <row r="176" spans="1:17" x14ac:dyDescent="0.25">
      <c r="A176" s="26" t="s">
        <v>2198</v>
      </c>
      <c r="B176" s="47">
        <f>VLOOKUP($A176,'Medical Examinations'!$A:$J,2,FALSE)</f>
        <v>54.4</v>
      </c>
      <c r="C176" s="47">
        <f>VLOOKUP($A176,'Medical Examinations'!$A:$J,3,FALSE)</f>
        <v>5.22</v>
      </c>
      <c r="D176" s="26" t="str">
        <f>VLOOKUP($A176,'Medical Examinations'!$A:$J,4,FALSE)</f>
        <v>No</v>
      </c>
      <c r="E176" s="26" t="str">
        <f>VLOOKUP($A176,'Medical Examinations'!$A:$J,5,FALSE)</f>
        <v>No</v>
      </c>
      <c r="F176" s="26" t="str">
        <f>VLOOKUP($A176,'Medical Examinations'!$A:$J,6,FALSE)</f>
        <v>No</v>
      </c>
      <c r="G176" s="26">
        <f>VLOOKUP($A176,'Medical Examinations'!$A:$J,7,FALSE)</f>
        <v>1</v>
      </c>
      <c r="H176" s="26" t="str">
        <f>VLOOKUP($A176,'Medical Examinations'!$A:$J,8,FALSE)</f>
        <v>yes</v>
      </c>
      <c r="I176" s="26" t="str">
        <f>VLOOKUP($A176,'Medical Examinations'!$A:$J,9,FALSE)</f>
        <v>Obesity</v>
      </c>
      <c r="J176" s="26" t="str">
        <f>VLOOKUP($A176,'Medical Examinations'!$A:$J,10,FALSE)</f>
        <v>Normal</v>
      </c>
      <c r="K176">
        <f>VLOOKUP($A176,'Hospitalisation Details'!$A:$K,6,FALSE)</f>
        <v>36976.449999999997</v>
      </c>
      <c r="L176" t="str">
        <f>VLOOKUP($A176,'Hospitalisation Details'!$A:$K,7,FALSE)</f>
        <v>tier - 2</v>
      </c>
      <c r="M176" t="str">
        <f>VLOOKUP($A176,'Hospitalisation Details'!$A:$K,8,FALSE)</f>
        <v>tier - 3</v>
      </c>
      <c r="N176" t="str">
        <f>VLOOKUP($A176,'Hospitalisation Details'!$A:$K,9,FALSE)</f>
        <v>R1011</v>
      </c>
      <c r="O176">
        <f>VLOOKUP($A176,'Hospitalisation Details'!$A:$K,10,FALSE)</f>
        <v>33860</v>
      </c>
      <c r="P176">
        <f>VLOOKUP($A176,'Hospitalisation Details'!$A:$K,11,FALSE)</f>
        <v>30</v>
      </c>
      <c r="Q176" t="str">
        <f>VLOOKUP($A176,'Customer Names'!$A:$E,4,FALSE)</f>
        <v xml:space="preserve"> Greg</v>
      </c>
    </row>
    <row r="177" spans="1:17" x14ac:dyDescent="0.25">
      <c r="A177" s="23" t="s">
        <v>2197</v>
      </c>
      <c r="B177" s="48">
        <f>VLOOKUP($A177,'Medical Examinations'!$A:$J,2,FALSE)</f>
        <v>35.53</v>
      </c>
      <c r="C177" s="48">
        <f>VLOOKUP($A177,'Medical Examinations'!$A:$J,3,FALSE)</f>
        <v>4.6100000000000003</v>
      </c>
      <c r="D177" s="23" t="str">
        <f>VLOOKUP($A177,'Medical Examinations'!$A:$J,4,FALSE)</f>
        <v>No</v>
      </c>
      <c r="E177" s="23" t="str">
        <f>VLOOKUP($A177,'Medical Examinations'!$A:$J,5,FALSE)</f>
        <v>No</v>
      </c>
      <c r="F177" s="23" t="str">
        <f>VLOOKUP($A177,'Medical Examinations'!$A:$J,6,FALSE)</f>
        <v>No</v>
      </c>
      <c r="G177" s="23">
        <f>VLOOKUP($A177,'Medical Examinations'!$A:$J,7,FALSE)</f>
        <v>1</v>
      </c>
      <c r="H177" s="23" t="str">
        <f>VLOOKUP($A177,'Medical Examinations'!$A:$J,8,FALSE)</f>
        <v>yes</v>
      </c>
      <c r="I177" s="23" t="str">
        <f>VLOOKUP($A177,'Medical Examinations'!$A:$J,9,FALSE)</f>
        <v>Obesity</v>
      </c>
      <c r="J177" s="23" t="str">
        <f>VLOOKUP($A177,'Medical Examinations'!$A:$J,10,FALSE)</f>
        <v>Normal</v>
      </c>
      <c r="K177">
        <f>VLOOKUP($A177,'Hospitalisation Details'!$A:$K,6,FALSE)</f>
        <v>36950.26</v>
      </c>
      <c r="L177" t="str">
        <f>VLOOKUP($A177,'Hospitalisation Details'!$A:$K,7,FALSE)</f>
        <v>tier - 1</v>
      </c>
      <c r="M177" t="str">
        <f>VLOOKUP($A177,'Hospitalisation Details'!$A:$K,8,FALSE)</f>
        <v>tier - 1</v>
      </c>
      <c r="N177" t="str">
        <f>VLOOKUP($A177,'Hospitalisation Details'!$A:$K,9,FALSE)</f>
        <v>R1013</v>
      </c>
      <c r="O177">
        <f>VLOOKUP($A177,'Hospitalisation Details'!$A:$K,10,FALSE)</f>
        <v>33841</v>
      </c>
      <c r="P177">
        <f>VLOOKUP($A177,'Hospitalisation Details'!$A:$K,11,FALSE)</f>
        <v>30</v>
      </c>
      <c r="Q177" t="str">
        <f>VLOOKUP($A177,'Customer Names'!$A:$E,4,FALSE)</f>
        <v xml:space="preserve"> John</v>
      </c>
    </row>
    <row r="178" spans="1:17" x14ac:dyDescent="0.25">
      <c r="A178" s="26" t="s">
        <v>2196</v>
      </c>
      <c r="B178" s="47">
        <f>VLOOKUP($A178,'Medical Examinations'!$A:$J,2,FALSE)</f>
        <v>39.729999999999997</v>
      </c>
      <c r="C178" s="47">
        <f>VLOOKUP($A178,'Medical Examinations'!$A:$J,3,FALSE)</f>
        <v>6.24</v>
      </c>
      <c r="D178" s="26" t="str">
        <f>VLOOKUP($A178,'Medical Examinations'!$A:$J,4,FALSE)</f>
        <v>No</v>
      </c>
      <c r="E178" s="26" t="str">
        <f>VLOOKUP($A178,'Medical Examinations'!$A:$J,5,FALSE)</f>
        <v>No</v>
      </c>
      <c r="F178" s="26" t="str">
        <f>VLOOKUP($A178,'Medical Examinations'!$A:$J,6,FALSE)</f>
        <v>No</v>
      </c>
      <c r="G178" s="26">
        <f>VLOOKUP($A178,'Medical Examinations'!$A:$J,7,FALSE)</f>
        <v>0</v>
      </c>
      <c r="H178" s="26" t="str">
        <f>VLOOKUP($A178,'Medical Examinations'!$A:$J,8,FALSE)</f>
        <v>yes</v>
      </c>
      <c r="I178" s="26" t="str">
        <f>VLOOKUP($A178,'Medical Examinations'!$A:$J,9,FALSE)</f>
        <v>Obesity</v>
      </c>
      <c r="J178" s="26" t="str">
        <f>VLOOKUP($A178,'Medical Examinations'!$A:$J,10,FALSE)</f>
        <v>Prediabetes</v>
      </c>
      <c r="K178">
        <f>VLOOKUP($A178,'Hospitalisation Details'!$A:$K,6,FALSE)</f>
        <v>36935.64</v>
      </c>
      <c r="L178" t="str">
        <f>VLOOKUP($A178,'Hospitalisation Details'!$A:$K,7,FALSE)</f>
        <v>tier - 2</v>
      </c>
      <c r="M178" t="str">
        <f>VLOOKUP($A178,'Hospitalisation Details'!$A:$K,8,FALSE)</f>
        <v>tier - 1</v>
      </c>
      <c r="N178" t="str">
        <f>VLOOKUP($A178,'Hospitalisation Details'!$A:$K,9,FALSE)</f>
        <v>R1011</v>
      </c>
      <c r="O178">
        <f>VLOOKUP($A178,'Hospitalisation Details'!$A:$K,10,FALSE)</f>
        <v>28350</v>
      </c>
      <c r="P178">
        <f>VLOOKUP($A178,'Hospitalisation Details'!$A:$K,11,FALSE)</f>
        <v>45</v>
      </c>
      <c r="Q178" t="str">
        <f>VLOOKUP($A178,'Customer Names'!$A:$E,4,FALSE)</f>
        <v xml:space="preserve"> Kelsey A.</v>
      </c>
    </row>
    <row r="179" spans="1:17" x14ac:dyDescent="0.25">
      <c r="A179" s="23" t="s">
        <v>2195</v>
      </c>
      <c r="B179" s="48">
        <f>VLOOKUP($A179,'Medical Examinations'!$A:$J,2,FALSE)</f>
        <v>35.68</v>
      </c>
      <c r="C179" s="48">
        <f>VLOOKUP($A179,'Medical Examinations'!$A:$J,3,FALSE)</f>
        <v>10.039999999999999</v>
      </c>
      <c r="D179" s="23" t="str">
        <f>VLOOKUP($A179,'Medical Examinations'!$A:$J,4,FALSE)</f>
        <v>No</v>
      </c>
      <c r="E179" s="23" t="str">
        <f>VLOOKUP($A179,'Medical Examinations'!$A:$J,5,FALSE)</f>
        <v>No</v>
      </c>
      <c r="F179" s="23" t="str">
        <f>VLOOKUP($A179,'Medical Examinations'!$A:$J,6,FALSE)</f>
        <v>No</v>
      </c>
      <c r="G179" s="23">
        <f>VLOOKUP($A179,'Medical Examinations'!$A:$J,7,FALSE)</f>
        <v>0</v>
      </c>
      <c r="H179" s="23" t="str">
        <f>VLOOKUP($A179,'Medical Examinations'!$A:$J,8,FALSE)</f>
        <v>yes</v>
      </c>
      <c r="I179" s="23" t="str">
        <f>VLOOKUP($A179,'Medical Examinations'!$A:$J,9,FALSE)</f>
        <v>Obesity</v>
      </c>
      <c r="J179" s="23" t="str">
        <f>VLOOKUP($A179,'Medical Examinations'!$A:$J,10,FALSE)</f>
        <v>Diabetes</v>
      </c>
      <c r="K179">
        <f>VLOOKUP($A179,'Hospitalisation Details'!$A:$K,6,FALSE)</f>
        <v>36922.61</v>
      </c>
      <c r="L179" t="str">
        <f>VLOOKUP($A179,'Hospitalisation Details'!$A:$K,7,FALSE)</f>
        <v>tier - 2</v>
      </c>
      <c r="M179" t="str">
        <f>VLOOKUP($A179,'Hospitalisation Details'!$A:$K,8,FALSE)</f>
        <v>tier - 1</v>
      </c>
      <c r="N179" t="str">
        <f>VLOOKUP($A179,'Hospitalisation Details'!$A:$K,9,FALSE)</f>
        <v>R1011</v>
      </c>
      <c r="O179">
        <f>VLOOKUP($A179,'Hospitalisation Details'!$A:$K,10,FALSE)</f>
        <v>25133</v>
      </c>
      <c r="P179">
        <f>VLOOKUP($A179,'Hospitalisation Details'!$A:$K,11,FALSE)</f>
        <v>54</v>
      </c>
      <c r="Q179" t="str">
        <f>VLOOKUP($A179,'Customer Names'!$A:$E,4,FALSE)</f>
        <v xml:space="preserve"> Bronwen L</v>
      </c>
    </row>
    <row r="180" spans="1:17" x14ac:dyDescent="0.25">
      <c r="A180" s="26" t="s">
        <v>2194</v>
      </c>
      <c r="B180" s="47">
        <f>VLOOKUP($A180,'Medical Examinations'!$A:$J,2,FALSE)</f>
        <v>48.86</v>
      </c>
      <c r="C180" s="47">
        <f>VLOOKUP($A180,'Medical Examinations'!$A:$J,3,FALSE)</f>
        <v>6.09</v>
      </c>
      <c r="D180" s="26" t="str">
        <f>VLOOKUP($A180,'Medical Examinations'!$A:$J,4,FALSE)</f>
        <v>No</v>
      </c>
      <c r="E180" s="26" t="str">
        <f>VLOOKUP($A180,'Medical Examinations'!$A:$J,5,FALSE)</f>
        <v>No</v>
      </c>
      <c r="F180" s="26" t="str">
        <f>VLOOKUP($A180,'Medical Examinations'!$A:$J,6,FALSE)</f>
        <v>No</v>
      </c>
      <c r="G180" s="26">
        <f>VLOOKUP($A180,'Medical Examinations'!$A:$J,7,FALSE)</f>
        <v>0</v>
      </c>
      <c r="H180" s="26" t="str">
        <f>VLOOKUP($A180,'Medical Examinations'!$A:$J,8,FALSE)</f>
        <v>yes</v>
      </c>
      <c r="I180" s="26" t="str">
        <f>VLOOKUP($A180,'Medical Examinations'!$A:$J,9,FALSE)</f>
        <v>Obesity</v>
      </c>
      <c r="J180" s="26" t="str">
        <f>VLOOKUP($A180,'Medical Examinations'!$A:$J,10,FALSE)</f>
        <v>Prediabetes</v>
      </c>
      <c r="K180">
        <f>VLOOKUP($A180,'Hospitalisation Details'!$A:$K,6,FALSE)</f>
        <v>36911.99</v>
      </c>
      <c r="L180" t="str">
        <f>VLOOKUP($A180,'Hospitalisation Details'!$A:$K,7,FALSE)</f>
        <v>tier - 2</v>
      </c>
      <c r="M180" t="str">
        <f>VLOOKUP($A180,'Hospitalisation Details'!$A:$K,8,FALSE)</f>
        <v>tier - 2</v>
      </c>
      <c r="N180" t="str">
        <f>VLOOKUP($A180,'Hospitalisation Details'!$A:$K,9,FALSE)</f>
        <v>R1011</v>
      </c>
      <c r="O180">
        <f>VLOOKUP($A180,'Hospitalisation Details'!$A:$K,10,FALSE)</f>
        <v>33399</v>
      </c>
      <c r="P180">
        <f>VLOOKUP($A180,'Hospitalisation Details'!$A:$K,11,FALSE)</f>
        <v>31</v>
      </c>
      <c r="Q180" t="str">
        <f>VLOOKUP($A180,'Customer Names'!$A:$E,4,FALSE)</f>
        <v xml:space="preserve"> Manuela</v>
      </c>
    </row>
    <row r="181" spans="1:17" x14ac:dyDescent="0.25">
      <c r="A181" s="23" t="s">
        <v>2193</v>
      </c>
      <c r="B181" s="48">
        <f>VLOOKUP($A181,'Medical Examinations'!$A:$J,2,FALSE)</f>
        <v>34.799999999999997</v>
      </c>
      <c r="C181" s="48">
        <f>VLOOKUP($A181,'Medical Examinations'!$A:$J,3,FALSE)</f>
        <v>11.4</v>
      </c>
      <c r="D181" s="23" t="str">
        <f>VLOOKUP($A181,'Medical Examinations'!$A:$J,4,FALSE)</f>
        <v>yes</v>
      </c>
      <c r="E181" s="23" t="str">
        <f>VLOOKUP($A181,'Medical Examinations'!$A:$J,5,FALSE)</f>
        <v>No</v>
      </c>
      <c r="F181" s="23" t="str">
        <f>VLOOKUP($A181,'Medical Examinations'!$A:$J,6,FALSE)</f>
        <v>Yes</v>
      </c>
      <c r="G181" s="23">
        <f>VLOOKUP($A181,'Medical Examinations'!$A:$J,7,FALSE)</f>
        <v>1</v>
      </c>
      <c r="H181" s="23" t="str">
        <f>VLOOKUP($A181,'Medical Examinations'!$A:$J,8,FALSE)</f>
        <v>No</v>
      </c>
      <c r="I181" s="23" t="str">
        <f>VLOOKUP($A181,'Medical Examinations'!$A:$J,9,FALSE)</f>
        <v>Obesity</v>
      </c>
      <c r="J181" s="23" t="str">
        <f>VLOOKUP($A181,'Medical Examinations'!$A:$J,10,FALSE)</f>
        <v>Diabetes</v>
      </c>
      <c r="K181">
        <f>VLOOKUP($A181,'Hospitalisation Details'!$A:$K,6,FALSE)</f>
        <v>36910.61</v>
      </c>
      <c r="L181" t="str">
        <f>VLOOKUP($A181,'Hospitalisation Details'!$A:$K,7,FALSE)</f>
        <v>tier - 2</v>
      </c>
      <c r="M181" t="str">
        <f>VLOOKUP($A181,'Hospitalisation Details'!$A:$K,8,FALSE)</f>
        <v>tier - 2</v>
      </c>
      <c r="N181" t="str">
        <f>VLOOKUP($A181,'Hospitalisation Details'!$A:$K,9,FALSE)</f>
        <v>R1011</v>
      </c>
      <c r="O181">
        <f>VLOOKUP($A181,'Hospitalisation Details'!$A:$K,10,FALSE)</f>
        <v>23216</v>
      </c>
      <c r="P181">
        <f>VLOOKUP($A181,'Hospitalisation Details'!$A:$K,11,FALSE)</f>
        <v>59</v>
      </c>
      <c r="Q181" t="str">
        <f>VLOOKUP($A181,'Customer Names'!$A:$E,4,FALSE)</f>
        <v xml:space="preserve"> Jennifer L</v>
      </c>
    </row>
    <row r="182" spans="1:17" x14ac:dyDescent="0.25">
      <c r="A182" s="26" t="s">
        <v>2192</v>
      </c>
      <c r="B182" s="47">
        <f>VLOOKUP($A182,'Medical Examinations'!$A:$J,2,FALSE)</f>
        <v>32.49</v>
      </c>
      <c r="C182" s="47">
        <f>VLOOKUP($A182,'Medical Examinations'!$A:$J,3,FALSE)</f>
        <v>4.29</v>
      </c>
      <c r="D182" s="26" t="str">
        <f>VLOOKUP($A182,'Medical Examinations'!$A:$J,4,FALSE)</f>
        <v>No</v>
      </c>
      <c r="E182" s="26" t="str">
        <f>VLOOKUP($A182,'Medical Examinations'!$A:$J,5,FALSE)</f>
        <v>No</v>
      </c>
      <c r="F182" s="26" t="str">
        <f>VLOOKUP($A182,'Medical Examinations'!$A:$J,6,FALSE)</f>
        <v>Yes</v>
      </c>
      <c r="G182" s="26">
        <f>VLOOKUP($A182,'Medical Examinations'!$A:$J,7,FALSE)</f>
        <v>1</v>
      </c>
      <c r="H182" s="26" t="str">
        <f>VLOOKUP($A182,'Medical Examinations'!$A:$J,8,FALSE)</f>
        <v>yes</v>
      </c>
      <c r="I182" s="26" t="str">
        <f>VLOOKUP($A182,'Medical Examinations'!$A:$J,9,FALSE)</f>
        <v>Obesity</v>
      </c>
      <c r="J182" s="26" t="str">
        <f>VLOOKUP($A182,'Medical Examinations'!$A:$J,10,FALSE)</f>
        <v>Normal</v>
      </c>
      <c r="K182">
        <f>VLOOKUP($A182,'Hospitalisation Details'!$A:$K,6,FALSE)</f>
        <v>36898.730000000003</v>
      </c>
      <c r="L182" t="str">
        <f>VLOOKUP($A182,'Hospitalisation Details'!$A:$K,7,FALSE)</f>
        <v>tier - 2</v>
      </c>
      <c r="M182" t="str">
        <f>VLOOKUP($A182,'Hospitalisation Details'!$A:$K,8,FALSE)</f>
        <v>tier - 1</v>
      </c>
      <c r="N182" t="str">
        <f>VLOOKUP($A182,'Hospitalisation Details'!$A:$K,9,FALSE)</f>
        <v>R1012</v>
      </c>
      <c r="O182">
        <f>VLOOKUP($A182,'Hospitalisation Details'!$A:$K,10,FALSE)</f>
        <v>37793</v>
      </c>
      <c r="P182">
        <f>VLOOKUP($A182,'Hospitalisation Details'!$A:$K,11,FALSE)</f>
        <v>19</v>
      </c>
      <c r="Q182" t="str">
        <f>VLOOKUP($A182,'Customer Names'!$A:$E,4,FALSE)</f>
        <v xml:space="preserve"> Abby W.</v>
      </c>
    </row>
    <row r="183" spans="1:17" x14ac:dyDescent="0.25">
      <c r="A183" s="23" t="s">
        <v>2191</v>
      </c>
      <c r="B183" s="48">
        <f>VLOOKUP($A183,'Medical Examinations'!$A:$J,2,FALSE)</f>
        <v>39</v>
      </c>
      <c r="C183" s="48">
        <f>VLOOKUP($A183,'Medical Examinations'!$A:$J,3,FALSE)</f>
        <v>5.7</v>
      </c>
      <c r="D183" s="23" t="str">
        <f>VLOOKUP($A183,'Medical Examinations'!$A:$J,4,FALSE)</f>
        <v>No</v>
      </c>
      <c r="E183" s="23" t="str">
        <f>VLOOKUP($A183,'Medical Examinations'!$A:$J,5,FALSE)</f>
        <v>No</v>
      </c>
      <c r="F183" s="23" t="str">
        <f>VLOOKUP($A183,'Medical Examinations'!$A:$J,6,FALSE)</f>
        <v>No</v>
      </c>
      <c r="G183" s="23">
        <f>VLOOKUP($A183,'Medical Examinations'!$A:$J,7,FALSE)</f>
        <v>2</v>
      </c>
      <c r="H183" s="23" t="str">
        <f>VLOOKUP($A183,'Medical Examinations'!$A:$J,8,FALSE)</f>
        <v>yes</v>
      </c>
      <c r="I183" s="23" t="str">
        <f>VLOOKUP($A183,'Medical Examinations'!$A:$J,9,FALSE)</f>
        <v>Obesity</v>
      </c>
      <c r="J183" s="23" t="str">
        <f>VLOOKUP($A183,'Medical Examinations'!$A:$J,10,FALSE)</f>
        <v>Prediabetes</v>
      </c>
      <c r="K183">
        <f>VLOOKUP($A183,'Hospitalisation Details'!$A:$K,6,FALSE)</f>
        <v>36889.99</v>
      </c>
      <c r="L183" t="str">
        <f>VLOOKUP($A183,'Hospitalisation Details'!$A:$K,7,FALSE)</f>
        <v>tier - 1</v>
      </c>
      <c r="M183" t="str">
        <f>VLOOKUP($A183,'Hospitalisation Details'!$A:$K,8,FALSE)</f>
        <v>tier - 3</v>
      </c>
      <c r="N183" t="str">
        <f>VLOOKUP($A183,'Hospitalisation Details'!$A:$K,9,FALSE)</f>
        <v>R1011</v>
      </c>
      <c r="O183">
        <f>VLOOKUP($A183,'Hospitalisation Details'!$A:$K,10,FALSE)</f>
        <v>26638</v>
      </c>
      <c r="P183">
        <f>VLOOKUP($A183,'Hospitalisation Details'!$A:$K,11,FALSE)</f>
        <v>50</v>
      </c>
      <c r="Q183" t="str">
        <f>VLOOKUP($A183,'Customer Names'!$A:$E,4,FALSE)</f>
        <v xml:space="preserve"> Tyler</v>
      </c>
    </row>
    <row r="184" spans="1:17" x14ac:dyDescent="0.25">
      <c r="A184" s="26" t="s">
        <v>2190</v>
      </c>
      <c r="B184" s="47">
        <f>VLOOKUP($A184,'Medical Examinations'!$A:$J,2,FALSE)</f>
        <v>35.299999999999997</v>
      </c>
      <c r="C184" s="47">
        <f>VLOOKUP($A184,'Medical Examinations'!$A:$J,3,FALSE)</f>
        <v>6.09</v>
      </c>
      <c r="D184" s="26" t="str">
        <f>VLOOKUP($A184,'Medical Examinations'!$A:$J,4,FALSE)</f>
        <v>No</v>
      </c>
      <c r="E184" s="26" t="str">
        <f>VLOOKUP($A184,'Medical Examinations'!$A:$J,5,FALSE)</f>
        <v>No</v>
      </c>
      <c r="F184" s="26" t="str">
        <f>VLOOKUP($A184,'Medical Examinations'!$A:$J,6,FALSE)</f>
        <v>No</v>
      </c>
      <c r="G184" s="26">
        <f>VLOOKUP($A184,'Medical Examinations'!$A:$J,7,FALSE)</f>
        <v>1</v>
      </c>
      <c r="H184" s="26" t="str">
        <f>VLOOKUP($A184,'Medical Examinations'!$A:$J,8,FALSE)</f>
        <v>yes</v>
      </c>
      <c r="I184" s="26" t="str">
        <f>VLOOKUP($A184,'Medical Examinations'!$A:$J,9,FALSE)</f>
        <v>Obesity</v>
      </c>
      <c r="J184" s="26" t="str">
        <f>VLOOKUP($A184,'Medical Examinations'!$A:$J,10,FALSE)</f>
        <v>Prediabetes</v>
      </c>
      <c r="K184">
        <f>VLOOKUP($A184,'Hospitalisation Details'!$A:$K,6,FALSE)</f>
        <v>36837.47</v>
      </c>
      <c r="L184" t="str">
        <f>VLOOKUP($A184,'Hospitalisation Details'!$A:$K,7,FALSE)</f>
        <v>tier - 2</v>
      </c>
      <c r="M184" t="str">
        <f>VLOOKUP($A184,'Hospitalisation Details'!$A:$K,8,FALSE)</f>
        <v>tier - 3</v>
      </c>
      <c r="N184" t="str">
        <f>VLOOKUP($A184,'Hospitalisation Details'!$A:$K,9,FALSE)</f>
        <v>R1011</v>
      </c>
      <c r="O184">
        <f>VLOOKUP($A184,'Hospitalisation Details'!$A:$K,10,FALSE)</f>
        <v>33789</v>
      </c>
      <c r="P184">
        <f>VLOOKUP($A184,'Hospitalisation Details'!$A:$K,11,FALSE)</f>
        <v>30</v>
      </c>
      <c r="Q184" t="str">
        <f>VLOOKUP($A184,'Customer Names'!$A:$E,4,FALSE)</f>
        <v xml:space="preserve"> Jeffrey</v>
      </c>
    </row>
    <row r="185" spans="1:17" x14ac:dyDescent="0.25">
      <c r="A185" s="23" t="s">
        <v>2189</v>
      </c>
      <c r="B185" s="48">
        <f>VLOOKUP($A185,'Medical Examinations'!$A:$J,2,FALSE)</f>
        <v>33.42</v>
      </c>
      <c r="C185" s="48">
        <f>VLOOKUP($A185,'Medical Examinations'!$A:$J,3,FALSE)</f>
        <v>10.67</v>
      </c>
      <c r="D185" s="23" t="str">
        <f>VLOOKUP($A185,'Medical Examinations'!$A:$J,4,FALSE)</f>
        <v>No</v>
      </c>
      <c r="E185" s="23" t="str">
        <f>VLOOKUP($A185,'Medical Examinations'!$A:$J,5,FALSE)</f>
        <v>No</v>
      </c>
      <c r="F185" s="23" t="str">
        <f>VLOOKUP($A185,'Medical Examinations'!$A:$J,6,FALSE)</f>
        <v>No</v>
      </c>
      <c r="G185" s="23">
        <f>VLOOKUP($A185,'Medical Examinations'!$A:$J,7,FALSE)</f>
        <v>0</v>
      </c>
      <c r="H185" s="23" t="str">
        <f>VLOOKUP($A185,'Medical Examinations'!$A:$J,8,FALSE)</f>
        <v>yes</v>
      </c>
      <c r="I185" s="23" t="str">
        <f>VLOOKUP($A185,'Medical Examinations'!$A:$J,9,FALSE)</f>
        <v>Obesity</v>
      </c>
      <c r="J185" s="23" t="str">
        <f>VLOOKUP($A185,'Medical Examinations'!$A:$J,10,FALSE)</f>
        <v>Diabetes</v>
      </c>
      <c r="K185">
        <f>VLOOKUP($A185,'Hospitalisation Details'!$A:$K,6,FALSE)</f>
        <v>36795.29</v>
      </c>
      <c r="L185" t="str">
        <f>VLOOKUP($A185,'Hospitalisation Details'!$A:$K,7,FALSE)</f>
        <v>tier - 2</v>
      </c>
      <c r="M185" t="str">
        <f>VLOOKUP($A185,'Hospitalisation Details'!$A:$K,8,FALSE)</f>
        <v>tier - 1</v>
      </c>
      <c r="N185" t="str">
        <f>VLOOKUP($A185,'Hospitalisation Details'!$A:$K,9,FALSE)</f>
        <v>R1011</v>
      </c>
      <c r="O185">
        <f>VLOOKUP($A185,'Hospitalisation Details'!$A:$K,10,FALSE)</f>
        <v>24104</v>
      </c>
      <c r="P185">
        <f>VLOOKUP($A185,'Hospitalisation Details'!$A:$K,11,FALSE)</f>
        <v>57</v>
      </c>
      <c r="Q185" t="str">
        <f>VLOOKUP($A185,'Customer Names'!$A:$E,4,FALSE)</f>
        <v xml:space="preserve"> Matthew F</v>
      </c>
    </row>
    <row r="186" spans="1:17" x14ac:dyDescent="0.25">
      <c r="A186" s="26" t="s">
        <v>2188</v>
      </c>
      <c r="B186" s="47">
        <f>VLOOKUP($A186,'Medical Examinations'!$A:$J,2,FALSE)</f>
        <v>37.18</v>
      </c>
      <c r="C186" s="47">
        <f>VLOOKUP($A186,'Medical Examinations'!$A:$J,3,FALSE)</f>
        <v>6.75</v>
      </c>
      <c r="D186" s="26" t="str">
        <f>VLOOKUP($A186,'Medical Examinations'!$A:$J,4,FALSE)</f>
        <v>yes</v>
      </c>
      <c r="E186" s="26" t="str">
        <f>VLOOKUP($A186,'Medical Examinations'!$A:$J,5,FALSE)</f>
        <v>No</v>
      </c>
      <c r="F186" s="26" t="str">
        <f>VLOOKUP($A186,'Medical Examinations'!$A:$J,6,FALSE)</f>
        <v>No</v>
      </c>
      <c r="G186" s="26">
        <f>VLOOKUP($A186,'Medical Examinations'!$A:$J,7,FALSE)</f>
        <v>2</v>
      </c>
      <c r="H186" s="26" t="str">
        <f>VLOOKUP($A186,'Medical Examinations'!$A:$J,8,FALSE)</f>
        <v>yes</v>
      </c>
      <c r="I186" s="26" t="str">
        <f>VLOOKUP($A186,'Medical Examinations'!$A:$J,9,FALSE)</f>
        <v>Obesity</v>
      </c>
      <c r="J186" s="26" t="str">
        <f>VLOOKUP($A186,'Medical Examinations'!$A:$J,10,FALSE)</f>
        <v>Diabetes</v>
      </c>
      <c r="K186">
        <f>VLOOKUP($A186,'Hospitalisation Details'!$A:$K,6,FALSE)</f>
        <v>36786.370000000003</v>
      </c>
      <c r="L186" t="str">
        <f>VLOOKUP($A186,'Hospitalisation Details'!$A:$K,7,FALSE)</f>
        <v>tier - 1</v>
      </c>
      <c r="M186" t="str">
        <f>VLOOKUP($A186,'Hospitalisation Details'!$A:$K,8,FALSE)</f>
        <v>tier - 1</v>
      </c>
      <c r="N186" t="str">
        <f>VLOOKUP($A186,'Hospitalisation Details'!$A:$K,9,FALSE)</f>
        <v>R1011</v>
      </c>
      <c r="O186">
        <f>VLOOKUP($A186,'Hospitalisation Details'!$A:$K,10,FALSE)</f>
        <v>25763</v>
      </c>
      <c r="P186">
        <f>VLOOKUP($A186,'Hospitalisation Details'!$A:$K,11,FALSE)</f>
        <v>52</v>
      </c>
      <c r="Q186" t="str">
        <f>VLOOKUP($A186,'Customer Names'!$A:$E,4,FALSE)</f>
        <v xml:space="preserve"> Ryan J.</v>
      </c>
    </row>
    <row r="187" spans="1:17" x14ac:dyDescent="0.25">
      <c r="A187" s="23" t="s">
        <v>2187</v>
      </c>
      <c r="B187" s="48">
        <f>VLOOKUP($A187,'Medical Examinations'!$A:$J,2,FALSE)</f>
        <v>33.33</v>
      </c>
      <c r="C187" s="48">
        <f>VLOOKUP($A187,'Medical Examinations'!$A:$J,3,FALSE)</f>
        <v>9.26</v>
      </c>
      <c r="D187" s="23" t="str">
        <f>VLOOKUP($A187,'Medical Examinations'!$A:$J,4,FALSE)</f>
        <v>yes</v>
      </c>
      <c r="E187" s="23" t="str">
        <f>VLOOKUP($A187,'Medical Examinations'!$A:$J,5,FALSE)</f>
        <v>No</v>
      </c>
      <c r="F187" s="23" t="str">
        <f>VLOOKUP($A187,'Medical Examinations'!$A:$J,6,FALSE)</f>
        <v>No</v>
      </c>
      <c r="G187" s="23">
        <f>VLOOKUP($A187,'Medical Examinations'!$A:$J,7,FALSE)</f>
        <v>2</v>
      </c>
      <c r="H187" s="23" t="str">
        <f>VLOOKUP($A187,'Medical Examinations'!$A:$J,8,FALSE)</f>
        <v>No</v>
      </c>
      <c r="I187" s="23" t="str">
        <f>VLOOKUP($A187,'Medical Examinations'!$A:$J,9,FALSE)</f>
        <v>Obesity</v>
      </c>
      <c r="J187" s="23" t="str">
        <f>VLOOKUP($A187,'Medical Examinations'!$A:$J,10,FALSE)</f>
        <v>Diabetes</v>
      </c>
      <c r="K187">
        <f>VLOOKUP($A187,'Hospitalisation Details'!$A:$K,6,FALSE)</f>
        <v>36580.28</v>
      </c>
      <c r="L187" t="str">
        <f>VLOOKUP($A187,'Hospitalisation Details'!$A:$K,7,FALSE)</f>
        <v>tier - 2</v>
      </c>
      <c r="M187" t="str">
        <f>VLOOKUP($A187,'Hospitalisation Details'!$A:$K,8,FALSE)</f>
        <v>tier - 2</v>
      </c>
      <c r="N187" t="str">
        <f>VLOOKUP($A187,'Hospitalisation Details'!$A:$K,9,FALSE)</f>
        <v>R1013</v>
      </c>
      <c r="O187">
        <f>VLOOKUP($A187,'Hospitalisation Details'!$A:$K,10,FALSE)</f>
        <v>22491</v>
      </c>
      <c r="P187">
        <f>VLOOKUP($A187,'Hospitalisation Details'!$A:$K,11,FALSE)</f>
        <v>61</v>
      </c>
      <c r="Q187" t="str">
        <f>VLOOKUP($A187,'Customer Names'!$A:$E,4,FALSE)</f>
        <v xml:space="preserve"> Amy</v>
      </c>
    </row>
    <row r="188" spans="1:17" x14ac:dyDescent="0.25">
      <c r="A188" s="26" t="s">
        <v>2186</v>
      </c>
      <c r="B188" s="47">
        <f>VLOOKUP($A188,'Medical Examinations'!$A:$J,2,FALSE)</f>
        <v>53.21</v>
      </c>
      <c r="C188" s="47">
        <f>VLOOKUP($A188,'Medical Examinations'!$A:$J,3,FALSE)</f>
        <v>4.2699999999999996</v>
      </c>
      <c r="D188" s="26" t="str">
        <f>VLOOKUP($A188,'Medical Examinations'!$A:$J,4,FALSE)</f>
        <v>No</v>
      </c>
      <c r="E188" s="26" t="str">
        <f>VLOOKUP($A188,'Medical Examinations'!$A:$J,5,FALSE)</f>
        <v>No</v>
      </c>
      <c r="F188" s="26" t="str">
        <f>VLOOKUP($A188,'Medical Examinations'!$A:$J,6,FALSE)</f>
        <v>No</v>
      </c>
      <c r="G188" s="26">
        <f>VLOOKUP($A188,'Medical Examinations'!$A:$J,7,FALSE)</f>
        <v>1</v>
      </c>
      <c r="H188" s="26" t="str">
        <f>VLOOKUP($A188,'Medical Examinations'!$A:$J,8,FALSE)</f>
        <v>yes</v>
      </c>
      <c r="I188" s="26" t="str">
        <f>VLOOKUP($A188,'Medical Examinations'!$A:$J,9,FALSE)</f>
        <v>Obesity</v>
      </c>
      <c r="J188" s="26" t="str">
        <f>VLOOKUP($A188,'Medical Examinations'!$A:$J,10,FALSE)</f>
        <v>Normal</v>
      </c>
      <c r="K188">
        <f>VLOOKUP($A188,'Hospitalisation Details'!$A:$K,6,FALSE)</f>
        <v>36572.800000000003</v>
      </c>
      <c r="L188" t="str">
        <f>VLOOKUP($A188,'Hospitalisation Details'!$A:$K,7,FALSE)</f>
        <v>tier - 1</v>
      </c>
      <c r="M188" t="str">
        <f>VLOOKUP($A188,'Hospitalisation Details'!$A:$K,8,FALSE)</f>
        <v>tier - 2</v>
      </c>
      <c r="N188" t="str">
        <f>VLOOKUP($A188,'Hospitalisation Details'!$A:$K,9,FALSE)</f>
        <v>R1011</v>
      </c>
      <c r="O188">
        <f>VLOOKUP($A188,'Hospitalisation Details'!$A:$K,10,FALSE)</f>
        <v>33886</v>
      </c>
      <c r="P188">
        <f>VLOOKUP($A188,'Hospitalisation Details'!$A:$K,11,FALSE)</f>
        <v>30</v>
      </c>
      <c r="Q188" t="str">
        <f>VLOOKUP($A188,'Customer Names'!$A:$E,4,FALSE)</f>
        <v xml:space="preserve"> Andrew P</v>
      </c>
    </row>
    <row r="189" spans="1:17" x14ac:dyDescent="0.25">
      <c r="A189" s="23" t="s">
        <v>2185</v>
      </c>
      <c r="B189" s="48">
        <f>VLOOKUP($A189,'Medical Examinations'!$A:$J,2,FALSE)</f>
        <v>38.729999999999997</v>
      </c>
      <c r="C189" s="48">
        <f>VLOOKUP($A189,'Medical Examinations'!$A:$J,3,FALSE)</f>
        <v>11.51</v>
      </c>
      <c r="D189" s="23" t="str">
        <f>VLOOKUP($A189,'Medical Examinations'!$A:$J,4,FALSE)</f>
        <v>No</v>
      </c>
      <c r="E189" s="23" t="str">
        <f>VLOOKUP($A189,'Medical Examinations'!$A:$J,5,FALSE)</f>
        <v>No</v>
      </c>
      <c r="F189" s="23" t="str">
        <f>VLOOKUP($A189,'Medical Examinations'!$A:$J,6,FALSE)</f>
        <v>No</v>
      </c>
      <c r="G189" s="23">
        <f>VLOOKUP($A189,'Medical Examinations'!$A:$J,7,FALSE)</f>
        <v>2</v>
      </c>
      <c r="H189" s="23" t="str">
        <f>VLOOKUP($A189,'Medical Examinations'!$A:$J,8,FALSE)</f>
        <v>yes</v>
      </c>
      <c r="I189" s="23" t="str">
        <f>VLOOKUP($A189,'Medical Examinations'!$A:$J,9,FALSE)</f>
        <v>Obesity</v>
      </c>
      <c r="J189" s="23" t="str">
        <f>VLOOKUP($A189,'Medical Examinations'!$A:$J,10,FALSE)</f>
        <v>Diabetes</v>
      </c>
      <c r="K189">
        <f>VLOOKUP($A189,'Hospitalisation Details'!$A:$K,6,FALSE)</f>
        <v>36541.550000000003</v>
      </c>
      <c r="L189" t="str">
        <f>VLOOKUP($A189,'Hospitalisation Details'!$A:$K,7,FALSE)</f>
        <v>tier - 2</v>
      </c>
      <c r="M189" t="str">
        <f>VLOOKUP($A189,'Hospitalisation Details'!$A:$K,8,FALSE)</f>
        <v>tier - 3</v>
      </c>
      <c r="N189" t="str">
        <f>VLOOKUP($A189,'Hospitalisation Details'!$A:$K,9,FALSE)</f>
        <v>R1011</v>
      </c>
      <c r="O189">
        <f>VLOOKUP($A189,'Hospitalisation Details'!$A:$K,10,FALSE)</f>
        <v>26885</v>
      </c>
      <c r="P189">
        <f>VLOOKUP($A189,'Hospitalisation Details'!$A:$K,11,FALSE)</f>
        <v>49</v>
      </c>
      <c r="Q189" t="str">
        <f>VLOOKUP($A189,'Customer Names'!$A:$E,4,FALSE)</f>
        <v xml:space="preserve"> George M. V</v>
      </c>
    </row>
    <row r="190" spans="1:17" x14ac:dyDescent="0.25">
      <c r="A190" s="26" t="s">
        <v>2184</v>
      </c>
      <c r="B190" s="47">
        <f>VLOOKUP($A190,'Medical Examinations'!$A:$J,2,FALSE)</f>
        <v>29.73</v>
      </c>
      <c r="C190" s="47">
        <f>VLOOKUP($A190,'Medical Examinations'!$A:$J,3,FALSE)</f>
        <v>7.22</v>
      </c>
      <c r="D190" s="26" t="str">
        <f>VLOOKUP($A190,'Medical Examinations'!$A:$J,4,FALSE)</f>
        <v>No</v>
      </c>
      <c r="E190" s="26" t="str">
        <f>VLOOKUP($A190,'Medical Examinations'!$A:$J,5,FALSE)</f>
        <v>No</v>
      </c>
      <c r="F190" s="26" t="str">
        <f>VLOOKUP($A190,'Medical Examinations'!$A:$J,6,FALSE)</f>
        <v>No</v>
      </c>
      <c r="G190" s="26">
        <f>VLOOKUP($A190,'Medical Examinations'!$A:$J,7,FALSE)</f>
        <v>0</v>
      </c>
      <c r="H190" s="26" t="str">
        <f>VLOOKUP($A190,'Medical Examinations'!$A:$J,8,FALSE)</f>
        <v>yes</v>
      </c>
      <c r="I190" s="26" t="str">
        <f>VLOOKUP($A190,'Medical Examinations'!$A:$J,9,FALSE)</f>
        <v>Overweight</v>
      </c>
      <c r="J190" s="26" t="str">
        <f>VLOOKUP($A190,'Medical Examinations'!$A:$J,10,FALSE)</f>
        <v>Diabetes</v>
      </c>
      <c r="K190">
        <f>VLOOKUP($A190,'Hospitalisation Details'!$A:$K,6,FALSE)</f>
        <v>36445.550000000003</v>
      </c>
      <c r="L190" t="str">
        <f>VLOOKUP($A190,'Hospitalisation Details'!$A:$K,7,FALSE)</f>
        <v>tier - 2</v>
      </c>
      <c r="M190" t="str">
        <f>VLOOKUP($A190,'Hospitalisation Details'!$A:$K,8,FALSE)</f>
        <v>tier - 2</v>
      </c>
      <c r="N190" t="str">
        <f>VLOOKUP($A190,'Hospitalisation Details'!$A:$K,9,FALSE)</f>
        <v>R1011</v>
      </c>
      <c r="O190">
        <f>VLOOKUP($A190,'Hospitalisation Details'!$A:$K,10,FALSE)</f>
        <v>22969</v>
      </c>
      <c r="P190">
        <f>VLOOKUP($A190,'Hospitalisation Details'!$A:$K,11,FALSE)</f>
        <v>60</v>
      </c>
      <c r="Q190" t="str">
        <f>VLOOKUP($A190,'Customer Names'!$A:$E,4,FALSE)</f>
        <v xml:space="preserve"> Sarah</v>
      </c>
    </row>
    <row r="191" spans="1:17" x14ac:dyDescent="0.25">
      <c r="A191" s="23" t="s">
        <v>2183</v>
      </c>
      <c r="B191" s="48">
        <f>VLOOKUP($A191,'Medical Examinations'!$A:$J,2,FALSE)</f>
        <v>34.700000000000003</v>
      </c>
      <c r="C191" s="48">
        <f>VLOOKUP($A191,'Medical Examinations'!$A:$J,3,FALSE)</f>
        <v>4.37</v>
      </c>
      <c r="D191" s="23" t="str">
        <f>VLOOKUP($A191,'Medical Examinations'!$A:$J,4,FALSE)</f>
        <v>No</v>
      </c>
      <c r="E191" s="23" t="str">
        <f>VLOOKUP($A191,'Medical Examinations'!$A:$J,5,FALSE)</f>
        <v>No</v>
      </c>
      <c r="F191" s="23" t="str">
        <f>VLOOKUP($A191,'Medical Examinations'!$A:$J,6,FALSE)</f>
        <v>Yes</v>
      </c>
      <c r="G191" s="23">
        <f>VLOOKUP($A191,'Medical Examinations'!$A:$J,7,FALSE)</f>
        <v>1</v>
      </c>
      <c r="H191" s="23" t="str">
        <f>VLOOKUP($A191,'Medical Examinations'!$A:$J,8,FALSE)</f>
        <v>yes</v>
      </c>
      <c r="I191" s="23" t="str">
        <f>VLOOKUP($A191,'Medical Examinations'!$A:$J,9,FALSE)</f>
        <v>Obesity</v>
      </c>
      <c r="J191" s="23" t="str">
        <f>VLOOKUP($A191,'Medical Examinations'!$A:$J,10,FALSE)</f>
        <v>Normal</v>
      </c>
      <c r="K191">
        <f>VLOOKUP($A191,'Hospitalisation Details'!$A:$K,6,FALSE)</f>
        <v>36397.58</v>
      </c>
      <c r="L191" t="str">
        <f>VLOOKUP($A191,'Hospitalisation Details'!$A:$K,7,FALSE)</f>
        <v>tier - 2</v>
      </c>
      <c r="M191" t="str">
        <f>VLOOKUP($A191,'Hospitalisation Details'!$A:$K,8,FALSE)</f>
        <v>tier - 3</v>
      </c>
      <c r="N191" t="str">
        <f>VLOOKUP($A191,'Hospitalisation Details'!$A:$K,9,FALSE)</f>
        <v>R1011</v>
      </c>
      <c r="O191">
        <f>VLOOKUP($A191,'Hospitalisation Details'!$A:$K,10,FALSE)</f>
        <v>37964</v>
      </c>
      <c r="P191">
        <f>VLOOKUP($A191,'Hospitalisation Details'!$A:$K,11,FALSE)</f>
        <v>19</v>
      </c>
      <c r="Q191" t="str">
        <f>VLOOKUP($A191,'Customer Names'!$A:$E,4,FALSE)</f>
        <v xml:space="preserve"> Lara</v>
      </c>
    </row>
    <row r="192" spans="1:17" x14ac:dyDescent="0.25">
      <c r="A192" s="26" t="s">
        <v>2182</v>
      </c>
      <c r="B192" s="47">
        <f>VLOOKUP($A192,'Medical Examinations'!$A:$J,2,FALSE)</f>
        <v>38.28</v>
      </c>
      <c r="C192" s="47">
        <f>VLOOKUP($A192,'Medical Examinations'!$A:$J,3,FALSE)</f>
        <v>11.56</v>
      </c>
      <c r="D192" s="26" t="str">
        <f>VLOOKUP($A192,'Medical Examinations'!$A:$J,4,FALSE)</f>
        <v>yes</v>
      </c>
      <c r="E192" s="26" t="str">
        <f>VLOOKUP($A192,'Medical Examinations'!$A:$J,5,FALSE)</f>
        <v>No</v>
      </c>
      <c r="F192" s="26" t="str">
        <f>VLOOKUP($A192,'Medical Examinations'!$A:$J,6,FALSE)</f>
        <v>No</v>
      </c>
      <c r="G192" s="26">
        <f>VLOOKUP($A192,'Medical Examinations'!$A:$J,7,FALSE)</f>
        <v>1</v>
      </c>
      <c r="H192" s="26" t="str">
        <f>VLOOKUP($A192,'Medical Examinations'!$A:$J,8,FALSE)</f>
        <v>yes</v>
      </c>
      <c r="I192" s="26" t="str">
        <f>VLOOKUP($A192,'Medical Examinations'!$A:$J,9,FALSE)</f>
        <v>Obesity</v>
      </c>
      <c r="J192" s="26" t="str">
        <f>VLOOKUP($A192,'Medical Examinations'!$A:$J,10,FALSE)</f>
        <v>Diabetes</v>
      </c>
      <c r="K192">
        <f>VLOOKUP($A192,'Hospitalisation Details'!$A:$K,6,FALSE)</f>
        <v>36350.71</v>
      </c>
      <c r="L192" t="str">
        <f>VLOOKUP($A192,'Hospitalisation Details'!$A:$K,7,FALSE)</f>
        <v>tier - 1</v>
      </c>
      <c r="M192" t="str">
        <f>VLOOKUP($A192,'Hospitalisation Details'!$A:$K,8,FALSE)</f>
        <v>tier - 2</v>
      </c>
      <c r="N192" t="str">
        <f>VLOOKUP($A192,'Hospitalisation Details'!$A:$K,9,FALSE)</f>
        <v>R1011</v>
      </c>
      <c r="O192">
        <f>VLOOKUP($A192,'Hospitalisation Details'!$A:$K,10,FALSE)</f>
        <v>27550</v>
      </c>
      <c r="P192">
        <f>VLOOKUP($A192,'Hospitalisation Details'!$A:$K,11,FALSE)</f>
        <v>48</v>
      </c>
      <c r="Q192" t="str">
        <f>VLOOKUP($A192,'Customer Names'!$A:$E,4,FALSE)</f>
        <v xml:space="preserve"> Sebastien</v>
      </c>
    </row>
    <row r="193" spans="1:17" x14ac:dyDescent="0.25">
      <c r="A193" s="23" t="s">
        <v>2181</v>
      </c>
      <c r="B193" s="48">
        <f>VLOOKUP($A193,'Medical Examinations'!$A:$J,2,FALSE)</f>
        <v>33.57</v>
      </c>
      <c r="C193" s="48">
        <f>VLOOKUP($A193,'Medical Examinations'!$A:$J,3,FALSE)</f>
        <v>8.82</v>
      </c>
      <c r="D193" s="23" t="str">
        <f>VLOOKUP($A193,'Medical Examinations'!$A:$J,4,FALSE)</f>
        <v>yes</v>
      </c>
      <c r="E193" s="23" t="str">
        <f>VLOOKUP($A193,'Medical Examinations'!$A:$J,5,FALSE)</f>
        <v>No</v>
      </c>
      <c r="F193" s="23" t="str">
        <f>VLOOKUP($A193,'Medical Examinations'!$A:$J,6,FALSE)</f>
        <v>No</v>
      </c>
      <c r="G193" s="23">
        <f>VLOOKUP($A193,'Medical Examinations'!$A:$J,7,FALSE)</f>
        <v>0</v>
      </c>
      <c r="H193" s="23" t="str">
        <f>VLOOKUP($A193,'Medical Examinations'!$A:$J,8,FALSE)</f>
        <v>yes</v>
      </c>
      <c r="I193" s="23" t="str">
        <f>VLOOKUP($A193,'Medical Examinations'!$A:$J,9,FALSE)</f>
        <v>Obesity</v>
      </c>
      <c r="J193" s="23" t="str">
        <f>VLOOKUP($A193,'Medical Examinations'!$A:$J,10,FALSE)</f>
        <v>Diabetes</v>
      </c>
      <c r="K193">
        <f>VLOOKUP($A193,'Hospitalisation Details'!$A:$K,6,FALSE)</f>
        <v>36332.449999999997</v>
      </c>
      <c r="L193" t="str">
        <f>VLOOKUP($A193,'Hospitalisation Details'!$A:$K,7,FALSE)</f>
        <v>tier - 1</v>
      </c>
      <c r="M193" t="str">
        <f>VLOOKUP($A193,'Hospitalisation Details'!$A:$K,8,FALSE)</f>
        <v>tier - 3</v>
      </c>
      <c r="N193" t="str">
        <f>VLOOKUP($A193,'Hospitalisation Details'!$A:$K,9,FALSE)</f>
        <v>R1011</v>
      </c>
      <c r="O193">
        <f>VLOOKUP($A193,'Hospitalisation Details'!$A:$K,10,FALSE)</f>
        <v>24763</v>
      </c>
      <c r="P193">
        <f>VLOOKUP($A193,'Hospitalisation Details'!$A:$K,11,FALSE)</f>
        <v>55</v>
      </c>
      <c r="Q193" t="str">
        <f>VLOOKUP($A193,'Customer Names'!$A:$E,4,FALSE)</f>
        <v xml:space="preserve"> Padraig</v>
      </c>
    </row>
    <row r="194" spans="1:17" x14ac:dyDescent="0.25">
      <c r="A194" s="26" t="s">
        <v>2180</v>
      </c>
      <c r="B194" s="47">
        <f>VLOOKUP($A194,'Medical Examinations'!$A:$J,2,FALSE)</f>
        <v>52.06</v>
      </c>
      <c r="C194" s="47">
        <f>VLOOKUP($A194,'Medical Examinations'!$A:$J,3,FALSE)</f>
        <v>4.6900000000000004</v>
      </c>
      <c r="D194" s="26" t="str">
        <f>VLOOKUP($A194,'Medical Examinations'!$A:$J,4,FALSE)</f>
        <v>No</v>
      </c>
      <c r="E194" s="26" t="str">
        <f>VLOOKUP($A194,'Medical Examinations'!$A:$J,5,FALSE)</f>
        <v>No</v>
      </c>
      <c r="F194" s="26" t="str">
        <f>VLOOKUP($A194,'Medical Examinations'!$A:$J,6,FALSE)</f>
        <v>No</v>
      </c>
      <c r="G194" s="26">
        <f>VLOOKUP($A194,'Medical Examinations'!$A:$J,7,FALSE)</f>
        <v>1</v>
      </c>
      <c r="H194" s="26" t="str">
        <f>VLOOKUP($A194,'Medical Examinations'!$A:$J,8,FALSE)</f>
        <v>yes</v>
      </c>
      <c r="I194" s="26" t="str">
        <f>VLOOKUP($A194,'Medical Examinations'!$A:$J,9,FALSE)</f>
        <v>Obesity</v>
      </c>
      <c r="J194" s="26" t="str">
        <f>VLOOKUP($A194,'Medical Examinations'!$A:$J,10,FALSE)</f>
        <v>Normal</v>
      </c>
      <c r="K194">
        <f>VLOOKUP($A194,'Hospitalisation Details'!$A:$K,6,FALSE)</f>
        <v>36314.050000000003</v>
      </c>
      <c r="L194" t="str">
        <f>VLOOKUP($A194,'Hospitalisation Details'!$A:$K,7,FALSE)</f>
        <v>tier - 2</v>
      </c>
      <c r="M194" t="str">
        <f>VLOOKUP($A194,'Hospitalisation Details'!$A:$K,8,FALSE)</f>
        <v>tier - 2</v>
      </c>
      <c r="N194" t="str">
        <f>VLOOKUP($A194,'Hospitalisation Details'!$A:$K,9,FALSE)</f>
        <v>R1011</v>
      </c>
      <c r="O194">
        <f>VLOOKUP($A194,'Hospitalisation Details'!$A:$K,10,FALSE)</f>
        <v>33771</v>
      </c>
      <c r="P194">
        <f>VLOOKUP($A194,'Hospitalisation Details'!$A:$K,11,FALSE)</f>
        <v>30</v>
      </c>
      <c r="Q194" t="str">
        <f>VLOOKUP($A194,'Customer Names'!$A:$E,4,FALSE)</f>
        <v xml:space="preserve"> Heather</v>
      </c>
    </row>
    <row r="195" spans="1:17" x14ac:dyDescent="0.25">
      <c r="A195" s="23" t="s">
        <v>2179</v>
      </c>
      <c r="B195" s="48">
        <f>VLOOKUP($A195,'Medical Examinations'!$A:$J,2,FALSE)</f>
        <v>38.17</v>
      </c>
      <c r="C195" s="48">
        <f>VLOOKUP($A195,'Medical Examinations'!$A:$J,3,FALSE)</f>
        <v>4.53</v>
      </c>
      <c r="D195" s="23" t="str">
        <f>VLOOKUP($A195,'Medical Examinations'!$A:$J,4,FALSE)</f>
        <v>No</v>
      </c>
      <c r="E195" s="23" t="str">
        <f>VLOOKUP($A195,'Medical Examinations'!$A:$J,5,FALSE)</f>
        <v>yes</v>
      </c>
      <c r="F195" s="23" t="str">
        <f>VLOOKUP($A195,'Medical Examinations'!$A:$J,6,FALSE)</f>
        <v>No</v>
      </c>
      <c r="G195" s="23">
        <f>VLOOKUP($A195,'Medical Examinations'!$A:$J,7,FALSE)</f>
        <v>1</v>
      </c>
      <c r="H195" s="23" t="str">
        <f>VLOOKUP($A195,'Medical Examinations'!$A:$J,8,FALSE)</f>
        <v>yes</v>
      </c>
      <c r="I195" s="23" t="str">
        <f>VLOOKUP($A195,'Medical Examinations'!$A:$J,9,FALSE)</f>
        <v>Obesity</v>
      </c>
      <c r="J195" s="23" t="str">
        <f>VLOOKUP($A195,'Medical Examinations'!$A:$J,10,FALSE)</f>
        <v>Normal</v>
      </c>
      <c r="K195">
        <f>VLOOKUP($A195,'Hospitalisation Details'!$A:$K,6,FALSE)</f>
        <v>36307.800000000003</v>
      </c>
      <c r="L195" t="str">
        <f>VLOOKUP($A195,'Hospitalisation Details'!$A:$K,7,FALSE)</f>
        <v>tier - 1</v>
      </c>
      <c r="M195" t="str">
        <f>VLOOKUP($A195,'Hospitalisation Details'!$A:$K,8,FALSE)</f>
        <v>tier - 2</v>
      </c>
      <c r="N195" t="str">
        <f>VLOOKUP($A195,'Hospitalisation Details'!$A:$K,9,FALSE)</f>
        <v>R1013</v>
      </c>
      <c r="O195">
        <f>VLOOKUP($A195,'Hospitalisation Details'!$A:$K,10,FALSE)</f>
        <v>38346</v>
      </c>
      <c r="P195">
        <f>VLOOKUP($A195,'Hospitalisation Details'!$A:$K,11,FALSE)</f>
        <v>18</v>
      </c>
      <c r="Q195" t="str">
        <f>VLOOKUP($A195,'Customer Names'!$A:$E,4,FALSE)</f>
        <v xml:space="preserve"> Jorge</v>
      </c>
    </row>
    <row r="196" spans="1:17" x14ac:dyDescent="0.25">
      <c r="A196" s="26" t="s">
        <v>2178</v>
      </c>
      <c r="B196" s="47">
        <f>VLOOKUP($A196,'Medical Examinations'!$A:$J,2,FALSE)</f>
        <v>36.954999999999998</v>
      </c>
      <c r="C196" s="47">
        <f>VLOOKUP($A196,'Medical Examinations'!$A:$J,3,FALSE)</f>
        <v>5.84</v>
      </c>
      <c r="D196" s="26" t="str">
        <f>VLOOKUP($A196,'Medical Examinations'!$A:$J,4,FALSE)</f>
        <v>No</v>
      </c>
      <c r="E196" s="26" t="str">
        <f>VLOOKUP($A196,'Medical Examinations'!$A:$J,5,FALSE)</f>
        <v>No</v>
      </c>
      <c r="F196" s="26" t="str">
        <f>VLOOKUP($A196,'Medical Examinations'!$A:$J,6,FALSE)</f>
        <v>Yes</v>
      </c>
      <c r="G196" s="26">
        <f>VLOOKUP($A196,'Medical Examinations'!$A:$J,7,FALSE)</f>
        <v>1</v>
      </c>
      <c r="H196" s="26" t="str">
        <f>VLOOKUP($A196,'Medical Examinations'!$A:$J,8,FALSE)</f>
        <v>yes</v>
      </c>
      <c r="I196" s="26" t="str">
        <f>VLOOKUP($A196,'Medical Examinations'!$A:$J,9,FALSE)</f>
        <v>Obesity</v>
      </c>
      <c r="J196" s="26" t="str">
        <f>VLOOKUP($A196,'Medical Examinations'!$A:$J,10,FALSE)</f>
        <v>Prediabetes</v>
      </c>
      <c r="K196">
        <f>VLOOKUP($A196,'Hospitalisation Details'!$A:$K,6,FALSE)</f>
        <v>36219.410000000003</v>
      </c>
      <c r="L196" t="str">
        <f>VLOOKUP($A196,'Hospitalisation Details'!$A:$K,7,FALSE)</f>
        <v>tier - 1</v>
      </c>
      <c r="M196" t="str">
        <f>VLOOKUP($A196,'Hospitalisation Details'!$A:$K,8,FALSE)</f>
        <v>tier - 1</v>
      </c>
      <c r="N196" t="str">
        <f>VLOOKUP($A196,'Hospitalisation Details'!$A:$K,9,FALSE)</f>
        <v>R1012</v>
      </c>
      <c r="O196">
        <f>VLOOKUP($A196,'Hospitalisation Details'!$A:$K,10,FALSE)</f>
        <v>37869</v>
      </c>
      <c r="P196">
        <f>VLOOKUP($A196,'Hospitalisation Details'!$A:$K,11,FALSE)</f>
        <v>19</v>
      </c>
      <c r="Q196" t="str">
        <f>VLOOKUP($A196,'Customer Names'!$A:$E,4,FALSE)</f>
        <v xml:space="preserve"> Jack R</v>
      </c>
    </row>
    <row r="197" spans="1:17" x14ac:dyDescent="0.25">
      <c r="A197" s="23" t="s">
        <v>2177</v>
      </c>
      <c r="B197" s="48">
        <f>VLOOKUP($A197,'Medical Examinations'!$A:$J,2,FALSE)</f>
        <v>34.4</v>
      </c>
      <c r="C197" s="48">
        <f>VLOOKUP($A197,'Medical Examinations'!$A:$J,3,FALSE)</f>
        <v>4.9000000000000004</v>
      </c>
      <c r="D197" s="23" t="str">
        <f>VLOOKUP($A197,'Medical Examinations'!$A:$J,4,FALSE)</f>
        <v>No</v>
      </c>
      <c r="E197" s="23" t="str">
        <f>VLOOKUP($A197,'Medical Examinations'!$A:$J,5,FALSE)</f>
        <v>No</v>
      </c>
      <c r="F197" s="23" t="str">
        <f>VLOOKUP($A197,'Medical Examinations'!$A:$J,6,FALSE)</f>
        <v>Yes</v>
      </c>
      <c r="G197" s="23">
        <f>VLOOKUP($A197,'Medical Examinations'!$A:$J,7,FALSE)</f>
        <v>1</v>
      </c>
      <c r="H197" s="23" t="str">
        <f>VLOOKUP($A197,'Medical Examinations'!$A:$J,8,FALSE)</f>
        <v>yes</v>
      </c>
      <c r="I197" s="23" t="str">
        <f>VLOOKUP($A197,'Medical Examinations'!$A:$J,9,FALSE)</f>
        <v>Obesity</v>
      </c>
      <c r="J197" s="23" t="str">
        <f>VLOOKUP($A197,'Medical Examinations'!$A:$J,10,FALSE)</f>
        <v>Normal</v>
      </c>
      <c r="K197">
        <f>VLOOKUP($A197,'Hospitalisation Details'!$A:$K,6,FALSE)</f>
        <v>36197.699999999997</v>
      </c>
      <c r="L197" t="str">
        <f>VLOOKUP($A197,'Hospitalisation Details'!$A:$K,7,FALSE)</f>
        <v>tier - 1</v>
      </c>
      <c r="M197" t="str">
        <f>VLOOKUP($A197,'Hospitalisation Details'!$A:$K,8,FALSE)</f>
        <v>tier - 3</v>
      </c>
      <c r="N197" t="str">
        <f>VLOOKUP($A197,'Hospitalisation Details'!$A:$K,9,FALSE)</f>
        <v>R1011</v>
      </c>
      <c r="O197">
        <f>VLOOKUP($A197,'Hospitalisation Details'!$A:$K,10,FALSE)</f>
        <v>34331</v>
      </c>
      <c r="P197">
        <f>VLOOKUP($A197,'Hospitalisation Details'!$A:$K,11,FALSE)</f>
        <v>29</v>
      </c>
      <c r="Q197" t="str">
        <f>VLOOKUP($A197,'Customer Names'!$A:$E,4,FALSE)</f>
        <v xml:space="preserve"> Felix</v>
      </c>
    </row>
    <row r="198" spans="1:17" x14ac:dyDescent="0.25">
      <c r="A198" s="26" t="s">
        <v>2176</v>
      </c>
      <c r="B198" s="47">
        <f>VLOOKUP($A198,'Medical Examinations'!$A:$J,2,FALSE)</f>
        <v>31.73</v>
      </c>
      <c r="C198" s="47">
        <f>VLOOKUP($A198,'Medical Examinations'!$A:$J,3,FALSE)</f>
        <v>4.3</v>
      </c>
      <c r="D198" s="26" t="str">
        <f>VLOOKUP($A198,'Medical Examinations'!$A:$J,4,FALSE)</f>
        <v>No</v>
      </c>
      <c r="E198" s="26" t="str">
        <f>VLOOKUP($A198,'Medical Examinations'!$A:$J,5,FALSE)</f>
        <v>No</v>
      </c>
      <c r="F198" s="26" t="str">
        <f>VLOOKUP($A198,'Medical Examinations'!$A:$J,6,FALSE)</f>
        <v>No</v>
      </c>
      <c r="G198" s="26">
        <f>VLOOKUP($A198,'Medical Examinations'!$A:$J,7,FALSE)</f>
        <v>0</v>
      </c>
      <c r="H198" s="26" t="str">
        <f>VLOOKUP($A198,'Medical Examinations'!$A:$J,8,FALSE)</f>
        <v>yes</v>
      </c>
      <c r="I198" s="26" t="str">
        <f>VLOOKUP($A198,'Medical Examinations'!$A:$J,9,FALSE)</f>
        <v>Obesity</v>
      </c>
      <c r="J198" s="26" t="str">
        <f>VLOOKUP($A198,'Medical Examinations'!$A:$J,10,FALSE)</f>
        <v>Normal</v>
      </c>
      <c r="K198">
        <f>VLOOKUP($A198,'Hospitalisation Details'!$A:$K,6,FALSE)</f>
        <v>36189.1</v>
      </c>
      <c r="L198" t="str">
        <f>VLOOKUP($A198,'Hospitalisation Details'!$A:$K,7,FALSE)</f>
        <v>tier - 1</v>
      </c>
      <c r="M198" t="str">
        <f>VLOOKUP($A198,'Hospitalisation Details'!$A:$K,8,FALSE)</f>
        <v>tier - 3</v>
      </c>
      <c r="N198" t="str">
        <f>VLOOKUP($A198,'Hospitalisation Details'!$A:$K,9,FALSE)</f>
        <v>R1016</v>
      </c>
      <c r="O198">
        <f>VLOOKUP($A198,'Hospitalisation Details'!$A:$K,10,FALSE)</f>
        <v>36434</v>
      </c>
      <c r="P198">
        <f>VLOOKUP($A198,'Hospitalisation Details'!$A:$K,11,FALSE)</f>
        <v>23</v>
      </c>
      <c r="Q198" t="str">
        <f>VLOOKUP($A198,'Customer Names'!$A:$E,4,FALSE)</f>
        <v xml:space="preserve"> Christopher C</v>
      </c>
    </row>
    <row r="199" spans="1:17" x14ac:dyDescent="0.25">
      <c r="A199" s="23" t="s">
        <v>2175</v>
      </c>
      <c r="B199" s="48">
        <f>VLOOKUP($A199,'Medical Examinations'!$A:$J,2,FALSE)</f>
        <v>36.64</v>
      </c>
      <c r="C199" s="48">
        <f>VLOOKUP($A199,'Medical Examinations'!$A:$J,3,FALSE)</f>
        <v>11.34</v>
      </c>
      <c r="D199" s="23" t="str">
        <f>VLOOKUP($A199,'Medical Examinations'!$A:$J,4,FALSE)</f>
        <v>No</v>
      </c>
      <c r="E199" s="23" t="str">
        <f>VLOOKUP($A199,'Medical Examinations'!$A:$J,5,FALSE)</f>
        <v>No</v>
      </c>
      <c r="F199" s="23" t="str">
        <f>VLOOKUP($A199,'Medical Examinations'!$A:$J,6,FALSE)</f>
        <v>No</v>
      </c>
      <c r="G199" s="23">
        <f>VLOOKUP($A199,'Medical Examinations'!$A:$J,7,FALSE)</f>
        <v>0</v>
      </c>
      <c r="H199" s="23" t="str">
        <f>VLOOKUP($A199,'Medical Examinations'!$A:$J,8,FALSE)</f>
        <v>yes</v>
      </c>
      <c r="I199" s="23" t="str">
        <f>VLOOKUP($A199,'Medical Examinations'!$A:$J,9,FALSE)</f>
        <v>Obesity</v>
      </c>
      <c r="J199" s="23" t="str">
        <f>VLOOKUP($A199,'Medical Examinations'!$A:$J,10,FALSE)</f>
        <v>Diabetes</v>
      </c>
      <c r="K199">
        <f>VLOOKUP($A199,'Hospitalisation Details'!$A:$K,6,FALSE)</f>
        <v>36182.870000000003</v>
      </c>
      <c r="L199" t="str">
        <f>VLOOKUP($A199,'Hospitalisation Details'!$A:$K,7,FALSE)</f>
        <v>tier - 2</v>
      </c>
      <c r="M199" t="str">
        <f>VLOOKUP($A199,'Hospitalisation Details'!$A:$K,8,FALSE)</f>
        <v>tier - 3</v>
      </c>
      <c r="N199" t="str">
        <f>VLOOKUP($A199,'Hospitalisation Details'!$A:$K,9,FALSE)</f>
        <v>R1012</v>
      </c>
      <c r="O199">
        <f>VLOOKUP($A199,'Hospitalisation Details'!$A:$K,10,FALSE)</f>
        <v>27369</v>
      </c>
      <c r="P199">
        <f>VLOOKUP($A199,'Hospitalisation Details'!$A:$K,11,FALSE)</f>
        <v>48</v>
      </c>
      <c r="Q199" t="str">
        <f>VLOOKUP($A199,'Customer Names'!$A:$E,4,FALSE)</f>
        <v xml:space="preserve"> Jesse</v>
      </c>
    </row>
    <row r="200" spans="1:17" x14ac:dyDescent="0.25">
      <c r="A200" s="26" t="s">
        <v>2174</v>
      </c>
      <c r="B200" s="47">
        <f>VLOOKUP($A200,'Medical Examinations'!$A:$J,2,FALSE)</f>
        <v>36.85</v>
      </c>
      <c r="C200" s="47">
        <f>VLOOKUP($A200,'Medical Examinations'!$A:$J,3,FALSE)</f>
        <v>5.88</v>
      </c>
      <c r="D200" s="26" t="str">
        <f>VLOOKUP($A200,'Medical Examinations'!$A:$J,4,FALSE)</f>
        <v>No</v>
      </c>
      <c r="E200" s="26" t="str">
        <f>VLOOKUP($A200,'Medical Examinations'!$A:$J,5,FALSE)</f>
        <v>yes</v>
      </c>
      <c r="F200" s="26" t="str">
        <f>VLOOKUP($A200,'Medical Examinations'!$A:$J,6,FALSE)</f>
        <v>No</v>
      </c>
      <c r="G200" s="26">
        <f>VLOOKUP($A200,'Medical Examinations'!$A:$J,7,FALSE)</f>
        <v>1</v>
      </c>
      <c r="H200" s="26" t="str">
        <f>VLOOKUP($A200,'Medical Examinations'!$A:$J,8,FALSE)</f>
        <v>yes</v>
      </c>
      <c r="I200" s="26" t="str">
        <f>VLOOKUP($A200,'Medical Examinations'!$A:$J,9,FALSE)</f>
        <v>Obesity</v>
      </c>
      <c r="J200" s="26" t="str">
        <f>VLOOKUP($A200,'Medical Examinations'!$A:$J,10,FALSE)</f>
        <v>Prediabetes</v>
      </c>
      <c r="K200">
        <f>VLOOKUP($A200,'Hospitalisation Details'!$A:$K,6,FALSE)</f>
        <v>36149.480000000003</v>
      </c>
      <c r="L200" t="str">
        <f>VLOOKUP($A200,'Hospitalisation Details'!$A:$K,7,FALSE)</f>
        <v>tier - 2</v>
      </c>
      <c r="M200" t="str">
        <f>VLOOKUP($A200,'Hospitalisation Details'!$A:$K,8,FALSE)</f>
        <v>tier - 2</v>
      </c>
      <c r="N200" t="str">
        <f>VLOOKUP($A200,'Hospitalisation Details'!$A:$K,9,FALSE)</f>
        <v>R1013</v>
      </c>
      <c r="O200">
        <f>VLOOKUP($A200,'Hospitalisation Details'!$A:$K,10,FALSE)</f>
        <v>38229</v>
      </c>
      <c r="P200">
        <f>VLOOKUP($A200,'Hospitalisation Details'!$A:$K,11,FALSE)</f>
        <v>18</v>
      </c>
      <c r="Q200" t="str">
        <f>VLOOKUP($A200,'Customer Names'!$A:$E,4,FALSE)</f>
        <v xml:space="preserve"> Jill</v>
      </c>
    </row>
    <row r="201" spans="1:17" x14ac:dyDescent="0.25">
      <c r="A201" s="23" t="s">
        <v>2173</v>
      </c>
      <c r="B201" s="48">
        <f>VLOOKUP($A201,'Medical Examinations'!$A:$J,2,FALSE)</f>
        <v>33.33</v>
      </c>
      <c r="C201" s="48">
        <f>VLOOKUP($A201,'Medical Examinations'!$A:$J,3,FALSE)</f>
        <v>5.01</v>
      </c>
      <c r="D201" s="23" t="str">
        <f>VLOOKUP($A201,'Medical Examinations'!$A:$J,4,FALSE)</f>
        <v>yes</v>
      </c>
      <c r="E201" s="23" t="str">
        <f>VLOOKUP($A201,'Medical Examinations'!$A:$J,5,FALSE)</f>
        <v>No</v>
      </c>
      <c r="F201" s="23" t="str">
        <f>VLOOKUP($A201,'Medical Examinations'!$A:$J,6,FALSE)</f>
        <v>Yes</v>
      </c>
      <c r="G201" s="23">
        <f>VLOOKUP($A201,'Medical Examinations'!$A:$J,7,FALSE)</f>
        <v>1</v>
      </c>
      <c r="H201" s="23" t="str">
        <f>VLOOKUP($A201,'Medical Examinations'!$A:$J,8,FALSE)</f>
        <v>yes</v>
      </c>
      <c r="I201" s="23" t="str">
        <f>VLOOKUP($A201,'Medical Examinations'!$A:$J,9,FALSE)</f>
        <v>Obesity</v>
      </c>
      <c r="J201" s="23" t="str">
        <f>VLOOKUP($A201,'Medical Examinations'!$A:$J,10,FALSE)</f>
        <v>Normal</v>
      </c>
      <c r="K201">
        <f>VLOOKUP($A201,'Hospitalisation Details'!$A:$K,6,FALSE)</f>
        <v>36124.57</v>
      </c>
      <c r="L201" t="str">
        <f>VLOOKUP($A201,'Hospitalisation Details'!$A:$K,7,FALSE)</f>
        <v>tier - 1</v>
      </c>
      <c r="M201" t="str">
        <f>VLOOKUP($A201,'Hospitalisation Details'!$A:$K,8,FALSE)</f>
        <v>tier - 3</v>
      </c>
      <c r="N201" t="str">
        <f>VLOOKUP($A201,'Hospitalisation Details'!$A:$K,9,FALSE)</f>
        <v>R1013</v>
      </c>
      <c r="O201">
        <f>VLOOKUP($A201,'Hospitalisation Details'!$A:$K,10,FALSE)</f>
        <v>35593</v>
      </c>
      <c r="P201">
        <f>VLOOKUP($A201,'Hospitalisation Details'!$A:$K,11,FALSE)</f>
        <v>25</v>
      </c>
      <c r="Q201" t="str">
        <f>VLOOKUP($A201,'Customer Names'!$A:$E,4,FALSE)</f>
        <v xml:space="preserve"> William</v>
      </c>
    </row>
    <row r="202" spans="1:17" x14ac:dyDescent="0.25">
      <c r="A202" s="26" t="s">
        <v>2172</v>
      </c>
      <c r="B202" s="47">
        <f>VLOOKUP($A202,'Medical Examinations'!$A:$J,2,FALSE)</f>
        <v>39.14</v>
      </c>
      <c r="C202" s="47">
        <f>VLOOKUP($A202,'Medical Examinations'!$A:$J,3,FALSE)</f>
        <v>4.4000000000000004</v>
      </c>
      <c r="D202" s="26" t="str">
        <f>VLOOKUP($A202,'Medical Examinations'!$A:$J,4,FALSE)</f>
        <v>No</v>
      </c>
      <c r="E202" s="26" t="str">
        <f>VLOOKUP($A202,'Medical Examinations'!$A:$J,5,FALSE)</f>
        <v>No</v>
      </c>
      <c r="F202" s="26" t="str">
        <f>VLOOKUP($A202,'Medical Examinations'!$A:$J,6,FALSE)</f>
        <v>Yes</v>
      </c>
      <c r="G202" s="26">
        <f>VLOOKUP($A202,'Medical Examinations'!$A:$J,7,FALSE)</f>
        <v>1</v>
      </c>
      <c r="H202" s="26" t="str">
        <f>VLOOKUP($A202,'Medical Examinations'!$A:$J,8,FALSE)</f>
        <v>yes</v>
      </c>
      <c r="I202" s="26" t="str">
        <f>VLOOKUP($A202,'Medical Examinations'!$A:$J,9,FALSE)</f>
        <v>Obesity</v>
      </c>
      <c r="J202" s="26" t="str">
        <f>VLOOKUP($A202,'Medical Examinations'!$A:$J,10,FALSE)</f>
        <v>Normal</v>
      </c>
      <c r="K202">
        <f>VLOOKUP($A202,'Hospitalisation Details'!$A:$K,6,FALSE)</f>
        <v>36090.49</v>
      </c>
      <c r="L202" t="str">
        <f>VLOOKUP($A202,'Hospitalisation Details'!$A:$K,7,FALSE)</f>
        <v>tier - 2</v>
      </c>
      <c r="M202" t="str">
        <f>VLOOKUP($A202,'Hospitalisation Details'!$A:$K,8,FALSE)</f>
        <v>tier - 2</v>
      </c>
      <c r="N202" t="str">
        <f>VLOOKUP($A202,'Hospitalisation Details'!$A:$K,9,FALSE)</f>
        <v>R1011</v>
      </c>
      <c r="O202">
        <f>VLOOKUP($A202,'Hospitalisation Details'!$A:$K,10,FALSE)</f>
        <v>29163</v>
      </c>
      <c r="P202">
        <f>VLOOKUP($A202,'Hospitalisation Details'!$A:$K,11,FALSE)</f>
        <v>43</v>
      </c>
      <c r="Q202" t="str">
        <f>VLOOKUP($A202,'Customer Names'!$A:$E,4,FALSE)</f>
        <v xml:space="preserve"> Alejandro</v>
      </c>
    </row>
    <row r="203" spans="1:17" x14ac:dyDescent="0.25">
      <c r="A203" s="23" t="s">
        <v>2171</v>
      </c>
      <c r="B203" s="48">
        <f>VLOOKUP($A203,'Medical Examinations'!$A:$J,2,FALSE)</f>
        <v>32.9</v>
      </c>
      <c r="C203" s="48">
        <f>VLOOKUP($A203,'Medical Examinations'!$A:$J,3,FALSE)</f>
        <v>6.26</v>
      </c>
      <c r="D203" s="23" t="str">
        <f>VLOOKUP($A203,'Medical Examinations'!$A:$J,4,FALSE)</f>
        <v>yes</v>
      </c>
      <c r="E203" s="23" t="str">
        <f>VLOOKUP($A203,'Medical Examinations'!$A:$J,5,FALSE)</f>
        <v>No</v>
      </c>
      <c r="F203" s="23" t="str">
        <f>VLOOKUP($A203,'Medical Examinations'!$A:$J,6,FALSE)</f>
        <v>No</v>
      </c>
      <c r="G203" s="23">
        <f>VLOOKUP($A203,'Medical Examinations'!$A:$J,7,FALSE)</f>
        <v>0</v>
      </c>
      <c r="H203" s="23" t="str">
        <f>VLOOKUP($A203,'Medical Examinations'!$A:$J,8,FALSE)</f>
        <v>yes</v>
      </c>
      <c r="I203" s="23" t="str">
        <f>VLOOKUP($A203,'Medical Examinations'!$A:$J,9,FALSE)</f>
        <v>Obesity</v>
      </c>
      <c r="J203" s="23" t="str">
        <f>VLOOKUP($A203,'Medical Examinations'!$A:$J,10,FALSE)</f>
        <v>Prediabetes</v>
      </c>
      <c r="K203">
        <f>VLOOKUP($A203,'Hospitalisation Details'!$A:$K,6,FALSE)</f>
        <v>36085.22</v>
      </c>
      <c r="L203" t="str">
        <f>VLOOKUP($A203,'Hospitalisation Details'!$A:$K,7,FALSE)</f>
        <v>tier - 1</v>
      </c>
      <c r="M203" t="str">
        <f>VLOOKUP($A203,'Hospitalisation Details'!$A:$K,8,FALSE)</f>
        <v>tier - 1</v>
      </c>
      <c r="N203" t="str">
        <f>VLOOKUP($A203,'Hospitalisation Details'!$A:$K,9,FALSE)</f>
        <v>R1011</v>
      </c>
      <c r="O203">
        <f>VLOOKUP($A203,'Hospitalisation Details'!$A:$K,10,FALSE)</f>
        <v>35297</v>
      </c>
      <c r="P203">
        <f>VLOOKUP($A203,'Hospitalisation Details'!$A:$K,11,FALSE)</f>
        <v>26</v>
      </c>
      <c r="Q203" t="str">
        <f>VLOOKUP($A203,'Customer Names'!$A:$E,4,FALSE)</f>
        <v xml:space="preserve"> Ian E.</v>
      </c>
    </row>
    <row r="204" spans="1:17" x14ac:dyDescent="0.25">
      <c r="A204" s="26" t="s">
        <v>2170</v>
      </c>
      <c r="B204" s="47">
        <f>VLOOKUP($A204,'Medical Examinations'!$A:$J,2,FALSE)</f>
        <v>29.78</v>
      </c>
      <c r="C204" s="47">
        <f>VLOOKUP($A204,'Medical Examinations'!$A:$J,3,FALSE)</f>
        <v>10.27</v>
      </c>
      <c r="D204" s="26" t="str">
        <f>VLOOKUP($A204,'Medical Examinations'!$A:$J,4,FALSE)</f>
        <v>yes</v>
      </c>
      <c r="E204" s="26" t="str">
        <f>VLOOKUP($A204,'Medical Examinations'!$A:$J,5,FALSE)</f>
        <v>No</v>
      </c>
      <c r="F204" s="26" t="str">
        <f>VLOOKUP($A204,'Medical Examinations'!$A:$J,6,FALSE)</f>
        <v>Yes</v>
      </c>
      <c r="G204" s="26">
        <f>VLOOKUP($A204,'Medical Examinations'!$A:$J,7,FALSE)</f>
        <v>1</v>
      </c>
      <c r="H204" s="26" t="str">
        <f>VLOOKUP($A204,'Medical Examinations'!$A:$J,8,FALSE)</f>
        <v>yes</v>
      </c>
      <c r="I204" s="26" t="str">
        <f>VLOOKUP($A204,'Medical Examinations'!$A:$J,9,FALSE)</f>
        <v>Overweight</v>
      </c>
      <c r="J204" s="26" t="str">
        <f>VLOOKUP($A204,'Medical Examinations'!$A:$J,10,FALSE)</f>
        <v>Diabetes</v>
      </c>
      <c r="K204">
        <f>VLOOKUP($A204,'Hospitalisation Details'!$A:$K,6,FALSE)</f>
        <v>36074.339999999997</v>
      </c>
      <c r="L204" t="str">
        <f>VLOOKUP($A204,'Hospitalisation Details'!$A:$K,7,FALSE)</f>
        <v>tier - 2</v>
      </c>
      <c r="M204" t="str">
        <f>VLOOKUP($A204,'Hospitalisation Details'!$A:$K,8,FALSE)</f>
        <v>tier - 1</v>
      </c>
      <c r="N204" t="str">
        <f>VLOOKUP($A204,'Hospitalisation Details'!$A:$K,9,FALSE)</f>
        <v>R1011</v>
      </c>
      <c r="O204">
        <f>VLOOKUP($A204,'Hospitalisation Details'!$A:$K,10,FALSE)</f>
        <v>23214</v>
      </c>
      <c r="P204">
        <f>VLOOKUP($A204,'Hospitalisation Details'!$A:$K,11,FALSE)</f>
        <v>59</v>
      </c>
      <c r="Q204" t="str">
        <f>VLOOKUP($A204,'Customer Names'!$A:$E,4,FALSE)</f>
        <v xml:space="preserve"> Hector Sr.</v>
      </c>
    </row>
    <row r="205" spans="1:17" x14ac:dyDescent="0.25">
      <c r="A205" s="23" t="s">
        <v>2169</v>
      </c>
      <c r="B205" s="48">
        <f>VLOOKUP($A205,'Medical Examinations'!$A:$J,2,FALSE)</f>
        <v>32.78</v>
      </c>
      <c r="C205" s="48">
        <f>VLOOKUP($A205,'Medical Examinations'!$A:$J,3,FALSE)</f>
        <v>5.27</v>
      </c>
      <c r="D205" s="23" t="str">
        <f>VLOOKUP($A205,'Medical Examinations'!$A:$J,4,FALSE)</f>
        <v>No</v>
      </c>
      <c r="E205" s="23" t="str">
        <f>VLOOKUP($A205,'Medical Examinations'!$A:$J,5,FALSE)</f>
        <v>No</v>
      </c>
      <c r="F205" s="23" t="str">
        <f>VLOOKUP($A205,'Medical Examinations'!$A:$J,6,FALSE)</f>
        <v>No</v>
      </c>
      <c r="G205" s="23">
        <f>VLOOKUP($A205,'Medical Examinations'!$A:$J,7,FALSE)</f>
        <v>0</v>
      </c>
      <c r="H205" s="23" t="str">
        <f>VLOOKUP($A205,'Medical Examinations'!$A:$J,8,FALSE)</f>
        <v>yes</v>
      </c>
      <c r="I205" s="23" t="str">
        <f>VLOOKUP($A205,'Medical Examinations'!$A:$J,9,FALSE)</f>
        <v>Obesity</v>
      </c>
      <c r="J205" s="23" t="str">
        <f>VLOOKUP($A205,'Medical Examinations'!$A:$J,10,FALSE)</f>
        <v>Normal</v>
      </c>
      <c r="K205">
        <f>VLOOKUP($A205,'Hospitalisation Details'!$A:$K,6,FALSE)</f>
        <v>36021.01</v>
      </c>
      <c r="L205" t="str">
        <f>VLOOKUP($A205,'Hospitalisation Details'!$A:$K,7,FALSE)</f>
        <v>tier - 2</v>
      </c>
      <c r="M205" t="str">
        <f>VLOOKUP($A205,'Hospitalisation Details'!$A:$K,8,FALSE)</f>
        <v>tier - 3</v>
      </c>
      <c r="N205" t="str">
        <f>VLOOKUP($A205,'Hospitalisation Details'!$A:$K,9,FALSE)</f>
        <v>R1013</v>
      </c>
      <c r="O205">
        <f>VLOOKUP($A205,'Hospitalisation Details'!$A:$K,10,FALSE)</f>
        <v>36407</v>
      </c>
      <c r="P205">
        <f>VLOOKUP($A205,'Hospitalisation Details'!$A:$K,11,FALSE)</f>
        <v>23</v>
      </c>
      <c r="Q205" t="str">
        <f>VLOOKUP($A205,'Customer Names'!$A:$E,4,FALSE)</f>
        <v xml:space="preserve"> Rebecca</v>
      </c>
    </row>
    <row r="206" spans="1:17" x14ac:dyDescent="0.25">
      <c r="A206" s="26" t="s">
        <v>2168</v>
      </c>
      <c r="B206" s="47">
        <f>VLOOKUP($A206,'Medical Examinations'!$A:$J,2,FALSE)</f>
        <v>41.65</v>
      </c>
      <c r="C206" s="47">
        <f>VLOOKUP($A206,'Medical Examinations'!$A:$J,3,FALSE)</f>
        <v>10.73</v>
      </c>
      <c r="D206" s="26" t="str">
        <f>VLOOKUP($A206,'Medical Examinations'!$A:$J,4,FALSE)</f>
        <v>yes</v>
      </c>
      <c r="E206" s="26" t="str">
        <f>VLOOKUP($A206,'Medical Examinations'!$A:$J,5,FALSE)</f>
        <v>No</v>
      </c>
      <c r="F206" s="26" t="str">
        <f>VLOOKUP($A206,'Medical Examinations'!$A:$J,6,FALSE)</f>
        <v>No</v>
      </c>
      <c r="G206" s="26">
        <f>VLOOKUP($A206,'Medical Examinations'!$A:$J,7,FALSE)</f>
        <v>0</v>
      </c>
      <c r="H206" s="26" t="str">
        <f>VLOOKUP($A206,'Medical Examinations'!$A:$J,8,FALSE)</f>
        <v>yes</v>
      </c>
      <c r="I206" s="26" t="str">
        <f>VLOOKUP($A206,'Medical Examinations'!$A:$J,9,FALSE)</f>
        <v>Obesity</v>
      </c>
      <c r="J206" s="26" t="str">
        <f>VLOOKUP($A206,'Medical Examinations'!$A:$J,10,FALSE)</f>
        <v>Diabetes</v>
      </c>
      <c r="K206">
        <f>VLOOKUP($A206,'Hospitalisation Details'!$A:$K,6,FALSE)</f>
        <v>35952.65</v>
      </c>
      <c r="L206" t="str">
        <f>VLOOKUP($A206,'Hospitalisation Details'!$A:$K,7,FALSE)</f>
        <v>tier - 1</v>
      </c>
      <c r="M206" t="str">
        <f>VLOOKUP($A206,'Hospitalisation Details'!$A:$K,8,FALSE)</f>
        <v>tier - 3</v>
      </c>
      <c r="N206" t="str">
        <f>VLOOKUP($A206,'Hospitalisation Details'!$A:$K,9,FALSE)</f>
        <v>R1011</v>
      </c>
      <c r="O206">
        <f>VLOOKUP($A206,'Hospitalisation Details'!$A:$K,10,FALSE)</f>
        <v>29912</v>
      </c>
      <c r="P206">
        <f>VLOOKUP($A206,'Hospitalisation Details'!$A:$K,11,FALSE)</f>
        <v>41</v>
      </c>
      <c r="Q206" t="str">
        <f>VLOOKUP($A206,'Customer Names'!$A:$E,4,FALSE)</f>
        <v xml:space="preserve"> Matt</v>
      </c>
    </row>
    <row r="207" spans="1:17" x14ac:dyDescent="0.25">
      <c r="A207" s="23" t="s">
        <v>2167</v>
      </c>
      <c r="B207" s="48">
        <f>VLOOKUP($A207,'Medical Examinations'!$A:$J,2,FALSE)</f>
        <v>50.79</v>
      </c>
      <c r="C207" s="48">
        <f>VLOOKUP($A207,'Medical Examinations'!$A:$J,3,FALSE)</f>
        <v>4.45</v>
      </c>
      <c r="D207" s="23" t="str">
        <f>VLOOKUP($A207,'Medical Examinations'!$A:$J,4,FALSE)</f>
        <v>No</v>
      </c>
      <c r="E207" s="23" t="str">
        <f>VLOOKUP($A207,'Medical Examinations'!$A:$J,5,FALSE)</f>
        <v>No</v>
      </c>
      <c r="F207" s="23" t="str">
        <f>VLOOKUP($A207,'Medical Examinations'!$A:$J,6,FALSE)</f>
        <v>No</v>
      </c>
      <c r="G207" s="23">
        <f>VLOOKUP($A207,'Medical Examinations'!$A:$J,7,FALSE)</f>
        <v>1</v>
      </c>
      <c r="H207" s="23" t="str">
        <f>VLOOKUP($A207,'Medical Examinations'!$A:$J,8,FALSE)</f>
        <v>yes</v>
      </c>
      <c r="I207" s="23" t="str">
        <f>VLOOKUP($A207,'Medical Examinations'!$A:$J,9,FALSE)</f>
        <v>Obesity</v>
      </c>
      <c r="J207" s="23" t="str">
        <f>VLOOKUP($A207,'Medical Examinations'!$A:$J,10,FALSE)</f>
        <v>Normal</v>
      </c>
      <c r="K207">
        <f>VLOOKUP($A207,'Hospitalisation Details'!$A:$K,6,FALSE)</f>
        <v>35883.269999999997</v>
      </c>
      <c r="L207" t="str">
        <f>VLOOKUP($A207,'Hospitalisation Details'!$A:$K,7,FALSE)</f>
        <v>tier - 2</v>
      </c>
      <c r="M207" t="str">
        <f>VLOOKUP($A207,'Hospitalisation Details'!$A:$K,8,FALSE)</f>
        <v>tier - 1</v>
      </c>
      <c r="N207" t="str">
        <f>VLOOKUP($A207,'Hospitalisation Details'!$A:$K,9,FALSE)</f>
        <v>R1011</v>
      </c>
      <c r="O207">
        <f>VLOOKUP($A207,'Hospitalisation Details'!$A:$K,10,FALSE)</f>
        <v>33773</v>
      </c>
      <c r="P207">
        <f>VLOOKUP($A207,'Hospitalisation Details'!$A:$K,11,FALSE)</f>
        <v>30</v>
      </c>
      <c r="Q207" t="str">
        <f>VLOOKUP($A207,'Customer Names'!$A:$E,4,FALSE)</f>
        <v xml:space="preserve"> Elizabeth H</v>
      </c>
    </row>
    <row r="208" spans="1:17" x14ac:dyDescent="0.25">
      <c r="A208" s="26" t="s">
        <v>2166</v>
      </c>
      <c r="B208" s="47">
        <f>VLOOKUP($A208,'Medical Examinations'!$A:$J,2,FALSE)</f>
        <v>35.43</v>
      </c>
      <c r="C208" s="47">
        <f>VLOOKUP($A208,'Medical Examinations'!$A:$J,3,FALSE)</f>
        <v>5.25</v>
      </c>
      <c r="D208" s="26" t="str">
        <f>VLOOKUP($A208,'Medical Examinations'!$A:$J,4,FALSE)</f>
        <v>yes</v>
      </c>
      <c r="E208" s="26" t="str">
        <f>VLOOKUP($A208,'Medical Examinations'!$A:$J,5,FALSE)</f>
        <v>No</v>
      </c>
      <c r="F208" s="26" t="str">
        <f>VLOOKUP($A208,'Medical Examinations'!$A:$J,6,FALSE)</f>
        <v>No</v>
      </c>
      <c r="G208" s="26">
        <f>VLOOKUP($A208,'Medical Examinations'!$A:$J,7,FALSE)</f>
        <v>0</v>
      </c>
      <c r="H208" s="26" t="str">
        <f>VLOOKUP($A208,'Medical Examinations'!$A:$J,8,FALSE)</f>
        <v>yes</v>
      </c>
      <c r="I208" s="26" t="str">
        <f>VLOOKUP($A208,'Medical Examinations'!$A:$J,9,FALSE)</f>
        <v>Obesity</v>
      </c>
      <c r="J208" s="26" t="str">
        <f>VLOOKUP($A208,'Medical Examinations'!$A:$J,10,FALSE)</f>
        <v>Normal</v>
      </c>
      <c r="K208">
        <f>VLOOKUP($A208,'Hospitalisation Details'!$A:$K,6,FALSE)</f>
        <v>35733.96</v>
      </c>
      <c r="L208" t="str">
        <f>VLOOKUP($A208,'Hospitalisation Details'!$A:$K,7,FALSE)</f>
        <v>tier - 2</v>
      </c>
      <c r="M208" t="str">
        <f>VLOOKUP($A208,'Hospitalisation Details'!$A:$K,8,FALSE)</f>
        <v>tier - 2</v>
      </c>
      <c r="N208" t="str">
        <f>VLOOKUP($A208,'Hospitalisation Details'!$A:$K,9,FALSE)</f>
        <v>R1011</v>
      </c>
      <c r="O208">
        <f>VLOOKUP($A208,'Hospitalisation Details'!$A:$K,10,FALSE)</f>
        <v>28037</v>
      </c>
      <c r="P208">
        <f>VLOOKUP($A208,'Hospitalisation Details'!$A:$K,11,FALSE)</f>
        <v>46</v>
      </c>
      <c r="Q208" t="str">
        <f>VLOOKUP($A208,'Customer Names'!$A:$E,4,FALSE)</f>
        <v xml:space="preserve"> Grace</v>
      </c>
    </row>
    <row r="209" spans="1:17" x14ac:dyDescent="0.25">
      <c r="A209" s="23" t="s">
        <v>2165</v>
      </c>
      <c r="B209" s="48">
        <f>VLOOKUP($A209,'Medical Examinations'!$A:$J,2,FALSE)</f>
        <v>35.25</v>
      </c>
      <c r="C209" s="48">
        <f>VLOOKUP($A209,'Medical Examinations'!$A:$J,3,FALSE)</f>
        <v>9.51</v>
      </c>
      <c r="D209" s="23" t="str">
        <f>VLOOKUP($A209,'Medical Examinations'!$A:$J,4,FALSE)</f>
        <v>No</v>
      </c>
      <c r="E209" s="23" t="str">
        <f>VLOOKUP($A209,'Medical Examinations'!$A:$J,5,FALSE)</f>
        <v>No</v>
      </c>
      <c r="F209" s="23" t="str">
        <f>VLOOKUP($A209,'Medical Examinations'!$A:$J,6,FALSE)</f>
        <v>No</v>
      </c>
      <c r="G209" s="23">
        <f>VLOOKUP($A209,'Medical Examinations'!$A:$J,7,FALSE)</f>
        <v>0</v>
      </c>
      <c r="H209" s="23" t="str">
        <f>VLOOKUP($A209,'Medical Examinations'!$A:$J,8,FALSE)</f>
        <v>yes</v>
      </c>
      <c r="I209" s="23" t="str">
        <f>VLOOKUP($A209,'Medical Examinations'!$A:$J,9,FALSE)</f>
        <v>Obesity</v>
      </c>
      <c r="J209" s="23" t="str">
        <f>VLOOKUP($A209,'Medical Examinations'!$A:$J,10,FALSE)</f>
        <v>Diabetes</v>
      </c>
      <c r="K209">
        <f>VLOOKUP($A209,'Hospitalisation Details'!$A:$K,6,FALSE)</f>
        <v>35711.39</v>
      </c>
      <c r="L209" t="str">
        <f>VLOOKUP($A209,'Hospitalisation Details'!$A:$K,7,FALSE)</f>
        <v>tier - 2</v>
      </c>
      <c r="M209" t="str">
        <f>VLOOKUP($A209,'Hospitalisation Details'!$A:$K,8,FALSE)</f>
        <v>tier - 3</v>
      </c>
      <c r="N209" t="str">
        <f>VLOOKUP($A209,'Hospitalisation Details'!$A:$K,9,FALSE)</f>
        <v>R1012</v>
      </c>
      <c r="O209">
        <f>VLOOKUP($A209,'Hospitalisation Details'!$A:$K,10,FALSE)</f>
        <v>27225</v>
      </c>
      <c r="P209">
        <f>VLOOKUP($A209,'Hospitalisation Details'!$A:$K,11,FALSE)</f>
        <v>48</v>
      </c>
      <c r="Q209" t="str">
        <f>VLOOKUP($A209,'Customer Names'!$A:$E,4,FALSE)</f>
        <v xml:space="preserve"> Jaime</v>
      </c>
    </row>
    <row r="210" spans="1:17" x14ac:dyDescent="0.25">
      <c r="A210" s="26" t="s">
        <v>2164</v>
      </c>
      <c r="B210" s="47">
        <f>VLOOKUP($A210,'Medical Examinations'!$A:$J,2,FALSE)</f>
        <v>36.85</v>
      </c>
      <c r="C210" s="47">
        <f>VLOOKUP($A210,'Medical Examinations'!$A:$J,3,FALSE)</f>
        <v>11.12</v>
      </c>
      <c r="D210" s="26" t="str">
        <f>VLOOKUP($A210,'Medical Examinations'!$A:$J,4,FALSE)</f>
        <v>No</v>
      </c>
      <c r="E210" s="26" t="str">
        <f>VLOOKUP($A210,'Medical Examinations'!$A:$J,5,FALSE)</f>
        <v>No</v>
      </c>
      <c r="F210" s="26" t="str">
        <f>VLOOKUP($A210,'Medical Examinations'!$A:$J,6,FALSE)</f>
        <v>No</v>
      </c>
      <c r="G210" s="26">
        <f>VLOOKUP($A210,'Medical Examinations'!$A:$J,7,FALSE)</f>
        <v>0</v>
      </c>
      <c r="H210" s="26" t="str">
        <f>VLOOKUP($A210,'Medical Examinations'!$A:$J,8,FALSE)</f>
        <v>yes</v>
      </c>
      <c r="I210" s="26" t="str">
        <f>VLOOKUP($A210,'Medical Examinations'!$A:$J,9,FALSE)</f>
        <v>Obesity</v>
      </c>
      <c r="J210" s="26" t="str">
        <f>VLOOKUP($A210,'Medical Examinations'!$A:$J,10,FALSE)</f>
        <v>Diabetes</v>
      </c>
      <c r="K210">
        <f>VLOOKUP($A210,'Hospitalisation Details'!$A:$K,6,FALSE)</f>
        <v>35701.9</v>
      </c>
      <c r="L210" t="str">
        <f>VLOOKUP($A210,'Hospitalisation Details'!$A:$K,7,FALSE)</f>
        <v>tier - 2</v>
      </c>
      <c r="M210" t="str">
        <f>VLOOKUP($A210,'Hospitalisation Details'!$A:$K,8,FALSE)</f>
        <v>tier - 1</v>
      </c>
      <c r="N210" t="str">
        <f>VLOOKUP($A210,'Hospitalisation Details'!$A:$K,9,FALSE)</f>
        <v>R1011</v>
      </c>
      <c r="O210">
        <f>VLOOKUP($A210,'Hospitalisation Details'!$A:$K,10,FALSE)</f>
        <v>28843</v>
      </c>
      <c r="P210">
        <f>VLOOKUP($A210,'Hospitalisation Details'!$A:$K,11,FALSE)</f>
        <v>44</v>
      </c>
      <c r="Q210" t="str">
        <f>VLOOKUP($A210,'Customer Names'!$A:$E,4,FALSE)</f>
        <v xml:space="preserve"> Calesse</v>
      </c>
    </row>
    <row r="211" spans="1:17" x14ac:dyDescent="0.25">
      <c r="A211" s="23" t="s">
        <v>2163</v>
      </c>
      <c r="B211" s="48">
        <f>VLOOKUP($A211,'Medical Examinations'!$A:$J,2,FALSE)</f>
        <v>31.02</v>
      </c>
      <c r="C211" s="48">
        <f>VLOOKUP($A211,'Medical Examinations'!$A:$J,3,FALSE)</f>
        <v>4.5599999999999996</v>
      </c>
      <c r="D211" s="23" t="str">
        <f>VLOOKUP($A211,'Medical Examinations'!$A:$J,4,FALSE)</f>
        <v>No</v>
      </c>
      <c r="E211" s="23" t="str">
        <f>VLOOKUP($A211,'Medical Examinations'!$A:$J,5,FALSE)</f>
        <v>yes</v>
      </c>
      <c r="F211" s="23" t="str">
        <f>VLOOKUP($A211,'Medical Examinations'!$A:$J,6,FALSE)</f>
        <v>No</v>
      </c>
      <c r="G211" s="23">
        <f>VLOOKUP($A211,'Medical Examinations'!$A:$J,7,FALSE)</f>
        <v>1</v>
      </c>
      <c r="H211" s="23" t="str">
        <f>VLOOKUP($A211,'Medical Examinations'!$A:$J,8,FALSE)</f>
        <v>yes</v>
      </c>
      <c r="I211" s="23" t="str">
        <f>VLOOKUP($A211,'Medical Examinations'!$A:$J,9,FALSE)</f>
        <v>Obesity</v>
      </c>
      <c r="J211" s="23" t="str">
        <f>VLOOKUP($A211,'Medical Examinations'!$A:$J,10,FALSE)</f>
        <v>Normal</v>
      </c>
      <c r="K211">
        <f>VLOOKUP($A211,'Hospitalisation Details'!$A:$K,6,FALSE)</f>
        <v>35595.589999999997</v>
      </c>
      <c r="L211" t="str">
        <f>VLOOKUP($A211,'Hospitalisation Details'!$A:$K,7,FALSE)</f>
        <v>tier - 2</v>
      </c>
      <c r="M211" t="str">
        <f>VLOOKUP($A211,'Hospitalisation Details'!$A:$K,8,FALSE)</f>
        <v>tier - 3</v>
      </c>
      <c r="N211" t="str">
        <f>VLOOKUP($A211,'Hospitalisation Details'!$A:$K,9,FALSE)</f>
        <v>R1013</v>
      </c>
      <c r="O211">
        <f>VLOOKUP($A211,'Hospitalisation Details'!$A:$K,10,FALSE)</f>
        <v>36877</v>
      </c>
      <c r="P211">
        <f>VLOOKUP($A211,'Hospitalisation Details'!$A:$K,11,FALSE)</f>
        <v>22</v>
      </c>
      <c r="Q211" t="str">
        <f>VLOOKUP($A211,'Customer Names'!$A:$E,4,FALSE)</f>
        <v xml:space="preserve"> Kate L</v>
      </c>
    </row>
    <row r="212" spans="1:17" x14ac:dyDescent="0.25">
      <c r="A212" s="26" t="s">
        <v>2162</v>
      </c>
      <c r="B212" s="47">
        <f>VLOOKUP($A212,'Medical Examinations'!$A:$J,2,FALSE)</f>
        <v>35.6</v>
      </c>
      <c r="C212" s="47">
        <f>VLOOKUP($A212,'Medical Examinations'!$A:$J,3,FALSE)</f>
        <v>4.0199999999999996</v>
      </c>
      <c r="D212" s="26" t="str">
        <f>VLOOKUP($A212,'Medical Examinations'!$A:$J,4,FALSE)</f>
        <v>yes</v>
      </c>
      <c r="E212" s="26" t="str">
        <f>VLOOKUP($A212,'Medical Examinations'!$A:$J,5,FALSE)</f>
        <v>yes</v>
      </c>
      <c r="F212" s="26" t="str">
        <f>VLOOKUP($A212,'Medical Examinations'!$A:$J,6,FALSE)</f>
        <v>No</v>
      </c>
      <c r="G212" s="26">
        <f>VLOOKUP($A212,'Medical Examinations'!$A:$J,7,FALSE)</f>
        <v>2</v>
      </c>
      <c r="H212" s="26" t="str">
        <f>VLOOKUP($A212,'Medical Examinations'!$A:$J,8,FALSE)</f>
        <v>yes</v>
      </c>
      <c r="I212" s="26" t="str">
        <f>VLOOKUP($A212,'Medical Examinations'!$A:$J,9,FALSE)</f>
        <v>Obesity</v>
      </c>
      <c r="J212" s="26" t="str">
        <f>VLOOKUP($A212,'Medical Examinations'!$A:$J,10,FALSE)</f>
        <v>Normal</v>
      </c>
      <c r="K212">
        <f>VLOOKUP($A212,'Hospitalisation Details'!$A:$K,6,FALSE)</f>
        <v>35585.58</v>
      </c>
      <c r="L212" t="str">
        <f>VLOOKUP($A212,'Hospitalisation Details'!$A:$K,7,FALSE)</f>
        <v>tier - 2</v>
      </c>
      <c r="M212" t="str">
        <f>VLOOKUP($A212,'Hospitalisation Details'!$A:$K,8,FALSE)</f>
        <v>tier - 3</v>
      </c>
      <c r="N212" t="str">
        <f>VLOOKUP($A212,'Hospitalisation Details'!$A:$K,9,FALSE)</f>
        <v>R1011</v>
      </c>
      <c r="O212">
        <f>VLOOKUP($A212,'Hospitalisation Details'!$A:$K,10,FALSE)</f>
        <v>36849</v>
      </c>
      <c r="P212">
        <f>VLOOKUP($A212,'Hospitalisation Details'!$A:$K,11,FALSE)</f>
        <v>22</v>
      </c>
      <c r="Q212" t="str">
        <f>VLOOKUP($A212,'Customer Names'!$A:$E,4,FALSE)</f>
        <v xml:space="preserve"> Sergey</v>
      </c>
    </row>
    <row r="213" spans="1:17" x14ac:dyDescent="0.25">
      <c r="A213" s="23" t="s">
        <v>2161</v>
      </c>
      <c r="B213" s="48">
        <f>VLOOKUP($A213,'Medical Examinations'!$A:$J,2,FALSE)</f>
        <v>34.39</v>
      </c>
      <c r="C213" s="48">
        <f>VLOOKUP($A213,'Medical Examinations'!$A:$J,3,FALSE)</f>
        <v>8.7200000000000006</v>
      </c>
      <c r="D213" s="23" t="str">
        <f>VLOOKUP($A213,'Medical Examinations'!$A:$J,4,FALSE)</f>
        <v>No</v>
      </c>
      <c r="E213" s="23" t="str">
        <f>VLOOKUP($A213,'Medical Examinations'!$A:$J,5,FALSE)</f>
        <v>No</v>
      </c>
      <c r="F213" s="23" t="str">
        <f>VLOOKUP($A213,'Medical Examinations'!$A:$J,6,FALSE)</f>
        <v>No</v>
      </c>
      <c r="G213" s="23">
        <f>VLOOKUP($A213,'Medical Examinations'!$A:$J,7,FALSE)</f>
        <v>0</v>
      </c>
      <c r="H213" s="23" t="str">
        <f>VLOOKUP($A213,'Medical Examinations'!$A:$J,8,FALSE)</f>
        <v>yes</v>
      </c>
      <c r="I213" s="23" t="str">
        <f>VLOOKUP($A213,'Medical Examinations'!$A:$J,9,FALSE)</f>
        <v>Obesity</v>
      </c>
      <c r="J213" s="23" t="str">
        <f>VLOOKUP($A213,'Medical Examinations'!$A:$J,10,FALSE)</f>
        <v>Diabetes</v>
      </c>
      <c r="K213">
        <f>VLOOKUP($A213,'Hospitalisation Details'!$A:$K,6,FALSE)</f>
        <v>35583.17</v>
      </c>
      <c r="L213" t="str">
        <f>VLOOKUP($A213,'Hospitalisation Details'!$A:$K,7,FALSE)</f>
        <v>tier - 1</v>
      </c>
      <c r="M213" t="str">
        <f>VLOOKUP($A213,'Hospitalisation Details'!$A:$K,8,FALSE)</f>
        <v>tier - 3</v>
      </c>
      <c r="N213" t="str">
        <f>VLOOKUP($A213,'Hospitalisation Details'!$A:$K,9,FALSE)</f>
        <v>R1011</v>
      </c>
      <c r="O213">
        <f>VLOOKUP($A213,'Hospitalisation Details'!$A:$K,10,FALSE)</f>
        <v>26155</v>
      </c>
      <c r="P213">
        <f>VLOOKUP($A213,'Hospitalisation Details'!$A:$K,11,FALSE)</f>
        <v>51</v>
      </c>
      <c r="Q213" t="str">
        <f>VLOOKUP($A213,'Customer Names'!$A:$E,4,FALSE)</f>
        <v xml:space="preserve"> Timothy V</v>
      </c>
    </row>
    <row r="214" spans="1:17" x14ac:dyDescent="0.25">
      <c r="A214" s="26" t="s">
        <v>2160</v>
      </c>
      <c r="B214" s="47">
        <f>VLOOKUP($A214,'Medical Examinations'!$A:$J,2,FALSE)</f>
        <v>29.06</v>
      </c>
      <c r="C214" s="47">
        <f>VLOOKUP($A214,'Medical Examinations'!$A:$J,3,FALSE)</f>
        <v>6.25</v>
      </c>
      <c r="D214" s="26" t="str">
        <f>VLOOKUP($A214,'Medical Examinations'!$A:$J,4,FALSE)</f>
        <v>yes</v>
      </c>
      <c r="E214" s="26" t="str">
        <f>VLOOKUP($A214,'Medical Examinations'!$A:$J,5,FALSE)</f>
        <v>No</v>
      </c>
      <c r="F214" s="26" t="str">
        <f>VLOOKUP($A214,'Medical Examinations'!$A:$J,6,FALSE)</f>
        <v>No</v>
      </c>
      <c r="G214" s="26">
        <f>VLOOKUP($A214,'Medical Examinations'!$A:$J,7,FALSE)</f>
        <v>1</v>
      </c>
      <c r="H214" s="26" t="str">
        <f>VLOOKUP($A214,'Medical Examinations'!$A:$J,8,FALSE)</f>
        <v>yes</v>
      </c>
      <c r="I214" s="26" t="str">
        <f>VLOOKUP($A214,'Medical Examinations'!$A:$J,9,FALSE)</f>
        <v>Overweight</v>
      </c>
      <c r="J214" s="26" t="str">
        <f>VLOOKUP($A214,'Medical Examinations'!$A:$J,10,FALSE)</f>
        <v>Prediabetes</v>
      </c>
      <c r="K214">
        <f>VLOOKUP($A214,'Hospitalisation Details'!$A:$K,6,FALSE)</f>
        <v>35573.26</v>
      </c>
      <c r="L214" t="str">
        <f>VLOOKUP($A214,'Hospitalisation Details'!$A:$K,7,FALSE)</f>
        <v>tier - 2</v>
      </c>
      <c r="M214" t="str">
        <f>VLOOKUP($A214,'Hospitalisation Details'!$A:$K,8,FALSE)</f>
        <v>tier - 1</v>
      </c>
      <c r="N214" t="str">
        <f>VLOOKUP($A214,'Hospitalisation Details'!$A:$K,9,FALSE)</f>
        <v>R1011</v>
      </c>
      <c r="O214">
        <f>VLOOKUP($A214,'Hospitalisation Details'!$A:$K,10,FALSE)</f>
        <v>23618</v>
      </c>
      <c r="P214">
        <f>VLOOKUP($A214,'Hospitalisation Details'!$A:$K,11,FALSE)</f>
        <v>58</v>
      </c>
      <c r="Q214" t="str">
        <f>VLOOKUP($A214,'Customer Names'!$A:$E,4,FALSE)</f>
        <v xml:space="preserve"> Andrew S</v>
      </c>
    </row>
    <row r="215" spans="1:17" x14ac:dyDescent="0.25">
      <c r="A215" s="23" t="s">
        <v>2159</v>
      </c>
      <c r="B215" s="48">
        <f>VLOOKUP($A215,'Medical Examinations'!$A:$J,2,FALSE)</f>
        <v>35.799999999999997</v>
      </c>
      <c r="C215" s="48">
        <f>VLOOKUP($A215,'Medical Examinations'!$A:$J,3,FALSE)</f>
        <v>7.32</v>
      </c>
      <c r="D215" s="23" t="str">
        <f>VLOOKUP($A215,'Medical Examinations'!$A:$J,4,FALSE)</f>
        <v>No</v>
      </c>
      <c r="E215" s="23" t="str">
        <f>VLOOKUP($A215,'Medical Examinations'!$A:$J,5,FALSE)</f>
        <v>No</v>
      </c>
      <c r="F215" s="23" t="str">
        <f>VLOOKUP($A215,'Medical Examinations'!$A:$J,6,FALSE)</f>
        <v>No</v>
      </c>
      <c r="G215" s="23">
        <f>VLOOKUP($A215,'Medical Examinations'!$A:$J,7,FALSE)</f>
        <v>2</v>
      </c>
      <c r="H215" s="23" t="str">
        <f>VLOOKUP($A215,'Medical Examinations'!$A:$J,8,FALSE)</f>
        <v>yes</v>
      </c>
      <c r="I215" s="23" t="str">
        <f>VLOOKUP($A215,'Medical Examinations'!$A:$J,9,FALSE)</f>
        <v>Obesity</v>
      </c>
      <c r="J215" s="23" t="str">
        <f>VLOOKUP($A215,'Medical Examinations'!$A:$J,10,FALSE)</f>
        <v>Diabetes</v>
      </c>
      <c r="K215">
        <f>VLOOKUP($A215,'Hospitalisation Details'!$A:$K,6,FALSE)</f>
        <v>35547.72</v>
      </c>
      <c r="L215" t="str">
        <f>VLOOKUP($A215,'Hospitalisation Details'!$A:$K,7,FALSE)</f>
        <v>tier - 1</v>
      </c>
      <c r="M215" t="str">
        <f>VLOOKUP($A215,'Hospitalisation Details'!$A:$K,8,FALSE)</f>
        <v>tier - 1</v>
      </c>
      <c r="N215" t="str">
        <f>VLOOKUP($A215,'Hospitalisation Details'!$A:$K,9,FALSE)</f>
        <v>R1011</v>
      </c>
      <c r="O215">
        <f>VLOOKUP($A215,'Hospitalisation Details'!$A:$K,10,FALSE)</f>
        <v>26964</v>
      </c>
      <c r="P215">
        <f>VLOOKUP($A215,'Hospitalisation Details'!$A:$K,11,FALSE)</f>
        <v>49</v>
      </c>
      <c r="Q215" t="str">
        <f>VLOOKUP($A215,'Customer Names'!$A:$E,4,FALSE)</f>
        <v xml:space="preserve"> Matthew D</v>
      </c>
    </row>
    <row r="216" spans="1:17" x14ac:dyDescent="0.25">
      <c r="A216" s="26" t="s">
        <v>2158</v>
      </c>
      <c r="B216" s="47">
        <f>VLOOKUP($A216,'Medical Examinations'!$A:$J,2,FALSE)</f>
        <v>49.8</v>
      </c>
      <c r="C216" s="47">
        <f>VLOOKUP($A216,'Medical Examinations'!$A:$J,3,FALSE)</f>
        <v>4.24</v>
      </c>
      <c r="D216" s="26" t="str">
        <f>VLOOKUP($A216,'Medical Examinations'!$A:$J,4,FALSE)</f>
        <v>No</v>
      </c>
      <c r="E216" s="26" t="str">
        <f>VLOOKUP($A216,'Medical Examinations'!$A:$J,5,FALSE)</f>
        <v>No</v>
      </c>
      <c r="F216" s="26" t="str">
        <f>VLOOKUP($A216,'Medical Examinations'!$A:$J,6,FALSE)</f>
        <v>No</v>
      </c>
      <c r="G216" s="26">
        <f>VLOOKUP($A216,'Medical Examinations'!$A:$J,7,FALSE)</f>
        <v>1</v>
      </c>
      <c r="H216" s="26" t="str">
        <f>VLOOKUP($A216,'Medical Examinations'!$A:$J,8,FALSE)</f>
        <v>yes</v>
      </c>
      <c r="I216" s="26" t="str">
        <f>VLOOKUP($A216,'Medical Examinations'!$A:$J,9,FALSE)</f>
        <v>Obesity</v>
      </c>
      <c r="J216" s="26" t="str">
        <f>VLOOKUP($A216,'Medical Examinations'!$A:$J,10,FALSE)</f>
        <v>Normal</v>
      </c>
      <c r="K216">
        <f>VLOOKUP($A216,'Hospitalisation Details'!$A:$K,6,FALSE)</f>
        <v>35547.47</v>
      </c>
      <c r="L216" t="str">
        <f>VLOOKUP($A216,'Hospitalisation Details'!$A:$K,7,FALSE)</f>
        <v>tier - 2</v>
      </c>
      <c r="M216" t="str">
        <f>VLOOKUP($A216,'Hospitalisation Details'!$A:$K,8,FALSE)</f>
        <v>tier - 3</v>
      </c>
      <c r="N216" t="str">
        <f>VLOOKUP($A216,'Hospitalisation Details'!$A:$K,9,FALSE)</f>
        <v>R1011</v>
      </c>
      <c r="O216">
        <f>VLOOKUP($A216,'Hospitalisation Details'!$A:$K,10,FALSE)</f>
        <v>33860</v>
      </c>
      <c r="P216">
        <f>VLOOKUP($A216,'Hospitalisation Details'!$A:$K,11,FALSE)</f>
        <v>30</v>
      </c>
      <c r="Q216" t="str">
        <f>VLOOKUP($A216,'Customer Names'!$A:$E,4,FALSE)</f>
        <v xml:space="preserve"> Jessica</v>
      </c>
    </row>
    <row r="217" spans="1:17" x14ac:dyDescent="0.25">
      <c r="A217" s="23" t="s">
        <v>2157</v>
      </c>
      <c r="B217" s="48">
        <f>VLOOKUP($A217,'Medical Examinations'!$A:$J,2,FALSE)</f>
        <v>35.71</v>
      </c>
      <c r="C217" s="48">
        <f>VLOOKUP($A217,'Medical Examinations'!$A:$J,3,FALSE)</f>
        <v>6.84</v>
      </c>
      <c r="D217" s="23" t="str">
        <f>VLOOKUP($A217,'Medical Examinations'!$A:$J,4,FALSE)</f>
        <v>No</v>
      </c>
      <c r="E217" s="23" t="str">
        <f>VLOOKUP($A217,'Medical Examinations'!$A:$J,5,FALSE)</f>
        <v>No</v>
      </c>
      <c r="F217" s="23" t="str">
        <f>VLOOKUP($A217,'Medical Examinations'!$A:$J,6,FALSE)</f>
        <v>No</v>
      </c>
      <c r="G217" s="23">
        <f>VLOOKUP($A217,'Medical Examinations'!$A:$J,7,FALSE)</f>
        <v>2</v>
      </c>
      <c r="H217" s="23" t="str">
        <f>VLOOKUP($A217,'Medical Examinations'!$A:$J,8,FALSE)</f>
        <v>yes</v>
      </c>
      <c r="I217" s="23" t="str">
        <f>VLOOKUP($A217,'Medical Examinations'!$A:$J,9,FALSE)</f>
        <v>Obesity</v>
      </c>
      <c r="J217" s="23" t="str">
        <f>VLOOKUP($A217,'Medical Examinations'!$A:$J,10,FALSE)</f>
        <v>Diabetes</v>
      </c>
      <c r="K217">
        <f>VLOOKUP($A217,'Hospitalisation Details'!$A:$K,6,FALSE)</f>
        <v>35517.19</v>
      </c>
      <c r="L217" t="str">
        <f>VLOOKUP($A217,'Hospitalisation Details'!$A:$K,7,FALSE)</f>
        <v>tier - 2</v>
      </c>
      <c r="M217" t="str">
        <f>VLOOKUP($A217,'Hospitalisation Details'!$A:$K,8,FALSE)</f>
        <v>tier - 2</v>
      </c>
      <c r="N217" t="str">
        <f>VLOOKUP($A217,'Hospitalisation Details'!$A:$K,9,FALSE)</f>
        <v>R1011</v>
      </c>
      <c r="O217">
        <f>VLOOKUP($A217,'Hospitalisation Details'!$A:$K,10,FALSE)</f>
        <v>27014</v>
      </c>
      <c r="P217">
        <f>VLOOKUP($A217,'Hospitalisation Details'!$A:$K,11,FALSE)</f>
        <v>49</v>
      </c>
      <c r="Q217" t="str">
        <f>VLOOKUP($A217,'Customer Names'!$A:$E,4,FALSE)</f>
        <v xml:space="preserve"> Lawrence</v>
      </c>
    </row>
    <row r="218" spans="1:17" x14ac:dyDescent="0.25">
      <c r="A218" s="26" t="s">
        <v>2156</v>
      </c>
      <c r="B218" s="47">
        <f>VLOOKUP($A218,'Medical Examinations'!$A:$J,2,FALSE)</f>
        <v>30.8</v>
      </c>
      <c r="C218" s="47">
        <f>VLOOKUP($A218,'Medical Examinations'!$A:$J,3,FALSE)</f>
        <v>5.23</v>
      </c>
      <c r="D218" s="26" t="str">
        <f>VLOOKUP($A218,'Medical Examinations'!$A:$J,4,FALSE)</f>
        <v>yes</v>
      </c>
      <c r="E218" s="26" t="str">
        <f>VLOOKUP($A218,'Medical Examinations'!$A:$J,5,FALSE)</f>
        <v>No</v>
      </c>
      <c r="F218" s="26" t="str">
        <f>VLOOKUP($A218,'Medical Examinations'!$A:$J,6,FALSE)</f>
        <v>No</v>
      </c>
      <c r="G218" s="26">
        <f>VLOOKUP($A218,'Medical Examinations'!$A:$J,7,FALSE)</f>
        <v>1</v>
      </c>
      <c r="H218" s="26" t="str">
        <f>VLOOKUP($A218,'Medical Examinations'!$A:$J,8,FALSE)</f>
        <v>yes</v>
      </c>
      <c r="I218" s="26" t="str">
        <f>VLOOKUP($A218,'Medical Examinations'!$A:$J,9,FALSE)</f>
        <v>Obesity</v>
      </c>
      <c r="J218" s="26" t="str">
        <f>VLOOKUP($A218,'Medical Examinations'!$A:$J,10,FALSE)</f>
        <v>Normal</v>
      </c>
      <c r="K218">
        <f>VLOOKUP($A218,'Hospitalisation Details'!$A:$K,6,FALSE)</f>
        <v>35491.64</v>
      </c>
      <c r="L218" t="str">
        <f>VLOOKUP($A218,'Hospitalisation Details'!$A:$K,7,FALSE)</f>
        <v>tier - 1</v>
      </c>
      <c r="M218" t="str">
        <f>VLOOKUP($A218,'Hospitalisation Details'!$A:$K,8,FALSE)</f>
        <v>tier - 2</v>
      </c>
      <c r="N218" t="str">
        <f>VLOOKUP($A218,'Hospitalisation Details'!$A:$K,9,FALSE)</f>
        <v>R1011</v>
      </c>
      <c r="O218">
        <f>VLOOKUP($A218,'Hospitalisation Details'!$A:$K,10,FALSE)</f>
        <v>32467</v>
      </c>
      <c r="P218">
        <f>VLOOKUP($A218,'Hospitalisation Details'!$A:$K,11,FALSE)</f>
        <v>34</v>
      </c>
      <c r="Q218" t="str">
        <f>VLOOKUP($A218,'Customer Names'!$A:$E,4,FALSE)</f>
        <v xml:space="preserve"> Alex</v>
      </c>
    </row>
    <row r="219" spans="1:17" x14ac:dyDescent="0.25">
      <c r="A219" s="23" t="s">
        <v>2155</v>
      </c>
      <c r="B219" s="48">
        <f>VLOOKUP($A219,'Medical Examinations'!$A:$J,2,FALSE)</f>
        <v>33.69</v>
      </c>
      <c r="C219" s="48">
        <f>VLOOKUP($A219,'Medical Examinations'!$A:$J,3,FALSE)</f>
        <v>9.68</v>
      </c>
      <c r="D219" s="23" t="str">
        <f>VLOOKUP($A219,'Medical Examinations'!$A:$J,4,FALSE)</f>
        <v>No</v>
      </c>
      <c r="E219" s="23" t="str">
        <f>VLOOKUP($A219,'Medical Examinations'!$A:$J,5,FALSE)</f>
        <v>No</v>
      </c>
      <c r="F219" s="23" t="str">
        <f>VLOOKUP($A219,'Medical Examinations'!$A:$J,6,FALSE)</f>
        <v>No</v>
      </c>
      <c r="G219" s="23">
        <f>VLOOKUP($A219,'Medical Examinations'!$A:$J,7,FALSE)</f>
        <v>0</v>
      </c>
      <c r="H219" s="23" t="str">
        <f>VLOOKUP($A219,'Medical Examinations'!$A:$J,8,FALSE)</f>
        <v>yes</v>
      </c>
      <c r="I219" s="23" t="str">
        <f>VLOOKUP($A219,'Medical Examinations'!$A:$J,9,FALSE)</f>
        <v>Obesity</v>
      </c>
      <c r="J219" s="23" t="str">
        <f>VLOOKUP($A219,'Medical Examinations'!$A:$J,10,FALSE)</f>
        <v>Diabetes</v>
      </c>
      <c r="K219">
        <f>VLOOKUP($A219,'Hospitalisation Details'!$A:$K,6,FALSE)</f>
        <v>35345.730000000003</v>
      </c>
      <c r="L219" t="str">
        <f>VLOOKUP($A219,'Hospitalisation Details'!$A:$K,7,FALSE)</f>
        <v>tier - 2</v>
      </c>
      <c r="M219" t="str">
        <f>VLOOKUP($A219,'Hospitalisation Details'!$A:$K,8,FALSE)</f>
        <v>tier - 3</v>
      </c>
      <c r="N219" t="str">
        <f>VLOOKUP($A219,'Hospitalisation Details'!$A:$K,9,FALSE)</f>
        <v>R1011</v>
      </c>
      <c r="O219">
        <f>VLOOKUP($A219,'Hospitalisation Details'!$A:$K,10,FALSE)</f>
        <v>26198</v>
      </c>
      <c r="P219">
        <f>VLOOKUP($A219,'Hospitalisation Details'!$A:$K,11,FALSE)</f>
        <v>51</v>
      </c>
      <c r="Q219" t="str">
        <f>VLOOKUP($A219,'Customer Names'!$A:$E,4,FALSE)</f>
        <v xml:space="preserve"> Kevin</v>
      </c>
    </row>
    <row r="220" spans="1:17" x14ac:dyDescent="0.25">
      <c r="A220" s="26" t="s">
        <v>2154</v>
      </c>
      <c r="B220" s="47">
        <f>VLOOKUP($A220,'Medical Examinations'!$A:$J,2,FALSE)</f>
        <v>42.27</v>
      </c>
      <c r="C220" s="47">
        <f>VLOOKUP($A220,'Medical Examinations'!$A:$J,3,FALSE)</f>
        <v>6.05</v>
      </c>
      <c r="D220" s="26" t="str">
        <f>VLOOKUP($A220,'Medical Examinations'!$A:$J,4,FALSE)</f>
        <v>yes</v>
      </c>
      <c r="E220" s="26" t="str">
        <f>VLOOKUP($A220,'Medical Examinations'!$A:$J,5,FALSE)</f>
        <v>No</v>
      </c>
      <c r="F220" s="26" t="str">
        <f>VLOOKUP($A220,'Medical Examinations'!$A:$J,6,FALSE)</f>
        <v>No</v>
      </c>
      <c r="G220" s="26">
        <f>VLOOKUP($A220,'Medical Examinations'!$A:$J,7,FALSE)</f>
        <v>1</v>
      </c>
      <c r="H220" s="26" t="str">
        <f>VLOOKUP($A220,'Medical Examinations'!$A:$J,8,FALSE)</f>
        <v>yes</v>
      </c>
      <c r="I220" s="26" t="str">
        <f>VLOOKUP($A220,'Medical Examinations'!$A:$J,9,FALSE)</f>
        <v>Obesity</v>
      </c>
      <c r="J220" s="26" t="str">
        <f>VLOOKUP($A220,'Medical Examinations'!$A:$J,10,FALSE)</f>
        <v>Prediabetes</v>
      </c>
      <c r="K220">
        <f>VLOOKUP($A220,'Hospitalisation Details'!$A:$K,6,FALSE)</f>
        <v>35315.96</v>
      </c>
      <c r="L220" t="str">
        <f>VLOOKUP($A220,'Hospitalisation Details'!$A:$K,7,FALSE)</f>
        <v>tier - 2</v>
      </c>
      <c r="M220" t="str">
        <f>VLOOKUP($A220,'Hospitalisation Details'!$A:$K,8,FALSE)</f>
        <v>tier - 1</v>
      </c>
      <c r="N220" t="str">
        <f>VLOOKUP($A220,'Hospitalisation Details'!$A:$K,9,FALSE)</f>
        <v>R1011</v>
      </c>
      <c r="O220">
        <f>VLOOKUP($A220,'Hospitalisation Details'!$A:$K,10,FALSE)</f>
        <v>32405</v>
      </c>
      <c r="P220">
        <f>VLOOKUP($A220,'Hospitalisation Details'!$A:$K,11,FALSE)</f>
        <v>34</v>
      </c>
      <c r="Q220" t="str">
        <f>VLOOKUP($A220,'Customer Names'!$A:$E,4,FALSE)</f>
        <v xml:space="preserve"> Gavin M.</v>
      </c>
    </row>
    <row r="221" spans="1:17" x14ac:dyDescent="0.25">
      <c r="A221" s="23" t="s">
        <v>2153</v>
      </c>
      <c r="B221" s="48">
        <f>VLOOKUP($A221,'Medical Examinations'!$A:$J,2,FALSE)</f>
        <v>53.25</v>
      </c>
      <c r="C221" s="48">
        <f>VLOOKUP($A221,'Medical Examinations'!$A:$J,3,FALSE)</f>
        <v>6.11</v>
      </c>
      <c r="D221" s="23" t="str">
        <f>VLOOKUP($A221,'Medical Examinations'!$A:$J,4,FALSE)</f>
        <v>yes</v>
      </c>
      <c r="E221" s="23" t="str">
        <f>VLOOKUP($A221,'Medical Examinations'!$A:$J,5,FALSE)</f>
        <v>No</v>
      </c>
      <c r="F221" s="23" t="str">
        <f>VLOOKUP($A221,'Medical Examinations'!$A:$J,6,FALSE)</f>
        <v>Yes</v>
      </c>
      <c r="G221" s="23">
        <f>VLOOKUP($A221,'Medical Examinations'!$A:$J,7,FALSE)</f>
        <v>1</v>
      </c>
      <c r="H221" s="23" t="str">
        <f>VLOOKUP($A221,'Medical Examinations'!$A:$J,8,FALSE)</f>
        <v>yes</v>
      </c>
      <c r="I221" s="23" t="str">
        <f>VLOOKUP($A221,'Medical Examinations'!$A:$J,9,FALSE)</f>
        <v>Obesity</v>
      </c>
      <c r="J221" s="23" t="str">
        <f>VLOOKUP($A221,'Medical Examinations'!$A:$J,10,FALSE)</f>
        <v>Prediabetes</v>
      </c>
      <c r="K221">
        <f>VLOOKUP($A221,'Hospitalisation Details'!$A:$K,6,FALSE)</f>
        <v>35302.089999999997</v>
      </c>
      <c r="L221" t="str">
        <f>VLOOKUP($A221,'Hospitalisation Details'!$A:$K,7,FALSE)</f>
        <v>tier - 1</v>
      </c>
      <c r="M221" t="str">
        <f>VLOOKUP($A221,'Hospitalisation Details'!$A:$K,8,FALSE)</f>
        <v>tier - 2</v>
      </c>
      <c r="N221" t="str">
        <f>VLOOKUP($A221,'Hospitalisation Details'!$A:$K,9,FALSE)</f>
        <v>R1011</v>
      </c>
      <c r="O221">
        <f>VLOOKUP($A221,'Hospitalisation Details'!$A:$K,10,FALSE)</f>
        <v>35620</v>
      </c>
      <c r="P221">
        <f>VLOOKUP($A221,'Hospitalisation Details'!$A:$K,11,FALSE)</f>
        <v>25</v>
      </c>
      <c r="Q221" t="str">
        <f>VLOOKUP($A221,'Customer Names'!$A:$E,4,FALSE)</f>
        <v xml:space="preserve"> Rick E</v>
      </c>
    </row>
    <row r="222" spans="1:17" x14ac:dyDescent="0.25">
      <c r="A222" s="26" t="s">
        <v>2152</v>
      </c>
      <c r="B222" s="47">
        <f>VLOOKUP($A222,'Medical Examinations'!$A:$J,2,FALSE)</f>
        <v>26.8</v>
      </c>
      <c r="C222" s="47">
        <f>VLOOKUP($A222,'Medical Examinations'!$A:$J,3,FALSE)</f>
        <v>10.93</v>
      </c>
      <c r="D222" s="26" t="str">
        <f>VLOOKUP($A222,'Medical Examinations'!$A:$J,4,FALSE)</f>
        <v>yes</v>
      </c>
      <c r="E222" s="26" t="str">
        <f>VLOOKUP($A222,'Medical Examinations'!$A:$J,5,FALSE)</f>
        <v>No</v>
      </c>
      <c r="F222" s="26" t="str">
        <f>VLOOKUP($A222,'Medical Examinations'!$A:$J,6,FALSE)</f>
        <v>No</v>
      </c>
      <c r="G222" s="26">
        <f>VLOOKUP($A222,'Medical Examinations'!$A:$J,7,FALSE)</f>
        <v>0</v>
      </c>
      <c r="H222" s="26" t="str">
        <f>VLOOKUP($A222,'Medical Examinations'!$A:$J,8,FALSE)</f>
        <v>No</v>
      </c>
      <c r="I222" s="26" t="str">
        <f>VLOOKUP($A222,'Medical Examinations'!$A:$J,9,FALSE)</f>
        <v>Overweight</v>
      </c>
      <c r="J222" s="26" t="str">
        <f>VLOOKUP($A222,'Medical Examinations'!$A:$J,10,FALSE)</f>
        <v>Diabetes</v>
      </c>
      <c r="K222">
        <f>VLOOKUP($A222,'Hospitalisation Details'!$A:$K,6,FALSE)</f>
        <v>35160.129999999997</v>
      </c>
      <c r="L222" t="str">
        <f>VLOOKUP($A222,'Hospitalisation Details'!$A:$K,7,FALSE)</f>
        <v>tier - 2</v>
      </c>
      <c r="M222" t="str">
        <f>VLOOKUP($A222,'Hospitalisation Details'!$A:$K,8,FALSE)</f>
        <v>tier - 2</v>
      </c>
      <c r="N222" t="str">
        <f>VLOOKUP($A222,'Hospitalisation Details'!$A:$K,9,FALSE)</f>
        <v>R1011</v>
      </c>
      <c r="O222">
        <f>VLOOKUP($A222,'Hospitalisation Details'!$A:$K,10,FALSE)</f>
        <v>24836</v>
      </c>
      <c r="P222">
        <f>VLOOKUP($A222,'Hospitalisation Details'!$A:$K,11,FALSE)</f>
        <v>55</v>
      </c>
      <c r="Q222" t="str">
        <f>VLOOKUP($A222,'Customer Names'!$A:$E,4,FALSE)</f>
        <v xml:space="preserve"> Andrea H.</v>
      </c>
    </row>
    <row r="223" spans="1:17" x14ac:dyDescent="0.25">
      <c r="A223" s="23" t="s">
        <v>2151</v>
      </c>
      <c r="B223" s="48">
        <f>VLOOKUP($A223,'Medical Examinations'!$A:$J,2,FALSE)</f>
        <v>28.5</v>
      </c>
      <c r="C223" s="48">
        <f>VLOOKUP($A223,'Medical Examinations'!$A:$J,3,FALSE)</f>
        <v>5.12</v>
      </c>
      <c r="D223" s="23" t="str">
        <f>VLOOKUP($A223,'Medical Examinations'!$A:$J,4,FALSE)</f>
        <v>No</v>
      </c>
      <c r="E223" s="23" t="str">
        <f>VLOOKUP($A223,'Medical Examinations'!$A:$J,5,FALSE)</f>
        <v>No</v>
      </c>
      <c r="F223" s="23" t="str">
        <f>VLOOKUP($A223,'Medical Examinations'!$A:$J,6,FALSE)</f>
        <v>No</v>
      </c>
      <c r="G223" s="23">
        <f>VLOOKUP($A223,'Medical Examinations'!$A:$J,7,FALSE)</f>
        <v>1</v>
      </c>
      <c r="H223" s="23" t="str">
        <f>VLOOKUP($A223,'Medical Examinations'!$A:$J,8,FALSE)</f>
        <v>yes</v>
      </c>
      <c r="I223" s="23" t="str">
        <f>VLOOKUP($A223,'Medical Examinations'!$A:$J,9,FALSE)</f>
        <v>Overweight</v>
      </c>
      <c r="J223" s="23" t="str">
        <f>VLOOKUP($A223,'Medical Examinations'!$A:$J,10,FALSE)</f>
        <v>Normal</v>
      </c>
      <c r="K223">
        <f>VLOOKUP($A223,'Hospitalisation Details'!$A:$K,6,FALSE)</f>
        <v>35147.53</v>
      </c>
      <c r="L223" t="str">
        <f>VLOOKUP($A223,'Hospitalisation Details'!$A:$K,7,FALSE)</f>
        <v>tier - 1</v>
      </c>
      <c r="M223" t="str">
        <f>VLOOKUP($A223,'Hospitalisation Details'!$A:$K,8,FALSE)</f>
        <v>tier - 1</v>
      </c>
      <c r="N223" t="str">
        <f>VLOOKUP($A223,'Hospitalisation Details'!$A:$K,9,FALSE)</f>
        <v>R1016</v>
      </c>
      <c r="O223">
        <f>VLOOKUP($A223,'Hospitalisation Details'!$A:$K,10,FALSE)</f>
        <v>36151</v>
      </c>
      <c r="P223">
        <f>VLOOKUP($A223,'Hospitalisation Details'!$A:$K,11,FALSE)</f>
        <v>24</v>
      </c>
      <c r="Q223" t="str">
        <f>VLOOKUP($A223,'Customer Names'!$A:$E,4,FALSE)</f>
        <v xml:space="preserve"> Anthony S</v>
      </c>
    </row>
    <row r="224" spans="1:17" x14ac:dyDescent="0.25">
      <c r="A224" s="26" t="s">
        <v>2150</v>
      </c>
      <c r="B224" s="47">
        <f>VLOOKUP($A224,'Medical Examinations'!$A:$J,2,FALSE)</f>
        <v>22.895</v>
      </c>
      <c r="C224" s="47">
        <f>VLOOKUP($A224,'Medical Examinations'!$A:$J,3,FALSE)</f>
        <v>5.72</v>
      </c>
      <c r="D224" s="26" t="str">
        <f>VLOOKUP($A224,'Medical Examinations'!$A:$J,4,FALSE)</f>
        <v>No</v>
      </c>
      <c r="E224" s="26" t="str">
        <f>VLOOKUP($A224,'Medical Examinations'!$A:$J,5,FALSE)</f>
        <v>No</v>
      </c>
      <c r="F224" s="26" t="str">
        <f>VLOOKUP($A224,'Medical Examinations'!$A:$J,6,FALSE)</f>
        <v>No</v>
      </c>
      <c r="G224" s="26">
        <f>VLOOKUP($A224,'Medical Examinations'!$A:$J,7,FALSE)</f>
        <v>0</v>
      </c>
      <c r="H224" s="26" t="str">
        <f>VLOOKUP($A224,'Medical Examinations'!$A:$J,8,FALSE)</f>
        <v>yes</v>
      </c>
      <c r="I224" s="26" t="str">
        <f>VLOOKUP($A224,'Medical Examinations'!$A:$J,9,FALSE)</f>
        <v>Normal Weight</v>
      </c>
      <c r="J224" s="26" t="str">
        <f>VLOOKUP($A224,'Medical Examinations'!$A:$J,10,FALSE)</f>
        <v>Prediabetes</v>
      </c>
      <c r="K224">
        <f>VLOOKUP($A224,'Hospitalisation Details'!$A:$K,6,FALSE)</f>
        <v>35069.370000000003</v>
      </c>
      <c r="L224" t="str">
        <f>VLOOKUP($A224,'Hospitalisation Details'!$A:$K,7,FALSE)</f>
        <v>tier - 1</v>
      </c>
      <c r="M224" t="str">
        <f>VLOOKUP($A224,'Hospitalisation Details'!$A:$K,8,FALSE)</f>
        <v>tier - 1</v>
      </c>
      <c r="N224" t="str">
        <f>VLOOKUP($A224,'Hospitalisation Details'!$A:$K,9,FALSE)</f>
        <v>R1017</v>
      </c>
      <c r="O224">
        <f>VLOOKUP($A224,'Hospitalisation Details'!$A:$K,10,FALSE)</f>
        <v>28305</v>
      </c>
      <c r="P224">
        <f>VLOOKUP($A224,'Hospitalisation Details'!$A:$K,11,FALSE)</f>
        <v>45</v>
      </c>
      <c r="Q224" t="str">
        <f>VLOOKUP($A224,'Customer Names'!$A:$E,4,FALSE)</f>
        <v xml:space="preserve"> Erik</v>
      </c>
    </row>
    <row r="225" spans="1:17" x14ac:dyDescent="0.25">
      <c r="A225" s="23" t="s">
        <v>2149</v>
      </c>
      <c r="B225" s="48">
        <f>VLOOKUP($A225,'Medical Examinations'!$A:$J,2,FALSE)</f>
        <v>34.06</v>
      </c>
      <c r="C225" s="48">
        <f>VLOOKUP($A225,'Medical Examinations'!$A:$J,3,FALSE)</f>
        <v>11.83</v>
      </c>
      <c r="D225" s="23" t="str">
        <f>VLOOKUP($A225,'Medical Examinations'!$A:$J,4,FALSE)</f>
        <v>yes</v>
      </c>
      <c r="E225" s="23" t="str">
        <f>VLOOKUP($A225,'Medical Examinations'!$A:$J,5,FALSE)</f>
        <v>No</v>
      </c>
      <c r="F225" s="23" t="str">
        <f>VLOOKUP($A225,'Medical Examinations'!$A:$J,6,FALSE)</f>
        <v>No</v>
      </c>
      <c r="G225" s="23">
        <f>VLOOKUP($A225,'Medical Examinations'!$A:$J,7,FALSE)</f>
        <v>1</v>
      </c>
      <c r="H225" s="23" t="str">
        <f>VLOOKUP($A225,'Medical Examinations'!$A:$J,8,FALSE)</f>
        <v>yes</v>
      </c>
      <c r="I225" s="23" t="str">
        <f>VLOOKUP($A225,'Medical Examinations'!$A:$J,9,FALSE)</f>
        <v>Obesity</v>
      </c>
      <c r="J225" s="23" t="str">
        <f>VLOOKUP($A225,'Medical Examinations'!$A:$J,10,FALSE)</f>
        <v>Diabetes</v>
      </c>
      <c r="K225">
        <f>VLOOKUP($A225,'Hospitalisation Details'!$A:$K,6,FALSE)</f>
        <v>35050.620000000003</v>
      </c>
      <c r="L225" t="str">
        <f>VLOOKUP($A225,'Hospitalisation Details'!$A:$K,7,FALSE)</f>
        <v>tier - 2</v>
      </c>
      <c r="M225" t="str">
        <f>VLOOKUP($A225,'Hospitalisation Details'!$A:$K,8,FALSE)</f>
        <v>tier - 1</v>
      </c>
      <c r="N225" t="str">
        <f>VLOOKUP($A225,'Hospitalisation Details'!$A:$K,9,FALSE)</f>
        <v>R1011</v>
      </c>
      <c r="O225">
        <f>VLOOKUP($A225,'Hospitalisation Details'!$A:$K,10,FALSE)</f>
        <v>27635</v>
      </c>
      <c r="P225">
        <f>VLOOKUP($A225,'Hospitalisation Details'!$A:$K,11,FALSE)</f>
        <v>47</v>
      </c>
      <c r="Q225" t="str">
        <f>VLOOKUP($A225,'Customer Names'!$A:$E,4,FALSE)</f>
        <v xml:space="preserve"> Kiley D</v>
      </c>
    </row>
    <row r="226" spans="1:17" x14ac:dyDescent="0.25">
      <c r="A226" s="26" t="s">
        <v>2148</v>
      </c>
      <c r="B226" s="47">
        <f>VLOOKUP($A226,'Medical Examinations'!$A:$J,2,FALSE)</f>
        <v>36.409999999999997</v>
      </c>
      <c r="C226" s="47">
        <f>VLOOKUP($A226,'Medical Examinations'!$A:$J,3,FALSE)</f>
        <v>4.55</v>
      </c>
      <c r="D226" s="26" t="str">
        <f>VLOOKUP($A226,'Medical Examinations'!$A:$J,4,FALSE)</f>
        <v>No</v>
      </c>
      <c r="E226" s="26" t="str">
        <f>VLOOKUP($A226,'Medical Examinations'!$A:$J,5,FALSE)</f>
        <v>No</v>
      </c>
      <c r="F226" s="26" t="str">
        <f>VLOOKUP($A226,'Medical Examinations'!$A:$J,6,FALSE)</f>
        <v>No</v>
      </c>
      <c r="G226" s="26">
        <f>VLOOKUP($A226,'Medical Examinations'!$A:$J,7,FALSE)</f>
        <v>0</v>
      </c>
      <c r="H226" s="26" t="str">
        <f>VLOOKUP($A226,'Medical Examinations'!$A:$J,8,FALSE)</f>
        <v>yes</v>
      </c>
      <c r="I226" s="26" t="str">
        <f>VLOOKUP($A226,'Medical Examinations'!$A:$J,9,FALSE)</f>
        <v>Obesity</v>
      </c>
      <c r="J226" s="26" t="str">
        <f>VLOOKUP($A226,'Medical Examinations'!$A:$J,10,FALSE)</f>
        <v>Normal</v>
      </c>
      <c r="K226">
        <f>VLOOKUP($A226,'Hospitalisation Details'!$A:$K,6,FALSE)</f>
        <v>35000.730000000003</v>
      </c>
      <c r="L226" t="str">
        <f>VLOOKUP($A226,'Hospitalisation Details'!$A:$K,7,FALSE)</f>
        <v>tier - 2</v>
      </c>
      <c r="M226" t="str">
        <f>VLOOKUP($A226,'Hospitalisation Details'!$A:$K,8,FALSE)</f>
        <v>tier - 3</v>
      </c>
      <c r="N226" t="str">
        <f>VLOOKUP($A226,'Hospitalisation Details'!$A:$K,9,FALSE)</f>
        <v>R1011</v>
      </c>
      <c r="O226">
        <f>VLOOKUP($A226,'Hospitalisation Details'!$A:$K,10,FALSE)</f>
        <v>30137</v>
      </c>
      <c r="P226">
        <f>VLOOKUP($A226,'Hospitalisation Details'!$A:$K,11,FALSE)</f>
        <v>40</v>
      </c>
      <c r="Q226" t="str">
        <f>VLOOKUP($A226,'Customer Names'!$A:$E,4,FALSE)</f>
        <v xml:space="preserve"> Jennifer</v>
      </c>
    </row>
    <row r="227" spans="1:17" x14ac:dyDescent="0.25">
      <c r="A227" s="23" t="s">
        <v>2147</v>
      </c>
      <c r="B227" s="48">
        <f>VLOOKUP($A227,'Medical Examinations'!$A:$J,2,FALSE)</f>
        <v>52.3</v>
      </c>
      <c r="C227" s="48">
        <f>VLOOKUP($A227,'Medical Examinations'!$A:$J,3,FALSE)</f>
        <v>4.87</v>
      </c>
      <c r="D227" s="23" t="str">
        <f>VLOOKUP($A227,'Medical Examinations'!$A:$J,4,FALSE)</f>
        <v>yes</v>
      </c>
      <c r="E227" s="23" t="str">
        <f>VLOOKUP($A227,'Medical Examinations'!$A:$J,5,FALSE)</f>
        <v>No</v>
      </c>
      <c r="F227" s="23" t="str">
        <f>VLOOKUP($A227,'Medical Examinations'!$A:$J,6,FALSE)</f>
        <v>Yes</v>
      </c>
      <c r="G227" s="23">
        <f>VLOOKUP($A227,'Medical Examinations'!$A:$J,7,FALSE)</f>
        <v>1</v>
      </c>
      <c r="H227" s="23" t="str">
        <f>VLOOKUP($A227,'Medical Examinations'!$A:$J,8,FALSE)</f>
        <v>yes</v>
      </c>
      <c r="I227" s="23" t="str">
        <f>VLOOKUP($A227,'Medical Examinations'!$A:$J,9,FALSE)</f>
        <v>Obesity</v>
      </c>
      <c r="J227" s="23" t="str">
        <f>VLOOKUP($A227,'Medical Examinations'!$A:$J,10,FALSE)</f>
        <v>Normal</v>
      </c>
      <c r="K227">
        <f>VLOOKUP($A227,'Hospitalisation Details'!$A:$K,6,FALSE)</f>
        <v>34979.86</v>
      </c>
      <c r="L227" t="str">
        <f>VLOOKUP($A227,'Hospitalisation Details'!$A:$K,7,FALSE)</f>
        <v>tier - 2</v>
      </c>
      <c r="M227" t="str">
        <f>VLOOKUP($A227,'Hospitalisation Details'!$A:$K,8,FALSE)</f>
        <v>tier - 2</v>
      </c>
      <c r="N227" t="str">
        <f>VLOOKUP($A227,'Hospitalisation Details'!$A:$K,9,FALSE)</f>
        <v>R1011</v>
      </c>
      <c r="O227">
        <f>VLOOKUP($A227,'Hospitalisation Details'!$A:$K,10,FALSE)</f>
        <v>35664</v>
      </c>
      <c r="P227">
        <f>VLOOKUP($A227,'Hospitalisation Details'!$A:$K,11,FALSE)</f>
        <v>25</v>
      </c>
      <c r="Q227" t="str">
        <f>VLOOKUP($A227,'Customer Names'!$A:$E,4,FALSE)</f>
        <v xml:space="preserve"> Chris</v>
      </c>
    </row>
    <row r="228" spans="1:17" x14ac:dyDescent="0.25">
      <c r="A228" s="26" t="s">
        <v>2146</v>
      </c>
      <c r="B228" s="47">
        <f>VLOOKUP($A228,'Medical Examinations'!$A:$J,2,FALSE)</f>
        <v>52.66</v>
      </c>
      <c r="C228" s="47">
        <f>VLOOKUP($A228,'Medical Examinations'!$A:$J,3,FALSE)</f>
        <v>4.45</v>
      </c>
      <c r="D228" s="26" t="str">
        <f>VLOOKUP($A228,'Medical Examinations'!$A:$J,4,FALSE)</f>
        <v>No</v>
      </c>
      <c r="E228" s="26" t="str">
        <f>VLOOKUP($A228,'Medical Examinations'!$A:$J,5,FALSE)</f>
        <v>No</v>
      </c>
      <c r="F228" s="26" t="str">
        <f>VLOOKUP($A228,'Medical Examinations'!$A:$J,6,FALSE)</f>
        <v>No</v>
      </c>
      <c r="G228" s="26">
        <f>VLOOKUP($A228,'Medical Examinations'!$A:$J,7,FALSE)</f>
        <v>1</v>
      </c>
      <c r="H228" s="26" t="str">
        <f>VLOOKUP($A228,'Medical Examinations'!$A:$J,8,FALSE)</f>
        <v>yes</v>
      </c>
      <c r="I228" s="26" t="str">
        <f>VLOOKUP($A228,'Medical Examinations'!$A:$J,9,FALSE)</f>
        <v>Obesity</v>
      </c>
      <c r="J228" s="26" t="str">
        <f>VLOOKUP($A228,'Medical Examinations'!$A:$J,10,FALSE)</f>
        <v>Normal</v>
      </c>
      <c r="K228">
        <f>VLOOKUP($A228,'Hospitalisation Details'!$A:$K,6,FALSE)</f>
        <v>34976.42</v>
      </c>
      <c r="L228" t="str">
        <f>VLOOKUP($A228,'Hospitalisation Details'!$A:$K,7,FALSE)</f>
        <v>tier - 2</v>
      </c>
      <c r="M228" t="str">
        <f>VLOOKUP($A228,'Hospitalisation Details'!$A:$K,8,FALSE)</f>
        <v>tier - 1</v>
      </c>
      <c r="N228" t="str">
        <f>VLOOKUP($A228,'Hospitalisation Details'!$A:$K,9,FALSE)</f>
        <v>R1011</v>
      </c>
      <c r="O228">
        <f>VLOOKUP($A228,'Hospitalisation Details'!$A:$K,10,FALSE)</f>
        <v>36029</v>
      </c>
      <c r="P228">
        <f>VLOOKUP($A228,'Hospitalisation Details'!$A:$K,11,FALSE)</f>
        <v>24</v>
      </c>
      <c r="Q228" t="str">
        <f>VLOOKUP($A228,'Customer Names'!$A:$E,4,FALSE)</f>
        <v xml:space="preserve"> Marian M.</v>
      </c>
    </row>
    <row r="229" spans="1:17" x14ac:dyDescent="0.25">
      <c r="A229" s="23" t="s">
        <v>2145</v>
      </c>
      <c r="B229" s="48">
        <f>VLOOKUP($A229,'Medical Examinations'!$A:$J,2,FALSE)</f>
        <v>29.57</v>
      </c>
      <c r="C229" s="48">
        <f>VLOOKUP($A229,'Medical Examinations'!$A:$J,3,FALSE)</f>
        <v>9.42</v>
      </c>
      <c r="D229" s="23" t="str">
        <f>VLOOKUP($A229,'Medical Examinations'!$A:$J,4,FALSE)</f>
        <v>yes</v>
      </c>
      <c r="E229" s="23" t="str">
        <f>VLOOKUP($A229,'Medical Examinations'!$A:$J,5,FALSE)</f>
        <v>No</v>
      </c>
      <c r="F229" s="23" t="str">
        <f>VLOOKUP($A229,'Medical Examinations'!$A:$J,6,FALSE)</f>
        <v>No</v>
      </c>
      <c r="G229" s="23">
        <f>VLOOKUP($A229,'Medical Examinations'!$A:$J,7,FALSE)</f>
        <v>0</v>
      </c>
      <c r="H229" s="23" t="str">
        <f>VLOOKUP($A229,'Medical Examinations'!$A:$J,8,FALSE)</f>
        <v>yes</v>
      </c>
      <c r="I229" s="23" t="str">
        <f>VLOOKUP($A229,'Medical Examinations'!$A:$J,9,FALSE)</f>
        <v>Overweight</v>
      </c>
      <c r="J229" s="23" t="str">
        <f>VLOOKUP($A229,'Medical Examinations'!$A:$J,10,FALSE)</f>
        <v>Diabetes</v>
      </c>
      <c r="K229">
        <f>VLOOKUP($A229,'Hospitalisation Details'!$A:$K,6,FALSE)</f>
        <v>34975.68</v>
      </c>
      <c r="L229" t="str">
        <f>VLOOKUP($A229,'Hospitalisation Details'!$A:$K,7,FALSE)</f>
        <v>tier - 2</v>
      </c>
      <c r="M229" t="str">
        <f>VLOOKUP($A229,'Hospitalisation Details'!$A:$K,8,FALSE)</f>
        <v>tier - 2</v>
      </c>
      <c r="N229" t="str">
        <f>VLOOKUP($A229,'Hospitalisation Details'!$A:$K,9,FALSE)</f>
        <v>R1011</v>
      </c>
      <c r="O229">
        <f>VLOOKUP($A229,'Hospitalisation Details'!$A:$K,10,FALSE)</f>
        <v>24752</v>
      </c>
      <c r="P229">
        <f>VLOOKUP($A229,'Hospitalisation Details'!$A:$K,11,FALSE)</f>
        <v>55</v>
      </c>
      <c r="Q229" t="str">
        <f>VLOOKUP($A229,'Customer Names'!$A:$E,4,FALSE)</f>
        <v xml:space="preserve"> Jeremy</v>
      </c>
    </row>
    <row r="230" spans="1:17" x14ac:dyDescent="0.25">
      <c r="A230" s="26" t="s">
        <v>2144</v>
      </c>
      <c r="B230" s="47">
        <f>VLOOKUP($A230,'Medical Examinations'!$A:$J,2,FALSE)</f>
        <v>36.99</v>
      </c>
      <c r="C230" s="47">
        <f>VLOOKUP($A230,'Medical Examinations'!$A:$J,3,FALSE)</f>
        <v>5.37</v>
      </c>
      <c r="D230" s="26" t="str">
        <f>VLOOKUP($A230,'Medical Examinations'!$A:$J,4,FALSE)</f>
        <v>yes</v>
      </c>
      <c r="E230" s="26" t="str">
        <f>VLOOKUP($A230,'Medical Examinations'!$A:$J,5,FALSE)</f>
        <v>No</v>
      </c>
      <c r="F230" s="26" t="str">
        <f>VLOOKUP($A230,'Medical Examinations'!$A:$J,6,FALSE)</f>
        <v>Yes</v>
      </c>
      <c r="G230" s="26">
        <f>VLOOKUP($A230,'Medical Examinations'!$A:$J,7,FALSE)</f>
        <v>1</v>
      </c>
      <c r="H230" s="26" t="str">
        <f>VLOOKUP($A230,'Medical Examinations'!$A:$J,8,FALSE)</f>
        <v>yes</v>
      </c>
      <c r="I230" s="26" t="str">
        <f>VLOOKUP($A230,'Medical Examinations'!$A:$J,9,FALSE)</f>
        <v>Obesity</v>
      </c>
      <c r="J230" s="26" t="str">
        <f>VLOOKUP($A230,'Medical Examinations'!$A:$J,10,FALSE)</f>
        <v>Normal</v>
      </c>
      <c r="K230">
        <f>VLOOKUP($A230,'Hospitalisation Details'!$A:$K,6,FALSE)</f>
        <v>34940.61</v>
      </c>
      <c r="L230" t="str">
        <f>VLOOKUP($A230,'Hospitalisation Details'!$A:$K,7,FALSE)</f>
        <v>tier - 2</v>
      </c>
      <c r="M230" t="str">
        <f>VLOOKUP($A230,'Hospitalisation Details'!$A:$K,8,FALSE)</f>
        <v>tier - 3</v>
      </c>
      <c r="N230" t="str">
        <f>VLOOKUP($A230,'Hospitalisation Details'!$A:$K,9,FALSE)</f>
        <v>R1011</v>
      </c>
      <c r="O230">
        <f>VLOOKUP($A230,'Hospitalisation Details'!$A:$K,10,FALSE)</f>
        <v>30526</v>
      </c>
      <c r="P230">
        <f>VLOOKUP($A230,'Hospitalisation Details'!$A:$K,11,FALSE)</f>
        <v>39</v>
      </c>
      <c r="Q230" t="str">
        <f>VLOOKUP($A230,'Customer Names'!$A:$E,4,FALSE)</f>
        <v xml:space="preserve"> Allison H</v>
      </c>
    </row>
    <row r="231" spans="1:17" x14ac:dyDescent="0.25">
      <c r="A231" s="23" t="s">
        <v>2143</v>
      </c>
      <c r="B231" s="48">
        <f>VLOOKUP($A231,'Medical Examinations'!$A:$J,2,FALSE)</f>
        <v>31.4</v>
      </c>
      <c r="C231" s="48">
        <f>VLOOKUP($A231,'Medical Examinations'!$A:$J,3,FALSE)</f>
        <v>4.5999999999999996</v>
      </c>
      <c r="D231" s="23" t="str">
        <f>VLOOKUP($A231,'Medical Examinations'!$A:$J,4,FALSE)</f>
        <v>yes</v>
      </c>
      <c r="E231" s="23" t="str">
        <f>VLOOKUP($A231,'Medical Examinations'!$A:$J,5,FALSE)</f>
        <v>No</v>
      </c>
      <c r="F231" s="23" t="str">
        <f>VLOOKUP($A231,'Medical Examinations'!$A:$J,6,FALSE)</f>
        <v>No</v>
      </c>
      <c r="G231" s="23">
        <f>VLOOKUP($A231,'Medical Examinations'!$A:$J,7,FALSE)</f>
        <v>1</v>
      </c>
      <c r="H231" s="23" t="str">
        <f>VLOOKUP($A231,'Medical Examinations'!$A:$J,8,FALSE)</f>
        <v>yes</v>
      </c>
      <c r="I231" s="23" t="str">
        <f>VLOOKUP($A231,'Medical Examinations'!$A:$J,9,FALSE)</f>
        <v>Obesity</v>
      </c>
      <c r="J231" s="23" t="str">
        <f>VLOOKUP($A231,'Medical Examinations'!$A:$J,10,FALSE)</f>
        <v>Normal</v>
      </c>
      <c r="K231">
        <f>VLOOKUP($A231,'Hospitalisation Details'!$A:$K,6,FALSE)</f>
        <v>34838.870000000003</v>
      </c>
      <c r="L231" t="str">
        <f>VLOOKUP($A231,'Hospitalisation Details'!$A:$K,7,FALSE)</f>
        <v>tier - 2</v>
      </c>
      <c r="M231" t="str">
        <f>VLOOKUP($A231,'Hospitalisation Details'!$A:$K,8,FALSE)</f>
        <v>tier - 3</v>
      </c>
      <c r="N231" t="str">
        <f>VLOOKUP($A231,'Hospitalisation Details'!$A:$K,9,FALSE)</f>
        <v>R1011</v>
      </c>
      <c r="O231">
        <f>VLOOKUP($A231,'Hospitalisation Details'!$A:$K,10,FALSE)</f>
        <v>34989</v>
      </c>
      <c r="P231">
        <f>VLOOKUP($A231,'Hospitalisation Details'!$A:$K,11,FALSE)</f>
        <v>27</v>
      </c>
      <c r="Q231" t="str">
        <f>VLOOKUP($A231,'Customer Names'!$A:$E,4,FALSE)</f>
        <v xml:space="preserve"> Elizabeth</v>
      </c>
    </row>
    <row r="232" spans="1:17" x14ac:dyDescent="0.25">
      <c r="A232" s="26" t="s">
        <v>2142</v>
      </c>
      <c r="B232" s="47">
        <f>VLOOKUP($A232,'Medical Examinations'!$A:$J,2,FALSE)</f>
        <v>34.9</v>
      </c>
      <c r="C232" s="47">
        <f>VLOOKUP($A232,'Medical Examinations'!$A:$J,3,FALSE)</f>
        <v>6.22</v>
      </c>
      <c r="D232" s="26" t="str">
        <f>VLOOKUP($A232,'Medical Examinations'!$A:$J,4,FALSE)</f>
        <v>No</v>
      </c>
      <c r="E232" s="26" t="str">
        <f>VLOOKUP($A232,'Medical Examinations'!$A:$J,5,FALSE)</f>
        <v>No</v>
      </c>
      <c r="F232" s="26" t="str">
        <f>VLOOKUP($A232,'Medical Examinations'!$A:$J,6,FALSE)</f>
        <v>Yes</v>
      </c>
      <c r="G232" s="26">
        <f>VLOOKUP($A232,'Medical Examinations'!$A:$J,7,FALSE)</f>
        <v>1</v>
      </c>
      <c r="H232" s="26" t="str">
        <f>VLOOKUP($A232,'Medical Examinations'!$A:$J,8,FALSE)</f>
        <v>yes</v>
      </c>
      <c r="I232" s="26" t="str">
        <f>VLOOKUP($A232,'Medical Examinations'!$A:$J,9,FALSE)</f>
        <v>Obesity</v>
      </c>
      <c r="J232" s="26" t="str">
        <f>VLOOKUP($A232,'Medical Examinations'!$A:$J,10,FALSE)</f>
        <v>Prediabetes</v>
      </c>
      <c r="K232">
        <f>VLOOKUP($A232,'Hospitalisation Details'!$A:$K,6,FALSE)</f>
        <v>34828.65</v>
      </c>
      <c r="L232" t="str">
        <f>VLOOKUP($A232,'Hospitalisation Details'!$A:$K,7,FALSE)</f>
        <v>tier - 1</v>
      </c>
      <c r="M232" t="str">
        <f>VLOOKUP($A232,'Hospitalisation Details'!$A:$K,8,FALSE)</f>
        <v>tier - 3</v>
      </c>
      <c r="N232" t="str">
        <f>VLOOKUP($A232,'Hospitalisation Details'!$A:$K,9,FALSE)</f>
        <v>R1011</v>
      </c>
      <c r="O232">
        <f>VLOOKUP($A232,'Hospitalisation Details'!$A:$K,10,FALSE)</f>
        <v>37881</v>
      </c>
      <c r="P232">
        <f>VLOOKUP($A232,'Hospitalisation Details'!$A:$K,11,FALSE)</f>
        <v>19</v>
      </c>
      <c r="Q232" t="str">
        <f>VLOOKUP($A232,'Customer Names'!$A:$E,4,FALSE)</f>
        <v xml:space="preserve"> Andrew</v>
      </c>
    </row>
    <row r="233" spans="1:17" x14ac:dyDescent="0.25">
      <c r="A233" s="23" t="s">
        <v>2141</v>
      </c>
      <c r="B233" s="48">
        <f>VLOOKUP($A233,'Medical Examinations'!$A:$J,2,FALSE)</f>
        <v>31.13</v>
      </c>
      <c r="C233" s="48">
        <f>VLOOKUP($A233,'Medical Examinations'!$A:$J,3,FALSE)</f>
        <v>4.5199999999999996</v>
      </c>
      <c r="D233" s="23" t="str">
        <f>VLOOKUP($A233,'Medical Examinations'!$A:$J,4,FALSE)</f>
        <v>yes</v>
      </c>
      <c r="E233" s="23" t="str">
        <f>VLOOKUP($A233,'Medical Examinations'!$A:$J,5,FALSE)</f>
        <v>No</v>
      </c>
      <c r="F233" s="23" t="str">
        <f>VLOOKUP($A233,'Medical Examinations'!$A:$J,6,FALSE)</f>
        <v>No</v>
      </c>
      <c r="G233" s="23">
        <f>VLOOKUP($A233,'Medical Examinations'!$A:$J,7,FALSE)</f>
        <v>1</v>
      </c>
      <c r="H233" s="23" t="str">
        <f>VLOOKUP($A233,'Medical Examinations'!$A:$J,8,FALSE)</f>
        <v>yes</v>
      </c>
      <c r="I233" s="23" t="str">
        <f>VLOOKUP($A233,'Medical Examinations'!$A:$J,9,FALSE)</f>
        <v>Obesity</v>
      </c>
      <c r="J233" s="23" t="str">
        <f>VLOOKUP($A233,'Medical Examinations'!$A:$J,10,FALSE)</f>
        <v>Normal</v>
      </c>
      <c r="K233">
        <f>VLOOKUP($A233,'Hospitalisation Details'!$A:$K,6,FALSE)</f>
        <v>34806.47</v>
      </c>
      <c r="L233" t="str">
        <f>VLOOKUP($A233,'Hospitalisation Details'!$A:$K,7,FALSE)</f>
        <v>tier - 1</v>
      </c>
      <c r="M233" t="str">
        <f>VLOOKUP($A233,'Hospitalisation Details'!$A:$K,8,FALSE)</f>
        <v>tier - 2</v>
      </c>
      <c r="N233" t="str">
        <f>VLOOKUP($A233,'Hospitalisation Details'!$A:$K,9,FALSE)</f>
        <v>R1013</v>
      </c>
      <c r="O233">
        <f>VLOOKUP($A233,'Hospitalisation Details'!$A:$K,10,FALSE)</f>
        <v>35060</v>
      </c>
      <c r="P233">
        <f>VLOOKUP($A233,'Hospitalisation Details'!$A:$K,11,FALSE)</f>
        <v>27</v>
      </c>
      <c r="Q233" t="str">
        <f>VLOOKUP($A233,'Customer Names'!$A:$E,4,FALSE)</f>
        <v xml:space="preserve"> Anders J</v>
      </c>
    </row>
    <row r="234" spans="1:17" x14ac:dyDescent="0.25">
      <c r="A234" s="26" t="s">
        <v>2140</v>
      </c>
      <c r="B234" s="47">
        <f>VLOOKUP($A234,'Medical Examinations'!$A:$J,2,FALSE)</f>
        <v>34.799999999999997</v>
      </c>
      <c r="C234" s="47">
        <f>VLOOKUP($A234,'Medical Examinations'!$A:$J,3,FALSE)</f>
        <v>6.18</v>
      </c>
      <c r="D234" s="26" t="str">
        <f>VLOOKUP($A234,'Medical Examinations'!$A:$J,4,FALSE)</f>
        <v>No</v>
      </c>
      <c r="E234" s="26" t="str">
        <f>VLOOKUP($A234,'Medical Examinations'!$A:$J,5,FALSE)</f>
        <v>No</v>
      </c>
      <c r="F234" s="26" t="str">
        <f>VLOOKUP($A234,'Medical Examinations'!$A:$J,6,FALSE)</f>
        <v>Yes</v>
      </c>
      <c r="G234" s="26">
        <f>VLOOKUP($A234,'Medical Examinations'!$A:$J,7,FALSE)</f>
        <v>1</v>
      </c>
      <c r="H234" s="26" t="str">
        <f>VLOOKUP($A234,'Medical Examinations'!$A:$J,8,FALSE)</f>
        <v>yes</v>
      </c>
      <c r="I234" s="26" t="str">
        <f>VLOOKUP($A234,'Medical Examinations'!$A:$J,9,FALSE)</f>
        <v>Obesity</v>
      </c>
      <c r="J234" s="26" t="str">
        <f>VLOOKUP($A234,'Medical Examinations'!$A:$J,10,FALSE)</f>
        <v>Prediabetes</v>
      </c>
      <c r="K234">
        <f>VLOOKUP($A234,'Hospitalisation Details'!$A:$K,6,FALSE)</f>
        <v>34779.620000000003</v>
      </c>
      <c r="L234" t="str">
        <f>VLOOKUP($A234,'Hospitalisation Details'!$A:$K,7,FALSE)</f>
        <v>tier - 1</v>
      </c>
      <c r="M234" t="str">
        <f>VLOOKUP($A234,'Hospitalisation Details'!$A:$K,8,FALSE)</f>
        <v>tier - 2</v>
      </c>
      <c r="N234" t="str">
        <f>VLOOKUP($A234,'Hospitalisation Details'!$A:$K,9,FALSE)</f>
        <v>R1011</v>
      </c>
      <c r="O234">
        <f>VLOOKUP($A234,'Hospitalisation Details'!$A:$K,10,FALSE)</f>
        <v>37805</v>
      </c>
      <c r="P234">
        <f>VLOOKUP($A234,'Hospitalisation Details'!$A:$K,11,FALSE)</f>
        <v>19</v>
      </c>
      <c r="Q234" t="str">
        <f>VLOOKUP($A234,'Customer Names'!$A:$E,4,FALSE)</f>
        <v xml:space="preserve"> Sean</v>
      </c>
    </row>
    <row r="235" spans="1:17" x14ac:dyDescent="0.25">
      <c r="A235" s="23" t="s">
        <v>2139</v>
      </c>
      <c r="B235" s="48">
        <f>VLOOKUP($A235,'Medical Examinations'!$A:$J,2,FALSE)</f>
        <v>31.68</v>
      </c>
      <c r="C235" s="48">
        <f>VLOOKUP($A235,'Medical Examinations'!$A:$J,3,FALSE)</f>
        <v>4.4000000000000004</v>
      </c>
      <c r="D235" s="23" t="str">
        <f>VLOOKUP($A235,'Medical Examinations'!$A:$J,4,FALSE)</f>
        <v>No</v>
      </c>
      <c r="E235" s="23" t="str">
        <f>VLOOKUP($A235,'Medical Examinations'!$A:$J,5,FALSE)</f>
        <v>No</v>
      </c>
      <c r="F235" s="23" t="str">
        <f>VLOOKUP($A235,'Medical Examinations'!$A:$J,6,FALSE)</f>
        <v>No</v>
      </c>
      <c r="G235" s="23">
        <f>VLOOKUP($A235,'Medical Examinations'!$A:$J,7,FALSE)</f>
        <v>0</v>
      </c>
      <c r="H235" s="23" t="str">
        <f>VLOOKUP($A235,'Medical Examinations'!$A:$J,8,FALSE)</f>
        <v>yes</v>
      </c>
      <c r="I235" s="23" t="str">
        <f>VLOOKUP($A235,'Medical Examinations'!$A:$J,9,FALSE)</f>
        <v>Obesity</v>
      </c>
      <c r="J235" s="23" t="str">
        <f>VLOOKUP($A235,'Medical Examinations'!$A:$J,10,FALSE)</f>
        <v>Normal</v>
      </c>
      <c r="K235">
        <f>VLOOKUP($A235,'Hospitalisation Details'!$A:$K,6,FALSE)</f>
        <v>34672.15</v>
      </c>
      <c r="L235" t="str">
        <f>VLOOKUP($A235,'Hospitalisation Details'!$A:$K,7,FALSE)</f>
        <v>tier - 1</v>
      </c>
      <c r="M235" t="str">
        <f>VLOOKUP($A235,'Hospitalisation Details'!$A:$K,8,FALSE)</f>
        <v>tier - 3</v>
      </c>
      <c r="N235" t="str">
        <f>VLOOKUP($A235,'Hospitalisation Details'!$A:$K,9,FALSE)</f>
        <v>R1013</v>
      </c>
      <c r="O235">
        <f>VLOOKUP($A235,'Hospitalisation Details'!$A:$K,10,FALSE)</f>
        <v>34522</v>
      </c>
      <c r="P235">
        <f>VLOOKUP($A235,'Hospitalisation Details'!$A:$K,11,FALSE)</f>
        <v>28</v>
      </c>
      <c r="Q235" t="str">
        <f>VLOOKUP($A235,'Customer Names'!$A:$E,4,FALSE)</f>
        <v xml:space="preserve"> Brian M.</v>
      </c>
    </row>
    <row r="236" spans="1:17" x14ac:dyDescent="0.25">
      <c r="A236" s="26" t="s">
        <v>2138</v>
      </c>
      <c r="B236" s="47">
        <f>VLOOKUP($A236,'Medical Examinations'!$A:$J,2,FALSE)</f>
        <v>33.534999999999997</v>
      </c>
      <c r="C236" s="47">
        <f>VLOOKUP($A236,'Medical Examinations'!$A:$J,3,FALSE)</f>
        <v>6.23</v>
      </c>
      <c r="D236" s="26" t="str">
        <f>VLOOKUP($A236,'Medical Examinations'!$A:$J,4,FALSE)</f>
        <v>No</v>
      </c>
      <c r="E236" s="26" t="str">
        <f>VLOOKUP($A236,'Medical Examinations'!$A:$J,5,FALSE)</f>
        <v>yes</v>
      </c>
      <c r="F236" s="26" t="str">
        <f>VLOOKUP($A236,'Medical Examinations'!$A:$J,6,FALSE)</f>
        <v>No</v>
      </c>
      <c r="G236" s="26">
        <f>VLOOKUP($A236,'Medical Examinations'!$A:$J,7,FALSE)</f>
        <v>1</v>
      </c>
      <c r="H236" s="26" t="str">
        <f>VLOOKUP($A236,'Medical Examinations'!$A:$J,8,FALSE)</f>
        <v>yes</v>
      </c>
      <c r="I236" s="26" t="str">
        <f>VLOOKUP($A236,'Medical Examinations'!$A:$J,9,FALSE)</f>
        <v>Obesity</v>
      </c>
      <c r="J236" s="26" t="str">
        <f>VLOOKUP($A236,'Medical Examinations'!$A:$J,10,FALSE)</f>
        <v>Prediabetes</v>
      </c>
      <c r="K236">
        <f>VLOOKUP($A236,'Hospitalisation Details'!$A:$K,6,FALSE)</f>
        <v>34617.839999999997</v>
      </c>
      <c r="L236" t="str">
        <f>VLOOKUP($A236,'Hospitalisation Details'!$A:$K,7,FALSE)</f>
        <v>tier - 1</v>
      </c>
      <c r="M236" t="str">
        <f>VLOOKUP($A236,'Hospitalisation Details'!$A:$K,8,FALSE)</f>
        <v>tier - 3</v>
      </c>
      <c r="N236" t="str">
        <f>VLOOKUP($A236,'Hospitalisation Details'!$A:$K,9,FALSE)</f>
        <v>R1016</v>
      </c>
      <c r="O236">
        <f>VLOOKUP($A236,'Hospitalisation Details'!$A:$K,10,FALSE)</f>
        <v>38269</v>
      </c>
      <c r="P236">
        <f>VLOOKUP($A236,'Hospitalisation Details'!$A:$K,11,FALSE)</f>
        <v>18</v>
      </c>
      <c r="Q236" t="str">
        <f>VLOOKUP($A236,'Customer Names'!$A:$E,4,FALSE)</f>
        <v xml:space="preserve"> Jeremy</v>
      </c>
    </row>
    <row r="237" spans="1:17" x14ac:dyDescent="0.25">
      <c r="A237" s="23" t="s">
        <v>2137</v>
      </c>
      <c r="B237" s="48">
        <f>VLOOKUP($A237,'Medical Examinations'!$A:$J,2,FALSE)</f>
        <v>31.92</v>
      </c>
      <c r="C237" s="48">
        <f>VLOOKUP($A237,'Medical Examinations'!$A:$J,3,FALSE)</f>
        <v>5.33</v>
      </c>
      <c r="D237" s="23" t="str">
        <f>VLOOKUP($A237,'Medical Examinations'!$A:$J,4,FALSE)</f>
        <v>yes</v>
      </c>
      <c r="E237" s="23" t="str">
        <f>VLOOKUP($A237,'Medical Examinations'!$A:$J,5,FALSE)</f>
        <v>No</v>
      </c>
      <c r="F237" s="23" t="str">
        <f>VLOOKUP($A237,'Medical Examinations'!$A:$J,6,FALSE)</f>
        <v>No</v>
      </c>
      <c r="G237" s="23">
        <f>VLOOKUP($A237,'Medical Examinations'!$A:$J,7,FALSE)</f>
        <v>0</v>
      </c>
      <c r="H237" s="23" t="str">
        <f>VLOOKUP($A237,'Medical Examinations'!$A:$J,8,FALSE)</f>
        <v>yes</v>
      </c>
      <c r="I237" s="23" t="str">
        <f>VLOOKUP($A237,'Medical Examinations'!$A:$J,9,FALSE)</f>
        <v>Obesity</v>
      </c>
      <c r="J237" s="23" t="str">
        <f>VLOOKUP($A237,'Medical Examinations'!$A:$J,10,FALSE)</f>
        <v>Normal</v>
      </c>
      <c r="K237">
        <f>VLOOKUP($A237,'Hospitalisation Details'!$A:$K,6,FALSE)</f>
        <v>34543.39</v>
      </c>
      <c r="L237" t="str">
        <f>VLOOKUP($A237,'Hospitalisation Details'!$A:$K,7,FALSE)</f>
        <v>tier - 2</v>
      </c>
      <c r="M237" t="str">
        <f>VLOOKUP($A237,'Hospitalisation Details'!$A:$K,8,FALSE)</f>
        <v>tier - 3</v>
      </c>
      <c r="N237" t="str">
        <f>VLOOKUP($A237,'Hospitalisation Details'!$A:$K,9,FALSE)</f>
        <v>R1011</v>
      </c>
      <c r="O237">
        <f>VLOOKUP($A237,'Hospitalisation Details'!$A:$K,10,FALSE)</f>
        <v>28089</v>
      </c>
      <c r="P237">
        <f>VLOOKUP($A237,'Hospitalisation Details'!$A:$K,11,FALSE)</f>
        <v>46</v>
      </c>
      <c r="Q237" t="str">
        <f>VLOOKUP($A237,'Customer Names'!$A:$E,4,FALSE)</f>
        <v xml:space="preserve"> Susannah</v>
      </c>
    </row>
    <row r="238" spans="1:17" x14ac:dyDescent="0.25">
      <c r="A238" s="26" t="s">
        <v>2136</v>
      </c>
      <c r="B238" s="47">
        <f>VLOOKUP($A238,'Medical Examinations'!$A:$J,2,FALSE)</f>
        <v>32.700000000000003</v>
      </c>
      <c r="C238" s="47">
        <f>VLOOKUP($A238,'Medical Examinations'!$A:$J,3,FALSE)</f>
        <v>4.09</v>
      </c>
      <c r="D238" s="26" t="str">
        <f>VLOOKUP($A238,'Medical Examinations'!$A:$J,4,FALSE)</f>
        <v>No</v>
      </c>
      <c r="E238" s="26" t="str">
        <f>VLOOKUP($A238,'Medical Examinations'!$A:$J,5,FALSE)</f>
        <v>No</v>
      </c>
      <c r="F238" s="26" t="str">
        <f>VLOOKUP($A238,'Medical Examinations'!$A:$J,6,FALSE)</f>
        <v>No</v>
      </c>
      <c r="G238" s="26">
        <f>VLOOKUP($A238,'Medical Examinations'!$A:$J,7,FALSE)</f>
        <v>1</v>
      </c>
      <c r="H238" s="26" t="str">
        <f>VLOOKUP($A238,'Medical Examinations'!$A:$J,8,FALSE)</f>
        <v>yes</v>
      </c>
      <c r="I238" s="26" t="str">
        <f>VLOOKUP($A238,'Medical Examinations'!$A:$J,9,FALSE)</f>
        <v>Obesity</v>
      </c>
      <c r="J238" s="26" t="str">
        <f>VLOOKUP($A238,'Medical Examinations'!$A:$J,10,FALSE)</f>
        <v>Normal</v>
      </c>
      <c r="K238">
        <f>VLOOKUP($A238,'Hospitalisation Details'!$A:$K,6,FALSE)</f>
        <v>34472.839999999997</v>
      </c>
      <c r="L238" t="str">
        <f>VLOOKUP($A238,'Hospitalisation Details'!$A:$K,7,FALSE)</f>
        <v>tier - 1</v>
      </c>
      <c r="M238" t="str">
        <f>VLOOKUP($A238,'Hospitalisation Details'!$A:$K,8,FALSE)</f>
        <v>tier - 3</v>
      </c>
      <c r="N238" t="str">
        <f>VLOOKUP($A238,'Hospitalisation Details'!$A:$K,9,FALSE)</f>
        <v>R1011</v>
      </c>
      <c r="O238">
        <f>VLOOKUP($A238,'Hospitalisation Details'!$A:$K,10,FALSE)</f>
        <v>35970</v>
      </c>
      <c r="P238">
        <f>VLOOKUP($A238,'Hospitalisation Details'!$A:$K,11,FALSE)</f>
        <v>24</v>
      </c>
      <c r="Q238" t="str">
        <f>VLOOKUP($A238,'Customer Names'!$A:$E,4,FALSE)</f>
        <v xml:space="preserve"> Randy</v>
      </c>
    </row>
    <row r="239" spans="1:17" x14ac:dyDescent="0.25">
      <c r="A239" s="23" t="s">
        <v>2135</v>
      </c>
      <c r="B239" s="48">
        <f>VLOOKUP($A239,'Medical Examinations'!$A:$J,2,FALSE)</f>
        <v>41.25</v>
      </c>
      <c r="C239" s="48">
        <f>VLOOKUP($A239,'Medical Examinations'!$A:$J,3,FALSE)</f>
        <v>5.19</v>
      </c>
      <c r="D239" s="23" t="str">
        <f>VLOOKUP($A239,'Medical Examinations'!$A:$J,4,FALSE)</f>
        <v>No</v>
      </c>
      <c r="E239" s="23" t="str">
        <f>VLOOKUP($A239,'Medical Examinations'!$A:$J,5,FALSE)</f>
        <v>No</v>
      </c>
      <c r="F239" s="23" t="str">
        <f>VLOOKUP($A239,'Medical Examinations'!$A:$J,6,FALSE)</f>
        <v>No</v>
      </c>
      <c r="G239" s="23">
        <f>VLOOKUP($A239,'Medical Examinations'!$A:$J,7,FALSE)</f>
        <v>0</v>
      </c>
      <c r="H239" s="23" t="str">
        <f>VLOOKUP($A239,'Medical Examinations'!$A:$J,8,FALSE)</f>
        <v>yes</v>
      </c>
      <c r="I239" s="23" t="str">
        <f>VLOOKUP($A239,'Medical Examinations'!$A:$J,9,FALSE)</f>
        <v>Obesity</v>
      </c>
      <c r="J239" s="23" t="str">
        <f>VLOOKUP($A239,'Medical Examinations'!$A:$J,10,FALSE)</f>
        <v>Normal</v>
      </c>
      <c r="K239">
        <f>VLOOKUP($A239,'Hospitalisation Details'!$A:$K,6,FALSE)</f>
        <v>34456.269999999997</v>
      </c>
      <c r="L239" t="str">
        <f>VLOOKUP($A239,'Hospitalisation Details'!$A:$K,7,FALSE)</f>
        <v>tier - 1</v>
      </c>
      <c r="M239" t="str">
        <f>VLOOKUP($A239,'Hospitalisation Details'!$A:$K,8,FALSE)</f>
        <v>tier - 2</v>
      </c>
      <c r="N239" t="str">
        <f>VLOOKUP($A239,'Hospitalisation Details'!$A:$K,9,FALSE)</f>
        <v>R1011</v>
      </c>
      <c r="O239">
        <f>VLOOKUP($A239,'Hospitalisation Details'!$A:$K,10,FALSE)</f>
        <v>33140</v>
      </c>
      <c r="P239">
        <f>VLOOKUP($A239,'Hospitalisation Details'!$A:$K,11,FALSE)</f>
        <v>32</v>
      </c>
      <c r="Q239" t="str">
        <f>VLOOKUP($A239,'Customer Names'!$A:$E,4,FALSE)</f>
        <v xml:space="preserve"> Leslie</v>
      </c>
    </row>
    <row r="240" spans="1:17" x14ac:dyDescent="0.25">
      <c r="A240" s="26" t="s">
        <v>2134</v>
      </c>
      <c r="B240" s="47">
        <f>VLOOKUP($A240,'Medical Examinations'!$A:$J,2,FALSE)</f>
        <v>33.11</v>
      </c>
      <c r="C240" s="47">
        <f>VLOOKUP($A240,'Medical Examinations'!$A:$J,3,FALSE)</f>
        <v>4.12</v>
      </c>
      <c r="D240" s="26" t="str">
        <f>VLOOKUP($A240,'Medical Examinations'!$A:$J,4,FALSE)</f>
        <v>No</v>
      </c>
      <c r="E240" s="26" t="str">
        <f>VLOOKUP($A240,'Medical Examinations'!$A:$J,5,FALSE)</f>
        <v>No</v>
      </c>
      <c r="F240" s="26" t="str">
        <f>VLOOKUP($A240,'Medical Examinations'!$A:$J,6,FALSE)</f>
        <v>Yes</v>
      </c>
      <c r="G240" s="26">
        <f>VLOOKUP($A240,'Medical Examinations'!$A:$J,7,FALSE)</f>
        <v>1</v>
      </c>
      <c r="H240" s="26" t="str">
        <f>VLOOKUP($A240,'Medical Examinations'!$A:$J,8,FALSE)</f>
        <v>yes</v>
      </c>
      <c r="I240" s="26" t="str">
        <f>VLOOKUP($A240,'Medical Examinations'!$A:$J,9,FALSE)</f>
        <v>Obesity</v>
      </c>
      <c r="J240" s="26" t="str">
        <f>VLOOKUP($A240,'Medical Examinations'!$A:$J,10,FALSE)</f>
        <v>Normal</v>
      </c>
      <c r="K240">
        <f>VLOOKUP($A240,'Hospitalisation Details'!$A:$K,6,FALSE)</f>
        <v>34439.86</v>
      </c>
      <c r="L240" t="str">
        <f>VLOOKUP($A240,'Hospitalisation Details'!$A:$K,7,FALSE)</f>
        <v>tier - 2</v>
      </c>
      <c r="M240" t="str">
        <f>VLOOKUP($A240,'Hospitalisation Details'!$A:$K,8,FALSE)</f>
        <v>tier - 1</v>
      </c>
      <c r="N240" t="str">
        <f>VLOOKUP($A240,'Hospitalisation Details'!$A:$K,9,FALSE)</f>
        <v>R1013</v>
      </c>
      <c r="O240">
        <f>VLOOKUP($A240,'Hospitalisation Details'!$A:$K,10,FALSE)</f>
        <v>37899</v>
      </c>
      <c r="P240">
        <f>VLOOKUP($A240,'Hospitalisation Details'!$A:$K,11,FALSE)</f>
        <v>19</v>
      </c>
      <c r="Q240" t="str">
        <f>VLOOKUP($A240,'Customer Names'!$A:$E,4,FALSE)</f>
        <v xml:space="preserve"> Brittany L.</v>
      </c>
    </row>
    <row r="241" spans="1:17" x14ac:dyDescent="0.25">
      <c r="A241" s="23" t="s">
        <v>2133</v>
      </c>
      <c r="B241" s="48">
        <f>VLOOKUP($A241,'Medical Examinations'!$A:$J,2,FALSE)</f>
        <v>36.159999999999997</v>
      </c>
      <c r="C241" s="48">
        <f>VLOOKUP($A241,'Medical Examinations'!$A:$J,3,FALSE)</f>
        <v>5.0999999999999996</v>
      </c>
      <c r="D241" s="23" t="str">
        <f>VLOOKUP($A241,'Medical Examinations'!$A:$J,4,FALSE)</f>
        <v>No</v>
      </c>
      <c r="E241" s="23" t="str">
        <f>VLOOKUP($A241,'Medical Examinations'!$A:$J,5,FALSE)</f>
        <v>No</v>
      </c>
      <c r="F241" s="23" t="str">
        <f>VLOOKUP($A241,'Medical Examinations'!$A:$J,6,FALSE)</f>
        <v>No</v>
      </c>
      <c r="G241" s="23">
        <f>VLOOKUP($A241,'Medical Examinations'!$A:$J,7,FALSE)</f>
        <v>1</v>
      </c>
      <c r="H241" s="23" t="str">
        <f>VLOOKUP($A241,'Medical Examinations'!$A:$J,8,FALSE)</f>
        <v>yes</v>
      </c>
      <c r="I241" s="23" t="str">
        <f>VLOOKUP($A241,'Medical Examinations'!$A:$J,9,FALSE)</f>
        <v>Obesity</v>
      </c>
      <c r="J241" s="23" t="str">
        <f>VLOOKUP($A241,'Medical Examinations'!$A:$J,10,FALSE)</f>
        <v>Normal</v>
      </c>
      <c r="K241">
        <f>VLOOKUP($A241,'Hospitalisation Details'!$A:$K,6,FALSE)</f>
        <v>34402.22</v>
      </c>
      <c r="L241" t="str">
        <f>VLOOKUP($A241,'Hospitalisation Details'!$A:$K,7,FALSE)</f>
        <v>tier - 2</v>
      </c>
      <c r="M241" t="str">
        <f>VLOOKUP($A241,'Hospitalisation Details'!$A:$K,8,FALSE)</f>
        <v>tier - 3</v>
      </c>
      <c r="N241" t="str">
        <f>VLOOKUP($A241,'Hospitalisation Details'!$A:$K,9,FALSE)</f>
        <v>R1011</v>
      </c>
      <c r="O241">
        <f>VLOOKUP($A241,'Hospitalisation Details'!$A:$K,10,FALSE)</f>
        <v>30956</v>
      </c>
      <c r="P241">
        <f>VLOOKUP($A241,'Hospitalisation Details'!$A:$K,11,FALSE)</f>
        <v>38</v>
      </c>
      <c r="Q241" t="str">
        <f>VLOOKUP($A241,'Customer Names'!$A:$E,4,FALSE)</f>
        <v xml:space="preserve"> Cassie J.</v>
      </c>
    </row>
    <row r="242" spans="1:17" x14ac:dyDescent="0.25">
      <c r="A242" s="26" t="s">
        <v>2132</v>
      </c>
      <c r="B242" s="47">
        <f>VLOOKUP($A242,'Medical Examinations'!$A:$J,2,FALSE)</f>
        <v>33.72</v>
      </c>
      <c r="C242" s="47">
        <f>VLOOKUP($A242,'Medical Examinations'!$A:$J,3,FALSE)</f>
        <v>6.21</v>
      </c>
      <c r="D242" s="26" t="str">
        <f>VLOOKUP($A242,'Medical Examinations'!$A:$J,4,FALSE)</f>
        <v>yes</v>
      </c>
      <c r="E242" s="26" t="str">
        <f>VLOOKUP($A242,'Medical Examinations'!$A:$J,5,FALSE)</f>
        <v>No</v>
      </c>
      <c r="F242" s="26" t="str">
        <f>VLOOKUP($A242,'Medical Examinations'!$A:$J,6,FALSE)</f>
        <v>Yes</v>
      </c>
      <c r="G242" s="26">
        <f>VLOOKUP($A242,'Medical Examinations'!$A:$J,7,FALSE)</f>
        <v>1</v>
      </c>
      <c r="H242" s="26" t="str">
        <f>VLOOKUP($A242,'Medical Examinations'!$A:$J,8,FALSE)</f>
        <v>yes</v>
      </c>
      <c r="I242" s="26" t="str">
        <f>VLOOKUP($A242,'Medical Examinations'!$A:$J,9,FALSE)</f>
        <v>Obesity</v>
      </c>
      <c r="J242" s="26" t="str">
        <f>VLOOKUP($A242,'Medical Examinations'!$A:$J,10,FALSE)</f>
        <v>Prediabetes</v>
      </c>
      <c r="K242">
        <f>VLOOKUP($A242,'Hospitalisation Details'!$A:$K,6,FALSE)</f>
        <v>34307.22</v>
      </c>
      <c r="L242" t="str">
        <f>VLOOKUP($A242,'Hospitalisation Details'!$A:$K,7,FALSE)</f>
        <v>tier - 2</v>
      </c>
      <c r="M242" t="str">
        <f>VLOOKUP($A242,'Hospitalisation Details'!$A:$K,8,FALSE)</f>
        <v>tier - 2</v>
      </c>
      <c r="N242" t="str">
        <f>VLOOKUP($A242,'Hospitalisation Details'!$A:$K,9,FALSE)</f>
        <v>R1012</v>
      </c>
      <c r="O242">
        <f>VLOOKUP($A242,'Hospitalisation Details'!$A:$K,10,FALSE)</f>
        <v>30591</v>
      </c>
      <c r="P242">
        <f>VLOOKUP($A242,'Hospitalisation Details'!$A:$K,11,FALSE)</f>
        <v>39</v>
      </c>
      <c r="Q242" t="str">
        <f>VLOOKUP($A242,'Customer Names'!$A:$E,4,FALSE)</f>
        <v xml:space="preserve"> Peter W</v>
      </c>
    </row>
    <row r="243" spans="1:17" x14ac:dyDescent="0.25">
      <c r="A243" s="23" t="s">
        <v>2130</v>
      </c>
      <c r="B243" s="48">
        <f>VLOOKUP($A243,'Medical Examinations'!$A:$J,2,FALSE)</f>
        <v>37.74</v>
      </c>
      <c r="C243" s="48">
        <f>VLOOKUP($A243,'Medical Examinations'!$A:$J,3,FALSE)</f>
        <v>9.5299999999999994</v>
      </c>
      <c r="D243" s="23" t="str">
        <f>VLOOKUP($A243,'Medical Examinations'!$A:$J,4,FALSE)</f>
        <v>yes</v>
      </c>
      <c r="E243" s="23" t="str">
        <f>VLOOKUP($A243,'Medical Examinations'!$A:$J,5,FALSE)</f>
        <v>No</v>
      </c>
      <c r="F243" s="23" t="str">
        <f>VLOOKUP($A243,'Medical Examinations'!$A:$J,6,FALSE)</f>
        <v>No</v>
      </c>
      <c r="G243" s="23">
        <f>VLOOKUP($A243,'Medical Examinations'!$A:$J,7,FALSE)</f>
        <v>1</v>
      </c>
      <c r="H243" s="23" t="str">
        <f>VLOOKUP($A243,'Medical Examinations'!$A:$J,8,FALSE)</f>
        <v>yes</v>
      </c>
      <c r="I243" s="23" t="str">
        <f>VLOOKUP($A243,'Medical Examinations'!$A:$J,9,FALSE)</f>
        <v>Obesity</v>
      </c>
      <c r="J243" s="23" t="str">
        <f>VLOOKUP($A243,'Medical Examinations'!$A:$J,10,FALSE)</f>
        <v>Diabetes</v>
      </c>
      <c r="K243">
        <f>VLOOKUP($A243,'Hospitalisation Details'!$A:$K,6,FALSE)</f>
        <v>34293.120000000003</v>
      </c>
      <c r="L243" t="str">
        <f>VLOOKUP($A243,'Hospitalisation Details'!$A:$K,7,FALSE)</f>
        <v>tier - 1</v>
      </c>
      <c r="M243" t="str">
        <f>VLOOKUP($A243,'Hospitalisation Details'!$A:$K,8,FALSE)</f>
        <v>tier - 2</v>
      </c>
      <c r="N243" t="str">
        <f>VLOOKUP($A243,'Hospitalisation Details'!$A:$K,9,FALSE)</f>
        <v>R1011</v>
      </c>
      <c r="O243">
        <f>VLOOKUP($A243,'Hospitalisation Details'!$A:$K,10,FALSE)</f>
        <v>31696</v>
      </c>
      <c r="P243">
        <f>VLOOKUP($A243,'Hospitalisation Details'!$A:$K,11,FALSE)</f>
        <v>36</v>
      </c>
      <c r="Q243" t="str">
        <f>VLOOKUP($A243,'Customer Names'!$A:$E,4,FALSE)</f>
        <v xml:space="preserve"> Douglas</v>
      </c>
    </row>
    <row r="244" spans="1:17" x14ac:dyDescent="0.25">
      <c r="A244" s="26" t="s">
        <v>2129</v>
      </c>
      <c r="B244" s="47">
        <f>VLOOKUP($A244,'Medical Examinations'!$A:$J,2,FALSE)</f>
        <v>48.75</v>
      </c>
      <c r="C244" s="47">
        <f>VLOOKUP($A244,'Medical Examinations'!$A:$J,3,FALSE)</f>
        <v>4.6399999999999997</v>
      </c>
      <c r="D244" s="26" t="str">
        <f>VLOOKUP($A244,'Medical Examinations'!$A:$J,4,FALSE)</f>
        <v>yes</v>
      </c>
      <c r="E244" s="26" t="str">
        <f>VLOOKUP($A244,'Medical Examinations'!$A:$J,5,FALSE)</f>
        <v>No</v>
      </c>
      <c r="F244" s="26" t="str">
        <f>VLOOKUP($A244,'Medical Examinations'!$A:$J,6,FALSE)</f>
        <v>No</v>
      </c>
      <c r="G244" s="26">
        <f>VLOOKUP($A244,'Medical Examinations'!$A:$J,7,FALSE)</f>
        <v>1</v>
      </c>
      <c r="H244" s="26" t="str">
        <f>VLOOKUP($A244,'Medical Examinations'!$A:$J,8,FALSE)</f>
        <v>yes</v>
      </c>
      <c r="I244" s="26" t="str">
        <f>VLOOKUP($A244,'Medical Examinations'!$A:$J,9,FALSE)</f>
        <v>Obesity</v>
      </c>
      <c r="J244" s="26" t="str">
        <f>VLOOKUP($A244,'Medical Examinations'!$A:$J,10,FALSE)</f>
        <v>Normal</v>
      </c>
      <c r="K244">
        <f>VLOOKUP($A244,'Hospitalisation Details'!$A:$K,6,FALSE)</f>
        <v>34289.43</v>
      </c>
      <c r="L244" t="str">
        <f>VLOOKUP($A244,'Hospitalisation Details'!$A:$K,7,FALSE)</f>
        <v>tier - 1</v>
      </c>
      <c r="M244" t="str">
        <f>VLOOKUP($A244,'Hospitalisation Details'!$A:$K,8,FALSE)</f>
        <v>tier - 1</v>
      </c>
      <c r="N244" t="str">
        <f>VLOOKUP($A244,'Hospitalisation Details'!$A:$K,9,FALSE)</f>
        <v>R1011</v>
      </c>
      <c r="O244">
        <f>VLOOKUP($A244,'Hospitalisation Details'!$A:$K,10,FALSE)</f>
        <v>35002</v>
      </c>
      <c r="P244">
        <f>VLOOKUP($A244,'Hospitalisation Details'!$A:$K,11,FALSE)</f>
        <v>27</v>
      </c>
      <c r="Q244" t="str">
        <f>VLOOKUP($A244,'Customer Names'!$A:$E,4,FALSE)</f>
        <v xml:space="preserve"> Dan</v>
      </c>
    </row>
    <row r="245" spans="1:17" x14ac:dyDescent="0.25">
      <c r="A245" s="23" t="s">
        <v>2128</v>
      </c>
      <c r="B245" s="48">
        <f>VLOOKUP($A245,'Medical Examinations'!$A:$J,2,FALSE)</f>
        <v>31.065000000000001</v>
      </c>
      <c r="C245" s="48">
        <f>VLOOKUP($A245,'Medical Examinations'!$A:$J,3,FALSE)</f>
        <v>5.05</v>
      </c>
      <c r="D245" s="23" t="str">
        <f>VLOOKUP($A245,'Medical Examinations'!$A:$J,4,FALSE)</f>
        <v>No</v>
      </c>
      <c r="E245" s="23" t="str">
        <f>VLOOKUP($A245,'Medical Examinations'!$A:$J,5,FALSE)</f>
        <v>No</v>
      </c>
      <c r="F245" s="23" t="str">
        <f>VLOOKUP($A245,'Medical Examinations'!$A:$J,6,FALSE)</f>
        <v>No</v>
      </c>
      <c r="G245" s="23">
        <f>VLOOKUP($A245,'Medical Examinations'!$A:$J,7,FALSE)</f>
        <v>1</v>
      </c>
      <c r="H245" s="23" t="str">
        <f>VLOOKUP($A245,'Medical Examinations'!$A:$J,8,FALSE)</f>
        <v>yes</v>
      </c>
      <c r="I245" s="23" t="str">
        <f>VLOOKUP($A245,'Medical Examinations'!$A:$J,9,FALSE)</f>
        <v>Obesity</v>
      </c>
      <c r="J245" s="23" t="str">
        <f>VLOOKUP($A245,'Medical Examinations'!$A:$J,10,FALSE)</f>
        <v>Normal</v>
      </c>
      <c r="K245">
        <f>VLOOKUP($A245,'Hospitalisation Details'!$A:$K,6,FALSE)</f>
        <v>34254.050000000003</v>
      </c>
      <c r="L245" t="str">
        <f>VLOOKUP($A245,'Hospitalisation Details'!$A:$K,7,FALSE)</f>
        <v>tier - 1</v>
      </c>
      <c r="M245" t="str">
        <f>VLOOKUP($A245,'Hospitalisation Details'!$A:$K,8,FALSE)</f>
        <v>tier - 3</v>
      </c>
      <c r="N245" t="str">
        <f>VLOOKUP($A245,'Hospitalisation Details'!$A:$K,9,FALSE)</f>
        <v>R1019</v>
      </c>
      <c r="O245">
        <f>VLOOKUP($A245,'Hospitalisation Details'!$A:$K,10,FALSE)</f>
        <v>35957</v>
      </c>
      <c r="P245">
        <f>VLOOKUP($A245,'Hospitalisation Details'!$A:$K,11,FALSE)</f>
        <v>24</v>
      </c>
      <c r="Q245" t="str">
        <f>VLOOKUP($A245,'Customer Names'!$A:$E,4,FALSE)</f>
        <v xml:space="preserve"> Dan M.</v>
      </c>
    </row>
    <row r="246" spans="1:17" x14ac:dyDescent="0.25">
      <c r="A246" s="26" t="s">
        <v>2127</v>
      </c>
      <c r="B246" s="47">
        <f>VLOOKUP($A246,'Medical Examinations'!$A:$J,2,FALSE)</f>
        <v>23.55</v>
      </c>
      <c r="C246" s="47">
        <f>VLOOKUP($A246,'Medical Examinations'!$A:$J,3,FALSE)</f>
        <v>10.38</v>
      </c>
      <c r="D246" s="26" t="str">
        <f>VLOOKUP($A246,'Medical Examinations'!$A:$J,4,FALSE)</f>
        <v>No</v>
      </c>
      <c r="E246" s="26" t="str">
        <f>VLOOKUP($A246,'Medical Examinations'!$A:$J,5,FALSE)</f>
        <v>No</v>
      </c>
      <c r="F246" s="26" t="str">
        <f>VLOOKUP($A246,'Medical Examinations'!$A:$J,6,FALSE)</f>
        <v>No</v>
      </c>
      <c r="G246" s="26">
        <f>VLOOKUP($A246,'Medical Examinations'!$A:$J,7,FALSE)</f>
        <v>0</v>
      </c>
      <c r="H246" s="26" t="str">
        <f>VLOOKUP($A246,'Medical Examinations'!$A:$J,8,FALSE)</f>
        <v>yes</v>
      </c>
      <c r="I246" s="26" t="str">
        <f>VLOOKUP($A246,'Medical Examinations'!$A:$J,9,FALSE)</f>
        <v>Normal Weight</v>
      </c>
      <c r="J246" s="26" t="str">
        <f>VLOOKUP($A246,'Medical Examinations'!$A:$J,10,FALSE)</f>
        <v>Diabetes</v>
      </c>
      <c r="K246">
        <f>VLOOKUP($A246,'Hospitalisation Details'!$A:$K,6,FALSE)</f>
        <v>34218.019999999997</v>
      </c>
      <c r="L246" t="str">
        <f>VLOOKUP($A246,'Hospitalisation Details'!$A:$K,7,FALSE)</f>
        <v>tier - 1</v>
      </c>
      <c r="M246" t="str">
        <f>VLOOKUP($A246,'Hospitalisation Details'!$A:$K,8,FALSE)</f>
        <v>tier - 1</v>
      </c>
      <c r="N246" t="str">
        <f>VLOOKUP($A246,'Hospitalisation Details'!$A:$K,9,FALSE)</f>
        <v>R1011</v>
      </c>
      <c r="O246">
        <f>VLOOKUP($A246,'Hospitalisation Details'!$A:$K,10,FALSE)</f>
        <v>22832</v>
      </c>
      <c r="P246">
        <f>VLOOKUP($A246,'Hospitalisation Details'!$A:$K,11,FALSE)</f>
        <v>60</v>
      </c>
      <c r="Q246" t="str">
        <f>VLOOKUP($A246,'Customer Names'!$A:$E,4,FALSE)</f>
        <v xml:space="preserve"> Eric L.</v>
      </c>
    </row>
    <row r="247" spans="1:17" x14ac:dyDescent="0.25">
      <c r="A247" s="23" t="s">
        <v>2126</v>
      </c>
      <c r="B247" s="48">
        <f>VLOOKUP($A247,'Medical Examinations'!$A:$J,2,FALSE)</f>
        <v>30.18</v>
      </c>
      <c r="C247" s="48">
        <f>VLOOKUP($A247,'Medical Examinations'!$A:$J,3,FALSE)</f>
        <v>8.31</v>
      </c>
      <c r="D247" s="23" t="str">
        <f>VLOOKUP($A247,'Medical Examinations'!$A:$J,4,FALSE)</f>
        <v>yes</v>
      </c>
      <c r="E247" s="23" t="str">
        <f>VLOOKUP($A247,'Medical Examinations'!$A:$J,5,FALSE)</f>
        <v>No</v>
      </c>
      <c r="F247" s="23" t="str">
        <f>VLOOKUP($A247,'Medical Examinations'!$A:$J,6,FALSE)</f>
        <v>No</v>
      </c>
      <c r="G247" s="23">
        <f>VLOOKUP($A247,'Medical Examinations'!$A:$J,7,FALSE)</f>
        <v>1</v>
      </c>
      <c r="H247" s="23" t="str">
        <f>VLOOKUP($A247,'Medical Examinations'!$A:$J,8,FALSE)</f>
        <v>yes</v>
      </c>
      <c r="I247" s="23" t="str">
        <f>VLOOKUP($A247,'Medical Examinations'!$A:$J,9,FALSE)</f>
        <v>Obesity</v>
      </c>
      <c r="J247" s="23" t="str">
        <f>VLOOKUP($A247,'Medical Examinations'!$A:$J,10,FALSE)</f>
        <v>Diabetes</v>
      </c>
      <c r="K247">
        <f>VLOOKUP($A247,'Hospitalisation Details'!$A:$K,6,FALSE)</f>
        <v>34210.33</v>
      </c>
      <c r="L247" t="str">
        <f>VLOOKUP($A247,'Hospitalisation Details'!$A:$K,7,FALSE)</f>
        <v>tier - 2</v>
      </c>
      <c r="M247" t="str">
        <f>VLOOKUP($A247,'Hospitalisation Details'!$A:$K,8,FALSE)</f>
        <v>tier - 1</v>
      </c>
      <c r="N247" t="str">
        <f>VLOOKUP($A247,'Hospitalisation Details'!$A:$K,9,FALSE)</f>
        <v>R1012</v>
      </c>
      <c r="O247">
        <f>VLOOKUP($A247,'Hospitalisation Details'!$A:$K,10,FALSE)</f>
        <v>27596</v>
      </c>
      <c r="P247">
        <f>VLOOKUP($A247,'Hospitalisation Details'!$A:$K,11,FALSE)</f>
        <v>47</v>
      </c>
      <c r="Q247" t="str">
        <f>VLOOKUP($A247,'Customer Names'!$A:$E,4,FALSE)</f>
        <v xml:space="preserve"> Les J</v>
      </c>
    </row>
    <row r="248" spans="1:17" x14ac:dyDescent="0.25">
      <c r="A248" s="26" t="s">
        <v>2125</v>
      </c>
      <c r="B248" s="47">
        <f>VLOOKUP($A248,'Medical Examinations'!$A:$J,2,FALSE)</f>
        <v>29.94</v>
      </c>
      <c r="C248" s="47">
        <f>VLOOKUP($A248,'Medical Examinations'!$A:$J,3,FALSE)</f>
        <v>7.59</v>
      </c>
      <c r="D248" s="26" t="str">
        <f>VLOOKUP($A248,'Medical Examinations'!$A:$J,4,FALSE)</f>
        <v>No</v>
      </c>
      <c r="E248" s="26" t="str">
        <f>VLOOKUP($A248,'Medical Examinations'!$A:$J,5,FALSE)</f>
        <v>No</v>
      </c>
      <c r="F248" s="26" t="str">
        <f>VLOOKUP($A248,'Medical Examinations'!$A:$J,6,FALSE)</f>
        <v>No</v>
      </c>
      <c r="G248" s="26">
        <f>VLOOKUP($A248,'Medical Examinations'!$A:$J,7,FALSE)</f>
        <v>0</v>
      </c>
      <c r="H248" s="26" t="str">
        <f>VLOOKUP($A248,'Medical Examinations'!$A:$J,8,FALSE)</f>
        <v>yes</v>
      </c>
      <c r="I248" s="26" t="str">
        <f>VLOOKUP($A248,'Medical Examinations'!$A:$J,9,FALSE)</f>
        <v>Overweight</v>
      </c>
      <c r="J248" s="26" t="str">
        <f>VLOOKUP($A248,'Medical Examinations'!$A:$J,10,FALSE)</f>
        <v>Diabetes</v>
      </c>
      <c r="K248">
        <f>VLOOKUP($A248,'Hospitalisation Details'!$A:$K,6,FALSE)</f>
        <v>34205.07</v>
      </c>
      <c r="L248" t="str">
        <f>VLOOKUP($A248,'Hospitalisation Details'!$A:$K,7,FALSE)</f>
        <v>tier - 2</v>
      </c>
      <c r="M248" t="str">
        <f>VLOOKUP($A248,'Hospitalisation Details'!$A:$K,8,FALSE)</f>
        <v>tier - 2</v>
      </c>
      <c r="N248" t="str">
        <f>VLOOKUP($A248,'Hospitalisation Details'!$A:$K,9,FALSE)</f>
        <v>R1011</v>
      </c>
      <c r="O248">
        <f>VLOOKUP($A248,'Hospitalisation Details'!$A:$K,10,FALSE)</f>
        <v>26170</v>
      </c>
      <c r="P248">
        <f>VLOOKUP($A248,'Hospitalisation Details'!$A:$K,11,FALSE)</f>
        <v>51</v>
      </c>
      <c r="Q248" t="str">
        <f>VLOOKUP($A248,'Customer Names'!$A:$E,4,FALSE)</f>
        <v xml:space="preserve"> Stephanie</v>
      </c>
    </row>
    <row r="249" spans="1:17" x14ac:dyDescent="0.25">
      <c r="A249" s="23" t="s">
        <v>2124</v>
      </c>
      <c r="B249" s="48">
        <f>VLOOKUP($A249,'Medical Examinations'!$A:$J,2,FALSE)</f>
        <v>31.4</v>
      </c>
      <c r="C249" s="48">
        <f>VLOOKUP($A249,'Medical Examinations'!$A:$J,3,FALSE)</f>
        <v>5.49</v>
      </c>
      <c r="D249" s="23" t="str">
        <f>VLOOKUP($A249,'Medical Examinations'!$A:$J,4,FALSE)</f>
        <v>No</v>
      </c>
      <c r="E249" s="23" t="str">
        <f>VLOOKUP($A249,'Medical Examinations'!$A:$J,5,FALSE)</f>
        <v>No</v>
      </c>
      <c r="F249" s="23" t="str">
        <f>VLOOKUP($A249,'Medical Examinations'!$A:$J,6,FALSE)</f>
        <v>No</v>
      </c>
      <c r="G249" s="23">
        <f>VLOOKUP($A249,'Medical Examinations'!$A:$J,7,FALSE)</f>
        <v>0</v>
      </c>
      <c r="H249" s="23" t="str">
        <f>VLOOKUP($A249,'Medical Examinations'!$A:$J,8,FALSE)</f>
        <v>yes</v>
      </c>
      <c r="I249" s="23" t="str">
        <f>VLOOKUP($A249,'Medical Examinations'!$A:$J,9,FALSE)</f>
        <v>Obesity</v>
      </c>
      <c r="J249" s="23" t="str">
        <f>VLOOKUP($A249,'Medical Examinations'!$A:$J,10,FALSE)</f>
        <v>Normal</v>
      </c>
      <c r="K249">
        <f>VLOOKUP($A249,'Hospitalisation Details'!$A:$K,6,FALSE)</f>
        <v>34166.269999999997</v>
      </c>
      <c r="L249" t="str">
        <f>VLOOKUP($A249,'Hospitalisation Details'!$A:$K,7,FALSE)</f>
        <v>tier - 2</v>
      </c>
      <c r="M249" t="str">
        <f>VLOOKUP($A249,'Hospitalisation Details'!$A:$K,8,FALSE)</f>
        <v>tier - 3</v>
      </c>
      <c r="N249" t="str">
        <f>VLOOKUP($A249,'Hospitalisation Details'!$A:$K,9,FALSE)</f>
        <v>R1011</v>
      </c>
      <c r="O249">
        <f>VLOOKUP($A249,'Hospitalisation Details'!$A:$K,10,FALSE)</f>
        <v>36470</v>
      </c>
      <c r="P249">
        <f>VLOOKUP($A249,'Hospitalisation Details'!$A:$K,11,FALSE)</f>
        <v>23</v>
      </c>
      <c r="Q249" t="str">
        <f>VLOOKUP($A249,'Customer Names'!$A:$E,4,FALSE)</f>
        <v xml:space="preserve"> Melissa Y</v>
      </c>
    </row>
    <row r="250" spans="1:17" x14ac:dyDescent="0.25">
      <c r="A250" s="26" t="s">
        <v>2123</v>
      </c>
      <c r="B250" s="47">
        <f>VLOOKUP($A250,'Medical Examinations'!$A:$J,2,FALSE)</f>
        <v>53.06</v>
      </c>
      <c r="C250" s="47">
        <f>VLOOKUP($A250,'Medical Examinations'!$A:$J,3,FALSE)</f>
        <v>11.68</v>
      </c>
      <c r="D250" s="26" t="str">
        <f>VLOOKUP($A250,'Medical Examinations'!$A:$J,4,FALSE)</f>
        <v>No</v>
      </c>
      <c r="E250" s="26" t="str">
        <f>VLOOKUP($A250,'Medical Examinations'!$A:$J,5,FALSE)</f>
        <v>No</v>
      </c>
      <c r="F250" s="26" t="str">
        <f>VLOOKUP($A250,'Medical Examinations'!$A:$J,6,FALSE)</f>
        <v>No</v>
      </c>
      <c r="G250" s="26">
        <f>VLOOKUP($A250,'Medical Examinations'!$A:$J,7,FALSE)</f>
        <v>0</v>
      </c>
      <c r="H250" s="26" t="str">
        <f>VLOOKUP($A250,'Medical Examinations'!$A:$J,8,FALSE)</f>
        <v>yes</v>
      </c>
      <c r="I250" s="26" t="str">
        <f>VLOOKUP($A250,'Medical Examinations'!$A:$J,9,FALSE)</f>
        <v>Obesity</v>
      </c>
      <c r="J250" s="26" t="str">
        <f>VLOOKUP($A250,'Medical Examinations'!$A:$J,10,FALSE)</f>
        <v>Diabetes</v>
      </c>
      <c r="K250">
        <f>VLOOKUP($A250,'Hospitalisation Details'!$A:$K,6,FALSE)</f>
        <v>34084.68</v>
      </c>
      <c r="L250" t="str">
        <f>VLOOKUP($A250,'Hospitalisation Details'!$A:$K,7,FALSE)</f>
        <v>tier - 2</v>
      </c>
      <c r="M250" t="str">
        <f>VLOOKUP($A250,'Hospitalisation Details'!$A:$K,8,FALSE)</f>
        <v>tier - 3</v>
      </c>
      <c r="N250" t="str">
        <f>VLOOKUP($A250,'Hospitalisation Details'!$A:$K,9,FALSE)</f>
        <v>R1011</v>
      </c>
      <c r="O250">
        <f>VLOOKUP($A250,'Hospitalisation Details'!$A:$K,10,FALSE)</f>
        <v>37616</v>
      </c>
      <c r="P250">
        <f>VLOOKUP($A250,'Hospitalisation Details'!$A:$K,11,FALSE)</f>
        <v>20</v>
      </c>
      <c r="Q250" t="str">
        <f>VLOOKUP($A250,'Customer Names'!$A:$E,4,FALSE)</f>
        <v xml:space="preserve"> Ashley</v>
      </c>
    </row>
    <row r="251" spans="1:17" x14ac:dyDescent="0.25">
      <c r="A251" s="23" t="s">
        <v>2122</v>
      </c>
      <c r="B251" s="48">
        <f>VLOOKUP($A251,'Medical Examinations'!$A:$J,2,FALSE)</f>
        <v>30.25</v>
      </c>
      <c r="C251" s="48">
        <f>VLOOKUP($A251,'Medical Examinations'!$A:$J,3,FALSE)</f>
        <v>4.1900000000000004</v>
      </c>
      <c r="D251" s="23" t="str">
        <f>VLOOKUP($A251,'Medical Examinations'!$A:$J,4,FALSE)</f>
        <v>No</v>
      </c>
      <c r="E251" s="23" t="str">
        <f>VLOOKUP($A251,'Medical Examinations'!$A:$J,5,FALSE)</f>
        <v>No</v>
      </c>
      <c r="F251" s="23" t="str">
        <f>VLOOKUP($A251,'Medical Examinations'!$A:$J,6,FALSE)</f>
        <v>No</v>
      </c>
      <c r="G251" s="23">
        <f>VLOOKUP($A251,'Medical Examinations'!$A:$J,7,FALSE)</f>
        <v>2</v>
      </c>
      <c r="H251" s="23" t="str">
        <f>VLOOKUP($A251,'Medical Examinations'!$A:$J,8,FALSE)</f>
        <v>yes</v>
      </c>
      <c r="I251" s="23" t="str">
        <f>VLOOKUP($A251,'Medical Examinations'!$A:$J,9,FALSE)</f>
        <v>Obesity</v>
      </c>
      <c r="J251" s="23" t="str">
        <f>VLOOKUP($A251,'Medical Examinations'!$A:$J,10,FALSE)</f>
        <v>Normal</v>
      </c>
      <c r="K251">
        <f>VLOOKUP($A251,'Hospitalisation Details'!$A:$K,6,FALSE)</f>
        <v>34053.360000000001</v>
      </c>
      <c r="L251" t="str">
        <f>VLOOKUP($A251,'Hospitalisation Details'!$A:$K,7,FALSE)</f>
        <v>tier - 2</v>
      </c>
      <c r="M251" t="str">
        <f>VLOOKUP($A251,'Hospitalisation Details'!$A:$K,8,FALSE)</f>
        <v>tier - 2</v>
      </c>
      <c r="N251" t="str">
        <f>VLOOKUP($A251,'Hospitalisation Details'!$A:$K,9,FALSE)</f>
        <v>R1011</v>
      </c>
      <c r="O251">
        <f>VLOOKUP($A251,'Hospitalisation Details'!$A:$K,10,FALSE)</f>
        <v>26506</v>
      </c>
      <c r="P251">
        <f>VLOOKUP($A251,'Hospitalisation Details'!$A:$K,11,FALSE)</f>
        <v>50</v>
      </c>
      <c r="Q251" t="str">
        <f>VLOOKUP($A251,'Customer Names'!$A:$E,4,FALSE)</f>
        <v xml:space="preserve"> Stephanie M.</v>
      </c>
    </row>
    <row r="252" spans="1:17" x14ac:dyDescent="0.25">
      <c r="A252" s="26" t="s">
        <v>2121</v>
      </c>
      <c r="B252" s="47">
        <f>VLOOKUP($A252,'Medical Examinations'!$A:$J,2,FALSE)</f>
        <v>46.68</v>
      </c>
      <c r="C252" s="47">
        <f>VLOOKUP($A252,'Medical Examinations'!$A:$J,3,FALSE)</f>
        <v>4.01</v>
      </c>
      <c r="D252" s="26" t="str">
        <f>VLOOKUP($A252,'Medical Examinations'!$A:$J,4,FALSE)</f>
        <v>No</v>
      </c>
      <c r="E252" s="26" t="str">
        <f>VLOOKUP($A252,'Medical Examinations'!$A:$J,5,FALSE)</f>
        <v>No</v>
      </c>
      <c r="F252" s="26" t="str">
        <f>VLOOKUP($A252,'Medical Examinations'!$A:$J,6,FALSE)</f>
        <v>No</v>
      </c>
      <c r="G252" s="26">
        <f>VLOOKUP($A252,'Medical Examinations'!$A:$J,7,FALSE)</f>
        <v>0</v>
      </c>
      <c r="H252" s="26" t="str">
        <f>VLOOKUP($A252,'Medical Examinations'!$A:$J,8,FALSE)</f>
        <v>yes</v>
      </c>
      <c r="I252" s="26" t="str">
        <f>VLOOKUP($A252,'Medical Examinations'!$A:$J,9,FALSE)</f>
        <v>Obesity</v>
      </c>
      <c r="J252" s="26" t="str">
        <f>VLOOKUP($A252,'Medical Examinations'!$A:$J,10,FALSE)</f>
        <v>Normal</v>
      </c>
      <c r="K252">
        <f>VLOOKUP($A252,'Hospitalisation Details'!$A:$K,6,FALSE)</f>
        <v>33975.47</v>
      </c>
      <c r="L252" t="str">
        <f>VLOOKUP($A252,'Hospitalisation Details'!$A:$K,7,FALSE)</f>
        <v>tier - 2</v>
      </c>
      <c r="M252" t="str">
        <f>VLOOKUP($A252,'Hospitalisation Details'!$A:$K,8,FALSE)</f>
        <v>tier - 2</v>
      </c>
      <c r="N252" t="str">
        <f>VLOOKUP($A252,'Hospitalisation Details'!$A:$K,9,FALSE)</f>
        <v>R1011</v>
      </c>
      <c r="O252">
        <f>VLOOKUP($A252,'Hospitalisation Details'!$A:$K,10,FALSE)</f>
        <v>34602</v>
      </c>
      <c r="P252">
        <f>VLOOKUP($A252,'Hospitalisation Details'!$A:$K,11,FALSE)</f>
        <v>28</v>
      </c>
      <c r="Q252" t="str">
        <f>VLOOKUP($A252,'Customer Names'!$A:$E,4,FALSE)</f>
        <v xml:space="preserve"> Kylie</v>
      </c>
    </row>
    <row r="253" spans="1:17" x14ac:dyDescent="0.25">
      <c r="A253" s="23" t="s">
        <v>2120</v>
      </c>
      <c r="B253" s="48">
        <f>VLOOKUP($A253,'Medical Examinations'!$A:$J,2,FALSE)</f>
        <v>30.4</v>
      </c>
      <c r="C253" s="48">
        <f>VLOOKUP($A253,'Medical Examinations'!$A:$J,3,FALSE)</f>
        <v>5.91</v>
      </c>
      <c r="D253" s="23" t="str">
        <f>VLOOKUP($A253,'Medical Examinations'!$A:$J,4,FALSE)</f>
        <v>No</v>
      </c>
      <c r="E253" s="23" t="str">
        <f>VLOOKUP($A253,'Medical Examinations'!$A:$J,5,FALSE)</f>
        <v>yes</v>
      </c>
      <c r="F253" s="23" t="str">
        <f>VLOOKUP($A253,'Medical Examinations'!$A:$J,6,FALSE)</f>
        <v>No</v>
      </c>
      <c r="G253" s="23">
        <f>VLOOKUP($A253,'Medical Examinations'!$A:$J,7,FALSE)</f>
        <v>2</v>
      </c>
      <c r="H253" s="23" t="str">
        <f>VLOOKUP($A253,'Medical Examinations'!$A:$J,8,FALSE)</f>
        <v>yes</v>
      </c>
      <c r="I253" s="23" t="str">
        <f>VLOOKUP($A253,'Medical Examinations'!$A:$J,9,FALSE)</f>
        <v>Obesity</v>
      </c>
      <c r="J253" s="23" t="str">
        <f>VLOOKUP($A253,'Medical Examinations'!$A:$J,10,FALSE)</f>
        <v>Prediabetes</v>
      </c>
      <c r="K253">
        <f>VLOOKUP($A253,'Hospitalisation Details'!$A:$K,6,FALSE)</f>
        <v>33907.550000000003</v>
      </c>
      <c r="L253" t="str">
        <f>VLOOKUP($A253,'Hospitalisation Details'!$A:$K,7,FALSE)</f>
        <v>tier - 2</v>
      </c>
      <c r="M253" t="str">
        <f>VLOOKUP($A253,'Hospitalisation Details'!$A:$K,8,FALSE)</f>
        <v>tier - 2</v>
      </c>
      <c r="N253" t="str">
        <f>VLOOKUP($A253,'Hospitalisation Details'!$A:$K,9,FALSE)</f>
        <v>R1012</v>
      </c>
      <c r="O253">
        <f>VLOOKUP($A253,'Hospitalisation Details'!$A:$K,10,FALSE)</f>
        <v>36887</v>
      </c>
      <c r="P253">
        <f>VLOOKUP($A253,'Hospitalisation Details'!$A:$K,11,FALSE)</f>
        <v>22</v>
      </c>
      <c r="Q253" t="str">
        <f>VLOOKUP($A253,'Customer Names'!$A:$E,4,FALSE)</f>
        <v xml:space="preserve"> Kelly</v>
      </c>
    </row>
    <row r="254" spans="1:17" x14ac:dyDescent="0.25">
      <c r="A254" s="26" t="s">
        <v>2119</v>
      </c>
      <c r="B254" s="47">
        <f>VLOOKUP($A254,'Medical Examinations'!$A:$J,2,FALSE)</f>
        <v>30.2</v>
      </c>
      <c r="C254" s="47">
        <f>VLOOKUP($A254,'Medical Examinations'!$A:$J,3,FALSE)</f>
        <v>4.47</v>
      </c>
      <c r="D254" s="26" t="str">
        <f>VLOOKUP($A254,'Medical Examinations'!$A:$J,4,FALSE)</f>
        <v>yes</v>
      </c>
      <c r="E254" s="26" t="str">
        <f>VLOOKUP($A254,'Medical Examinations'!$A:$J,5,FALSE)</f>
        <v>No</v>
      </c>
      <c r="F254" s="26" t="str">
        <f>VLOOKUP($A254,'Medical Examinations'!$A:$J,6,FALSE)</f>
        <v>Yes</v>
      </c>
      <c r="G254" s="26">
        <f>VLOOKUP($A254,'Medical Examinations'!$A:$J,7,FALSE)</f>
        <v>1</v>
      </c>
      <c r="H254" s="26" t="str">
        <f>VLOOKUP($A254,'Medical Examinations'!$A:$J,8,FALSE)</f>
        <v>yes</v>
      </c>
      <c r="I254" s="26" t="str">
        <f>VLOOKUP($A254,'Medical Examinations'!$A:$J,9,FALSE)</f>
        <v>Obesity</v>
      </c>
      <c r="J254" s="26" t="str">
        <f>VLOOKUP($A254,'Medical Examinations'!$A:$J,10,FALSE)</f>
        <v>Normal</v>
      </c>
      <c r="K254">
        <f>VLOOKUP($A254,'Hospitalisation Details'!$A:$K,6,FALSE)</f>
        <v>33900.65</v>
      </c>
      <c r="L254" t="str">
        <f>VLOOKUP($A254,'Hospitalisation Details'!$A:$K,7,FALSE)</f>
        <v>tier - 2</v>
      </c>
      <c r="M254" t="str">
        <f>VLOOKUP($A254,'Hospitalisation Details'!$A:$K,8,FALSE)</f>
        <v>tier - 3</v>
      </c>
      <c r="N254" t="str">
        <f>VLOOKUP($A254,'Hospitalisation Details'!$A:$K,9,FALSE)</f>
        <v>R1011</v>
      </c>
      <c r="O254">
        <f>VLOOKUP($A254,'Hospitalisation Details'!$A:$K,10,FALSE)</f>
        <v>35651</v>
      </c>
      <c r="P254">
        <f>VLOOKUP($A254,'Hospitalisation Details'!$A:$K,11,FALSE)</f>
        <v>25</v>
      </c>
      <c r="Q254" t="str">
        <f>VLOOKUP($A254,'Customer Names'!$A:$E,4,FALSE)</f>
        <v xml:space="preserve"> Carrie</v>
      </c>
    </row>
    <row r="255" spans="1:17" x14ac:dyDescent="0.25">
      <c r="A255" s="23" t="s">
        <v>2118</v>
      </c>
      <c r="B255" s="48">
        <f>VLOOKUP($A255,'Medical Examinations'!$A:$J,2,FALSE)</f>
        <v>51.18</v>
      </c>
      <c r="C255" s="48">
        <f>VLOOKUP($A255,'Medical Examinations'!$A:$J,3,FALSE)</f>
        <v>4.5599999999999996</v>
      </c>
      <c r="D255" s="23" t="str">
        <f>VLOOKUP($A255,'Medical Examinations'!$A:$J,4,FALSE)</f>
        <v>yes</v>
      </c>
      <c r="E255" s="23" t="str">
        <f>VLOOKUP($A255,'Medical Examinations'!$A:$J,5,FALSE)</f>
        <v>yes</v>
      </c>
      <c r="F255" s="23" t="str">
        <f>VLOOKUP($A255,'Medical Examinations'!$A:$J,6,FALSE)</f>
        <v>No</v>
      </c>
      <c r="G255" s="23">
        <f>VLOOKUP($A255,'Medical Examinations'!$A:$J,7,FALSE)</f>
        <v>2</v>
      </c>
      <c r="H255" s="23" t="str">
        <f>VLOOKUP($A255,'Medical Examinations'!$A:$J,8,FALSE)</f>
        <v>yes</v>
      </c>
      <c r="I255" s="23" t="str">
        <f>VLOOKUP($A255,'Medical Examinations'!$A:$J,9,FALSE)</f>
        <v>Obesity</v>
      </c>
      <c r="J255" s="23" t="str">
        <f>VLOOKUP($A255,'Medical Examinations'!$A:$J,10,FALSE)</f>
        <v>Normal</v>
      </c>
      <c r="K255">
        <f>VLOOKUP($A255,'Hospitalisation Details'!$A:$K,6,FALSE)</f>
        <v>33829.39</v>
      </c>
      <c r="L255" t="str">
        <f>VLOOKUP($A255,'Hospitalisation Details'!$A:$K,7,FALSE)</f>
        <v>tier - 2</v>
      </c>
      <c r="M255" t="str">
        <f>VLOOKUP($A255,'Hospitalisation Details'!$A:$K,8,FALSE)</f>
        <v>tier - 3</v>
      </c>
      <c r="N255" t="str">
        <f>VLOOKUP($A255,'Hospitalisation Details'!$A:$K,9,FALSE)</f>
        <v>R1011</v>
      </c>
      <c r="O255">
        <f>VLOOKUP($A255,'Hospitalisation Details'!$A:$K,10,FALSE)</f>
        <v>36825</v>
      </c>
      <c r="P255">
        <f>VLOOKUP($A255,'Hospitalisation Details'!$A:$K,11,FALSE)</f>
        <v>22</v>
      </c>
      <c r="Q255" t="str">
        <f>VLOOKUP($A255,'Customer Names'!$A:$E,4,FALSE)</f>
        <v xml:space="preserve"> Alex</v>
      </c>
    </row>
    <row r="256" spans="1:17" x14ac:dyDescent="0.25">
      <c r="A256" s="26" t="s">
        <v>2117</v>
      </c>
      <c r="B256" s="47">
        <f>VLOOKUP($A256,'Medical Examinations'!$A:$J,2,FALSE)</f>
        <v>22.18</v>
      </c>
      <c r="C256" s="47">
        <f>VLOOKUP($A256,'Medical Examinations'!$A:$J,3,FALSE)</f>
        <v>9.9</v>
      </c>
      <c r="D256" s="26" t="str">
        <f>VLOOKUP($A256,'Medical Examinations'!$A:$J,4,FALSE)</f>
        <v>No</v>
      </c>
      <c r="E256" s="26" t="str">
        <f>VLOOKUP($A256,'Medical Examinations'!$A:$J,5,FALSE)</f>
        <v>No</v>
      </c>
      <c r="F256" s="26" t="str">
        <f>VLOOKUP($A256,'Medical Examinations'!$A:$J,6,FALSE)</f>
        <v>No</v>
      </c>
      <c r="G256" s="26">
        <f>VLOOKUP($A256,'Medical Examinations'!$A:$J,7,FALSE)</f>
        <v>0</v>
      </c>
      <c r="H256" s="26" t="str">
        <f>VLOOKUP($A256,'Medical Examinations'!$A:$J,8,FALSE)</f>
        <v>yes</v>
      </c>
      <c r="I256" s="26" t="str">
        <f>VLOOKUP($A256,'Medical Examinations'!$A:$J,9,FALSE)</f>
        <v>Normal Weight</v>
      </c>
      <c r="J256" s="26" t="str">
        <f>VLOOKUP($A256,'Medical Examinations'!$A:$J,10,FALSE)</f>
        <v>Diabetes</v>
      </c>
      <c r="K256">
        <f>VLOOKUP($A256,'Hospitalisation Details'!$A:$K,6,FALSE)</f>
        <v>33753.32</v>
      </c>
      <c r="L256" t="str">
        <f>VLOOKUP($A256,'Hospitalisation Details'!$A:$K,7,FALSE)</f>
        <v>tier - 1</v>
      </c>
      <c r="M256" t="str">
        <f>VLOOKUP($A256,'Hospitalisation Details'!$A:$K,8,FALSE)</f>
        <v>tier - 3</v>
      </c>
      <c r="N256" t="str">
        <f>VLOOKUP($A256,'Hospitalisation Details'!$A:$K,9,FALSE)</f>
        <v>R1011</v>
      </c>
      <c r="O256">
        <f>VLOOKUP($A256,'Hospitalisation Details'!$A:$K,10,FALSE)</f>
        <v>22991</v>
      </c>
      <c r="P256">
        <f>VLOOKUP($A256,'Hospitalisation Details'!$A:$K,11,FALSE)</f>
        <v>60</v>
      </c>
      <c r="Q256" t="str">
        <f>VLOOKUP($A256,'Customer Names'!$A:$E,4,FALSE)</f>
        <v xml:space="preserve"> Zach S</v>
      </c>
    </row>
    <row r="257" spans="1:17" x14ac:dyDescent="0.25">
      <c r="A257" s="23" t="s">
        <v>2116</v>
      </c>
      <c r="B257" s="48">
        <f>VLOOKUP($A257,'Medical Examinations'!$A:$J,2,FALSE)</f>
        <v>31.92</v>
      </c>
      <c r="C257" s="48">
        <f>VLOOKUP($A257,'Medical Examinations'!$A:$J,3,FALSE)</f>
        <v>5.1100000000000003</v>
      </c>
      <c r="D257" s="23" t="str">
        <f>VLOOKUP($A257,'Medical Examinations'!$A:$J,4,FALSE)</f>
        <v>No</v>
      </c>
      <c r="E257" s="23" t="str">
        <f>VLOOKUP($A257,'Medical Examinations'!$A:$J,5,FALSE)</f>
        <v>No</v>
      </c>
      <c r="F257" s="23" t="str">
        <f>VLOOKUP($A257,'Medical Examinations'!$A:$J,6,FALSE)</f>
        <v>Yes</v>
      </c>
      <c r="G257" s="23">
        <f>VLOOKUP($A257,'Medical Examinations'!$A:$J,7,FALSE)</f>
        <v>1</v>
      </c>
      <c r="H257" s="23" t="str">
        <f>VLOOKUP($A257,'Medical Examinations'!$A:$J,8,FALSE)</f>
        <v>yes</v>
      </c>
      <c r="I257" s="23" t="str">
        <f>VLOOKUP($A257,'Medical Examinations'!$A:$J,9,FALSE)</f>
        <v>Obesity</v>
      </c>
      <c r="J257" s="23" t="str">
        <f>VLOOKUP($A257,'Medical Examinations'!$A:$J,10,FALSE)</f>
        <v>Normal</v>
      </c>
      <c r="K257">
        <f>VLOOKUP($A257,'Hospitalisation Details'!$A:$K,6,FALSE)</f>
        <v>33750.29</v>
      </c>
      <c r="L257" t="str">
        <f>VLOOKUP($A257,'Hospitalisation Details'!$A:$K,7,FALSE)</f>
        <v>tier - 1</v>
      </c>
      <c r="M257" t="str">
        <f>VLOOKUP($A257,'Hospitalisation Details'!$A:$K,8,FALSE)</f>
        <v>tier - 3</v>
      </c>
      <c r="N257" t="str">
        <f>VLOOKUP($A257,'Hospitalisation Details'!$A:$K,9,FALSE)</f>
        <v>R1012</v>
      </c>
      <c r="O257">
        <f>VLOOKUP($A257,'Hospitalisation Details'!$A:$K,10,FALSE)</f>
        <v>37876</v>
      </c>
      <c r="P257">
        <f>VLOOKUP($A257,'Hospitalisation Details'!$A:$K,11,FALSE)</f>
        <v>19</v>
      </c>
      <c r="Q257" t="str">
        <f>VLOOKUP($A257,'Customer Names'!$A:$E,4,FALSE)</f>
        <v xml:space="preserve"> Alan</v>
      </c>
    </row>
    <row r="258" spans="1:17" x14ac:dyDescent="0.25">
      <c r="A258" s="26" t="s">
        <v>2115</v>
      </c>
      <c r="B258" s="47">
        <f>VLOOKUP($A258,'Medical Examinations'!$A:$J,2,FALSE)</f>
        <v>31.73</v>
      </c>
      <c r="C258" s="47">
        <f>VLOOKUP($A258,'Medical Examinations'!$A:$J,3,FALSE)</f>
        <v>5.73</v>
      </c>
      <c r="D258" s="26" t="str">
        <f>VLOOKUP($A258,'Medical Examinations'!$A:$J,4,FALSE)</f>
        <v>No</v>
      </c>
      <c r="E258" s="26" t="str">
        <f>VLOOKUP($A258,'Medical Examinations'!$A:$J,5,FALSE)</f>
        <v>yes</v>
      </c>
      <c r="F258" s="26" t="str">
        <f>VLOOKUP($A258,'Medical Examinations'!$A:$J,6,FALSE)</f>
        <v>No</v>
      </c>
      <c r="G258" s="26">
        <f>VLOOKUP($A258,'Medical Examinations'!$A:$J,7,FALSE)</f>
        <v>1</v>
      </c>
      <c r="H258" s="26" t="str">
        <f>VLOOKUP($A258,'Medical Examinations'!$A:$J,8,FALSE)</f>
        <v>yes</v>
      </c>
      <c r="I258" s="26" t="str">
        <f>VLOOKUP($A258,'Medical Examinations'!$A:$J,9,FALSE)</f>
        <v>Obesity</v>
      </c>
      <c r="J258" s="26" t="str">
        <f>VLOOKUP($A258,'Medical Examinations'!$A:$J,10,FALSE)</f>
        <v>Prediabetes</v>
      </c>
      <c r="K258">
        <f>VLOOKUP($A258,'Hospitalisation Details'!$A:$K,6,FALSE)</f>
        <v>33732.69</v>
      </c>
      <c r="L258" t="str">
        <f>VLOOKUP($A258,'Hospitalisation Details'!$A:$K,7,FALSE)</f>
        <v>tier - 1</v>
      </c>
      <c r="M258" t="str">
        <f>VLOOKUP($A258,'Hospitalisation Details'!$A:$K,8,FALSE)</f>
        <v>tier - 1</v>
      </c>
      <c r="N258" t="str">
        <f>VLOOKUP($A258,'Hospitalisation Details'!$A:$K,9,FALSE)</f>
        <v>R1017</v>
      </c>
      <c r="O258">
        <f>VLOOKUP($A258,'Hospitalisation Details'!$A:$K,10,FALSE)</f>
        <v>38292</v>
      </c>
      <c r="P258">
        <f>VLOOKUP($A258,'Hospitalisation Details'!$A:$K,11,FALSE)</f>
        <v>18</v>
      </c>
      <c r="Q258" t="str">
        <f>VLOOKUP($A258,'Customer Names'!$A:$E,4,FALSE)</f>
        <v xml:space="preserve"> Nate</v>
      </c>
    </row>
    <row r="259" spans="1:17" x14ac:dyDescent="0.25">
      <c r="A259" s="23" t="s">
        <v>2114</v>
      </c>
      <c r="B259" s="48">
        <f>VLOOKUP($A259,'Medical Examinations'!$A:$J,2,FALSE)</f>
        <v>45.52</v>
      </c>
      <c r="C259" s="48">
        <f>VLOOKUP($A259,'Medical Examinations'!$A:$J,3,FALSE)</f>
        <v>6.04</v>
      </c>
      <c r="D259" s="23" t="str">
        <f>VLOOKUP($A259,'Medical Examinations'!$A:$J,4,FALSE)</f>
        <v>No</v>
      </c>
      <c r="E259" s="23" t="str">
        <f>VLOOKUP($A259,'Medical Examinations'!$A:$J,5,FALSE)</f>
        <v>No</v>
      </c>
      <c r="F259" s="23" t="str">
        <f>VLOOKUP($A259,'Medical Examinations'!$A:$J,6,FALSE)</f>
        <v>Yes</v>
      </c>
      <c r="G259" s="23">
        <f>VLOOKUP($A259,'Medical Examinations'!$A:$J,7,FALSE)</f>
        <v>1</v>
      </c>
      <c r="H259" s="23" t="str">
        <f>VLOOKUP($A259,'Medical Examinations'!$A:$J,8,FALSE)</f>
        <v>yes</v>
      </c>
      <c r="I259" s="23" t="str">
        <f>VLOOKUP($A259,'Medical Examinations'!$A:$J,9,FALSE)</f>
        <v>Obesity</v>
      </c>
      <c r="J259" s="23" t="str">
        <f>VLOOKUP($A259,'Medical Examinations'!$A:$J,10,FALSE)</f>
        <v>Prediabetes</v>
      </c>
      <c r="K259">
        <f>VLOOKUP($A259,'Hospitalisation Details'!$A:$K,6,FALSE)</f>
        <v>33707.550000000003</v>
      </c>
      <c r="L259" t="str">
        <f>VLOOKUP($A259,'Hospitalisation Details'!$A:$K,7,FALSE)</f>
        <v>tier - 2</v>
      </c>
      <c r="M259" t="str">
        <f>VLOOKUP($A259,'Hospitalisation Details'!$A:$K,8,FALSE)</f>
        <v>tier - 2</v>
      </c>
      <c r="N259" t="str">
        <f>VLOOKUP($A259,'Hospitalisation Details'!$A:$K,9,FALSE)</f>
        <v>R1011</v>
      </c>
      <c r="O259">
        <f>VLOOKUP($A259,'Hospitalisation Details'!$A:$K,10,FALSE)</f>
        <v>34301</v>
      </c>
      <c r="P259">
        <f>VLOOKUP($A259,'Hospitalisation Details'!$A:$K,11,FALSE)</f>
        <v>29</v>
      </c>
      <c r="Q259" t="str">
        <f>VLOOKUP($A259,'Customer Names'!$A:$E,4,FALSE)</f>
        <v xml:space="preserve"> Jesse G.</v>
      </c>
    </row>
    <row r="260" spans="1:17" x14ac:dyDescent="0.25">
      <c r="A260" s="26" t="s">
        <v>2113</v>
      </c>
      <c r="B260" s="47">
        <f>VLOOKUP($A260,'Medical Examinations'!$A:$J,2,FALSE)</f>
        <v>52.81</v>
      </c>
      <c r="C260" s="47">
        <f>VLOOKUP($A260,'Medical Examinations'!$A:$J,3,FALSE)</f>
        <v>5.19</v>
      </c>
      <c r="D260" s="26" t="str">
        <f>VLOOKUP($A260,'Medical Examinations'!$A:$J,4,FALSE)</f>
        <v>No</v>
      </c>
      <c r="E260" s="26" t="str">
        <f>VLOOKUP($A260,'Medical Examinations'!$A:$J,5,FALSE)</f>
        <v>No</v>
      </c>
      <c r="F260" s="26" t="str">
        <f>VLOOKUP($A260,'Medical Examinations'!$A:$J,6,FALSE)</f>
        <v>Yes</v>
      </c>
      <c r="G260" s="26">
        <f>VLOOKUP($A260,'Medical Examinations'!$A:$J,7,FALSE)</f>
        <v>1</v>
      </c>
      <c r="H260" s="26" t="str">
        <f>VLOOKUP($A260,'Medical Examinations'!$A:$J,8,FALSE)</f>
        <v>yes</v>
      </c>
      <c r="I260" s="26" t="str">
        <f>VLOOKUP($A260,'Medical Examinations'!$A:$J,9,FALSE)</f>
        <v>Obesity</v>
      </c>
      <c r="J260" s="26" t="str">
        <f>VLOOKUP($A260,'Medical Examinations'!$A:$J,10,FALSE)</f>
        <v>Normal</v>
      </c>
      <c r="K260">
        <f>VLOOKUP($A260,'Hospitalisation Details'!$A:$K,6,FALSE)</f>
        <v>33611.71</v>
      </c>
      <c r="L260" t="str">
        <f>VLOOKUP($A260,'Hospitalisation Details'!$A:$K,7,FALSE)</f>
        <v>tier - 1</v>
      </c>
      <c r="M260" t="str">
        <f>VLOOKUP($A260,'Hospitalisation Details'!$A:$K,8,FALSE)</f>
        <v>tier - 2</v>
      </c>
      <c r="N260" t="str">
        <f>VLOOKUP($A260,'Hospitalisation Details'!$A:$K,9,FALSE)</f>
        <v>R1011</v>
      </c>
      <c r="O260">
        <f>VLOOKUP($A260,'Hospitalisation Details'!$A:$K,10,FALSE)</f>
        <v>37873</v>
      </c>
      <c r="P260">
        <f>VLOOKUP($A260,'Hospitalisation Details'!$A:$K,11,FALSE)</f>
        <v>19</v>
      </c>
      <c r="Q260" t="str">
        <f>VLOOKUP($A260,'Customer Names'!$A:$E,4,FALSE)</f>
        <v xml:space="preserve"> Jason</v>
      </c>
    </row>
    <row r="261" spans="1:17" x14ac:dyDescent="0.25">
      <c r="A261" s="23" t="s">
        <v>2112</v>
      </c>
      <c r="B261" s="48">
        <f>VLOOKUP($A261,'Medical Examinations'!$A:$J,2,FALSE)</f>
        <v>33.58</v>
      </c>
      <c r="C261" s="48">
        <f>VLOOKUP($A261,'Medical Examinations'!$A:$J,3,FALSE)</f>
        <v>5.56</v>
      </c>
      <c r="D261" s="23" t="str">
        <f>VLOOKUP($A261,'Medical Examinations'!$A:$J,4,FALSE)</f>
        <v>No</v>
      </c>
      <c r="E261" s="23" t="str">
        <f>VLOOKUP($A261,'Medical Examinations'!$A:$J,5,FALSE)</f>
        <v>No</v>
      </c>
      <c r="F261" s="23" t="str">
        <f>VLOOKUP($A261,'Medical Examinations'!$A:$J,6,FALSE)</f>
        <v>No</v>
      </c>
      <c r="G261" s="23">
        <f>VLOOKUP($A261,'Medical Examinations'!$A:$J,7,FALSE)</f>
        <v>1</v>
      </c>
      <c r="H261" s="23" t="str">
        <f>VLOOKUP($A261,'Medical Examinations'!$A:$J,8,FALSE)</f>
        <v>yes</v>
      </c>
      <c r="I261" s="23" t="str">
        <f>VLOOKUP($A261,'Medical Examinations'!$A:$J,9,FALSE)</f>
        <v>Obesity</v>
      </c>
      <c r="J261" s="23" t="str">
        <f>VLOOKUP($A261,'Medical Examinations'!$A:$J,10,FALSE)</f>
        <v>Normal</v>
      </c>
      <c r="K261">
        <f>VLOOKUP($A261,'Hospitalisation Details'!$A:$K,6,FALSE)</f>
        <v>33527.1</v>
      </c>
      <c r="L261" t="str">
        <f>VLOOKUP($A261,'Hospitalisation Details'!$A:$K,7,FALSE)</f>
        <v>tier - 2</v>
      </c>
      <c r="M261" t="str">
        <f>VLOOKUP($A261,'Hospitalisation Details'!$A:$K,8,FALSE)</f>
        <v>tier - 3</v>
      </c>
      <c r="N261" t="str">
        <f>VLOOKUP($A261,'Hospitalisation Details'!$A:$K,9,FALSE)</f>
        <v>R1011</v>
      </c>
      <c r="O261">
        <f>VLOOKUP($A261,'Hospitalisation Details'!$A:$K,10,FALSE)</f>
        <v>30885</v>
      </c>
      <c r="P261">
        <f>VLOOKUP($A261,'Hospitalisation Details'!$A:$K,11,FALSE)</f>
        <v>38</v>
      </c>
      <c r="Q261" t="str">
        <f>VLOOKUP($A261,'Customer Names'!$A:$E,4,FALSE)</f>
        <v xml:space="preserve"> Megan A.</v>
      </c>
    </row>
    <row r="262" spans="1:17" x14ac:dyDescent="0.25">
      <c r="A262" s="26" t="s">
        <v>2111</v>
      </c>
      <c r="B262" s="47">
        <f>VLOOKUP($A262,'Medical Examinations'!$A:$J,2,FALSE)</f>
        <v>30.684999999999999</v>
      </c>
      <c r="C262" s="47">
        <f>VLOOKUP($A262,'Medical Examinations'!$A:$J,3,FALSE)</f>
        <v>8.23</v>
      </c>
      <c r="D262" s="26" t="str">
        <f>VLOOKUP($A262,'Medical Examinations'!$A:$J,4,FALSE)</f>
        <v>No</v>
      </c>
      <c r="E262" s="26" t="str">
        <f>VLOOKUP($A262,'Medical Examinations'!$A:$J,5,FALSE)</f>
        <v>No</v>
      </c>
      <c r="F262" s="26" t="str">
        <f>VLOOKUP($A262,'Medical Examinations'!$A:$J,6,FALSE)</f>
        <v>No</v>
      </c>
      <c r="G262" s="26">
        <f>VLOOKUP($A262,'Medical Examinations'!$A:$J,7,FALSE)</f>
        <v>0</v>
      </c>
      <c r="H262" s="26" t="str">
        <f>VLOOKUP($A262,'Medical Examinations'!$A:$J,8,FALSE)</f>
        <v>yes</v>
      </c>
      <c r="I262" s="26" t="str">
        <f>VLOOKUP($A262,'Medical Examinations'!$A:$J,9,FALSE)</f>
        <v>Obesity</v>
      </c>
      <c r="J262" s="26" t="str">
        <f>VLOOKUP($A262,'Medical Examinations'!$A:$J,10,FALSE)</f>
        <v>Diabetes</v>
      </c>
      <c r="K262">
        <f>VLOOKUP($A262,'Hospitalisation Details'!$A:$K,6,FALSE)</f>
        <v>33475.82</v>
      </c>
      <c r="L262" t="str">
        <f>VLOOKUP($A262,'Hospitalisation Details'!$A:$K,7,FALSE)</f>
        <v>tier - 1</v>
      </c>
      <c r="M262" t="str">
        <f>VLOOKUP($A262,'Hospitalisation Details'!$A:$K,8,FALSE)</f>
        <v>tier - 1</v>
      </c>
      <c r="N262" t="str">
        <f>VLOOKUP($A262,'Hospitalisation Details'!$A:$K,9,FALSE)</f>
        <v>R1018</v>
      </c>
      <c r="O262">
        <f>VLOOKUP($A262,'Hospitalisation Details'!$A:$K,10,FALSE)</f>
        <v>37493</v>
      </c>
      <c r="P262">
        <f>VLOOKUP($A262,'Hospitalisation Details'!$A:$K,11,FALSE)</f>
        <v>20</v>
      </c>
      <c r="Q262" t="str">
        <f>VLOOKUP($A262,'Customer Names'!$A:$E,4,FALSE)</f>
        <v xml:space="preserve"> Luke M</v>
      </c>
    </row>
    <row r="263" spans="1:17" x14ac:dyDescent="0.25">
      <c r="A263" s="23" t="s">
        <v>2110</v>
      </c>
      <c r="B263" s="48">
        <f>VLOOKUP($A263,'Medical Examinations'!$A:$J,2,FALSE)</f>
        <v>37.524999999999999</v>
      </c>
      <c r="C263" s="48">
        <f>VLOOKUP($A263,'Medical Examinations'!$A:$J,3,FALSE)</f>
        <v>9.0299999999999994</v>
      </c>
      <c r="D263" s="23" t="str">
        <f>VLOOKUP($A263,'Medical Examinations'!$A:$J,4,FALSE)</f>
        <v>yes</v>
      </c>
      <c r="E263" s="23" t="str">
        <f>VLOOKUP($A263,'Medical Examinations'!$A:$J,5,FALSE)</f>
        <v>No</v>
      </c>
      <c r="F263" s="23" t="str">
        <f>VLOOKUP($A263,'Medical Examinations'!$A:$J,6,FALSE)</f>
        <v>No</v>
      </c>
      <c r="G263" s="23">
        <f>VLOOKUP($A263,'Medical Examinations'!$A:$J,7,FALSE)</f>
        <v>2</v>
      </c>
      <c r="H263" s="23" t="str">
        <f>VLOOKUP($A263,'Medical Examinations'!$A:$J,8,FALSE)</f>
        <v>No</v>
      </c>
      <c r="I263" s="23" t="str">
        <f>VLOOKUP($A263,'Medical Examinations'!$A:$J,9,FALSE)</f>
        <v>Obesity</v>
      </c>
      <c r="J263" s="23" t="str">
        <f>VLOOKUP($A263,'Medical Examinations'!$A:$J,10,FALSE)</f>
        <v>Diabetes</v>
      </c>
      <c r="K263">
        <f>VLOOKUP($A263,'Hospitalisation Details'!$A:$K,6,FALSE)</f>
        <v>33471.97</v>
      </c>
      <c r="L263" t="str">
        <f>VLOOKUP($A263,'Hospitalisation Details'!$A:$K,7,FALSE)</f>
        <v>tier - 2</v>
      </c>
      <c r="M263" t="str">
        <f>VLOOKUP($A263,'Hospitalisation Details'!$A:$K,8,FALSE)</f>
        <v>tier - 2</v>
      </c>
      <c r="N263" t="str">
        <f>VLOOKUP($A263,'Hospitalisation Details'!$A:$K,9,FALSE)</f>
        <v>R1012</v>
      </c>
      <c r="O263">
        <f>VLOOKUP($A263,'Hospitalisation Details'!$A:$K,10,FALSE)</f>
        <v>25737</v>
      </c>
      <c r="P263">
        <f>VLOOKUP($A263,'Hospitalisation Details'!$A:$K,11,FALSE)</f>
        <v>52</v>
      </c>
      <c r="Q263" t="str">
        <f>VLOOKUP($A263,'Customer Names'!$A:$E,4,FALSE)</f>
        <v xml:space="preserve"> Jacy D</v>
      </c>
    </row>
    <row r="264" spans="1:17" x14ac:dyDescent="0.25">
      <c r="A264" s="26" t="s">
        <v>2109</v>
      </c>
      <c r="B264" s="47">
        <f>VLOOKUP($A264,'Medical Examinations'!$A:$J,2,FALSE)</f>
        <v>34.5</v>
      </c>
      <c r="C264" s="47">
        <f>VLOOKUP($A264,'Medical Examinations'!$A:$J,3,FALSE)</f>
        <v>4.07</v>
      </c>
      <c r="D264" s="26" t="str">
        <f>VLOOKUP($A264,'Medical Examinations'!$A:$J,4,FALSE)</f>
        <v>yes</v>
      </c>
      <c r="E264" s="26" t="str">
        <f>VLOOKUP($A264,'Medical Examinations'!$A:$J,5,FALSE)</f>
        <v>No</v>
      </c>
      <c r="F264" s="26" t="str">
        <f>VLOOKUP($A264,'Medical Examinations'!$A:$J,6,FALSE)</f>
        <v>No</v>
      </c>
      <c r="G264" s="26">
        <f>VLOOKUP($A264,'Medical Examinations'!$A:$J,7,FALSE)</f>
        <v>0</v>
      </c>
      <c r="H264" s="26" t="str">
        <f>VLOOKUP($A264,'Medical Examinations'!$A:$J,8,FALSE)</f>
        <v>yes</v>
      </c>
      <c r="I264" s="26" t="str">
        <f>VLOOKUP($A264,'Medical Examinations'!$A:$J,9,FALSE)</f>
        <v>Obesity</v>
      </c>
      <c r="J264" s="26" t="str">
        <f>VLOOKUP($A264,'Medical Examinations'!$A:$J,10,FALSE)</f>
        <v>Normal</v>
      </c>
      <c r="K264">
        <f>VLOOKUP($A264,'Hospitalisation Details'!$A:$K,6,FALSE)</f>
        <v>33450.99</v>
      </c>
      <c r="L264" t="str">
        <f>VLOOKUP($A264,'Hospitalisation Details'!$A:$K,7,FALSE)</f>
        <v>tier - 2</v>
      </c>
      <c r="M264" t="str">
        <f>VLOOKUP($A264,'Hospitalisation Details'!$A:$K,8,FALSE)</f>
        <v>tier - 2</v>
      </c>
      <c r="N264" t="str">
        <f>VLOOKUP($A264,'Hospitalisation Details'!$A:$K,9,FALSE)</f>
        <v>R1011</v>
      </c>
      <c r="O264">
        <f>VLOOKUP($A264,'Hospitalisation Details'!$A:$K,10,FALSE)</f>
        <v>31388</v>
      </c>
      <c r="P264">
        <f>VLOOKUP($A264,'Hospitalisation Details'!$A:$K,11,FALSE)</f>
        <v>37</v>
      </c>
      <c r="Q264" t="str">
        <f>VLOOKUP($A264,'Customer Names'!$A:$E,4,FALSE)</f>
        <v xml:space="preserve"> Simon G.</v>
      </c>
    </row>
    <row r="265" spans="1:17" x14ac:dyDescent="0.25">
      <c r="A265" s="23" t="s">
        <v>2108</v>
      </c>
      <c r="B265" s="48">
        <f>VLOOKUP($A265,'Medical Examinations'!$A:$J,2,FALSE)</f>
        <v>28.16</v>
      </c>
      <c r="C265" s="48">
        <f>VLOOKUP($A265,'Medical Examinations'!$A:$J,3,FALSE)</f>
        <v>5.77</v>
      </c>
      <c r="D265" s="23" t="str">
        <f>VLOOKUP($A265,'Medical Examinations'!$A:$J,4,FALSE)</f>
        <v>No</v>
      </c>
      <c r="E265" s="23" t="str">
        <f>VLOOKUP($A265,'Medical Examinations'!$A:$J,5,FALSE)</f>
        <v>No</v>
      </c>
      <c r="F265" s="23" t="str">
        <f>VLOOKUP($A265,'Medical Examinations'!$A:$J,6,FALSE)</f>
        <v>No</v>
      </c>
      <c r="G265" s="23">
        <f>VLOOKUP($A265,'Medical Examinations'!$A:$J,7,FALSE)</f>
        <v>2</v>
      </c>
      <c r="H265" s="23" t="str">
        <f>VLOOKUP($A265,'Medical Examinations'!$A:$J,8,FALSE)</f>
        <v>yes</v>
      </c>
      <c r="I265" s="23" t="str">
        <f>VLOOKUP($A265,'Medical Examinations'!$A:$J,9,FALSE)</f>
        <v>Overweight</v>
      </c>
      <c r="J265" s="23" t="str">
        <f>VLOOKUP($A265,'Medical Examinations'!$A:$J,10,FALSE)</f>
        <v>Prediabetes</v>
      </c>
      <c r="K265">
        <f>VLOOKUP($A265,'Hospitalisation Details'!$A:$K,6,FALSE)</f>
        <v>33344.449999999997</v>
      </c>
      <c r="L265" t="str">
        <f>VLOOKUP($A265,'Hospitalisation Details'!$A:$K,7,FALSE)</f>
        <v>tier - 2</v>
      </c>
      <c r="M265" t="str">
        <f>VLOOKUP($A265,'Hospitalisation Details'!$A:$K,8,FALSE)</f>
        <v>tier - 3</v>
      </c>
      <c r="N265" t="str">
        <f>VLOOKUP($A265,'Hospitalisation Details'!$A:$K,9,FALSE)</f>
        <v>R1011</v>
      </c>
      <c r="O265">
        <f>VLOOKUP($A265,'Hospitalisation Details'!$A:$K,10,FALSE)</f>
        <v>26547</v>
      </c>
      <c r="P265">
        <f>VLOOKUP($A265,'Hospitalisation Details'!$A:$K,11,FALSE)</f>
        <v>50</v>
      </c>
      <c r="Q265" t="str">
        <f>VLOOKUP($A265,'Customer Names'!$A:$E,4,FALSE)</f>
        <v xml:space="preserve"> Ainsley E.</v>
      </c>
    </row>
    <row r="266" spans="1:17" x14ac:dyDescent="0.25">
      <c r="A266" s="26" t="s">
        <v>2107</v>
      </c>
      <c r="B266" s="47">
        <f>VLOOKUP($A266,'Medical Examinations'!$A:$J,2,FALSE)</f>
        <v>30.02</v>
      </c>
      <c r="C266" s="47">
        <f>VLOOKUP($A266,'Medical Examinations'!$A:$J,3,FALSE)</f>
        <v>5.98</v>
      </c>
      <c r="D266" s="26" t="str">
        <f>VLOOKUP($A266,'Medical Examinations'!$A:$J,4,FALSE)</f>
        <v>No</v>
      </c>
      <c r="E266" s="26" t="str">
        <f>VLOOKUP($A266,'Medical Examinations'!$A:$J,5,FALSE)</f>
        <v>No</v>
      </c>
      <c r="F266" s="26" t="str">
        <f>VLOOKUP($A266,'Medical Examinations'!$A:$J,6,FALSE)</f>
        <v>Yes</v>
      </c>
      <c r="G266" s="26">
        <f>VLOOKUP($A266,'Medical Examinations'!$A:$J,7,FALSE)</f>
        <v>1</v>
      </c>
      <c r="H266" s="26" t="str">
        <f>VLOOKUP($A266,'Medical Examinations'!$A:$J,8,FALSE)</f>
        <v>yes</v>
      </c>
      <c r="I266" s="26" t="str">
        <f>VLOOKUP($A266,'Medical Examinations'!$A:$J,9,FALSE)</f>
        <v>Obesity</v>
      </c>
      <c r="J266" s="26" t="str">
        <f>VLOOKUP($A266,'Medical Examinations'!$A:$J,10,FALSE)</f>
        <v>Prediabetes</v>
      </c>
      <c r="K266">
        <f>VLOOKUP($A266,'Hospitalisation Details'!$A:$K,6,FALSE)</f>
        <v>33307.550000000003</v>
      </c>
      <c r="L266" t="str">
        <f>VLOOKUP($A266,'Hospitalisation Details'!$A:$K,7,FALSE)</f>
        <v>tier - 2</v>
      </c>
      <c r="M266" t="str">
        <f>VLOOKUP($A266,'Hospitalisation Details'!$A:$K,8,FALSE)</f>
        <v>tier - 3</v>
      </c>
      <c r="N266" t="str">
        <f>VLOOKUP($A266,'Hospitalisation Details'!$A:$K,9,FALSE)</f>
        <v>R1012</v>
      </c>
      <c r="O266">
        <f>VLOOKUP($A266,'Hospitalisation Details'!$A:$K,10,FALSE)</f>
        <v>37953</v>
      </c>
      <c r="P266">
        <f>VLOOKUP($A266,'Hospitalisation Details'!$A:$K,11,FALSE)</f>
        <v>19</v>
      </c>
      <c r="Q266" t="str">
        <f>VLOOKUP($A266,'Customer Names'!$A:$E,4,FALSE)</f>
        <v xml:space="preserve"> Erica A.</v>
      </c>
    </row>
    <row r="267" spans="1:17" x14ac:dyDescent="0.25">
      <c r="A267" s="23" t="s">
        <v>2106</v>
      </c>
      <c r="B267" s="48">
        <f>VLOOKUP($A267,'Medical Examinations'!$A:$J,2,FALSE)</f>
        <v>37.82</v>
      </c>
      <c r="C267" s="48">
        <f>VLOOKUP($A267,'Medical Examinations'!$A:$J,3,FALSE)</f>
        <v>6.01</v>
      </c>
      <c r="D267" s="23" t="str">
        <f>VLOOKUP($A267,'Medical Examinations'!$A:$J,4,FALSE)</f>
        <v>No</v>
      </c>
      <c r="E267" s="23" t="str">
        <f>VLOOKUP($A267,'Medical Examinations'!$A:$J,5,FALSE)</f>
        <v>No</v>
      </c>
      <c r="F267" s="23" t="str">
        <f>VLOOKUP($A267,'Medical Examinations'!$A:$J,6,FALSE)</f>
        <v>No</v>
      </c>
      <c r="G267" s="23">
        <f>VLOOKUP($A267,'Medical Examinations'!$A:$J,7,FALSE)</f>
        <v>0</v>
      </c>
      <c r="H267" s="23" t="str">
        <f>VLOOKUP($A267,'Medical Examinations'!$A:$J,8,FALSE)</f>
        <v>yes</v>
      </c>
      <c r="I267" s="23" t="str">
        <f>VLOOKUP($A267,'Medical Examinations'!$A:$J,9,FALSE)</f>
        <v>Obesity</v>
      </c>
      <c r="J267" s="23" t="str">
        <f>VLOOKUP($A267,'Medical Examinations'!$A:$J,10,FALSE)</f>
        <v>Prediabetes</v>
      </c>
      <c r="K267">
        <f>VLOOKUP($A267,'Hospitalisation Details'!$A:$K,6,FALSE)</f>
        <v>33292.83</v>
      </c>
      <c r="L267" t="str">
        <f>VLOOKUP($A267,'Hospitalisation Details'!$A:$K,7,FALSE)</f>
        <v>tier - 2</v>
      </c>
      <c r="M267" t="str">
        <f>VLOOKUP($A267,'Hospitalisation Details'!$A:$K,8,FALSE)</f>
        <v>tier - 1</v>
      </c>
      <c r="N267" t="str">
        <f>VLOOKUP($A267,'Hospitalisation Details'!$A:$K,9,FALSE)</f>
        <v>R1011</v>
      </c>
      <c r="O267">
        <f>VLOOKUP($A267,'Hospitalisation Details'!$A:$K,10,FALSE)</f>
        <v>33158</v>
      </c>
      <c r="P267">
        <f>VLOOKUP($A267,'Hospitalisation Details'!$A:$K,11,FALSE)</f>
        <v>32</v>
      </c>
      <c r="Q267" t="str">
        <f>VLOOKUP($A267,'Customer Names'!$A:$E,4,FALSE)</f>
        <v xml:space="preserve"> Erik</v>
      </c>
    </row>
    <row r="268" spans="1:17" x14ac:dyDescent="0.25">
      <c r="A268" s="26" t="s">
        <v>2105</v>
      </c>
      <c r="B268" s="47">
        <f>VLOOKUP($A268,'Medical Examinations'!$A:$J,2,FALSE)</f>
        <v>33.14</v>
      </c>
      <c r="C268" s="47">
        <f>VLOOKUP($A268,'Medical Examinations'!$A:$J,3,FALSE)</f>
        <v>5.67</v>
      </c>
      <c r="D268" s="26" t="str">
        <f>VLOOKUP($A268,'Medical Examinations'!$A:$J,4,FALSE)</f>
        <v>yes</v>
      </c>
      <c r="E268" s="26" t="str">
        <f>VLOOKUP($A268,'Medical Examinations'!$A:$J,5,FALSE)</f>
        <v>No</v>
      </c>
      <c r="F268" s="26" t="str">
        <f>VLOOKUP($A268,'Medical Examinations'!$A:$J,6,FALSE)</f>
        <v>No</v>
      </c>
      <c r="G268" s="26">
        <f>VLOOKUP($A268,'Medical Examinations'!$A:$J,7,FALSE)</f>
        <v>0</v>
      </c>
      <c r="H268" s="26" t="str">
        <f>VLOOKUP($A268,'Medical Examinations'!$A:$J,8,FALSE)</f>
        <v>yes</v>
      </c>
      <c r="I268" s="26" t="str">
        <f>VLOOKUP($A268,'Medical Examinations'!$A:$J,9,FALSE)</f>
        <v>Obesity</v>
      </c>
      <c r="J268" s="26" t="str">
        <f>VLOOKUP($A268,'Medical Examinations'!$A:$J,10,FALSE)</f>
        <v>Normal</v>
      </c>
      <c r="K268">
        <f>VLOOKUP($A268,'Hospitalisation Details'!$A:$K,6,FALSE)</f>
        <v>33121</v>
      </c>
      <c r="L268" t="str">
        <f>VLOOKUP($A268,'Hospitalisation Details'!$A:$K,7,FALSE)</f>
        <v>tier - 2</v>
      </c>
      <c r="M268" t="str">
        <f>VLOOKUP($A268,'Hospitalisation Details'!$A:$K,8,FALSE)</f>
        <v>tier - 1</v>
      </c>
      <c r="N268" t="str">
        <f>VLOOKUP($A268,'Hospitalisation Details'!$A:$K,9,FALSE)</f>
        <v>R1011</v>
      </c>
      <c r="O268">
        <f>VLOOKUP($A268,'Hospitalisation Details'!$A:$K,10,FALSE)</f>
        <v>31243</v>
      </c>
      <c r="P268">
        <f>VLOOKUP($A268,'Hospitalisation Details'!$A:$K,11,FALSE)</f>
        <v>37</v>
      </c>
      <c r="Q268" t="str">
        <f>VLOOKUP($A268,'Customer Names'!$A:$E,4,FALSE)</f>
        <v xml:space="preserve"> Erin C.</v>
      </c>
    </row>
    <row r="269" spans="1:17" x14ac:dyDescent="0.25">
      <c r="A269" s="23" t="s">
        <v>2104</v>
      </c>
      <c r="B269" s="48">
        <f>VLOOKUP($A269,'Medical Examinations'!$A:$J,2,FALSE)</f>
        <v>25.14</v>
      </c>
      <c r="C269" s="48">
        <f>VLOOKUP($A269,'Medical Examinations'!$A:$J,3,FALSE)</f>
        <v>6.02</v>
      </c>
      <c r="D269" s="23" t="str">
        <f>VLOOKUP($A269,'Medical Examinations'!$A:$J,4,FALSE)</f>
        <v>yes</v>
      </c>
      <c r="E269" s="23" t="str">
        <f>VLOOKUP($A269,'Medical Examinations'!$A:$J,5,FALSE)</f>
        <v>No</v>
      </c>
      <c r="F269" s="23" t="str">
        <f>VLOOKUP($A269,'Medical Examinations'!$A:$J,6,FALSE)</f>
        <v>Yes</v>
      </c>
      <c r="G269" s="23">
        <f>VLOOKUP($A269,'Medical Examinations'!$A:$J,7,FALSE)</f>
        <v>1</v>
      </c>
      <c r="H269" s="23" t="str">
        <f>VLOOKUP($A269,'Medical Examinations'!$A:$J,8,FALSE)</f>
        <v>yes</v>
      </c>
      <c r="I269" s="23" t="str">
        <f>VLOOKUP($A269,'Medical Examinations'!$A:$J,9,FALSE)</f>
        <v>Overweight</v>
      </c>
      <c r="J269" s="23" t="str">
        <f>VLOOKUP($A269,'Medical Examinations'!$A:$J,10,FALSE)</f>
        <v>Prediabetes</v>
      </c>
      <c r="K269">
        <f>VLOOKUP($A269,'Hospitalisation Details'!$A:$K,6,FALSE)</f>
        <v>33090.660000000003</v>
      </c>
      <c r="L269" t="str">
        <f>VLOOKUP($A269,'Hospitalisation Details'!$A:$K,7,FALSE)</f>
        <v>tier - 2</v>
      </c>
      <c r="M269" t="str">
        <f>VLOOKUP($A269,'Hospitalisation Details'!$A:$K,8,FALSE)</f>
        <v>tier - 2</v>
      </c>
      <c r="N269" t="str">
        <f>VLOOKUP($A269,'Hospitalisation Details'!$A:$K,9,FALSE)</f>
        <v>R1011</v>
      </c>
      <c r="O269">
        <f>VLOOKUP($A269,'Hospitalisation Details'!$A:$K,10,FALSE)</f>
        <v>25506</v>
      </c>
      <c r="P269">
        <f>VLOOKUP($A269,'Hospitalisation Details'!$A:$K,11,FALSE)</f>
        <v>53</v>
      </c>
      <c r="Q269" t="str">
        <f>VLOOKUP($A269,'Customer Names'!$A:$E,4,FALSE)</f>
        <v xml:space="preserve"> Adrienne</v>
      </c>
    </row>
    <row r="270" spans="1:17" x14ac:dyDescent="0.25">
      <c r="A270" s="26" t="s">
        <v>2103</v>
      </c>
      <c r="B270" s="47">
        <f>VLOOKUP($A270,'Medical Examinations'!$A:$J,2,FALSE)</f>
        <v>20.18</v>
      </c>
      <c r="C270" s="47">
        <f>VLOOKUP($A270,'Medical Examinations'!$A:$J,3,FALSE)</f>
        <v>11.19</v>
      </c>
      <c r="D270" s="26" t="str">
        <f>VLOOKUP($A270,'Medical Examinations'!$A:$J,4,FALSE)</f>
        <v>No</v>
      </c>
      <c r="E270" s="26" t="str">
        <f>VLOOKUP($A270,'Medical Examinations'!$A:$J,5,FALSE)</f>
        <v>No</v>
      </c>
      <c r="F270" s="26" t="str">
        <f>VLOOKUP($A270,'Medical Examinations'!$A:$J,6,FALSE)</f>
        <v>No</v>
      </c>
      <c r="G270" s="26">
        <f>VLOOKUP($A270,'Medical Examinations'!$A:$J,7,FALSE)</f>
        <v>0</v>
      </c>
      <c r="H270" s="26" t="str">
        <f>VLOOKUP($A270,'Medical Examinations'!$A:$J,8,FALSE)</f>
        <v>yes</v>
      </c>
      <c r="I270" s="26" t="str">
        <f>VLOOKUP($A270,'Medical Examinations'!$A:$J,9,FALSE)</f>
        <v>Normal Weight</v>
      </c>
      <c r="J270" s="26" t="str">
        <f>VLOOKUP($A270,'Medical Examinations'!$A:$J,10,FALSE)</f>
        <v>Diabetes</v>
      </c>
      <c r="K270">
        <f>VLOOKUP($A270,'Hospitalisation Details'!$A:$K,6,FALSE)</f>
        <v>33074.94</v>
      </c>
      <c r="L270" t="str">
        <f>VLOOKUP($A270,'Hospitalisation Details'!$A:$K,7,FALSE)</f>
        <v>tier - 1</v>
      </c>
      <c r="M270" t="str">
        <f>VLOOKUP($A270,'Hospitalisation Details'!$A:$K,8,FALSE)</f>
        <v>tier - 2</v>
      </c>
      <c r="N270" t="str">
        <f>VLOOKUP($A270,'Hospitalisation Details'!$A:$K,9,FALSE)</f>
        <v>R1011</v>
      </c>
      <c r="O270">
        <f>VLOOKUP($A270,'Hospitalisation Details'!$A:$K,10,FALSE)</f>
        <v>22828</v>
      </c>
      <c r="P270">
        <f>VLOOKUP($A270,'Hospitalisation Details'!$A:$K,11,FALSE)</f>
        <v>60</v>
      </c>
      <c r="Q270" t="str">
        <f>VLOOKUP($A270,'Customer Names'!$A:$E,4,FALSE)</f>
        <v xml:space="preserve"> Adam</v>
      </c>
    </row>
    <row r="271" spans="1:17" x14ac:dyDescent="0.25">
      <c r="A271" s="23" t="s">
        <v>2102</v>
      </c>
      <c r="B271" s="48">
        <f>VLOOKUP($A271,'Medical Examinations'!$A:$J,2,FALSE)</f>
        <v>44.36</v>
      </c>
      <c r="C271" s="48">
        <f>VLOOKUP($A271,'Medical Examinations'!$A:$J,3,FALSE)</f>
        <v>5.1100000000000003</v>
      </c>
      <c r="D271" s="23" t="str">
        <f>VLOOKUP($A271,'Medical Examinations'!$A:$J,4,FALSE)</f>
        <v>No</v>
      </c>
      <c r="E271" s="23" t="str">
        <f>VLOOKUP($A271,'Medical Examinations'!$A:$J,5,FALSE)</f>
        <v>No</v>
      </c>
      <c r="F271" s="23" t="str">
        <f>VLOOKUP($A271,'Medical Examinations'!$A:$J,6,FALSE)</f>
        <v>No</v>
      </c>
      <c r="G271" s="23">
        <f>VLOOKUP($A271,'Medical Examinations'!$A:$J,7,FALSE)</f>
        <v>0</v>
      </c>
      <c r="H271" s="23" t="str">
        <f>VLOOKUP($A271,'Medical Examinations'!$A:$J,8,FALSE)</f>
        <v>yes</v>
      </c>
      <c r="I271" s="23" t="str">
        <f>VLOOKUP($A271,'Medical Examinations'!$A:$J,9,FALSE)</f>
        <v>Obesity</v>
      </c>
      <c r="J271" s="23" t="str">
        <f>VLOOKUP($A271,'Medical Examinations'!$A:$J,10,FALSE)</f>
        <v>Normal</v>
      </c>
      <c r="K271">
        <f>VLOOKUP($A271,'Hospitalisation Details'!$A:$K,6,FALSE)</f>
        <v>33057.230000000003</v>
      </c>
      <c r="L271" t="str">
        <f>VLOOKUP($A271,'Hospitalisation Details'!$A:$K,7,FALSE)</f>
        <v>tier - 1</v>
      </c>
      <c r="M271" t="str">
        <f>VLOOKUP($A271,'Hospitalisation Details'!$A:$K,8,FALSE)</f>
        <v>tier - 2</v>
      </c>
      <c r="N271" t="str">
        <f>VLOOKUP($A271,'Hospitalisation Details'!$A:$K,9,FALSE)</f>
        <v>R1011</v>
      </c>
      <c r="O271">
        <f>VLOOKUP($A271,'Hospitalisation Details'!$A:$K,10,FALSE)</f>
        <v>34543</v>
      </c>
      <c r="P271">
        <f>VLOOKUP($A271,'Hospitalisation Details'!$A:$K,11,FALSE)</f>
        <v>28</v>
      </c>
      <c r="Q271" t="str">
        <f>VLOOKUP($A271,'Customer Names'!$A:$E,4,FALSE)</f>
        <v xml:space="preserve"> Yutaka</v>
      </c>
    </row>
    <row r="272" spans="1:17" x14ac:dyDescent="0.25">
      <c r="A272" s="26" t="s">
        <v>2101</v>
      </c>
      <c r="B272" s="47">
        <f>VLOOKUP($A272,'Medical Examinations'!$A:$J,2,FALSE)</f>
        <v>23.82</v>
      </c>
      <c r="C272" s="47">
        <f>VLOOKUP($A272,'Medical Examinations'!$A:$J,3,FALSE)</f>
        <v>10.85</v>
      </c>
      <c r="D272" s="26" t="str">
        <f>VLOOKUP($A272,'Medical Examinations'!$A:$J,4,FALSE)</f>
        <v>yes</v>
      </c>
      <c r="E272" s="26" t="str">
        <f>VLOOKUP($A272,'Medical Examinations'!$A:$J,5,FALSE)</f>
        <v>No</v>
      </c>
      <c r="F272" s="26" t="str">
        <f>VLOOKUP($A272,'Medical Examinations'!$A:$J,6,FALSE)</f>
        <v>No</v>
      </c>
      <c r="G272" s="26">
        <f>VLOOKUP($A272,'Medical Examinations'!$A:$J,7,FALSE)</f>
        <v>0</v>
      </c>
      <c r="H272" s="26" t="str">
        <f>VLOOKUP($A272,'Medical Examinations'!$A:$J,8,FALSE)</f>
        <v>yes</v>
      </c>
      <c r="I272" s="26" t="str">
        <f>VLOOKUP($A272,'Medical Examinations'!$A:$J,9,FALSE)</f>
        <v>Normal Weight</v>
      </c>
      <c r="J272" s="26" t="str">
        <f>VLOOKUP($A272,'Medical Examinations'!$A:$J,10,FALSE)</f>
        <v>Diabetes</v>
      </c>
      <c r="K272">
        <f>VLOOKUP($A272,'Hospitalisation Details'!$A:$K,6,FALSE)</f>
        <v>33025.32</v>
      </c>
      <c r="L272" t="str">
        <f>VLOOKUP($A272,'Hospitalisation Details'!$A:$K,7,FALSE)</f>
        <v>tier - 2</v>
      </c>
      <c r="M272" t="str">
        <f>VLOOKUP($A272,'Hospitalisation Details'!$A:$K,8,FALSE)</f>
        <v>tier - 3</v>
      </c>
      <c r="N272" t="str">
        <f>VLOOKUP($A272,'Hospitalisation Details'!$A:$K,9,FALSE)</f>
        <v>R1011</v>
      </c>
      <c r="O272">
        <f>VLOOKUP($A272,'Hospitalisation Details'!$A:$K,10,FALSE)</f>
        <v>24663</v>
      </c>
      <c r="P272">
        <f>VLOOKUP($A272,'Hospitalisation Details'!$A:$K,11,FALSE)</f>
        <v>55</v>
      </c>
      <c r="Q272" t="str">
        <f>VLOOKUP($A272,'Customer Names'!$A:$E,4,FALSE)</f>
        <v xml:space="preserve"> Tyler M</v>
      </c>
    </row>
    <row r="273" spans="1:17" x14ac:dyDescent="0.25">
      <c r="A273" s="23" t="s">
        <v>2100</v>
      </c>
      <c r="B273" s="48">
        <f>VLOOKUP($A273,'Medical Examinations'!$A:$J,2,FALSE)</f>
        <v>45</v>
      </c>
      <c r="C273" s="48">
        <f>VLOOKUP($A273,'Medical Examinations'!$A:$J,3,FALSE)</f>
        <v>5.24</v>
      </c>
      <c r="D273" s="23" t="str">
        <f>VLOOKUP($A273,'Medical Examinations'!$A:$J,4,FALSE)</f>
        <v>yes</v>
      </c>
      <c r="E273" s="23" t="str">
        <f>VLOOKUP($A273,'Medical Examinations'!$A:$J,5,FALSE)</f>
        <v>No</v>
      </c>
      <c r="F273" s="23" t="str">
        <f>VLOOKUP($A273,'Medical Examinations'!$A:$J,6,FALSE)</f>
        <v>No</v>
      </c>
      <c r="G273" s="23">
        <f>VLOOKUP($A273,'Medical Examinations'!$A:$J,7,FALSE)</f>
        <v>1</v>
      </c>
      <c r="H273" s="23" t="str">
        <f>VLOOKUP($A273,'Medical Examinations'!$A:$J,8,FALSE)</f>
        <v>yes</v>
      </c>
      <c r="I273" s="23" t="str">
        <f>VLOOKUP($A273,'Medical Examinations'!$A:$J,9,FALSE)</f>
        <v>Obesity</v>
      </c>
      <c r="J273" s="23" t="str">
        <f>VLOOKUP($A273,'Medical Examinations'!$A:$J,10,FALSE)</f>
        <v>Normal</v>
      </c>
      <c r="K273">
        <f>VLOOKUP($A273,'Hospitalisation Details'!$A:$K,6,FALSE)</f>
        <v>33017.46</v>
      </c>
      <c r="L273" t="str">
        <f>VLOOKUP($A273,'Hospitalisation Details'!$A:$K,7,FALSE)</f>
        <v>tier - 1</v>
      </c>
      <c r="M273" t="str">
        <f>VLOOKUP($A273,'Hospitalisation Details'!$A:$K,8,FALSE)</f>
        <v>tier - 1</v>
      </c>
      <c r="N273" t="str">
        <f>VLOOKUP($A273,'Hospitalisation Details'!$A:$K,9,FALSE)</f>
        <v>R1011</v>
      </c>
      <c r="O273">
        <f>VLOOKUP($A273,'Hospitalisation Details'!$A:$K,10,FALSE)</f>
        <v>34888</v>
      </c>
      <c r="P273">
        <f>VLOOKUP($A273,'Hospitalisation Details'!$A:$K,11,FALSE)</f>
        <v>27</v>
      </c>
      <c r="Q273" t="str">
        <f>VLOOKUP($A273,'Customer Names'!$A:$E,4,FALSE)</f>
        <v xml:space="preserve"> Stephen</v>
      </c>
    </row>
    <row r="274" spans="1:17" x14ac:dyDescent="0.25">
      <c r="A274" s="26" t="s">
        <v>2099</v>
      </c>
      <c r="B274" s="47">
        <f>VLOOKUP($A274,'Medical Examinations'!$A:$J,2,FALSE)</f>
        <v>26.62</v>
      </c>
      <c r="C274" s="47">
        <f>VLOOKUP($A274,'Medical Examinations'!$A:$J,3,FALSE)</f>
        <v>10.08</v>
      </c>
      <c r="D274" s="26" t="str">
        <f>VLOOKUP($A274,'Medical Examinations'!$A:$J,4,FALSE)</f>
        <v>No</v>
      </c>
      <c r="E274" s="26" t="str">
        <f>VLOOKUP($A274,'Medical Examinations'!$A:$J,5,FALSE)</f>
        <v>No</v>
      </c>
      <c r="F274" s="26" t="str">
        <f>VLOOKUP($A274,'Medical Examinations'!$A:$J,6,FALSE)</f>
        <v>No</v>
      </c>
      <c r="G274" s="26">
        <f>VLOOKUP($A274,'Medical Examinations'!$A:$J,7,FALSE)</f>
        <v>0</v>
      </c>
      <c r="H274" s="26" t="str">
        <f>VLOOKUP($A274,'Medical Examinations'!$A:$J,8,FALSE)</f>
        <v>yes</v>
      </c>
      <c r="I274" s="26" t="str">
        <f>VLOOKUP($A274,'Medical Examinations'!$A:$J,9,FALSE)</f>
        <v>Overweight</v>
      </c>
      <c r="J274" s="26" t="str">
        <f>VLOOKUP($A274,'Medical Examinations'!$A:$J,10,FALSE)</f>
        <v>Diabetes</v>
      </c>
      <c r="K274">
        <f>VLOOKUP($A274,'Hospitalisation Details'!$A:$K,6,FALSE)</f>
        <v>32947.629999999997</v>
      </c>
      <c r="L274" t="str">
        <f>VLOOKUP($A274,'Hospitalisation Details'!$A:$K,7,FALSE)</f>
        <v>tier - 2</v>
      </c>
      <c r="M274" t="str">
        <f>VLOOKUP($A274,'Hospitalisation Details'!$A:$K,8,FALSE)</f>
        <v>tier - 1</v>
      </c>
      <c r="N274" t="str">
        <f>VLOOKUP($A274,'Hospitalisation Details'!$A:$K,9,FALSE)</f>
        <v>R1011</v>
      </c>
      <c r="O274">
        <f>VLOOKUP($A274,'Hospitalisation Details'!$A:$K,10,FALSE)</f>
        <v>26169</v>
      </c>
      <c r="P274">
        <f>VLOOKUP($A274,'Hospitalisation Details'!$A:$K,11,FALSE)</f>
        <v>51</v>
      </c>
      <c r="Q274" t="str">
        <f>VLOOKUP($A274,'Customer Names'!$A:$E,4,FALSE)</f>
        <v xml:space="preserve"> Andrew B.</v>
      </c>
    </row>
    <row r="275" spans="1:17" x14ac:dyDescent="0.25">
      <c r="A275" s="23" t="s">
        <v>2098</v>
      </c>
      <c r="B275" s="48">
        <f>VLOOKUP($A275,'Medical Examinations'!$A:$J,2,FALSE)</f>
        <v>32.67</v>
      </c>
      <c r="C275" s="48">
        <f>VLOOKUP($A275,'Medical Examinations'!$A:$J,3,FALSE)</f>
        <v>10.97</v>
      </c>
      <c r="D275" s="23" t="str">
        <f>VLOOKUP($A275,'Medical Examinations'!$A:$J,4,FALSE)</f>
        <v>yes</v>
      </c>
      <c r="E275" s="23" t="str">
        <f>VLOOKUP($A275,'Medical Examinations'!$A:$J,5,FALSE)</f>
        <v>No</v>
      </c>
      <c r="F275" s="23" t="str">
        <f>VLOOKUP($A275,'Medical Examinations'!$A:$J,6,FALSE)</f>
        <v>No</v>
      </c>
      <c r="G275" s="23">
        <f>VLOOKUP($A275,'Medical Examinations'!$A:$J,7,FALSE)</f>
        <v>0</v>
      </c>
      <c r="H275" s="23" t="str">
        <f>VLOOKUP($A275,'Medical Examinations'!$A:$J,8,FALSE)</f>
        <v>yes</v>
      </c>
      <c r="I275" s="23" t="str">
        <f>VLOOKUP($A275,'Medical Examinations'!$A:$J,9,FALSE)</f>
        <v>Obesity</v>
      </c>
      <c r="J275" s="23" t="str">
        <f>VLOOKUP($A275,'Medical Examinations'!$A:$J,10,FALSE)</f>
        <v>Diabetes</v>
      </c>
      <c r="K275">
        <f>VLOOKUP($A275,'Hospitalisation Details'!$A:$K,6,FALSE)</f>
        <v>32906.69</v>
      </c>
      <c r="L275" t="str">
        <f>VLOOKUP($A275,'Hospitalisation Details'!$A:$K,7,FALSE)</f>
        <v>tier - 2</v>
      </c>
      <c r="M275" t="str">
        <f>VLOOKUP($A275,'Hospitalisation Details'!$A:$K,8,FALSE)</f>
        <v>tier - 3</v>
      </c>
      <c r="N275" t="str">
        <f>VLOOKUP($A275,'Hospitalisation Details'!$A:$K,9,FALSE)</f>
        <v>R1011</v>
      </c>
      <c r="O275">
        <f>VLOOKUP($A275,'Hospitalisation Details'!$A:$K,10,FALSE)</f>
        <v>29907</v>
      </c>
      <c r="P275">
        <f>VLOOKUP($A275,'Hospitalisation Details'!$A:$K,11,FALSE)</f>
        <v>41</v>
      </c>
      <c r="Q275" t="str">
        <f>VLOOKUP($A275,'Customer Names'!$A:$E,4,FALSE)</f>
        <v xml:space="preserve"> James</v>
      </c>
    </row>
    <row r="276" spans="1:17" x14ac:dyDescent="0.25">
      <c r="A276" s="26" t="s">
        <v>2097</v>
      </c>
      <c r="B276" s="47">
        <f>VLOOKUP($A276,'Medical Examinations'!$A:$J,2,FALSE)</f>
        <v>44.44</v>
      </c>
      <c r="C276" s="47">
        <f>VLOOKUP($A276,'Medical Examinations'!$A:$J,3,FALSE)</f>
        <v>4.9000000000000004</v>
      </c>
      <c r="D276" s="26" t="str">
        <f>VLOOKUP($A276,'Medical Examinations'!$A:$J,4,FALSE)</f>
        <v>yes</v>
      </c>
      <c r="E276" s="26" t="str">
        <f>VLOOKUP($A276,'Medical Examinations'!$A:$J,5,FALSE)</f>
        <v>No</v>
      </c>
      <c r="F276" s="26" t="str">
        <f>VLOOKUP($A276,'Medical Examinations'!$A:$J,6,FALSE)</f>
        <v>No</v>
      </c>
      <c r="G276" s="26">
        <f>VLOOKUP($A276,'Medical Examinations'!$A:$J,7,FALSE)</f>
        <v>1</v>
      </c>
      <c r="H276" s="26" t="str">
        <f>VLOOKUP($A276,'Medical Examinations'!$A:$J,8,FALSE)</f>
        <v>yes</v>
      </c>
      <c r="I276" s="26" t="str">
        <f>VLOOKUP($A276,'Medical Examinations'!$A:$J,9,FALSE)</f>
        <v>Obesity</v>
      </c>
      <c r="J276" s="26" t="str">
        <f>VLOOKUP($A276,'Medical Examinations'!$A:$J,10,FALSE)</f>
        <v>Normal</v>
      </c>
      <c r="K276">
        <f>VLOOKUP($A276,'Hospitalisation Details'!$A:$K,6,FALSE)</f>
        <v>32827.51</v>
      </c>
      <c r="L276" t="str">
        <f>VLOOKUP($A276,'Hospitalisation Details'!$A:$K,7,FALSE)</f>
        <v>tier - 1</v>
      </c>
      <c r="M276" t="str">
        <f>VLOOKUP($A276,'Hospitalisation Details'!$A:$K,8,FALSE)</f>
        <v>tier - 2</v>
      </c>
      <c r="N276" t="str">
        <f>VLOOKUP($A276,'Hospitalisation Details'!$A:$K,9,FALSE)</f>
        <v>R1011</v>
      </c>
      <c r="O276">
        <f>VLOOKUP($A276,'Hospitalisation Details'!$A:$K,10,FALSE)</f>
        <v>35037</v>
      </c>
      <c r="P276">
        <f>VLOOKUP($A276,'Hospitalisation Details'!$A:$K,11,FALSE)</f>
        <v>27</v>
      </c>
      <c r="Q276" t="str">
        <f>VLOOKUP($A276,'Customer Names'!$A:$E,4,FALSE)</f>
        <v xml:space="preserve"> Shawn P.</v>
      </c>
    </row>
    <row r="277" spans="1:17" x14ac:dyDescent="0.25">
      <c r="A277" s="23" t="s">
        <v>2096</v>
      </c>
      <c r="B277" s="48">
        <f>VLOOKUP($A277,'Medical Examinations'!$A:$J,2,FALSE)</f>
        <v>28.31</v>
      </c>
      <c r="C277" s="48">
        <f>VLOOKUP($A277,'Medical Examinations'!$A:$J,3,FALSE)</f>
        <v>5.33</v>
      </c>
      <c r="D277" s="23" t="str">
        <f>VLOOKUP($A277,'Medical Examinations'!$A:$J,4,FALSE)</f>
        <v>No</v>
      </c>
      <c r="E277" s="23" t="str">
        <f>VLOOKUP($A277,'Medical Examinations'!$A:$J,5,FALSE)</f>
        <v>No</v>
      </c>
      <c r="F277" s="23" t="str">
        <f>VLOOKUP($A277,'Medical Examinations'!$A:$J,6,FALSE)</f>
        <v>No</v>
      </c>
      <c r="G277" s="23">
        <f>VLOOKUP($A277,'Medical Examinations'!$A:$J,7,FALSE)</f>
        <v>0</v>
      </c>
      <c r="H277" s="23" t="str">
        <f>VLOOKUP($A277,'Medical Examinations'!$A:$J,8,FALSE)</f>
        <v>yes</v>
      </c>
      <c r="I277" s="23" t="str">
        <f>VLOOKUP($A277,'Medical Examinations'!$A:$J,9,FALSE)</f>
        <v>Overweight</v>
      </c>
      <c r="J277" s="23" t="str">
        <f>VLOOKUP($A277,'Medical Examinations'!$A:$J,10,FALSE)</f>
        <v>Normal</v>
      </c>
      <c r="K277">
        <f>VLOOKUP($A277,'Hospitalisation Details'!$A:$K,6,FALSE)</f>
        <v>32787.46</v>
      </c>
      <c r="L277" t="str">
        <f>VLOOKUP($A277,'Hospitalisation Details'!$A:$K,7,FALSE)</f>
        <v>tier - 1</v>
      </c>
      <c r="M277" t="str">
        <f>VLOOKUP($A277,'Hospitalisation Details'!$A:$K,8,FALSE)</f>
        <v>tier - 3</v>
      </c>
      <c r="N277" t="str">
        <f>VLOOKUP($A277,'Hospitalisation Details'!$A:$K,9,FALSE)</f>
        <v>R1012</v>
      </c>
      <c r="O277">
        <f>VLOOKUP($A277,'Hospitalisation Details'!$A:$K,10,FALSE)</f>
        <v>29567</v>
      </c>
      <c r="P277">
        <f>VLOOKUP($A277,'Hospitalisation Details'!$A:$K,11,FALSE)</f>
        <v>42</v>
      </c>
      <c r="Q277" t="str">
        <f>VLOOKUP($A277,'Customer Names'!$A:$E,4,FALSE)</f>
        <v xml:space="preserve"> Matt</v>
      </c>
    </row>
    <row r="278" spans="1:17" x14ac:dyDescent="0.25">
      <c r="A278" s="26" t="s">
        <v>2095</v>
      </c>
      <c r="B278" s="47">
        <f>VLOOKUP($A278,'Medical Examinations'!$A:$J,2,FALSE)</f>
        <v>25.05</v>
      </c>
      <c r="C278" s="47">
        <f>VLOOKUP($A278,'Medical Examinations'!$A:$J,3,FALSE)</f>
        <v>4.6100000000000003</v>
      </c>
      <c r="D278" s="26" t="str">
        <f>VLOOKUP($A278,'Medical Examinations'!$A:$J,4,FALSE)</f>
        <v>No</v>
      </c>
      <c r="E278" s="26" t="str">
        <f>VLOOKUP($A278,'Medical Examinations'!$A:$J,5,FALSE)</f>
        <v>No</v>
      </c>
      <c r="F278" s="26" t="str">
        <f>VLOOKUP($A278,'Medical Examinations'!$A:$J,6,FALSE)</f>
        <v>No</v>
      </c>
      <c r="G278" s="26">
        <f>VLOOKUP($A278,'Medical Examinations'!$A:$J,7,FALSE)</f>
        <v>2</v>
      </c>
      <c r="H278" s="26" t="str">
        <f>VLOOKUP($A278,'Medical Examinations'!$A:$J,8,FALSE)</f>
        <v>yes</v>
      </c>
      <c r="I278" s="26" t="str">
        <f>VLOOKUP($A278,'Medical Examinations'!$A:$J,9,FALSE)</f>
        <v>Overweight</v>
      </c>
      <c r="J278" s="26" t="str">
        <f>VLOOKUP($A278,'Medical Examinations'!$A:$J,10,FALSE)</f>
        <v>Normal</v>
      </c>
      <c r="K278">
        <f>VLOOKUP($A278,'Hospitalisation Details'!$A:$K,6,FALSE)</f>
        <v>32765.33</v>
      </c>
      <c r="L278" t="str">
        <f>VLOOKUP($A278,'Hospitalisation Details'!$A:$K,7,FALSE)</f>
        <v>tier - 2</v>
      </c>
      <c r="M278" t="str">
        <f>VLOOKUP($A278,'Hospitalisation Details'!$A:$K,8,FALSE)</f>
        <v>tier - 2</v>
      </c>
      <c r="N278" t="str">
        <f>VLOOKUP($A278,'Hospitalisation Details'!$A:$K,9,FALSE)</f>
        <v>R1012</v>
      </c>
      <c r="O278">
        <f>VLOOKUP($A278,'Hospitalisation Details'!$A:$K,10,FALSE)</f>
        <v>26610</v>
      </c>
      <c r="P278">
        <f>VLOOKUP($A278,'Hospitalisation Details'!$A:$K,11,FALSE)</f>
        <v>50</v>
      </c>
      <c r="Q278" t="str">
        <f>VLOOKUP($A278,'Customer Names'!$A:$E,4,FALSE)</f>
        <v xml:space="preserve"> Nathaniel</v>
      </c>
    </row>
    <row r="279" spans="1:17" x14ac:dyDescent="0.25">
      <c r="A279" s="23" t="s">
        <v>2094</v>
      </c>
      <c r="B279" s="48">
        <f>VLOOKUP($A279,'Medical Examinations'!$A:$J,2,FALSE)</f>
        <v>28.34</v>
      </c>
      <c r="C279" s="48">
        <f>VLOOKUP($A279,'Medical Examinations'!$A:$J,3,FALSE)</f>
        <v>8.18</v>
      </c>
      <c r="D279" s="23" t="str">
        <f>VLOOKUP($A279,'Medical Examinations'!$A:$J,4,FALSE)</f>
        <v>No</v>
      </c>
      <c r="E279" s="23" t="str">
        <f>VLOOKUP($A279,'Medical Examinations'!$A:$J,5,FALSE)</f>
        <v>No</v>
      </c>
      <c r="F279" s="23" t="str">
        <f>VLOOKUP($A279,'Medical Examinations'!$A:$J,6,FALSE)</f>
        <v>No</v>
      </c>
      <c r="G279" s="23">
        <f>VLOOKUP($A279,'Medical Examinations'!$A:$J,7,FALSE)</f>
        <v>0</v>
      </c>
      <c r="H279" s="23" t="str">
        <f>VLOOKUP($A279,'Medical Examinations'!$A:$J,8,FALSE)</f>
        <v>yes</v>
      </c>
      <c r="I279" s="23" t="str">
        <f>VLOOKUP($A279,'Medical Examinations'!$A:$J,9,FALSE)</f>
        <v>Overweight</v>
      </c>
      <c r="J279" s="23" t="str">
        <f>VLOOKUP($A279,'Medical Examinations'!$A:$J,10,FALSE)</f>
        <v>Diabetes</v>
      </c>
      <c r="K279">
        <f>VLOOKUP($A279,'Hospitalisation Details'!$A:$K,6,FALSE)</f>
        <v>32760.48</v>
      </c>
      <c r="L279" t="str">
        <f>VLOOKUP($A279,'Hospitalisation Details'!$A:$K,7,FALSE)</f>
        <v>tier - 1</v>
      </c>
      <c r="M279" t="str">
        <f>VLOOKUP($A279,'Hospitalisation Details'!$A:$K,8,FALSE)</f>
        <v>tier - 1</v>
      </c>
      <c r="N279" t="str">
        <f>VLOOKUP($A279,'Hospitalisation Details'!$A:$K,9,FALSE)</f>
        <v>R1011</v>
      </c>
      <c r="O279">
        <f>VLOOKUP($A279,'Hospitalisation Details'!$A:$K,10,FALSE)</f>
        <v>27369</v>
      </c>
      <c r="P279">
        <f>VLOOKUP($A279,'Hospitalisation Details'!$A:$K,11,FALSE)</f>
        <v>48</v>
      </c>
      <c r="Q279" t="str">
        <f>VLOOKUP($A279,'Customer Names'!$A:$E,4,FALSE)</f>
        <v xml:space="preserve"> Kevin D.</v>
      </c>
    </row>
    <row r="280" spans="1:17" x14ac:dyDescent="0.25">
      <c r="A280" s="26" t="s">
        <v>2093</v>
      </c>
      <c r="B280" s="47">
        <f>VLOOKUP($A280,'Medical Examinations'!$A:$J,2,FALSE)</f>
        <v>17.765000000000001</v>
      </c>
      <c r="C280" s="47">
        <f>VLOOKUP($A280,'Medical Examinations'!$A:$J,3,FALSE)</f>
        <v>5.62</v>
      </c>
      <c r="D280" s="26" t="str">
        <f>VLOOKUP($A280,'Medical Examinations'!$A:$J,4,FALSE)</f>
        <v>No</v>
      </c>
      <c r="E280" s="26" t="str">
        <f>VLOOKUP($A280,'Medical Examinations'!$A:$J,5,FALSE)</f>
        <v>No</v>
      </c>
      <c r="F280" s="26" t="str">
        <f>VLOOKUP($A280,'Medical Examinations'!$A:$J,6,FALSE)</f>
        <v>No</v>
      </c>
      <c r="G280" s="26">
        <f>VLOOKUP($A280,'Medical Examinations'!$A:$J,7,FALSE)</f>
        <v>0</v>
      </c>
      <c r="H280" s="26" t="str">
        <f>VLOOKUP($A280,'Medical Examinations'!$A:$J,8,FALSE)</f>
        <v>yes</v>
      </c>
      <c r="I280" s="26" t="str">
        <f>VLOOKUP($A280,'Medical Examinations'!$A:$J,9,FALSE)</f>
        <v>Underweight</v>
      </c>
      <c r="J280" s="26" t="str">
        <f>VLOOKUP($A280,'Medical Examinations'!$A:$J,10,FALSE)</f>
        <v>Normal</v>
      </c>
      <c r="K280">
        <f>VLOOKUP($A280,'Hospitalisation Details'!$A:$K,6,FALSE)</f>
        <v>32734.19</v>
      </c>
      <c r="L280" t="str">
        <f>VLOOKUP($A280,'Hospitalisation Details'!$A:$K,7,FALSE)</f>
        <v>tier - 2</v>
      </c>
      <c r="M280" t="str">
        <f>VLOOKUP($A280,'Hospitalisation Details'!$A:$K,8,FALSE)</f>
        <v>tier - 1</v>
      </c>
      <c r="N280" t="str">
        <f>VLOOKUP($A280,'Hospitalisation Details'!$A:$K,9,FALSE)</f>
        <v>R1012</v>
      </c>
      <c r="O280">
        <f>VLOOKUP($A280,'Hospitalisation Details'!$A:$K,10,FALSE)</f>
        <v>33063</v>
      </c>
      <c r="P280">
        <f>VLOOKUP($A280,'Hospitalisation Details'!$A:$K,11,FALSE)</f>
        <v>32</v>
      </c>
      <c r="Q280" t="str">
        <f>VLOOKUP($A280,'Customer Names'!$A:$E,4,FALSE)</f>
        <v xml:space="preserve"> Joan</v>
      </c>
    </row>
    <row r="281" spans="1:17" x14ac:dyDescent="0.25">
      <c r="A281" s="23" t="s">
        <v>2092</v>
      </c>
      <c r="B281" s="48">
        <f>VLOOKUP($A281,'Medical Examinations'!$A:$J,2,FALSE)</f>
        <v>36.119999999999997</v>
      </c>
      <c r="C281" s="48">
        <f>VLOOKUP($A281,'Medical Examinations'!$A:$J,3,FALSE)</f>
        <v>5.82</v>
      </c>
      <c r="D281" s="23" t="str">
        <f>VLOOKUP($A281,'Medical Examinations'!$A:$J,4,FALSE)</f>
        <v>No</v>
      </c>
      <c r="E281" s="23" t="str">
        <f>VLOOKUP($A281,'Medical Examinations'!$A:$J,5,FALSE)</f>
        <v>No</v>
      </c>
      <c r="F281" s="23" t="str">
        <f>VLOOKUP($A281,'Medical Examinations'!$A:$J,6,FALSE)</f>
        <v>No</v>
      </c>
      <c r="G281" s="23">
        <f>VLOOKUP($A281,'Medical Examinations'!$A:$J,7,FALSE)</f>
        <v>0</v>
      </c>
      <c r="H281" s="23" t="str">
        <f>VLOOKUP($A281,'Medical Examinations'!$A:$J,8,FALSE)</f>
        <v>yes</v>
      </c>
      <c r="I281" s="23" t="str">
        <f>VLOOKUP($A281,'Medical Examinations'!$A:$J,9,FALSE)</f>
        <v>Obesity</v>
      </c>
      <c r="J281" s="23" t="str">
        <f>VLOOKUP($A281,'Medical Examinations'!$A:$J,10,FALSE)</f>
        <v>Prediabetes</v>
      </c>
      <c r="K281">
        <f>VLOOKUP($A281,'Hospitalisation Details'!$A:$K,6,FALSE)</f>
        <v>32716.2</v>
      </c>
      <c r="L281" t="str">
        <f>VLOOKUP($A281,'Hospitalisation Details'!$A:$K,7,FALSE)</f>
        <v>tier - 1</v>
      </c>
      <c r="M281" t="str">
        <f>VLOOKUP($A281,'Hospitalisation Details'!$A:$K,8,FALSE)</f>
        <v>tier - 2</v>
      </c>
      <c r="N281" t="str">
        <f>VLOOKUP($A281,'Hospitalisation Details'!$A:$K,9,FALSE)</f>
        <v>R1011</v>
      </c>
      <c r="O281">
        <f>VLOOKUP($A281,'Hospitalisation Details'!$A:$K,10,FALSE)</f>
        <v>33146</v>
      </c>
      <c r="P281">
        <f>VLOOKUP($A281,'Hospitalisation Details'!$A:$K,11,FALSE)</f>
        <v>32</v>
      </c>
      <c r="Q281" t="str">
        <f>VLOOKUP($A281,'Customer Names'!$A:$E,4,FALSE)</f>
        <v xml:space="preserve"> Christopher A</v>
      </c>
    </row>
    <row r="282" spans="1:17" x14ac:dyDescent="0.25">
      <c r="A282" s="26" t="s">
        <v>2091</v>
      </c>
      <c r="B282" s="47">
        <f>VLOOKUP($A282,'Medical Examinations'!$A:$J,2,FALSE)</f>
        <v>23.19</v>
      </c>
      <c r="C282" s="47">
        <f>VLOOKUP($A282,'Medical Examinations'!$A:$J,3,FALSE)</f>
        <v>7.66</v>
      </c>
      <c r="D282" s="26" t="str">
        <f>VLOOKUP($A282,'Medical Examinations'!$A:$J,4,FALSE)</f>
        <v>No</v>
      </c>
      <c r="E282" s="26" t="str">
        <f>VLOOKUP($A282,'Medical Examinations'!$A:$J,5,FALSE)</f>
        <v>No</v>
      </c>
      <c r="F282" s="26" t="str">
        <f>VLOOKUP($A282,'Medical Examinations'!$A:$J,6,FALSE)</f>
        <v>No</v>
      </c>
      <c r="G282" s="26">
        <f>VLOOKUP($A282,'Medical Examinations'!$A:$J,7,FALSE)</f>
        <v>0</v>
      </c>
      <c r="H282" s="26" t="str">
        <f>VLOOKUP($A282,'Medical Examinations'!$A:$J,8,FALSE)</f>
        <v>yes</v>
      </c>
      <c r="I282" s="26" t="str">
        <f>VLOOKUP($A282,'Medical Examinations'!$A:$J,9,FALSE)</f>
        <v>Normal Weight</v>
      </c>
      <c r="J282" s="26" t="str">
        <f>VLOOKUP($A282,'Medical Examinations'!$A:$J,10,FALSE)</f>
        <v>Diabetes</v>
      </c>
      <c r="K282">
        <f>VLOOKUP($A282,'Hospitalisation Details'!$A:$K,6,FALSE)</f>
        <v>32686.080000000002</v>
      </c>
      <c r="L282" t="str">
        <f>VLOOKUP($A282,'Hospitalisation Details'!$A:$K,7,FALSE)</f>
        <v>tier - 2</v>
      </c>
      <c r="M282" t="str">
        <f>VLOOKUP($A282,'Hospitalisation Details'!$A:$K,8,FALSE)</f>
        <v>tier - 3</v>
      </c>
      <c r="N282" t="str">
        <f>VLOOKUP($A282,'Hospitalisation Details'!$A:$K,9,FALSE)</f>
        <v>R1011</v>
      </c>
      <c r="O282">
        <f>VLOOKUP($A282,'Hospitalisation Details'!$A:$K,10,FALSE)</f>
        <v>25143</v>
      </c>
      <c r="P282">
        <f>VLOOKUP($A282,'Hospitalisation Details'!$A:$K,11,FALSE)</f>
        <v>54</v>
      </c>
      <c r="Q282" t="str">
        <f>VLOOKUP($A282,'Customer Names'!$A:$E,4,FALSE)</f>
        <v xml:space="preserve"> Kacy L.</v>
      </c>
    </row>
    <row r="283" spans="1:17" x14ac:dyDescent="0.25">
      <c r="A283" s="23" t="s">
        <v>2090</v>
      </c>
      <c r="B283" s="48">
        <f>VLOOKUP($A283,'Medical Examinations'!$A:$J,2,FALSE)</f>
        <v>35.99</v>
      </c>
      <c r="C283" s="48">
        <f>VLOOKUP($A283,'Medical Examinations'!$A:$J,3,FALSE)</f>
        <v>4.2300000000000004</v>
      </c>
      <c r="D283" s="23" t="str">
        <f>VLOOKUP($A283,'Medical Examinations'!$A:$J,4,FALSE)</f>
        <v>No</v>
      </c>
      <c r="E283" s="23" t="str">
        <f>VLOOKUP($A283,'Medical Examinations'!$A:$J,5,FALSE)</f>
        <v>No</v>
      </c>
      <c r="F283" s="23" t="str">
        <f>VLOOKUP($A283,'Medical Examinations'!$A:$J,6,FALSE)</f>
        <v>No</v>
      </c>
      <c r="G283" s="23">
        <f>VLOOKUP($A283,'Medical Examinations'!$A:$J,7,FALSE)</f>
        <v>0</v>
      </c>
      <c r="H283" s="23" t="str">
        <f>VLOOKUP($A283,'Medical Examinations'!$A:$J,8,FALSE)</f>
        <v>yes</v>
      </c>
      <c r="I283" s="23" t="str">
        <f>VLOOKUP($A283,'Medical Examinations'!$A:$J,9,FALSE)</f>
        <v>Obesity</v>
      </c>
      <c r="J283" s="23" t="str">
        <f>VLOOKUP($A283,'Medical Examinations'!$A:$J,10,FALSE)</f>
        <v>Normal</v>
      </c>
      <c r="K283">
        <f>VLOOKUP($A283,'Hospitalisation Details'!$A:$K,6,FALSE)</f>
        <v>32672.11</v>
      </c>
      <c r="L283" t="str">
        <f>VLOOKUP($A283,'Hospitalisation Details'!$A:$K,7,FALSE)</f>
        <v>tier - 1</v>
      </c>
      <c r="M283" t="str">
        <f>VLOOKUP($A283,'Hospitalisation Details'!$A:$K,8,FALSE)</f>
        <v>tier - 1</v>
      </c>
      <c r="N283" t="str">
        <f>VLOOKUP($A283,'Hospitalisation Details'!$A:$K,9,FALSE)</f>
        <v>R1011</v>
      </c>
      <c r="O283">
        <f>VLOOKUP($A283,'Hospitalisation Details'!$A:$K,10,FALSE)</f>
        <v>33067</v>
      </c>
      <c r="P283">
        <f>VLOOKUP($A283,'Hospitalisation Details'!$A:$K,11,FALSE)</f>
        <v>32</v>
      </c>
      <c r="Q283" t="str">
        <f>VLOOKUP($A283,'Customer Names'!$A:$E,4,FALSE)</f>
        <v xml:space="preserve"> Benjamin H.</v>
      </c>
    </row>
    <row r="284" spans="1:17" x14ac:dyDescent="0.25">
      <c r="A284" s="26" t="s">
        <v>2089</v>
      </c>
      <c r="B284" s="47">
        <f>VLOOKUP($A284,'Medical Examinations'!$A:$J,2,FALSE)</f>
        <v>30.25</v>
      </c>
      <c r="C284" s="47">
        <f>VLOOKUP($A284,'Medical Examinations'!$A:$J,3,FALSE)</f>
        <v>5.58</v>
      </c>
      <c r="D284" s="26" t="str">
        <f>VLOOKUP($A284,'Medical Examinations'!$A:$J,4,FALSE)</f>
        <v>No</v>
      </c>
      <c r="E284" s="26" t="str">
        <f>VLOOKUP($A284,'Medical Examinations'!$A:$J,5,FALSE)</f>
        <v>No</v>
      </c>
      <c r="F284" s="26" t="str">
        <f>VLOOKUP($A284,'Medical Examinations'!$A:$J,6,FALSE)</f>
        <v>Yes</v>
      </c>
      <c r="G284" s="26">
        <f>VLOOKUP($A284,'Medical Examinations'!$A:$J,7,FALSE)</f>
        <v>1</v>
      </c>
      <c r="H284" s="26" t="str">
        <f>VLOOKUP($A284,'Medical Examinations'!$A:$J,8,FALSE)</f>
        <v>yes</v>
      </c>
      <c r="I284" s="26" t="str">
        <f>VLOOKUP($A284,'Medical Examinations'!$A:$J,9,FALSE)</f>
        <v>Obesity</v>
      </c>
      <c r="J284" s="26" t="str">
        <f>VLOOKUP($A284,'Medical Examinations'!$A:$J,10,FALSE)</f>
        <v>Normal</v>
      </c>
      <c r="K284">
        <f>VLOOKUP($A284,'Hospitalisation Details'!$A:$K,6,FALSE)</f>
        <v>32548.34</v>
      </c>
      <c r="L284" t="str">
        <f>VLOOKUP($A284,'Hospitalisation Details'!$A:$K,7,FALSE)</f>
        <v>tier - 1</v>
      </c>
      <c r="M284" t="str">
        <f>VLOOKUP($A284,'Hospitalisation Details'!$A:$K,8,FALSE)</f>
        <v>tier - 2</v>
      </c>
      <c r="N284" t="str">
        <f>VLOOKUP($A284,'Hospitalisation Details'!$A:$K,9,FALSE)</f>
        <v>R1013</v>
      </c>
      <c r="O284">
        <f>VLOOKUP($A284,'Hospitalisation Details'!$A:$K,10,FALSE)</f>
        <v>37902</v>
      </c>
      <c r="P284">
        <f>VLOOKUP($A284,'Hospitalisation Details'!$A:$K,11,FALSE)</f>
        <v>19</v>
      </c>
      <c r="Q284" t="str">
        <f>VLOOKUP($A284,'Customer Names'!$A:$E,4,FALSE)</f>
        <v xml:space="preserve"> Xaviour J.</v>
      </c>
    </row>
    <row r="285" spans="1:17" x14ac:dyDescent="0.25">
      <c r="A285" s="23" t="s">
        <v>2088</v>
      </c>
      <c r="B285" s="48">
        <f>VLOOKUP($A285,'Medical Examinations'!$A:$J,2,FALSE)</f>
        <v>26.24</v>
      </c>
      <c r="C285" s="48">
        <f>VLOOKUP($A285,'Medical Examinations'!$A:$J,3,FALSE)</f>
        <v>6.26</v>
      </c>
      <c r="D285" s="23" t="str">
        <f>VLOOKUP($A285,'Medical Examinations'!$A:$J,4,FALSE)</f>
        <v>yes</v>
      </c>
      <c r="E285" s="23" t="str">
        <f>VLOOKUP($A285,'Medical Examinations'!$A:$J,5,FALSE)</f>
        <v>No</v>
      </c>
      <c r="F285" s="23" t="str">
        <f>VLOOKUP($A285,'Medical Examinations'!$A:$J,6,FALSE)</f>
        <v>No</v>
      </c>
      <c r="G285" s="23">
        <f>VLOOKUP($A285,'Medical Examinations'!$A:$J,7,FALSE)</f>
        <v>0</v>
      </c>
      <c r="H285" s="23" t="str">
        <f>VLOOKUP($A285,'Medical Examinations'!$A:$J,8,FALSE)</f>
        <v>yes</v>
      </c>
      <c r="I285" s="23" t="str">
        <f>VLOOKUP($A285,'Medical Examinations'!$A:$J,9,FALSE)</f>
        <v>Overweight</v>
      </c>
      <c r="J285" s="23" t="str">
        <f>VLOOKUP($A285,'Medical Examinations'!$A:$J,10,FALSE)</f>
        <v>Prediabetes</v>
      </c>
      <c r="K285">
        <f>VLOOKUP($A285,'Hospitalisation Details'!$A:$K,6,FALSE)</f>
        <v>32485.46</v>
      </c>
      <c r="L285" t="str">
        <f>VLOOKUP($A285,'Hospitalisation Details'!$A:$K,7,FALSE)</f>
        <v>tier - 2</v>
      </c>
      <c r="M285" t="str">
        <f>VLOOKUP($A285,'Hospitalisation Details'!$A:$K,8,FALSE)</f>
        <v>tier - 1</v>
      </c>
      <c r="N285" t="str">
        <f>VLOOKUP($A285,'Hospitalisation Details'!$A:$K,9,FALSE)</f>
        <v>R1011</v>
      </c>
      <c r="O285">
        <f>VLOOKUP($A285,'Hospitalisation Details'!$A:$K,10,FALSE)</f>
        <v>28022</v>
      </c>
      <c r="P285">
        <f>VLOOKUP($A285,'Hospitalisation Details'!$A:$K,11,FALSE)</f>
        <v>46</v>
      </c>
      <c r="Q285" t="str">
        <f>VLOOKUP($A285,'Customer Names'!$A:$E,4,FALSE)</f>
        <v xml:space="preserve"> Michael T.</v>
      </c>
    </row>
    <row r="286" spans="1:17" x14ac:dyDescent="0.25">
      <c r="A286" s="26" t="s">
        <v>2087</v>
      </c>
      <c r="B286" s="47">
        <f>VLOOKUP($A286,'Medical Examinations'!$A:$J,2,FALSE)</f>
        <v>31.36</v>
      </c>
      <c r="C286" s="47">
        <f>VLOOKUP($A286,'Medical Examinations'!$A:$J,3,FALSE)</f>
        <v>10.6</v>
      </c>
      <c r="D286" s="26" t="str">
        <f>VLOOKUP($A286,'Medical Examinations'!$A:$J,4,FALSE)</f>
        <v>yes</v>
      </c>
      <c r="E286" s="26" t="str">
        <f>VLOOKUP($A286,'Medical Examinations'!$A:$J,5,FALSE)</f>
        <v>No</v>
      </c>
      <c r="F286" s="26" t="str">
        <f>VLOOKUP($A286,'Medical Examinations'!$A:$J,6,FALSE)</f>
        <v>No</v>
      </c>
      <c r="G286" s="26">
        <f>VLOOKUP($A286,'Medical Examinations'!$A:$J,7,FALSE)</f>
        <v>0</v>
      </c>
      <c r="H286" s="26" t="str">
        <f>VLOOKUP($A286,'Medical Examinations'!$A:$J,8,FALSE)</f>
        <v>yes</v>
      </c>
      <c r="I286" s="26" t="str">
        <f>VLOOKUP($A286,'Medical Examinations'!$A:$J,9,FALSE)</f>
        <v>Obesity</v>
      </c>
      <c r="J286" s="26" t="str">
        <f>VLOOKUP($A286,'Medical Examinations'!$A:$J,10,FALSE)</f>
        <v>Diabetes</v>
      </c>
      <c r="K286">
        <f>VLOOKUP($A286,'Hospitalisation Details'!$A:$K,6,FALSE)</f>
        <v>32462.35</v>
      </c>
      <c r="L286" t="str">
        <f>VLOOKUP($A286,'Hospitalisation Details'!$A:$K,7,FALSE)</f>
        <v>tier - 2</v>
      </c>
      <c r="M286" t="str">
        <f>VLOOKUP($A286,'Hospitalisation Details'!$A:$K,8,FALSE)</f>
        <v>tier - 2</v>
      </c>
      <c r="N286" t="str">
        <f>VLOOKUP($A286,'Hospitalisation Details'!$A:$K,9,FALSE)</f>
        <v>R1011</v>
      </c>
      <c r="O286">
        <f>VLOOKUP($A286,'Hospitalisation Details'!$A:$K,10,FALSE)</f>
        <v>29856</v>
      </c>
      <c r="P286">
        <f>VLOOKUP($A286,'Hospitalisation Details'!$A:$K,11,FALSE)</f>
        <v>41</v>
      </c>
      <c r="Q286" t="str">
        <f>VLOOKUP($A286,'Customer Names'!$A:$E,4,FALSE)</f>
        <v xml:space="preserve"> Bradley</v>
      </c>
    </row>
    <row r="287" spans="1:17" x14ac:dyDescent="0.25">
      <c r="A287" s="23" t="s">
        <v>2086</v>
      </c>
      <c r="B287" s="48">
        <f>VLOOKUP($A287,'Medical Examinations'!$A:$J,2,FALSE)</f>
        <v>25.69</v>
      </c>
      <c r="C287" s="48">
        <f>VLOOKUP($A287,'Medical Examinations'!$A:$J,3,FALSE)</f>
        <v>4.78</v>
      </c>
      <c r="D287" s="23" t="str">
        <f>VLOOKUP($A287,'Medical Examinations'!$A:$J,4,FALSE)</f>
        <v>yes</v>
      </c>
      <c r="E287" s="23" t="str">
        <f>VLOOKUP($A287,'Medical Examinations'!$A:$J,5,FALSE)</f>
        <v>No</v>
      </c>
      <c r="F287" s="23" t="str">
        <f>VLOOKUP($A287,'Medical Examinations'!$A:$J,6,FALSE)</f>
        <v>No</v>
      </c>
      <c r="G287" s="23">
        <f>VLOOKUP($A287,'Medical Examinations'!$A:$J,7,FALSE)</f>
        <v>0</v>
      </c>
      <c r="H287" s="23" t="str">
        <f>VLOOKUP($A287,'Medical Examinations'!$A:$J,8,FALSE)</f>
        <v>yes</v>
      </c>
      <c r="I287" s="23" t="str">
        <f>VLOOKUP($A287,'Medical Examinations'!$A:$J,9,FALSE)</f>
        <v>Overweight</v>
      </c>
      <c r="J287" s="23" t="str">
        <f>VLOOKUP($A287,'Medical Examinations'!$A:$J,10,FALSE)</f>
        <v>Normal</v>
      </c>
      <c r="K287">
        <f>VLOOKUP($A287,'Hospitalisation Details'!$A:$K,6,FALSE)</f>
        <v>32430.22</v>
      </c>
      <c r="L287" t="str">
        <f>VLOOKUP($A287,'Hospitalisation Details'!$A:$K,7,FALSE)</f>
        <v>tier - 2</v>
      </c>
      <c r="M287" t="str">
        <f>VLOOKUP($A287,'Hospitalisation Details'!$A:$K,8,FALSE)</f>
        <v>tier - 3</v>
      </c>
      <c r="N287" t="str">
        <f>VLOOKUP($A287,'Hospitalisation Details'!$A:$K,9,FALSE)</f>
        <v>R1011</v>
      </c>
      <c r="O287">
        <f>VLOOKUP($A287,'Hospitalisation Details'!$A:$K,10,FALSE)</f>
        <v>27981</v>
      </c>
      <c r="P287">
        <f>VLOOKUP($A287,'Hospitalisation Details'!$A:$K,11,FALSE)</f>
        <v>46</v>
      </c>
      <c r="Q287" t="str">
        <f>VLOOKUP($A287,'Customer Names'!$A:$E,4,FALSE)</f>
        <v xml:space="preserve"> Andrea</v>
      </c>
    </row>
    <row r="288" spans="1:17" x14ac:dyDescent="0.25">
      <c r="A288" s="26" t="s">
        <v>2085</v>
      </c>
      <c r="B288" s="47">
        <f>VLOOKUP($A288,'Medical Examinations'!$A:$J,2,FALSE)</f>
        <v>25.46</v>
      </c>
      <c r="C288" s="47">
        <f>VLOOKUP($A288,'Medical Examinations'!$A:$J,3,FALSE)</f>
        <v>6.03</v>
      </c>
      <c r="D288" s="26" t="str">
        <f>VLOOKUP($A288,'Medical Examinations'!$A:$J,4,FALSE)</f>
        <v>No</v>
      </c>
      <c r="E288" s="26" t="str">
        <f>VLOOKUP($A288,'Medical Examinations'!$A:$J,5,FALSE)</f>
        <v>No</v>
      </c>
      <c r="F288" s="26" t="str">
        <f>VLOOKUP($A288,'Medical Examinations'!$A:$J,6,FALSE)</f>
        <v>No</v>
      </c>
      <c r="G288" s="26">
        <f>VLOOKUP($A288,'Medical Examinations'!$A:$J,7,FALSE)</f>
        <v>2</v>
      </c>
      <c r="H288" s="26" t="str">
        <f>VLOOKUP($A288,'Medical Examinations'!$A:$J,8,FALSE)</f>
        <v>yes</v>
      </c>
      <c r="I288" s="26" t="str">
        <f>VLOOKUP($A288,'Medical Examinations'!$A:$J,9,FALSE)</f>
        <v>Overweight</v>
      </c>
      <c r="J288" s="26" t="str">
        <f>VLOOKUP($A288,'Medical Examinations'!$A:$J,10,FALSE)</f>
        <v>Prediabetes</v>
      </c>
      <c r="K288">
        <f>VLOOKUP($A288,'Hospitalisation Details'!$A:$K,6,FALSE)</f>
        <v>32428.63</v>
      </c>
      <c r="L288" t="str">
        <f>VLOOKUP($A288,'Hospitalisation Details'!$A:$K,7,FALSE)</f>
        <v>tier - 2</v>
      </c>
      <c r="M288" t="str">
        <f>VLOOKUP($A288,'Hospitalisation Details'!$A:$K,8,FALSE)</f>
        <v>tier - 2</v>
      </c>
      <c r="N288" t="str">
        <f>VLOOKUP($A288,'Hospitalisation Details'!$A:$K,9,FALSE)</f>
        <v>R1011</v>
      </c>
      <c r="O288">
        <f>VLOOKUP($A288,'Hospitalisation Details'!$A:$K,10,FALSE)</f>
        <v>26591</v>
      </c>
      <c r="P288">
        <f>VLOOKUP($A288,'Hospitalisation Details'!$A:$K,11,FALSE)</f>
        <v>50</v>
      </c>
      <c r="Q288" t="str">
        <f>VLOOKUP($A288,'Customer Names'!$A:$E,4,FALSE)</f>
        <v xml:space="preserve"> Nancy M</v>
      </c>
    </row>
    <row r="289" spans="1:17" x14ac:dyDescent="0.25">
      <c r="A289" s="23" t="s">
        <v>2084</v>
      </c>
      <c r="B289" s="48">
        <f>VLOOKUP($A289,'Medical Examinations'!$A:$J,2,FALSE)</f>
        <v>31.83</v>
      </c>
      <c r="C289" s="48">
        <f>VLOOKUP($A289,'Medical Examinations'!$A:$J,3,FALSE)</f>
        <v>11.55</v>
      </c>
      <c r="D289" s="23" t="str">
        <f>VLOOKUP($A289,'Medical Examinations'!$A:$J,4,FALSE)</f>
        <v>yes</v>
      </c>
      <c r="E289" s="23" t="str">
        <f>VLOOKUP($A289,'Medical Examinations'!$A:$J,5,FALSE)</f>
        <v>No</v>
      </c>
      <c r="F289" s="23" t="str">
        <f>VLOOKUP($A289,'Medical Examinations'!$A:$J,6,FALSE)</f>
        <v>No</v>
      </c>
      <c r="G289" s="23">
        <f>VLOOKUP($A289,'Medical Examinations'!$A:$J,7,FALSE)</f>
        <v>1</v>
      </c>
      <c r="H289" s="23" t="str">
        <f>VLOOKUP($A289,'Medical Examinations'!$A:$J,8,FALSE)</f>
        <v>yes</v>
      </c>
      <c r="I289" s="23" t="str">
        <f>VLOOKUP($A289,'Medical Examinations'!$A:$J,9,FALSE)</f>
        <v>Obesity</v>
      </c>
      <c r="J289" s="23" t="str">
        <f>VLOOKUP($A289,'Medical Examinations'!$A:$J,10,FALSE)</f>
        <v>Diabetes</v>
      </c>
      <c r="K289">
        <f>VLOOKUP($A289,'Hospitalisation Details'!$A:$K,6,FALSE)</f>
        <v>32288.49</v>
      </c>
      <c r="L289" t="str">
        <f>VLOOKUP($A289,'Hospitalisation Details'!$A:$K,7,FALSE)</f>
        <v>tier - 2</v>
      </c>
      <c r="M289" t="str">
        <f>VLOOKUP($A289,'Hospitalisation Details'!$A:$K,8,FALSE)</f>
        <v>tier - 2</v>
      </c>
      <c r="N289" t="str">
        <f>VLOOKUP($A289,'Hospitalisation Details'!$A:$K,9,FALSE)</f>
        <v>R1011</v>
      </c>
      <c r="O289">
        <f>VLOOKUP($A289,'Hospitalisation Details'!$A:$K,10,FALSE)</f>
        <v>31748</v>
      </c>
      <c r="P289">
        <f>VLOOKUP($A289,'Hospitalisation Details'!$A:$K,11,FALSE)</f>
        <v>36</v>
      </c>
      <c r="Q289" t="str">
        <f>VLOOKUP($A289,'Customer Names'!$A:$E,4,FALSE)</f>
        <v xml:space="preserve"> Matt</v>
      </c>
    </row>
    <row r="290" spans="1:17" x14ac:dyDescent="0.25">
      <c r="A290" s="26" t="s">
        <v>2083</v>
      </c>
      <c r="B290" s="47">
        <f>VLOOKUP($A290,'Medical Examinations'!$A:$J,2,FALSE)</f>
        <v>24.43</v>
      </c>
      <c r="C290" s="47">
        <f>VLOOKUP($A290,'Medical Examinations'!$A:$J,3,FALSE)</f>
        <v>7.59</v>
      </c>
      <c r="D290" s="26" t="str">
        <f>VLOOKUP($A290,'Medical Examinations'!$A:$J,4,FALSE)</f>
        <v>yes</v>
      </c>
      <c r="E290" s="26" t="str">
        <f>VLOOKUP($A290,'Medical Examinations'!$A:$J,5,FALSE)</f>
        <v>No</v>
      </c>
      <c r="F290" s="26" t="str">
        <f>VLOOKUP($A290,'Medical Examinations'!$A:$J,6,FALSE)</f>
        <v>No</v>
      </c>
      <c r="G290" s="26">
        <f>VLOOKUP($A290,'Medical Examinations'!$A:$J,7,FALSE)</f>
        <v>1</v>
      </c>
      <c r="H290" s="26" t="str">
        <f>VLOOKUP($A290,'Medical Examinations'!$A:$J,8,FALSE)</f>
        <v>yes</v>
      </c>
      <c r="I290" s="26" t="str">
        <f>VLOOKUP($A290,'Medical Examinations'!$A:$J,9,FALSE)</f>
        <v>Normal Weight</v>
      </c>
      <c r="J290" s="26" t="str">
        <f>VLOOKUP($A290,'Medical Examinations'!$A:$J,10,FALSE)</f>
        <v>Diabetes</v>
      </c>
      <c r="K290">
        <f>VLOOKUP($A290,'Hospitalisation Details'!$A:$K,6,FALSE)</f>
        <v>32259.96</v>
      </c>
      <c r="L290" t="str">
        <f>VLOOKUP($A290,'Hospitalisation Details'!$A:$K,7,FALSE)</f>
        <v>tier - 2</v>
      </c>
      <c r="M290" t="str">
        <f>VLOOKUP($A290,'Hospitalisation Details'!$A:$K,8,FALSE)</f>
        <v>tier - 3</v>
      </c>
      <c r="N290" t="str">
        <f>VLOOKUP($A290,'Hospitalisation Details'!$A:$K,9,FALSE)</f>
        <v>R1012</v>
      </c>
      <c r="O290">
        <f>VLOOKUP($A290,'Hospitalisation Details'!$A:$K,10,FALSE)</f>
        <v>27745</v>
      </c>
      <c r="P290">
        <f>VLOOKUP($A290,'Hospitalisation Details'!$A:$K,11,FALSE)</f>
        <v>47</v>
      </c>
      <c r="Q290" t="str">
        <f>VLOOKUP($A290,'Customer Names'!$A:$E,4,FALSE)</f>
        <v xml:space="preserve"> Lee</v>
      </c>
    </row>
    <row r="291" spans="1:17" x14ac:dyDescent="0.25">
      <c r="A291" s="23" t="s">
        <v>2082</v>
      </c>
      <c r="B291" s="48">
        <f>VLOOKUP($A291,'Medical Examinations'!$A:$J,2,FALSE)</f>
        <v>41.9</v>
      </c>
      <c r="C291" s="48">
        <f>VLOOKUP($A291,'Medical Examinations'!$A:$J,3,FALSE)</f>
        <v>4.26</v>
      </c>
      <c r="D291" s="23" t="str">
        <f>VLOOKUP($A291,'Medical Examinations'!$A:$J,4,FALSE)</f>
        <v>No</v>
      </c>
      <c r="E291" s="23" t="str">
        <f>VLOOKUP($A291,'Medical Examinations'!$A:$J,5,FALSE)</f>
        <v>No</v>
      </c>
      <c r="F291" s="23" t="str">
        <f>VLOOKUP($A291,'Medical Examinations'!$A:$J,6,FALSE)</f>
        <v>No</v>
      </c>
      <c r="G291" s="23">
        <f>VLOOKUP($A291,'Medical Examinations'!$A:$J,7,FALSE)</f>
        <v>0</v>
      </c>
      <c r="H291" s="23" t="str">
        <f>VLOOKUP($A291,'Medical Examinations'!$A:$J,8,FALSE)</f>
        <v>yes</v>
      </c>
      <c r="I291" s="23" t="str">
        <f>VLOOKUP($A291,'Medical Examinations'!$A:$J,9,FALSE)</f>
        <v>Obesity</v>
      </c>
      <c r="J291" s="23" t="str">
        <f>VLOOKUP($A291,'Medical Examinations'!$A:$J,10,FALSE)</f>
        <v>Normal</v>
      </c>
      <c r="K291">
        <f>VLOOKUP($A291,'Hospitalisation Details'!$A:$K,6,FALSE)</f>
        <v>32222.81</v>
      </c>
      <c r="L291" t="str">
        <f>VLOOKUP($A291,'Hospitalisation Details'!$A:$K,7,FALSE)</f>
        <v>tier - 2</v>
      </c>
      <c r="M291" t="str">
        <f>VLOOKUP($A291,'Hospitalisation Details'!$A:$K,8,FALSE)</f>
        <v>tier - 1</v>
      </c>
      <c r="N291" t="str">
        <f>VLOOKUP($A291,'Hospitalisation Details'!$A:$K,9,FALSE)</f>
        <v>R1011</v>
      </c>
      <c r="O291">
        <f>VLOOKUP($A291,'Hospitalisation Details'!$A:$K,10,FALSE)</f>
        <v>34585</v>
      </c>
      <c r="P291">
        <f>VLOOKUP($A291,'Hospitalisation Details'!$A:$K,11,FALSE)</f>
        <v>28</v>
      </c>
      <c r="Q291" t="str">
        <f>VLOOKUP($A291,'Customer Names'!$A:$E,4,FALSE)</f>
        <v xml:space="preserve"> Chris</v>
      </c>
    </row>
    <row r="292" spans="1:17" x14ac:dyDescent="0.25">
      <c r="A292" s="26" t="s">
        <v>2081</v>
      </c>
      <c r="B292" s="47">
        <f>VLOOKUP($A292,'Medical Examinations'!$A:$J,2,FALSE)</f>
        <v>22.88</v>
      </c>
      <c r="C292" s="47">
        <f>VLOOKUP($A292,'Medical Examinations'!$A:$J,3,FALSE)</f>
        <v>5.9</v>
      </c>
      <c r="D292" s="26" t="str">
        <f>VLOOKUP($A292,'Medical Examinations'!$A:$J,4,FALSE)</f>
        <v>yes</v>
      </c>
      <c r="E292" s="26" t="str">
        <f>VLOOKUP($A292,'Medical Examinations'!$A:$J,5,FALSE)</f>
        <v>No</v>
      </c>
      <c r="F292" s="26" t="str">
        <f>VLOOKUP($A292,'Medical Examinations'!$A:$J,6,FALSE)</f>
        <v>Yes</v>
      </c>
      <c r="G292" s="26">
        <f>VLOOKUP($A292,'Medical Examinations'!$A:$J,7,FALSE)</f>
        <v>1</v>
      </c>
      <c r="H292" s="26" t="str">
        <f>VLOOKUP($A292,'Medical Examinations'!$A:$J,8,FALSE)</f>
        <v>yes</v>
      </c>
      <c r="I292" s="26" t="str">
        <f>VLOOKUP($A292,'Medical Examinations'!$A:$J,9,FALSE)</f>
        <v>Normal Weight</v>
      </c>
      <c r="J292" s="26" t="str">
        <f>VLOOKUP($A292,'Medical Examinations'!$A:$J,10,FALSE)</f>
        <v>Prediabetes</v>
      </c>
      <c r="K292">
        <f>VLOOKUP($A292,'Hospitalisation Details'!$A:$K,6,FALSE)</f>
        <v>32192.76</v>
      </c>
      <c r="L292" t="str">
        <f>VLOOKUP($A292,'Hospitalisation Details'!$A:$K,7,FALSE)</f>
        <v>tier - 1</v>
      </c>
      <c r="M292" t="str">
        <f>VLOOKUP($A292,'Hospitalisation Details'!$A:$K,8,FALSE)</f>
        <v>tier - 2</v>
      </c>
      <c r="N292" t="str">
        <f>VLOOKUP($A292,'Hospitalisation Details'!$A:$K,9,FALSE)</f>
        <v>R1011</v>
      </c>
      <c r="O292">
        <f>VLOOKUP($A292,'Hospitalisation Details'!$A:$K,10,FALSE)</f>
        <v>25457</v>
      </c>
      <c r="P292">
        <f>VLOOKUP($A292,'Hospitalisation Details'!$A:$K,11,FALSE)</f>
        <v>53</v>
      </c>
      <c r="Q292" t="str">
        <f>VLOOKUP($A292,'Customer Names'!$A:$E,4,FALSE)</f>
        <v xml:space="preserve"> Erik T.</v>
      </c>
    </row>
    <row r="293" spans="1:17" x14ac:dyDescent="0.25">
      <c r="A293" s="23" t="s">
        <v>2080</v>
      </c>
      <c r="B293" s="48">
        <f>VLOOKUP($A293,'Medical Examinations'!$A:$J,2,FALSE)</f>
        <v>29.734999999999999</v>
      </c>
      <c r="C293" s="48">
        <f>VLOOKUP($A293,'Medical Examinations'!$A:$J,3,FALSE)</f>
        <v>7.79</v>
      </c>
      <c r="D293" s="23" t="str">
        <f>VLOOKUP($A293,'Medical Examinations'!$A:$J,4,FALSE)</f>
        <v>No</v>
      </c>
      <c r="E293" s="23" t="str">
        <f>VLOOKUP($A293,'Medical Examinations'!$A:$J,5,FALSE)</f>
        <v>No</v>
      </c>
      <c r="F293" s="23" t="str">
        <f>VLOOKUP($A293,'Medical Examinations'!$A:$J,6,FALSE)</f>
        <v>No</v>
      </c>
      <c r="G293" s="23">
        <f>VLOOKUP($A293,'Medical Examinations'!$A:$J,7,FALSE)</f>
        <v>0</v>
      </c>
      <c r="H293" s="23" t="str">
        <f>VLOOKUP($A293,'Medical Examinations'!$A:$J,8,FALSE)</f>
        <v>No</v>
      </c>
      <c r="I293" s="23" t="str">
        <f>VLOOKUP($A293,'Medical Examinations'!$A:$J,9,FALSE)</f>
        <v>Overweight</v>
      </c>
      <c r="J293" s="23" t="str">
        <f>VLOOKUP($A293,'Medical Examinations'!$A:$J,10,FALSE)</f>
        <v>Diabetes</v>
      </c>
      <c r="K293">
        <f>VLOOKUP($A293,'Hospitalisation Details'!$A:$K,6,FALSE)</f>
        <v>32108.66</v>
      </c>
      <c r="L293" t="str">
        <f>VLOOKUP($A293,'Hospitalisation Details'!$A:$K,7,FALSE)</f>
        <v>tier - 1</v>
      </c>
      <c r="M293" t="str">
        <f>VLOOKUP($A293,'Hospitalisation Details'!$A:$K,8,FALSE)</f>
        <v>tier - 3</v>
      </c>
      <c r="N293" t="str">
        <f>VLOOKUP($A293,'Hospitalisation Details'!$A:$K,9,FALSE)</f>
        <v>R1017</v>
      </c>
      <c r="O293">
        <f>VLOOKUP($A293,'Hospitalisation Details'!$A:$K,10,FALSE)</f>
        <v>28804</v>
      </c>
      <c r="P293">
        <f>VLOOKUP($A293,'Hospitalisation Details'!$A:$K,11,FALSE)</f>
        <v>44</v>
      </c>
      <c r="Q293" t="str">
        <f>VLOOKUP($A293,'Customer Names'!$A:$E,4,FALSE)</f>
        <v xml:space="preserve"> Rod W</v>
      </c>
    </row>
    <row r="294" spans="1:17" x14ac:dyDescent="0.25">
      <c r="A294" s="26" t="s">
        <v>2079</v>
      </c>
      <c r="B294" s="47">
        <f>VLOOKUP($A294,'Medical Examinations'!$A:$J,2,FALSE)</f>
        <v>40.74</v>
      </c>
      <c r="C294" s="47">
        <f>VLOOKUP($A294,'Medical Examinations'!$A:$J,3,FALSE)</f>
        <v>5.28</v>
      </c>
      <c r="D294" s="26" t="str">
        <f>VLOOKUP($A294,'Medical Examinations'!$A:$J,4,FALSE)</f>
        <v>No</v>
      </c>
      <c r="E294" s="26" t="str">
        <f>VLOOKUP($A294,'Medical Examinations'!$A:$J,5,FALSE)</f>
        <v>No</v>
      </c>
      <c r="F294" s="26" t="str">
        <f>VLOOKUP($A294,'Medical Examinations'!$A:$J,6,FALSE)</f>
        <v>Yes</v>
      </c>
      <c r="G294" s="26">
        <f>VLOOKUP($A294,'Medical Examinations'!$A:$J,7,FALSE)</f>
        <v>1</v>
      </c>
      <c r="H294" s="26" t="str">
        <f>VLOOKUP($A294,'Medical Examinations'!$A:$J,8,FALSE)</f>
        <v>yes</v>
      </c>
      <c r="I294" s="26" t="str">
        <f>VLOOKUP($A294,'Medical Examinations'!$A:$J,9,FALSE)</f>
        <v>Obesity</v>
      </c>
      <c r="J294" s="26" t="str">
        <f>VLOOKUP($A294,'Medical Examinations'!$A:$J,10,FALSE)</f>
        <v>Normal</v>
      </c>
      <c r="K294">
        <f>VLOOKUP($A294,'Hospitalisation Details'!$A:$K,6,FALSE)</f>
        <v>32086.21</v>
      </c>
      <c r="L294" t="str">
        <f>VLOOKUP($A294,'Hospitalisation Details'!$A:$K,7,FALSE)</f>
        <v>tier - 1</v>
      </c>
      <c r="M294" t="str">
        <f>VLOOKUP($A294,'Hospitalisation Details'!$A:$K,8,FALSE)</f>
        <v>tier - 3</v>
      </c>
      <c r="N294" t="str">
        <f>VLOOKUP($A294,'Hospitalisation Details'!$A:$K,9,FALSE)</f>
        <v>R1011</v>
      </c>
      <c r="O294">
        <f>VLOOKUP($A294,'Hospitalisation Details'!$A:$K,10,FALSE)</f>
        <v>34225</v>
      </c>
      <c r="P294">
        <f>VLOOKUP($A294,'Hospitalisation Details'!$A:$K,11,FALSE)</f>
        <v>29</v>
      </c>
      <c r="Q294" t="str">
        <f>VLOOKUP($A294,'Customer Names'!$A:$E,4,FALSE)</f>
        <v xml:space="preserve"> Joey</v>
      </c>
    </row>
    <row r="295" spans="1:17" x14ac:dyDescent="0.25">
      <c r="A295" s="23" t="s">
        <v>2078</v>
      </c>
      <c r="B295" s="48">
        <f>VLOOKUP($A295,'Medical Examinations'!$A:$J,2,FALSE)</f>
        <v>24.14</v>
      </c>
      <c r="C295" s="48">
        <f>VLOOKUP($A295,'Medical Examinations'!$A:$J,3,FALSE)</f>
        <v>5.87</v>
      </c>
      <c r="D295" s="23" t="str">
        <f>VLOOKUP($A295,'Medical Examinations'!$A:$J,4,FALSE)</f>
        <v>No</v>
      </c>
      <c r="E295" s="23" t="str">
        <f>VLOOKUP($A295,'Medical Examinations'!$A:$J,5,FALSE)</f>
        <v>No</v>
      </c>
      <c r="F295" s="23" t="str">
        <f>VLOOKUP($A295,'Medical Examinations'!$A:$J,6,FALSE)</f>
        <v>No</v>
      </c>
      <c r="G295" s="23">
        <f>VLOOKUP($A295,'Medical Examinations'!$A:$J,7,FALSE)</f>
        <v>2</v>
      </c>
      <c r="H295" s="23" t="str">
        <f>VLOOKUP($A295,'Medical Examinations'!$A:$J,8,FALSE)</f>
        <v>yes</v>
      </c>
      <c r="I295" s="23" t="str">
        <f>VLOOKUP($A295,'Medical Examinations'!$A:$J,9,FALSE)</f>
        <v>Normal Weight</v>
      </c>
      <c r="J295" s="23" t="str">
        <f>VLOOKUP($A295,'Medical Examinations'!$A:$J,10,FALSE)</f>
        <v>Prediabetes</v>
      </c>
      <c r="K295">
        <f>VLOOKUP($A295,'Hospitalisation Details'!$A:$K,6,FALSE)</f>
        <v>31980.89</v>
      </c>
      <c r="L295" t="str">
        <f>VLOOKUP($A295,'Hospitalisation Details'!$A:$K,7,FALSE)</f>
        <v>tier - 2</v>
      </c>
      <c r="M295" t="str">
        <f>VLOOKUP($A295,'Hospitalisation Details'!$A:$K,8,FALSE)</f>
        <v>tier - 1</v>
      </c>
      <c r="N295" t="str">
        <f>VLOOKUP($A295,'Hospitalisation Details'!$A:$K,9,FALSE)</f>
        <v>R1011</v>
      </c>
      <c r="O295">
        <f>VLOOKUP($A295,'Hospitalisation Details'!$A:$K,10,FALSE)</f>
        <v>26563</v>
      </c>
      <c r="P295">
        <f>VLOOKUP($A295,'Hospitalisation Details'!$A:$K,11,FALSE)</f>
        <v>50</v>
      </c>
      <c r="Q295" t="str">
        <f>VLOOKUP($A295,'Customer Names'!$A:$E,4,FALSE)</f>
        <v xml:space="preserve"> Hillary L.</v>
      </c>
    </row>
    <row r="296" spans="1:17" x14ac:dyDescent="0.25">
      <c r="A296" s="26" t="s">
        <v>2077</v>
      </c>
      <c r="B296" s="47">
        <f>VLOOKUP($A296,'Medical Examinations'!$A:$J,2,FALSE)</f>
        <v>25.15</v>
      </c>
      <c r="C296" s="47">
        <f>VLOOKUP($A296,'Medical Examinations'!$A:$J,3,FALSE)</f>
        <v>9.08</v>
      </c>
      <c r="D296" s="26" t="str">
        <f>VLOOKUP($A296,'Medical Examinations'!$A:$J,4,FALSE)</f>
        <v>yes</v>
      </c>
      <c r="E296" s="26" t="str">
        <f>VLOOKUP($A296,'Medical Examinations'!$A:$J,5,FALSE)</f>
        <v>No</v>
      </c>
      <c r="F296" s="26" t="str">
        <f>VLOOKUP($A296,'Medical Examinations'!$A:$J,6,FALSE)</f>
        <v>No</v>
      </c>
      <c r="G296" s="26">
        <f>VLOOKUP($A296,'Medical Examinations'!$A:$J,7,FALSE)</f>
        <v>1</v>
      </c>
      <c r="H296" s="26" t="str">
        <f>VLOOKUP($A296,'Medical Examinations'!$A:$J,8,FALSE)</f>
        <v>yes</v>
      </c>
      <c r="I296" s="26" t="str">
        <f>VLOOKUP($A296,'Medical Examinations'!$A:$J,9,FALSE)</f>
        <v>Overweight</v>
      </c>
      <c r="J296" s="26" t="str">
        <f>VLOOKUP($A296,'Medical Examinations'!$A:$J,10,FALSE)</f>
        <v>Diabetes</v>
      </c>
      <c r="K296">
        <f>VLOOKUP($A296,'Hospitalisation Details'!$A:$K,6,FALSE)</f>
        <v>31897.1</v>
      </c>
      <c r="L296" t="str">
        <f>VLOOKUP($A296,'Hospitalisation Details'!$A:$K,7,FALSE)</f>
        <v>tier - 2</v>
      </c>
      <c r="M296" t="str">
        <f>VLOOKUP($A296,'Hospitalisation Details'!$A:$K,8,FALSE)</f>
        <v>tier - 3</v>
      </c>
      <c r="N296" t="str">
        <f>VLOOKUP($A296,'Hospitalisation Details'!$A:$K,9,FALSE)</f>
        <v>R1011</v>
      </c>
      <c r="O296">
        <f>VLOOKUP($A296,'Hospitalisation Details'!$A:$K,10,FALSE)</f>
        <v>27662</v>
      </c>
      <c r="P296">
        <f>VLOOKUP($A296,'Hospitalisation Details'!$A:$K,11,FALSE)</f>
        <v>47</v>
      </c>
      <c r="Q296" t="str">
        <f>VLOOKUP($A296,'Customer Names'!$A:$E,4,FALSE)</f>
        <v xml:space="preserve"> Eric J</v>
      </c>
    </row>
    <row r="297" spans="1:17" x14ac:dyDescent="0.25">
      <c r="A297" s="23" t="s">
        <v>2076</v>
      </c>
      <c r="B297" s="48">
        <f>VLOOKUP($A297,'Medical Examinations'!$A:$J,2,FALSE)</f>
        <v>28.71</v>
      </c>
      <c r="C297" s="48">
        <f>VLOOKUP($A297,'Medical Examinations'!$A:$J,3,FALSE)</f>
        <v>5.2</v>
      </c>
      <c r="D297" s="23" t="str">
        <f>VLOOKUP($A297,'Medical Examinations'!$A:$J,4,FALSE)</f>
        <v>No</v>
      </c>
      <c r="E297" s="23" t="str">
        <f>VLOOKUP($A297,'Medical Examinations'!$A:$J,5,FALSE)</f>
        <v>No</v>
      </c>
      <c r="F297" s="23" t="str">
        <f>VLOOKUP($A297,'Medical Examinations'!$A:$J,6,FALSE)</f>
        <v>No</v>
      </c>
      <c r="G297" s="23">
        <f>VLOOKUP($A297,'Medical Examinations'!$A:$J,7,FALSE)</f>
        <v>1</v>
      </c>
      <c r="H297" s="23" t="str">
        <f>VLOOKUP($A297,'Medical Examinations'!$A:$J,8,FALSE)</f>
        <v>yes</v>
      </c>
      <c r="I297" s="23" t="str">
        <f>VLOOKUP($A297,'Medical Examinations'!$A:$J,9,FALSE)</f>
        <v>Overweight</v>
      </c>
      <c r="J297" s="23" t="str">
        <f>VLOOKUP($A297,'Medical Examinations'!$A:$J,10,FALSE)</f>
        <v>Normal</v>
      </c>
      <c r="K297">
        <f>VLOOKUP($A297,'Hospitalisation Details'!$A:$K,6,FALSE)</f>
        <v>31743.919999999998</v>
      </c>
      <c r="L297" t="str">
        <f>VLOOKUP($A297,'Hospitalisation Details'!$A:$K,7,FALSE)</f>
        <v>tier - 2</v>
      </c>
      <c r="M297" t="str">
        <f>VLOOKUP($A297,'Hospitalisation Details'!$A:$K,8,FALSE)</f>
        <v>tier - 1</v>
      </c>
      <c r="N297" t="str">
        <f>VLOOKUP($A297,'Hospitalisation Details'!$A:$K,9,FALSE)</f>
        <v>R1011</v>
      </c>
      <c r="O297">
        <f>VLOOKUP($A297,'Hospitalisation Details'!$A:$K,10,FALSE)</f>
        <v>30935</v>
      </c>
      <c r="P297">
        <f>VLOOKUP($A297,'Hospitalisation Details'!$A:$K,11,FALSE)</f>
        <v>38</v>
      </c>
      <c r="Q297" t="str">
        <f>VLOOKUP($A297,'Customer Names'!$A:$E,4,FALSE)</f>
        <v xml:space="preserve"> Nicolas</v>
      </c>
    </row>
    <row r="298" spans="1:17" x14ac:dyDescent="0.25">
      <c r="A298" s="26" t="s">
        <v>2075</v>
      </c>
      <c r="B298" s="47">
        <f>VLOOKUP($A298,'Medical Examinations'!$A:$J,2,FALSE)</f>
        <v>23</v>
      </c>
      <c r="C298" s="47">
        <f>VLOOKUP($A298,'Medical Examinations'!$A:$J,3,FALSE)</f>
        <v>5.48</v>
      </c>
      <c r="D298" s="26" t="str">
        <f>VLOOKUP($A298,'Medical Examinations'!$A:$J,4,FALSE)</f>
        <v>No</v>
      </c>
      <c r="E298" s="26" t="str">
        <f>VLOOKUP($A298,'Medical Examinations'!$A:$J,5,FALSE)</f>
        <v>No</v>
      </c>
      <c r="F298" s="26" t="str">
        <f>VLOOKUP($A298,'Medical Examinations'!$A:$J,6,FALSE)</f>
        <v>No</v>
      </c>
      <c r="G298" s="26">
        <f>VLOOKUP($A298,'Medical Examinations'!$A:$J,7,FALSE)</f>
        <v>0</v>
      </c>
      <c r="H298" s="26" t="str">
        <f>VLOOKUP($A298,'Medical Examinations'!$A:$J,8,FALSE)</f>
        <v>yes</v>
      </c>
      <c r="I298" s="26" t="str">
        <f>VLOOKUP($A298,'Medical Examinations'!$A:$J,9,FALSE)</f>
        <v>Normal Weight</v>
      </c>
      <c r="J298" s="26" t="str">
        <f>VLOOKUP($A298,'Medical Examinations'!$A:$J,10,FALSE)</f>
        <v>Normal</v>
      </c>
      <c r="K298">
        <f>VLOOKUP($A298,'Hospitalisation Details'!$A:$K,6,FALSE)</f>
        <v>31736.7</v>
      </c>
      <c r="L298" t="str">
        <f>VLOOKUP($A298,'Hospitalisation Details'!$A:$K,7,FALSE)</f>
        <v>tier - 2</v>
      </c>
      <c r="M298" t="str">
        <f>VLOOKUP($A298,'Hospitalisation Details'!$A:$K,8,FALSE)</f>
        <v>tier - 2</v>
      </c>
      <c r="N298" t="str">
        <f>VLOOKUP($A298,'Hospitalisation Details'!$A:$K,9,FALSE)</f>
        <v>R1012</v>
      </c>
      <c r="O298">
        <f>VLOOKUP($A298,'Hospitalisation Details'!$A:$K,10,FALSE)</f>
        <v>28412</v>
      </c>
      <c r="P298">
        <f>VLOOKUP($A298,'Hospitalisation Details'!$A:$K,11,FALSE)</f>
        <v>45</v>
      </c>
      <c r="Q298" t="str">
        <f>VLOOKUP($A298,'Customer Names'!$A:$E,4,FALSE)</f>
        <v xml:space="preserve"> Marcel</v>
      </c>
    </row>
    <row r="299" spans="1:17" x14ac:dyDescent="0.25">
      <c r="A299" s="23" t="s">
        <v>2074</v>
      </c>
      <c r="B299" s="48">
        <f>VLOOKUP($A299,'Medical Examinations'!$A:$J,2,FALSE)</f>
        <v>36.86</v>
      </c>
      <c r="C299" s="48">
        <f>VLOOKUP($A299,'Medical Examinations'!$A:$J,3,FALSE)</f>
        <v>11.95</v>
      </c>
      <c r="D299" s="23" t="str">
        <f>VLOOKUP($A299,'Medical Examinations'!$A:$J,4,FALSE)</f>
        <v>No</v>
      </c>
      <c r="E299" s="23" t="str">
        <f>VLOOKUP($A299,'Medical Examinations'!$A:$J,5,FALSE)</f>
        <v>No</v>
      </c>
      <c r="F299" s="23" t="str">
        <f>VLOOKUP($A299,'Medical Examinations'!$A:$J,6,FALSE)</f>
        <v>No</v>
      </c>
      <c r="G299" s="23">
        <f>VLOOKUP($A299,'Medical Examinations'!$A:$J,7,FALSE)</f>
        <v>0</v>
      </c>
      <c r="H299" s="23" t="str">
        <f>VLOOKUP($A299,'Medical Examinations'!$A:$J,8,FALSE)</f>
        <v>No</v>
      </c>
      <c r="I299" s="23" t="str">
        <f>VLOOKUP($A299,'Medical Examinations'!$A:$J,9,FALSE)</f>
        <v>Obesity</v>
      </c>
      <c r="J299" s="23" t="str">
        <f>VLOOKUP($A299,'Medical Examinations'!$A:$J,10,FALSE)</f>
        <v>Diabetes</v>
      </c>
      <c r="K299">
        <f>VLOOKUP($A299,'Hospitalisation Details'!$A:$K,6,FALSE)</f>
        <v>31620</v>
      </c>
      <c r="L299" t="str">
        <f>VLOOKUP($A299,'Hospitalisation Details'!$A:$K,7,FALSE)</f>
        <v>tier - 2</v>
      </c>
      <c r="M299" t="str">
        <f>VLOOKUP($A299,'Hospitalisation Details'!$A:$K,8,FALSE)</f>
        <v>tier - 1</v>
      </c>
      <c r="N299" t="str">
        <f>VLOOKUP($A299,'Hospitalisation Details'!$A:$K,9,FALSE)</f>
        <v>R1024</v>
      </c>
      <c r="O299">
        <f>VLOOKUP($A299,'Hospitalisation Details'!$A:$K,10,FALSE)</f>
        <v>22263</v>
      </c>
      <c r="P299">
        <f>VLOOKUP($A299,'Hospitalisation Details'!$A:$K,11,FALSE)</f>
        <v>62</v>
      </c>
      <c r="Q299" t="str">
        <f>VLOOKUP($A299,'Customer Names'!$A:$E,4,FALSE)</f>
        <v xml:space="preserve"> Ashley N</v>
      </c>
    </row>
    <row r="300" spans="1:17" x14ac:dyDescent="0.25">
      <c r="A300" s="26" t="s">
        <v>2073</v>
      </c>
      <c r="B300" s="47">
        <f>VLOOKUP($A300,'Medical Examinations'!$A:$J,2,FALSE)</f>
        <v>24.25</v>
      </c>
      <c r="C300" s="47">
        <f>VLOOKUP($A300,'Medical Examinations'!$A:$J,3,FALSE)</f>
        <v>8.6999999999999993</v>
      </c>
      <c r="D300" s="26" t="str">
        <f>VLOOKUP($A300,'Medical Examinations'!$A:$J,4,FALSE)</f>
        <v>yes</v>
      </c>
      <c r="E300" s="26" t="str">
        <f>VLOOKUP($A300,'Medical Examinations'!$A:$J,5,FALSE)</f>
        <v>No</v>
      </c>
      <c r="F300" s="26" t="str">
        <f>VLOOKUP($A300,'Medical Examinations'!$A:$J,6,FALSE)</f>
        <v>No</v>
      </c>
      <c r="G300" s="26">
        <f>VLOOKUP($A300,'Medical Examinations'!$A:$J,7,FALSE)</f>
        <v>1</v>
      </c>
      <c r="H300" s="26" t="str">
        <f>VLOOKUP($A300,'Medical Examinations'!$A:$J,8,FALSE)</f>
        <v>yes</v>
      </c>
      <c r="I300" s="26" t="str">
        <f>VLOOKUP($A300,'Medical Examinations'!$A:$J,9,FALSE)</f>
        <v>Normal Weight</v>
      </c>
      <c r="J300" s="26" t="str">
        <f>VLOOKUP($A300,'Medical Examinations'!$A:$J,10,FALSE)</f>
        <v>Diabetes</v>
      </c>
      <c r="K300">
        <f>VLOOKUP($A300,'Hospitalisation Details'!$A:$K,6,FALSE)</f>
        <v>31591.82</v>
      </c>
      <c r="L300" t="str">
        <f>VLOOKUP($A300,'Hospitalisation Details'!$A:$K,7,FALSE)</f>
        <v>tier - 2</v>
      </c>
      <c r="M300" t="str">
        <f>VLOOKUP($A300,'Hospitalisation Details'!$A:$K,8,FALSE)</f>
        <v>tier - 1</v>
      </c>
      <c r="N300" t="str">
        <f>VLOOKUP($A300,'Hospitalisation Details'!$A:$K,9,FALSE)</f>
        <v>R1011</v>
      </c>
      <c r="O300">
        <f>VLOOKUP($A300,'Hospitalisation Details'!$A:$K,10,FALSE)</f>
        <v>27696</v>
      </c>
      <c r="P300">
        <f>VLOOKUP($A300,'Hospitalisation Details'!$A:$K,11,FALSE)</f>
        <v>47</v>
      </c>
      <c r="Q300" t="str">
        <f>VLOOKUP($A300,'Customer Names'!$A:$E,4,FALSE)</f>
        <v xml:space="preserve"> Evan D</v>
      </c>
    </row>
    <row r="301" spans="1:17" x14ac:dyDescent="0.25">
      <c r="A301" s="23" t="s">
        <v>2072</v>
      </c>
      <c r="B301" s="48">
        <f>VLOOKUP($A301,'Medical Examinations'!$A:$J,2,FALSE)</f>
        <v>23.85</v>
      </c>
      <c r="C301" s="48">
        <f>VLOOKUP($A301,'Medical Examinations'!$A:$J,3,FALSE)</f>
        <v>7.84</v>
      </c>
      <c r="D301" s="23" t="str">
        <f>VLOOKUP($A301,'Medical Examinations'!$A:$J,4,FALSE)</f>
        <v>No</v>
      </c>
      <c r="E301" s="23" t="str">
        <f>VLOOKUP($A301,'Medical Examinations'!$A:$J,5,FALSE)</f>
        <v>No</v>
      </c>
      <c r="F301" s="23" t="str">
        <f>VLOOKUP($A301,'Medical Examinations'!$A:$J,6,FALSE)</f>
        <v>No</v>
      </c>
      <c r="G301" s="23">
        <f>VLOOKUP($A301,'Medical Examinations'!$A:$J,7,FALSE)</f>
        <v>0</v>
      </c>
      <c r="H301" s="23" t="str">
        <f>VLOOKUP($A301,'Medical Examinations'!$A:$J,8,FALSE)</f>
        <v>yes</v>
      </c>
      <c r="I301" s="23" t="str">
        <f>VLOOKUP($A301,'Medical Examinations'!$A:$J,9,FALSE)</f>
        <v>Normal Weight</v>
      </c>
      <c r="J301" s="23" t="str">
        <f>VLOOKUP($A301,'Medical Examinations'!$A:$J,10,FALSE)</f>
        <v>Diabetes</v>
      </c>
      <c r="K301">
        <f>VLOOKUP($A301,'Hospitalisation Details'!$A:$K,6,FALSE)</f>
        <v>31368.81</v>
      </c>
      <c r="L301" t="str">
        <f>VLOOKUP($A301,'Hospitalisation Details'!$A:$K,7,FALSE)</f>
        <v>tier - 2</v>
      </c>
      <c r="M301" t="str">
        <f>VLOOKUP($A301,'Hospitalisation Details'!$A:$K,8,FALSE)</f>
        <v>tier - 3</v>
      </c>
      <c r="N301" t="str">
        <f>VLOOKUP($A301,'Hospitalisation Details'!$A:$K,9,FALSE)</f>
        <v>R1011</v>
      </c>
      <c r="O301">
        <f>VLOOKUP($A301,'Hospitalisation Details'!$A:$K,10,FALSE)</f>
        <v>27310</v>
      </c>
      <c r="P301">
        <f>VLOOKUP($A301,'Hospitalisation Details'!$A:$K,11,FALSE)</f>
        <v>48</v>
      </c>
      <c r="Q301" t="str">
        <f>VLOOKUP($A301,'Customer Names'!$A:$E,4,FALSE)</f>
        <v xml:space="preserve"> Krisana</v>
      </c>
    </row>
    <row r="302" spans="1:17" x14ac:dyDescent="0.25">
      <c r="A302" s="26" t="s">
        <v>2071</v>
      </c>
      <c r="B302" s="47">
        <f>VLOOKUP($A302,'Medical Examinations'!$A:$J,2,FALSE)</f>
        <v>40.020000000000003</v>
      </c>
      <c r="C302" s="47">
        <f>VLOOKUP($A302,'Medical Examinations'!$A:$J,3,FALSE)</f>
        <v>5.19</v>
      </c>
      <c r="D302" s="26" t="str">
        <f>VLOOKUP($A302,'Medical Examinations'!$A:$J,4,FALSE)</f>
        <v>yes</v>
      </c>
      <c r="E302" s="26" t="str">
        <f>VLOOKUP($A302,'Medical Examinations'!$A:$J,5,FALSE)</f>
        <v>No</v>
      </c>
      <c r="F302" s="26" t="str">
        <f>VLOOKUP($A302,'Medical Examinations'!$A:$J,6,FALSE)</f>
        <v>No</v>
      </c>
      <c r="G302" s="26">
        <f>VLOOKUP($A302,'Medical Examinations'!$A:$J,7,FALSE)</f>
        <v>1</v>
      </c>
      <c r="H302" s="26" t="str">
        <f>VLOOKUP($A302,'Medical Examinations'!$A:$J,8,FALSE)</f>
        <v>yes</v>
      </c>
      <c r="I302" s="26" t="str">
        <f>VLOOKUP($A302,'Medical Examinations'!$A:$J,9,FALSE)</f>
        <v>Obesity</v>
      </c>
      <c r="J302" s="26" t="str">
        <f>VLOOKUP($A302,'Medical Examinations'!$A:$J,10,FALSE)</f>
        <v>Normal</v>
      </c>
      <c r="K302">
        <f>VLOOKUP($A302,'Hospitalisation Details'!$A:$K,6,FALSE)</f>
        <v>31328.27</v>
      </c>
      <c r="L302" t="str">
        <f>VLOOKUP($A302,'Hospitalisation Details'!$A:$K,7,FALSE)</f>
        <v>tier - 2</v>
      </c>
      <c r="M302" t="str">
        <f>VLOOKUP($A302,'Hospitalisation Details'!$A:$K,8,FALSE)</f>
        <v>tier - 2</v>
      </c>
      <c r="N302" t="str">
        <f>VLOOKUP($A302,'Hospitalisation Details'!$A:$K,9,FALSE)</f>
        <v>R1011</v>
      </c>
      <c r="O302">
        <f>VLOOKUP($A302,'Hospitalisation Details'!$A:$K,10,FALSE)</f>
        <v>34969</v>
      </c>
      <c r="P302">
        <f>VLOOKUP($A302,'Hospitalisation Details'!$A:$K,11,FALSE)</f>
        <v>27</v>
      </c>
      <c r="Q302" t="str">
        <f>VLOOKUP($A302,'Customer Names'!$A:$E,4,FALSE)</f>
        <v xml:space="preserve"> Kyle</v>
      </c>
    </row>
    <row r="303" spans="1:17" x14ac:dyDescent="0.25">
      <c r="A303" s="23" t="s">
        <v>2070</v>
      </c>
      <c r="B303" s="48">
        <f>VLOOKUP($A303,'Medical Examinations'!$A:$J,2,FALSE)</f>
        <v>19.170000000000002</v>
      </c>
      <c r="C303" s="48">
        <f>VLOOKUP($A303,'Medical Examinations'!$A:$J,3,FALSE)</f>
        <v>8.41</v>
      </c>
      <c r="D303" s="23" t="str">
        <f>VLOOKUP($A303,'Medical Examinations'!$A:$J,4,FALSE)</f>
        <v>No</v>
      </c>
      <c r="E303" s="23" t="str">
        <f>VLOOKUP($A303,'Medical Examinations'!$A:$J,5,FALSE)</f>
        <v>No</v>
      </c>
      <c r="F303" s="23" t="str">
        <f>VLOOKUP($A303,'Medical Examinations'!$A:$J,6,FALSE)</f>
        <v>No</v>
      </c>
      <c r="G303" s="23">
        <f>VLOOKUP($A303,'Medical Examinations'!$A:$J,7,FALSE)</f>
        <v>0</v>
      </c>
      <c r="H303" s="23" t="str">
        <f>VLOOKUP($A303,'Medical Examinations'!$A:$J,8,FALSE)</f>
        <v>yes</v>
      </c>
      <c r="I303" s="23" t="str">
        <f>VLOOKUP($A303,'Medical Examinations'!$A:$J,9,FALSE)</f>
        <v>Normal Weight</v>
      </c>
      <c r="J303" s="23" t="str">
        <f>VLOOKUP($A303,'Medical Examinations'!$A:$J,10,FALSE)</f>
        <v>Diabetes</v>
      </c>
      <c r="K303">
        <f>VLOOKUP($A303,'Hospitalisation Details'!$A:$K,6,FALSE)</f>
        <v>31322.53</v>
      </c>
      <c r="L303" t="str">
        <f>VLOOKUP($A303,'Hospitalisation Details'!$A:$K,7,FALSE)</f>
        <v>tier - 2</v>
      </c>
      <c r="M303" t="str">
        <f>VLOOKUP($A303,'Hospitalisation Details'!$A:$K,8,FALSE)</f>
        <v>tier - 1</v>
      </c>
      <c r="N303" t="str">
        <f>VLOOKUP($A303,'Hospitalisation Details'!$A:$K,9,FALSE)</f>
        <v>R1011</v>
      </c>
      <c r="O303">
        <f>VLOOKUP($A303,'Hospitalisation Details'!$A:$K,10,FALSE)</f>
        <v>25028</v>
      </c>
      <c r="P303">
        <f>VLOOKUP($A303,'Hospitalisation Details'!$A:$K,11,FALSE)</f>
        <v>54</v>
      </c>
      <c r="Q303" t="str">
        <f>VLOOKUP($A303,'Customer Names'!$A:$E,4,FALSE)</f>
        <v xml:space="preserve"> Kate</v>
      </c>
    </row>
    <row r="304" spans="1:17" x14ac:dyDescent="0.25">
      <c r="A304" s="26" t="s">
        <v>2069</v>
      </c>
      <c r="B304" s="47">
        <f>VLOOKUP($A304,'Medical Examinations'!$A:$J,2,FALSE)</f>
        <v>43.53</v>
      </c>
      <c r="C304" s="47">
        <f>VLOOKUP($A304,'Medical Examinations'!$A:$J,3,FALSE)</f>
        <v>5.86</v>
      </c>
      <c r="D304" s="26" t="str">
        <f>VLOOKUP($A304,'Medical Examinations'!$A:$J,4,FALSE)</f>
        <v>yes</v>
      </c>
      <c r="E304" s="26" t="str">
        <f>VLOOKUP($A304,'Medical Examinations'!$A:$J,5,FALSE)</f>
        <v>yes</v>
      </c>
      <c r="F304" s="26" t="str">
        <f>VLOOKUP($A304,'Medical Examinations'!$A:$J,6,FALSE)</f>
        <v>No</v>
      </c>
      <c r="G304" s="26">
        <f>VLOOKUP($A304,'Medical Examinations'!$A:$J,7,FALSE)</f>
        <v>2</v>
      </c>
      <c r="H304" s="26" t="str">
        <f>VLOOKUP($A304,'Medical Examinations'!$A:$J,8,FALSE)</f>
        <v>yes</v>
      </c>
      <c r="I304" s="26" t="str">
        <f>VLOOKUP($A304,'Medical Examinations'!$A:$J,9,FALSE)</f>
        <v>Obesity</v>
      </c>
      <c r="J304" s="26" t="str">
        <f>VLOOKUP($A304,'Medical Examinations'!$A:$J,10,FALSE)</f>
        <v>Prediabetes</v>
      </c>
      <c r="K304">
        <f>VLOOKUP($A304,'Hospitalisation Details'!$A:$K,6,FALSE)</f>
        <v>31234.560000000001</v>
      </c>
      <c r="L304" t="str">
        <f>VLOOKUP($A304,'Hospitalisation Details'!$A:$K,7,FALSE)</f>
        <v>tier - 1</v>
      </c>
      <c r="M304" t="str">
        <f>VLOOKUP($A304,'Hospitalisation Details'!$A:$K,8,FALSE)</f>
        <v>tier - 1</v>
      </c>
      <c r="N304" t="str">
        <f>VLOOKUP($A304,'Hospitalisation Details'!$A:$K,9,FALSE)</f>
        <v>R1011</v>
      </c>
      <c r="O304">
        <f>VLOOKUP($A304,'Hospitalisation Details'!$A:$K,10,FALSE)</f>
        <v>36729</v>
      </c>
      <c r="P304">
        <f>VLOOKUP($A304,'Hospitalisation Details'!$A:$K,11,FALSE)</f>
        <v>22</v>
      </c>
      <c r="Q304" t="str">
        <f>VLOOKUP($A304,'Customer Names'!$A:$E,4,FALSE)</f>
        <v xml:space="preserve"> Martin A.</v>
      </c>
    </row>
    <row r="305" spans="1:17" x14ac:dyDescent="0.25">
      <c r="A305" s="23" t="s">
        <v>2068</v>
      </c>
      <c r="B305" s="48">
        <f>VLOOKUP($A305,'Medical Examinations'!$A:$J,2,FALSE)</f>
        <v>46.06</v>
      </c>
      <c r="C305" s="48">
        <f>VLOOKUP($A305,'Medical Examinations'!$A:$J,3,FALSE)</f>
        <v>4.18</v>
      </c>
      <c r="D305" s="23" t="str">
        <f>VLOOKUP($A305,'Medical Examinations'!$A:$J,4,FALSE)</f>
        <v>No</v>
      </c>
      <c r="E305" s="23" t="str">
        <f>VLOOKUP($A305,'Medical Examinations'!$A:$J,5,FALSE)</f>
        <v>yes</v>
      </c>
      <c r="F305" s="23" t="str">
        <f>VLOOKUP($A305,'Medical Examinations'!$A:$J,6,FALSE)</f>
        <v>No</v>
      </c>
      <c r="G305" s="23">
        <f>VLOOKUP($A305,'Medical Examinations'!$A:$J,7,FALSE)</f>
        <v>1</v>
      </c>
      <c r="H305" s="23" t="str">
        <f>VLOOKUP($A305,'Medical Examinations'!$A:$J,8,FALSE)</f>
        <v>yes</v>
      </c>
      <c r="I305" s="23" t="str">
        <f>VLOOKUP($A305,'Medical Examinations'!$A:$J,9,FALSE)</f>
        <v>Obesity</v>
      </c>
      <c r="J305" s="23" t="str">
        <f>VLOOKUP($A305,'Medical Examinations'!$A:$J,10,FALSE)</f>
        <v>Normal</v>
      </c>
      <c r="K305">
        <f>VLOOKUP($A305,'Hospitalisation Details'!$A:$K,6,FALSE)</f>
        <v>31196.61</v>
      </c>
      <c r="L305" t="str">
        <f>VLOOKUP($A305,'Hospitalisation Details'!$A:$K,7,FALSE)</f>
        <v>tier - 2</v>
      </c>
      <c r="M305" t="str">
        <f>VLOOKUP($A305,'Hospitalisation Details'!$A:$K,8,FALSE)</f>
        <v>tier - 1</v>
      </c>
      <c r="N305" t="str">
        <f>VLOOKUP($A305,'Hospitalisation Details'!$A:$K,9,FALSE)</f>
        <v>R1011</v>
      </c>
      <c r="O305">
        <f>VLOOKUP($A305,'Hospitalisation Details'!$A:$K,10,FALSE)</f>
        <v>38300</v>
      </c>
      <c r="P305">
        <f>VLOOKUP($A305,'Hospitalisation Details'!$A:$K,11,FALSE)</f>
        <v>18</v>
      </c>
      <c r="Q305" t="str">
        <f>VLOOKUP($A305,'Customer Names'!$A:$E,4,FALSE)</f>
        <v xml:space="preserve"> Stacey</v>
      </c>
    </row>
    <row r="306" spans="1:17" x14ac:dyDescent="0.25">
      <c r="A306" s="26" t="s">
        <v>2067</v>
      </c>
      <c r="B306" s="47">
        <f>VLOOKUP($A306,'Medical Examinations'!$A:$J,2,FALSE)</f>
        <v>29.92</v>
      </c>
      <c r="C306" s="47">
        <f>VLOOKUP($A306,'Medical Examinations'!$A:$J,3,FALSE)</f>
        <v>11.99</v>
      </c>
      <c r="D306" s="26" t="str">
        <f>VLOOKUP($A306,'Medical Examinations'!$A:$J,4,FALSE)</f>
        <v>yes</v>
      </c>
      <c r="E306" s="26" t="str">
        <f>VLOOKUP($A306,'Medical Examinations'!$A:$J,5,FALSE)</f>
        <v>No</v>
      </c>
      <c r="F306" s="26" t="str">
        <f>VLOOKUP($A306,'Medical Examinations'!$A:$J,6,FALSE)</f>
        <v>No</v>
      </c>
      <c r="G306" s="26">
        <f>VLOOKUP($A306,'Medical Examinations'!$A:$J,7,FALSE)</f>
        <v>2</v>
      </c>
      <c r="H306" s="26" t="str">
        <f>VLOOKUP($A306,'Medical Examinations'!$A:$J,8,FALSE)</f>
        <v>yes</v>
      </c>
      <c r="I306" s="26" t="str">
        <f>VLOOKUP($A306,'Medical Examinations'!$A:$J,9,FALSE)</f>
        <v>Overweight</v>
      </c>
      <c r="J306" s="26" t="str">
        <f>VLOOKUP($A306,'Medical Examinations'!$A:$J,10,FALSE)</f>
        <v>Diabetes</v>
      </c>
      <c r="K306">
        <f>VLOOKUP($A306,'Hospitalisation Details'!$A:$K,6,FALSE)</f>
        <v>30942.19</v>
      </c>
      <c r="L306" t="str">
        <f>VLOOKUP($A306,'Hospitalisation Details'!$A:$K,7,FALSE)</f>
        <v>tier - 2</v>
      </c>
      <c r="M306" t="str">
        <f>VLOOKUP($A306,'Hospitalisation Details'!$A:$K,8,FALSE)</f>
        <v>tier - 2</v>
      </c>
      <c r="N306" t="str">
        <f>VLOOKUP($A306,'Hospitalisation Details'!$A:$K,9,FALSE)</f>
        <v>R1013</v>
      </c>
      <c r="O306">
        <f>VLOOKUP($A306,'Hospitalisation Details'!$A:$K,10,FALSE)</f>
        <v>22533</v>
      </c>
      <c r="P306">
        <f>VLOOKUP($A306,'Hospitalisation Details'!$A:$K,11,FALSE)</f>
        <v>61</v>
      </c>
      <c r="Q306" t="str">
        <f>VLOOKUP($A306,'Customer Names'!$A:$E,4,FALSE)</f>
        <v xml:space="preserve"> Christine</v>
      </c>
    </row>
    <row r="307" spans="1:17" x14ac:dyDescent="0.25">
      <c r="A307" s="23" t="s">
        <v>2066</v>
      </c>
      <c r="B307" s="48">
        <f>VLOOKUP($A307,'Medical Examinations'!$A:$J,2,FALSE)</f>
        <v>28.46</v>
      </c>
      <c r="C307" s="48">
        <f>VLOOKUP($A307,'Medical Examinations'!$A:$J,3,FALSE)</f>
        <v>4.8499999999999996</v>
      </c>
      <c r="D307" s="23" t="str">
        <f>VLOOKUP($A307,'Medical Examinations'!$A:$J,4,FALSE)</f>
        <v>yes</v>
      </c>
      <c r="E307" s="23" t="str">
        <f>VLOOKUP($A307,'Medical Examinations'!$A:$J,5,FALSE)</f>
        <v>No</v>
      </c>
      <c r="F307" s="23" t="str">
        <f>VLOOKUP($A307,'Medical Examinations'!$A:$J,6,FALSE)</f>
        <v>No</v>
      </c>
      <c r="G307" s="23">
        <f>VLOOKUP($A307,'Medical Examinations'!$A:$J,7,FALSE)</f>
        <v>1</v>
      </c>
      <c r="H307" s="23" t="str">
        <f>VLOOKUP($A307,'Medical Examinations'!$A:$J,8,FALSE)</f>
        <v>yes</v>
      </c>
      <c r="I307" s="23" t="str">
        <f>VLOOKUP($A307,'Medical Examinations'!$A:$J,9,FALSE)</f>
        <v>Overweight</v>
      </c>
      <c r="J307" s="23" t="str">
        <f>VLOOKUP($A307,'Medical Examinations'!$A:$J,10,FALSE)</f>
        <v>Normal</v>
      </c>
      <c r="K307">
        <f>VLOOKUP($A307,'Hospitalisation Details'!$A:$K,6,FALSE)</f>
        <v>30763.01</v>
      </c>
      <c r="L307" t="str">
        <f>VLOOKUP($A307,'Hospitalisation Details'!$A:$K,7,FALSE)</f>
        <v>tier - 2</v>
      </c>
      <c r="M307" t="str">
        <f>VLOOKUP($A307,'Hospitalisation Details'!$A:$K,8,FALSE)</f>
        <v>tier - 1</v>
      </c>
      <c r="N307" t="str">
        <f>VLOOKUP($A307,'Hospitalisation Details'!$A:$K,9,FALSE)</f>
        <v>R1011</v>
      </c>
      <c r="O307">
        <f>VLOOKUP($A307,'Hospitalisation Details'!$A:$K,10,FALSE)</f>
        <v>32391</v>
      </c>
      <c r="P307">
        <f>VLOOKUP($A307,'Hospitalisation Details'!$A:$K,11,FALSE)</f>
        <v>34</v>
      </c>
      <c r="Q307" t="str">
        <f>VLOOKUP($A307,'Customer Names'!$A:$E,4,FALSE)</f>
        <v xml:space="preserve"> Sarah C.</v>
      </c>
    </row>
    <row r="308" spans="1:17" x14ac:dyDescent="0.25">
      <c r="A308" s="26" t="s">
        <v>2065</v>
      </c>
      <c r="B308" s="47">
        <f>VLOOKUP($A308,'Medical Examinations'!$A:$J,2,FALSE)</f>
        <v>24.56</v>
      </c>
      <c r="C308" s="47">
        <f>VLOOKUP($A308,'Medical Examinations'!$A:$J,3,FALSE)</f>
        <v>6.18</v>
      </c>
      <c r="D308" s="26" t="str">
        <f>VLOOKUP($A308,'Medical Examinations'!$A:$J,4,FALSE)</f>
        <v>yes</v>
      </c>
      <c r="E308" s="26" t="str">
        <f>VLOOKUP($A308,'Medical Examinations'!$A:$J,5,FALSE)</f>
        <v>No</v>
      </c>
      <c r="F308" s="26" t="str">
        <f>VLOOKUP($A308,'Medical Examinations'!$A:$J,6,FALSE)</f>
        <v>Yes</v>
      </c>
      <c r="G308" s="26">
        <f>VLOOKUP($A308,'Medical Examinations'!$A:$J,7,FALSE)</f>
        <v>1</v>
      </c>
      <c r="H308" s="26" t="str">
        <f>VLOOKUP($A308,'Medical Examinations'!$A:$J,8,FALSE)</f>
        <v>yes</v>
      </c>
      <c r="I308" s="26" t="str">
        <f>VLOOKUP($A308,'Medical Examinations'!$A:$J,9,FALSE)</f>
        <v>Normal Weight</v>
      </c>
      <c r="J308" s="26" t="str">
        <f>VLOOKUP($A308,'Medical Examinations'!$A:$J,10,FALSE)</f>
        <v>Prediabetes</v>
      </c>
      <c r="K308">
        <f>VLOOKUP($A308,'Hospitalisation Details'!$A:$K,6,FALSE)</f>
        <v>30724.44</v>
      </c>
      <c r="L308" t="str">
        <f>VLOOKUP($A308,'Hospitalisation Details'!$A:$K,7,FALSE)</f>
        <v>tier - 2</v>
      </c>
      <c r="M308" t="str">
        <f>VLOOKUP($A308,'Hospitalisation Details'!$A:$K,8,FALSE)</f>
        <v>tier - 3</v>
      </c>
      <c r="N308" t="str">
        <f>VLOOKUP($A308,'Hospitalisation Details'!$A:$K,9,FALSE)</f>
        <v>R1011</v>
      </c>
      <c r="O308">
        <f>VLOOKUP($A308,'Hospitalisation Details'!$A:$K,10,FALSE)</f>
        <v>30671</v>
      </c>
      <c r="P308">
        <f>VLOOKUP($A308,'Hospitalisation Details'!$A:$K,11,FALSE)</f>
        <v>39</v>
      </c>
      <c r="Q308" t="str">
        <f>VLOOKUP($A308,'Customer Names'!$A:$E,4,FALSE)</f>
        <v xml:space="preserve"> Megan</v>
      </c>
    </row>
    <row r="309" spans="1:17" x14ac:dyDescent="0.25">
      <c r="A309" s="23" t="s">
        <v>2064</v>
      </c>
      <c r="B309" s="48">
        <f>VLOOKUP($A309,'Medical Examinations'!$A:$J,2,FALSE)</f>
        <v>41.19</v>
      </c>
      <c r="C309" s="48">
        <f>VLOOKUP($A309,'Medical Examinations'!$A:$J,3,FALSE)</f>
        <v>6.37</v>
      </c>
      <c r="D309" s="23" t="str">
        <f>VLOOKUP($A309,'Medical Examinations'!$A:$J,4,FALSE)</f>
        <v>No</v>
      </c>
      <c r="E309" s="23" t="str">
        <f>VLOOKUP($A309,'Medical Examinations'!$A:$J,5,FALSE)</f>
        <v>No</v>
      </c>
      <c r="F309" s="23" t="str">
        <f>VLOOKUP($A309,'Medical Examinations'!$A:$J,6,FALSE)</f>
        <v>No</v>
      </c>
      <c r="G309" s="23">
        <f>VLOOKUP($A309,'Medical Examinations'!$A:$J,7,FALSE)</f>
        <v>0</v>
      </c>
      <c r="H309" s="23" t="str">
        <f>VLOOKUP($A309,'Medical Examinations'!$A:$J,8,FALSE)</f>
        <v>yes</v>
      </c>
      <c r="I309" s="23" t="str">
        <f>VLOOKUP($A309,'Medical Examinations'!$A:$J,9,FALSE)</f>
        <v>Obesity</v>
      </c>
      <c r="J309" s="23" t="str">
        <f>VLOOKUP($A309,'Medical Examinations'!$A:$J,10,FALSE)</f>
        <v>Prediabetes</v>
      </c>
      <c r="K309">
        <f>VLOOKUP($A309,'Hospitalisation Details'!$A:$K,6,FALSE)</f>
        <v>30697.71</v>
      </c>
      <c r="L309" t="str">
        <f>VLOOKUP($A309,'Hospitalisation Details'!$A:$K,7,FALSE)</f>
        <v>tier - 1</v>
      </c>
      <c r="M309" t="str">
        <f>VLOOKUP($A309,'Hospitalisation Details'!$A:$K,8,FALSE)</f>
        <v>tier - 2</v>
      </c>
      <c r="N309" t="str">
        <f>VLOOKUP($A309,'Hospitalisation Details'!$A:$K,9,FALSE)</f>
        <v>R1011</v>
      </c>
      <c r="O309">
        <f>VLOOKUP($A309,'Hospitalisation Details'!$A:$K,10,FALSE)</f>
        <v>36424</v>
      </c>
      <c r="P309">
        <f>VLOOKUP($A309,'Hospitalisation Details'!$A:$K,11,FALSE)</f>
        <v>23</v>
      </c>
      <c r="Q309" t="str">
        <f>VLOOKUP($A309,'Customer Names'!$A:$E,4,FALSE)</f>
        <v xml:space="preserve"> Jason W</v>
      </c>
    </row>
    <row r="310" spans="1:17" x14ac:dyDescent="0.25">
      <c r="A310" s="26" t="s">
        <v>2063</v>
      </c>
      <c r="B310" s="47">
        <f>VLOOKUP($A310,'Medical Examinations'!$A:$J,2,FALSE)</f>
        <v>18.63</v>
      </c>
      <c r="C310" s="47">
        <f>VLOOKUP($A310,'Medical Examinations'!$A:$J,3,FALSE)</f>
        <v>9.81</v>
      </c>
      <c r="D310" s="26" t="str">
        <f>VLOOKUP($A310,'Medical Examinations'!$A:$J,4,FALSE)</f>
        <v>yes</v>
      </c>
      <c r="E310" s="26" t="str">
        <f>VLOOKUP($A310,'Medical Examinations'!$A:$J,5,FALSE)</f>
        <v>No</v>
      </c>
      <c r="F310" s="26" t="str">
        <f>VLOOKUP($A310,'Medical Examinations'!$A:$J,6,FALSE)</f>
        <v>No</v>
      </c>
      <c r="G310" s="26">
        <f>VLOOKUP($A310,'Medical Examinations'!$A:$J,7,FALSE)</f>
        <v>2</v>
      </c>
      <c r="H310" s="26" t="str">
        <f>VLOOKUP($A310,'Medical Examinations'!$A:$J,8,FALSE)</f>
        <v>yes</v>
      </c>
      <c r="I310" s="26" t="str">
        <f>VLOOKUP($A310,'Medical Examinations'!$A:$J,9,FALSE)</f>
        <v>Normal Weight</v>
      </c>
      <c r="J310" s="26" t="str">
        <f>VLOOKUP($A310,'Medical Examinations'!$A:$J,10,FALSE)</f>
        <v>Diabetes</v>
      </c>
      <c r="K310">
        <f>VLOOKUP($A310,'Hospitalisation Details'!$A:$K,6,FALSE)</f>
        <v>30625.65</v>
      </c>
      <c r="L310" t="str">
        <f>VLOOKUP($A310,'Hospitalisation Details'!$A:$K,7,FALSE)</f>
        <v>tier - 2</v>
      </c>
      <c r="M310" t="str">
        <f>VLOOKUP($A310,'Hospitalisation Details'!$A:$K,8,FALSE)</f>
        <v>tier - 3</v>
      </c>
      <c r="N310" t="str">
        <f>VLOOKUP($A310,'Hospitalisation Details'!$A:$K,9,FALSE)</f>
        <v>R1011</v>
      </c>
      <c r="O310">
        <f>VLOOKUP($A310,'Hospitalisation Details'!$A:$K,10,FALSE)</f>
        <v>25883</v>
      </c>
      <c r="P310">
        <f>VLOOKUP($A310,'Hospitalisation Details'!$A:$K,11,FALSE)</f>
        <v>52</v>
      </c>
      <c r="Q310" t="str">
        <f>VLOOKUP($A310,'Customer Names'!$A:$E,4,FALSE)</f>
        <v xml:space="preserve"> Michele</v>
      </c>
    </row>
    <row r="311" spans="1:17" x14ac:dyDescent="0.25">
      <c r="A311" s="23" t="s">
        <v>2062</v>
      </c>
      <c r="B311" s="48">
        <f>VLOOKUP($A311,'Medical Examinations'!$A:$J,2,FALSE)</f>
        <v>26.26</v>
      </c>
      <c r="C311" s="48">
        <f>VLOOKUP($A311,'Medical Examinations'!$A:$J,3,FALSE)</f>
        <v>11.8</v>
      </c>
      <c r="D311" s="23" t="str">
        <f>VLOOKUP($A311,'Medical Examinations'!$A:$J,4,FALSE)</f>
        <v>yes</v>
      </c>
      <c r="E311" s="23" t="str">
        <f>VLOOKUP($A311,'Medical Examinations'!$A:$J,5,FALSE)</f>
        <v>No</v>
      </c>
      <c r="F311" s="23" t="str">
        <f>VLOOKUP($A311,'Medical Examinations'!$A:$J,6,FALSE)</f>
        <v>No</v>
      </c>
      <c r="G311" s="23">
        <f>VLOOKUP($A311,'Medical Examinations'!$A:$J,7,FALSE)</f>
        <v>1</v>
      </c>
      <c r="H311" s="23" t="str">
        <f>VLOOKUP($A311,'Medical Examinations'!$A:$J,8,FALSE)</f>
        <v>yes</v>
      </c>
      <c r="I311" s="23" t="str">
        <f>VLOOKUP($A311,'Medical Examinations'!$A:$J,9,FALSE)</f>
        <v>Overweight</v>
      </c>
      <c r="J311" s="23" t="str">
        <f>VLOOKUP($A311,'Medical Examinations'!$A:$J,10,FALSE)</f>
        <v>Diabetes</v>
      </c>
      <c r="K311">
        <f>VLOOKUP($A311,'Hospitalisation Details'!$A:$K,6,FALSE)</f>
        <v>30530.5</v>
      </c>
      <c r="L311" t="str">
        <f>VLOOKUP($A311,'Hospitalisation Details'!$A:$K,7,FALSE)</f>
        <v>tier - 2</v>
      </c>
      <c r="M311" t="str">
        <f>VLOOKUP($A311,'Hospitalisation Details'!$A:$K,8,FALSE)</f>
        <v>tier - 1</v>
      </c>
      <c r="N311" t="str">
        <f>VLOOKUP($A311,'Hospitalisation Details'!$A:$K,9,FALSE)</f>
        <v>R1011</v>
      </c>
      <c r="O311">
        <f>VLOOKUP($A311,'Hospitalisation Details'!$A:$K,10,FALSE)</f>
        <v>31634</v>
      </c>
      <c r="P311">
        <f>VLOOKUP($A311,'Hospitalisation Details'!$A:$K,11,FALSE)</f>
        <v>36</v>
      </c>
      <c r="Q311" t="str">
        <f>VLOOKUP($A311,'Customer Names'!$A:$E,4,FALSE)</f>
        <v xml:space="preserve"> Nikki</v>
      </c>
    </row>
    <row r="312" spans="1:17" x14ac:dyDescent="0.25">
      <c r="A312" s="26" t="s">
        <v>2061</v>
      </c>
      <c r="B312" s="47">
        <f>VLOOKUP($A312,'Medical Examinations'!$A:$J,2,FALSE)</f>
        <v>22.37</v>
      </c>
      <c r="C312" s="47">
        <f>VLOOKUP($A312,'Medical Examinations'!$A:$J,3,FALSE)</f>
        <v>5.86</v>
      </c>
      <c r="D312" s="26" t="str">
        <f>VLOOKUP($A312,'Medical Examinations'!$A:$J,4,FALSE)</f>
        <v>yes</v>
      </c>
      <c r="E312" s="26" t="str">
        <f>VLOOKUP($A312,'Medical Examinations'!$A:$J,5,FALSE)</f>
        <v>No</v>
      </c>
      <c r="F312" s="26" t="str">
        <f>VLOOKUP($A312,'Medical Examinations'!$A:$J,6,FALSE)</f>
        <v>Yes</v>
      </c>
      <c r="G312" s="26">
        <f>VLOOKUP($A312,'Medical Examinations'!$A:$J,7,FALSE)</f>
        <v>1</v>
      </c>
      <c r="H312" s="26" t="str">
        <f>VLOOKUP($A312,'Medical Examinations'!$A:$J,8,FALSE)</f>
        <v>yes</v>
      </c>
      <c r="I312" s="26" t="str">
        <f>VLOOKUP($A312,'Medical Examinations'!$A:$J,9,FALSE)</f>
        <v>Normal Weight</v>
      </c>
      <c r="J312" s="26" t="str">
        <f>VLOOKUP($A312,'Medical Examinations'!$A:$J,10,FALSE)</f>
        <v>Prediabetes</v>
      </c>
      <c r="K312">
        <f>VLOOKUP($A312,'Hospitalisation Details'!$A:$K,6,FALSE)</f>
        <v>30457.37</v>
      </c>
      <c r="L312" t="str">
        <f>VLOOKUP($A312,'Hospitalisation Details'!$A:$K,7,FALSE)</f>
        <v>tier - 2</v>
      </c>
      <c r="M312" t="str">
        <f>VLOOKUP($A312,'Hospitalisation Details'!$A:$K,8,FALSE)</f>
        <v>tier - 1</v>
      </c>
      <c r="N312" t="str">
        <f>VLOOKUP($A312,'Hospitalisation Details'!$A:$K,9,FALSE)</f>
        <v>R1012</v>
      </c>
      <c r="O312">
        <f>VLOOKUP($A312,'Hospitalisation Details'!$A:$K,10,FALSE)</f>
        <v>30562</v>
      </c>
      <c r="P312">
        <f>VLOOKUP($A312,'Hospitalisation Details'!$A:$K,11,FALSE)</f>
        <v>39</v>
      </c>
      <c r="Q312" t="str">
        <f>VLOOKUP($A312,'Customer Names'!$A:$E,4,FALSE)</f>
        <v xml:space="preserve"> Philip J.</v>
      </c>
    </row>
    <row r="313" spans="1:17" x14ac:dyDescent="0.25">
      <c r="A313" s="23" t="s">
        <v>2060</v>
      </c>
      <c r="B313" s="48">
        <f>VLOOKUP($A313,'Medical Examinations'!$A:$J,2,FALSE)</f>
        <v>39.619999999999997</v>
      </c>
      <c r="C313" s="48">
        <f>VLOOKUP($A313,'Medical Examinations'!$A:$J,3,FALSE)</f>
        <v>4.28</v>
      </c>
      <c r="D313" s="23" t="str">
        <f>VLOOKUP($A313,'Medical Examinations'!$A:$J,4,FALSE)</f>
        <v>No</v>
      </c>
      <c r="E313" s="23" t="str">
        <f>VLOOKUP($A313,'Medical Examinations'!$A:$J,5,FALSE)</f>
        <v>No</v>
      </c>
      <c r="F313" s="23" t="str">
        <f>VLOOKUP($A313,'Medical Examinations'!$A:$J,6,FALSE)</f>
        <v>No</v>
      </c>
      <c r="G313" s="23">
        <f>VLOOKUP($A313,'Medical Examinations'!$A:$J,7,FALSE)</f>
        <v>1</v>
      </c>
      <c r="H313" s="23" t="str">
        <f>VLOOKUP($A313,'Medical Examinations'!$A:$J,8,FALSE)</f>
        <v>yes</v>
      </c>
      <c r="I313" s="23" t="str">
        <f>VLOOKUP($A313,'Medical Examinations'!$A:$J,9,FALSE)</f>
        <v>Obesity</v>
      </c>
      <c r="J313" s="23" t="str">
        <f>VLOOKUP($A313,'Medical Examinations'!$A:$J,10,FALSE)</f>
        <v>Normal</v>
      </c>
      <c r="K313">
        <f>VLOOKUP($A313,'Hospitalisation Details'!$A:$K,6,FALSE)</f>
        <v>30422.03</v>
      </c>
      <c r="L313" t="str">
        <f>VLOOKUP($A313,'Hospitalisation Details'!$A:$K,7,FALSE)</f>
        <v>tier - 2</v>
      </c>
      <c r="M313" t="str">
        <f>VLOOKUP($A313,'Hospitalisation Details'!$A:$K,8,FALSE)</f>
        <v>tier - 3</v>
      </c>
      <c r="N313" t="str">
        <f>VLOOKUP($A313,'Hospitalisation Details'!$A:$K,9,FALSE)</f>
        <v>R1011</v>
      </c>
      <c r="O313">
        <f>VLOOKUP($A313,'Hospitalisation Details'!$A:$K,10,FALSE)</f>
        <v>36096</v>
      </c>
      <c r="P313">
        <f>VLOOKUP($A313,'Hospitalisation Details'!$A:$K,11,FALSE)</f>
        <v>24</v>
      </c>
      <c r="Q313" t="str">
        <f>VLOOKUP($A313,'Customer Names'!$A:$E,4,FALSE)</f>
        <v xml:space="preserve"> Bryan L</v>
      </c>
    </row>
    <row r="314" spans="1:17" x14ac:dyDescent="0.25">
      <c r="A314" s="26" t="s">
        <v>2059</v>
      </c>
      <c r="B314" s="47">
        <f>VLOOKUP($A314,'Medical Examinations'!$A:$J,2,FALSE)</f>
        <v>18.329999999999998</v>
      </c>
      <c r="C314" s="47">
        <f>VLOOKUP($A314,'Medical Examinations'!$A:$J,3,FALSE)</f>
        <v>4.16</v>
      </c>
      <c r="D314" s="26" t="str">
        <f>VLOOKUP($A314,'Medical Examinations'!$A:$J,4,FALSE)</f>
        <v>yes</v>
      </c>
      <c r="E314" s="26" t="str">
        <f>VLOOKUP($A314,'Medical Examinations'!$A:$J,5,FALSE)</f>
        <v>No</v>
      </c>
      <c r="F314" s="26" t="str">
        <f>VLOOKUP($A314,'Medical Examinations'!$A:$J,6,FALSE)</f>
        <v>No</v>
      </c>
      <c r="G314" s="26">
        <f>VLOOKUP($A314,'Medical Examinations'!$A:$J,7,FALSE)</f>
        <v>0</v>
      </c>
      <c r="H314" s="26" t="str">
        <f>VLOOKUP($A314,'Medical Examinations'!$A:$J,8,FALSE)</f>
        <v>yes</v>
      </c>
      <c r="I314" s="26" t="str">
        <f>VLOOKUP($A314,'Medical Examinations'!$A:$J,9,FALSE)</f>
        <v>Underweight</v>
      </c>
      <c r="J314" s="26" t="str">
        <f>VLOOKUP($A314,'Medical Examinations'!$A:$J,10,FALSE)</f>
        <v>Normal</v>
      </c>
      <c r="K314">
        <f>VLOOKUP($A314,'Hospitalisation Details'!$A:$K,6,FALSE)</f>
        <v>30409.53</v>
      </c>
      <c r="L314" t="str">
        <f>VLOOKUP($A314,'Hospitalisation Details'!$A:$K,7,FALSE)</f>
        <v>tier - 2</v>
      </c>
      <c r="M314" t="str">
        <f>VLOOKUP($A314,'Hospitalisation Details'!$A:$K,8,FALSE)</f>
        <v>tier - 3</v>
      </c>
      <c r="N314" t="str">
        <f>VLOOKUP($A314,'Hospitalisation Details'!$A:$K,9,FALSE)</f>
        <v>R1012</v>
      </c>
      <c r="O314">
        <f>VLOOKUP($A314,'Hospitalisation Details'!$A:$K,10,FALSE)</f>
        <v>28006</v>
      </c>
      <c r="P314">
        <f>VLOOKUP($A314,'Hospitalisation Details'!$A:$K,11,FALSE)</f>
        <v>46</v>
      </c>
      <c r="Q314" t="str">
        <f>VLOOKUP($A314,'Customer Names'!$A:$E,4,FALSE)</f>
        <v xml:space="preserve"> Timothy F</v>
      </c>
    </row>
    <row r="315" spans="1:17" x14ac:dyDescent="0.25">
      <c r="A315" s="23" t="s">
        <v>2058</v>
      </c>
      <c r="B315" s="48">
        <f>VLOOKUP($A315,'Medical Examinations'!$A:$J,2,FALSE)</f>
        <v>17.11</v>
      </c>
      <c r="C315" s="48">
        <f>VLOOKUP($A315,'Medical Examinations'!$A:$J,3,FALSE)</f>
        <v>4.9800000000000004</v>
      </c>
      <c r="D315" s="23" t="str">
        <f>VLOOKUP($A315,'Medical Examinations'!$A:$J,4,FALSE)</f>
        <v>yes</v>
      </c>
      <c r="E315" s="23" t="str">
        <f>VLOOKUP($A315,'Medical Examinations'!$A:$J,5,FALSE)</f>
        <v>No</v>
      </c>
      <c r="F315" s="23" t="str">
        <f>VLOOKUP($A315,'Medical Examinations'!$A:$J,6,FALSE)</f>
        <v>Yes</v>
      </c>
      <c r="G315" s="23">
        <f>VLOOKUP($A315,'Medical Examinations'!$A:$J,7,FALSE)</f>
        <v>1</v>
      </c>
      <c r="H315" s="23" t="str">
        <f>VLOOKUP($A315,'Medical Examinations'!$A:$J,8,FALSE)</f>
        <v>yes</v>
      </c>
      <c r="I315" s="23" t="str">
        <f>VLOOKUP($A315,'Medical Examinations'!$A:$J,9,FALSE)</f>
        <v>Underweight</v>
      </c>
      <c r="J315" s="23" t="str">
        <f>VLOOKUP($A315,'Medical Examinations'!$A:$J,10,FALSE)</f>
        <v>Normal</v>
      </c>
      <c r="K315">
        <f>VLOOKUP($A315,'Hospitalisation Details'!$A:$K,6,FALSE)</f>
        <v>30366.93</v>
      </c>
      <c r="L315" t="str">
        <f>VLOOKUP($A315,'Hospitalisation Details'!$A:$K,7,FALSE)</f>
        <v>tier - 2</v>
      </c>
      <c r="M315" t="str">
        <f>VLOOKUP($A315,'Hospitalisation Details'!$A:$K,8,FALSE)</f>
        <v>tier - 2</v>
      </c>
      <c r="N315" t="str">
        <f>VLOOKUP($A315,'Hospitalisation Details'!$A:$K,9,FALSE)</f>
        <v>R1011</v>
      </c>
      <c r="O315">
        <f>VLOOKUP($A315,'Hospitalisation Details'!$A:$K,10,FALSE)</f>
        <v>25414</v>
      </c>
      <c r="P315">
        <f>VLOOKUP($A315,'Hospitalisation Details'!$A:$K,11,FALSE)</f>
        <v>53</v>
      </c>
      <c r="Q315" t="str">
        <f>VLOOKUP($A315,'Customer Names'!$A:$E,4,FALSE)</f>
        <v xml:space="preserve"> Angielyn M</v>
      </c>
    </row>
    <row r="316" spans="1:17" x14ac:dyDescent="0.25">
      <c r="A316" s="26" t="s">
        <v>2057</v>
      </c>
      <c r="B316" s="47">
        <f>VLOOKUP($A316,'Medical Examinations'!$A:$J,2,FALSE)</f>
        <v>43.5</v>
      </c>
      <c r="C316" s="47">
        <f>VLOOKUP($A316,'Medical Examinations'!$A:$J,3,FALSE)</f>
        <v>6.38</v>
      </c>
      <c r="D316" s="26" t="str">
        <f>VLOOKUP($A316,'Medical Examinations'!$A:$J,4,FALSE)</f>
        <v>No</v>
      </c>
      <c r="E316" s="26" t="str">
        <f>VLOOKUP($A316,'Medical Examinations'!$A:$J,5,FALSE)</f>
        <v>yes</v>
      </c>
      <c r="F316" s="26" t="str">
        <f>VLOOKUP($A316,'Medical Examinations'!$A:$J,6,FALSE)</f>
        <v>No</v>
      </c>
      <c r="G316" s="26">
        <f>VLOOKUP($A316,'Medical Examinations'!$A:$J,7,FALSE)</f>
        <v>1</v>
      </c>
      <c r="H316" s="26" t="str">
        <f>VLOOKUP($A316,'Medical Examinations'!$A:$J,8,FALSE)</f>
        <v>yes</v>
      </c>
      <c r="I316" s="26" t="str">
        <f>VLOOKUP($A316,'Medical Examinations'!$A:$J,9,FALSE)</f>
        <v>Obesity</v>
      </c>
      <c r="J316" s="26" t="str">
        <f>VLOOKUP($A316,'Medical Examinations'!$A:$J,10,FALSE)</f>
        <v>Prediabetes</v>
      </c>
      <c r="K316">
        <f>VLOOKUP($A316,'Hospitalisation Details'!$A:$K,6,FALSE)</f>
        <v>30328.27</v>
      </c>
      <c r="L316" t="str">
        <f>VLOOKUP($A316,'Hospitalisation Details'!$A:$K,7,FALSE)</f>
        <v>tier - 2</v>
      </c>
      <c r="M316" t="str">
        <f>VLOOKUP($A316,'Hospitalisation Details'!$A:$K,8,FALSE)</f>
        <v>tier - 2</v>
      </c>
      <c r="N316" t="str">
        <f>VLOOKUP($A316,'Hospitalisation Details'!$A:$K,9,FALSE)</f>
        <v>R1011</v>
      </c>
      <c r="O316">
        <f>VLOOKUP($A316,'Hospitalisation Details'!$A:$K,10,FALSE)</f>
        <v>38139</v>
      </c>
      <c r="P316">
        <f>VLOOKUP($A316,'Hospitalisation Details'!$A:$K,11,FALSE)</f>
        <v>19</v>
      </c>
      <c r="Q316" t="str">
        <f>VLOOKUP($A316,'Customer Names'!$A:$E,4,FALSE)</f>
        <v xml:space="preserve"> Jeanie M.</v>
      </c>
    </row>
    <row r="317" spans="1:17" x14ac:dyDescent="0.25">
      <c r="A317" s="23" t="s">
        <v>2056</v>
      </c>
      <c r="B317" s="48">
        <f>VLOOKUP($A317,'Medical Examinations'!$A:$J,2,FALSE)</f>
        <v>25.364999999999998</v>
      </c>
      <c r="C317" s="48">
        <f>VLOOKUP($A317,'Medical Examinations'!$A:$J,3,FALSE)</f>
        <v>5.19</v>
      </c>
      <c r="D317" s="23" t="str">
        <f>VLOOKUP($A317,'Medical Examinations'!$A:$J,4,FALSE)</f>
        <v>No</v>
      </c>
      <c r="E317" s="23" t="str">
        <f>VLOOKUP($A317,'Medical Examinations'!$A:$J,5,FALSE)</f>
        <v>No</v>
      </c>
      <c r="F317" s="23" t="str">
        <f>VLOOKUP($A317,'Medical Examinations'!$A:$J,6,FALSE)</f>
        <v>No</v>
      </c>
      <c r="G317" s="23">
        <f>VLOOKUP($A317,'Medical Examinations'!$A:$J,7,FALSE)</f>
        <v>2</v>
      </c>
      <c r="H317" s="23" t="str">
        <f>VLOOKUP($A317,'Medical Examinations'!$A:$J,8,FALSE)</f>
        <v>No</v>
      </c>
      <c r="I317" s="23" t="str">
        <f>VLOOKUP($A317,'Medical Examinations'!$A:$J,9,FALSE)</f>
        <v>Overweight</v>
      </c>
      <c r="J317" s="23" t="str">
        <f>VLOOKUP($A317,'Medical Examinations'!$A:$J,10,FALSE)</f>
        <v>Normal</v>
      </c>
      <c r="K317">
        <f>VLOOKUP($A317,'Hospitalisation Details'!$A:$K,6,FALSE)</f>
        <v>30284.639999999999</v>
      </c>
      <c r="L317" t="str">
        <f>VLOOKUP($A317,'Hospitalisation Details'!$A:$K,7,FALSE)</f>
        <v>tier - 1</v>
      </c>
      <c r="M317" t="str">
        <f>VLOOKUP($A317,'Hospitalisation Details'!$A:$K,8,FALSE)</f>
        <v>tier - 1</v>
      </c>
      <c r="N317" t="str">
        <f>VLOOKUP($A317,'Hospitalisation Details'!$A:$K,9,FALSE)</f>
        <v>R1012</v>
      </c>
      <c r="O317">
        <f>VLOOKUP($A317,'Hospitalisation Details'!$A:$K,10,FALSE)</f>
        <v>26504</v>
      </c>
      <c r="P317">
        <f>VLOOKUP($A317,'Hospitalisation Details'!$A:$K,11,FALSE)</f>
        <v>50</v>
      </c>
      <c r="Q317" t="str">
        <f>VLOOKUP($A317,'Customer Names'!$A:$E,4,FALSE)</f>
        <v xml:space="preserve"> Greg</v>
      </c>
    </row>
    <row r="318" spans="1:17" x14ac:dyDescent="0.25">
      <c r="A318" s="26" t="s">
        <v>2055</v>
      </c>
      <c r="B318" s="47">
        <f>VLOOKUP($A318,'Medical Examinations'!$A:$J,2,FALSE)</f>
        <v>28.594999999999999</v>
      </c>
      <c r="C318" s="47">
        <f>VLOOKUP($A318,'Medical Examinations'!$A:$J,3,FALSE)</f>
        <v>10.210000000000001</v>
      </c>
      <c r="D318" s="26" t="str">
        <f>VLOOKUP($A318,'Medical Examinations'!$A:$J,4,FALSE)</f>
        <v>No</v>
      </c>
      <c r="E318" s="26" t="str">
        <f>VLOOKUP($A318,'Medical Examinations'!$A:$J,5,FALSE)</f>
        <v>No</v>
      </c>
      <c r="F318" s="26" t="str">
        <f>VLOOKUP($A318,'Medical Examinations'!$A:$J,6,FALSE)</f>
        <v>No</v>
      </c>
      <c r="G318" s="26">
        <f>VLOOKUP($A318,'Medical Examinations'!$A:$J,7,FALSE)</f>
        <v>0</v>
      </c>
      <c r="H318" s="26" t="str">
        <f>VLOOKUP($A318,'Medical Examinations'!$A:$J,8,FALSE)</f>
        <v>No</v>
      </c>
      <c r="I318" s="26" t="str">
        <f>VLOOKUP($A318,'Medical Examinations'!$A:$J,9,FALSE)</f>
        <v>Overweight</v>
      </c>
      <c r="J318" s="26" t="str">
        <f>VLOOKUP($A318,'Medical Examinations'!$A:$J,10,FALSE)</f>
        <v>Diabetes</v>
      </c>
      <c r="K318">
        <f>VLOOKUP($A318,'Hospitalisation Details'!$A:$K,6,FALSE)</f>
        <v>30260</v>
      </c>
      <c r="L318" t="str">
        <f>VLOOKUP($A318,'Hospitalisation Details'!$A:$K,7,FALSE)</f>
        <v>tier - 1</v>
      </c>
      <c r="M318" t="str">
        <f>VLOOKUP($A318,'Hospitalisation Details'!$A:$K,8,FALSE)</f>
        <v>tier - 1</v>
      </c>
      <c r="N318" t="str">
        <f>VLOOKUP($A318,'Hospitalisation Details'!$A:$K,9,FALSE)</f>
        <v>R1014</v>
      </c>
      <c r="O318">
        <f>VLOOKUP($A318,'Hospitalisation Details'!$A:$K,10,FALSE)</f>
        <v>22904</v>
      </c>
      <c r="P318">
        <f>VLOOKUP($A318,'Hospitalisation Details'!$A:$K,11,FALSE)</f>
        <v>60</v>
      </c>
      <c r="Q318" t="str">
        <f>VLOOKUP($A318,'Customer Names'!$A:$E,4,FALSE)</f>
        <v xml:space="preserve"> John</v>
      </c>
    </row>
    <row r="319" spans="1:17" x14ac:dyDescent="0.25">
      <c r="A319" s="23" t="s">
        <v>2054</v>
      </c>
      <c r="B319" s="48">
        <f>VLOOKUP($A319,'Medical Examinations'!$A:$J,2,FALSE)</f>
        <v>29.83</v>
      </c>
      <c r="C319" s="48">
        <f>VLOOKUP($A319,'Medical Examinations'!$A:$J,3,FALSE)</f>
        <v>9.6999999999999993</v>
      </c>
      <c r="D319" s="23" t="str">
        <f>VLOOKUP($A319,'Medical Examinations'!$A:$J,4,FALSE)</f>
        <v>yes</v>
      </c>
      <c r="E319" s="23" t="str">
        <f>VLOOKUP($A319,'Medical Examinations'!$A:$J,5,FALSE)</f>
        <v>No</v>
      </c>
      <c r="F319" s="23" t="str">
        <f>VLOOKUP($A319,'Medical Examinations'!$A:$J,6,FALSE)</f>
        <v>Yes</v>
      </c>
      <c r="G319" s="23">
        <f>VLOOKUP($A319,'Medical Examinations'!$A:$J,7,FALSE)</f>
        <v>1</v>
      </c>
      <c r="H319" s="23" t="str">
        <f>VLOOKUP($A319,'Medical Examinations'!$A:$J,8,FALSE)</f>
        <v>yes</v>
      </c>
      <c r="I319" s="23" t="str">
        <f>VLOOKUP($A319,'Medical Examinations'!$A:$J,9,FALSE)</f>
        <v>Overweight</v>
      </c>
      <c r="J319" s="23" t="str">
        <f>VLOOKUP($A319,'Medical Examinations'!$A:$J,10,FALSE)</f>
        <v>Diabetes</v>
      </c>
      <c r="K319">
        <f>VLOOKUP($A319,'Hospitalisation Details'!$A:$K,6,FALSE)</f>
        <v>30184.94</v>
      </c>
      <c r="L319" t="str">
        <f>VLOOKUP($A319,'Hospitalisation Details'!$A:$K,7,FALSE)</f>
        <v>tier - 1</v>
      </c>
      <c r="M319" t="str">
        <f>VLOOKUP($A319,'Hospitalisation Details'!$A:$K,8,FALSE)</f>
        <v>tier - 1</v>
      </c>
      <c r="N319" t="str">
        <f>VLOOKUP($A319,'Hospitalisation Details'!$A:$K,9,FALSE)</f>
        <v>R1014</v>
      </c>
      <c r="O319">
        <f>VLOOKUP($A319,'Hospitalisation Details'!$A:$K,10,FALSE)</f>
        <v>23267</v>
      </c>
      <c r="P319">
        <f>VLOOKUP($A319,'Hospitalisation Details'!$A:$K,11,FALSE)</f>
        <v>59</v>
      </c>
      <c r="Q319" t="str">
        <f>VLOOKUP($A319,'Customer Names'!$A:$E,4,FALSE)</f>
        <v xml:space="preserve"> Aliaksandr</v>
      </c>
    </row>
    <row r="320" spans="1:17" x14ac:dyDescent="0.25">
      <c r="A320" s="26" t="s">
        <v>2053</v>
      </c>
      <c r="B320" s="47">
        <f>VLOOKUP($A320,'Medical Examinations'!$A:$J,2,FALSE)</f>
        <v>24.7</v>
      </c>
      <c r="C320" s="47">
        <f>VLOOKUP($A320,'Medical Examinations'!$A:$J,3,FALSE)</f>
        <v>10.25</v>
      </c>
      <c r="D320" s="26" t="str">
        <f>VLOOKUP($A320,'Medical Examinations'!$A:$J,4,FALSE)</f>
        <v>No</v>
      </c>
      <c r="E320" s="26" t="str">
        <f>VLOOKUP($A320,'Medical Examinations'!$A:$J,5,FALSE)</f>
        <v>No</v>
      </c>
      <c r="F320" s="26" t="str">
        <f>VLOOKUP($A320,'Medical Examinations'!$A:$J,6,FALSE)</f>
        <v>No</v>
      </c>
      <c r="G320" s="26">
        <f>VLOOKUP($A320,'Medical Examinations'!$A:$J,7,FALSE)</f>
        <v>3</v>
      </c>
      <c r="H320" s="26" t="str">
        <f>VLOOKUP($A320,'Medical Examinations'!$A:$J,8,FALSE)</f>
        <v>No</v>
      </c>
      <c r="I320" s="26" t="str">
        <f>VLOOKUP($A320,'Medical Examinations'!$A:$J,9,FALSE)</f>
        <v>Normal Weight</v>
      </c>
      <c r="J320" s="26" t="str">
        <f>VLOOKUP($A320,'Medical Examinations'!$A:$J,10,FALSE)</f>
        <v>Diabetes</v>
      </c>
      <c r="K320">
        <f>VLOOKUP($A320,'Hospitalisation Details'!$A:$K,6,FALSE)</f>
        <v>30166.62</v>
      </c>
      <c r="L320" t="str">
        <f>VLOOKUP($A320,'Hospitalisation Details'!$A:$K,7,FALSE)</f>
        <v>tier - 1</v>
      </c>
      <c r="M320" t="str">
        <f>VLOOKUP($A320,'Hospitalisation Details'!$A:$K,8,FALSE)</f>
        <v>tier - 3</v>
      </c>
      <c r="N320" t="str">
        <f>VLOOKUP($A320,'Hospitalisation Details'!$A:$K,9,FALSE)</f>
        <v>R1012</v>
      </c>
      <c r="O320">
        <f>VLOOKUP($A320,'Hospitalisation Details'!$A:$K,10,FALSE)</f>
        <v>21408</v>
      </c>
      <c r="P320">
        <f>VLOOKUP($A320,'Hospitalisation Details'!$A:$K,11,FALSE)</f>
        <v>64</v>
      </c>
      <c r="Q320" t="str">
        <f>VLOOKUP($A320,'Customer Names'!$A:$E,4,FALSE)</f>
        <v xml:space="preserve"> Jason M.</v>
      </c>
    </row>
    <row r="321" spans="1:17" x14ac:dyDescent="0.25">
      <c r="A321" s="23" t="s">
        <v>2052</v>
      </c>
      <c r="B321" s="48">
        <f>VLOOKUP($A321,'Medical Examinations'!$A:$J,2,FALSE)</f>
        <v>17.940000000000001</v>
      </c>
      <c r="C321" s="48">
        <f>VLOOKUP($A321,'Medical Examinations'!$A:$J,3,FALSE)</f>
        <v>9.77</v>
      </c>
      <c r="D321" s="23" t="str">
        <f>VLOOKUP($A321,'Medical Examinations'!$A:$J,4,FALSE)</f>
        <v>No</v>
      </c>
      <c r="E321" s="23" t="str">
        <f>VLOOKUP($A321,'Medical Examinations'!$A:$J,5,FALSE)</f>
        <v>No</v>
      </c>
      <c r="F321" s="23" t="str">
        <f>VLOOKUP($A321,'Medical Examinations'!$A:$J,6,FALSE)</f>
        <v>No</v>
      </c>
      <c r="G321" s="23">
        <f>VLOOKUP($A321,'Medical Examinations'!$A:$J,7,FALSE)</f>
        <v>0</v>
      </c>
      <c r="H321" s="23" t="str">
        <f>VLOOKUP($A321,'Medical Examinations'!$A:$J,8,FALSE)</f>
        <v>yes</v>
      </c>
      <c r="I321" s="23" t="str">
        <f>VLOOKUP($A321,'Medical Examinations'!$A:$J,9,FALSE)</f>
        <v>Underweight</v>
      </c>
      <c r="J321" s="23" t="str">
        <f>VLOOKUP($A321,'Medical Examinations'!$A:$J,10,FALSE)</f>
        <v>Diabetes</v>
      </c>
      <c r="K321">
        <f>VLOOKUP($A321,'Hospitalisation Details'!$A:$K,6,FALSE)</f>
        <v>30134.75</v>
      </c>
      <c r="L321" t="str">
        <f>VLOOKUP($A321,'Hospitalisation Details'!$A:$K,7,FALSE)</f>
        <v>tier - 2</v>
      </c>
      <c r="M321" t="str">
        <f>VLOOKUP($A321,'Hospitalisation Details'!$A:$K,8,FALSE)</f>
        <v>tier - 3</v>
      </c>
      <c r="N321" t="str">
        <f>VLOOKUP($A321,'Hospitalisation Details'!$A:$K,9,FALSE)</f>
        <v>R1011</v>
      </c>
      <c r="O321">
        <f>VLOOKUP($A321,'Hospitalisation Details'!$A:$K,10,FALSE)</f>
        <v>26292</v>
      </c>
      <c r="P321">
        <f>VLOOKUP($A321,'Hospitalisation Details'!$A:$K,11,FALSE)</f>
        <v>51</v>
      </c>
      <c r="Q321" t="str">
        <f>VLOOKUP($A321,'Customer Names'!$A:$E,4,FALSE)</f>
        <v xml:space="preserve"> Sheera K</v>
      </c>
    </row>
    <row r="322" spans="1:17" x14ac:dyDescent="0.25">
      <c r="A322" s="26" t="s">
        <v>2051</v>
      </c>
      <c r="B322" s="47">
        <f>VLOOKUP($A322,'Medical Examinations'!$A:$J,2,FALSE)</f>
        <v>21.08</v>
      </c>
      <c r="C322" s="47">
        <f>VLOOKUP($A322,'Medical Examinations'!$A:$J,3,FALSE)</f>
        <v>4.83</v>
      </c>
      <c r="D322" s="26" t="str">
        <f>VLOOKUP($A322,'Medical Examinations'!$A:$J,4,FALSE)</f>
        <v>No</v>
      </c>
      <c r="E322" s="26" t="str">
        <f>VLOOKUP($A322,'Medical Examinations'!$A:$J,5,FALSE)</f>
        <v>No</v>
      </c>
      <c r="F322" s="26" t="str">
        <f>VLOOKUP($A322,'Medical Examinations'!$A:$J,6,FALSE)</f>
        <v>Yes</v>
      </c>
      <c r="G322" s="26">
        <f>VLOOKUP($A322,'Medical Examinations'!$A:$J,7,FALSE)</f>
        <v>1</v>
      </c>
      <c r="H322" s="26" t="str">
        <f>VLOOKUP($A322,'Medical Examinations'!$A:$J,8,FALSE)</f>
        <v>yes</v>
      </c>
      <c r="I322" s="26" t="str">
        <f>VLOOKUP($A322,'Medical Examinations'!$A:$J,9,FALSE)</f>
        <v>Normal Weight</v>
      </c>
      <c r="J322" s="26" t="str">
        <f>VLOOKUP($A322,'Medical Examinations'!$A:$J,10,FALSE)</f>
        <v>Normal</v>
      </c>
      <c r="K322">
        <f>VLOOKUP($A322,'Hospitalisation Details'!$A:$K,6,FALSE)</f>
        <v>30095.97</v>
      </c>
      <c r="L322" t="str">
        <f>VLOOKUP($A322,'Hospitalisation Details'!$A:$K,7,FALSE)</f>
        <v>tier - 2</v>
      </c>
      <c r="M322" t="str">
        <f>VLOOKUP($A322,'Hospitalisation Details'!$A:$K,8,FALSE)</f>
        <v>tier - 3</v>
      </c>
      <c r="N322" t="str">
        <f>VLOOKUP($A322,'Hospitalisation Details'!$A:$K,9,FALSE)</f>
        <v>R1011</v>
      </c>
      <c r="O322">
        <f>VLOOKUP($A322,'Hospitalisation Details'!$A:$K,10,FALSE)</f>
        <v>29100</v>
      </c>
      <c r="P322">
        <f>VLOOKUP($A322,'Hospitalisation Details'!$A:$K,11,FALSE)</f>
        <v>43</v>
      </c>
      <c r="Q322" t="str">
        <f>VLOOKUP($A322,'Customer Names'!$A:$E,4,FALSE)</f>
        <v xml:space="preserve"> Janice</v>
      </c>
    </row>
    <row r="323" spans="1:17" x14ac:dyDescent="0.25">
      <c r="A323" s="23" t="s">
        <v>2050</v>
      </c>
      <c r="B323" s="48">
        <f>VLOOKUP($A323,'Medical Examinations'!$A:$J,2,FALSE)</f>
        <v>37.715000000000003</v>
      </c>
      <c r="C323" s="48">
        <f>VLOOKUP($A323,'Medical Examinations'!$A:$J,3,FALSE)</f>
        <v>10.86</v>
      </c>
      <c r="D323" s="23" t="str">
        <f>VLOOKUP($A323,'Medical Examinations'!$A:$J,4,FALSE)</f>
        <v>yes</v>
      </c>
      <c r="E323" s="23" t="str">
        <f>VLOOKUP($A323,'Medical Examinations'!$A:$J,5,FALSE)</f>
        <v>No</v>
      </c>
      <c r="F323" s="23" t="str">
        <f>VLOOKUP($A323,'Medical Examinations'!$A:$J,6,FALSE)</f>
        <v>No</v>
      </c>
      <c r="G323" s="23">
        <f>VLOOKUP($A323,'Medical Examinations'!$A:$J,7,FALSE)</f>
        <v>0</v>
      </c>
      <c r="H323" s="23" t="str">
        <f>VLOOKUP($A323,'Medical Examinations'!$A:$J,8,FALSE)</f>
        <v>No</v>
      </c>
      <c r="I323" s="23" t="str">
        <f>VLOOKUP($A323,'Medical Examinations'!$A:$J,9,FALSE)</f>
        <v>Obesity</v>
      </c>
      <c r="J323" s="23" t="str">
        <f>VLOOKUP($A323,'Medical Examinations'!$A:$J,10,FALSE)</f>
        <v>Diabetes</v>
      </c>
      <c r="K323">
        <f>VLOOKUP($A323,'Hospitalisation Details'!$A:$K,6,FALSE)</f>
        <v>30063.58</v>
      </c>
      <c r="L323" t="str">
        <f>VLOOKUP($A323,'Hospitalisation Details'!$A:$K,7,FALSE)</f>
        <v>tier - 1</v>
      </c>
      <c r="M323" t="str">
        <f>VLOOKUP($A323,'Hospitalisation Details'!$A:$K,8,FALSE)</f>
        <v>tier - 1</v>
      </c>
      <c r="N323" t="str">
        <f>VLOOKUP($A323,'Hospitalisation Details'!$A:$K,9,FALSE)</f>
        <v>R1012</v>
      </c>
      <c r="O323">
        <f>VLOOKUP($A323,'Hospitalisation Details'!$A:$K,10,FALSE)</f>
        <v>24639</v>
      </c>
      <c r="P323">
        <f>VLOOKUP($A323,'Hospitalisation Details'!$A:$K,11,FALSE)</f>
        <v>55</v>
      </c>
      <c r="Q323" t="str">
        <f>VLOOKUP($A323,'Customer Names'!$A:$E,4,FALSE)</f>
        <v xml:space="preserve"> Timothy G.</v>
      </c>
    </row>
    <row r="324" spans="1:17" x14ac:dyDescent="0.25">
      <c r="A324" s="26" t="s">
        <v>2049</v>
      </c>
      <c r="B324" s="47">
        <f>VLOOKUP($A324,'Medical Examinations'!$A:$J,2,FALSE)</f>
        <v>22.39</v>
      </c>
      <c r="C324" s="47">
        <f>VLOOKUP($A324,'Medical Examinations'!$A:$J,3,FALSE)</f>
        <v>9.5299999999999994</v>
      </c>
      <c r="D324" s="26" t="str">
        <f>VLOOKUP($A324,'Medical Examinations'!$A:$J,4,FALSE)</f>
        <v>yes</v>
      </c>
      <c r="E324" s="26" t="str">
        <f>VLOOKUP($A324,'Medical Examinations'!$A:$J,5,FALSE)</f>
        <v>No</v>
      </c>
      <c r="F324" s="26" t="str">
        <f>VLOOKUP($A324,'Medical Examinations'!$A:$J,6,FALSE)</f>
        <v>No</v>
      </c>
      <c r="G324" s="26">
        <f>VLOOKUP($A324,'Medical Examinations'!$A:$J,7,FALSE)</f>
        <v>0</v>
      </c>
      <c r="H324" s="26" t="str">
        <f>VLOOKUP($A324,'Medical Examinations'!$A:$J,8,FALSE)</f>
        <v>yes</v>
      </c>
      <c r="I324" s="26" t="str">
        <f>VLOOKUP($A324,'Medical Examinations'!$A:$J,9,FALSE)</f>
        <v>Normal Weight</v>
      </c>
      <c r="J324" s="26" t="str">
        <f>VLOOKUP($A324,'Medical Examinations'!$A:$J,10,FALSE)</f>
        <v>Diabetes</v>
      </c>
      <c r="K324">
        <f>VLOOKUP($A324,'Hospitalisation Details'!$A:$K,6,FALSE)</f>
        <v>30026.87</v>
      </c>
      <c r="L324" t="str">
        <f>VLOOKUP($A324,'Hospitalisation Details'!$A:$K,7,FALSE)</f>
        <v>tier - 2</v>
      </c>
      <c r="M324" t="str">
        <f>VLOOKUP($A324,'Hospitalisation Details'!$A:$K,8,FALSE)</f>
        <v>tier - 3</v>
      </c>
      <c r="N324" t="str">
        <f>VLOOKUP($A324,'Hospitalisation Details'!$A:$K,9,FALSE)</f>
        <v>R1012</v>
      </c>
      <c r="O324">
        <f>VLOOKUP($A324,'Hospitalisation Details'!$A:$K,10,FALSE)</f>
        <v>29802</v>
      </c>
      <c r="P324">
        <f>VLOOKUP($A324,'Hospitalisation Details'!$A:$K,11,FALSE)</f>
        <v>41</v>
      </c>
      <c r="Q324" t="str">
        <f>VLOOKUP($A324,'Customer Names'!$A:$E,4,FALSE)</f>
        <v xml:space="preserve"> Alan R</v>
      </c>
    </row>
    <row r="325" spans="1:17" x14ac:dyDescent="0.25">
      <c r="A325" s="23" t="s">
        <v>2048</v>
      </c>
      <c r="B325" s="48">
        <f>VLOOKUP($A325,'Medical Examinations'!$A:$J,2,FALSE)</f>
        <v>28.78</v>
      </c>
      <c r="C325" s="48">
        <f>VLOOKUP($A325,'Medical Examinations'!$A:$J,3,FALSE)</f>
        <v>5.68</v>
      </c>
      <c r="D325" s="23" t="str">
        <f>VLOOKUP($A325,'Medical Examinations'!$A:$J,4,FALSE)</f>
        <v>No</v>
      </c>
      <c r="E325" s="23" t="str">
        <f>VLOOKUP($A325,'Medical Examinations'!$A:$J,5,FALSE)</f>
        <v>No</v>
      </c>
      <c r="F325" s="23" t="str">
        <f>VLOOKUP($A325,'Medical Examinations'!$A:$J,6,FALSE)</f>
        <v>No</v>
      </c>
      <c r="G325" s="23">
        <f>VLOOKUP($A325,'Medical Examinations'!$A:$J,7,FALSE)</f>
        <v>0</v>
      </c>
      <c r="H325" s="23" t="str">
        <f>VLOOKUP($A325,'Medical Examinations'!$A:$J,8,FALSE)</f>
        <v>yes</v>
      </c>
      <c r="I325" s="23" t="str">
        <f>VLOOKUP($A325,'Medical Examinations'!$A:$J,9,FALSE)</f>
        <v>Overweight</v>
      </c>
      <c r="J325" s="23" t="str">
        <f>VLOOKUP($A325,'Medical Examinations'!$A:$J,10,FALSE)</f>
        <v>Normal</v>
      </c>
      <c r="K325">
        <f>VLOOKUP($A325,'Hospitalisation Details'!$A:$K,6,FALSE)</f>
        <v>29969.67</v>
      </c>
      <c r="L325" t="str">
        <f>VLOOKUP($A325,'Hospitalisation Details'!$A:$K,7,FALSE)</f>
        <v>tier - 1</v>
      </c>
      <c r="M325" t="str">
        <f>VLOOKUP($A325,'Hospitalisation Details'!$A:$K,8,FALSE)</f>
        <v>tier - 1</v>
      </c>
      <c r="N325" t="str">
        <f>VLOOKUP($A325,'Hospitalisation Details'!$A:$K,9,FALSE)</f>
        <v>R1011</v>
      </c>
      <c r="O325">
        <f>VLOOKUP($A325,'Hospitalisation Details'!$A:$K,10,FALSE)</f>
        <v>33516</v>
      </c>
      <c r="P325">
        <f>VLOOKUP($A325,'Hospitalisation Details'!$A:$K,11,FALSE)</f>
        <v>31</v>
      </c>
      <c r="Q325" t="str">
        <f>VLOOKUP($A325,'Customer Names'!$A:$E,4,FALSE)</f>
        <v xml:space="preserve"> Michael</v>
      </c>
    </row>
    <row r="326" spans="1:17" x14ac:dyDescent="0.25">
      <c r="A326" s="26" t="s">
        <v>2047</v>
      </c>
      <c r="B326" s="47">
        <f>VLOOKUP($A326,'Medical Examinations'!$A:$J,2,FALSE)</f>
        <v>18.329999999999998</v>
      </c>
      <c r="C326" s="47">
        <f>VLOOKUP($A326,'Medical Examinations'!$A:$J,3,FALSE)</f>
        <v>5.57</v>
      </c>
      <c r="D326" s="26" t="str">
        <f>VLOOKUP($A326,'Medical Examinations'!$A:$J,4,FALSE)</f>
        <v>yes</v>
      </c>
      <c r="E326" s="26" t="str">
        <f>VLOOKUP($A326,'Medical Examinations'!$A:$J,5,FALSE)</f>
        <v>No</v>
      </c>
      <c r="F326" s="26" t="str">
        <f>VLOOKUP($A326,'Medical Examinations'!$A:$J,6,FALSE)</f>
        <v>No</v>
      </c>
      <c r="G326" s="26">
        <f>VLOOKUP($A326,'Medical Examinations'!$A:$J,7,FALSE)</f>
        <v>0</v>
      </c>
      <c r="H326" s="26" t="str">
        <f>VLOOKUP($A326,'Medical Examinations'!$A:$J,8,FALSE)</f>
        <v>yes</v>
      </c>
      <c r="I326" s="26" t="str">
        <f>VLOOKUP($A326,'Medical Examinations'!$A:$J,9,FALSE)</f>
        <v>Underweight</v>
      </c>
      <c r="J326" s="26" t="str">
        <f>VLOOKUP($A326,'Medical Examinations'!$A:$J,10,FALSE)</f>
        <v>Normal</v>
      </c>
      <c r="K326">
        <f>VLOOKUP($A326,'Hospitalisation Details'!$A:$K,6,FALSE)</f>
        <v>29933.75</v>
      </c>
      <c r="L326" t="str">
        <f>VLOOKUP($A326,'Hospitalisation Details'!$A:$K,7,FALSE)</f>
        <v>tier - 1</v>
      </c>
      <c r="M326" t="str">
        <f>VLOOKUP($A326,'Hospitalisation Details'!$A:$K,8,FALSE)</f>
        <v>tier - 1</v>
      </c>
      <c r="N326" t="str">
        <f>VLOOKUP($A326,'Hospitalisation Details'!$A:$K,9,FALSE)</f>
        <v>R1011</v>
      </c>
      <c r="O326">
        <f>VLOOKUP($A326,'Hospitalisation Details'!$A:$K,10,FALSE)</f>
        <v>27923</v>
      </c>
      <c r="P326">
        <f>VLOOKUP($A326,'Hospitalisation Details'!$A:$K,11,FALSE)</f>
        <v>46</v>
      </c>
      <c r="Q326" t="str">
        <f>VLOOKUP($A326,'Customer Names'!$A:$E,4,FALSE)</f>
        <v xml:space="preserve"> Marie-France</v>
      </c>
    </row>
    <row r="327" spans="1:17" x14ac:dyDescent="0.25">
      <c r="A327" s="23" t="s">
        <v>2046</v>
      </c>
      <c r="B327" s="48">
        <f>VLOOKUP($A327,'Medical Examinations'!$A:$J,2,FALSE)</f>
        <v>26.39</v>
      </c>
      <c r="C327" s="48">
        <f>VLOOKUP($A327,'Medical Examinations'!$A:$J,3,FALSE)</f>
        <v>4.58</v>
      </c>
      <c r="D327" s="23" t="str">
        <f>VLOOKUP($A327,'Medical Examinations'!$A:$J,4,FALSE)</f>
        <v>yes</v>
      </c>
      <c r="E327" s="23" t="str">
        <f>VLOOKUP($A327,'Medical Examinations'!$A:$J,5,FALSE)</f>
        <v>No</v>
      </c>
      <c r="F327" s="23" t="str">
        <f>VLOOKUP($A327,'Medical Examinations'!$A:$J,6,FALSE)</f>
        <v>No</v>
      </c>
      <c r="G327" s="23">
        <f>VLOOKUP($A327,'Medical Examinations'!$A:$J,7,FALSE)</f>
        <v>1</v>
      </c>
      <c r="H327" s="23" t="str">
        <f>VLOOKUP($A327,'Medical Examinations'!$A:$J,8,FALSE)</f>
        <v>yes</v>
      </c>
      <c r="I327" s="23" t="str">
        <f>VLOOKUP($A327,'Medical Examinations'!$A:$J,9,FALSE)</f>
        <v>Overweight</v>
      </c>
      <c r="J327" s="23" t="str">
        <f>VLOOKUP($A327,'Medical Examinations'!$A:$J,10,FALSE)</f>
        <v>Normal</v>
      </c>
      <c r="K327">
        <f>VLOOKUP($A327,'Hospitalisation Details'!$A:$K,6,FALSE)</f>
        <v>29929.56</v>
      </c>
      <c r="L327" t="str">
        <f>VLOOKUP($A327,'Hospitalisation Details'!$A:$K,7,FALSE)</f>
        <v>tier - 1</v>
      </c>
      <c r="M327" t="str">
        <f>VLOOKUP($A327,'Hospitalisation Details'!$A:$K,8,FALSE)</f>
        <v>tier - 1</v>
      </c>
      <c r="N327" t="str">
        <f>VLOOKUP($A327,'Hospitalisation Details'!$A:$K,9,FALSE)</f>
        <v>R1011</v>
      </c>
      <c r="O327">
        <f>VLOOKUP($A327,'Hospitalisation Details'!$A:$K,10,FALSE)</f>
        <v>32507</v>
      </c>
      <c r="P327">
        <f>VLOOKUP($A327,'Hospitalisation Details'!$A:$K,11,FALSE)</f>
        <v>34</v>
      </c>
      <c r="Q327" t="str">
        <f>VLOOKUP($A327,'Customer Names'!$A:$E,4,FALSE)</f>
        <v xml:space="preserve"> Erik F.</v>
      </c>
    </row>
    <row r="328" spans="1:17" x14ac:dyDescent="0.25">
      <c r="A328" s="26" t="s">
        <v>2045</v>
      </c>
      <c r="B328" s="47">
        <f>VLOOKUP($A328,'Medical Examinations'!$A:$J,2,FALSE)</f>
        <v>19.260000000000002</v>
      </c>
      <c r="C328" s="47">
        <f>VLOOKUP($A328,'Medical Examinations'!$A:$J,3,FALSE)</f>
        <v>8.9600000000000009</v>
      </c>
      <c r="D328" s="26" t="str">
        <f>VLOOKUP($A328,'Medical Examinations'!$A:$J,4,FALSE)</f>
        <v>yes</v>
      </c>
      <c r="E328" s="26" t="str">
        <f>VLOOKUP($A328,'Medical Examinations'!$A:$J,5,FALSE)</f>
        <v>No</v>
      </c>
      <c r="F328" s="26" t="str">
        <f>VLOOKUP($A328,'Medical Examinations'!$A:$J,6,FALSE)</f>
        <v>No</v>
      </c>
      <c r="G328" s="26">
        <f>VLOOKUP($A328,'Medical Examinations'!$A:$J,7,FALSE)</f>
        <v>1</v>
      </c>
      <c r="H328" s="26" t="str">
        <f>VLOOKUP($A328,'Medical Examinations'!$A:$J,8,FALSE)</f>
        <v>yes</v>
      </c>
      <c r="I328" s="26" t="str">
        <f>VLOOKUP($A328,'Medical Examinations'!$A:$J,9,FALSE)</f>
        <v>Normal Weight</v>
      </c>
      <c r="J328" s="26" t="str">
        <f>VLOOKUP($A328,'Medical Examinations'!$A:$J,10,FALSE)</f>
        <v>Diabetes</v>
      </c>
      <c r="K328">
        <f>VLOOKUP($A328,'Hospitalisation Details'!$A:$K,6,FALSE)</f>
        <v>29899.25</v>
      </c>
      <c r="L328" t="str">
        <f>VLOOKUP($A328,'Hospitalisation Details'!$A:$K,7,FALSE)</f>
        <v>tier - 1</v>
      </c>
      <c r="M328" t="str">
        <f>VLOOKUP($A328,'Hospitalisation Details'!$A:$K,8,FALSE)</f>
        <v>tier - 3</v>
      </c>
      <c r="N328" t="str">
        <f>VLOOKUP($A328,'Hospitalisation Details'!$A:$K,9,FALSE)</f>
        <v>R1011</v>
      </c>
      <c r="O328">
        <f>VLOOKUP($A328,'Hospitalisation Details'!$A:$K,10,FALSE)</f>
        <v>27625</v>
      </c>
      <c r="P328">
        <f>VLOOKUP($A328,'Hospitalisation Details'!$A:$K,11,FALSE)</f>
        <v>47</v>
      </c>
      <c r="Q328" t="str">
        <f>VLOOKUP($A328,'Customer Names'!$A:$E,4,FALSE)</f>
        <v xml:space="preserve"> Andrew</v>
      </c>
    </row>
    <row r="329" spans="1:17" x14ac:dyDescent="0.25">
      <c r="A329" s="23" t="s">
        <v>2044</v>
      </c>
      <c r="B329" s="48">
        <f>VLOOKUP($A329,'Medical Examinations'!$A:$J,2,FALSE)</f>
        <v>26.92</v>
      </c>
      <c r="C329" s="48">
        <f>VLOOKUP($A329,'Medical Examinations'!$A:$J,3,FALSE)</f>
        <v>6.09</v>
      </c>
      <c r="D329" s="23" t="str">
        <f>VLOOKUP($A329,'Medical Examinations'!$A:$J,4,FALSE)</f>
        <v>No</v>
      </c>
      <c r="E329" s="23" t="str">
        <f>VLOOKUP($A329,'Medical Examinations'!$A:$J,5,FALSE)</f>
        <v>No</v>
      </c>
      <c r="F329" s="23" t="str">
        <f>VLOOKUP($A329,'Medical Examinations'!$A:$J,6,FALSE)</f>
        <v>No</v>
      </c>
      <c r="G329" s="23">
        <f>VLOOKUP($A329,'Medical Examinations'!$A:$J,7,FALSE)</f>
        <v>0</v>
      </c>
      <c r="H329" s="23" t="str">
        <f>VLOOKUP($A329,'Medical Examinations'!$A:$J,8,FALSE)</f>
        <v>yes</v>
      </c>
      <c r="I329" s="23" t="str">
        <f>VLOOKUP($A329,'Medical Examinations'!$A:$J,9,FALSE)</f>
        <v>Overweight</v>
      </c>
      <c r="J329" s="23" t="str">
        <f>VLOOKUP($A329,'Medical Examinations'!$A:$J,10,FALSE)</f>
        <v>Prediabetes</v>
      </c>
      <c r="K329">
        <f>VLOOKUP($A329,'Hospitalisation Details'!$A:$K,6,FALSE)</f>
        <v>29852.48</v>
      </c>
      <c r="L329" t="str">
        <f>VLOOKUP($A329,'Hospitalisation Details'!$A:$K,7,FALSE)</f>
        <v>tier - 1</v>
      </c>
      <c r="M329" t="str">
        <f>VLOOKUP($A329,'Hospitalisation Details'!$A:$K,8,FALSE)</f>
        <v>tier - 3</v>
      </c>
      <c r="N329" t="str">
        <f>VLOOKUP($A329,'Hospitalisation Details'!$A:$K,9,FALSE)</f>
        <v>R1011</v>
      </c>
      <c r="O329">
        <f>VLOOKUP($A329,'Hospitalisation Details'!$A:$K,10,FALSE)</f>
        <v>32872</v>
      </c>
      <c r="P329">
        <f>VLOOKUP($A329,'Hospitalisation Details'!$A:$K,11,FALSE)</f>
        <v>33</v>
      </c>
      <c r="Q329" t="str">
        <f>VLOOKUP($A329,'Customer Names'!$A:$E,4,FALSE)</f>
        <v xml:space="preserve"> Anthony</v>
      </c>
    </row>
    <row r="330" spans="1:17" x14ac:dyDescent="0.25">
      <c r="A330" s="26" t="s">
        <v>2043</v>
      </c>
      <c r="B330" s="47">
        <f>VLOOKUP($A330,'Medical Examinations'!$A:$J,2,FALSE)</f>
        <v>19.73</v>
      </c>
      <c r="C330" s="47">
        <f>VLOOKUP($A330,'Medical Examinations'!$A:$J,3,FALSE)</f>
        <v>4.3600000000000003</v>
      </c>
      <c r="D330" s="26" t="str">
        <f>VLOOKUP($A330,'Medical Examinations'!$A:$J,4,FALSE)</f>
        <v>No</v>
      </c>
      <c r="E330" s="26" t="str">
        <f>VLOOKUP($A330,'Medical Examinations'!$A:$J,5,FALSE)</f>
        <v>No</v>
      </c>
      <c r="F330" s="26" t="str">
        <f>VLOOKUP($A330,'Medical Examinations'!$A:$J,6,FALSE)</f>
        <v>No</v>
      </c>
      <c r="G330" s="26">
        <f>VLOOKUP($A330,'Medical Examinations'!$A:$J,7,FALSE)</f>
        <v>0</v>
      </c>
      <c r="H330" s="26" t="str">
        <f>VLOOKUP($A330,'Medical Examinations'!$A:$J,8,FALSE)</f>
        <v>yes</v>
      </c>
      <c r="I330" s="26" t="str">
        <f>VLOOKUP($A330,'Medical Examinations'!$A:$J,9,FALSE)</f>
        <v>Normal Weight</v>
      </c>
      <c r="J330" s="26" t="str">
        <f>VLOOKUP($A330,'Medical Examinations'!$A:$J,10,FALSE)</f>
        <v>Normal</v>
      </c>
      <c r="K330">
        <f>VLOOKUP($A330,'Hospitalisation Details'!$A:$K,6,FALSE)</f>
        <v>29818.76</v>
      </c>
      <c r="L330" t="str">
        <f>VLOOKUP($A330,'Hospitalisation Details'!$A:$K,7,FALSE)</f>
        <v>tier - 1</v>
      </c>
      <c r="M330" t="str">
        <f>VLOOKUP($A330,'Hospitalisation Details'!$A:$K,8,FALSE)</f>
        <v>tier - 1</v>
      </c>
      <c r="N330" t="str">
        <f>VLOOKUP($A330,'Hospitalisation Details'!$A:$K,9,FALSE)</f>
        <v>R1012</v>
      </c>
      <c r="O330">
        <f>VLOOKUP($A330,'Hospitalisation Details'!$A:$K,10,FALSE)</f>
        <v>30253</v>
      </c>
      <c r="P330">
        <f>VLOOKUP($A330,'Hospitalisation Details'!$A:$K,11,FALSE)</f>
        <v>40</v>
      </c>
      <c r="Q330" t="str">
        <f>VLOOKUP($A330,'Customer Names'!$A:$E,4,FALSE)</f>
        <v xml:space="preserve"> Chris</v>
      </c>
    </row>
    <row r="331" spans="1:17" x14ac:dyDescent="0.25">
      <c r="A331" s="23" t="s">
        <v>2042</v>
      </c>
      <c r="B331" s="48">
        <f>VLOOKUP($A331,'Medical Examinations'!$A:$J,2,FALSE)</f>
        <v>23.56</v>
      </c>
      <c r="C331" s="48">
        <f>VLOOKUP($A331,'Medical Examinations'!$A:$J,3,FALSE)</f>
        <v>11.74</v>
      </c>
      <c r="D331" s="23" t="str">
        <f>VLOOKUP($A331,'Medical Examinations'!$A:$J,4,FALSE)</f>
        <v>yes</v>
      </c>
      <c r="E331" s="23" t="str">
        <f>VLOOKUP($A331,'Medical Examinations'!$A:$J,5,FALSE)</f>
        <v>No</v>
      </c>
      <c r="F331" s="23" t="str">
        <f>VLOOKUP($A331,'Medical Examinations'!$A:$J,6,FALSE)</f>
        <v>No</v>
      </c>
      <c r="G331" s="23">
        <f>VLOOKUP($A331,'Medical Examinations'!$A:$J,7,FALSE)</f>
        <v>0</v>
      </c>
      <c r="H331" s="23" t="str">
        <f>VLOOKUP($A331,'Medical Examinations'!$A:$J,8,FALSE)</f>
        <v>yes</v>
      </c>
      <c r="I331" s="23" t="str">
        <f>VLOOKUP($A331,'Medical Examinations'!$A:$J,9,FALSE)</f>
        <v>Normal Weight</v>
      </c>
      <c r="J331" s="23" t="str">
        <f>VLOOKUP($A331,'Medical Examinations'!$A:$J,10,FALSE)</f>
        <v>Diabetes</v>
      </c>
      <c r="K331">
        <f>VLOOKUP($A331,'Hospitalisation Details'!$A:$K,6,FALSE)</f>
        <v>29816.639999999999</v>
      </c>
      <c r="L331" t="str">
        <f>VLOOKUP($A331,'Hospitalisation Details'!$A:$K,7,FALSE)</f>
        <v>tier - 1</v>
      </c>
      <c r="M331" t="str">
        <f>VLOOKUP($A331,'Hospitalisation Details'!$A:$K,8,FALSE)</f>
        <v>tier - 2</v>
      </c>
      <c r="N331" t="str">
        <f>VLOOKUP($A331,'Hospitalisation Details'!$A:$K,9,FALSE)</f>
        <v>R1011</v>
      </c>
      <c r="O331">
        <f>VLOOKUP($A331,'Hospitalisation Details'!$A:$K,10,FALSE)</f>
        <v>29811</v>
      </c>
      <c r="P331">
        <f>VLOOKUP($A331,'Hospitalisation Details'!$A:$K,11,FALSE)</f>
        <v>41</v>
      </c>
      <c r="Q331" t="str">
        <f>VLOOKUP($A331,'Customer Names'!$A:$E,4,FALSE)</f>
        <v xml:space="preserve"> Yu</v>
      </c>
    </row>
    <row r="332" spans="1:17" x14ac:dyDescent="0.25">
      <c r="A332" s="26" t="s">
        <v>2041</v>
      </c>
      <c r="B332" s="47">
        <f>VLOOKUP($A332,'Medical Examinations'!$A:$J,2,FALSE)</f>
        <v>37.67</v>
      </c>
      <c r="C332" s="47">
        <f>VLOOKUP($A332,'Medical Examinations'!$A:$J,3,FALSE)</f>
        <v>5.89</v>
      </c>
      <c r="D332" s="26" t="str">
        <f>VLOOKUP($A332,'Medical Examinations'!$A:$J,4,FALSE)</f>
        <v>No</v>
      </c>
      <c r="E332" s="26" t="str">
        <f>VLOOKUP($A332,'Medical Examinations'!$A:$J,5,FALSE)</f>
        <v>No</v>
      </c>
      <c r="F332" s="26" t="str">
        <f>VLOOKUP($A332,'Medical Examinations'!$A:$J,6,FALSE)</f>
        <v>No</v>
      </c>
      <c r="G332" s="26">
        <f>VLOOKUP($A332,'Medical Examinations'!$A:$J,7,FALSE)</f>
        <v>1</v>
      </c>
      <c r="H332" s="26" t="str">
        <f>VLOOKUP($A332,'Medical Examinations'!$A:$J,8,FALSE)</f>
        <v>yes</v>
      </c>
      <c r="I332" s="26" t="str">
        <f>VLOOKUP($A332,'Medical Examinations'!$A:$J,9,FALSE)</f>
        <v>Obesity</v>
      </c>
      <c r="J332" s="26" t="str">
        <f>VLOOKUP($A332,'Medical Examinations'!$A:$J,10,FALSE)</f>
        <v>Prediabetes</v>
      </c>
      <c r="K332">
        <f>VLOOKUP($A332,'Hospitalisation Details'!$A:$K,6,FALSE)</f>
        <v>29760.6</v>
      </c>
      <c r="L332" t="str">
        <f>VLOOKUP($A332,'Hospitalisation Details'!$A:$K,7,FALSE)</f>
        <v>tier - 1</v>
      </c>
      <c r="M332" t="str">
        <f>VLOOKUP($A332,'Hospitalisation Details'!$A:$K,8,FALSE)</f>
        <v>tier - 2</v>
      </c>
      <c r="N332" t="str">
        <f>VLOOKUP($A332,'Hospitalisation Details'!$A:$K,9,FALSE)</f>
        <v>R1011</v>
      </c>
      <c r="O332">
        <f>VLOOKUP($A332,'Hospitalisation Details'!$A:$K,10,FALSE)</f>
        <v>35966</v>
      </c>
      <c r="P332">
        <f>VLOOKUP($A332,'Hospitalisation Details'!$A:$K,11,FALSE)</f>
        <v>24</v>
      </c>
      <c r="Q332" t="str">
        <f>VLOOKUP($A332,'Customer Names'!$A:$E,4,FALSE)</f>
        <v xml:space="preserve"> Caleb N</v>
      </c>
    </row>
    <row r="333" spans="1:17" x14ac:dyDescent="0.25">
      <c r="A333" s="23" t="s">
        <v>2040</v>
      </c>
      <c r="B333" s="48">
        <f>VLOOKUP($A333,'Medical Examinations'!$A:$J,2,FALSE)</f>
        <v>18.73</v>
      </c>
      <c r="C333" s="48">
        <f>VLOOKUP($A333,'Medical Examinations'!$A:$J,3,FALSE)</f>
        <v>10.64</v>
      </c>
      <c r="D333" s="23" t="str">
        <f>VLOOKUP($A333,'Medical Examinations'!$A:$J,4,FALSE)</f>
        <v>No</v>
      </c>
      <c r="E333" s="23" t="str">
        <f>VLOOKUP($A333,'Medical Examinations'!$A:$J,5,FALSE)</f>
        <v>No</v>
      </c>
      <c r="F333" s="23" t="str">
        <f>VLOOKUP($A333,'Medical Examinations'!$A:$J,6,FALSE)</f>
        <v>No</v>
      </c>
      <c r="G333" s="23">
        <f>VLOOKUP($A333,'Medical Examinations'!$A:$J,7,FALSE)</f>
        <v>2</v>
      </c>
      <c r="H333" s="23" t="str">
        <f>VLOOKUP($A333,'Medical Examinations'!$A:$J,8,FALSE)</f>
        <v>yes</v>
      </c>
      <c r="I333" s="23" t="str">
        <f>VLOOKUP($A333,'Medical Examinations'!$A:$J,9,FALSE)</f>
        <v>Normal Weight</v>
      </c>
      <c r="J333" s="23" t="str">
        <f>VLOOKUP($A333,'Medical Examinations'!$A:$J,10,FALSE)</f>
        <v>Diabetes</v>
      </c>
      <c r="K333">
        <f>VLOOKUP($A333,'Hospitalisation Details'!$A:$K,6,FALSE)</f>
        <v>29757.69</v>
      </c>
      <c r="L333" t="str">
        <f>VLOOKUP($A333,'Hospitalisation Details'!$A:$K,7,FALSE)</f>
        <v>tier - 1</v>
      </c>
      <c r="M333" t="str">
        <f>VLOOKUP($A333,'Hospitalisation Details'!$A:$K,8,FALSE)</f>
        <v>tier - 3</v>
      </c>
      <c r="N333" t="str">
        <f>VLOOKUP($A333,'Hospitalisation Details'!$A:$K,9,FALSE)</f>
        <v>R1011</v>
      </c>
      <c r="O333">
        <f>VLOOKUP($A333,'Hospitalisation Details'!$A:$K,10,FALSE)</f>
        <v>26899</v>
      </c>
      <c r="P333">
        <f>VLOOKUP($A333,'Hospitalisation Details'!$A:$K,11,FALSE)</f>
        <v>49</v>
      </c>
      <c r="Q333" t="str">
        <f>VLOOKUP($A333,'Customer Names'!$A:$E,4,FALSE)</f>
        <v xml:space="preserve"> Jason M.</v>
      </c>
    </row>
    <row r="334" spans="1:17" x14ac:dyDescent="0.25">
      <c r="A334" s="26" t="s">
        <v>2039</v>
      </c>
      <c r="B334" s="47">
        <f>VLOOKUP($A334,'Medical Examinations'!$A:$J,2,FALSE)</f>
        <v>33.090000000000003</v>
      </c>
      <c r="C334" s="47">
        <f>VLOOKUP($A334,'Medical Examinations'!$A:$J,3,FALSE)</f>
        <v>6.06</v>
      </c>
      <c r="D334" s="26" t="str">
        <f>VLOOKUP($A334,'Medical Examinations'!$A:$J,4,FALSE)</f>
        <v>No</v>
      </c>
      <c r="E334" s="26" t="str">
        <f>VLOOKUP($A334,'Medical Examinations'!$A:$J,5,FALSE)</f>
        <v>No</v>
      </c>
      <c r="F334" s="26" t="str">
        <f>VLOOKUP($A334,'Medical Examinations'!$A:$J,6,FALSE)</f>
        <v>Yes</v>
      </c>
      <c r="G334" s="26">
        <f>VLOOKUP($A334,'Medical Examinations'!$A:$J,7,FALSE)</f>
        <v>1</v>
      </c>
      <c r="H334" s="26" t="str">
        <f>VLOOKUP($A334,'Medical Examinations'!$A:$J,8,FALSE)</f>
        <v>yes</v>
      </c>
      <c r="I334" s="26" t="str">
        <f>VLOOKUP($A334,'Medical Examinations'!$A:$J,9,FALSE)</f>
        <v>Obesity</v>
      </c>
      <c r="J334" s="26" t="str">
        <f>VLOOKUP($A334,'Medical Examinations'!$A:$J,10,FALSE)</f>
        <v>Prediabetes</v>
      </c>
      <c r="K334">
        <f>VLOOKUP($A334,'Hospitalisation Details'!$A:$K,6,FALSE)</f>
        <v>29622.69</v>
      </c>
      <c r="L334" t="str">
        <f>VLOOKUP($A334,'Hospitalisation Details'!$A:$K,7,FALSE)</f>
        <v>tier - 1</v>
      </c>
      <c r="M334" t="str">
        <f>VLOOKUP($A334,'Hospitalisation Details'!$A:$K,8,FALSE)</f>
        <v>tier - 1</v>
      </c>
      <c r="N334" t="str">
        <f>VLOOKUP($A334,'Hospitalisation Details'!$A:$K,9,FALSE)</f>
        <v>R1011</v>
      </c>
      <c r="O334">
        <f>VLOOKUP($A334,'Hospitalisation Details'!$A:$K,10,FALSE)</f>
        <v>34177</v>
      </c>
      <c r="P334">
        <f>VLOOKUP($A334,'Hospitalisation Details'!$A:$K,11,FALSE)</f>
        <v>29</v>
      </c>
      <c r="Q334" t="str">
        <f>VLOOKUP($A334,'Customer Names'!$A:$E,4,FALSE)</f>
        <v xml:space="preserve"> Angela R</v>
      </c>
    </row>
    <row r="335" spans="1:17" x14ac:dyDescent="0.25">
      <c r="A335" s="23" t="s">
        <v>2038</v>
      </c>
      <c r="B335" s="48">
        <f>VLOOKUP($A335,'Medical Examinations'!$A:$J,2,FALSE)</f>
        <v>18.329999999999998</v>
      </c>
      <c r="C335" s="48">
        <f>VLOOKUP($A335,'Medical Examinations'!$A:$J,3,FALSE)</f>
        <v>7.46</v>
      </c>
      <c r="D335" s="23" t="str">
        <f>VLOOKUP($A335,'Medical Examinations'!$A:$J,4,FALSE)</f>
        <v>yes</v>
      </c>
      <c r="E335" s="23" t="str">
        <f>VLOOKUP($A335,'Medical Examinations'!$A:$J,5,FALSE)</f>
        <v>No</v>
      </c>
      <c r="F335" s="23" t="str">
        <f>VLOOKUP($A335,'Medical Examinations'!$A:$J,6,FALSE)</f>
        <v>No</v>
      </c>
      <c r="G335" s="23">
        <f>VLOOKUP($A335,'Medical Examinations'!$A:$J,7,FALSE)</f>
        <v>1</v>
      </c>
      <c r="H335" s="23" t="str">
        <f>VLOOKUP($A335,'Medical Examinations'!$A:$J,8,FALSE)</f>
        <v>yes</v>
      </c>
      <c r="I335" s="23" t="str">
        <f>VLOOKUP($A335,'Medical Examinations'!$A:$J,9,FALSE)</f>
        <v>Underweight</v>
      </c>
      <c r="J335" s="23" t="str">
        <f>VLOOKUP($A335,'Medical Examinations'!$A:$J,10,FALSE)</f>
        <v>Diabetes</v>
      </c>
      <c r="K335">
        <f>VLOOKUP($A335,'Hospitalisation Details'!$A:$K,6,FALSE)</f>
        <v>29583.8</v>
      </c>
      <c r="L335" t="str">
        <f>VLOOKUP($A335,'Hospitalisation Details'!$A:$K,7,FALSE)</f>
        <v>tier - 1</v>
      </c>
      <c r="M335" t="str">
        <f>VLOOKUP($A335,'Hospitalisation Details'!$A:$K,8,FALSE)</f>
        <v>tier - 1</v>
      </c>
      <c r="N335" t="str">
        <f>VLOOKUP($A335,'Hospitalisation Details'!$A:$K,9,FALSE)</f>
        <v>R1011</v>
      </c>
      <c r="O335">
        <f>VLOOKUP($A335,'Hospitalisation Details'!$A:$K,10,FALSE)</f>
        <v>27701</v>
      </c>
      <c r="P335">
        <f>VLOOKUP($A335,'Hospitalisation Details'!$A:$K,11,FALSE)</f>
        <v>47</v>
      </c>
      <c r="Q335" t="str">
        <f>VLOOKUP($A335,'Customer Names'!$A:$E,4,FALSE)</f>
        <v xml:space="preserve"> Keith J</v>
      </c>
    </row>
    <row r="336" spans="1:17" x14ac:dyDescent="0.25">
      <c r="A336" s="26" t="s">
        <v>2037</v>
      </c>
      <c r="B336" s="47">
        <f>VLOOKUP($A336,'Medical Examinations'!$A:$J,2,FALSE)</f>
        <v>27.74</v>
      </c>
      <c r="C336" s="47">
        <f>VLOOKUP($A336,'Medical Examinations'!$A:$J,3,FALSE)</f>
        <v>4.68</v>
      </c>
      <c r="D336" s="26" t="str">
        <f>VLOOKUP($A336,'Medical Examinations'!$A:$J,4,FALSE)</f>
        <v>yes</v>
      </c>
      <c r="E336" s="26" t="str">
        <f>VLOOKUP($A336,'Medical Examinations'!$A:$J,5,FALSE)</f>
        <v>No</v>
      </c>
      <c r="F336" s="26" t="str">
        <f>VLOOKUP($A336,'Medical Examinations'!$A:$J,6,FALSE)</f>
        <v>No</v>
      </c>
      <c r="G336" s="26">
        <f>VLOOKUP($A336,'Medical Examinations'!$A:$J,7,FALSE)</f>
        <v>2</v>
      </c>
      <c r="H336" s="26" t="str">
        <f>VLOOKUP($A336,'Medical Examinations'!$A:$J,8,FALSE)</f>
        <v>yes</v>
      </c>
      <c r="I336" s="26" t="str">
        <f>VLOOKUP($A336,'Medical Examinations'!$A:$J,9,FALSE)</f>
        <v>Overweight</v>
      </c>
      <c r="J336" s="26" t="str">
        <f>VLOOKUP($A336,'Medical Examinations'!$A:$J,10,FALSE)</f>
        <v>Normal</v>
      </c>
      <c r="K336">
        <f>VLOOKUP($A336,'Hospitalisation Details'!$A:$K,6,FALSE)</f>
        <v>29523.17</v>
      </c>
      <c r="L336" t="str">
        <f>VLOOKUP($A336,'Hospitalisation Details'!$A:$K,7,FALSE)</f>
        <v>tier - 1</v>
      </c>
      <c r="M336" t="str">
        <f>VLOOKUP($A336,'Hospitalisation Details'!$A:$K,8,FALSE)</f>
        <v>tier - 2</v>
      </c>
      <c r="N336" t="str">
        <f>VLOOKUP($A336,'Hospitalisation Details'!$A:$K,9,FALSE)</f>
        <v>R1024</v>
      </c>
      <c r="O336">
        <f>VLOOKUP($A336,'Hospitalisation Details'!$A:$K,10,FALSE)</f>
        <v>21843</v>
      </c>
      <c r="P336">
        <f>VLOOKUP($A336,'Hospitalisation Details'!$A:$K,11,FALSE)</f>
        <v>63</v>
      </c>
      <c r="Q336" t="str">
        <f>VLOOKUP($A336,'Customer Names'!$A:$E,4,FALSE)</f>
        <v xml:space="preserve"> Emma</v>
      </c>
    </row>
    <row r="337" spans="1:17" x14ac:dyDescent="0.25">
      <c r="A337" s="23" t="s">
        <v>2036</v>
      </c>
      <c r="B337" s="48">
        <f>VLOOKUP($A337,'Medical Examinations'!$A:$J,2,FALSE)</f>
        <v>24.2</v>
      </c>
      <c r="C337" s="48">
        <f>VLOOKUP($A337,'Medical Examinations'!$A:$J,3,FALSE)</f>
        <v>6.15</v>
      </c>
      <c r="D337" s="23" t="str">
        <f>VLOOKUP($A337,'Medical Examinations'!$A:$J,4,FALSE)</f>
        <v>No</v>
      </c>
      <c r="E337" s="23" t="str">
        <f>VLOOKUP($A337,'Medical Examinations'!$A:$J,5,FALSE)</f>
        <v>No</v>
      </c>
      <c r="F337" s="23" t="str">
        <f>VLOOKUP($A337,'Medical Examinations'!$A:$J,6,FALSE)</f>
        <v>No</v>
      </c>
      <c r="G337" s="23">
        <f>VLOOKUP($A337,'Medical Examinations'!$A:$J,7,FALSE)</f>
        <v>1</v>
      </c>
      <c r="H337" s="23" t="str">
        <f>VLOOKUP($A337,'Medical Examinations'!$A:$J,8,FALSE)</f>
        <v>yes</v>
      </c>
      <c r="I337" s="23" t="str">
        <f>VLOOKUP($A337,'Medical Examinations'!$A:$J,9,FALSE)</f>
        <v>Normal Weight</v>
      </c>
      <c r="J337" s="23" t="str">
        <f>VLOOKUP($A337,'Medical Examinations'!$A:$J,10,FALSE)</f>
        <v>Prediabetes</v>
      </c>
      <c r="K337">
        <f>VLOOKUP($A337,'Hospitalisation Details'!$A:$K,6,FALSE)</f>
        <v>29443.59</v>
      </c>
      <c r="L337" t="str">
        <f>VLOOKUP($A337,'Hospitalisation Details'!$A:$K,7,FALSE)</f>
        <v>tier - 1</v>
      </c>
      <c r="M337" t="str">
        <f>VLOOKUP($A337,'Hospitalisation Details'!$A:$K,8,FALSE)</f>
        <v>tier - 1</v>
      </c>
      <c r="N337" t="str">
        <f>VLOOKUP($A337,'Hospitalisation Details'!$A:$K,9,FALSE)</f>
        <v>R1011</v>
      </c>
      <c r="O337">
        <f>VLOOKUP($A337,'Hospitalisation Details'!$A:$K,10,FALSE)</f>
        <v>31974</v>
      </c>
      <c r="P337">
        <f>VLOOKUP($A337,'Hospitalisation Details'!$A:$K,11,FALSE)</f>
        <v>35</v>
      </c>
      <c r="Q337" t="str">
        <f>VLOOKUP($A337,'Customer Names'!$A:$E,4,FALSE)</f>
        <v xml:space="preserve"> Nathan A</v>
      </c>
    </row>
    <row r="338" spans="1:17" x14ac:dyDescent="0.25">
      <c r="A338" s="26" t="s">
        <v>2035</v>
      </c>
      <c r="B338" s="47">
        <f>VLOOKUP($A338,'Medical Examinations'!$A:$J,2,FALSE)</f>
        <v>22.03</v>
      </c>
      <c r="C338" s="47">
        <f>VLOOKUP($A338,'Medical Examinations'!$A:$J,3,FALSE)</f>
        <v>4.28</v>
      </c>
      <c r="D338" s="26" t="str">
        <f>VLOOKUP($A338,'Medical Examinations'!$A:$J,4,FALSE)</f>
        <v>yes</v>
      </c>
      <c r="E338" s="26" t="str">
        <f>VLOOKUP($A338,'Medical Examinations'!$A:$J,5,FALSE)</f>
        <v>No</v>
      </c>
      <c r="F338" s="26" t="str">
        <f>VLOOKUP($A338,'Medical Examinations'!$A:$J,6,FALSE)</f>
        <v>No</v>
      </c>
      <c r="G338" s="26">
        <f>VLOOKUP($A338,'Medical Examinations'!$A:$J,7,FALSE)</f>
        <v>0</v>
      </c>
      <c r="H338" s="26" t="str">
        <f>VLOOKUP($A338,'Medical Examinations'!$A:$J,8,FALSE)</f>
        <v>yes</v>
      </c>
      <c r="I338" s="26" t="str">
        <f>VLOOKUP($A338,'Medical Examinations'!$A:$J,9,FALSE)</f>
        <v>Normal Weight</v>
      </c>
      <c r="J338" s="26" t="str">
        <f>VLOOKUP($A338,'Medical Examinations'!$A:$J,10,FALSE)</f>
        <v>Normal</v>
      </c>
      <c r="K338">
        <f>VLOOKUP($A338,'Hospitalisation Details'!$A:$K,6,FALSE)</f>
        <v>29352.560000000001</v>
      </c>
      <c r="L338" t="str">
        <f>VLOOKUP($A338,'Hospitalisation Details'!$A:$K,7,FALSE)</f>
        <v>tier - 1</v>
      </c>
      <c r="M338" t="str">
        <f>VLOOKUP($A338,'Hospitalisation Details'!$A:$K,8,FALSE)</f>
        <v>tier - 1</v>
      </c>
      <c r="N338" t="str">
        <f>VLOOKUP($A338,'Hospitalisation Details'!$A:$K,9,FALSE)</f>
        <v>R1011</v>
      </c>
      <c r="O338">
        <f>VLOOKUP($A338,'Hospitalisation Details'!$A:$K,10,FALSE)</f>
        <v>31358</v>
      </c>
      <c r="P338">
        <f>VLOOKUP($A338,'Hospitalisation Details'!$A:$K,11,FALSE)</f>
        <v>37</v>
      </c>
      <c r="Q338" t="str">
        <f>VLOOKUP($A338,'Customer Names'!$A:$E,4,FALSE)</f>
        <v xml:space="preserve"> Kathryn</v>
      </c>
    </row>
    <row r="339" spans="1:17" x14ac:dyDescent="0.25">
      <c r="A339" s="23" t="s">
        <v>2034</v>
      </c>
      <c r="B339" s="48">
        <f>VLOOKUP($A339,'Medical Examinations'!$A:$J,2,FALSE)</f>
        <v>26.885000000000002</v>
      </c>
      <c r="C339" s="48">
        <f>VLOOKUP($A339,'Medical Examinations'!$A:$J,3,FALSE)</f>
        <v>9.86</v>
      </c>
      <c r="D339" s="23" t="str">
        <f>VLOOKUP($A339,'Medical Examinations'!$A:$J,4,FALSE)</f>
        <v>No</v>
      </c>
      <c r="E339" s="23" t="str">
        <f>VLOOKUP($A339,'Medical Examinations'!$A:$J,5,FALSE)</f>
        <v>No</v>
      </c>
      <c r="F339" s="23" t="str">
        <f>VLOOKUP($A339,'Medical Examinations'!$A:$J,6,FALSE)</f>
        <v>No</v>
      </c>
      <c r="G339" s="23">
        <f>VLOOKUP($A339,'Medical Examinations'!$A:$J,7,FALSE)</f>
        <v>3</v>
      </c>
      <c r="H339" s="23" t="str">
        <f>VLOOKUP($A339,'Medical Examinations'!$A:$J,8,FALSE)</f>
        <v>yes</v>
      </c>
      <c r="I339" s="23" t="str">
        <f>VLOOKUP($A339,'Medical Examinations'!$A:$J,9,FALSE)</f>
        <v>Overweight</v>
      </c>
      <c r="J339" s="23" t="str">
        <f>VLOOKUP($A339,'Medical Examinations'!$A:$J,10,FALSE)</f>
        <v>Diabetes</v>
      </c>
      <c r="K339">
        <f>VLOOKUP($A339,'Hospitalisation Details'!$A:$K,6,FALSE)</f>
        <v>29330.98</v>
      </c>
      <c r="L339" t="str">
        <f>VLOOKUP($A339,'Hospitalisation Details'!$A:$K,7,FALSE)</f>
        <v>tier - 1</v>
      </c>
      <c r="M339" t="str">
        <f>VLOOKUP($A339,'Hospitalisation Details'!$A:$K,8,FALSE)</f>
        <v>tier - 2</v>
      </c>
      <c r="N339" t="str">
        <f>VLOOKUP($A339,'Hospitalisation Details'!$A:$K,9,FALSE)</f>
        <v>R1012</v>
      </c>
      <c r="O339">
        <f>VLOOKUP($A339,'Hospitalisation Details'!$A:$K,10,FALSE)</f>
        <v>21341</v>
      </c>
      <c r="P339">
        <f>VLOOKUP($A339,'Hospitalisation Details'!$A:$K,11,FALSE)</f>
        <v>65</v>
      </c>
      <c r="Q339" t="str">
        <f>VLOOKUP($A339,'Customer Names'!$A:$E,4,FALSE)</f>
        <v xml:space="preserve"> Elizabeth H.</v>
      </c>
    </row>
    <row r="340" spans="1:17" x14ac:dyDescent="0.25">
      <c r="A340" s="26" t="s">
        <v>2033</v>
      </c>
      <c r="B340" s="47">
        <f>VLOOKUP($A340,'Medical Examinations'!$A:$J,2,FALSE)</f>
        <v>16.36</v>
      </c>
      <c r="C340" s="47">
        <f>VLOOKUP($A340,'Medical Examinations'!$A:$J,3,FALSE)</f>
        <v>11.19</v>
      </c>
      <c r="D340" s="26" t="str">
        <f>VLOOKUP($A340,'Medical Examinations'!$A:$J,4,FALSE)</f>
        <v>No</v>
      </c>
      <c r="E340" s="26" t="str">
        <f>VLOOKUP($A340,'Medical Examinations'!$A:$J,5,FALSE)</f>
        <v>No</v>
      </c>
      <c r="F340" s="26" t="str">
        <f>VLOOKUP($A340,'Medical Examinations'!$A:$J,6,FALSE)</f>
        <v>No</v>
      </c>
      <c r="G340" s="26">
        <f>VLOOKUP($A340,'Medical Examinations'!$A:$J,7,FALSE)</f>
        <v>0</v>
      </c>
      <c r="H340" s="26" t="str">
        <f>VLOOKUP($A340,'Medical Examinations'!$A:$J,8,FALSE)</f>
        <v>yes</v>
      </c>
      <c r="I340" s="26" t="str">
        <f>VLOOKUP($A340,'Medical Examinations'!$A:$J,9,FALSE)</f>
        <v>Underweight</v>
      </c>
      <c r="J340" s="26" t="str">
        <f>VLOOKUP($A340,'Medical Examinations'!$A:$J,10,FALSE)</f>
        <v>Diabetes</v>
      </c>
      <c r="K340">
        <f>VLOOKUP($A340,'Hospitalisation Details'!$A:$K,6,FALSE)</f>
        <v>29227.599999999999</v>
      </c>
      <c r="L340" t="str">
        <f>VLOOKUP($A340,'Hospitalisation Details'!$A:$K,7,FALSE)</f>
        <v>tier - 1</v>
      </c>
      <c r="M340" t="str">
        <f>VLOOKUP($A340,'Hospitalisation Details'!$A:$K,8,FALSE)</f>
        <v>tier - 3</v>
      </c>
      <c r="N340" t="str">
        <f>VLOOKUP($A340,'Hospitalisation Details'!$A:$K,9,FALSE)</f>
        <v>R1012</v>
      </c>
      <c r="O340">
        <f>VLOOKUP($A340,'Hospitalisation Details'!$A:$K,10,FALSE)</f>
        <v>28692</v>
      </c>
      <c r="P340">
        <f>VLOOKUP($A340,'Hospitalisation Details'!$A:$K,11,FALSE)</f>
        <v>44</v>
      </c>
      <c r="Q340" t="str">
        <f>VLOOKUP($A340,'Customer Names'!$A:$E,4,FALSE)</f>
        <v xml:space="preserve"> Ben</v>
      </c>
    </row>
    <row r="341" spans="1:17" x14ac:dyDescent="0.25">
      <c r="A341" s="23" t="s">
        <v>2032</v>
      </c>
      <c r="B341" s="48">
        <f>VLOOKUP($A341,'Medical Examinations'!$A:$J,2,FALSE)</f>
        <v>32.299999999999997</v>
      </c>
      <c r="C341" s="48">
        <f>VLOOKUP($A341,'Medical Examinations'!$A:$J,3,FALSE)</f>
        <v>4.8899999999999997</v>
      </c>
      <c r="D341" s="23" t="str">
        <f>VLOOKUP($A341,'Medical Examinations'!$A:$J,4,FALSE)</f>
        <v>yes</v>
      </c>
      <c r="E341" s="23" t="str">
        <f>VLOOKUP($A341,'Medical Examinations'!$A:$J,5,FALSE)</f>
        <v>No</v>
      </c>
      <c r="F341" s="23" t="str">
        <f>VLOOKUP($A341,'Medical Examinations'!$A:$J,6,FALSE)</f>
        <v>Yes</v>
      </c>
      <c r="G341" s="23">
        <f>VLOOKUP($A341,'Medical Examinations'!$A:$J,7,FALSE)</f>
        <v>1</v>
      </c>
      <c r="H341" s="23" t="str">
        <f>VLOOKUP($A341,'Medical Examinations'!$A:$J,8,FALSE)</f>
        <v>No</v>
      </c>
      <c r="I341" s="23" t="str">
        <f>VLOOKUP($A341,'Medical Examinations'!$A:$J,9,FALSE)</f>
        <v>Obesity</v>
      </c>
      <c r="J341" s="23" t="str">
        <f>VLOOKUP($A341,'Medical Examinations'!$A:$J,10,FALSE)</f>
        <v>Normal</v>
      </c>
      <c r="K341">
        <f>VLOOKUP($A341,'Hospitalisation Details'!$A:$K,6,FALSE)</f>
        <v>29186.48</v>
      </c>
      <c r="L341" t="str">
        <f>VLOOKUP($A341,'Hospitalisation Details'!$A:$K,7,FALSE)</f>
        <v>tier - 1</v>
      </c>
      <c r="M341" t="str">
        <f>VLOOKUP($A341,'Hospitalisation Details'!$A:$K,8,FALSE)</f>
        <v>tier - 3</v>
      </c>
      <c r="N341" t="str">
        <f>VLOOKUP($A341,'Hospitalisation Details'!$A:$K,9,FALSE)</f>
        <v>R1024</v>
      </c>
      <c r="O341">
        <f>VLOOKUP($A341,'Hospitalisation Details'!$A:$K,10,FALSE)</f>
        <v>25393</v>
      </c>
      <c r="P341">
        <f>VLOOKUP($A341,'Hospitalisation Details'!$A:$K,11,FALSE)</f>
        <v>53</v>
      </c>
      <c r="Q341" t="str">
        <f>VLOOKUP($A341,'Customer Names'!$A:$E,4,FALSE)</f>
        <v xml:space="preserve"> Cheryl A</v>
      </c>
    </row>
    <row r="342" spans="1:17" x14ac:dyDescent="0.25">
      <c r="A342" s="26" t="s">
        <v>2031</v>
      </c>
      <c r="B342" s="47">
        <f>VLOOKUP($A342,'Medical Examinations'!$A:$J,2,FALSE)</f>
        <v>16.05</v>
      </c>
      <c r="C342" s="47">
        <f>VLOOKUP($A342,'Medical Examinations'!$A:$J,3,FALSE)</f>
        <v>4.3499999999999996</v>
      </c>
      <c r="D342" s="26" t="str">
        <f>VLOOKUP($A342,'Medical Examinations'!$A:$J,4,FALSE)</f>
        <v>yes</v>
      </c>
      <c r="E342" s="26" t="str">
        <f>VLOOKUP($A342,'Medical Examinations'!$A:$J,5,FALSE)</f>
        <v>No</v>
      </c>
      <c r="F342" s="26" t="str">
        <f>VLOOKUP($A342,'Medical Examinations'!$A:$J,6,FALSE)</f>
        <v>No</v>
      </c>
      <c r="G342" s="26">
        <f>VLOOKUP($A342,'Medical Examinations'!$A:$J,7,FALSE)</f>
        <v>0</v>
      </c>
      <c r="H342" s="26" t="str">
        <f>VLOOKUP($A342,'Medical Examinations'!$A:$J,8,FALSE)</f>
        <v>yes</v>
      </c>
      <c r="I342" s="26" t="str">
        <f>VLOOKUP($A342,'Medical Examinations'!$A:$J,9,FALSE)</f>
        <v>Underweight</v>
      </c>
      <c r="J342" s="26" t="str">
        <f>VLOOKUP($A342,'Medical Examinations'!$A:$J,10,FALSE)</f>
        <v>Normal</v>
      </c>
      <c r="K342">
        <f>VLOOKUP($A342,'Hospitalisation Details'!$A:$K,6,FALSE)</f>
        <v>29160.39</v>
      </c>
      <c r="L342" t="str">
        <f>VLOOKUP($A342,'Hospitalisation Details'!$A:$K,7,FALSE)</f>
        <v>tier - 1</v>
      </c>
      <c r="M342" t="str">
        <f>VLOOKUP($A342,'Hospitalisation Details'!$A:$K,8,FALSE)</f>
        <v>tier - 2</v>
      </c>
      <c r="N342" t="str">
        <f>VLOOKUP($A342,'Hospitalisation Details'!$A:$K,9,FALSE)</f>
        <v>R1011</v>
      </c>
      <c r="O342">
        <f>VLOOKUP($A342,'Hospitalisation Details'!$A:$K,10,FALSE)</f>
        <v>28072</v>
      </c>
      <c r="P342">
        <f>VLOOKUP($A342,'Hospitalisation Details'!$A:$K,11,FALSE)</f>
        <v>46</v>
      </c>
      <c r="Q342" t="str">
        <f>VLOOKUP($A342,'Customer Names'!$A:$E,4,FALSE)</f>
        <v xml:space="preserve"> Kimberly A</v>
      </c>
    </row>
    <row r="343" spans="1:17" x14ac:dyDescent="0.25">
      <c r="A343" s="23" t="s">
        <v>2030</v>
      </c>
      <c r="B343" s="48">
        <f>VLOOKUP($A343,'Medical Examinations'!$A:$J,2,FALSE)</f>
        <v>29.07</v>
      </c>
      <c r="C343" s="48">
        <f>VLOOKUP($A343,'Medical Examinations'!$A:$J,3,FALSE)</f>
        <v>8.66</v>
      </c>
      <c r="D343" s="23" t="str">
        <f>VLOOKUP($A343,'Medical Examinations'!$A:$J,4,FALSE)</f>
        <v>yes</v>
      </c>
      <c r="E343" s="23" t="str">
        <f>VLOOKUP($A343,'Medical Examinations'!$A:$J,5,FALSE)</f>
        <v>No</v>
      </c>
      <c r="F343" s="23" t="str">
        <f>VLOOKUP($A343,'Medical Examinations'!$A:$J,6,FALSE)</f>
        <v>No</v>
      </c>
      <c r="G343" s="23">
        <f>VLOOKUP($A343,'Medical Examinations'!$A:$J,7,FALSE)</f>
        <v>2</v>
      </c>
      <c r="H343" s="23" t="str">
        <f>VLOOKUP($A343,'Medical Examinations'!$A:$J,8,FALSE)</f>
        <v>yes</v>
      </c>
      <c r="I343" s="23" t="str">
        <f>VLOOKUP($A343,'Medical Examinations'!$A:$J,9,FALSE)</f>
        <v>Overweight</v>
      </c>
      <c r="J343" s="23" t="str">
        <f>VLOOKUP($A343,'Medical Examinations'!$A:$J,10,FALSE)</f>
        <v>Diabetes</v>
      </c>
      <c r="K343">
        <f>VLOOKUP($A343,'Hospitalisation Details'!$A:$K,6,FALSE)</f>
        <v>29141.360000000001</v>
      </c>
      <c r="L343" t="str">
        <f>VLOOKUP($A343,'Hospitalisation Details'!$A:$K,7,FALSE)</f>
        <v>tier - 1</v>
      </c>
      <c r="M343" t="str">
        <f>VLOOKUP($A343,'Hospitalisation Details'!$A:$K,8,FALSE)</f>
        <v>tier - 3</v>
      </c>
      <c r="N343" t="str">
        <f>VLOOKUP($A343,'Hospitalisation Details'!$A:$K,9,FALSE)</f>
        <v>R1012</v>
      </c>
      <c r="O343">
        <f>VLOOKUP($A343,'Hospitalisation Details'!$A:$K,10,FALSE)</f>
        <v>22639</v>
      </c>
      <c r="P343">
        <f>VLOOKUP($A343,'Hospitalisation Details'!$A:$K,11,FALSE)</f>
        <v>61</v>
      </c>
      <c r="Q343" t="str">
        <f>VLOOKUP($A343,'Customer Names'!$A:$E,4,FALSE)</f>
        <v xml:space="preserve"> Cynthia</v>
      </c>
    </row>
    <row r="344" spans="1:17" x14ac:dyDescent="0.25">
      <c r="A344" s="26" t="s">
        <v>2029</v>
      </c>
      <c r="B344" s="47">
        <f>VLOOKUP($A344,'Medical Examinations'!$A:$J,2,FALSE)</f>
        <v>17.43</v>
      </c>
      <c r="C344" s="47">
        <f>VLOOKUP($A344,'Medical Examinations'!$A:$J,3,FALSE)</f>
        <v>8.64</v>
      </c>
      <c r="D344" s="26" t="str">
        <f>VLOOKUP($A344,'Medical Examinations'!$A:$J,4,FALSE)</f>
        <v>No</v>
      </c>
      <c r="E344" s="26" t="str">
        <f>VLOOKUP($A344,'Medical Examinations'!$A:$J,5,FALSE)</f>
        <v>No</v>
      </c>
      <c r="F344" s="26" t="str">
        <f>VLOOKUP($A344,'Medical Examinations'!$A:$J,6,FALSE)</f>
        <v>No</v>
      </c>
      <c r="G344" s="26">
        <f>VLOOKUP($A344,'Medical Examinations'!$A:$J,7,FALSE)</f>
        <v>0</v>
      </c>
      <c r="H344" s="26" t="str">
        <f>VLOOKUP($A344,'Medical Examinations'!$A:$J,8,FALSE)</f>
        <v>yes</v>
      </c>
      <c r="I344" s="26" t="str">
        <f>VLOOKUP($A344,'Medical Examinations'!$A:$J,9,FALSE)</f>
        <v>Underweight</v>
      </c>
      <c r="J344" s="26" t="str">
        <f>VLOOKUP($A344,'Medical Examinations'!$A:$J,10,FALSE)</f>
        <v>Diabetes</v>
      </c>
      <c r="K344">
        <f>VLOOKUP($A344,'Hospitalisation Details'!$A:$K,6,FALSE)</f>
        <v>29114.77</v>
      </c>
      <c r="L344" t="str">
        <f>VLOOKUP($A344,'Hospitalisation Details'!$A:$K,7,FALSE)</f>
        <v>tier - 1</v>
      </c>
      <c r="M344" t="str">
        <f>VLOOKUP($A344,'Hospitalisation Details'!$A:$K,8,FALSE)</f>
        <v>tier - 1</v>
      </c>
      <c r="N344" t="str">
        <f>VLOOKUP($A344,'Hospitalisation Details'!$A:$K,9,FALSE)</f>
        <v>R1011</v>
      </c>
      <c r="O344">
        <f>VLOOKUP($A344,'Hospitalisation Details'!$A:$K,10,FALSE)</f>
        <v>28823</v>
      </c>
      <c r="P344">
        <f>VLOOKUP($A344,'Hospitalisation Details'!$A:$K,11,FALSE)</f>
        <v>44</v>
      </c>
      <c r="Q344" t="str">
        <f>VLOOKUP($A344,'Customer Names'!$A:$E,4,FALSE)</f>
        <v xml:space="preserve"> Jessica</v>
      </c>
    </row>
    <row r="345" spans="1:17" x14ac:dyDescent="0.25">
      <c r="A345" s="23" t="s">
        <v>2028</v>
      </c>
      <c r="B345" s="48">
        <f>VLOOKUP($A345,'Medical Examinations'!$A:$J,2,FALSE)</f>
        <v>19.329999999999998</v>
      </c>
      <c r="C345" s="48">
        <f>VLOOKUP($A345,'Medical Examinations'!$A:$J,3,FALSE)</f>
        <v>4.2699999999999996</v>
      </c>
      <c r="D345" s="23" t="str">
        <f>VLOOKUP($A345,'Medical Examinations'!$A:$J,4,FALSE)</f>
        <v>No</v>
      </c>
      <c r="E345" s="23" t="str">
        <f>VLOOKUP($A345,'Medical Examinations'!$A:$J,5,FALSE)</f>
        <v>No</v>
      </c>
      <c r="F345" s="23" t="str">
        <f>VLOOKUP($A345,'Medical Examinations'!$A:$J,6,FALSE)</f>
        <v>No</v>
      </c>
      <c r="G345" s="23">
        <f>VLOOKUP($A345,'Medical Examinations'!$A:$J,7,FALSE)</f>
        <v>0</v>
      </c>
      <c r="H345" s="23" t="str">
        <f>VLOOKUP($A345,'Medical Examinations'!$A:$J,8,FALSE)</f>
        <v>yes</v>
      </c>
      <c r="I345" s="23" t="str">
        <f>VLOOKUP($A345,'Medical Examinations'!$A:$J,9,FALSE)</f>
        <v>Normal Weight</v>
      </c>
      <c r="J345" s="23" t="str">
        <f>VLOOKUP($A345,'Medical Examinations'!$A:$J,10,FALSE)</f>
        <v>Normal</v>
      </c>
      <c r="K345">
        <f>VLOOKUP($A345,'Hospitalisation Details'!$A:$K,6,FALSE)</f>
        <v>29114.21</v>
      </c>
      <c r="L345" t="str">
        <f>VLOOKUP($A345,'Hospitalisation Details'!$A:$K,7,FALSE)</f>
        <v>tier - 1</v>
      </c>
      <c r="M345" t="str">
        <f>VLOOKUP($A345,'Hospitalisation Details'!$A:$K,8,FALSE)</f>
        <v>tier - 3</v>
      </c>
      <c r="N345" t="str">
        <f>VLOOKUP($A345,'Hospitalisation Details'!$A:$K,9,FALSE)</f>
        <v>R1011</v>
      </c>
      <c r="O345">
        <f>VLOOKUP($A345,'Hospitalisation Details'!$A:$K,10,FALSE)</f>
        <v>29416</v>
      </c>
      <c r="P345">
        <f>VLOOKUP($A345,'Hospitalisation Details'!$A:$K,11,FALSE)</f>
        <v>42</v>
      </c>
      <c r="Q345" t="str">
        <f>VLOOKUP($A345,'Customer Names'!$A:$E,4,FALSE)</f>
        <v xml:space="preserve"> Bruce</v>
      </c>
    </row>
    <row r="346" spans="1:17" x14ac:dyDescent="0.25">
      <c r="A346" s="26" t="s">
        <v>2027</v>
      </c>
      <c r="B346" s="47">
        <f>VLOOKUP($A346,'Medical Examinations'!$A:$J,2,FALSE)</f>
        <v>30.52</v>
      </c>
      <c r="C346" s="47">
        <f>VLOOKUP($A346,'Medical Examinations'!$A:$J,3,FALSE)</f>
        <v>4.21</v>
      </c>
      <c r="D346" s="26" t="str">
        <f>VLOOKUP($A346,'Medical Examinations'!$A:$J,4,FALSE)</f>
        <v>No</v>
      </c>
      <c r="E346" s="26" t="str">
        <f>VLOOKUP($A346,'Medical Examinations'!$A:$J,5,FALSE)</f>
        <v>No</v>
      </c>
      <c r="F346" s="26" t="str">
        <f>VLOOKUP($A346,'Medical Examinations'!$A:$J,6,FALSE)</f>
        <v>No</v>
      </c>
      <c r="G346" s="26">
        <f>VLOOKUP($A346,'Medical Examinations'!$A:$J,7,FALSE)</f>
        <v>1</v>
      </c>
      <c r="H346" s="26" t="str">
        <f>VLOOKUP($A346,'Medical Examinations'!$A:$J,8,FALSE)</f>
        <v>yes</v>
      </c>
      <c r="I346" s="26" t="str">
        <f>VLOOKUP($A346,'Medical Examinations'!$A:$J,9,FALSE)</f>
        <v>Obesity</v>
      </c>
      <c r="J346" s="26" t="str">
        <f>VLOOKUP($A346,'Medical Examinations'!$A:$J,10,FALSE)</f>
        <v>Normal</v>
      </c>
      <c r="K346">
        <f>VLOOKUP($A346,'Hospitalisation Details'!$A:$K,6,FALSE)</f>
        <v>29007.82</v>
      </c>
      <c r="L346" t="str">
        <f>VLOOKUP($A346,'Hospitalisation Details'!$A:$K,7,FALSE)</f>
        <v>tier - 1</v>
      </c>
      <c r="M346" t="str">
        <f>VLOOKUP($A346,'Hospitalisation Details'!$A:$K,8,FALSE)</f>
        <v>tier - 3</v>
      </c>
      <c r="N346" t="str">
        <f>VLOOKUP($A346,'Hospitalisation Details'!$A:$K,9,FALSE)</f>
        <v>R1011</v>
      </c>
      <c r="O346">
        <f>VLOOKUP($A346,'Hospitalisation Details'!$A:$K,10,FALSE)</f>
        <v>33792</v>
      </c>
      <c r="P346">
        <f>VLOOKUP($A346,'Hospitalisation Details'!$A:$K,11,FALSE)</f>
        <v>30</v>
      </c>
      <c r="Q346" t="str">
        <f>VLOOKUP($A346,'Customer Names'!$A:$E,4,FALSE)</f>
        <v xml:space="preserve"> Allison</v>
      </c>
    </row>
    <row r="347" spans="1:17" x14ac:dyDescent="0.25">
      <c r="A347" s="23" t="s">
        <v>2026</v>
      </c>
      <c r="B347" s="48">
        <f>VLOOKUP($A347,'Medical Examinations'!$A:$J,2,FALSE)</f>
        <v>39.21</v>
      </c>
      <c r="C347" s="48">
        <f>VLOOKUP($A347,'Medical Examinations'!$A:$J,3,FALSE)</f>
        <v>5.04</v>
      </c>
      <c r="D347" s="23" t="str">
        <f>VLOOKUP($A347,'Medical Examinations'!$A:$J,4,FALSE)</f>
        <v>No</v>
      </c>
      <c r="E347" s="23" t="str">
        <f>VLOOKUP($A347,'Medical Examinations'!$A:$J,5,FALSE)</f>
        <v>No</v>
      </c>
      <c r="F347" s="23" t="str">
        <f>VLOOKUP($A347,'Medical Examinations'!$A:$J,6,FALSE)</f>
        <v>Yes</v>
      </c>
      <c r="G347" s="23">
        <f>VLOOKUP($A347,'Medical Examinations'!$A:$J,7,FALSE)</f>
        <v>1</v>
      </c>
      <c r="H347" s="23" t="str">
        <f>VLOOKUP($A347,'Medical Examinations'!$A:$J,8,FALSE)</f>
        <v>yes</v>
      </c>
      <c r="I347" s="23" t="str">
        <f>VLOOKUP($A347,'Medical Examinations'!$A:$J,9,FALSE)</f>
        <v>Obesity</v>
      </c>
      <c r="J347" s="23" t="str">
        <f>VLOOKUP($A347,'Medical Examinations'!$A:$J,10,FALSE)</f>
        <v>Normal</v>
      </c>
      <c r="K347">
        <f>VLOOKUP($A347,'Hospitalisation Details'!$A:$K,6,FALSE)</f>
        <v>28998.68</v>
      </c>
      <c r="L347" t="str">
        <f>VLOOKUP($A347,'Hospitalisation Details'!$A:$K,7,FALSE)</f>
        <v>tier - 1</v>
      </c>
      <c r="M347" t="str">
        <f>VLOOKUP($A347,'Hospitalisation Details'!$A:$K,8,FALSE)</f>
        <v>tier - 3</v>
      </c>
      <c r="N347" t="str">
        <f>VLOOKUP($A347,'Hospitalisation Details'!$A:$K,9,FALSE)</f>
        <v>R1011</v>
      </c>
      <c r="O347">
        <f>VLOOKUP($A347,'Hospitalisation Details'!$A:$K,10,FALSE)</f>
        <v>37865</v>
      </c>
      <c r="P347">
        <f>VLOOKUP($A347,'Hospitalisation Details'!$A:$K,11,FALSE)</f>
        <v>19</v>
      </c>
      <c r="Q347" t="str">
        <f>VLOOKUP($A347,'Customer Names'!$A:$E,4,FALSE)</f>
        <v xml:space="preserve"> Alex</v>
      </c>
    </row>
    <row r="348" spans="1:17" x14ac:dyDescent="0.25">
      <c r="A348" s="26" t="s">
        <v>2025</v>
      </c>
      <c r="B348" s="47">
        <f>VLOOKUP($A348,'Medical Examinations'!$A:$J,2,FALSE)</f>
        <v>26.98</v>
      </c>
      <c r="C348" s="47">
        <f>VLOOKUP($A348,'Medical Examinations'!$A:$J,3,FALSE)</f>
        <v>5.21</v>
      </c>
      <c r="D348" s="26" t="str">
        <f>VLOOKUP($A348,'Medical Examinations'!$A:$J,4,FALSE)</f>
        <v>yes</v>
      </c>
      <c r="E348" s="26" t="str">
        <f>VLOOKUP($A348,'Medical Examinations'!$A:$J,5,FALSE)</f>
        <v>No</v>
      </c>
      <c r="F348" s="26" t="str">
        <f>VLOOKUP($A348,'Medical Examinations'!$A:$J,6,FALSE)</f>
        <v>No</v>
      </c>
      <c r="G348" s="26">
        <f>VLOOKUP($A348,'Medical Examinations'!$A:$J,7,FALSE)</f>
        <v>2</v>
      </c>
      <c r="H348" s="26" t="str">
        <f>VLOOKUP($A348,'Medical Examinations'!$A:$J,8,FALSE)</f>
        <v>yes</v>
      </c>
      <c r="I348" s="26" t="str">
        <f>VLOOKUP($A348,'Medical Examinations'!$A:$J,9,FALSE)</f>
        <v>Overweight</v>
      </c>
      <c r="J348" s="26" t="str">
        <f>VLOOKUP($A348,'Medical Examinations'!$A:$J,10,FALSE)</f>
        <v>Normal</v>
      </c>
      <c r="K348">
        <f>VLOOKUP($A348,'Hospitalisation Details'!$A:$K,6,FALSE)</f>
        <v>28950.47</v>
      </c>
      <c r="L348" t="str">
        <f>VLOOKUP($A348,'Hospitalisation Details'!$A:$K,7,FALSE)</f>
        <v>tier - 1</v>
      </c>
      <c r="M348" t="str">
        <f>VLOOKUP($A348,'Hospitalisation Details'!$A:$K,8,FALSE)</f>
        <v>tier - 1</v>
      </c>
      <c r="N348" t="str">
        <f>VLOOKUP($A348,'Hospitalisation Details'!$A:$K,9,FALSE)</f>
        <v>R1012</v>
      </c>
      <c r="O348">
        <f>VLOOKUP($A348,'Hospitalisation Details'!$A:$K,10,FALSE)</f>
        <v>21889</v>
      </c>
      <c r="P348">
        <f>VLOOKUP($A348,'Hospitalisation Details'!$A:$K,11,FALSE)</f>
        <v>63</v>
      </c>
      <c r="Q348" t="str">
        <f>VLOOKUP($A348,'Customer Names'!$A:$E,4,FALSE)</f>
        <v xml:space="preserve"> Gabriela</v>
      </c>
    </row>
    <row r="349" spans="1:17" x14ac:dyDescent="0.25">
      <c r="A349" s="23" t="s">
        <v>2024</v>
      </c>
      <c r="B349" s="48">
        <f>VLOOKUP($A349,'Medical Examinations'!$A:$J,2,FALSE)</f>
        <v>25.84</v>
      </c>
      <c r="C349" s="48">
        <f>VLOOKUP($A349,'Medical Examinations'!$A:$J,3,FALSE)</f>
        <v>8.83</v>
      </c>
      <c r="D349" s="23" t="str">
        <f>VLOOKUP($A349,'Medical Examinations'!$A:$J,4,FALSE)</f>
        <v>No</v>
      </c>
      <c r="E349" s="23" t="str">
        <f>VLOOKUP($A349,'Medical Examinations'!$A:$J,5,FALSE)</f>
        <v>No</v>
      </c>
      <c r="F349" s="23" t="str">
        <f>VLOOKUP($A349,'Medical Examinations'!$A:$J,6,FALSE)</f>
        <v>No</v>
      </c>
      <c r="G349" s="23">
        <f>VLOOKUP($A349,'Medical Examinations'!$A:$J,7,FALSE)</f>
        <v>0</v>
      </c>
      <c r="H349" s="23" t="str">
        <f>VLOOKUP($A349,'Medical Examinations'!$A:$J,8,FALSE)</f>
        <v>No</v>
      </c>
      <c r="I349" s="23" t="str">
        <f>VLOOKUP($A349,'Medical Examinations'!$A:$J,9,FALSE)</f>
        <v>Overweight</v>
      </c>
      <c r="J349" s="23" t="str">
        <f>VLOOKUP($A349,'Medical Examinations'!$A:$J,10,FALSE)</f>
        <v>Diabetes</v>
      </c>
      <c r="K349">
        <f>VLOOKUP($A349,'Hospitalisation Details'!$A:$K,6,FALSE)</f>
        <v>28923.14</v>
      </c>
      <c r="L349" t="str">
        <f>VLOOKUP($A349,'Hospitalisation Details'!$A:$K,7,FALSE)</f>
        <v>tier - 1</v>
      </c>
      <c r="M349" t="str">
        <f>VLOOKUP($A349,'Hospitalisation Details'!$A:$K,8,FALSE)</f>
        <v>tier - 1</v>
      </c>
      <c r="N349" t="str">
        <f>VLOOKUP($A349,'Hospitalisation Details'!$A:$K,9,FALSE)</f>
        <v>R1012</v>
      </c>
      <c r="O349">
        <f>VLOOKUP($A349,'Hospitalisation Details'!$A:$K,10,FALSE)</f>
        <v>22852</v>
      </c>
      <c r="P349">
        <f>VLOOKUP($A349,'Hospitalisation Details'!$A:$K,11,FALSE)</f>
        <v>60</v>
      </c>
      <c r="Q349" t="str">
        <f>VLOOKUP($A349,'Customer Names'!$A:$E,4,FALSE)</f>
        <v xml:space="preserve"> Sharon</v>
      </c>
    </row>
    <row r="350" spans="1:17" x14ac:dyDescent="0.25">
      <c r="A350" s="26" t="s">
        <v>2023</v>
      </c>
      <c r="B350" s="47">
        <f>VLOOKUP($A350,'Medical Examinations'!$A:$J,2,FALSE)</f>
        <v>28.31</v>
      </c>
      <c r="C350" s="47">
        <f>VLOOKUP($A350,'Medical Examinations'!$A:$J,3,FALSE)</f>
        <v>8.4700000000000006</v>
      </c>
      <c r="D350" s="26" t="str">
        <f>VLOOKUP($A350,'Medical Examinations'!$A:$J,4,FALSE)</f>
        <v>yes</v>
      </c>
      <c r="E350" s="26" t="str">
        <f>VLOOKUP($A350,'Medical Examinations'!$A:$J,5,FALSE)</f>
        <v>No</v>
      </c>
      <c r="F350" s="26" t="str">
        <f>VLOOKUP($A350,'Medical Examinations'!$A:$J,6,FALSE)</f>
        <v>No</v>
      </c>
      <c r="G350" s="26">
        <f>VLOOKUP($A350,'Medical Examinations'!$A:$J,7,FALSE)</f>
        <v>2</v>
      </c>
      <c r="H350" s="26" t="str">
        <f>VLOOKUP($A350,'Medical Examinations'!$A:$J,8,FALSE)</f>
        <v>yes</v>
      </c>
      <c r="I350" s="26" t="str">
        <f>VLOOKUP($A350,'Medical Examinations'!$A:$J,9,FALSE)</f>
        <v>Overweight</v>
      </c>
      <c r="J350" s="26" t="str">
        <f>VLOOKUP($A350,'Medical Examinations'!$A:$J,10,FALSE)</f>
        <v>Diabetes</v>
      </c>
      <c r="K350">
        <f>VLOOKUP($A350,'Hospitalisation Details'!$A:$K,6,FALSE)</f>
        <v>28868.66</v>
      </c>
      <c r="L350" t="str">
        <f>VLOOKUP($A350,'Hospitalisation Details'!$A:$K,7,FALSE)</f>
        <v>tier - 1</v>
      </c>
      <c r="M350" t="str">
        <f>VLOOKUP($A350,'Hospitalisation Details'!$A:$K,8,FALSE)</f>
        <v>tier - 2</v>
      </c>
      <c r="N350" t="str">
        <f>VLOOKUP($A350,'Hospitalisation Details'!$A:$K,9,FALSE)</f>
        <v>R1012</v>
      </c>
      <c r="O350">
        <f>VLOOKUP($A350,'Hospitalisation Details'!$A:$K,10,FALSE)</f>
        <v>22496</v>
      </c>
      <c r="P350">
        <f>VLOOKUP($A350,'Hospitalisation Details'!$A:$K,11,FALSE)</f>
        <v>61</v>
      </c>
      <c r="Q350" t="str">
        <f>VLOOKUP($A350,'Customer Names'!$A:$E,4,FALSE)</f>
        <v xml:space="preserve"> Jason A</v>
      </c>
    </row>
    <row r="351" spans="1:17" x14ac:dyDescent="0.25">
      <c r="A351" s="23" t="s">
        <v>2022</v>
      </c>
      <c r="B351" s="48">
        <f>VLOOKUP($A351,'Medical Examinations'!$A:$J,2,FALSE)</f>
        <v>23.94</v>
      </c>
      <c r="C351" s="48">
        <f>VLOOKUP($A351,'Medical Examinations'!$A:$J,3,FALSE)</f>
        <v>4.2</v>
      </c>
      <c r="D351" s="23" t="str">
        <f>VLOOKUP($A351,'Medical Examinations'!$A:$J,4,FALSE)</f>
        <v>No</v>
      </c>
      <c r="E351" s="23" t="str">
        <f>VLOOKUP($A351,'Medical Examinations'!$A:$J,5,FALSE)</f>
        <v>No</v>
      </c>
      <c r="F351" s="23" t="str">
        <f>VLOOKUP($A351,'Medical Examinations'!$A:$J,6,FALSE)</f>
        <v>No</v>
      </c>
      <c r="G351" s="23">
        <f>VLOOKUP($A351,'Medical Examinations'!$A:$J,7,FALSE)</f>
        <v>0</v>
      </c>
      <c r="H351" s="23" t="str">
        <f>VLOOKUP($A351,'Medical Examinations'!$A:$J,8,FALSE)</f>
        <v>yes</v>
      </c>
      <c r="I351" s="23" t="str">
        <f>VLOOKUP($A351,'Medical Examinations'!$A:$J,9,FALSE)</f>
        <v>Normal Weight</v>
      </c>
      <c r="J351" s="23" t="str">
        <f>VLOOKUP($A351,'Medical Examinations'!$A:$J,10,FALSE)</f>
        <v>Normal</v>
      </c>
      <c r="K351">
        <f>VLOOKUP($A351,'Hospitalisation Details'!$A:$K,6,FALSE)</f>
        <v>28716.14</v>
      </c>
      <c r="L351" t="str">
        <f>VLOOKUP($A351,'Hospitalisation Details'!$A:$K,7,FALSE)</f>
        <v>tier - 1</v>
      </c>
      <c r="M351" t="str">
        <f>VLOOKUP($A351,'Hospitalisation Details'!$A:$K,8,FALSE)</f>
        <v>tier - 3</v>
      </c>
      <c r="N351" t="str">
        <f>VLOOKUP($A351,'Hospitalisation Details'!$A:$K,9,FALSE)</f>
        <v>R1011</v>
      </c>
      <c r="O351">
        <f>VLOOKUP($A351,'Hospitalisation Details'!$A:$K,10,FALSE)</f>
        <v>33212</v>
      </c>
      <c r="P351">
        <f>VLOOKUP($A351,'Hospitalisation Details'!$A:$K,11,FALSE)</f>
        <v>32</v>
      </c>
      <c r="Q351" t="str">
        <f>VLOOKUP($A351,'Customer Names'!$A:$E,4,FALSE)</f>
        <v xml:space="preserve"> Chelsey C.</v>
      </c>
    </row>
    <row r="352" spans="1:17" x14ac:dyDescent="0.25">
      <c r="A352" s="26" t="s">
        <v>2021</v>
      </c>
      <c r="B352" s="47">
        <f>VLOOKUP($A352,'Medical Examinations'!$A:$J,2,FALSE)</f>
        <v>20.03</v>
      </c>
      <c r="C352" s="47">
        <f>VLOOKUP($A352,'Medical Examinations'!$A:$J,3,FALSE)</f>
        <v>6.14</v>
      </c>
      <c r="D352" s="26" t="str">
        <f>VLOOKUP($A352,'Medical Examinations'!$A:$J,4,FALSE)</f>
        <v>yes</v>
      </c>
      <c r="E352" s="26" t="str">
        <f>VLOOKUP($A352,'Medical Examinations'!$A:$J,5,FALSE)</f>
        <v>No</v>
      </c>
      <c r="F352" s="26" t="str">
        <f>VLOOKUP($A352,'Medical Examinations'!$A:$J,6,FALSE)</f>
        <v>No</v>
      </c>
      <c r="G352" s="26">
        <f>VLOOKUP($A352,'Medical Examinations'!$A:$J,7,FALSE)</f>
        <v>0</v>
      </c>
      <c r="H352" s="26" t="str">
        <f>VLOOKUP($A352,'Medical Examinations'!$A:$J,8,FALSE)</f>
        <v>yes</v>
      </c>
      <c r="I352" s="26" t="str">
        <f>VLOOKUP($A352,'Medical Examinations'!$A:$J,9,FALSE)</f>
        <v>Normal Weight</v>
      </c>
      <c r="J352" s="26" t="str">
        <f>VLOOKUP($A352,'Medical Examinations'!$A:$J,10,FALSE)</f>
        <v>Prediabetes</v>
      </c>
      <c r="K352">
        <f>VLOOKUP($A352,'Hospitalisation Details'!$A:$K,6,FALSE)</f>
        <v>28542.86</v>
      </c>
      <c r="L352" t="str">
        <f>VLOOKUP($A352,'Hospitalisation Details'!$A:$K,7,FALSE)</f>
        <v>tier - 1</v>
      </c>
      <c r="M352" t="str">
        <f>VLOOKUP($A352,'Hospitalisation Details'!$A:$K,8,FALSE)</f>
        <v>tier - 3</v>
      </c>
      <c r="N352" t="str">
        <f>VLOOKUP($A352,'Hospitalisation Details'!$A:$K,9,FALSE)</f>
        <v>R1011</v>
      </c>
      <c r="O352">
        <f>VLOOKUP($A352,'Hospitalisation Details'!$A:$K,10,FALSE)</f>
        <v>31317</v>
      </c>
      <c r="P352">
        <f>VLOOKUP($A352,'Hospitalisation Details'!$A:$K,11,FALSE)</f>
        <v>37</v>
      </c>
      <c r="Q352" t="str">
        <f>VLOOKUP($A352,'Customer Names'!$A:$E,4,FALSE)</f>
        <v xml:space="preserve"> Devon A.</v>
      </c>
    </row>
    <row r="353" spans="1:17" x14ac:dyDescent="0.25">
      <c r="A353" s="23" t="s">
        <v>2020</v>
      </c>
      <c r="B353" s="48">
        <f>VLOOKUP($A353,'Medical Examinations'!$A:$J,2,FALSE)</f>
        <v>41.42</v>
      </c>
      <c r="C353" s="48">
        <f>VLOOKUP($A353,'Medical Examinations'!$A:$J,3,FALSE)</f>
        <v>6.07</v>
      </c>
      <c r="D353" s="23" t="str">
        <f>VLOOKUP($A353,'Medical Examinations'!$A:$J,4,FALSE)</f>
        <v>No</v>
      </c>
      <c r="E353" s="23" t="str">
        <f>VLOOKUP($A353,'Medical Examinations'!$A:$J,5,FALSE)</f>
        <v>No</v>
      </c>
      <c r="F353" s="23" t="str">
        <f>VLOOKUP($A353,'Medical Examinations'!$A:$J,6,FALSE)</f>
        <v>No</v>
      </c>
      <c r="G353" s="23">
        <f>VLOOKUP($A353,'Medical Examinations'!$A:$J,7,FALSE)</f>
        <v>0</v>
      </c>
      <c r="H353" s="23" t="str">
        <f>VLOOKUP($A353,'Medical Examinations'!$A:$J,8,FALSE)</f>
        <v>No</v>
      </c>
      <c r="I353" s="23" t="str">
        <f>VLOOKUP($A353,'Medical Examinations'!$A:$J,9,FALSE)</f>
        <v>Obesity</v>
      </c>
      <c r="J353" s="23" t="str">
        <f>VLOOKUP($A353,'Medical Examinations'!$A:$J,10,FALSE)</f>
        <v>Prediabetes</v>
      </c>
      <c r="K353">
        <f>VLOOKUP($A353,'Hospitalisation Details'!$A:$K,6,FALSE)</f>
        <v>28476.73</v>
      </c>
      <c r="L353" t="str">
        <f>VLOOKUP($A353,'Hospitalisation Details'!$A:$K,7,FALSE)</f>
        <v>tier - 1</v>
      </c>
      <c r="M353" t="str">
        <f>VLOOKUP($A353,'Hospitalisation Details'!$A:$K,8,FALSE)</f>
        <v>tier - 2</v>
      </c>
      <c r="N353" t="str">
        <f>VLOOKUP($A353,'Hospitalisation Details'!$A:$K,9,FALSE)</f>
        <v>R1012</v>
      </c>
      <c r="O353">
        <f>VLOOKUP($A353,'Hospitalisation Details'!$A:$K,10,FALSE)</f>
        <v>30296</v>
      </c>
      <c r="P353">
        <f>VLOOKUP($A353,'Hospitalisation Details'!$A:$K,11,FALSE)</f>
        <v>40</v>
      </c>
      <c r="Q353" t="str">
        <f>VLOOKUP($A353,'Customer Names'!$A:$E,4,FALSE)</f>
        <v xml:space="preserve"> Joni L</v>
      </c>
    </row>
    <row r="354" spans="1:17" x14ac:dyDescent="0.25">
      <c r="A354" s="26" t="s">
        <v>2019</v>
      </c>
      <c r="B354" s="47">
        <f>VLOOKUP($A354,'Medical Examinations'!$A:$J,2,FALSE)</f>
        <v>36.67</v>
      </c>
      <c r="C354" s="47">
        <f>VLOOKUP($A354,'Medical Examinations'!$A:$J,3,FALSE)</f>
        <v>10.210000000000001</v>
      </c>
      <c r="D354" s="26" t="str">
        <f>VLOOKUP($A354,'Medical Examinations'!$A:$J,4,FALSE)</f>
        <v>No</v>
      </c>
      <c r="E354" s="26" t="str">
        <f>VLOOKUP($A354,'Medical Examinations'!$A:$J,5,FALSE)</f>
        <v>No</v>
      </c>
      <c r="F354" s="26" t="str">
        <f>VLOOKUP($A354,'Medical Examinations'!$A:$J,6,FALSE)</f>
        <v>No</v>
      </c>
      <c r="G354" s="26">
        <f>VLOOKUP($A354,'Medical Examinations'!$A:$J,7,FALSE)</f>
        <v>0</v>
      </c>
      <c r="H354" s="26" t="str">
        <f>VLOOKUP($A354,'Medical Examinations'!$A:$J,8,FALSE)</f>
        <v>No</v>
      </c>
      <c r="I354" s="26" t="str">
        <f>VLOOKUP($A354,'Medical Examinations'!$A:$J,9,FALSE)</f>
        <v>Obesity</v>
      </c>
      <c r="J354" s="26" t="str">
        <f>VLOOKUP($A354,'Medical Examinations'!$A:$J,10,FALSE)</f>
        <v>Diabetes</v>
      </c>
      <c r="K354">
        <f>VLOOKUP($A354,'Hospitalisation Details'!$A:$K,6,FALSE)</f>
        <v>28468.92</v>
      </c>
      <c r="L354" t="str">
        <f>VLOOKUP($A354,'Hospitalisation Details'!$A:$K,7,FALSE)</f>
        <v>tier - 1</v>
      </c>
      <c r="M354" t="str">
        <f>VLOOKUP($A354,'Hospitalisation Details'!$A:$K,8,FALSE)</f>
        <v>tier - 1</v>
      </c>
      <c r="N354" t="str">
        <f>VLOOKUP($A354,'Hospitalisation Details'!$A:$K,9,FALSE)</f>
        <v>R1012</v>
      </c>
      <c r="O354">
        <f>VLOOKUP($A354,'Hospitalisation Details'!$A:$K,10,FALSE)</f>
        <v>27288</v>
      </c>
      <c r="P354">
        <f>VLOOKUP($A354,'Hospitalisation Details'!$A:$K,11,FALSE)</f>
        <v>48</v>
      </c>
      <c r="Q354" t="str">
        <f>VLOOKUP($A354,'Customer Names'!$A:$E,4,FALSE)</f>
        <v xml:space="preserve"> Colin</v>
      </c>
    </row>
    <row r="355" spans="1:17" x14ac:dyDescent="0.25">
      <c r="A355" s="23" t="s">
        <v>2018</v>
      </c>
      <c r="B355" s="48">
        <f>VLOOKUP($A355,'Medical Examinations'!$A:$J,2,FALSE)</f>
        <v>27.645</v>
      </c>
      <c r="C355" s="48">
        <f>VLOOKUP($A355,'Medical Examinations'!$A:$J,3,FALSE)</f>
        <v>4.6900000000000004</v>
      </c>
      <c r="D355" s="23" t="str">
        <f>VLOOKUP($A355,'Medical Examinations'!$A:$J,4,FALSE)</f>
        <v>No</v>
      </c>
      <c r="E355" s="23" t="str">
        <f>VLOOKUP($A355,'Medical Examinations'!$A:$J,5,FALSE)</f>
        <v>No</v>
      </c>
      <c r="F355" s="23" t="str">
        <f>VLOOKUP($A355,'Medical Examinations'!$A:$J,6,FALSE)</f>
        <v>No</v>
      </c>
      <c r="G355" s="23">
        <f>VLOOKUP($A355,'Medical Examinations'!$A:$J,7,FALSE)</f>
        <v>0</v>
      </c>
      <c r="H355" s="23" t="str">
        <f>VLOOKUP($A355,'Medical Examinations'!$A:$J,8,FALSE)</f>
        <v>No</v>
      </c>
      <c r="I355" s="23" t="str">
        <f>VLOOKUP($A355,'Medical Examinations'!$A:$J,9,FALSE)</f>
        <v>Overweight</v>
      </c>
      <c r="J355" s="23" t="str">
        <f>VLOOKUP($A355,'Medical Examinations'!$A:$J,10,FALSE)</f>
        <v>Normal</v>
      </c>
      <c r="K355">
        <f>VLOOKUP($A355,'Hospitalisation Details'!$A:$K,6,FALSE)</f>
        <v>28340.19</v>
      </c>
      <c r="L355" t="str">
        <f>VLOOKUP($A355,'Hospitalisation Details'!$A:$K,7,FALSE)</f>
        <v>tier - 1</v>
      </c>
      <c r="M355" t="str">
        <f>VLOOKUP($A355,'Hospitalisation Details'!$A:$K,8,FALSE)</f>
        <v>tier - 2</v>
      </c>
      <c r="N355" t="str">
        <f>VLOOKUP($A355,'Hospitalisation Details'!$A:$K,9,FALSE)</f>
        <v>R1012</v>
      </c>
      <c r="O355">
        <f>VLOOKUP($A355,'Hospitalisation Details'!$A:$K,10,FALSE)</f>
        <v>28461</v>
      </c>
      <c r="P355">
        <f>VLOOKUP($A355,'Hospitalisation Details'!$A:$K,11,FALSE)</f>
        <v>45</v>
      </c>
      <c r="Q355" t="str">
        <f>VLOOKUP($A355,'Customer Names'!$A:$E,4,FALSE)</f>
        <v xml:space="preserve"> Rachael</v>
      </c>
    </row>
    <row r="356" spans="1:17" x14ac:dyDescent="0.25">
      <c r="A356" s="26" t="s">
        <v>2017</v>
      </c>
      <c r="B356" s="47">
        <f>VLOOKUP($A356,'Medical Examinations'!$A:$J,2,FALSE)</f>
        <v>22.72</v>
      </c>
      <c r="C356" s="47">
        <f>VLOOKUP($A356,'Medical Examinations'!$A:$J,3,FALSE)</f>
        <v>5.71</v>
      </c>
      <c r="D356" s="26" t="str">
        <f>VLOOKUP($A356,'Medical Examinations'!$A:$J,4,FALSE)</f>
        <v>No</v>
      </c>
      <c r="E356" s="26" t="str">
        <f>VLOOKUP($A356,'Medical Examinations'!$A:$J,5,FALSE)</f>
        <v>No</v>
      </c>
      <c r="F356" s="26" t="str">
        <f>VLOOKUP($A356,'Medical Examinations'!$A:$J,6,FALSE)</f>
        <v>No</v>
      </c>
      <c r="G356" s="26">
        <f>VLOOKUP($A356,'Medical Examinations'!$A:$J,7,FALSE)</f>
        <v>0</v>
      </c>
      <c r="H356" s="26" t="str">
        <f>VLOOKUP($A356,'Medical Examinations'!$A:$J,8,FALSE)</f>
        <v>yes</v>
      </c>
      <c r="I356" s="26" t="str">
        <f>VLOOKUP($A356,'Medical Examinations'!$A:$J,9,FALSE)</f>
        <v>Normal Weight</v>
      </c>
      <c r="J356" s="26" t="str">
        <f>VLOOKUP($A356,'Medical Examinations'!$A:$J,10,FALSE)</f>
        <v>Prediabetes</v>
      </c>
      <c r="K356">
        <f>VLOOKUP($A356,'Hospitalisation Details'!$A:$K,6,FALSE)</f>
        <v>28302.33</v>
      </c>
      <c r="L356" t="str">
        <f>VLOOKUP($A356,'Hospitalisation Details'!$A:$K,7,FALSE)</f>
        <v>tier - 1</v>
      </c>
      <c r="M356" t="str">
        <f>VLOOKUP($A356,'Hospitalisation Details'!$A:$K,8,FALSE)</f>
        <v>tier - 2</v>
      </c>
      <c r="N356" t="str">
        <f>VLOOKUP($A356,'Hospitalisation Details'!$A:$K,9,FALSE)</f>
        <v>R1011</v>
      </c>
      <c r="O356">
        <f>VLOOKUP($A356,'Hospitalisation Details'!$A:$K,10,FALSE)</f>
        <v>33231</v>
      </c>
      <c r="P356">
        <f>VLOOKUP($A356,'Hospitalisation Details'!$A:$K,11,FALSE)</f>
        <v>32</v>
      </c>
      <c r="Q356" t="str">
        <f>VLOOKUP($A356,'Customer Names'!$A:$E,4,FALSE)</f>
        <v xml:space="preserve"> Maricela</v>
      </c>
    </row>
    <row r="357" spans="1:17" x14ac:dyDescent="0.25">
      <c r="A357" s="23" t="s">
        <v>2016</v>
      </c>
      <c r="B357" s="48">
        <f>VLOOKUP($A357,'Medical Examinations'!$A:$J,2,FALSE)</f>
        <v>36.520000000000003</v>
      </c>
      <c r="C357" s="48">
        <f>VLOOKUP($A357,'Medical Examinations'!$A:$J,3,FALSE)</f>
        <v>9.07</v>
      </c>
      <c r="D357" s="23" t="str">
        <f>VLOOKUP($A357,'Medical Examinations'!$A:$J,4,FALSE)</f>
        <v>yes</v>
      </c>
      <c r="E357" s="23" t="str">
        <f>VLOOKUP($A357,'Medical Examinations'!$A:$J,5,FALSE)</f>
        <v>No</v>
      </c>
      <c r="F357" s="23" t="str">
        <f>VLOOKUP($A357,'Medical Examinations'!$A:$J,6,FALSE)</f>
        <v>Yes</v>
      </c>
      <c r="G357" s="23">
        <f>VLOOKUP($A357,'Medical Examinations'!$A:$J,7,FALSE)</f>
        <v>1</v>
      </c>
      <c r="H357" s="23" t="str">
        <f>VLOOKUP($A357,'Medical Examinations'!$A:$J,8,FALSE)</f>
        <v>No</v>
      </c>
      <c r="I357" s="23" t="str">
        <f>VLOOKUP($A357,'Medical Examinations'!$A:$J,9,FALSE)</f>
        <v>Obesity</v>
      </c>
      <c r="J357" s="23" t="str">
        <f>VLOOKUP($A357,'Medical Examinations'!$A:$J,10,FALSE)</f>
        <v>Diabetes</v>
      </c>
      <c r="K357">
        <f>VLOOKUP($A357,'Hospitalisation Details'!$A:$K,6,FALSE)</f>
        <v>28287.9</v>
      </c>
      <c r="L357" t="str">
        <f>VLOOKUP($A357,'Hospitalisation Details'!$A:$K,7,FALSE)</f>
        <v>tier - 1</v>
      </c>
      <c r="M357" t="str">
        <f>VLOOKUP($A357,'Hospitalisation Details'!$A:$K,8,FALSE)</f>
        <v>tier - 1</v>
      </c>
      <c r="N357" t="str">
        <f>VLOOKUP($A357,'Hospitalisation Details'!$A:$K,9,FALSE)</f>
        <v>R1013</v>
      </c>
      <c r="O357">
        <f>VLOOKUP($A357,'Hospitalisation Details'!$A:$K,10,FALSE)</f>
        <v>23340</v>
      </c>
      <c r="P357">
        <f>VLOOKUP($A357,'Hospitalisation Details'!$A:$K,11,FALSE)</f>
        <v>59</v>
      </c>
      <c r="Q357" t="str">
        <f>VLOOKUP($A357,'Customer Names'!$A:$E,4,FALSE)</f>
        <v xml:space="preserve"> Marie</v>
      </c>
    </row>
    <row r="358" spans="1:17" x14ac:dyDescent="0.25">
      <c r="A358" s="26" t="s">
        <v>2015</v>
      </c>
      <c r="B358" s="47">
        <f>VLOOKUP($A358,'Medical Examinations'!$A:$J,2,FALSE)</f>
        <v>33.96</v>
      </c>
      <c r="C358" s="47">
        <f>VLOOKUP($A358,'Medical Examinations'!$A:$J,3,FALSE)</f>
        <v>4.99</v>
      </c>
      <c r="D358" s="26" t="str">
        <f>VLOOKUP($A358,'Medical Examinations'!$A:$J,4,FALSE)</f>
        <v>No</v>
      </c>
      <c r="E358" s="26" t="str">
        <f>VLOOKUP($A358,'Medical Examinations'!$A:$J,5,FALSE)</f>
        <v>No</v>
      </c>
      <c r="F358" s="26" t="str">
        <f>VLOOKUP($A358,'Medical Examinations'!$A:$J,6,FALSE)</f>
        <v>No</v>
      </c>
      <c r="G358" s="26">
        <f>VLOOKUP($A358,'Medical Examinations'!$A:$J,7,FALSE)</f>
        <v>0</v>
      </c>
      <c r="H358" s="26" t="str">
        <f>VLOOKUP($A358,'Medical Examinations'!$A:$J,8,FALSE)</f>
        <v>yes</v>
      </c>
      <c r="I358" s="26" t="str">
        <f>VLOOKUP($A358,'Medical Examinations'!$A:$J,9,FALSE)</f>
        <v>Obesity</v>
      </c>
      <c r="J358" s="26" t="str">
        <f>VLOOKUP($A358,'Medical Examinations'!$A:$J,10,FALSE)</f>
        <v>Normal</v>
      </c>
      <c r="K358">
        <f>VLOOKUP($A358,'Hospitalisation Details'!$A:$K,6,FALSE)</f>
        <v>28245.34</v>
      </c>
      <c r="L358" t="str">
        <f>VLOOKUP($A358,'Hospitalisation Details'!$A:$K,7,FALSE)</f>
        <v>tier - 1</v>
      </c>
      <c r="M358" t="str">
        <f>VLOOKUP($A358,'Hospitalisation Details'!$A:$K,8,FALSE)</f>
        <v>tier - 3</v>
      </c>
      <c r="N358" t="str">
        <f>VLOOKUP($A358,'Hospitalisation Details'!$A:$K,9,FALSE)</f>
        <v>R1011</v>
      </c>
      <c r="O358">
        <f>VLOOKUP($A358,'Hospitalisation Details'!$A:$K,10,FALSE)</f>
        <v>36409</v>
      </c>
      <c r="P358">
        <f>VLOOKUP($A358,'Hospitalisation Details'!$A:$K,11,FALSE)</f>
        <v>23</v>
      </c>
      <c r="Q358" t="str">
        <f>VLOOKUP($A358,'Customer Names'!$A:$E,4,FALSE)</f>
        <v xml:space="preserve"> Frank</v>
      </c>
    </row>
    <row r="359" spans="1:17" x14ac:dyDescent="0.25">
      <c r="A359" s="23" t="s">
        <v>2014</v>
      </c>
      <c r="B359" s="48">
        <f>VLOOKUP($A359,'Medical Examinations'!$A:$J,2,FALSE)</f>
        <v>26.695</v>
      </c>
      <c r="C359" s="48">
        <f>VLOOKUP($A359,'Medical Examinations'!$A:$J,3,FALSE)</f>
        <v>8.31</v>
      </c>
      <c r="D359" s="23" t="str">
        <f>VLOOKUP($A359,'Medical Examinations'!$A:$J,4,FALSE)</f>
        <v>No</v>
      </c>
      <c r="E359" s="23" t="str">
        <f>VLOOKUP($A359,'Medical Examinations'!$A:$J,5,FALSE)</f>
        <v>No</v>
      </c>
      <c r="F359" s="23" t="str">
        <f>VLOOKUP($A359,'Medical Examinations'!$A:$J,6,FALSE)</f>
        <v>No</v>
      </c>
      <c r="G359" s="23">
        <f>VLOOKUP($A359,'Medical Examinations'!$A:$J,7,FALSE)</f>
        <v>0</v>
      </c>
      <c r="H359" s="23" t="str">
        <f>VLOOKUP($A359,'Medical Examinations'!$A:$J,8,FALSE)</f>
        <v>yes</v>
      </c>
      <c r="I359" s="23" t="str">
        <f>VLOOKUP($A359,'Medical Examinations'!$A:$J,9,FALSE)</f>
        <v>Overweight</v>
      </c>
      <c r="J359" s="23" t="str">
        <f>VLOOKUP($A359,'Medical Examinations'!$A:$J,10,FALSE)</f>
        <v>Diabetes</v>
      </c>
      <c r="K359">
        <f>VLOOKUP($A359,'Hospitalisation Details'!$A:$K,6,FALSE)</f>
        <v>28101.33</v>
      </c>
      <c r="L359" t="str">
        <f>VLOOKUP($A359,'Hospitalisation Details'!$A:$K,7,FALSE)</f>
        <v>tier - 1</v>
      </c>
      <c r="M359" t="str">
        <f>VLOOKUP($A359,'Hospitalisation Details'!$A:$K,8,FALSE)</f>
        <v>tier - 2</v>
      </c>
      <c r="N359" t="str">
        <f>VLOOKUP($A359,'Hospitalisation Details'!$A:$K,9,FALSE)</f>
        <v>R1019</v>
      </c>
      <c r="O359">
        <f>VLOOKUP($A359,'Hospitalisation Details'!$A:$K,10,FALSE)</f>
        <v>22242</v>
      </c>
      <c r="P359">
        <f>VLOOKUP($A359,'Hospitalisation Details'!$A:$K,11,FALSE)</f>
        <v>62</v>
      </c>
      <c r="Q359" t="str">
        <f>VLOOKUP($A359,'Customer Names'!$A:$E,4,FALSE)</f>
        <v xml:space="preserve"> Jeffry</v>
      </c>
    </row>
    <row r="360" spans="1:17" x14ac:dyDescent="0.25">
      <c r="A360" s="26" t="s">
        <v>2013</v>
      </c>
      <c r="B360" s="47">
        <f>VLOOKUP($A360,'Medical Examinations'!$A:$J,2,FALSE)</f>
        <v>18.45</v>
      </c>
      <c r="C360" s="47">
        <f>VLOOKUP($A360,'Medical Examinations'!$A:$J,3,FALSE)</f>
        <v>5.07</v>
      </c>
      <c r="D360" s="26" t="str">
        <f>VLOOKUP($A360,'Medical Examinations'!$A:$J,4,FALSE)</f>
        <v>yes</v>
      </c>
      <c r="E360" s="26" t="str">
        <f>VLOOKUP($A360,'Medical Examinations'!$A:$J,5,FALSE)</f>
        <v>No</v>
      </c>
      <c r="F360" s="26" t="str">
        <f>VLOOKUP($A360,'Medical Examinations'!$A:$J,6,FALSE)</f>
        <v>No</v>
      </c>
      <c r="G360" s="26">
        <f>VLOOKUP($A360,'Medical Examinations'!$A:$J,7,FALSE)</f>
        <v>0</v>
      </c>
      <c r="H360" s="26" t="str">
        <f>VLOOKUP($A360,'Medical Examinations'!$A:$J,8,FALSE)</f>
        <v>yes</v>
      </c>
      <c r="I360" s="26" t="str">
        <f>VLOOKUP($A360,'Medical Examinations'!$A:$J,9,FALSE)</f>
        <v>Underweight</v>
      </c>
      <c r="J360" s="26" t="str">
        <f>VLOOKUP($A360,'Medical Examinations'!$A:$J,10,FALSE)</f>
        <v>Normal</v>
      </c>
      <c r="K360">
        <f>VLOOKUP($A360,'Hospitalisation Details'!$A:$K,6,FALSE)</f>
        <v>28006.94</v>
      </c>
      <c r="L360" t="str">
        <f>VLOOKUP($A360,'Hospitalisation Details'!$A:$K,7,FALSE)</f>
        <v>tier - 1</v>
      </c>
      <c r="M360" t="str">
        <f>VLOOKUP($A360,'Hospitalisation Details'!$A:$K,8,FALSE)</f>
        <v>tier - 2</v>
      </c>
      <c r="N360" t="str">
        <f>VLOOKUP($A360,'Hospitalisation Details'!$A:$K,9,FALSE)</f>
        <v>R1011</v>
      </c>
      <c r="O360">
        <f>VLOOKUP($A360,'Hospitalisation Details'!$A:$K,10,FALSE)</f>
        <v>31380</v>
      </c>
      <c r="P360">
        <f>VLOOKUP($A360,'Hospitalisation Details'!$A:$K,11,FALSE)</f>
        <v>37</v>
      </c>
      <c r="Q360" t="str">
        <f>VLOOKUP($A360,'Customer Names'!$A:$E,4,FALSE)</f>
        <v xml:space="preserve"> Mike</v>
      </c>
    </row>
    <row r="361" spans="1:17" x14ac:dyDescent="0.25">
      <c r="A361" s="23" t="s">
        <v>2012</v>
      </c>
      <c r="B361" s="48">
        <f>VLOOKUP($A361,'Medical Examinations'!$A:$J,2,FALSE)</f>
        <v>33.18</v>
      </c>
      <c r="C361" s="48">
        <f>VLOOKUP($A361,'Medical Examinations'!$A:$J,3,FALSE)</f>
        <v>4.79</v>
      </c>
      <c r="D361" s="23" t="str">
        <f>VLOOKUP($A361,'Medical Examinations'!$A:$J,4,FALSE)</f>
        <v>No</v>
      </c>
      <c r="E361" s="23" t="str">
        <f>VLOOKUP($A361,'Medical Examinations'!$A:$J,5,FALSE)</f>
        <v>No</v>
      </c>
      <c r="F361" s="23" t="str">
        <f>VLOOKUP($A361,'Medical Examinations'!$A:$J,6,FALSE)</f>
        <v>No</v>
      </c>
      <c r="G361" s="23">
        <f>VLOOKUP($A361,'Medical Examinations'!$A:$J,7,FALSE)</f>
        <v>0</v>
      </c>
      <c r="H361" s="23" t="str">
        <f>VLOOKUP($A361,'Medical Examinations'!$A:$J,8,FALSE)</f>
        <v>yes</v>
      </c>
      <c r="I361" s="23" t="str">
        <f>VLOOKUP($A361,'Medical Examinations'!$A:$J,9,FALSE)</f>
        <v>Obesity</v>
      </c>
      <c r="J361" s="23" t="str">
        <f>VLOOKUP($A361,'Medical Examinations'!$A:$J,10,FALSE)</f>
        <v>Normal</v>
      </c>
      <c r="K361">
        <f>VLOOKUP($A361,'Hospitalisation Details'!$A:$K,6,FALSE)</f>
        <v>27980.77</v>
      </c>
      <c r="L361" t="str">
        <f>VLOOKUP($A361,'Hospitalisation Details'!$A:$K,7,FALSE)</f>
        <v>tier - 1</v>
      </c>
      <c r="M361" t="str">
        <f>VLOOKUP($A361,'Hospitalisation Details'!$A:$K,8,FALSE)</f>
        <v>tier - 1</v>
      </c>
      <c r="N361" t="str">
        <f>VLOOKUP($A361,'Hospitalisation Details'!$A:$K,9,FALSE)</f>
        <v>R1011</v>
      </c>
      <c r="O361">
        <f>VLOOKUP($A361,'Hospitalisation Details'!$A:$K,10,FALSE)</f>
        <v>36515</v>
      </c>
      <c r="P361">
        <f>VLOOKUP($A361,'Hospitalisation Details'!$A:$K,11,FALSE)</f>
        <v>23</v>
      </c>
      <c r="Q361" t="str">
        <f>VLOOKUP($A361,'Customer Names'!$A:$E,4,FALSE)</f>
        <v xml:space="preserve"> Rick</v>
      </c>
    </row>
    <row r="362" spans="1:17" x14ac:dyDescent="0.25">
      <c r="A362" s="26" t="s">
        <v>2011</v>
      </c>
      <c r="B362" s="47">
        <f>VLOOKUP($A362,'Medical Examinations'!$A:$J,2,FALSE)</f>
        <v>36.1</v>
      </c>
      <c r="C362" s="47">
        <f>VLOOKUP($A362,'Medical Examinations'!$A:$J,3,FALSE)</f>
        <v>11.39</v>
      </c>
      <c r="D362" s="26" t="str">
        <f>VLOOKUP($A362,'Medical Examinations'!$A:$J,4,FALSE)</f>
        <v>yes</v>
      </c>
      <c r="E362" s="26" t="str">
        <f>VLOOKUP($A362,'Medical Examinations'!$A:$J,5,FALSE)</f>
        <v>No</v>
      </c>
      <c r="F362" s="26" t="str">
        <f>VLOOKUP($A362,'Medical Examinations'!$A:$J,6,FALSE)</f>
        <v>No</v>
      </c>
      <c r="G362" s="26">
        <f>VLOOKUP($A362,'Medical Examinations'!$A:$J,7,FALSE)</f>
        <v>2</v>
      </c>
      <c r="H362" s="26" t="str">
        <f>VLOOKUP($A362,'Medical Examinations'!$A:$J,8,FALSE)</f>
        <v>No</v>
      </c>
      <c r="I362" s="26" t="str">
        <f>VLOOKUP($A362,'Medical Examinations'!$A:$J,9,FALSE)</f>
        <v>Obesity</v>
      </c>
      <c r="J362" s="26" t="str">
        <f>VLOOKUP($A362,'Medical Examinations'!$A:$J,10,FALSE)</f>
        <v>Diabetes</v>
      </c>
      <c r="K362">
        <f>VLOOKUP($A362,'Hospitalisation Details'!$A:$K,6,FALSE)</f>
        <v>27941.29</v>
      </c>
      <c r="L362" t="str">
        <f>VLOOKUP($A362,'Hospitalisation Details'!$A:$K,7,FALSE)</f>
        <v>tier - 1</v>
      </c>
      <c r="M362" t="str">
        <f>VLOOKUP($A362,'Hospitalisation Details'!$A:$K,8,FALSE)</f>
        <v>tier - 3</v>
      </c>
      <c r="N362" t="str">
        <f>VLOOKUP($A362,'Hospitalisation Details'!$A:$K,9,FALSE)</f>
        <v>R1011</v>
      </c>
      <c r="O362">
        <f>VLOOKUP($A362,'Hospitalisation Details'!$A:$K,10,FALSE)</f>
        <v>22490</v>
      </c>
      <c r="P362">
        <f>VLOOKUP($A362,'Hospitalisation Details'!$A:$K,11,FALSE)</f>
        <v>61</v>
      </c>
      <c r="Q362" t="str">
        <f>VLOOKUP($A362,'Customer Names'!$A:$E,4,FALSE)</f>
        <v xml:space="preserve"> Pierre-Michel</v>
      </c>
    </row>
    <row r="363" spans="1:17" x14ac:dyDescent="0.25">
      <c r="A363" s="23" t="s">
        <v>2010</v>
      </c>
      <c r="B363" s="48">
        <f>VLOOKUP($A363,'Medical Examinations'!$A:$J,2,FALSE)</f>
        <v>22.77</v>
      </c>
      <c r="C363" s="48">
        <f>VLOOKUP($A363,'Medical Examinations'!$A:$J,3,FALSE)</f>
        <v>6</v>
      </c>
      <c r="D363" s="23" t="str">
        <f>VLOOKUP($A363,'Medical Examinations'!$A:$J,4,FALSE)</f>
        <v>No</v>
      </c>
      <c r="E363" s="23" t="str">
        <f>VLOOKUP($A363,'Medical Examinations'!$A:$J,5,FALSE)</f>
        <v>No</v>
      </c>
      <c r="F363" s="23" t="str">
        <f>VLOOKUP($A363,'Medical Examinations'!$A:$J,6,FALSE)</f>
        <v>No</v>
      </c>
      <c r="G363" s="23">
        <f>VLOOKUP($A363,'Medical Examinations'!$A:$J,7,FALSE)</f>
        <v>0</v>
      </c>
      <c r="H363" s="23" t="str">
        <f>VLOOKUP($A363,'Medical Examinations'!$A:$J,8,FALSE)</f>
        <v>yes</v>
      </c>
      <c r="I363" s="23" t="str">
        <f>VLOOKUP($A363,'Medical Examinations'!$A:$J,9,FALSE)</f>
        <v>Normal Weight</v>
      </c>
      <c r="J363" s="23" t="str">
        <f>VLOOKUP($A363,'Medical Examinations'!$A:$J,10,FALSE)</f>
        <v>Prediabetes</v>
      </c>
      <c r="K363">
        <f>VLOOKUP($A363,'Hospitalisation Details'!$A:$K,6,FALSE)</f>
        <v>27931.11</v>
      </c>
      <c r="L363" t="str">
        <f>VLOOKUP($A363,'Hospitalisation Details'!$A:$K,7,FALSE)</f>
        <v>tier - 1</v>
      </c>
      <c r="M363" t="str">
        <f>VLOOKUP($A363,'Hospitalisation Details'!$A:$K,8,FALSE)</f>
        <v>tier - 3</v>
      </c>
      <c r="N363" t="str">
        <f>VLOOKUP($A363,'Hospitalisation Details'!$A:$K,9,FALSE)</f>
        <v>R1011</v>
      </c>
      <c r="O363">
        <f>VLOOKUP($A363,'Hospitalisation Details'!$A:$K,10,FALSE)</f>
        <v>33393</v>
      </c>
      <c r="P363">
        <f>VLOOKUP($A363,'Hospitalisation Details'!$A:$K,11,FALSE)</f>
        <v>32</v>
      </c>
      <c r="Q363" t="str">
        <f>VLOOKUP($A363,'Customer Names'!$A:$E,4,FALSE)</f>
        <v xml:space="preserve"> Daniel</v>
      </c>
    </row>
    <row r="364" spans="1:17" x14ac:dyDescent="0.25">
      <c r="A364" s="26" t="s">
        <v>2009</v>
      </c>
      <c r="B364" s="47">
        <f>VLOOKUP($A364,'Medical Examinations'!$A:$J,2,FALSE)</f>
        <v>21.24</v>
      </c>
      <c r="C364" s="47">
        <f>VLOOKUP($A364,'Medical Examinations'!$A:$J,3,FALSE)</f>
        <v>5.13</v>
      </c>
      <c r="D364" s="26" t="str">
        <f>VLOOKUP($A364,'Medical Examinations'!$A:$J,4,FALSE)</f>
        <v>No</v>
      </c>
      <c r="E364" s="26" t="str">
        <f>VLOOKUP($A364,'Medical Examinations'!$A:$J,5,FALSE)</f>
        <v>No</v>
      </c>
      <c r="F364" s="26" t="str">
        <f>VLOOKUP($A364,'Medical Examinations'!$A:$J,6,FALSE)</f>
        <v>No</v>
      </c>
      <c r="G364" s="26">
        <f>VLOOKUP($A364,'Medical Examinations'!$A:$J,7,FALSE)</f>
        <v>0</v>
      </c>
      <c r="H364" s="26" t="str">
        <f>VLOOKUP($A364,'Medical Examinations'!$A:$J,8,FALSE)</f>
        <v>yes</v>
      </c>
      <c r="I364" s="26" t="str">
        <f>VLOOKUP($A364,'Medical Examinations'!$A:$J,9,FALSE)</f>
        <v>Normal Weight</v>
      </c>
      <c r="J364" s="26" t="str">
        <f>VLOOKUP($A364,'Medical Examinations'!$A:$J,10,FALSE)</f>
        <v>Normal</v>
      </c>
      <c r="K364">
        <f>VLOOKUP($A364,'Hospitalisation Details'!$A:$K,6,FALSE)</f>
        <v>27925.86</v>
      </c>
      <c r="L364" t="str">
        <f>VLOOKUP($A364,'Hospitalisation Details'!$A:$K,7,FALSE)</f>
        <v>tier - 1</v>
      </c>
      <c r="M364" t="str">
        <f>VLOOKUP($A364,'Hospitalisation Details'!$A:$K,8,FALSE)</f>
        <v>tier - 2</v>
      </c>
      <c r="N364" t="str">
        <f>VLOOKUP($A364,'Hospitalisation Details'!$A:$K,9,FALSE)</f>
        <v>R1011</v>
      </c>
      <c r="O364">
        <f>VLOOKUP($A364,'Hospitalisation Details'!$A:$K,10,FALSE)</f>
        <v>32833</v>
      </c>
      <c r="P364">
        <f>VLOOKUP($A364,'Hospitalisation Details'!$A:$K,11,FALSE)</f>
        <v>33</v>
      </c>
      <c r="Q364" t="str">
        <f>VLOOKUP($A364,'Customer Names'!$A:$E,4,FALSE)</f>
        <v xml:space="preserve"> Brian L.</v>
      </c>
    </row>
    <row r="365" spans="1:17" x14ac:dyDescent="0.25">
      <c r="A365" s="23" t="s">
        <v>2008</v>
      </c>
      <c r="B365" s="48">
        <f>VLOOKUP($A365,'Medical Examinations'!$A:$J,2,FALSE)</f>
        <v>17.600000000000001</v>
      </c>
      <c r="C365" s="48">
        <f>VLOOKUP($A365,'Medical Examinations'!$A:$J,3,FALSE)</f>
        <v>5.26</v>
      </c>
      <c r="D365" s="23" t="str">
        <f>VLOOKUP($A365,'Medical Examinations'!$A:$J,4,FALSE)</f>
        <v>yes</v>
      </c>
      <c r="E365" s="23" t="str">
        <f>VLOOKUP($A365,'Medical Examinations'!$A:$J,5,FALSE)</f>
        <v>No</v>
      </c>
      <c r="F365" s="23" t="str">
        <f>VLOOKUP($A365,'Medical Examinations'!$A:$J,6,FALSE)</f>
        <v>No</v>
      </c>
      <c r="G365" s="23">
        <f>VLOOKUP($A365,'Medical Examinations'!$A:$J,7,FALSE)</f>
        <v>0</v>
      </c>
      <c r="H365" s="23" t="str">
        <f>VLOOKUP($A365,'Medical Examinations'!$A:$J,8,FALSE)</f>
        <v>yes</v>
      </c>
      <c r="I365" s="23" t="str">
        <f>VLOOKUP($A365,'Medical Examinations'!$A:$J,9,FALSE)</f>
        <v>Underweight</v>
      </c>
      <c r="J365" s="23" t="str">
        <f>VLOOKUP($A365,'Medical Examinations'!$A:$J,10,FALSE)</f>
        <v>Normal</v>
      </c>
      <c r="K365">
        <f>VLOOKUP($A365,'Hospitalisation Details'!$A:$K,6,FALSE)</f>
        <v>27849.94</v>
      </c>
      <c r="L365" t="str">
        <f>VLOOKUP($A365,'Hospitalisation Details'!$A:$K,7,FALSE)</f>
        <v>tier - 1</v>
      </c>
      <c r="M365" t="str">
        <f>VLOOKUP($A365,'Hospitalisation Details'!$A:$K,8,FALSE)</f>
        <v>tier - 1</v>
      </c>
      <c r="N365" t="str">
        <f>VLOOKUP($A365,'Hospitalisation Details'!$A:$K,9,FALSE)</f>
        <v>R1011</v>
      </c>
      <c r="O365">
        <f>VLOOKUP($A365,'Hospitalisation Details'!$A:$K,10,FALSE)</f>
        <v>31385</v>
      </c>
      <c r="P365">
        <f>VLOOKUP($A365,'Hospitalisation Details'!$A:$K,11,FALSE)</f>
        <v>37</v>
      </c>
      <c r="Q365" t="str">
        <f>VLOOKUP($A365,'Customer Names'!$A:$E,4,FALSE)</f>
        <v xml:space="preserve"> Morgan M.</v>
      </c>
    </row>
    <row r="366" spans="1:17" x14ac:dyDescent="0.25">
      <c r="A366" s="26" t="s">
        <v>2007</v>
      </c>
      <c r="B366" s="47">
        <f>VLOOKUP($A366,'Medical Examinations'!$A:$J,2,FALSE)</f>
        <v>26.29</v>
      </c>
      <c r="C366" s="47">
        <f>VLOOKUP($A366,'Medical Examinations'!$A:$J,3,FALSE)</f>
        <v>6.84</v>
      </c>
      <c r="D366" s="26" t="str">
        <f>VLOOKUP($A366,'Medical Examinations'!$A:$J,4,FALSE)</f>
        <v>No</v>
      </c>
      <c r="E366" s="26" t="str">
        <f>VLOOKUP($A366,'Medical Examinations'!$A:$J,5,FALSE)</f>
        <v>No</v>
      </c>
      <c r="F366" s="26" t="str">
        <f>VLOOKUP($A366,'Medical Examinations'!$A:$J,6,FALSE)</f>
        <v>No</v>
      </c>
      <c r="G366" s="26">
        <f>VLOOKUP($A366,'Medical Examinations'!$A:$J,7,FALSE)</f>
        <v>0</v>
      </c>
      <c r="H366" s="26" t="str">
        <f>VLOOKUP($A366,'Medical Examinations'!$A:$J,8,FALSE)</f>
        <v>yes</v>
      </c>
      <c r="I366" s="26" t="str">
        <f>VLOOKUP($A366,'Medical Examinations'!$A:$J,9,FALSE)</f>
        <v>Overweight</v>
      </c>
      <c r="J366" s="26" t="str">
        <f>VLOOKUP($A366,'Medical Examinations'!$A:$J,10,FALSE)</f>
        <v>Diabetes</v>
      </c>
      <c r="K366">
        <f>VLOOKUP($A366,'Hospitalisation Details'!$A:$K,6,FALSE)</f>
        <v>27808.73</v>
      </c>
      <c r="L366" t="str">
        <f>VLOOKUP($A366,'Hospitalisation Details'!$A:$K,7,FALSE)</f>
        <v>tier - 1</v>
      </c>
      <c r="M366" t="str">
        <f>VLOOKUP($A366,'Hospitalisation Details'!$A:$K,8,FALSE)</f>
        <v>tier - 1</v>
      </c>
      <c r="N366" t="str">
        <f>VLOOKUP($A366,'Hospitalisation Details'!$A:$K,9,FALSE)</f>
        <v>R1013</v>
      </c>
      <c r="O366">
        <f>VLOOKUP($A366,'Hospitalisation Details'!$A:$K,10,FALSE)</f>
        <v>22103</v>
      </c>
      <c r="P366">
        <f>VLOOKUP($A366,'Hospitalisation Details'!$A:$K,11,FALSE)</f>
        <v>62</v>
      </c>
      <c r="Q366" t="str">
        <f>VLOOKUP($A366,'Customer Names'!$A:$E,4,FALSE)</f>
        <v xml:space="preserve"> Caroline</v>
      </c>
    </row>
    <row r="367" spans="1:17" x14ac:dyDescent="0.25">
      <c r="A367" s="23" t="s">
        <v>2006</v>
      </c>
      <c r="B367" s="48">
        <f>VLOOKUP($A367,'Medical Examinations'!$A:$J,2,FALSE)</f>
        <v>35.31</v>
      </c>
      <c r="C367" s="48">
        <f>VLOOKUP($A367,'Medical Examinations'!$A:$J,3,FALSE)</f>
        <v>9.0399999999999991</v>
      </c>
      <c r="D367" s="23" t="str">
        <f>VLOOKUP($A367,'Medical Examinations'!$A:$J,4,FALSE)</f>
        <v>No</v>
      </c>
      <c r="E367" s="23" t="str">
        <f>VLOOKUP($A367,'Medical Examinations'!$A:$J,5,FALSE)</f>
        <v>No</v>
      </c>
      <c r="F367" s="23" t="str">
        <f>VLOOKUP($A367,'Medical Examinations'!$A:$J,6,FALSE)</f>
        <v>No</v>
      </c>
      <c r="G367" s="23">
        <f>VLOOKUP($A367,'Medical Examinations'!$A:$J,7,FALSE)</f>
        <v>0</v>
      </c>
      <c r="H367" s="23" t="str">
        <f>VLOOKUP($A367,'Medical Examinations'!$A:$J,8,FALSE)</f>
        <v>No</v>
      </c>
      <c r="I367" s="23" t="str">
        <f>VLOOKUP($A367,'Medical Examinations'!$A:$J,9,FALSE)</f>
        <v>Obesity</v>
      </c>
      <c r="J367" s="23" t="str">
        <f>VLOOKUP($A367,'Medical Examinations'!$A:$J,10,FALSE)</f>
        <v>Diabetes</v>
      </c>
      <c r="K367">
        <f>VLOOKUP($A367,'Hospitalisation Details'!$A:$K,6,FALSE)</f>
        <v>27724.29</v>
      </c>
      <c r="L367" t="str">
        <f>VLOOKUP($A367,'Hospitalisation Details'!$A:$K,7,FALSE)</f>
        <v>tier - 1</v>
      </c>
      <c r="M367" t="str">
        <f>VLOOKUP($A367,'Hospitalisation Details'!$A:$K,8,FALSE)</f>
        <v>tier - 3</v>
      </c>
      <c r="N367" t="str">
        <f>VLOOKUP($A367,'Hospitalisation Details'!$A:$K,9,FALSE)</f>
        <v>R1013</v>
      </c>
      <c r="O367">
        <f>VLOOKUP($A367,'Hospitalisation Details'!$A:$K,10,FALSE)</f>
        <v>37596</v>
      </c>
      <c r="P367">
        <f>VLOOKUP($A367,'Hospitalisation Details'!$A:$K,11,FALSE)</f>
        <v>20</v>
      </c>
      <c r="Q367" t="str">
        <f>VLOOKUP($A367,'Customer Names'!$A:$E,4,FALSE)</f>
        <v xml:space="preserve"> Drew T.</v>
      </c>
    </row>
    <row r="368" spans="1:17" x14ac:dyDescent="0.25">
      <c r="A368" s="26" t="s">
        <v>2005</v>
      </c>
      <c r="B368" s="47">
        <f>VLOOKUP($A368,'Medical Examinations'!$A:$J,2,FALSE)</f>
        <v>27.04</v>
      </c>
      <c r="C368" s="47">
        <f>VLOOKUP($A368,'Medical Examinations'!$A:$J,3,FALSE)</f>
        <v>4.0999999999999996</v>
      </c>
      <c r="D368" s="26" t="str">
        <f>VLOOKUP($A368,'Medical Examinations'!$A:$J,4,FALSE)</f>
        <v>No</v>
      </c>
      <c r="E368" s="26" t="str">
        <f>VLOOKUP($A368,'Medical Examinations'!$A:$J,5,FALSE)</f>
        <v>No</v>
      </c>
      <c r="F368" s="26" t="str">
        <f>VLOOKUP($A368,'Medical Examinations'!$A:$J,6,FALSE)</f>
        <v>No</v>
      </c>
      <c r="G368" s="26">
        <f>VLOOKUP($A368,'Medical Examinations'!$A:$J,7,FALSE)</f>
        <v>1</v>
      </c>
      <c r="H368" s="26" t="str">
        <f>VLOOKUP($A368,'Medical Examinations'!$A:$J,8,FALSE)</f>
        <v>yes</v>
      </c>
      <c r="I368" s="26" t="str">
        <f>VLOOKUP($A368,'Medical Examinations'!$A:$J,9,FALSE)</f>
        <v>Overweight</v>
      </c>
      <c r="J368" s="26" t="str">
        <f>VLOOKUP($A368,'Medical Examinations'!$A:$J,10,FALSE)</f>
        <v>Normal</v>
      </c>
      <c r="K368">
        <f>VLOOKUP($A368,'Hospitalisation Details'!$A:$K,6,FALSE)</f>
        <v>27696.11</v>
      </c>
      <c r="L368" t="str">
        <f>VLOOKUP($A368,'Hospitalisation Details'!$A:$K,7,FALSE)</f>
        <v>tier - 1</v>
      </c>
      <c r="M368" t="str">
        <f>VLOOKUP($A368,'Hospitalisation Details'!$A:$K,8,FALSE)</f>
        <v>tier - 2</v>
      </c>
      <c r="N368" t="str">
        <f>VLOOKUP($A368,'Hospitalisation Details'!$A:$K,9,FALSE)</f>
        <v>R1011</v>
      </c>
      <c r="O368">
        <f>VLOOKUP($A368,'Hospitalisation Details'!$A:$K,10,FALSE)</f>
        <v>33788</v>
      </c>
      <c r="P368">
        <f>VLOOKUP($A368,'Hospitalisation Details'!$A:$K,11,FALSE)</f>
        <v>30</v>
      </c>
      <c r="Q368" t="str">
        <f>VLOOKUP($A368,'Customer Names'!$A:$E,4,FALSE)</f>
        <v xml:space="preserve"> Austin W</v>
      </c>
    </row>
    <row r="369" spans="1:17" x14ac:dyDescent="0.25">
      <c r="A369" s="23" t="s">
        <v>2004</v>
      </c>
      <c r="B369" s="48">
        <f>VLOOKUP($A369,'Medical Examinations'!$A:$J,2,FALSE)</f>
        <v>30.23</v>
      </c>
      <c r="C369" s="48">
        <f>VLOOKUP($A369,'Medical Examinations'!$A:$J,3,FALSE)</f>
        <v>4.2300000000000004</v>
      </c>
      <c r="D369" s="23" t="str">
        <f>VLOOKUP($A369,'Medical Examinations'!$A:$J,4,FALSE)</f>
        <v>yes</v>
      </c>
      <c r="E369" s="23" t="str">
        <f>VLOOKUP($A369,'Medical Examinations'!$A:$J,5,FALSE)</f>
        <v>No</v>
      </c>
      <c r="F369" s="23" t="str">
        <f>VLOOKUP($A369,'Medical Examinations'!$A:$J,6,FALSE)</f>
        <v>Yes</v>
      </c>
      <c r="G369" s="23">
        <f>VLOOKUP($A369,'Medical Examinations'!$A:$J,7,FALSE)</f>
        <v>1</v>
      </c>
      <c r="H369" s="23" t="str">
        <f>VLOOKUP($A369,'Medical Examinations'!$A:$J,8,FALSE)</f>
        <v>yes</v>
      </c>
      <c r="I369" s="23" t="str">
        <f>VLOOKUP($A369,'Medical Examinations'!$A:$J,9,FALSE)</f>
        <v>Obesity</v>
      </c>
      <c r="J369" s="23" t="str">
        <f>VLOOKUP($A369,'Medical Examinations'!$A:$J,10,FALSE)</f>
        <v>Normal</v>
      </c>
      <c r="K369">
        <f>VLOOKUP($A369,'Hospitalisation Details'!$A:$K,6,FALSE)</f>
        <v>27625.17</v>
      </c>
      <c r="L369" t="str">
        <f>VLOOKUP($A369,'Hospitalisation Details'!$A:$K,7,FALSE)</f>
        <v>tier - 1</v>
      </c>
      <c r="M369" t="str">
        <f>VLOOKUP($A369,'Hospitalisation Details'!$A:$K,8,FALSE)</f>
        <v>tier - 1</v>
      </c>
      <c r="N369" t="str">
        <f>VLOOKUP($A369,'Hospitalisation Details'!$A:$K,9,FALSE)</f>
        <v>R1011</v>
      </c>
      <c r="O369">
        <f>VLOOKUP($A369,'Hospitalisation Details'!$A:$K,10,FALSE)</f>
        <v>35710</v>
      </c>
      <c r="P369">
        <f>VLOOKUP($A369,'Hospitalisation Details'!$A:$K,11,FALSE)</f>
        <v>25</v>
      </c>
      <c r="Q369" t="str">
        <f>VLOOKUP($A369,'Customer Names'!$A:$E,4,FALSE)</f>
        <v xml:space="preserve"> Berenice</v>
      </c>
    </row>
    <row r="370" spans="1:17" x14ac:dyDescent="0.25">
      <c r="A370" s="26" t="s">
        <v>2003</v>
      </c>
      <c r="B370" s="47">
        <f>VLOOKUP($A370,'Medical Examinations'!$A:$J,2,FALSE)</f>
        <v>30.6</v>
      </c>
      <c r="C370" s="47">
        <f>VLOOKUP($A370,'Medical Examinations'!$A:$J,3,FALSE)</f>
        <v>6.48</v>
      </c>
      <c r="D370" s="26" t="str">
        <f>VLOOKUP($A370,'Medical Examinations'!$A:$J,4,FALSE)</f>
        <v>yes</v>
      </c>
      <c r="E370" s="26" t="str">
        <f>VLOOKUP($A370,'Medical Examinations'!$A:$J,5,FALSE)</f>
        <v>No</v>
      </c>
      <c r="F370" s="26" t="str">
        <f>VLOOKUP($A370,'Medical Examinations'!$A:$J,6,FALSE)</f>
        <v>Yes</v>
      </c>
      <c r="G370" s="26">
        <f>VLOOKUP($A370,'Medical Examinations'!$A:$J,7,FALSE)</f>
        <v>1</v>
      </c>
      <c r="H370" s="26" t="str">
        <f>VLOOKUP($A370,'Medical Examinations'!$A:$J,8,FALSE)</f>
        <v>yes</v>
      </c>
      <c r="I370" s="26" t="str">
        <f>VLOOKUP($A370,'Medical Examinations'!$A:$J,9,FALSE)</f>
        <v>Obesity</v>
      </c>
      <c r="J370" s="26" t="str">
        <f>VLOOKUP($A370,'Medical Examinations'!$A:$J,10,FALSE)</f>
        <v>Prediabetes</v>
      </c>
      <c r="K370">
        <f>VLOOKUP($A370,'Hospitalisation Details'!$A:$K,6,FALSE)</f>
        <v>27619.360000000001</v>
      </c>
      <c r="L370" t="str">
        <f>VLOOKUP($A370,'Hospitalisation Details'!$A:$K,7,FALSE)</f>
        <v>tier - 2</v>
      </c>
      <c r="M370" t="str">
        <f>VLOOKUP($A370,'Hospitalisation Details'!$A:$K,8,FALSE)</f>
        <v>tier - 3</v>
      </c>
      <c r="N370" t="str">
        <f>VLOOKUP($A370,'Hospitalisation Details'!$A:$K,9,FALSE)</f>
        <v>R1011</v>
      </c>
      <c r="O370">
        <f>VLOOKUP($A370,'Hospitalisation Details'!$A:$K,10,FALSE)</f>
        <v>35682</v>
      </c>
      <c r="P370">
        <f>VLOOKUP($A370,'Hospitalisation Details'!$A:$K,11,FALSE)</f>
        <v>25</v>
      </c>
      <c r="Q370" t="str">
        <f>VLOOKUP($A370,'Customer Names'!$A:$E,4,FALSE)</f>
        <v xml:space="preserve"> Kenneth A</v>
      </c>
    </row>
    <row r="371" spans="1:17" x14ac:dyDescent="0.25">
      <c r="A371" s="23" t="s">
        <v>2002</v>
      </c>
      <c r="B371" s="48">
        <f>VLOOKUP($A371,'Medical Examinations'!$A:$J,2,FALSE)</f>
        <v>26.8</v>
      </c>
      <c r="C371" s="48">
        <f>VLOOKUP($A371,'Medical Examinations'!$A:$J,3,FALSE)</f>
        <v>5.53</v>
      </c>
      <c r="D371" s="23" t="str">
        <f>VLOOKUP($A371,'Medical Examinations'!$A:$J,4,FALSE)</f>
        <v>No</v>
      </c>
      <c r="E371" s="23" t="str">
        <f>VLOOKUP($A371,'Medical Examinations'!$A:$J,5,FALSE)</f>
        <v>No</v>
      </c>
      <c r="F371" s="23" t="str">
        <f>VLOOKUP($A371,'Medical Examinations'!$A:$J,6,FALSE)</f>
        <v>No</v>
      </c>
      <c r="G371" s="23">
        <f>VLOOKUP($A371,'Medical Examinations'!$A:$J,7,FALSE)</f>
        <v>1</v>
      </c>
      <c r="H371" s="23" t="str">
        <f>VLOOKUP($A371,'Medical Examinations'!$A:$J,8,FALSE)</f>
        <v>yes</v>
      </c>
      <c r="I371" s="23" t="str">
        <f>VLOOKUP($A371,'Medical Examinations'!$A:$J,9,FALSE)</f>
        <v>Overweight</v>
      </c>
      <c r="J371" s="23" t="str">
        <f>VLOOKUP($A371,'Medical Examinations'!$A:$J,10,FALSE)</f>
        <v>Normal</v>
      </c>
      <c r="K371">
        <f>VLOOKUP($A371,'Hospitalisation Details'!$A:$K,6,FALSE)</f>
        <v>27614.71</v>
      </c>
      <c r="L371" t="str">
        <f>VLOOKUP($A371,'Hospitalisation Details'!$A:$K,7,FALSE)</f>
        <v>tier - 2</v>
      </c>
      <c r="M371" t="str">
        <f>VLOOKUP($A371,'Hospitalisation Details'!$A:$K,8,FALSE)</f>
        <v>tier - 3</v>
      </c>
      <c r="N371" t="str">
        <f>VLOOKUP($A371,'Hospitalisation Details'!$A:$K,9,FALSE)</f>
        <v>R1011</v>
      </c>
      <c r="O371">
        <f>VLOOKUP($A371,'Hospitalisation Details'!$A:$K,10,FALSE)</f>
        <v>33766</v>
      </c>
      <c r="P371">
        <f>VLOOKUP($A371,'Hospitalisation Details'!$A:$K,11,FALSE)</f>
        <v>30</v>
      </c>
      <c r="Q371" t="str">
        <f>VLOOKUP($A371,'Customer Names'!$A:$E,4,FALSE)</f>
        <v xml:space="preserve"> Miguel</v>
      </c>
    </row>
    <row r="372" spans="1:17" x14ac:dyDescent="0.25">
      <c r="A372" s="26" t="s">
        <v>2001</v>
      </c>
      <c r="B372" s="47">
        <f>VLOOKUP($A372,'Medical Examinations'!$A:$J,2,FALSE)</f>
        <v>16.86</v>
      </c>
      <c r="C372" s="47">
        <f>VLOOKUP($A372,'Medical Examinations'!$A:$J,3,FALSE)</f>
        <v>4.07</v>
      </c>
      <c r="D372" s="26" t="str">
        <f>VLOOKUP($A372,'Medical Examinations'!$A:$J,4,FALSE)</f>
        <v>yes</v>
      </c>
      <c r="E372" s="26" t="str">
        <f>VLOOKUP($A372,'Medical Examinations'!$A:$J,5,FALSE)</f>
        <v>No</v>
      </c>
      <c r="F372" s="26" t="str">
        <f>VLOOKUP($A372,'Medical Examinations'!$A:$J,6,FALSE)</f>
        <v>No</v>
      </c>
      <c r="G372" s="26">
        <f>VLOOKUP($A372,'Medical Examinations'!$A:$J,7,FALSE)</f>
        <v>0</v>
      </c>
      <c r="H372" s="26" t="str">
        <f>VLOOKUP($A372,'Medical Examinations'!$A:$J,8,FALSE)</f>
        <v>yes</v>
      </c>
      <c r="I372" s="26" t="str">
        <f>VLOOKUP($A372,'Medical Examinations'!$A:$J,9,FALSE)</f>
        <v>Underweight</v>
      </c>
      <c r="J372" s="26" t="str">
        <f>VLOOKUP($A372,'Medical Examinations'!$A:$J,10,FALSE)</f>
        <v>Normal</v>
      </c>
      <c r="K372">
        <f>VLOOKUP($A372,'Hospitalisation Details'!$A:$K,6,FALSE)</f>
        <v>27598.93</v>
      </c>
      <c r="L372" t="str">
        <f>VLOOKUP($A372,'Hospitalisation Details'!$A:$K,7,FALSE)</f>
        <v>tier - 2</v>
      </c>
      <c r="M372" t="str">
        <f>VLOOKUP($A372,'Hospitalisation Details'!$A:$K,8,FALSE)</f>
        <v>tier - 1</v>
      </c>
      <c r="N372" t="str">
        <f>VLOOKUP($A372,'Hospitalisation Details'!$A:$K,9,FALSE)</f>
        <v>R1011</v>
      </c>
      <c r="O372">
        <f>VLOOKUP($A372,'Hospitalisation Details'!$A:$K,10,FALSE)</f>
        <v>31357</v>
      </c>
      <c r="P372">
        <f>VLOOKUP($A372,'Hospitalisation Details'!$A:$K,11,FALSE)</f>
        <v>37</v>
      </c>
      <c r="Q372" t="str">
        <f>VLOOKUP($A372,'Customer Names'!$A:$E,4,FALSE)</f>
        <v xml:space="preserve"> Hadley T.</v>
      </c>
    </row>
    <row r="373" spans="1:17" x14ac:dyDescent="0.25">
      <c r="A373" s="23" t="s">
        <v>2000</v>
      </c>
      <c r="B373" s="48">
        <f>VLOOKUP($A373,'Medical Examinations'!$A:$J,2,FALSE)</f>
        <v>16.3</v>
      </c>
      <c r="C373" s="48">
        <f>VLOOKUP($A373,'Medical Examinations'!$A:$J,3,FALSE)</f>
        <v>5.51</v>
      </c>
      <c r="D373" s="23" t="str">
        <f>VLOOKUP($A373,'Medical Examinations'!$A:$J,4,FALSE)</f>
        <v>No</v>
      </c>
      <c r="E373" s="23" t="str">
        <f>VLOOKUP($A373,'Medical Examinations'!$A:$J,5,FALSE)</f>
        <v>No</v>
      </c>
      <c r="F373" s="23" t="str">
        <f>VLOOKUP($A373,'Medical Examinations'!$A:$J,6,FALSE)</f>
        <v>No</v>
      </c>
      <c r="G373" s="23">
        <f>VLOOKUP($A373,'Medical Examinations'!$A:$J,7,FALSE)</f>
        <v>1</v>
      </c>
      <c r="H373" s="23" t="str">
        <f>VLOOKUP($A373,'Medical Examinations'!$A:$J,8,FALSE)</f>
        <v>yes</v>
      </c>
      <c r="I373" s="23" t="str">
        <f>VLOOKUP($A373,'Medical Examinations'!$A:$J,9,FALSE)</f>
        <v>Underweight</v>
      </c>
      <c r="J373" s="23" t="str">
        <f>VLOOKUP($A373,'Medical Examinations'!$A:$J,10,FALSE)</f>
        <v>Normal</v>
      </c>
      <c r="K373">
        <f>VLOOKUP($A373,'Hospitalisation Details'!$A:$K,6,FALSE)</f>
        <v>27534.53</v>
      </c>
      <c r="L373" t="str">
        <f>VLOOKUP($A373,'Hospitalisation Details'!$A:$K,7,FALSE)</f>
        <v>tier - 2</v>
      </c>
      <c r="M373" t="str">
        <f>VLOOKUP($A373,'Hospitalisation Details'!$A:$K,8,FALSE)</f>
        <v>tier - 2</v>
      </c>
      <c r="N373" t="str">
        <f>VLOOKUP($A373,'Hospitalisation Details'!$A:$K,9,FALSE)</f>
        <v>R1011</v>
      </c>
      <c r="O373">
        <f>VLOOKUP($A373,'Hospitalisation Details'!$A:$K,10,FALSE)</f>
        <v>30885</v>
      </c>
      <c r="P373">
        <f>VLOOKUP($A373,'Hospitalisation Details'!$A:$K,11,FALSE)</f>
        <v>38</v>
      </c>
      <c r="Q373" t="str">
        <f>VLOOKUP($A373,'Customer Names'!$A:$E,4,FALSE)</f>
        <v xml:space="preserve"> Taylor</v>
      </c>
    </row>
    <row r="374" spans="1:17" x14ac:dyDescent="0.25">
      <c r="A374" s="26" t="s">
        <v>1999</v>
      </c>
      <c r="B374" s="47">
        <f>VLOOKUP($A374,'Medical Examinations'!$A:$J,2,FALSE)</f>
        <v>29.81</v>
      </c>
      <c r="C374" s="47">
        <f>VLOOKUP($A374,'Medical Examinations'!$A:$J,3,FALSE)</f>
        <v>11.66</v>
      </c>
      <c r="D374" s="26" t="str">
        <f>VLOOKUP($A374,'Medical Examinations'!$A:$J,4,FALSE)</f>
        <v>No</v>
      </c>
      <c r="E374" s="26" t="str">
        <f>VLOOKUP($A374,'Medical Examinations'!$A:$J,5,FALSE)</f>
        <v>No</v>
      </c>
      <c r="F374" s="26" t="str">
        <f>VLOOKUP($A374,'Medical Examinations'!$A:$J,6,FALSE)</f>
        <v>No</v>
      </c>
      <c r="G374" s="26">
        <f>VLOOKUP($A374,'Medical Examinations'!$A:$J,7,FALSE)</f>
        <v>0</v>
      </c>
      <c r="H374" s="26" t="str">
        <f>VLOOKUP($A374,'Medical Examinations'!$A:$J,8,FALSE)</f>
        <v>yes</v>
      </c>
      <c r="I374" s="26" t="str">
        <f>VLOOKUP($A374,'Medical Examinations'!$A:$J,9,FALSE)</f>
        <v>Overweight</v>
      </c>
      <c r="J374" s="26" t="str">
        <f>VLOOKUP($A374,'Medical Examinations'!$A:$J,10,FALSE)</f>
        <v>Diabetes</v>
      </c>
      <c r="K374">
        <f>VLOOKUP($A374,'Hospitalisation Details'!$A:$K,6,FALSE)</f>
        <v>27533.91</v>
      </c>
      <c r="L374" t="str">
        <f>VLOOKUP($A374,'Hospitalisation Details'!$A:$K,7,FALSE)</f>
        <v>tier - 2</v>
      </c>
      <c r="M374" t="str">
        <f>VLOOKUP($A374,'Hospitalisation Details'!$A:$K,8,FALSE)</f>
        <v>tier - 3</v>
      </c>
      <c r="N374" t="str">
        <f>VLOOKUP($A374,'Hospitalisation Details'!$A:$K,9,FALSE)</f>
        <v>R1013</v>
      </c>
      <c r="O374">
        <f>VLOOKUP($A374,'Hospitalisation Details'!$A:$K,10,FALSE)</f>
        <v>24034</v>
      </c>
      <c r="P374">
        <f>VLOOKUP($A374,'Hospitalisation Details'!$A:$K,11,FALSE)</f>
        <v>57</v>
      </c>
      <c r="Q374" t="str">
        <f>VLOOKUP($A374,'Customer Names'!$A:$E,4,FALSE)</f>
        <v xml:space="preserve"> Tenielle M</v>
      </c>
    </row>
    <row r="375" spans="1:17" x14ac:dyDescent="0.25">
      <c r="A375" s="23" t="s">
        <v>1998</v>
      </c>
      <c r="B375" s="48">
        <f>VLOOKUP($A375,'Medical Examinations'!$A:$J,2,FALSE)</f>
        <v>16.329999999999998</v>
      </c>
      <c r="C375" s="48">
        <f>VLOOKUP($A375,'Medical Examinations'!$A:$J,3,FALSE)</f>
        <v>7.26</v>
      </c>
      <c r="D375" s="23" t="str">
        <f>VLOOKUP($A375,'Medical Examinations'!$A:$J,4,FALSE)</f>
        <v>yes</v>
      </c>
      <c r="E375" s="23" t="str">
        <f>VLOOKUP($A375,'Medical Examinations'!$A:$J,5,FALSE)</f>
        <v>No</v>
      </c>
      <c r="F375" s="23" t="str">
        <f>VLOOKUP($A375,'Medical Examinations'!$A:$J,6,FALSE)</f>
        <v>No</v>
      </c>
      <c r="G375" s="23">
        <f>VLOOKUP($A375,'Medical Examinations'!$A:$J,7,FALSE)</f>
        <v>0</v>
      </c>
      <c r="H375" s="23" t="str">
        <f>VLOOKUP($A375,'Medical Examinations'!$A:$J,8,FALSE)</f>
        <v>yes</v>
      </c>
      <c r="I375" s="23" t="str">
        <f>VLOOKUP($A375,'Medical Examinations'!$A:$J,9,FALSE)</f>
        <v>Underweight</v>
      </c>
      <c r="J375" s="23" t="str">
        <f>VLOOKUP($A375,'Medical Examinations'!$A:$J,10,FALSE)</f>
        <v>Diabetes</v>
      </c>
      <c r="K375">
        <f>VLOOKUP($A375,'Hospitalisation Details'!$A:$K,6,FALSE)</f>
        <v>27495.59</v>
      </c>
      <c r="L375" t="str">
        <f>VLOOKUP($A375,'Hospitalisation Details'!$A:$K,7,FALSE)</f>
        <v>tier - 2</v>
      </c>
      <c r="M375" t="str">
        <f>VLOOKUP($A375,'Hospitalisation Details'!$A:$K,8,FALSE)</f>
        <v>tier - 1</v>
      </c>
      <c r="N375" t="str">
        <f>VLOOKUP($A375,'Hospitalisation Details'!$A:$K,9,FALSE)</f>
        <v>R1011</v>
      </c>
      <c r="O375">
        <f>VLOOKUP($A375,'Hospitalisation Details'!$A:$K,10,FALSE)</f>
        <v>29862</v>
      </c>
      <c r="P375">
        <f>VLOOKUP($A375,'Hospitalisation Details'!$A:$K,11,FALSE)</f>
        <v>41</v>
      </c>
      <c r="Q375" t="str">
        <f>VLOOKUP($A375,'Customer Names'!$A:$E,4,FALSE)</f>
        <v xml:space="preserve"> Andrea</v>
      </c>
    </row>
    <row r="376" spans="1:17" x14ac:dyDescent="0.25">
      <c r="A376" s="26" t="s">
        <v>1997</v>
      </c>
      <c r="B376" s="47">
        <f>VLOOKUP($A376,'Medical Examinations'!$A:$J,2,FALSE)</f>
        <v>16.37</v>
      </c>
      <c r="C376" s="47">
        <f>VLOOKUP($A376,'Medical Examinations'!$A:$J,3,FALSE)</f>
        <v>4.79</v>
      </c>
      <c r="D376" s="26" t="str">
        <f>VLOOKUP($A376,'Medical Examinations'!$A:$J,4,FALSE)</f>
        <v>yes</v>
      </c>
      <c r="E376" s="26" t="str">
        <f>VLOOKUP($A376,'Medical Examinations'!$A:$J,5,FALSE)</f>
        <v>No</v>
      </c>
      <c r="F376" s="26" t="str">
        <f>VLOOKUP($A376,'Medical Examinations'!$A:$J,6,FALSE)</f>
        <v>No</v>
      </c>
      <c r="G376" s="26">
        <f>VLOOKUP($A376,'Medical Examinations'!$A:$J,7,FALSE)</f>
        <v>0</v>
      </c>
      <c r="H376" s="26" t="str">
        <f>VLOOKUP($A376,'Medical Examinations'!$A:$J,8,FALSE)</f>
        <v>yes</v>
      </c>
      <c r="I376" s="26" t="str">
        <f>VLOOKUP($A376,'Medical Examinations'!$A:$J,9,FALSE)</f>
        <v>Underweight</v>
      </c>
      <c r="J376" s="26" t="str">
        <f>VLOOKUP($A376,'Medical Examinations'!$A:$J,10,FALSE)</f>
        <v>Normal</v>
      </c>
      <c r="K376">
        <f>VLOOKUP($A376,'Hospitalisation Details'!$A:$K,6,FALSE)</f>
        <v>27432.73</v>
      </c>
      <c r="L376" t="str">
        <f>VLOOKUP($A376,'Hospitalisation Details'!$A:$K,7,FALSE)</f>
        <v>tier - 2</v>
      </c>
      <c r="M376" t="str">
        <f>VLOOKUP($A376,'Hospitalisation Details'!$A:$K,8,FALSE)</f>
        <v>tier - 1</v>
      </c>
      <c r="N376" t="str">
        <f>VLOOKUP($A376,'Hospitalisation Details'!$A:$K,9,FALSE)</f>
        <v>R1011</v>
      </c>
      <c r="O376">
        <f>VLOOKUP($A376,'Hospitalisation Details'!$A:$K,10,FALSE)</f>
        <v>31386</v>
      </c>
      <c r="P376">
        <f>VLOOKUP($A376,'Hospitalisation Details'!$A:$K,11,FALSE)</f>
        <v>37</v>
      </c>
      <c r="Q376" t="str">
        <f>VLOOKUP($A376,'Customer Names'!$A:$E,4,FALSE)</f>
        <v xml:space="preserve"> Nora P</v>
      </c>
    </row>
    <row r="377" spans="1:17" x14ac:dyDescent="0.25">
      <c r="A377" s="23" t="s">
        <v>1996</v>
      </c>
      <c r="B377" s="48">
        <f>VLOOKUP($A377,'Medical Examinations'!$A:$J,2,FALSE)</f>
        <v>22.42</v>
      </c>
      <c r="C377" s="48">
        <f>VLOOKUP($A377,'Medical Examinations'!$A:$J,3,FALSE)</f>
        <v>4.68</v>
      </c>
      <c r="D377" s="23" t="str">
        <f>VLOOKUP($A377,'Medical Examinations'!$A:$J,4,FALSE)</f>
        <v>yes</v>
      </c>
      <c r="E377" s="23" t="str">
        <f>VLOOKUP($A377,'Medical Examinations'!$A:$J,5,FALSE)</f>
        <v>No</v>
      </c>
      <c r="F377" s="23" t="str">
        <f>VLOOKUP($A377,'Medical Examinations'!$A:$J,6,FALSE)</f>
        <v>No</v>
      </c>
      <c r="G377" s="23">
        <f>VLOOKUP($A377,'Medical Examinations'!$A:$J,7,FALSE)</f>
        <v>1</v>
      </c>
      <c r="H377" s="23" t="str">
        <f>VLOOKUP($A377,'Medical Examinations'!$A:$J,8,FALSE)</f>
        <v>No</v>
      </c>
      <c r="I377" s="23" t="str">
        <f>VLOOKUP($A377,'Medical Examinations'!$A:$J,9,FALSE)</f>
        <v>Normal Weight</v>
      </c>
      <c r="J377" s="23" t="str">
        <f>VLOOKUP($A377,'Medical Examinations'!$A:$J,10,FALSE)</f>
        <v>Normal</v>
      </c>
      <c r="K377">
        <f>VLOOKUP($A377,'Hospitalisation Details'!$A:$K,6,FALSE)</f>
        <v>27375.9</v>
      </c>
      <c r="L377" t="str">
        <f>VLOOKUP($A377,'Hospitalisation Details'!$A:$K,7,FALSE)</f>
        <v>tier - 2</v>
      </c>
      <c r="M377" t="str">
        <f>VLOOKUP($A377,'Hospitalisation Details'!$A:$K,8,FALSE)</f>
        <v>tier - 3</v>
      </c>
      <c r="N377" t="str">
        <f>VLOOKUP($A377,'Hospitalisation Details'!$A:$K,9,FALSE)</f>
        <v>R1015</v>
      </c>
      <c r="O377">
        <f>VLOOKUP($A377,'Hospitalisation Details'!$A:$K,10,FALSE)</f>
        <v>32401</v>
      </c>
      <c r="P377">
        <f>VLOOKUP($A377,'Hospitalisation Details'!$A:$K,11,FALSE)</f>
        <v>34</v>
      </c>
      <c r="Q377" t="str">
        <f>VLOOKUP($A377,'Customer Names'!$A:$E,4,FALSE)</f>
        <v xml:space="preserve"> Zachary</v>
      </c>
    </row>
    <row r="378" spans="1:17" x14ac:dyDescent="0.25">
      <c r="A378" s="26" t="s">
        <v>1995</v>
      </c>
      <c r="B378" s="47">
        <f>VLOOKUP($A378,'Medical Examinations'!$A:$J,2,FALSE)</f>
        <v>31.35</v>
      </c>
      <c r="C378" s="47">
        <f>VLOOKUP($A378,'Medical Examinations'!$A:$J,3,FALSE)</f>
        <v>4.33</v>
      </c>
      <c r="D378" s="26" t="str">
        <f>VLOOKUP($A378,'Medical Examinations'!$A:$J,4,FALSE)</f>
        <v>yes</v>
      </c>
      <c r="E378" s="26" t="str">
        <f>VLOOKUP($A378,'Medical Examinations'!$A:$J,5,FALSE)</f>
        <v>No</v>
      </c>
      <c r="F378" s="26" t="str">
        <f>VLOOKUP($A378,'Medical Examinations'!$A:$J,6,FALSE)</f>
        <v>Yes</v>
      </c>
      <c r="G378" s="26">
        <f>VLOOKUP($A378,'Medical Examinations'!$A:$J,7,FALSE)</f>
        <v>1</v>
      </c>
      <c r="H378" s="26" t="str">
        <f>VLOOKUP($A378,'Medical Examinations'!$A:$J,8,FALSE)</f>
        <v>No</v>
      </c>
      <c r="I378" s="26" t="str">
        <f>VLOOKUP($A378,'Medical Examinations'!$A:$J,9,FALSE)</f>
        <v>Obesity</v>
      </c>
      <c r="J378" s="26" t="str">
        <f>VLOOKUP($A378,'Medical Examinations'!$A:$J,10,FALSE)</f>
        <v>Normal</v>
      </c>
      <c r="K378">
        <f>VLOOKUP($A378,'Hospitalisation Details'!$A:$K,6,FALSE)</f>
        <v>27346.04</v>
      </c>
      <c r="L378" t="str">
        <f>VLOOKUP($A378,'Hospitalisation Details'!$A:$K,7,FALSE)</f>
        <v>tier - 2</v>
      </c>
      <c r="M378" t="str">
        <f>VLOOKUP($A378,'Hospitalisation Details'!$A:$K,8,FALSE)</f>
        <v>tier - 2</v>
      </c>
      <c r="N378" t="str">
        <f>VLOOKUP($A378,'Hospitalisation Details'!$A:$K,9,FALSE)</f>
        <v>R1013</v>
      </c>
      <c r="O378">
        <f>VLOOKUP($A378,'Hospitalisation Details'!$A:$K,10,FALSE)</f>
        <v>25492</v>
      </c>
      <c r="P378">
        <f>VLOOKUP($A378,'Hospitalisation Details'!$A:$K,11,FALSE)</f>
        <v>53</v>
      </c>
      <c r="Q378" t="str">
        <f>VLOOKUP($A378,'Customer Names'!$A:$E,4,FALSE)</f>
        <v xml:space="preserve"> Michael</v>
      </c>
    </row>
    <row r="379" spans="1:17" x14ac:dyDescent="0.25">
      <c r="A379" s="23" t="s">
        <v>1994</v>
      </c>
      <c r="B379" s="48">
        <f>VLOOKUP($A379,'Medical Examinations'!$A:$J,2,FALSE)</f>
        <v>31.9</v>
      </c>
      <c r="C379" s="48">
        <f>VLOOKUP($A379,'Medical Examinations'!$A:$J,3,FALSE)</f>
        <v>11.89</v>
      </c>
      <c r="D379" s="23" t="str">
        <f>VLOOKUP($A379,'Medical Examinations'!$A:$J,4,FALSE)</f>
        <v>No</v>
      </c>
      <c r="E379" s="23" t="str">
        <f>VLOOKUP($A379,'Medical Examinations'!$A:$J,5,FALSE)</f>
        <v>No</v>
      </c>
      <c r="F379" s="23" t="str">
        <f>VLOOKUP($A379,'Medical Examinations'!$A:$J,6,FALSE)</f>
        <v>No</v>
      </c>
      <c r="G379" s="23">
        <f>VLOOKUP($A379,'Medical Examinations'!$A:$J,7,FALSE)</f>
        <v>0</v>
      </c>
      <c r="H379" s="23" t="str">
        <f>VLOOKUP($A379,'Medical Examinations'!$A:$J,8,FALSE)</f>
        <v>No</v>
      </c>
      <c r="I379" s="23" t="str">
        <f>VLOOKUP($A379,'Medical Examinations'!$A:$J,9,FALSE)</f>
        <v>Obesity</v>
      </c>
      <c r="J379" s="23" t="str">
        <f>VLOOKUP($A379,'Medical Examinations'!$A:$J,10,FALSE)</f>
        <v>Diabetes</v>
      </c>
      <c r="K379">
        <f>VLOOKUP($A379,'Hospitalisation Details'!$A:$K,6,FALSE)</f>
        <v>27322.73</v>
      </c>
      <c r="L379" t="str">
        <f>VLOOKUP($A379,'Hospitalisation Details'!$A:$K,7,FALSE)</f>
        <v>tier - 2</v>
      </c>
      <c r="M379" t="str">
        <f>VLOOKUP($A379,'Hospitalisation Details'!$A:$K,8,FALSE)</f>
        <v>tier - 2</v>
      </c>
      <c r="N379" t="str">
        <f>VLOOKUP($A379,'Hospitalisation Details'!$A:$K,9,FALSE)</f>
        <v>R1013</v>
      </c>
      <c r="O379">
        <f>VLOOKUP($A379,'Hospitalisation Details'!$A:$K,10,FALSE)</f>
        <v>24995</v>
      </c>
      <c r="P379">
        <f>VLOOKUP($A379,'Hospitalisation Details'!$A:$K,11,FALSE)</f>
        <v>55</v>
      </c>
      <c r="Q379" t="str">
        <f>VLOOKUP($A379,'Customer Names'!$A:$E,4,FALSE)</f>
        <v xml:space="preserve"> Alyssa K.</v>
      </c>
    </row>
    <row r="380" spans="1:17" x14ac:dyDescent="0.25">
      <c r="A380" s="26" t="s">
        <v>1993</v>
      </c>
      <c r="B380" s="47">
        <f>VLOOKUP($A380,'Medical Examinations'!$A:$J,2,FALSE)</f>
        <v>30.6</v>
      </c>
      <c r="C380" s="47">
        <f>VLOOKUP($A380,'Medical Examinations'!$A:$J,3,FALSE)</f>
        <v>5.24</v>
      </c>
      <c r="D380" s="26" t="str">
        <f>VLOOKUP($A380,'Medical Examinations'!$A:$J,4,FALSE)</f>
        <v>No</v>
      </c>
      <c r="E380" s="26" t="str">
        <f>VLOOKUP($A380,'Medical Examinations'!$A:$J,5,FALSE)</f>
        <v>No</v>
      </c>
      <c r="F380" s="26" t="str">
        <f>VLOOKUP($A380,'Medical Examinations'!$A:$J,6,FALSE)</f>
        <v>No</v>
      </c>
      <c r="G380" s="26">
        <f>VLOOKUP($A380,'Medical Examinations'!$A:$J,7,FALSE)</f>
        <v>0</v>
      </c>
      <c r="H380" s="26" t="str">
        <f>VLOOKUP($A380,'Medical Examinations'!$A:$J,8,FALSE)</f>
        <v>yes</v>
      </c>
      <c r="I380" s="26" t="str">
        <f>VLOOKUP($A380,'Medical Examinations'!$A:$J,9,FALSE)</f>
        <v>Obesity</v>
      </c>
      <c r="J380" s="26" t="str">
        <f>VLOOKUP($A380,'Medical Examinations'!$A:$J,10,FALSE)</f>
        <v>Normal</v>
      </c>
      <c r="K380">
        <f>VLOOKUP($A380,'Hospitalisation Details'!$A:$K,6,FALSE)</f>
        <v>27236.959999999999</v>
      </c>
      <c r="L380" t="str">
        <f>VLOOKUP($A380,'Hospitalisation Details'!$A:$K,7,FALSE)</f>
        <v>tier - 2</v>
      </c>
      <c r="M380" t="str">
        <f>VLOOKUP($A380,'Hospitalisation Details'!$A:$K,8,FALSE)</f>
        <v>tier - 1</v>
      </c>
      <c r="N380" t="str">
        <f>VLOOKUP($A380,'Hospitalisation Details'!$A:$K,9,FALSE)</f>
        <v>R1011</v>
      </c>
      <c r="O380">
        <f>VLOOKUP($A380,'Hospitalisation Details'!$A:$K,10,FALSE)</f>
        <v>36496</v>
      </c>
      <c r="P380">
        <f>VLOOKUP($A380,'Hospitalisation Details'!$A:$K,11,FALSE)</f>
        <v>23</v>
      </c>
      <c r="Q380" t="str">
        <f>VLOOKUP($A380,'Customer Names'!$A:$E,4,FALSE)</f>
        <v xml:space="preserve"> Heather</v>
      </c>
    </row>
    <row r="381" spans="1:17" x14ac:dyDescent="0.25">
      <c r="A381" s="23" t="s">
        <v>1992</v>
      </c>
      <c r="B381" s="48">
        <f>VLOOKUP($A381,'Medical Examinations'!$A:$J,2,FALSE)</f>
        <v>28.975000000000001</v>
      </c>
      <c r="C381" s="48">
        <f>VLOOKUP($A381,'Medical Examinations'!$A:$J,3,FALSE)</f>
        <v>7.63</v>
      </c>
      <c r="D381" s="23" t="str">
        <f>VLOOKUP($A381,'Medical Examinations'!$A:$J,4,FALSE)</f>
        <v>No</v>
      </c>
      <c r="E381" s="23" t="str">
        <f>VLOOKUP($A381,'Medical Examinations'!$A:$J,5,FALSE)</f>
        <v>No</v>
      </c>
      <c r="F381" s="23" t="str">
        <f>VLOOKUP($A381,'Medical Examinations'!$A:$J,6,FALSE)</f>
        <v>No</v>
      </c>
      <c r="G381" s="23">
        <f>VLOOKUP($A381,'Medical Examinations'!$A:$J,7,FALSE)</f>
        <v>0</v>
      </c>
      <c r="H381" s="23" t="str">
        <f>VLOOKUP($A381,'Medical Examinations'!$A:$J,8,FALSE)</f>
        <v>yes</v>
      </c>
      <c r="I381" s="23" t="str">
        <f>VLOOKUP($A381,'Medical Examinations'!$A:$J,9,FALSE)</f>
        <v>Overweight</v>
      </c>
      <c r="J381" s="23" t="str">
        <f>VLOOKUP($A381,'Medical Examinations'!$A:$J,10,FALSE)</f>
        <v>Diabetes</v>
      </c>
      <c r="K381">
        <f>VLOOKUP($A381,'Hospitalisation Details'!$A:$K,6,FALSE)</f>
        <v>27218.44</v>
      </c>
      <c r="L381" t="str">
        <f>VLOOKUP($A381,'Hospitalisation Details'!$A:$K,7,FALSE)</f>
        <v>tier - 2</v>
      </c>
      <c r="M381" t="str">
        <f>VLOOKUP($A381,'Hospitalisation Details'!$A:$K,8,FALSE)</f>
        <v>tier - 1</v>
      </c>
      <c r="N381" t="str">
        <f>VLOOKUP($A381,'Hospitalisation Details'!$A:$K,9,FALSE)</f>
        <v>R1017</v>
      </c>
      <c r="O381">
        <f>VLOOKUP($A381,'Hospitalisation Details'!$A:$K,10,FALSE)</f>
        <v>24097</v>
      </c>
      <c r="P381">
        <f>VLOOKUP($A381,'Hospitalisation Details'!$A:$K,11,FALSE)</f>
        <v>57</v>
      </c>
      <c r="Q381" t="str">
        <f>VLOOKUP($A381,'Customer Names'!$A:$E,4,FALSE)</f>
        <v xml:space="preserve"> Dante</v>
      </c>
    </row>
    <row r="382" spans="1:17" x14ac:dyDescent="0.25">
      <c r="A382" s="26" t="s">
        <v>1991</v>
      </c>
      <c r="B382" s="47">
        <f>VLOOKUP($A382,'Medical Examinations'!$A:$J,2,FALSE)</f>
        <v>24.86</v>
      </c>
      <c r="C382" s="47">
        <f>VLOOKUP($A382,'Medical Examinations'!$A:$J,3,FALSE)</f>
        <v>8.92</v>
      </c>
      <c r="D382" s="26" t="str">
        <f>VLOOKUP($A382,'Medical Examinations'!$A:$J,4,FALSE)</f>
        <v>yes</v>
      </c>
      <c r="E382" s="26" t="str">
        <f>VLOOKUP($A382,'Medical Examinations'!$A:$J,5,FALSE)</f>
        <v>No</v>
      </c>
      <c r="F382" s="26" t="str">
        <f>VLOOKUP($A382,'Medical Examinations'!$A:$J,6,FALSE)</f>
        <v>No</v>
      </c>
      <c r="G382" s="26">
        <f>VLOOKUP($A382,'Medical Examinations'!$A:$J,7,FALSE)</f>
        <v>2</v>
      </c>
      <c r="H382" s="26" t="str">
        <f>VLOOKUP($A382,'Medical Examinations'!$A:$J,8,FALSE)</f>
        <v>No</v>
      </c>
      <c r="I382" s="26" t="str">
        <f>VLOOKUP($A382,'Medical Examinations'!$A:$J,9,FALSE)</f>
        <v>Normal Weight</v>
      </c>
      <c r="J382" s="26" t="str">
        <f>VLOOKUP($A382,'Medical Examinations'!$A:$J,10,FALSE)</f>
        <v>Diabetes</v>
      </c>
      <c r="K382">
        <f>VLOOKUP($A382,'Hospitalisation Details'!$A:$K,6,FALSE)</f>
        <v>27117.99</v>
      </c>
      <c r="L382" t="str">
        <f>VLOOKUP($A382,'Hospitalisation Details'!$A:$K,7,FALSE)</f>
        <v>tier - 2</v>
      </c>
      <c r="M382" t="str">
        <f>VLOOKUP($A382,'Hospitalisation Details'!$A:$K,8,FALSE)</f>
        <v>tier - 2</v>
      </c>
      <c r="N382" t="str">
        <f>VLOOKUP($A382,'Hospitalisation Details'!$A:$K,9,FALSE)</f>
        <v>R1013</v>
      </c>
      <c r="O382">
        <f>VLOOKUP($A382,'Hospitalisation Details'!$A:$K,10,FALSE)</f>
        <v>25843</v>
      </c>
      <c r="P382">
        <f>VLOOKUP($A382,'Hospitalisation Details'!$A:$K,11,FALSE)</f>
        <v>52</v>
      </c>
      <c r="Q382" t="str">
        <f>VLOOKUP($A382,'Customer Names'!$A:$E,4,FALSE)</f>
        <v xml:space="preserve"> Sara E.</v>
      </c>
    </row>
    <row r="383" spans="1:17" x14ac:dyDescent="0.25">
      <c r="A383" s="23" t="s">
        <v>1990</v>
      </c>
      <c r="B383" s="48">
        <f>VLOOKUP($A383,'Medical Examinations'!$A:$J,2,FALSE)</f>
        <v>19.54</v>
      </c>
      <c r="C383" s="48">
        <f>VLOOKUP($A383,'Medical Examinations'!$A:$J,3,FALSE)</f>
        <v>5.37</v>
      </c>
      <c r="D383" s="23" t="str">
        <f>VLOOKUP($A383,'Medical Examinations'!$A:$J,4,FALSE)</f>
        <v>No</v>
      </c>
      <c r="E383" s="23" t="str">
        <f>VLOOKUP($A383,'Medical Examinations'!$A:$J,5,FALSE)</f>
        <v>No</v>
      </c>
      <c r="F383" s="23" t="str">
        <f>VLOOKUP($A383,'Medical Examinations'!$A:$J,6,FALSE)</f>
        <v>No</v>
      </c>
      <c r="G383" s="23">
        <f>VLOOKUP($A383,'Medical Examinations'!$A:$J,7,FALSE)</f>
        <v>0</v>
      </c>
      <c r="H383" s="23" t="str">
        <f>VLOOKUP($A383,'Medical Examinations'!$A:$J,8,FALSE)</f>
        <v>yes</v>
      </c>
      <c r="I383" s="23" t="str">
        <f>VLOOKUP($A383,'Medical Examinations'!$A:$J,9,FALSE)</f>
        <v>Normal Weight</v>
      </c>
      <c r="J383" s="23" t="str">
        <f>VLOOKUP($A383,'Medical Examinations'!$A:$J,10,FALSE)</f>
        <v>Normal</v>
      </c>
      <c r="K383">
        <f>VLOOKUP($A383,'Hospitalisation Details'!$A:$K,6,FALSE)</f>
        <v>27092.38</v>
      </c>
      <c r="L383" t="str">
        <f>VLOOKUP($A383,'Hospitalisation Details'!$A:$K,7,FALSE)</f>
        <v>tier - 2</v>
      </c>
      <c r="M383" t="str">
        <f>VLOOKUP($A383,'Hospitalisation Details'!$A:$K,8,FALSE)</f>
        <v>tier - 3</v>
      </c>
      <c r="N383" t="str">
        <f>VLOOKUP($A383,'Hospitalisation Details'!$A:$K,9,FALSE)</f>
        <v>R1011</v>
      </c>
      <c r="O383">
        <f>VLOOKUP($A383,'Hospitalisation Details'!$A:$K,10,FALSE)</f>
        <v>33220</v>
      </c>
      <c r="P383">
        <f>VLOOKUP($A383,'Hospitalisation Details'!$A:$K,11,FALSE)</f>
        <v>32</v>
      </c>
      <c r="Q383" t="str">
        <f>VLOOKUP($A383,'Customer Names'!$A:$E,4,FALSE)</f>
        <v xml:space="preserve"> Scott</v>
      </c>
    </row>
    <row r="384" spans="1:17" x14ac:dyDescent="0.25">
      <c r="A384" s="26" t="s">
        <v>1989</v>
      </c>
      <c r="B384" s="47">
        <f>VLOOKUP($A384,'Medical Examinations'!$A:$J,2,FALSE)</f>
        <v>26.74</v>
      </c>
      <c r="C384" s="47">
        <f>VLOOKUP($A384,'Medical Examinations'!$A:$J,3,FALSE)</f>
        <v>4.3099999999999996</v>
      </c>
      <c r="D384" s="26" t="str">
        <f>VLOOKUP($A384,'Medical Examinations'!$A:$J,4,FALSE)</f>
        <v>No</v>
      </c>
      <c r="E384" s="26" t="str">
        <f>VLOOKUP($A384,'Medical Examinations'!$A:$J,5,FALSE)</f>
        <v>No</v>
      </c>
      <c r="F384" s="26" t="str">
        <f>VLOOKUP($A384,'Medical Examinations'!$A:$J,6,FALSE)</f>
        <v>No</v>
      </c>
      <c r="G384" s="26">
        <f>VLOOKUP($A384,'Medical Examinations'!$A:$J,7,FALSE)</f>
        <v>0</v>
      </c>
      <c r="H384" s="26" t="str">
        <f>VLOOKUP($A384,'Medical Examinations'!$A:$J,8,FALSE)</f>
        <v>yes</v>
      </c>
      <c r="I384" s="26" t="str">
        <f>VLOOKUP($A384,'Medical Examinations'!$A:$J,9,FALSE)</f>
        <v>Overweight</v>
      </c>
      <c r="J384" s="26" t="str">
        <f>VLOOKUP($A384,'Medical Examinations'!$A:$J,10,FALSE)</f>
        <v>Normal</v>
      </c>
      <c r="K384">
        <f>VLOOKUP($A384,'Hospitalisation Details'!$A:$K,6,FALSE)</f>
        <v>27080.639999999999</v>
      </c>
      <c r="L384" t="str">
        <f>VLOOKUP($A384,'Hospitalisation Details'!$A:$K,7,FALSE)</f>
        <v>tier - 2</v>
      </c>
      <c r="M384" t="str">
        <f>VLOOKUP($A384,'Hospitalisation Details'!$A:$K,8,FALSE)</f>
        <v>tier - 2</v>
      </c>
      <c r="N384" t="str">
        <f>VLOOKUP($A384,'Hospitalisation Details'!$A:$K,9,FALSE)</f>
        <v>R1011</v>
      </c>
      <c r="O384">
        <f>VLOOKUP($A384,'Hospitalisation Details'!$A:$K,10,FALSE)</f>
        <v>34517</v>
      </c>
      <c r="P384">
        <f>VLOOKUP($A384,'Hospitalisation Details'!$A:$K,11,FALSE)</f>
        <v>28</v>
      </c>
      <c r="Q384" t="str">
        <f>VLOOKUP($A384,'Customer Names'!$A:$E,4,FALSE)</f>
        <v xml:space="preserve"> Sean</v>
      </c>
    </row>
    <row r="385" spans="1:17" x14ac:dyDescent="0.25">
      <c r="A385" s="23" t="s">
        <v>1988</v>
      </c>
      <c r="B385" s="48">
        <f>VLOOKUP($A385,'Medical Examinations'!$A:$J,2,FALSE)</f>
        <v>22.99</v>
      </c>
      <c r="C385" s="48">
        <f>VLOOKUP($A385,'Medical Examinations'!$A:$J,3,FALSE)</f>
        <v>10.46</v>
      </c>
      <c r="D385" s="23" t="str">
        <f>VLOOKUP($A385,'Medical Examinations'!$A:$J,4,FALSE)</f>
        <v>No</v>
      </c>
      <c r="E385" s="23" t="str">
        <f>VLOOKUP($A385,'Medical Examinations'!$A:$J,5,FALSE)</f>
        <v>No</v>
      </c>
      <c r="F385" s="23" t="str">
        <f>VLOOKUP($A385,'Medical Examinations'!$A:$J,6,FALSE)</f>
        <v>No</v>
      </c>
      <c r="G385" s="23">
        <f>VLOOKUP($A385,'Medical Examinations'!$A:$J,7,FALSE)</f>
        <v>3</v>
      </c>
      <c r="H385" s="23" t="str">
        <f>VLOOKUP($A385,'Medical Examinations'!$A:$J,8,FALSE)</f>
        <v>yes</v>
      </c>
      <c r="I385" s="23" t="str">
        <f>VLOOKUP($A385,'Medical Examinations'!$A:$J,9,FALSE)</f>
        <v>Normal Weight</v>
      </c>
      <c r="J385" s="23" t="str">
        <f>VLOOKUP($A385,'Medical Examinations'!$A:$J,10,FALSE)</f>
        <v>Diabetes</v>
      </c>
      <c r="K385">
        <f>VLOOKUP($A385,'Hospitalisation Details'!$A:$K,6,FALSE)</f>
        <v>27037.91</v>
      </c>
      <c r="L385" t="str">
        <f>VLOOKUP($A385,'Hospitalisation Details'!$A:$K,7,FALSE)</f>
        <v>tier - 2</v>
      </c>
      <c r="M385" t="str">
        <f>VLOOKUP($A385,'Hospitalisation Details'!$A:$K,8,FALSE)</f>
        <v>tier - 2</v>
      </c>
      <c r="N385" t="str">
        <f>VLOOKUP($A385,'Hospitalisation Details'!$A:$K,9,FALSE)</f>
        <v>R1013</v>
      </c>
      <c r="O385">
        <f>VLOOKUP($A385,'Hospitalisation Details'!$A:$K,10,FALSE)</f>
        <v>21366</v>
      </c>
      <c r="P385">
        <f>VLOOKUP($A385,'Hospitalisation Details'!$A:$K,11,FALSE)</f>
        <v>64</v>
      </c>
      <c r="Q385" t="str">
        <f>VLOOKUP($A385,'Customer Names'!$A:$E,4,FALSE)</f>
        <v xml:space="preserve"> Danielle</v>
      </c>
    </row>
    <row r="386" spans="1:17" x14ac:dyDescent="0.25">
      <c r="A386" s="26" t="s">
        <v>1987</v>
      </c>
      <c r="B386" s="47">
        <f>VLOOKUP($A386,'Medical Examinations'!$A:$J,2,FALSE)</f>
        <v>31.46</v>
      </c>
      <c r="C386" s="47">
        <f>VLOOKUP($A386,'Medical Examinations'!$A:$J,3,FALSE)</f>
        <v>7.39</v>
      </c>
      <c r="D386" s="26" t="str">
        <f>VLOOKUP($A386,'Medical Examinations'!$A:$J,4,FALSE)</f>
        <v>No</v>
      </c>
      <c r="E386" s="26" t="str">
        <f>VLOOKUP($A386,'Medical Examinations'!$A:$J,5,FALSE)</f>
        <v>No</v>
      </c>
      <c r="F386" s="26" t="str">
        <f>VLOOKUP($A386,'Medical Examinations'!$A:$J,6,FALSE)</f>
        <v>No</v>
      </c>
      <c r="G386" s="26">
        <f>VLOOKUP($A386,'Medical Examinations'!$A:$J,7,FALSE)</f>
        <v>0</v>
      </c>
      <c r="H386" s="26" t="str">
        <f>VLOOKUP($A386,'Medical Examinations'!$A:$J,8,FALSE)</f>
        <v>No</v>
      </c>
      <c r="I386" s="26" t="str">
        <f>VLOOKUP($A386,'Medical Examinations'!$A:$J,9,FALSE)</f>
        <v>Obesity</v>
      </c>
      <c r="J386" s="26" t="str">
        <f>VLOOKUP($A386,'Medical Examinations'!$A:$J,10,FALSE)</f>
        <v>Diabetes</v>
      </c>
      <c r="K386">
        <f>VLOOKUP($A386,'Hospitalisation Details'!$A:$K,6,FALSE)</f>
        <v>27000.98</v>
      </c>
      <c r="L386" t="str">
        <f>VLOOKUP($A386,'Hospitalisation Details'!$A:$K,7,FALSE)</f>
        <v>tier - 2</v>
      </c>
      <c r="M386" t="str">
        <f>VLOOKUP($A386,'Hospitalisation Details'!$A:$K,8,FALSE)</f>
        <v>tier - 2</v>
      </c>
      <c r="N386" t="str">
        <f>VLOOKUP($A386,'Hospitalisation Details'!$A:$K,9,FALSE)</f>
        <v>R1013</v>
      </c>
      <c r="O386">
        <f>VLOOKUP($A386,'Hospitalisation Details'!$A:$K,10,FALSE)</f>
        <v>22106</v>
      </c>
      <c r="P386">
        <f>VLOOKUP($A386,'Hospitalisation Details'!$A:$K,11,FALSE)</f>
        <v>62</v>
      </c>
      <c r="Q386" t="str">
        <f>VLOOKUP($A386,'Customer Names'!$A:$E,4,FALSE)</f>
        <v xml:space="preserve"> Andrew D.</v>
      </c>
    </row>
    <row r="387" spans="1:17" x14ac:dyDescent="0.25">
      <c r="A387" s="23" t="s">
        <v>1986</v>
      </c>
      <c r="B387" s="48">
        <f>VLOOKUP($A387,'Medical Examinations'!$A:$J,2,FALSE)</f>
        <v>30.86</v>
      </c>
      <c r="C387" s="48">
        <f>VLOOKUP($A387,'Medical Examinations'!$A:$J,3,FALSE)</f>
        <v>6.18</v>
      </c>
      <c r="D387" s="23" t="str">
        <f>VLOOKUP($A387,'Medical Examinations'!$A:$J,4,FALSE)</f>
        <v>No</v>
      </c>
      <c r="E387" s="23" t="str">
        <f>VLOOKUP($A387,'Medical Examinations'!$A:$J,5,FALSE)</f>
        <v>yes</v>
      </c>
      <c r="F387" s="23" t="str">
        <f>VLOOKUP($A387,'Medical Examinations'!$A:$J,6,FALSE)</f>
        <v>No</v>
      </c>
      <c r="G387" s="23">
        <f>VLOOKUP($A387,'Medical Examinations'!$A:$J,7,FALSE)</f>
        <v>2</v>
      </c>
      <c r="H387" s="23" t="str">
        <f>VLOOKUP($A387,'Medical Examinations'!$A:$J,8,FALSE)</f>
        <v>yes</v>
      </c>
      <c r="I387" s="23" t="str">
        <f>VLOOKUP($A387,'Medical Examinations'!$A:$J,9,FALSE)</f>
        <v>Obesity</v>
      </c>
      <c r="J387" s="23" t="str">
        <f>VLOOKUP($A387,'Medical Examinations'!$A:$J,10,FALSE)</f>
        <v>Prediabetes</v>
      </c>
      <c r="K387">
        <f>VLOOKUP($A387,'Hospitalisation Details'!$A:$K,6,FALSE)</f>
        <v>26936.98</v>
      </c>
      <c r="L387" t="str">
        <f>VLOOKUP($A387,'Hospitalisation Details'!$A:$K,7,FALSE)</f>
        <v>tier - 2</v>
      </c>
      <c r="M387" t="str">
        <f>VLOOKUP($A387,'Hospitalisation Details'!$A:$K,8,FALSE)</f>
        <v>tier - 3</v>
      </c>
      <c r="N387" t="str">
        <f>VLOOKUP($A387,'Hospitalisation Details'!$A:$K,9,FALSE)</f>
        <v>R1011</v>
      </c>
      <c r="O387">
        <f>VLOOKUP($A387,'Hospitalisation Details'!$A:$K,10,FALSE)</f>
        <v>36839</v>
      </c>
      <c r="P387">
        <f>VLOOKUP($A387,'Hospitalisation Details'!$A:$K,11,FALSE)</f>
        <v>22</v>
      </c>
      <c r="Q387" t="str">
        <f>VLOOKUP($A387,'Customer Names'!$A:$E,4,FALSE)</f>
        <v xml:space="preserve"> Joel D</v>
      </c>
    </row>
    <row r="388" spans="1:17" x14ac:dyDescent="0.25">
      <c r="A388" s="26" t="s">
        <v>1985</v>
      </c>
      <c r="B388" s="47">
        <f>VLOOKUP($A388,'Medical Examinations'!$A:$J,2,FALSE)</f>
        <v>31.96</v>
      </c>
      <c r="C388" s="47">
        <f>VLOOKUP($A388,'Medical Examinations'!$A:$J,3,FALSE)</f>
        <v>8.86</v>
      </c>
      <c r="D388" s="26" t="str">
        <f>VLOOKUP($A388,'Medical Examinations'!$A:$J,4,FALSE)</f>
        <v>No</v>
      </c>
      <c r="E388" s="26" t="str">
        <f>VLOOKUP($A388,'Medical Examinations'!$A:$J,5,FALSE)</f>
        <v>No</v>
      </c>
      <c r="F388" s="26" t="str">
        <f>VLOOKUP($A388,'Medical Examinations'!$A:$J,6,FALSE)</f>
        <v>No</v>
      </c>
      <c r="G388" s="26">
        <f>VLOOKUP($A388,'Medical Examinations'!$A:$J,7,FALSE)</f>
        <v>0</v>
      </c>
      <c r="H388" s="26" t="str">
        <f>VLOOKUP($A388,'Medical Examinations'!$A:$J,8,FALSE)</f>
        <v>yes</v>
      </c>
      <c r="I388" s="26" t="str">
        <f>VLOOKUP($A388,'Medical Examinations'!$A:$J,9,FALSE)</f>
        <v>Obesity</v>
      </c>
      <c r="J388" s="26" t="str">
        <f>VLOOKUP($A388,'Medical Examinations'!$A:$J,10,FALSE)</f>
        <v>Diabetes</v>
      </c>
      <c r="K388">
        <f>VLOOKUP($A388,'Hospitalisation Details'!$A:$K,6,FALSE)</f>
        <v>26927.69</v>
      </c>
      <c r="L388" t="str">
        <f>VLOOKUP($A388,'Hospitalisation Details'!$A:$K,7,FALSE)</f>
        <v>tier - 2</v>
      </c>
      <c r="M388" t="str">
        <f>VLOOKUP($A388,'Hospitalisation Details'!$A:$K,8,FALSE)</f>
        <v>tier - 2</v>
      </c>
      <c r="N388" t="str">
        <f>VLOOKUP($A388,'Hospitalisation Details'!$A:$K,9,FALSE)</f>
        <v>R1011</v>
      </c>
      <c r="O388">
        <f>VLOOKUP($A388,'Hospitalisation Details'!$A:$K,10,FALSE)</f>
        <v>37424</v>
      </c>
      <c r="P388">
        <f>VLOOKUP($A388,'Hospitalisation Details'!$A:$K,11,FALSE)</f>
        <v>20</v>
      </c>
      <c r="Q388" t="str">
        <f>VLOOKUP($A388,'Customer Names'!$A:$E,4,FALSE)</f>
        <v xml:space="preserve"> Michelle</v>
      </c>
    </row>
    <row r="389" spans="1:17" x14ac:dyDescent="0.25">
      <c r="A389" s="23" t="s">
        <v>1984</v>
      </c>
      <c r="B389" s="48">
        <f>VLOOKUP($A389,'Medical Examinations'!$A:$J,2,FALSE)</f>
        <v>23.76</v>
      </c>
      <c r="C389" s="48">
        <f>VLOOKUP($A389,'Medical Examinations'!$A:$J,3,FALSE)</f>
        <v>10.96</v>
      </c>
      <c r="D389" s="23" t="str">
        <f>VLOOKUP($A389,'Medical Examinations'!$A:$J,4,FALSE)</f>
        <v>No</v>
      </c>
      <c r="E389" s="23" t="str">
        <f>VLOOKUP($A389,'Medical Examinations'!$A:$J,5,FALSE)</f>
        <v>No</v>
      </c>
      <c r="F389" s="23" t="str">
        <f>VLOOKUP($A389,'Medical Examinations'!$A:$J,6,FALSE)</f>
        <v>No</v>
      </c>
      <c r="G389" s="23">
        <f>VLOOKUP($A389,'Medical Examinations'!$A:$J,7,FALSE)</f>
        <v>3</v>
      </c>
      <c r="H389" s="23" t="str">
        <f>VLOOKUP($A389,'Medical Examinations'!$A:$J,8,FALSE)</f>
        <v>yes</v>
      </c>
      <c r="I389" s="23" t="str">
        <f>VLOOKUP($A389,'Medical Examinations'!$A:$J,9,FALSE)</f>
        <v>Normal Weight</v>
      </c>
      <c r="J389" s="23" t="str">
        <f>VLOOKUP($A389,'Medical Examinations'!$A:$J,10,FALSE)</f>
        <v>Diabetes</v>
      </c>
      <c r="K389">
        <f>VLOOKUP($A389,'Hospitalisation Details'!$A:$K,6,FALSE)</f>
        <v>26926.51</v>
      </c>
      <c r="L389" t="str">
        <f>VLOOKUP($A389,'Hospitalisation Details'!$A:$K,7,FALSE)</f>
        <v>tier - 2</v>
      </c>
      <c r="M389" t="str">
        <f>VLOOKUP($A389,'Hospitalisation Details'!$A:$K,8,FALSE)</f>
        <v>tier - 1</v>
      </c>
      <c r="N389" t="str">
        <f>VLOOKUP($A389,'Hospitalisation Details'!$A:$K,9,FALSE)</f>
        <v>R1013</v>
      </c>
      <c r="O389">
        <f>VLOOKUP($A389,'Hospitalisation Details'!$A:$K,10,FALSE)</f>
        <v>21544</v>
      </c>
      <c r="P389">
        <f>VLOOKUP($A389,'Hospitalisation Details'!$A:$K,11,FALSE)</f>
        <v>64</v>
      </c>
      <c r="Q389" t="str">
        <f>VLOOKUP($A389,'Customer Names'!$A:$E,4,FALSE)</f>
        <v xml:space="preserve"> Michael J.</v>
      </c>
    </row>
    <row r="390" spans="1:17" x14ac:dyDescent="0.25">
      <c r="A390" s="26" t="s">
        <v>1983</v>
      </c>
      <c r="B390" s="47">
        <f>VLOOKUP($A390,'Medical Examinations'!$A:$J,2,FALSE)</f>
        <v>19.38</v>
      </c>
      <c r="C390" s="47">
        <f>VLOOKUP($A390,'Medical Examinations'!$A:$J,3,FALSE)</f>
        <v>6.28</v>
      </c>
      <c r="D390" s="26" t="str">
        <f>VLOOKUP($A390,'Medical Examinations'!$A:$J,4,FALSE)</f>
        <v>No</v>
      </c>
      <c r="E390" s="26" t="str">
        <f>VLOOKUP($A390,'Medical Examinations'!$A:$J,5,FALSE)</f>
        <v>No</v>
      </c>
      <c r="F390" s="26" t="str">
        <f>VLOOKUP($A390,'Medical Examinations'!$A:$J,6,FALSE)</f>
        <v>No</v>
      </c>
      <c r="G390" s="26">
        <f>VLOOKUP($A390,'Medical Examinations'!$A:$J,7,FALSE)</f>
        <v>0</v>
      </c>
      <c r="H390" s="26" t="str">
        <f>VLOOKUP($A390,'Medical Examinations'!$A:$J,8,FALSE)</f>
        <v>yes</v>
      </c>
      <c r="I390" s="26" t="str">
        <f>VLOOKUP($A390,'Medical Examinations'!$A:$J,9,FALSE)</f>
        <v>Normal Weight</v>
      </c>
      <c r="J390" s="26" t="str">
        <f>VLOOKUP($A390,'Medical Examinations'!$A:$J,10,FALSE)</f>
        <v>Prediabetes</v>
      </c>
      <c r="K390">
        <f>VLOOKUP($A390,'Hospitalisation Details'!$A:$K,6,FALSE)</f>
        <v>26912.560000000001</v>
      </c>
      <c r="L390" t="str">
        <f>VLOOKUP($A390,'Hospitalisation Details'!$A:$K,7,FALSE)</f>
        <v>tier - 2</v>
      </c>
      <c r="M390" t="str">
        <f>VLOOKUP($A390,'Hospitalisation Details'!$A:$K,8,FALSE)</f>
        <v>tier - 2</v>
      </c>
      <c r="N390" t="str">
        <f>VLOOKUP($A390,'Hospitalisation Details'!$A:$K,9,FALSE)</f>
        <v>R1011</v>
      </c>
      <c r="O390">
        <f>VLOOKUP($A390,'Hospitalisation Details'!$A:$K,10,FALSE)</f>
        <v>33472</v>
      </c>
      <c r="P390">
        <f>VLOOKUP($A390,'Hospitalisation Details'!$A:$K,11,FALSE)</f>
        <v>31</v>
      </c>
      <c r="Q390" t="str">
        <f>VLOOKUP($A390,'Customer Names'!$A:$E,4,FALSE)</f>
        <v xml:space="preserve"> Nikki</v>
      </c>
    </row>
    <row r="391" spans="1:17" x14ac:dyDescent="0.25">
      <c r="A391" s="23" t="s">
        <v>1982</v>
      </c>
      <c r="B391" s="48">
        <f>VLOOKUP($A391,'Medical Examinations'!$A:$J,2,FALSE)</f>
        <v>16.21</v>
      </c>
      <c r="C391" s="48">
        <f>VLOOKUP($A391,'Medical Examinations'!$A:$J,3,FALSE)</f>
        <v>6.29</v>
      </c>
      <c r="D391" s="23" t="str">
        <f>VLOOKUP($A391,'Medical Examinations'!$A:$J,4,FALSE)</f>
        <v>yes</v>
      </c>
      <c r="E391" s="23" t="str">
        <f>VLOOKUP($A391,'Medical Examinations'!$A:$J,5,FALSE)</f>
        <v>No</v>
      </c>
      <c r="F391" s="23" t="str">
        <f>VLOOKUP($A391,'Medical Examinations'!$A:$J,6,FALSE)</f>
        <v>No</v>
      </c>
      <c r="G391" s="23">
        <f>VLOOKUP($A391,'Medical Examinations'!$A:$J,7,FALSE)</f>
        <v>1</v>
      </c>
      <c r="H391" s="23" t="str">
        <f>VLOOKUP($A391,'Medical Examinations'!$A:$J,8,FALSE)</f>
        <v>yes</v>
      </c>
      <c r="I391" s="23" t="str">
        <f>VLOOKUP($A391,'Medical Examinations'!$A:$J,9,FALSE)</f>
        <v>Underweight</v>
      </c>
      <c r="J391" s="23" t="str">
        <f>VLOOKUP($A391,'Medical Examinations'!$A:$J,10,FALSE)</f>
        <v>Prediabetes</v>
      </c>
      <c r="K391">
        <f>VLOOKUP($A391,'Hospitalisation Details'!$A:$K,6,FALSE)</f>
        <v>26607.89</v>
      </c>
      <c r="L391" t="str">
        <f>VLOOKUP($A391,'Hospitalisation Details'!$A:$K,7,FALSE)</f>
        <v>tier - 2</v>
      </c>
      <c r="M391" t="str">
        <f>VLOOKUP($A391,'Hospitalisation Details'!$A:$K,8,FALSE)</f>
        <v>tier - 1</v>
      </c>
      <c r="N391" t="str">
        <f>VLOOKUP($A391,'Hospitalisation Details'!$A:$K,9,FALSE)</f>
        <v>R1011</v>
      </c>
      <c r="O391">
        <f>VLOOKUP($A391,'Hospitalisation Details'!$A:$K,10,FALSE)</f>
        <v>32346</v>
      </c>
      <c r="P391">
        <f>VLOOKUP($A391,'Hospitalisation Details'!$A:$K,11,FALSE)</f>
        <v>34</v>
      </c>
      <c r="Q391" t="str">
        <f>VLOOKUP($A391,'Customer Names'!$A:$E,4,FALSE)</f>
        <v xml:space="preserve"> Summer B.</v>
      </c>
    </row>
    <row r="392" spans="1:17" x14ac:dyDescent="0.25">
      <c r="A392" s="26" t="s">
        <v>1981</v>
      </c>
      <c r="B392" s="47">
        <f>VLOOKUP($A392,'Medical Examinations'!$A:$J,2,FALSE)</f>
        <v>32.54</v>
      </c>
      <c r="C392" s="47">
        <f>VLOOKUP($A392,'Medical Examinations'!$A:$J,3,FALSE)</f>
        <v>4.0199999999999996</v>
      </c>
      <c r="D392" s="26" t="str">
        <f>VLOOKUP($A392,'Medical Examinations'!$A:$J,4,FALSE)</f>
        <v>No</v>
      </c>
      <c r="E392" s="26" t="str">
        <f>VLOOKUP($A392,'Medical Examinations'!$A:$J,5,FALSE)</f>
        <v>yes</v>
      </c>
      <c r="F392" s="26" t="str">
        <f>VLOOKUP($A392,'Medical Examinations'!$A:$J,6,FALSE)</f>
        <v>No</v>
      </c>
      <c r="G392" s="26">
        <f>VLOOKUP($A392,'Medical Examinations'!$A:$J,7,FALSE)</f>
        <v>1</v>
      </c>
      <c r="H392" s="26" t="str">
        <f>VLOOKUP($A392,'Medical Examinations'!$A:$J,8,FALSE)</f>
        <v>yes</v>
      </c>
      <c r="I392" s="26" t="str">
        <f>VLOOKUP($A392,'Medical Examinations'!$A:$J,9,FALSE)</f>
        <v>Obesity</v>
      </c>
      <c r="J392" s="26" t="str">
        <f>VLOOKUP($A392,'Medical Examinations'!$A:$J,10,FALSE)</f>
        <v>Normal</v>
      </c>
      <c r="K392">
        <f>VLOOKUP($A392,'Hospitalisation Details'!$A:$K,6,FALSE)</f>
        <v>26479.4</v>
      </c>
      <c r="L392" t="str">
        <f>VLOOKUP($A392,'Hospitalisation Details'!$A:$K,7,FALSE)</f>
        <v>tier - 2</v>
      </c>
      <c r="M392" t="str">
        <f>VLOOKUP($A392,'Hospitalisation Details'!$A:$K,8,FALSE)</f>
        <v>tier - 2</v>
      </c>
      <c r="N392" t="str">
        <f>VLOOKUP($A392,'Hospitalisation Details'!$A:$K,9,FALSE)</f>
        <v>R1011</v>
      </c>
      <c r="O392">
        <f>VLOOKUP($A392,'Hospitalisation Details'!$A:$K,10,FALSE)</f>
        <v>38235</v>
      </c>
      <c r="P392">
        <f>VLOOKUP($A392,'Hospitalisation Details'!$A:$K,11,FALSE)</f>
        <v>18</v>
      </c>
      <c r="Q392" t="str">
        <f>VLOOKUP($A392,'Customer Names'!$A:$E,4,FALSE)</f>
        <v xml:space="preserve"> Edward</v>
      </c>
    </row>
    <row r="393" spans="1:17" x14ac:dyDescent="0.25">
      <c r="A393" s="23" t="s">
        <v>1980</v>
      </c>
      <c r="B393" s="48">
        <f>VLOOKUP($A393,'Medical Examinations'!$A:$J,2,FALSE)</f>
        <v>36.765000000000001</v>
      </c>
      <c r="C393" s="48">
        <f>VLOOKUP($A393,'Medical Examinations'!$A:$J,3,FALSE)</f>
        <v>11.95</v>
      </c>
      <c r="D393" s="23" t="str">
        <f>VLOOKUP($A393,'Medical Examinations'!$A:$J,4,FALSE)</f>
        <v>yes</v>
      </c>
      <c r="E393" s="23" t="str">
        <f>VLOOKUP($A393,'Medical Examinations'!$A:$J,5,FALSE)</f>
        <v>No</v>
      </c>
      <c r="F393" s="23" t="str">
        <f>VLOOKUP($A393,'Medical Examinations'!$A:$J,6,FALSE)</f>
        <v>No</v>
      </c>
      <c r="G393" s="23">
        <f>VLOOKUP($A393,'Medical Examinations'!$A:$J,7,FALSE)</f>
        <v>2</v>
      </c>
      <c r="H393" s="23" t="str">
        <f>VLOOKUP($A393,'Medical Examinations'!$A:$J,8,FALSE)</f>
        <v>No</v>
      </c>
      <c r="I393" s="23" t="str">
        <f>VLOOKUP($A393,'Medical Examinations'!$A:$J,9,FALSE)</f>
        <v>Obesity</v>
      </c>
      <c r="J393" s="23" t="str">
        <f>VLOOKUP($A393,'Medical Examinations'!$A:$J,10,FALSE)</f>
        <v>Diabetes</v>
      </c>
      <c r="K393">
        <f>VLOOKUP($A393,'Hospitalisation Details'!$A:$K,6,FALSE)</f>
        <v>26467.1</v>
      </c>
      <c r="L393" t="str">
        <f>VLOOKUP($A393,'Hospitalisation Details'!$A:$K,7,FALSE)</f>
        <v>tier - 2</v>
      </c>
      <c r="M393" t="str">
        <f>VLOOKUP($A393,'Hospitalisation Details'!$A:$K,8,FALSE)</f>
        <v>tier - 3</v>
      </c>
      <c r="N393" t="str">
        <f>VLOOKUP($A393,'Hospitalisation Details'!$A:$K,9,FALSE)</f>
        <v>R1012</v>
      </c>
      <c r="O393">
        <f>VLOOKUP($A393,'Hospitalisation Details'!$A:$K,10,FALSE)</f>
        <v>25807</v>
      </c>
      <c r="P393">
        <f>VLOOKUP($A393,'Hospitalisation Details'!$A:$K,11,FALSE)</f>
        <v>52</v>
      </c>
      <c r="Q393" t="str">
        <f>VLOOKUP($A393,'Customer Names'!$A:$E,4,FALSE)</f>
        <v xml:space="preserve"> Ryan</v>
      </c>
    </row>
    <row r="394" spans="1:17" x14ac:dyDescent="0.25">
      <c r="A394" s="26" t="s">
        <v>1979</v>
      </c>
      <c r="B394" s="47">
        <f>VLOOKUP($A394,'Medical Examinations'!$A:$J,2,FALSE)</f>
        <v>35.909999999999997</v>
      </c>
      <c r="C394" s="47">
        <f>VLOOKUP($A394,'Medical Examinations'!$A:$J,3,FALSE)</f>
        <v>8.7100000000000009</v>
      </c>
      <c r="D394" s="26" t="str">
        <f>VLOOKUP($A394,'Medical Examinations'!$A:$J,4,FALSE)</f>
        <v>No</v>
      </c>
      <c r="E394" s="26" t="str">
        <f>VLOOKUP($A394,'Medical Examinations'!$A:$J,5,FALSE)</f>
        <v>No</v>
      </c>
      <c r="F394" s="26" t="str">
        <f>VLOOKUP($A394,'Medical Examinations'!$A:$J,6,FALSE)</f>
        <v>No</v>
      </c>
      <c r="G394" s="26">
        <f>VLOOKUP($A394,'Medical Examinations'!$A:$J,7,FALSE)</f>
        <v>0</v>
      </c>
      <c r="H394" s="26" t="str">
        <f>VLOOKUP($A394,'Medical Examinations'!$A:$J,8,FALSE)</f>
        <v>No</v>
      </c>
      <c r="I394" s="26" t="str">
        <f>VLOOKUP($A394,'Medical Examinations'!$A:$J,9,FALSE)</f>
        <v>Obesity</v>
      </c>
      <c r="J394" s="26" t="str">
        <f>VLOOKUP($A394,'Medical Examinations'!$A:$J,10,FALSE)</f>
        <v>Diabetes</v>
      </c>
      <c r="K394">
        <f>VLOOKUP($A394,'Hospitalisation Details'!$A:$K,6,FALSE)</f>
        <v>26392.26</v>
      </c>
      <c r="L394" t="str">
        <f>VLOOKUP($A394,'Hospitalisation Details'!$A:$K,7,FALSE)</f>
        <v>tier - 2</v>
      </c>
      <c r="M394" t="str">
        <f>VLOOKUP($A394,'Hospitalisation Details'!$A:$K,8,FALSE)</f>
        <v>tier - 2</v>
      </c>
      <c r="N394" t="str">
        <f>VLOOKUP($A394,'Hospitalisation Details'!$A:$K,9,FALSE)</f>
        <v>R1024</v>
      </c>
      <c r="O394">
        <f>VLOOKUP($A394,'Hospitalisation Details'!$A:$K,10,FALSE)</f>
        <v>27293</v>
      </c>
      <c r="P394">
        <f>VLOOKUP($A394,'Hospitalisation Details'!$A:$K,11,FALSE)</f>
        <v>48</v>
      </c>
      <c r="Q394" t="str">
        <f>VLOOKUP($A394,'Customer Names'!$A:$E,4,FALSE)</f>
        <v xml:space="preserve"> Kacee</v>
      </c>
    </row>
    <row r="395" spans="1:17" x14ac:dyDescent="0.25">
      <c r="A395" s="23" t="s">
        <v>1978</v>
      </c>
      <c r="B395" s="48">
        <f>VLOOKUP($A395,'Medical Examinations'!$A:$J,2,FALSE)</f>
        <v>32.06</v>
      </c>
      <c r="C395" s="48">
        <f>VLOOKUP($A395,'Medical Examinations'!$A:$J,3,FALSE)</f>
        <v>4.67</v>
      </c>
      <c r="D395" s="23" t="str">
        <f>VLOOKUP($A395,'Medical Examinations'!$A:$J,4,FALSE)</f>
        <v>No</v>
      </c>
      <c r="E395" s="23" t="str">
        <f>VLOOKUP($A395,'Medical Examinations'!$A:$J,5,FALSE)</f>
        <v>yes</v>
      </c>
      <c r="F395" s="23" t="str">
        <f>VLOOKUP($A395,'Medical Examinations'!$A:$J,6,FALSE)</f>
        <v>No</v>
      </c>
      <c r="G395" s="23">
        <f>VLOOKUP($A395,'Medical Examinations'!$A:$J,7,FALSE)</f>
        <v>1</v>
      </c>
      <c r="H395" s="23" t="str">
        <f>VLOOKUP($A395,'Medical Examinations'!$A:$J,8,FALSE)</f>
        <v>yes</v>
      </c>
      <c r="I395" s="23" t="str">
        <f>VLOOKUP($A395,'Medical Examinations'!$A:$J,9,FALSE)</f>
        <v>Obesity</v>
      </c>
      <c r="J395" s="23" t="str">
        <f>VLOOKUP($A395,'Medical Examinations'!$A:$J,10,FALSE)</f>
        <v>Normal</v>
      </c>
      <c r="K395">
        <f>VLOOKUP($A395,'Hospitalisation Details'!$A:$K,6,FALSE)</f>
        <v>26316.59</v>
      </c>
      <c r="L395" t="str">
        <f>VLOOKUP($A395,'Hospitalisation Details'!$A:$K,7,FALSE)</f>
        <v>tier - 2</v>
      </c>
      <c r="M395" t="str">
        <f>VLOOKUP($A395,'Hospitalisation Details'!$A:$K,8,FALSE)</f>
        <v>tier - 3</v>
      </c>
      <c r="N395" t="str">
        <f>VLOOKUP($A395,'Hospitalisation Details'!$A:$K,9,FALSE)</f>
        <v>R1011</v>
      </c>
      <c r="O395">
        <f>VLOOKUP($A395,'Hospitalisation Details'!$A:$K,10,FALSE)</f>
        <v>38326</v>
      </c>
      <c r="P395">
        <f>VLOOKUP($A395,'Hospitalisation Details'!$A:$K,11,FALSE)</f>
        <v>18</v>
      </c>
      <c r="Q395" t="str">
        <f>VLOOKUP($A395,'Customer Names'!$A:$E,4,FALSE)</f>
        <v xml:space="preserve"> Dave</v>
      </c>
    </row>
    <row r="396" spans="1:17" x14ac:dyDescent="0.25">
      <c r="A396" s="26" t="s">
        <v>1977</v>
      </c>
      <c r="B396" s="47">
        <f>VLOOKUP($A396,'Medical Examinations'!$A:$J,2,FALSE)</f>
        <v>24.1</v>
      </c>
      <c r="C396" s="47">
        <f>VLOOKUP($A396,'Medical Examinations'!$A:$J,3,FALSE)</f>
        <v>11.14</v>
      </c>
      <c r="D396" s="26" t="str">
        <f>VLOOKUP($A396,'Medical Examinations'!$A:$J,4,FALSE)</f>
        <v>yes</v>
      </c>
      <c r="E396" s="26" t="str">
        <f>VLOOKUP($A396,'Medical Examinations'!$A:$J,5,FALSE)</f>
        <v>No</v>
      </c>
      <c r="F396" s="26" t="str">
        <f>VLOOKUP($A396,'Medical Examinations'!$A:$J,6,FALSE)</f>
        <v>No</v>
      </c>
      <c r="G396" s="26">
        <f>VLOOKUP($A396,'Medical Examinations'!$A:$J,7,FALSE)</f>
        <v>1</v>
      </c>
      <c r="H396" s="26" t="str">
        <f>VLOOKUP($A396,'Medical Examinations'!$A:$J,8,FALSE)</f>
        <v>No</v>
      </c>
      <c r="I396" s="26" t="str">
        <f>VLOOKUP($A396,'Medical Examinations'!$A:$J,9,FALSE)</f>
        <v>Normal Weight</v>
      </c>
      <c r="J396" s="26" t="str">
        <f>VLOOKUP($A396,'Medical Examinations'!$A:$J,10,FALSE)</f>
        <v>Diabetes</v>
      </c>
      <c r="K396">
        <f>VLOOKUP($A396,'Hospitalisation Details'!$A:$K,6,FALSE)</f>
        <v>26236.58</v>
      </c>
      <c r="L396" t="str">
        <f>VLOOKUP($A396,'Hospitalisation Details'!$A:$K,7,FALSE)</f>
        <v>tier - 2</v>
      </c>
      <c r="M396" t="str">
        <f>VLOOKUP($A396,'Hospitalisation Details'!$A:$K,8,FALSE)</f>
        <v>tier - 1</v>
      </c>
      <c r="N396" t="str">
        <f>VLOOKUP($A396,'Hospitalisation Details'!$A:$K,9,FALSE)</f>
        <v>R1011</v>
      </c>
      <c r="O396">
        <f>VLOOKUP($A396,'Hospitalisation Details'!$A:$K,10,FALSE)</f>
        <v>27549</v>
      </c>
      <c r="P396">
        <f>VLOOKUP($A396,'Hospitalisation Details'!$A:$K,11,FALSE)</f>
        <v>48</v>
      </c>
      <c r="Q396" t="str">
        <f>VLOOKUP($A396,'Customer Names'!$A:$E,4,FALSE)</f>
        <v xml:space="preserve"> Maryanna</v>
      </c>
    </row>
    <row r="397" spans="1:17" x14ac:dyDescent="0.25">
      <c r="A397" s="23" t="s">
        <v>1976</v>
      </c>
      <c r="B397" s="48">
        <f>VLOOKUP($A397,'Medical Examinations'!$A:$J,2,FALSE)</f>
        <v>27.1</v>
      </c>
      <c r="C397" s="48">
        <f>VLOOKUP($A397,'Medical Examinations'!$A:$J,3,FALSE)</f>
        <v>9.0500000000000007</v>
      </c>
      <c r="D397" s="23" t="str">
        <f>VLOOKUP($A397,'Medical Examinations'!$A:$J,4,FALSE)</f>
        <v>No</v>
      </c>
      <c r="E397" s="23" t="str">
        <f>VLOOKUP($A397,'Medical Examinations'!$A:$J,5,FALSE)</f>
        <v>No</v>
      </c>
      <c r="F397" s="23" t="str">
        <f>VLOOKUP($A397,'Medical Examinations'!$A:$J,6,FALSE)</f>
        <v>No</v>
      </c>
      <c r="G397" s="23">
        <f>VLOOKUP($A397,'Medical Examinations'!$A:$J,7,FALSE)</f>
        <v>2</v>
      </c>
      <c r="H397" s="23" t="str">
        <f>VLOOKUP($A397,'Medical Examinations'!$A:$J,8,FALSE)</f>
        <v>No</v>
      </c>
      <c r="I397" s="23" t="str">
        <f>VLOOKUP($A397,'Medical Examinations'!$A:$J,9,FALSE)</f>
        <v>Overweight</v>
      </c>
      <c r="J397" s="23" t="str">
        <f>VLOOKUP($A397,'Medical Examinations'!$A:$J,10,FALSE)</f>
        <v>Diabetes</v>
      </c>
      <c r="K397">
        <f>VLOOKUP($A397,'Hospitalisation Details'!$A:$K,6,FALSE)</f>
        <v>26140.36</v>
      </c>
      <c r="L397" t="str">
        <f>VLOOKUP($A397,'Hospitalisation Details'!$A:$K,7,FALSE)</f>
        <v>tier - 2</v>
      </c>
      <c r="M397" t="str">
        <f>VLOOKUP($A397,'Hospitalisation Details'!$A:$K,8,FALSE)</f>
        <v>tier - 3</v>
      </c>
      <c r="N397" t="str">
        <f>VLOOKUP($A397,'Hospitalisation Details'!$A:$K,9,FALSE)</f>
        <v>R1011</v>
      </c>
      <c r="O397">
        <f>VLOOKUP($A397,'Hospitalisation Details'!$A:$K,10,FALSE)</f>
        <v>26852</v>
      </c>
      <c r="P397">
        <f>VLOOKUP($A397,'Hospitalisation Details'!$A:$K,11,FALSE)</f>
        <v>49</v>
      </c>
      <c r="Q397" t="str">
        <f>VLOOKUP($A397,'Customer Names'!$A:$E,4,FALSE)</f>
        <v xml:space="preserve"> Jessica H.</v>
      </c>
    </row>
    <row r="398" spans="1:17" x14ac:dyDescent="0.25">
      <c r="A398" s="26" t="s">
        <v>1975</v>
      </c>
      <c r="B398" s="47">
        <f>VLOOKUP($A398,'Medical Examinations'!$A:$J,2,FALSE)</f>
        <v>24.42</v>
      </c>
      <c r="C398" s="47">
        <f>VLOOKUP($A398,'Medical Examinations'!$A:$J,3,FALSE)</f>
        <v>11.31</v>
      </c>
      <c r="D398" s="26" t="str">
        <f>VLOOKUP($A398,'Medical Examinations'!$A:$J,4,FALSE)</f>
        <v>No</v>
      </c>
      <c r="E398" s="26" t="str">
        <f>VLOOKUP($A398,'Medical Examinations'!$A:$J,5,FALSE)</f>
        <v>No</v>
      </c>
      <c r="F398" s="26" t="str">
        <f>VLOOKUP($A398,'Medical Examinations'!$A:$J,6,FALSE)</f>
        <v>No</v>
      </c>
      <c r="G398" s="26">
        <f>VLOOKUP($A398,'Medical Examinations'!$A:$J,7,FALSE)</f>
        <v>0</v>
      </c>
      <c r="H398" s="26" t="str">
        <f>VLOOKUP($A398,'Medical Examinations'!$A:$J,8,FALSE)</f>
        <v>yes</v>
      </c>
      <c r="I398" s="26" t="str">
        <f>VLOOKUP($A398,'Medical Examinations'!$A:$J,9,FALSE)</f>
        <v>Normal Weight</v>
      </c>
      <c r="J398" s="26" t="str">
        <f>VLOOKUP($A398,'Medical Examinations'!$A:$J,10,FALSE)</f>
        <v>Diabetes</v>
      </c>
      <c r="K398">
        <f>VLOOKUP($A398,'Hospitalisation Details'!$A:$K,6,FALSE)</f>
        <v>26125.67</v>
      </c>
      <c r="L398" t="str">
        <f>VLOOKUP($A398,'Hospitalisation Details'!$A:$K,7,FALSE)</f>
        <v>tier - 2</v>
      </c>
      <c r="M398" t="str">
        <f>VLOOKUP($A398,'Hospitalisation Details'!$A:$K,8,FALSE)</f>
        <v>tier - 1</v>
      </c>
      <c r="N398" t="str">
        <f>VLOOKUP($A398,'Hospitalisation Details'!$A:$K,9,FALSE)</f>
        <v>R1013</v>
      </c>
      <c r="O398">
        <f>VLOOKUP($A398,'Hospitalisation Details'!$A:$K,10,FALSE)</f>
        <v>37540</v>
      </c>
      <c r="P398">
        <f>VLOOKUP($A398,'Hospitalisation Details'!$A:$K,11,FALSE)</f>
        <v>20</v>
      </c>
      <c r="Q398" t="str">
        <f>VLOOKUP($A398,'Customer Names'!$A:$E,4,FALSE)</f>
        <v xml:space="preserve"> Deanna</v>
      </c>
    </row>
    <row r="399" spans="1:17" x14ac:dyDescent="0.25">
      <c r="A399" s="23" t="s">
        <v>1974</v>
      </c>
      <c r="B399" s="48">
        <f>VLOOKUP($A399,'Medical Examinations'!$A:$J,2,FALSE)</f>
        <v>26.695</v>
      </c>
      <c r="C399" s="48">
        <f>VLOOKUP($A399,'Medical Examinations'!$A:$J,3,FALSE)</f>
        <v>4.68</v>
      </c>
      <c r="D399" s="23" t="str">
        <f>VLOOKUP($A399,'Medical Examinations'!$A:$J,4,FALSE)</f>
        <v>yes</v>
      </c>
      <c r="E399" s="23" t="str">
        <f>VLOOKUP($A399,'Medical Examinations'!$A:$J,5,FALSE)</f>
        <v>No</v>
      </c>
      <c r="F399" s="23" t="str">
        <f>VLOOKUP($A399,'Medical Examinations'!$A:$J,6,FALSE)</f>
        <v>No</v>
      </c>
      <c r="G399" s="23">
        <f>VLOOKUP($A399,'Medical Examinations'!$A:$J,7,FALSE)</f>
        <v>2</v>
      </c>
      <c r="H399" s="23" t="str">
        <f>VLOOKUP($A399,'Medical Examinations'!$A:$J,8,FALSE)</f>
        <v>yes</v>
      </c>
      <c r="I399" s="23" t="str">
        <f>VLOOKUP($A399,'Medical Examinations'!$A:$J,9,FALSE)</f>
        <v>Overweight</v>
      </c>
      <c r="J399" s="23" t="str">
        <f>VLOOKUP($A399,'Medical Examinations'!$A:$J,10,FALSE)</f>
        <v>Normal</v>
      </c>
      <c r="K399">
        <f>VLOOKUP($A399,'Hospitalisation Details'!$A:$K,6,FALSE)</f>
        <v>26109.33</v>
      </c>
      <c r="L399" t="str">
        <f>VLOOKUP($A399,'Hospitalisation Details'!$A:$K,7,FALSE)</f>
        <v>tier - 2</v>
      </c>
      <c r="M399" t="str">
        <f>VLOOKUP($A399,'Hospitalisation Details'!$A:$K,8,FALSE)</f>
        <v>tier - 3</v>
      </c>
      <c r="N399" t="str">
        <f>VLOOKUP($A399,'Hospitalisation Details'!$A:$K,9,FALSE)</f>
        <v>R1012</v>
      </c>
      <c r="O399">
        <f>VLOOKUP($A399,'Hospitalisation Details'!$A:$K,10,FALSE)</f>
        <v>24297</v>
      </c>
      <c r="P399">
        <f>VLOOKUP($A399,'Hospitalisation Details'!$A:$K,11,FALSE)</f>
        <v>56</v>
      </c>
      <c r="Q399" t="str">
        <f>VLOOKUP($A399,'Customer Names'!$A:$E,4,FALSE)</f>
        <v xml:space="preserve"> Peter</v>
      </c>
    </row>
    <row r="400" spans="1:17" x14ac:dyDescent="0.25">
      <c r="A400" s="26" t="s">
        <v>1973</v>
      </c>
      <c r="B400" s="47">
        <f>VLOOKUP($A400,'Medical Examinations'!$A:$J,2,FALSE)</f>
        <v>27.79</v>
      </c>
      <c r="C400" s="47">
        <f>VLOOKUP($A400,'Medical Examinations'!$A:$J,3,FALSE)</f>
        <v>6.05</v>
      </c>
      <c r="D400" s="26" t="str">
        <f>VLOOKUP($A400,'Medical Examinations'!$A:$J,4,FALSE)</f>
        <v>yes</v>
      </c>
      <c r="E400" s="26" t="str">
        <f>VLOOKUP($A400,'Medical Examinations'!$A:$J,5,FALSE)</f>
        <v>yes</v>
      </c>
      <c r="F400" s="26" t="str">
        <f>VLOOKUP($A400,'Medical Examinations'!$A:$J,6,FALSE)</f>
        <v>No</v>
      </c>
      <c r="G400" s="26">
        <f>VLOOKUP($A400,'Medical Examinations'!$A:$J,7,FALSE)</f>
        <v>1</v>
      </c>
      <c r="H400" s="26" t="str">
        <f>VLOOKUP($A400,'Medical Examinations'!$A:$J,8,FALSE)</f>
        <v>yes</v>
      </c>
      <c r="I400" s="26" t="str">
        <f>VLOOKUP($A400,'Medical Examinations'!$A:$J,9,FALSE)</f>
        <v>Overweight</v>
      </c>
      <c r="J400" s="26" t="str">
        <f>VLOOKUP($A400,'Medical Examinations'!$A:$J,10,FALSE)</f>
        <v>Prediabetes</v>
      </c>
      <c r="K400">
        <f>VLOOKUP($A400,'Hospitalisation Details'!$A:$K,6,FALSE)</f>
        <v>26026.97</v>
      </c>
      <c r="L400" t="str">
        <f>VLOOKUP($A400,'Hospitalisation Details'!$A:$K,7,FALSE)</f>
        <v>tier - 2</v>
      </c>
      <c r="M400" t="str">
        <f>VLOOKUP($A400,'Hospitalisation Details'!$A:$K,8,FALSE)</f>
        <v>tier - 3</v>
      </c>
      <c r="N400" t="str">
        <f>VLOOKUP($A400,'Hospitalisation Details'!$A:$K,9,FALSE)</f>
        <v>R1011</v>
      </c>
      <c r="O400">
        <f>VLOOKUP($A400,'Hospitalisation Details'!$A:$K,10,FALSE)</f>
        <v>36886</v>
      </c>
      <c r="P400">
        <f>VLOOKUP($A400,'Hospitalisation Details'!$A:$K,11,FALSE)</f>
        <v>22</v>
      </c>
      <c r="Q400" t="str">
        <f>VLOOKUP($A400,'Customer Names'!$A:$E,4,FALSE)</f>
        <v xml:space="preserve"> Rebecca</v>
      </c>
    </row>
    <row r="401" spans="1:17" x14ac:dyDescent="0.25">
      <c r="A401" s="23" t="s">
        <v>1972</v>
      </c>
      <c r="B401" s="48">
        <f>VLOOKUP($A401,'Medical Examinations'!$A:$J,2,FALSE)</f>
        <v>32.68</v>
      </c>
      <c r="C401" s="48">
        <f>VLOOKUP($A401,'Medical Examinations'!$A:$J,3,FALSE)</f>
        <v>4.68</v>
      </c>
      <c r="D401" s="23" t="str">
        <f>VLOOKUP($A401,'Medical Examinations'!$A:$J,4,FALSE)</f>
        <v>yes</v>
      </c>
      <c r="E401" s="23" t="str">
        <f>VLOOKUP($A401,'Medical Examinations'!$A:$J,5,FALSE)</f>
        <v>No</v>
      </c>
      <c r="F401" s="23" t="str">
        <f>VLOOKUP($A401,'Medical Examinations'!$A:$J,6,FALSE)</f>
        <v>No</v>
      </c>
      <c r="G401" s="23">
        <f>VLOOKUP($A401,'Medical Examinations'!$A:$J,7,FALSE)</f>
        <v>0</v>
      </c>
      <c r="H401" s="23" t="str">
        <f>VLOOKUP($A401,'Medical Examinations'!$A:$J,8,FALSE)</f>
        <v>No</v>
      </c>
      <c r="I401" s="23" t="str">
        <f>VLOOKUP($A401,'Medical Examinations'!$A:$J,9,FALSE)</f>
        <v>Obesity</v>
      </c>
      <c r="J401" s="23" t="str">
        <f>VLOOKUP($A401,'Medical Examinations'!$A:$J,10,FALSE)</f>
        <v>Normal</v>
      </c>
      <c r="K401">
        <f>VLOOKUP($A401,'Hospitalisation Details'!$A:$K,6,FALSE)</f>
        <v>26018.95</v>
      </c>
      <c r="L401" t="str">
        <f>VLOOKUP($A401,'Hospitalisation Details'!$A:$K,7,FALSE)</f>
        <v>tier - 2</v>
      </c>
      <c r="M401" t="str">
        <f>VLOOKUP($A401,'Hospitalisation Details'!$A:$K,8,FALSE)</f>
        <v>tier - 2</v>
      </c>
      <c r="N401" t="str">
        <f>VLOOKUP($A401,'Hospitalisation Details'!$A:$K,9,FALSE)</f>
        <v>R1012</v>
      </c>
      <c r="O401">
        <f>VLOOKUP($A401,'Hospitalisation Details'!$A:$K,10,FALSE)</f>
        <v>37047</v>
      </c>
      <c r="P401">
        <f>VLOOKUP($A401,'Hospitalisation Details'!$A:$K,11,FALSE)</f>
        <v>22</v>
      </c>
      <c r="Q401" t="str">
        <f>VLOOKUP($A401,'Customer Names'!$A:$E,4,FALSE)</f>
        <v xml:space="preserve"> Elizabeth M.</v>
      </c>
    </row>
    <row r="402" spans="1:17" x14ac:dyDescent="0.25">
      <c r="A402" s="26" t="s">
        <v>1971</v>
      </c>
      <c r="B402" s="47">
        <f>VLOOKUP($A402,'Medical Examinations'!$A:$J,2,FALSE)</f>
        <v>26.4</v>
      </c>
      <c r="C402" s="47">
        <f>VLOOKUP($A402,'Medical Examinations'!$A:$J,3,FALSE)</f>
        <v>9.5</v>
      </c>
      <c r="D402" s="26" t="str">
        <f>VLOOKUP($A402,'Medical Examinations'!$A:$J,4,FALSE)</f>
        <v>yes</v>
      </c>
      <c r="E402" s="26" t="str">
        <f>VLOOKUP($A402,'Medical Examinations'!$A:$J,5,FALSE)</f>
        <v>No</v>
      </c>
      <c r="F402" s="26" t="str">
        <f>VLOOKUP($A402,'Medical Examinations'!$A:$J,6,FALSE)</f>
        <v>No</v>
      </c>
      <c r="G402" s="26">
        <f>VLOOKUP($A402,'Medical Examinations'!$A:$J,7,FALSE)</f>
        <v>2</v>
      </c>
      <c r="H402" s="26" t="str">
        <f>VLOOKUP($A402,'Medical Examinations'!$A:$J,8,FALSE)</f>
        <v>No</v>
      </c>
      <c r="I402" s="26" t="str">
        <f>VLOOKUP($A402,'Medical Examinations'!$A:$J,9,FALSE)</f>
        <v>Overweight</v>
      </c>
      <c r="J402" s="26" t="str">
        <f>VLOOKUP($A402,'Medical Examinations'!$A:$J,10,FALSE)</f>
        <v>Diabetes</v>
      </c>
      <c r="K402">
        <f>VLOOKUP($A402,'Hospitalisation Details'!$A:$K,6,FALSE)</f>
        <v>25992.82</v>
      </c>
      <c r="L402" t="str">
        <f>VLOOKUP($A402,'Hospitalisation Details'!$A:$K,7,FALSE)</f>
        <v>tier - 2</v>
      </c>
      <c r="M402" t="str">
        <f>VLOOKUP($A402,'Hospitalisation Details'!$A:$K,8,FALSE)</f>
        <v>tier - 2</v>
      </c>
      <c r="N402" t="str">
        <f>VLOOKUP($A402,'Hospitalisation Details'!$A:$K,9,FALSE)</f>
        <v>R1013</v>
      </c>
      <c r="O402">
        <f>VLOOKUP($A402,'Hospitalisation Details'!$A:$K,10,FALSE)</f>
        <v>25905</v>
      </c>
      <c r="P402">
        <f>VLOOKUP($A402,'Hospitalisation Details'!$A:$K,11,FALSE)</f>
        <v>52</v>
      </c>
      <c r="Q402" t="str">
        <f>VLOOKUP($A402,'Customer Names'!$A:$E,4,FALSE)</f>
        <v xml:space="preserve"> Gregory</v>
      </c>
    </row>
    <row r="403" spans="1:17" x14ac:dyDescent="0.25">
      <c r="A403" s="23" t="s">
        <v>1970</v>
      </c>
      <c r="B403" s="48">
        <f>VLOOKUP($A403,'Medical Examinations'!$A:$J,2,FALSE)</f>
        <v>23.655000000000001</v>
      </c>
      <c r="C403" s="48">
        <f>VLOOKUP($A403,'Medical Examinations'!$A:$J,3,FALSE)</f>
        <v>10.84</v>
      </c>
      <c r="D403" s="23" t="str">
        <f>VLOOKUP($A403,'Medical Examinations'!$A:$J,4,FALSE)</f>
        <v>yes</v>
      </c>
      <c r="E403" s="23" t="str">
        <f>VLOOKUP($A403,'Medical Examinations'!$A:$J,5,FALSE)</f>
        <v>No</v>
      </c>
      <c r="F403" s="23" t="str">
        <f>VLOOKUP($A403,'Medical Examinations'!$A:$J,6,FALSE)</f>
        <v>Yes</v>
      </c>
      <c r="G403" s="23">
        <f>VLOOKUP($A403,'Medical Examinations'!$A:$J,7,FALSE)</f>
        <v>1</v>
      </c>
      <c r="H403" s="23" t="str">
        <f>VLOOKUP($A403,'Medical Examinations'!$A:$J,8,FALSE)</f>
        <v>yes</v>
      </c>
      <c r="I403" s="23" t="str">
        <f>VLOOKUP($A403,'Medical Examinations'!$A:$J,9,FALSE)</f>
        <v>Normal Weight</v>
      </c>
      <c r="J403" s="23" t="str">
        <f>VLOOKUP($A403,'Medical Examinations'!$A:$J,10,FALSE)</f>
        <v>Diabetes</v>
      </c>
      <c r="K403">
        <f>VLOOKUP($A403,'Hospitalisation Details'!$A:$K,6,FALSE)</f>
        <v>25678.78</v>
      </c>
      <c r="L403" t="str">
        <f>VLOOKUP($A403,'Hospitalisation Details'!$A:$K,7,FALSE)</f>
        <v>tier - 2</v>
      </c>
      <c r="M403" t="str">
        <f>VLOOKUP($A403,'Hospitalisation Details'!$A:$K,8,FALSE)</f>
        <v>tier - 3</v>
      </c>
      <c r="N403" t="str">
        <f>VLOOKUP($A403,'Hospitalisation Details'!$A:$K,9,FALSE)</f>
        <v>R1012</v>
      </c>
      <c r="O403">
        <f>VLOOKUP($A403,'Hospitalisation Details'!$A:$K,10,FALSE)</f>
        <v>23244</v>
      </c>
      <c r="P403">
        <f>VLOOKUP($A403,'Hospitalisation Details'!$A:$K,11,FALSE)</f>
        <v>59</v>
      </c>
      <c r="Q403" t="str">
        <f>VLOOKUP($A403,'Customer Names'!$A:$E,4,FALSE)</f>
        <v xml:space="preserve"> Sarah E.</v>
      </c>
    </row>
    <row r="404" spans="1:17" x14ac:dyDescent="0.25">
      <c r="A404" s="26" t="s">
        <v>1969</v>
      </c>
      <c r="B404" s="47">
        <f>VLOOKUP($A404,'Medical Examinations'!$A:$J,2,FALSE)</f>
        <v>27.36</v>
      </c>
      <c r="C404" s="47">
        <f>VLOOKUP($A404,'Medical Examinations'!$A:$J,3,FALSE)</f>
        <v>5.88</v>
      </c>
      <c r="D404" s="26" t="str">
        <f>VLOOKUP($A404,'Medical Examinations'!$A:$J,4,FALSE)</f>
        <v>No</v>
      </c>
      <c r="E404" s="26" t="str">
        <f>VLOOKUP($A404,'Medical Examinations'!$A:$J,5,FALSE)</f>
        <v>No</v>
      </c>
      <c r="F404" s="26" t="str">
        <f>VLOOKUP($A404,'Medical Examinations'!$A:$J,6,FALSE)</f>
        <v>No</v>
      </c>
      <c r="G404" s="26">
        <f>VLOOKUP($A404,'Medical Examinations'!$A:$J,7,FALSE)</f>
        <v>2</v>
      </c>
      <c r="H404" s="26" t="str">
        <f>VLOOKUP($A404,'Medical Examinations'!$A:$J,8,FALSE)</f>
        <v>No</v>
      </c>
      <c r="I404" s="26" t="str">
        <f>VLOOKUP($A404,'Medical Examinations'!$A:$J,9,FALSE)</f>
        <v>Overweight</v>
      </c>
      <c r="J404" s="26" t="str">
        <f>VLOOKUP($A404,'Medical Examinations'!$A:$J,10,FALSE)</f>
        <v>Prediabetes</v>
      </c>
      <c r="K404">
        <f>VLOOKUP($A404,'Hospitalisation Details'!$A:$K,6,FALSE)</f>
        <v>25656.58</v>
      </c>
      <c r="L404" t="str">
        <f>VLOOKUP($A404,'Hospitalisation Details'!$A:$K,7,FALSE)</f>
        <v>tier - 2</v>
      </c>
      <c r="M404" t="str">
        <f>VLOOKUP($A404,'Hospitalisation Details'!$A:$K,8,FALSE)</f>
        <v>tier - 3</v>
      </c>
      <c r="N404" t="str">
        <f>VLOOKUP($A404,'Hospitalisation Details'!$A:$K,9,FALSE)</f>
        <v>R1024</v>
      </c>
      <c r="O404">
        <f>VLOOKUP($A404,'Hospitalisation Details'!$A:$K,10,FALSE)</f>
        <v>26497</v>
      </c>
      <c r="P404">
        <f>VLOOKUP($A404,'Hospitalisation Details'!$A:$K,11,FALSE)</f>
        <v>50</v>
      </c>
      <c r="Q404" t="str">
        <f>VLOOKUP($A404,'Customer Names'!$A:$E,4,FALSE)</f>
        <v xml:space="preserve"> Anne Elise</v>
      </c>
    </row>
    <row r="405" spans="1:17" x14ac:dyDescent="0.25">
      <c r="A405" s="23" t="s">
        <v>1968</v>
      </c>
      <c r="B405" s="48">
        <f>VLOOKUP($A405,'Medical Examinations'!$A:$J,2,FALSE)</f>
        <v>27.82</v>
      </c>
      <c r="C405" s="48">
        <f>VLOOKUP($A405,'Medical Examinations'!$A:$J,3,FALSE)</f>
        <v>5.24</v>
      </c>
      <c r="D405" s="23" t="str">
        <f>VLOOKUP($A405,'Medical Examinations'!$A:$J,4,FALSE)</f>
        <v>yes</v>
      </c>
      <c r="E405" s="23" t="str">
        <f>VLOOKUP($A405,'Medical Examinations'!$A:$J,5,FALSE)</f>
        <v>No</v>
      </c>
      <c r="F405" s="23" t="str">
        <f>VLOOKUP($A405,'Medical Examinations'!$A:$J,6,FALSE)</f>
        <v>No</v>
      </c>
      <c r="G405" s="23">
        <f>VLOOKUP($A405,'Medical Examinations'!$A:$J,7,FALSE)</f>
        <v>0</v>
      </c>
      <c r="H405" s="23" t="str">
        <f>VLOOKUP($A405,'Medical Examinations'!$A:$J,8,FALSE)</f>
        <v>yes</v>
      </c>
      <c r="I405" s="23" t="str">
        <f>VLOOKUP($A405,'Medical Examinations'!$A:$J,9,FALSE)</f>
        <v>Overweight</v>
      </c>
      <c r="J405" s="23" t="str">
        <f>VLOOKUP($A405,'Medical Examinations'!$A:$J,10,FALSE)</f>
        <v>Normal</v>
      </c>
      <c r="K405">
        <f>VLOOKUP($A405,'Hospitalisation Details'!$A:$K,6,FALSE)</f>
        <v>25648.98</v>
      </c>
      <c r="L405" t="str">
        <f>VLOOKUP($A405,'Hospitalisation Details'!$A:$K,7,FALSE)</f>
        <v>tier - 2</v>
      </c>
      <c r="M405" t="str">
        <f>VLOOKUP($A405,'Hospitalisation Details'!$A:$K,8,FALSE)</f>
        <v>tier - 1</v>
      </c>
      <c r="N405" t="str">
        <f>VLOOKUP($A405,'Hospitalisation Details'!$A:$K,9,FALSE)</f>
        <v>R1011</v>
      </c>
      <c r="O405">
        <f>VLOOKUP($A405,'Hospitalisation Details'!$A:$K,10,FALSE)</f>
        <v>37105</v>
      </c>
      <c r="P405">
        <f>VLOOKUP($A405,'Hospitalisation Details'!$A:$K,11,FALSE)</f>
        <v>21</v>
      </c>
      <c r="Q405" t="str">
        <f>VLOOKUP($A405,'Customer Names'!$A:$E,4,FALSE)</f>
        <v xml:space="preserve"> Christopher R</v>
      </c>
    </row>
    <row r="406" spans="1:17" x14ac:dyDescent="0.25">
      <c r="A406" s="26" t="s">
        <v>1967</v>
      </c>
      <c r="B406" s="47">
        <f>VLOOKUP($A406,'Medical Examinations'!$A:$J,2,FALSE)</f>
        <v>25.46</v>
      </c>
      <c r="C406" s="47">
        <f>VLOOKUP($A406,'Medical Examinations'!$A:$J,3,FALSE)</f>
        <v>11.75</v>
      </c>
      <c r="D406" s="26" t="str">
        <f>VLOOKUP($A406,'Medical Examinations'!$A:$J,4,FALSE)</f>
        <v>No</v>
      </c>
      <c r="E406" s="26" t="str">
        <f>VLOOKUP($A406,'Medical Examinations'!$A:$J,5,FALSE)</f>
        <v>No</v>
      </c>
      <c r="F406" s="26" t="str">
        <f>VLOOKUP($A406,'Medical Examinations'!$A:$J,6,FALSE)</f>
        <v>No</v>
      </c>
      <c r="G406" s="26">
        <f>VLOOKUP($A406,'Medical Examinations'!$A:$J,7,FALSE)</f>
        <v>0</v>
      </c>
      <c r="H406" s="26" t="str">
        <f>VLOOKUP($A406,'Medical Examinations'!$A:$J,8,FALSE)</f>
        <v>No</v>
      </c>
      <c r="I406" s="26" t="str">
        <f>VLOOKUP($A406,'Medical Examinations'!$A:$J,9,FALSE)</f>
        <v>Overweight</v>
      </c>
      <c r="J406" s="26" t="str">
        <f>VLOOKUP($A406,'Medical Examinations'!$A:$J,10,FALSE)</f>
        <v>Diabetes</v>
      </c>
      <c r="K406">
        <f>VLOOKUP($A406,'Hospitalisation Details'!$A:$K,6,FALSE)</f>
        <v>25517.11</v>
      </c>
      <c r="L406" t="str">
        <f>VLOOKUP($A406,'Hospitalisation Details'!$A:$K,7,FALSE)</f>
        <v>tier - 2</v>
      </c>
      <c r="M406" t="str">
        <f>VLOOKUP($A406,'Hospitalisation Details'!$A:$K,8,FALSE)</f>
        <v>tier - 3</v>
      </c>
      <c r="N406" t="str">
        <f>VLOOKUP($A406,'Hospitalisation Details'!$A:$K,9,FALSE)</f>
        <v>R1017</v>
      </c>
      <c r="O406">
        <f>VLOOKUP($A406,'Hospitalisation Details'!$A:$K,10,FALSE)</f>
        <v>25183</v>
      </c>
      <c r="P406">
        <f>VLOOKUP($A406,'Hospitalisation Details'!$A:$K,11,FALSE)</f>
        <v>54</v>
      </c>
      <c r="Q406" t="str">
        <f>VLOOKUP($A406,'Customer Names'!$A:$E,4,FALSE)</f>
        <v xml:space="preserve"> Elliot</v>
      </c>
    </row>
    <row r="407" spans="1:17" x14ac:dyDescent="0.25">
      <c r="A407" s="23" t="s">
        <v>1966</v>
      </c>
      <c r="B407" s="48">
        <f>VLOOKUP($A407,'Medical Examinations'!$A:$J,2,FALSE)</f>
        <v>25.1</v>
      </c>
      <c r="C407" s="48">
        <f>VLOOKUP($A407,'Medical Examinations'!$A:$J,3,FALSE)</f>
        <v>6.97</v>
      </c>
      <c r="D407" s="23" t="str">
        <f>VLOOKUP($A407,'Medical Examinations'!$A:$J,4,FALSE)</f>
        <v>No</v>
      </c>
      <c r="E407" s="23" t="str">
        <f>VLOOKUP($A407,'Medical Examinations'!$A:$J,5,FALSE)</f>
        <v>No</v>
      </c>
      <c r="F407" s="23" t="str">
        <f>VLOOKUP($A407,'Medical Examinations'!$A:$J,6,FALSE)</f>
        <v>No</v>
      </c>
      <c r="G407" s="23">
        <f>VLOOKUP($A407,'Medical Examinations'!$A:$J,7,FALSE)</f>
        <v>0</v>
      </c>
      <c r="H407" s="23" t="str">
        <f>VLOOKUP($A407,'Medical Examinations'!$A:$J,8,FALSE)</f>
        <v>yes</v>
      </c>
      <c r="I407" s="23" t="str">
        <f>VLOOKUP($A407,'Medical Examinations'!$A:$J,9,FALSE)</f>
        <v>Overweight</v>
      </c>
      <c r="J407" s="23" t="str">
        <f>VLOOKUP($A407,'Medical Examinations'!$A:$J,10,FALSE)</f>
        <v>Diabetes</v>
      </c>
      <c r="K407">
        <f>VLOOKUP($A407,'Hospitalisation Details'!$A:$K,6,FALSE)</f>
        <v>25382.3</v>
      </c>
      <c r="L407" t="str">
        <f>VLOOKUP($A407,'Hospitalisation Details'!$A:$K,7,FALSE)</f>
        <v>tier - 2</v>
      </c>
      <c r="M407" t="str">
        <f>VLOOKUP($A407,'Hospitalisation Details'!$A:$K,8,FALSE)</f>
        <v>tier - 2</v>
      </c>
      <c r="N407" t="str">
        <f>VLOOKUP($A407,'Hospitalisation Details'!$A:$K,9,FALSE)</f>
        <v>R1011</v>
      </c>
      <c r="O407">
        <f>VLOOKUP($A407,'Hospitalisation Details'!$A:$K,10,FALSE)</f>
        <v>25072</v>
      </c>
      <c r="P407">
        <f>VLOOKUP($A407,'Hospitalisation Details'!$A:$K,11,FALSE)</f>
        <v>54</v>
      </c>
      <c r="Q407" t="str">
        <f>VLOOKUP($A407,'Customer Names'!$A:$E,4,FALSE)</f>
        <v xml:space="preserve"> Christopher D.</v>
      </c>
    </row>
    <row r="408" spans="1:17" x14ac:dyDescent="0.25">
      <c r="A408" s="26" t="s">
        <v>1965</v>
      </c>
      <c r="B408" s="47">
        <f>VLOOKUP($A408,'Medical Examinations'!$A:$J,2,FALSE)</f>
        <v>32.11</v>
      </c>
      <c r="C408" s="47">
        <f>VLOOKUP($A408,'Medical Examinations'!$A:$J,3,FALSE)</f>
        <v>4.76</v>
      </c>
      <c r="D408" s="26" t="str">
        <f>VLOOKUP($A408,'Medical Examinations'!$A:$J,4,FALSE)</f>
        <v>No</v>
      </c>
      <c r="E408" s="26" t="str">
        <f>VLOOKUP($A408,'Medical Examinations'!$A:$J,5,FALSE)</f>
        <v>No</v>
      </c>
      <c r="F408" s="26" t="str">
        <f>VLOOKUP($A408,'Medical Examinations'!$A:$J,6,FALSE)</f>
        <v>No</v>
      </c>
      <c r="G408" s="26">
        <f>VLOOKUP($A408,'Medical Examinations'!$A:$J,7,FALSE)</f>
        <v>2</v>
      </c>
      <c r="H408" s="26" t="str">
        <f>VLOOKUP($A408,'Medical Examinations'!$A:$J,8,FALSE)</f>
        <v>No</v>
      </c>
      <c r="I408" s="26" t="str">
        <f>VLOOKUP($A408,'Medical Examinations'!$A:$J,9,FALSE)</f>
        <v>Obesity</v>
      </c>
      <c r="J408" s="26" t="str">
        <f>VLOOKUP($A408,'Medical Examinations'!$A:$J,10,FALSE)</f>
        <v>Normal</v>
      </c>
      <c r="K408">
        <f>VLOOKUP($A408,'Hospitalisation Details'!$A:$K,6,FALSE)</f>
        <v>25333.33</v>
      </c>
      <c r="L408" t="str">
        <f>VLOOKUP($A408,'Hospitalisation Details'!$A:$K,7,FALSE)</f>
        <v>tier - 2</v>
      </c>
      <c r="M408" t="str">
        <f>VLOOKUP($A408,'Hospitalisation Details'!$A:$K,8,FALSE)</f>
        <v>tier - 2</v>
      </c>
      <c r="N408" t="str">
        <f>VLOOKUP($A408,'Hospitalisation Details'!$A:$K,9,FALSE)</f>
        <v>R1017</v>
      </c>
      <c r="O408">
        <f>VLOOKUP($A408,'Hospitalisation Details'!$A:$K,10,FALSE)</f>
        <v>26568</v>
      </c>
      <c r="P408">
        <f>VLOOKUP($A408,'Hospitalisation Details'!$A:$K,11,FALSE)</f>
        <v>50</v>
      </c>
      <c r="Q408" t="str">
        <f>VLOOKUP($A408,'Customer Names'!$A:$E,4,FALSE)</f>
        <v xml:space="preserve"> Corey</v>
      </c>
    </row>
    <row r="409" spans="1:17" x14ac:dyDescent="0.25">
      <c r="A409" s="23" t="s">
        <v>1964</v>
      </c>
      <c r="B409" s="48">
        <f>VLOOKUP($A409,'Medical Examinations'!$A:$J,2,FALSE)</f>
        <v>29.8</v>
      </c>
      <c r="C409" s="48">
        <f>VLOOKUP($A409,'Medical Examinations'!$A:$J,3,FALSE)</f>
        <v>8.24</v>
      </c>
      <c r="D409" s="23" t="str">
        <f>VLOOKUP($A409,'Medical Examinations'!$A:$J,4,FALSE)</f>
        <v>yes</v>
      </c>
      <c r="E409" s="23" t="str">
        <f>VLOOKUP($A409,'Medical Examinations'!$A:$J,5,FALSE)</f>
        <v>No</v>
      </c>
      <c r="F409" s="23" t="str">
        <f>VLOOKUP($A409,'Medical Examinations'!$A:$J,6,FALSE)</f>
        <v>No</v>
      </c>
      <c r="G409" s="23">
        <f>VLOOKUP($A409,'Medical Examinations'!$A:$J,7,FALSE)</f>
        <v>1</v>
      </c>
      <c r="H409" s="23" t="str">
        <f>VLOOKUP($A409,'Medical Examinations'!$A:$J,8,FALSE)</f>
        <v>yes</v>
      </c>
      <c r="I409" s="23" t="str">
        <f>VLOOKUP($A409,'Medical Examinations'!$A:$J,9,FALSE)</f>
        <v>Overweight</v>
      </c>
      <c r="J409" s="23" t="str">
        <f>VLOOKUP($A409,'Medical Examinations'!$A:$J,10,FALSE)</f>
        <v>Diabetes</v>
      </c>
      <c r="K409">
        <f>VLOOKUP($A409,'Hospitalisation Details'!$A:$K,6,FALSE)</f>
        <v>25309.49</v>
      </c>
      <c r="L409" t="str">
        <f>VLOOKUP($A409,'Hospitalisation Details'!$A:$K,7,FALSE)</f>
        <v>tier - 2</v>
      </c>
      <c r="M409" t="str">
        <f>VLOOKUP($A409,'Hospitalisation Details'!$A:$K,8,FALSE)</f>
        <v>tier - 1</v>
      </c>
      <c r="N409" t="str">
        <f>VLOOKUP($A409,'Hospitalisation Details'!$A:$K,9,FALSE)</f>
        <v>R1011</v>
      </c>
      <c r="O409">
        <f>VLOOKUP($A409,'Hospitalisation Details'!$A:$K,10,FALSE)</f>
        <v>27742</v>
      </c>
      <c r="P409">
        <f>VLOOKUP($A409,'Hospitalisation Details'!$A:$K,11,FALSE)</f>
        <v>47</v>
      </c>
      <c r="Q409" t="str">
        <f>VLOOKUP($A409,'Customer Names'!$A:$E,4,FALSE)</f>
        <v xml:space="preserve"> Patrick D.</v>
      </c>
    </row>
    <row r="410" spans="1:17" x14ac:dyDescent="0.25">
      <c r="A410" s="26" t="s">
        <v>1963</v>
      </c>
      <c r="B410" s="47">
        <f>VLOOKUP($A410,'Medical Examinations'!$A:$J,2,FALSE)</f>
        <v>24.01</v>
      </c>
      <c r="C410" s="47">
        <f>VLOOKUP($A410,'Medical Examinations'!$A:$J,3,FALSE)</f>
        <v>4.76</v>
      </c>
      <c r="D410" s="26" t="str">
        <f>VLOOKUP($A410,'Medical Examinations'!$A:$J,4,FALSE)</f>
        <v>No</v>
      </c>
      <c r="E410" s="26" t="str">
        <f>VLOOKUP($A410,'Medical Examinations'!$A:$J,5,FALSE)</f>
        <v>No</v>
      </c>
      <c r="F410" s="26" t="str">
        <f>VLOOKUP($A410,'Medical Examinations'!$A:$J,6,FALSE)</f>
        <v>No</v>
      </c>
      <c r="G410" s="26">
        <f>VLOOKUP($A410,'Medical Examinations'!$A:$J,7,FALSE)</f>
        <v>1</v>
      </c>
      <c r="H410" s="26" t="str">
        <f>VLOOKUP($A410,'Medical Examinations'!$A:$J,8,FALSE)</f>
        <v>yes</v>
      </c>
      <c r="I410" s="26" t="str">
        <f>VLOOKUP($A410,'Medical Examinations'!$A:$J,9,FALSE)</f>
        <v>Normal Weight</v>
      </c>
      <c r="J410" s="26" t="str">
        <f>VLOOKUP($A410,'Medical Examinations'!$A:$J,10,FALSE)</f>
        <v>Normal</v>
      </c>
      <c r="K410">
        <f>VLOOKUP($A410,'Hospitalisation Details'!$A:$K,6,FALSE)</f>
        <v>25127.22</v>
      </c>
      <c r="L410" t="str">
        <f>VLOOKUP($A410,'Hospitalisation Details'!$A:$K,7,FALSE)</f>
        <v>tier - 2</v>
      </c>
      <c r="M410" t="str">
        <f>VLOOKUP($A410,'Hospitalisation Details'!$A:$K,8,FALSE)</f>
        <v>tier - 3</v>
      </c>
      <c r="N410" t="str">
        <f>VLOOKUP($A410,'Hospitalisation Details'!$A:$K,9,FALSE)</f>
        <v>R1011</v>
      </c>
      <c r="O410">
        <f>VLOOKUP($A410,'Hospitalisation Details'!$A:$K,10,FALSE)</f>
        <v>36123</v>
      </c>
      <c r="P410">
        <f>VLOOKUP($A410,'Hospitalisation Details'!$A:$K,11,FALSE)</f>
        <v>24</v>
      </c>
      <c r="Q410" t="str">
        <f>VLOOKUP($A410,'Customer Names'!$A:$E,4,FALSE)</f>
        <v xml:space="preserve"> Anthony D.</v>
      </c>
    </row>
    <row r="411" spans="1:17" x14ac:dyDescent="0.25">
      <c r="A411" s="23" t="s">
        <v>1962</v>
      </c>
      <c r="B411" s="48">
        <f>VLOOKUP($A411,'Medical Examinations'!$A:$J,2,FALSE)</f>
        <v>23.21</v>
      </c>
      <c r="C411" s="48">
        <f>VLOOKUP($A411,'Medical Examinations'!$A:$J,3,FALSE)</f>
        <v>6.03</v>
      </c>
      <c r="D411" s="23" t="str">
        <f>VLOOKUP($A411,'Medical Examinations'!$A:$J,4,FALSE)</f>
        <v>No</v>
      </c>
      <c r="E411" s="23" t="str">
        <f>VLOOKUP($A411,'Medical Examinations'!$A:$J,5,FALSE)</f>
        <v>No</v>
      </c>
      <c r="F411" s="23" t="str">
        <f>VLOOKUP($A411,'Medical Examinations'!$A:$J,6,FALSE)</f>
        <v>No</v>
      </c>
      <c r="G411" s="23">
        <f>VLOOKUP($A411,'Medical Examinations'!$A:$J,7,FALSE)</f>
        <v>1</v>
      </c>
      <c r="H411" s="23" t="str">
        <f>VLOOKUP($A411,'Medical Examinations'!$A:$J,8,FALSE)</f>
        <v>No</v>
      </c>
      <c r="I411" s="23" t="str">
        <f>VLOOKUP($A411,'Medical Examinations'!$A:$J,9,FALSE)</f>
        <v>Normal Weight</v>
      </c>
      <c r="J411" s="23" t="str">
        <f>VLOOKUP($A411,'Medical Examinations'!$A:$J,10,FALSE)</f>
        <v>Prediabetes</v>
      </c>
      <c r="K411">
        <f>VLOOKUP($A411,'Hospitalisation Details'!$A:$K,6,FALSE)</f>
        <v>25081.77</v>
      </c>
      <c r="L411" t="str">
        <f>VLOOKUP($A411,'Hospitalisation Details'!$A:$K,7,FALSE)</f>
        <v>tier - 2</v>
      </c>
      <c r="M411" t="str">
        <f>VLOOKUP($A411,'Hospitalisation Details'!$A:$K,8,FALSE)</f>
        <v>tier - 2</v>
      </c>
      <c r="N411" t="str">
        <f>VLOOKUP($A411,'Hospitalisation Details'!$A:$K,9,FALSE)</f>
        <v>R1013</v>
      </c>
      <c r="O411">
        <f>VLOOKUP($A411,'Hospitalisation Details'!$A:$K,10,FALSE)</f>
        <v>35960</v>
      </c>
      <c r="P411">
        <f>VLOOKUP($A411,'Hospitalisation Details'!$A:$K,11,FALSE)</f>
        <v>24</v>
      </c>
      <c r="Q411" t="str">
        <f>VLOOKUP($A411,'Customer Names'!$A:$E,4,FALSE)</f>
        <v xml:space="preserve"> Melissa</v>
      </c>
    </row>
    <row r="412" spans="1:17" x14ac:dyDescent="0.25">
      <c r="A412" s="26" t="s">
        <v>1961</v>
      </c>
      <c r="B412" s="47">
        <f>VLOOKUP($A412,'Medical Examinations'!$A:$J,2,FALSE)</f>
        <v>21.2</v>
      </c>
      <c r="C412" s="47">
        <f>VLOOKUP($A412,'Medical Examinations'!$A:$J,3,FALSE)</f>
        <v>4.07</v>
      </c>
      <c r="D412" s="26" t="str">
        <f>VLOOKUP($A412,'Medical Examinations'!$A:$J,4,FALSE)</f>
        <v>yes</v>
      </c>
      <c r="E412" s="26" t="str">
        <f>VLOOKUP($A412,'Medical Examinations'!$A:$J,5,FALSE)</f>
        <v>No</v>
      </c>
      <c r="F412" s="26" t="str">
        <f>VLOOKUP($A412,'Medical Examinations'!$A:$J,6,FALSE)</f>
        <v>No</v>
      </c>
      <c r="G412" s="26">
        <f>VLOOKUP($A412,'Medical Examinations'!$A:$J,7,FALSE)</f>
        <v>1</v>
      </c>
      <c r="H412" s="26" t="str">
        <f>VLOOKUP($A412,'Medical Examinations'!$A:$J,8,FALSE)</f>
        <v>yes</v>
      </c>
      <c r="I412" s="26" t="str">
        <f>VLOOKUP($A412,'Medical Examinations'!$A:$J,9,FALSE)</f>
        <v>Normal Weight</v>
      </c>
      <c r="J412" s="26" t="str">
        <f>VLOOKUP($A412,'Medical Examinations'!$A:$J,10,FALSE)</f>
        <v>Normal</v>
      </c>
      <c r="K412">
        <f>VLOOKUP($A412,'Hospitalisation Details'!$A:$K,6,FALSE)</f>
        <v>25075.97</v>
      </c>
      <c r="L412" t="str">
        <f>VLOOKUP($A412,'Hospitalisation Details'!$A:$K,7,FALSE)</f>
        <v>tier - 2</v>
      </c>
      <c r="M412" t="str">
        <f>VLOOKUP($A412,'Hospitalisation Details'!$A:$K,8,FALSE)</f>
        <v>tier - 2</v>
      </c>
      <c r="N412" t="str">
        <f>VLOOKUP($A412,'Hospitalisation Details'!$A:$K,9,FALSE)</f>
        <v>R1011</v>
      </c>
      <c r="O412">
        <f>VLOOKUP($A412,'Hospitalisation Details'!$A:$K,10,FALSE)</f>
        <v>35037</v>
      </c>
      <c r="P412">
        <f>VLOOKUP($A412,'Hospitalisation Details'!$A:$K,11,FALSE)</f>
        <v>27</v>
      </c>
      <c r="Q412" t="str">
        <f>VLOOKUP($A412,'Customer Names'!$A:$E,4,FALSE)</f>
        <v xml:space="preserve"> Raven</v>
      </c>
    </row>
    <row r="413" spans="1:17" x14ac:dyDescent="0.25">
      <c r="A413" s="23" t="s">
        <v>1960</v>
      </c>
      <c r="B413" s="48">
        <f>VLOOKUP($A413,'Medical Examinations'!$A:$J,2,FALSE)</f>
        <v>28.215</v>
      </c>
      <c r="C413" s="48">
        <f>VLOOKUP($A413,'Medical Examinations'!$A:$J,3,FALSE)</f>
        <v>8.26</v>
      </c>
      <c r="D413" s="23" t="str">
        <f>VLOOKUP($A413,'Medical Examinations'!$A:$J,4,FALSE)</f>
        <v>yes</v>
      </c>
      <c r="E413" s="23" t="str">
        <f>VLOOKUP($A413,'Medical Examinations'!$A:$J,5,FALSE)</f>
        <v>No</v>
      </c>
      <c r="F413" s="23" t="str">
        <f>VLOOKUP($A413,'Medical Examinations'!$A:$J,6,FALSE)</f>
        <v>No</v>
      </c>
      <c r="G413" s="23">
        <f>VLOOKUP($A413,'Medical Examinations'!$A:$J,7,FALSE)</f>
        <v>1</v>
      </c>
      <c r="H413" s="23" t="str">
        <f>VLOOKUP($A413,'Medical Examinations'!$A:$J,8,FALSE)</f>
        <v>yes</v>
      </c>
      <c r="I413" s="23" t="str">
        <f>VLOOKUP($A413,'Medical Examinations'!$A:$J,9,FALSE)</f>
        <v>Overweight</v>
      </c>
      <c r="J413" s="23" t="str">
        <f>VLOOKUP($A413,'Medical Examinations'!$A:$J,10,FALSE)</f>
        <v>Diabetes</v>
      </c>
      <c r="K413">
        <f>VLOOKUP($A413,'Hospitalisation Details'!$A:$K,6,FALSE)</f>
        <v>24915.22</v>
      </c>
      <c r="L413" t="str">
        <f>VLOOKUP($A413,'Hospitalisation Details'!$A:$K,7,FALSE)</f>
        <v>tier - 2</v>
      </c>
      <c r="M413" t="str">
        <f>VLOOKUP($A413,'Hospitalisation Details'!$A:$K,8,FALSE)</f>
        <v>tier - 3</v>
      </c>
      <c r="N413" t="str">
        <f>VLOOKUP($A413,'Hospitalisation Details'!$A:$K,9,FALSE)</f>
        <v>R1012</v>
      </c>
      <c r="O413">
        <f>VLOOKUP($A413,'Hospitalisation Details'!$A:$K,10,FALSE)</f>
        <v>27712</v>
      </c>
      <c r="P413">
        <f>VLOOKUP($A413,'Hospitalisation Details'!$A:$K,11,FALSE)</f>
        <v>47</v>
      </c>
      <c r="Q413" t="str">
        <f>VLOOKUP($A413,'Customer Names'!$A:$E,4,FALSE)</f>
        <v xml:space="preserve"> Christopher</v>
      </c>
    </row>
    <row r="414" spans="1:17" x14ac:dyDescent="0.25">
      <c r="A414" s="26" t="s">
        <v>1959</v>
      </c>
      <c r="B414" s="47">
        <f>VLOOKUP($A414,'Medical Examinations'!$A:$J,2,FALSE)</f>
        <v>38.094999999999999</v>
      </c>
      <c r="C414" s="47">
        <f>VLOOKUP($A414,'Medical Examinations'!$A:$J,3,FALSE)</f>
        <v>4.76</v>
      </c>
      <c r="D414" s="26" t="str">
        <f>VLOOKUP($A414,'Medical Examinations'!$A:$J,4,FALSE)</f>
        <v>No</v>
      </c>
      <c r="E414" s="26" t="str">
        <f>VLOOKUP($A414,'Medical Examinations'!$A:$J,5,FALSE)</f>
        <v>No</v>
      </c>
      <c r="F414" s="26" t="str">
        <f>VLOOKUP($A414,'Medical Examinations'!$A:$J,6,FALSE)</f>
        <v>No</v>
      </c>
      <c r="G414" s="26">
        <f>VLOOKUP($A414,'Medical Examinations'!$A:$J,7,FALSE)</f>
        <v>1</v>
      </c>
      <c r="H414" s="26" t="str">
        <f>VLOOKUP($A414,'Medical Examinations'!$A:$J,8,FALSE)</f>
        <v>No</v>
      </c>
      <c r="I414" s="26" t="str">
        <f>VLOOKUP($A414,'Medical Examinations'!$A:$J,9,FALSE)</f>
        <v>Obesity</v>
      </c>
      <c r="J414" s="26" t="str">
        <f>VLOOKUP($A414,'Medical Examinations'!$A:$J,10,FALSE)</f>
        <v>Normal</v>
      </c>
      <c r="K414">
        <f>VLOOKUP($A414,'Hospitalisation Details'!$A:$K,6,FALSE)</f>
        <v>24915.05</v>
      </c>
      <c r="L414" t="str">
        <f>VLOOKUP($A414,'Hospitalisation Details'!$A:$K,7,FALSE)</f>
        <v>tier - 2</v>
      </c>
      <c r="M414" t="str">
        <f>VLOOKUP($A414,'Hospitalisation Details'!$A:$K,8,FALSE)</f>
        <v>tier - 1</v>
      </c>
      <c r="N414" t="str">
        <f>VLOOKUP($A414,'Hospitalisation Details'!$A:$K,9,FALSE)</f>
        <v>R1024</v>
      </c>
      <c r="O414">
        <f>VLOOKUP($A414,'Hospitalisation Details'!$A:$K,10,FALSE)</f>
        <v>31942</v>
      </c>
      <c r="P414">
        <f>VLOOKUP($A414,'Hospitalisation Details'!$A:$K,11,FALSE)</f>
        <v>35</v>
      </c>
      <c r="Q414" t="str">
        <f>VLOOKUP($A414,'Customer Names'!$A:$E,4,FALSE)</f>
        <v xml:space="preserve"> Kendra A</v>
      </c>
    </row>
    <row r="415" spans="1:17" x14ac:dyDescent="0.25">
      <c r="A415" s="23" t="s">
        <v>1958</v>
      </c>
      <c r="B415" s="48">
        <f>VLOOKUP($A415,'Medical Examinations'!$A:$J,2,FALSE)</f>
        <v>22.61</v>
      </c>
      <c r="C415" s="48">
        <f>VLOOKUP($A415,'Medical Examinations'!$A:$J,3,FALSE)</f>
        <v>6.13</v>
      </c>
      <c r="D415" s="23" t="str">
        <f>VLOOKUP($A415,'Medical Examinations'!$A:$J,4,FALSE)</f>
        <v>yes</v>
      </c>
      <c r="E415" s="23" t="str">
        <f>VLOOKUP($A415,'Medical Examinations'!$A:$J,5,FALSE)</f>
        <v>No</v>
      </c>
      <c r="F415" s="23" t="str">
        <f>VLOOKUP($A415,'Medical Examinations'!$A:$J,6,FALSE)</f>
        <v>Yes</v>
      </c>
      <c r="G415" s="23">
        <f>VLOOKUP($A415,'Medical Examinations'!$A:$J,7,FALSE)</f>
        <v>1</v>
      </c>
      <c r="H415" s="23" t="str">
        <f>VLOOKUP($A415,'Medical Examinations'!$A:$J,8,FALSE)</f>
        <v>yes</v>
      </c>
      <c r="I415" s="23" t="str">
        <f>VLOOKUP($A415,'Medical Examinations'!$A:$J,9,FALSE)</f>
        <v>Normal Weight</v>
      </c>
      <c r="J415" s="23" t="str">
        <f>VLOOKUP($A415,'Medical Examinations'!$A:$J,10,FALSE)</f>
        <v>Prediabetes</v>
      </c>
      <c r="K415">
        <f>VLOOKUP($A415,'Hospitalisation Details'!$A:$K,6,FALSE)</f>
        <v>24873.38</v>
      </c>
      <c r="L415" t="str">
        <f>VLOOKUP($A415,'Hospitalisation Details'!$A:$K,7,FALSE)</f>
        <v>tier - 2</v>
      </c>
      <c r="M415" t="str">
        <f>VLOOKUP($A415,'Hospitalisation Details'!$A:$K,8,FALSE)</f>
        <v>tier - 1</v>
      </c>
      <c r="N415" t="str">
        <f>VLOOKUP($A415,'Hospitalisation Details'!$A:$K,9,FALSE)</f>
        <v>R1024</v>
      </c>
      <c r="O415">
        <f>VLOOKUP($A415,'Hospitalisation Details'!$A:$K,10,FALSE)</f>
        <v>25407</v>
      </c>
      <c r="P415">
        <f>VLOOKUP($A415,'Hospitalisation Details'!$A:$K,11,FALSE)</f>
        <v>53</v>
      </c>
      <c r="Q415" t="str">
        <f>VLOOKUP($A415,'Customer Names'!$A:$E,4,FALSE)</f>
        <v xml:space="preserve"> Jordan</v>
      </c>
    </row>
    <row r="416" spans="1:17" x14ac:dyDescent="0.25">
      <c r="A416" s="26" t="s">
        <v>1957</v>
      </c>
      <c r="B416" s="47">
        <f>VLOOKUP($A416,'Medical Examinations'!$A:$J,2,FALSE)</f>
        <v>24.32</v>
      </c>
      <c r="C416" s="47">
        <f>VLOOKUP($A416,'Medical Examinations'!$A:$J,3,FALSE)</f>
        <v>10.47</v>
      </c>
      <c r="D416" s="26" t="str">
        <f>VLOOKUP($A416,'Medical Examinations'!$A:$J,4,FALSE)</f>
        <v>yes</v>
      </c>
      <c r="E416" s="26" t="str">
        <f>VLOOKUP($A416,'Medical Examinations'!$A:$J,5,FALSE)</f>
        <v>No</v>
      </c>
      <c r="F416" s="26" t="str">
        <f>VLOOKUP($A416,'Medical Examinations'!$A:$J,6,FALSE)</f>
        <v>No</v>
      </c>
      <c r="G416" s="26">
        <f>VLOOKUP($A416,'Medical Examinations'!$A:$J,7,FALSE)</f>
        <v>2</v>
      </c>
      <c r="H416" s="26" t="str">
        <f>VLOOKUP($A416,'Medical Examinations'!$A:$J,8,FALSE)</f>
        <v>yes</v>
      </c>
      <c r="I416" s="26" t="str">
        <f>VLOOKUP($A416,'Medical Examinations'!$A:$J,9,FALSE)</f>
        <v>Normal Weight</v>
      </c>
      <c r="J416" s="26" t="str">
        <f>VLOOKUP($A416,'Medical Examinations'!$A:$J,10,FALSE)</f>
        <v>Diabetes</v>
      </c>
      <c r="K416">
        <f>VLOOKUP($A416,'Hospitalisation Details'!$A:$K,6,FALSE)</f>
        <v>24869.84</v>
      </c>
      <c r="L416" t="str">
        <f>VLOOKUP($A416,'Hospitalisation Details'!$A:$K,7,FALSE)</f>
        <v>tier - 2</v>
      </c>
      <c r="M416" t="str">
        <f>VLOOKUP($A416,'Hospitalisation Details'!$A:$K,8,FALSE)</f>
        <v>tier - 2</v>
      </c>
      <c r="N416" t="str">
        <f>VLOOKUP($A416,'Hospitalisation Details'!$A:$K,9,FALSE)</f>
        <v>R1016</v>
      </c>
      <c r="O416">
        <f>VLOOKUP($A416,'Hospitalisation Details'!$A:$K,10,FALSE)</f>
        <v>25898</v>
      </c>
      <c r="P416">
        <f>VLOOKUP($A416,'Hospitalisation Details'!$A:$K,11,FALSE)</f>
        <v>52</v>
      </c>
      <c r="Q416" t="str">
        <f>VLOOKUP($A416,'Customer Names'!$A:$E,4,FALSE)</f>
        <v xml:space="preserve"> Nils</v>
      </c>
    </row>
    <row r="417" spans="1:17" x14ac:dyDescent="0.25">
      <c r="A417" s="23" t="s">
        <v>1956</v>
      </c>
      <c r="B417" s="48">
        <f>VLOOKUP($A417,'Medical Examinations'!$A:$J,2,FALSE)</f>
        <v>20.96</v>
      </c>
      <c r="C417" s="48">
        <f>VLOOKUP($A417,'Medical Examinations'!$A:$J,3,FALSE)</f>
        <v>4.04</v>
      </c>
      <c r="D417" s="23" t="str">
        <f>VLOOKUP($A417,'Medical Examinations'!$A:$J,4,FALSE)</f>
        <v>yes</v>
      </c>
      <c r="E417" s="23" t="str">
        <f>VLOOKUP($A417,'Medical Examinations'!$A:$J,5,FALSE)</f>
        <v>No</v>
      </c>
      <c r="F417" s="23" t="str">
        <f>VLOOKUP($A417,'Medical Examinations'!$A:$J,6,FALSE)</f>
        <v>No</v>
      </c>
      <c r="G417" s="23">
        <f>VLOOKUP($A417,'Medical Examinations'!$A:$J,7,FALSE)</f>
        <v>1</v>
      </c>
      <c r="H417" s="23" t="str">
        <f>VLOOKUP($A417,'Medical Examinations'!$A:$J,8,FALSE)</f>
        <v>yes</v>
      </c>
      <c r="I417" s="23" t="str">
        <f>VLOOKUP($A417,'Medical Examinations'!$A:$J,9,FALSE)</f>
        <v>Normal Weight</v>
      </c>
      <c r="J417" s="23" t="str">
        <f>VLOOKUP($A417,'Medical Examinations'!$A:$J,10,FALSE)</f>
        <v>Normal</v>
      </c>
      <c r="K417">
        <f>VLOOKUP($A417,'Hospitalisation Details'!$A:$K,6,FALSE)</f>
        <v>24863.25</v>
      </c>
      <c r="L417" t="str">
        <f>VLOOKUP($A417,'Hospitalisation Details'!$A:$K,7,FALSE)</f>
        <v>tier - 2</v>
      </c>
      <c r="M417" t="str">
        <f>VLOOKUP($A417,'Hospitalisation Details'!$A:$K,8,FALSE)</f>
        <v>tier - 3</v>
      </c>
      <c r="N417" t="str">
        <f>VLOOKUP($A417,'Hospitalisation Details'!$A:$K,9,FALSE)</f>
        <v>R1011</v>
      </c>
      <c r="O417">
        <f>VLOOKUP($A417,'Hospitalisation Details'!$A:$K,10,FALSE)</f>
        <v>34860</v>
      </c>
      <c r="P417">
        <f>VLOOKUP($A417,'Hospitalisation Details'!$A:$K,11,FALSE)</f>
        <v>27</v>
      </c>
      <c r="Q417" t="str">
        <f>VLOOKUP($A417,'Customer Names'!$A:$E,4,FALSE)</f>
        <v xml:space="preserve"> Scott</v>
      </c>
    </row>
    <row r="418" spans="1:17" x14ac:dyDescent="0.25">
      <c r="A418" s="26" t="s">
        <v>1955</v>
      </c>
      <c r="B418" s="47">
        <f>VLOOKUP($A418,'Medical Examinations'!$A:$J,2,FALSE)</f>
        <v>19.68</v>
      </c>
      <c r="C418" s="47">
        <f>VLOOKUP($A418,'Medical Examinations'!$A:$J,3,FALSE)</f>
        <v>5.74</v>
      </c>
      <c r="D418" s="26" t="str">
        <f>VLOOKUP($A418,'Medical Examinations'!$A:$J,4,FALSE)</f>
        <v>No</v>
      </c>
      <c r="E418" s="26" t="str">
        <f>VLOOKUP($A418,'Medical Examinations'!$A:$J,5,FALSE)</f>
        <v>No</v>
      </c>
      <c r="F418" s="26" t="str">
        <f>VLOOKUP($A418,'Medical Examinations'!$A:$J,6,FALSE)</f>
        <v>No</v>
      </c>
      <c r="G418" s="26">
        <f>VLOOKUP($A418,'Medical Examinations'!$A:$J,7,FALSE)</f>
        <v>0</v>
      </c>
      <c r="H418" s="26" t="str">
        <f>VLOOKUP($A418,'Medical Examinations'!$A:$J,8,FALSE)</f>
        <v>yes</v>
      </c>
      <c r="I418" s="26" t="str">
        <f>VLOOKUP($A418,'Medical Examinations'!$A:$J,9,FALSE)</f>
        <v>Normal Weight</v>
      </c>
      <c r="J418" s="26" t="str">
        <f>VLOOKUP($A418,'Medical Examinations'!$A:$J,10,FALSE)</f>
        <v>Prediabetes</v>
      </c>
      <c r="K418">
        <f>VLOOKUP($A418,'Hospitalisation Details'!$A:$K,6,FALSE)</f>
        <v>24817.25</v>
      </c>
      <c r="L418" t="str">
        <f>VLOOKUP($A418,'Hospitalisation Details'!$A:$K,7,FALSE)</f>
        <v>tier - 2</v>
      </c>
      <c r="M418" t="str">
        <f>VLOOKUP($A418,'Hospitalisation Details'!$A:$K,8,FALSE)</f>
        <v>tier - 2</v>
      </c>
      <c r="N418" t="str">
        <f>VLOOKUP($A418,'Hospitalisation Details'!$A:$K,9,FALSE)</f>
        <v>R1011</v>
      </c>
      <c r="O418">
        <f>VLOOKUP($A418,'Hospitalisation Details'!$A:$K,10,FALSE)</f>
        <v>34586</v>
      </c>
      <c r="P418">
        <f>VLOOKUP($A418,'Hospitalisation Details'!$A:$K,11,FALSE)</f>
        <v>28</v>
      </c>
      <c r="Q418" t="str">
        <f>VLOOKUP($A418,'Customer Names'!$A:$E,4,FALSE)</f>
        <v xml:space="preserve"> Angela</v>
      </c>
    </row>
    <row r="419" spans="1:17" x14ac:dyDescent="0.25">
      <c r="A419" s="23" t="s">
        <v>1954</v>
      </c>
      <c r="B419" s="48">
        <f>VLOOKUP($A419,'Medical Examinations'!$A:$J,2,FALSE)</f>
        <v>18.100000000000001</v>
      </c>
      <c r="C419" s="48">
        <f>VLOOKUP($A419,'Medical Examinations'!$A:$J,3,FALSE)</f>
        <v>6.33</v>
      </c>
      <c r="D419" s="23" t="str">
        <f>VLOOKUP($A419,'Medical Examinations'!$A:$J,4,FALSE)</f>
        <v>No</v>
      </c>
      <c r="E419" s="23" t="str">
        <f>VLOOKUP($A419,'Medical Examinations'!$A:$J,5,FALSE)</f>
        <v>No</v>
      </c>
      <c r="F419" s="23" t="str">
        <f>VLOOKUP($A419,'Medical Examinations'!$A:$J,6,FALSE)</f>
        <v>No</v>
      </c>
      <c r="G419" s="23">
        <f>VLOOKUP($A419,'Medical Examinations'!$A:$J,7,FALSE)</f>
        <v>1</v>
      </c>
      <c r="H419" s="23" t="str">
        <f>VLOOKUP($A419,'Medical Examinations'!$A:$J,8,FALSE)</f>
        <v>yes</v>
      </c>
      <c r="I419" s="23" t="str">
        <f>VLOOKUP($A419,'Medical Examinations'!$A:$J,9,FALSE)</f>
        <v>Underweight</v>
      </c>
      <c r="J419" s="23" t="str">
        <f>VLOOKUP($A419,'Medical Examinations'!$A:$J,10,FALSE)</f>
        <v>Prediabetes</v>
      </c>
      <c r="K419">
        <f>VLOOKUP($A419,'Hospitalisation Details'!$A:$K,6,FALSE)</f>
        <v>24795.040000000001</v>
      </c>
      <c r="L419" t="str">
        <f>VLOOKUP($A419,'Hospitalisation Details'!$A:$K,7,FALSE)</f>
        <v>tier - 2</v>
      </c>
      <c r="M419" t="str">
        <f>VLOOKUP($A419,'Hospitalisation Details'!$A:$K,8,FALSE)</f>
        <v>tier - 3</v>
      </c>
      <c r="N419" t="str">
        <f>VLOOKUP($A419,'Hospitalisation Details'!$A:$K,9,FALSE)</f>
        <v>R1011</v>
      </c>
      <c r="O419">
        <f>VLOOKUP($A419,'Hospitalisation Details'!$A:$K,10,FALSE)</f>
        <v>33888</v>
      </c>
      <c r="P419">
        <f>VLOOKUP($A419,'Hospitalisation Details'!$A:$K,11,FALSE)</f>
        <v>30</v>
      </c>
      <c r="Q419" t="str">
        <f>VLOOKUP($A419,'Customer Names'!$A:$E,4,FALSE)</f>
        <v xml:space="preserve"> Allison</v>
      </c>
    </row>
    <row r="420" spans="1:17" x14ac:dyDescent="0.25">
      <c r="A420" s="26" t="s">
        <v>1953</v>
      </c>
      <c r="B420" s="47">
        <f>VLOOKUP($A420,'Medical Examinations'!$A:$J,2,FALSE)</f>
        <v>29.64</v>
      </c>
      <c r="C420" s="47">
        <f>VLOOKUP($A420,'Medical Examinations'!$A:$J,3,FALSE)</f>
        <v>4.28</v>
      </c>
      <c r="D420" s="26" t="str">
        <f>VLOOKUP($A420,'Medical Examinations'!$A:$J,4,FALSE)</f>
        <v>yes</v>
      </c>
      <c r="E420" s="26" t="str">
        <f>VLOOKUP($A420,'Medical Examinations'!$A:$J,5,FALSE)</f>
        <v>No</v>
      </c>
      <c r="F420" s="26" t="str">
        <f>VLOOKUP($A420,'Medical Examinations'!$A:$J,6,FALSE)</f>
        <v>No</v>
      </c>
      <c r="G420" s="26">
        <f>VLOOKUP($A420,'Medical Examinations'!$A:$J,7,FALSE)</f>
        <v>0</v>
      </c>
      <c r="H420" s="26" t="str">
        <f>VLOOKUP($A420,'Medical Examinations'!$A:$J,8,FALSE)</f>
        <v>No</v>
      </c>
      <c r="I420" s="26" t="str">
        <f>VLOOKUP($A420,'Medical Examinations'!$A:$J,9,FALSE)</f>
        <v>Overweight</v>
      </c>
      <c r="J420" s="26" t="str">
        <f>VLOOKUP($A420,'Medical Examinations'!$A:$J,10,FALSE)</f>
        <v>Normal</v>
      </c>
      <c r="K420">
        <f>VLOOKUP($A420,'Hospitalisation Details'!$A:$K,6,FALSE)</f>
        <v>24671.66</v>
      </c>
      <c r="L420" t="str">
        <f>VLOOKUP($A420,'Hospitalisation Details'!$A:$K,7,FALSE)</f>
        <v>tier - 2</v>
      </c>
      <c r="M420" t="str">
        <f>VLOOKUP($A420,'Hospitalisation Details'!$A:$K,8,FALSE)</f>
        <v>tier - 1</v>
      </c>
      <c r="N420" t="str">
        <f>VLOOKUP($A420,'Hospitalisation Details'!$A:$K,9,FALSE)</f>
        <v>R1024</v>
      </c>
      <c r="O420">
        <f>VLOOKUP($A420,'Hospitalisation Details'!$A:$K,10,FALSE)</f>
        <v>35305</v>
      </c>
      <c r="P420">
        <f>VLOOKUP($A420,'Hospitalisation Details'!$A:$K,11,FALSE)</f>
        <v>26</v>
      </c>
      <c r="Q420" t="str">
        <f>VLOOKUP($A420,'Customer Names'!$A:$E,4,FALSE)</f>
        <v xml:space="preserve"> Caitlin O.</v>
      </c>
    </row>
    <row r="421" spans="1:17" x14ac:dyDescent="0.25">
      <c r="A421" s="23" t="s">
        <v>1952</v>
      </c>
      <c r="B421" s="48">
        <f>VLOOKUP($A421,'Medical Examinations'!$A:$J,2,FALSE)</f>
        <v>25.3</v>
      </c>
      <c r="C421" s="48">
        <f>VLOOKUP($A421,'Medical Examinations'!$A:$J,3,FALSE)</f>
        <v>9.4700000000000006</v>
      </c>
      <c r="D421" s="23" t="str">
        <f>VLOOKUP($A421,'Medical Examinations'!$A:$J,4,FALSE)</f>
        <v>yes</v>
      </c>
      <c r="E421" s="23" t="str">
        <f>VLOOKUP($A421,'Medical Examinations'!$A:$J,5,FALSE)</f>
        <v>No</v>
      </c>
      <c r="F421" s="23" t="str">
        <f>VLOOKUP($A421,'Medical Examinations'!$A:$J,6,FALSE)</f>
        <v>No</v>
      </c>
      <c r="G421" s="23">
        <f>VLOOKUP($A421,'Medical Examinations'!$A:$J,7,FALSE)</f>
        <v>2</v>
      </c>
      <c r="H421" s="23" t="str">
        <f>VLOOKUP($A421,'Medical Examinations'!$A:$J,8,FALSE)</f>
        <v>yes</v>
      </c>
      <c r="I421" s="23" t="str">
        <f>VLOOKUP($A421,'Medical Examinations'!$A:$J,9,FALSE)</f>
        <v>Overweight</v>
      </c>
      <c r="J421" s="23" t="str">
        <f>VLOOKUP($A421,'Medical Examinations'!$A:$J,10,FALSE)</f>
        <v>Diabetes</v>
      </c>
      <c r="K421">
        <f>VLOOKUP($A421,'Hospitalisation Details'!$A:$K,6,FALSE)</f>
        <v>24667.42</v>
      </c>
      <c r="L421" t="str">
        <f>VLOOKUP($A421,'Hospitalisation Details'!$A:$K,7,FALSE)</f>
        <v>tier - 2</v>
      </c>
      <c r="M421" t="str">
        <f>VLOOKUP($A421,'Hospitalisation Details'!$A:$K,8,FALSE)</f>
        <v>tier - 3</v>
      </c>
      <c r="N421" t="str">
        <f>VLOOKUP($A421,'Hospitalisation Details'!$A:$K,9,FALSE)</f>
        <v>R1013</v>
      </c>
      <c r="O421">
        <f>VLOOKUP($A421,'Hospitalisation Details'!$A:$K,10,FALSE)</f>
        <v>25731</v>
      </c>
      <c r="P421">
        <f>VLOOKUP($A421,'Hospitalisation Details'!$A:$K,11,FALSE)</f>
        <v>52</v>
      </c>
      <c r="Q421" t="str">
        <f>VLOOKUP($A421,'Customer Names'!$A:$E,4,FALSE)</f>
        <v xml:space="preserve"> Tracy M</v>
      </c>
    </row>
    <row r="422" spans="1:17" x14ac:dyDescent="0.25">
      <c r="A422" s="26" t="s">
        <v>1951</v>
      </c>
      <c r="B422" s="47">
        <f>VLOOKUP($A422,'Medical Examinations'!$A:$J,2,FALSE)</f>
        <v>27.6</v>
      </c>
      <c r="C422" s="47">
        <f>VLOOKUP($A422,'Medical Examinations'!$A:$J,3,FALSE)</f>
        <v>4.8499999999999996</v>
      </c>
      <c r="D422" s="26" t="str">
        <f>VLOOKUP($A422,'Medical Examinations'!$A:$J,4,FALSE)</f>
        <v>yes</v>
      </c>
      <c r="E422" s="26" t="str">
        <f>VLOOKUP($A422,'Medical Examinations'!$A:$J,5,FALSE)</f>
        <v>No</v>
      </c>
      <c r="F422" s="26" t="str">
        <f>VLOOKUP($A422,'Medical Examinations'!$A:$J,6,FALSE)</f>
        <v>No</v>
      </c>
      <c r="G422" s="26">
        <f>VLOOKUP($A422,'Medical Examinations'!$A:$J,7,FALSE)</f>
        <v>0</v>
      </c>
      <c r="H422" s="26" t="str">
        <f>VLOOKUP($A422,'Medical Examinations'!$A:$J,8,FALSE)</f>
        <v>No</v>
      </c>
      <c r="I422" s="26" t="str">
        <f>VLOOKUP($A422,'Medical Examinations'!$A:$J,9,FALSE)</f>
        <v>Overweight</v>
      </c>
      <c r="J422" s="26" t="str">
        <f>VLOOKUP($A422,'Medical Examinations'!$A:$J,10,FALSE)</f>
        <v>Normal</v>
      </c>
      <c r="K422">
        <f>VLOOKUP($A422,'Hospitalisation Details'!$A:$K,6,FALSE)</f>
        <v>24603.05</v>
      </c>
      <c r="L422" t="str">
        <f>VLOOKUP($A422,'Hospitalisation Details'!$A:$K,7,FALSE)</f>
        <v>tier - 2</v>
      </c>
      <c r="M422" t="str">
        <f>VLOOKUP($A422,'Hospitalisation Details'!$A:$K,8,FALSE)</f>
        <v>tier - 2</v>
      </c>
      <c r="N422" t="str">
        <f>VLOOKUP($A422,'Hospitalisation Details'!$A:$K,9,FALSE)</f>
        <v>R1011</v>
      </c>
      <c r="O422">
        <f>VLOOKUP($A422,'Hospitalisation Details'!$A:$K,10,FALSE)</f>
        <v>28045</v>
      </c>
      <c r="P422">
        <f>VLOOKUP($A422,'Hospitalisation Details'!$A:$K,11,FALSE)</f>
        <v>46</v>
      </c>
      <c r="Q422" t="str">
        <f>VLOOKUP($A422,'Customer Names'!$A:$E,4,FALSE)</f>
        <v xml:space="preserve"> Dustin M.</v>
      </c>
    </row>
    <row r="423" spans="1:17" x14ac:dyDescent="0.25">
      <c r="A423" s="23" t="s">
        <v>1950</v>
      </c>
      <c r="B423" s="48">
        <f>VLOOKUP($A423,'Medical Examinations'!$A:$J,2,FALSE)</f>
        <v>27.645</v>
      </c>
      <c r="C423" s="48">
        <f>VLOOKUP($A423,'Medical Examinations'!$A:$J,3,FALSE)</f>
        <v>11.03</v>
      </c>
      <c r="D423" s="23" t="str">
        <f>VLOOKUP($A423,'Medical Examinations'!$A:$J,4,FALSE)</f>
        <v>yes</v>
      </c>
      <c r="E423" s="23" t="str">
        <f>VLOOKUP($A423,'Medical Examinations'!$A:$J,5,FALSE)</f>
        <v>No</v>
      </c>
      <c r="F423" s="23" t="str">
        <f>VLOOKUP($A423,'Medical Examinations'!$A:$J,6,FALSE)</f>
        <v>No</v>
      </c>
      <c r="G423" s="23">
        <f>VLOOKUP($A423,'Medical Examinations'!$A:$J,7,FALSE)</f>
        <v>1</v>
      </c>
      <c r="H423" s="23" t="str">
        <f>VLOOKUP($A423,'Medical Examinations'!$A:$J,8,FALSE)</f>
        <v>yes</v>
      </c>
      <c r="I423" s="23" t="str">
        <f>VLOOKUP($A423,'Medical Examinations'!$A:$J,9,FALSE)</f>
        <v>Overweight</v>
      </c>
      <c r="J423" s="23" t="str">
        <f>VLOOKUP($A423,'Medical Examinations'!$A:$J,10,FALSE)</f>
        <v>Diabetes</v>
      </c>
      <c r="K423">
        <f>VLOOKUP($A423,'Hospitalisation Details'!$A:$K,6,FALSE)</f>
        <v>24535.7</v>
      </c>
      <c r="L423" t="str">
        <f>VLOOKUP($A423,'Hospitalisation Details'!$A:$K,7,FALSE)</f>
        <v>tier - 2</v>
      </c>
      <c r="M423" t="str">
        <f>VLOOKUP($A423,'Hospitalisation Details'!$A:$K,8,FALSE)</f>
        <v>tier - 2</v>
      </c>
      <c r="N423" t="str">
        <f>VLOOKUP($A423,'Hospitalisation Details'!$A:$K,9,FALSE)</f>
        <v>R1012</v>
      </c>
      <c r="O423">
        <f>VLOOKUP($A423,'Hospitalisation Details'!$A:$K,10,FALSE)</f>
        <v>27558</v>
      </c>
      <c r="P423">
        <f>VLOOKUP($A423,'Hospitalisation Details'!$A:$K,11,FALSE)</f>
        <v>47</v>
      </c>
      <c r="Q423" t="str">
        <f>VLOOKUP($A423,'Customer Names'!$A:$E,4,FALSE)</f>
        <v xml:space="preserve"> Jenny</v>
      </c>
    </row>
    <row r="424" spans="1:17" x14ac:dyDescent="0.25">
      <c r="A424" s="26" t="s">
        <v>1949</v>
      </c>
      <c r="B424" s="47">
        <f>VLOOKUP($A424,'Medical Examinations'!$A:$J,2,FALSE)</f>
        <v>27.6</v>
      </c>
      <c r="C424" s="47">
        <f>VLOOKUP($A424,'Medical Examinations'!$A:$J,3,FALSE)</f>
        <v>5.22</v>
      </c>
      <c r="D424" s="26" t="str">
        <f>VLOOKUP($A424,'Medical Examinations'!$A:$J,4,FALSE)</f>
        <v>No</v>
      </c>
      <c r="E424" s="26" t="str">
        <f>VLOOKUP($A424,'Medical Examinations'!$A:$J,5,FALSE)</f>
        <v>No</v>
      </c>
      <c r="F424" s="26" t="str">
        <f>VLOOKUP($A424,'Medical Examinations'!$A:$J,6,FALSE)</f>
        <v>No</v>
      </c>
      <c r="G424" s="26">
        <f>VLOOKUP($A424,'Medical Examinations'!$A:$J,7,FALSE)</f>
        <v>2</v>
      </c>
      <c r="H424" s="26" t="str">
        <f>VLOOKUP($A424,'Medical Examinations'!$A:$J,8,FALSE)</f>
        <v>yes</v>
      </c>
      <c r="I424" s="26" t="str">
        <f>VLOOKUP($A424,'Medical Examinations'!$A:$J,9,FALSE)</f>
        <v>Overweight</v>
      </c>
      <c r="J424" s="26" t="str">
        <f>VLOOKUP($A424,'Medical Examinations'!$A:$J,10,FALSE)</f>
        <v>Normal</v>
      </c>
      <c r="K424">
        <f>VLOOKUP($A424,'Hospitalisation Details'!$A:$K,6,FALSE)</f>
        <v>24520.26</v>
      </c>
      <c r="L424" t="str">
        <f>VLOOKUP($A424,'Hospitalisation Details'!$A:$K,7,FALSE)</f>
        <v>tier - 2</v>
      </c>
      <c r="M424" t="str">
        <f>VLOOKUP($A424,'Hospitalisation Details'!$A:$K,8,FALSE)</f>
        <v>tier - 3</v>
      </c>
      <c r="N424" t="str">
        <f>VLOOKUP($A424,'Hospitalisation Details'!$A:$K,9,FALSE)</f>
        <v>R1011</v>
      </c>
      <c r="O424">
        <f>VLOOKUP($A424,'Hospitalisation Details'!$A:$K,10,FALSE)</f>
        <v>26556</v>
      </c>
      <c r="P424">
        <f>VLOOKUP($A424,'Hospitalisation Details'!$A:$K,11,FALSE)</f>
        <v>50</v>
      </c>
      <c r="Q424" t="str">
        <f>VLOOKUP($A424,'Customer Names'!$A:$E,4,FALSE)</f>
        <v xml:space="preserve"> Emily</v>
      </c>
    </row>
    <row r="425" spans="1:17" x14ac:dyDescent="0.25">
      <c r="A425" s="23" t="s">
        <v>1948</v>
      </c>
      <c r="B425" s="48">
        <f>VLOOKUP($A425,'Medical Examinations'!$A:$J,2,FALSE)</f>
        <v>25.08</v>
      </c>
      <c r="C425" s="48">
        <f>VLOOKUP($A425,'Medical Examinations'!$A:$J,3,FALSE)</f>
        <v>9.52</v>
      </c>
      <c r="D425" s="23" t="str">
        <f>VLOOKUP($A425,'Medical Examinations'!$A:$J,4,FALSE)</f>
        <v>yes</v>
      </c>
      <c r="E425" s="23" t="str">
        <f>VLOOKUP($A425,'Medical Examinations'!$A:$J,5,FALSE)</f>
        <v>No</v>
      </c>
      <c r="F425" s="23" t="str">
        <f>VLOOKUP($A425,'Medical Examinations'!$A:$J,6,FALSE)</f>
        <v>No</v>
      </c>
      <c r="G425" s="23">
        <f>VLOOKUP($A425,'Medical Examinations'!$A:$J,7,FALSE)</f>
        <v>2</v>
      </c>
      <c r="H425" s="23" t="str">
        <f>VLOOKUP($A425,'Medical Examinations'!$A:$J,8,FALSE)</f>
        <v>No</v>
      </c>
      <c r="I425" s="23" t="str">
        <f>VLOOKUP($A425,'Medical Examinations'!$A:$J,9,FALSE)</f>
        <v>Overweight</v>
      </c>
      <c r="J425" s="23" t="str">
        <f>VLOOKUP($A425,'Medical Examinations'!$A:$J,10,FALSE)</f>
        <v>Diabetes</v>
      </c>
      <c r="K425">
        <f>VLOOKUP($A425,'Hospitalisation Details'!$A:$K,6,FALSE)</f>
        <v>24513.09</v>
      </c>
      <c r="L425" t="str">
        <f>VLOOKUP($A425,'Hospitalisation Details'!$A:$K,7,FALSE)</f>
        <v>tier - 2</v>
      </c>
      <c r="M425" t="str">
        <f>VLOOKUP($A425,'Hospitalisation Details'!$A:$K,8,FALSE)</f>
        <v>tier - 2</v>
      </c>
      <c r="N425" t="str">
        <f>VLOOKUP($A425,'Hospitalisation Details'!$A:$K,9,FALSE)</f>
        <v>R1013</v>
      </c>
      <c r="O425">
        <f>VLOOKUP($A425,'Hospitalisation Details'!$A:$K,10,FALSE)</f>
        <v>22575</v>
      </c>
      <c r="P425">
        <f>VLOOKUP($A425,'Hospitalisation Details'!$A:$K,11,FALSE)</f>
        <v>61</v>
      </c>
      <c r="Q425" t="str">
        <f>VLOOKUP($A425,'Customer Names'!$A:$E,4,FALSE)</f>
        <v xml:space="preserve"> Fabienne</v>
      </c>
    </row>
    <row r="426" spans="1:17" x14ac:dyDescent="0.25">
      <c r="A426" s="26" t="s">
        <v>1947</v>
      </c>
      <c r="B426" s="47">
        <f>VLOOKUP($A426,'Medical Examinations'!$A:$J,2,FALSE)</f>
        <v>30.02</v>
      </c>
      <c r="C426" s="47">
        <f>VLOOKUP($A426,'Medical Examinations'!$A:$J,3,FALSE)</f>
        <v>11.09</v>
      </c>
      <c r="D426" s="26" t="str">
        <f>VLOOKUP($A426,'Medical Examinations'!$A:$J,4,FALSE)</f>
        <v>No</v>
      </c>
      <c r="E426" s="26" t="str">
        <f>VLOOKUP($A426,'Medical Examinations'!$A:$J,5,FALSE)</f>
        <v>No</v>
      </c>
      <c r="F426" s="26" t="str">
        <f>VLOOKUP($A426,'Medical Examinations'!$A:$J,6,FALSE)</f>
        <v>No</v>
      </c>
      <c r="G426" s="26">
        <f>VLOOKUP($A426,'Medical Examinations'!$A:$J,7,FALSE)</f>
        <v>0</v>
      </c>
      <c r="H426" s="26" t="str">
        <f>VLOOKUP($A426,'Medical Examinations'!$A:$J,8,FALSE)</f>
        <v>No</v>
      </c>
      <c r="I426" s="26" t="str">
        <f>VLOOKUP($A426,'Medical Examinations'!$A:$J,9,FALSE)</f>
        <v>Obesity</v>
      </c>
      <c r="J426" s="26" t="str">
        <f>VLOOKUP($A426,'Medical Examinations'!$A:$J,10,FALSE)</f>
        <v>Diabetes</v>
      </c>
      <c r="K426">
        <f>VLOOKUP($A426,'Hospitalisation Details'!$A:$K,6,FALSE)</f>
        <v>24476.48</v>
      </c>
      <c r="L426" t="str">
        <f>VLOOKUP($A426,'Hospitalisation Details'!$A:$K,7,FALSE)</f>
        <v>tier - 2</v>
      </c>
      <c r="M426" t="str">
        <f>VLOOKUP($A426,'Hospitalisation Details'!$A:$K,8,FALSE)</f>
        <v>tier - 2</v>
      </c>
      <c r="N426" t="str">
        <f>VLOOKUP($A426,'Hospitalisation Details'!$A:$K,9,FALSE)</f>
        <v>R1012</v>
      </c>
      <c r="O426">
        <f>VLOOKUP($A426,'Hospitalisation Details'!$A:$K,10,FALSE)</f>
        <v>25025</v>
      </c>
      <c r="P426">
        <f>VLOOKUP($A426,'Hospitalisation Details'!$A:$K,11,FALSE)</f>
        <v>54</v>
      </c>
      <c r="Q426" t="str">
        <f>VLOOKUP($A426,'Customer Names'!$A:$E,4,FALSE)</f>
        <v xml:space="preserve"> Jordan</v>
      </c>
    </row>
    <row r="427" spans="1:17" x14ac:dyDescent="0.25">
      <c r="A427" s="23" t="s">
        <v>1946</v>
      </c>
      <c r="B427" s="48">
        <f>VLOOKUP($A427,'Medical Examinations'!$A:$J,2,FALSE)</f>
        <v>27.36</v>
      </c>
      <c r="C427" s="48">
        <f>VLOOKUP($A427,'Medical Examinations'!$A:$J,3,FALSE)</f>
        <v>9.4499999999999993</v>
      </c>
      <c r="D427" s="23" t="str">
        <f>VLOOKUP($A427,'Medical Examinations'!$A:$J,4,FALSE)</f>
        <v>yes</v>
      </c>
      <c r="E427" s="23" t="str">
        <f>VLOOKUP($A427,'Medical Examinations'!$A:$J,5,FALSE)</f>
        <v>No</v>
      </c>
      <c r="F427" s="23" t="str">
        <f>VLOOKUP($A427,'Medical Examinations'!$A:$J,6,FALSE)</f>
        <v>No</v>
      </c>
      <c r="G427" s="23">
        <f>VLOOKUP($A427,'Medical Examinations'!$A:$J,7,FALSE)</f>
        <v>2</v>
      </c>
      <c r="H427" s="23" t="str">
        <f>VLOOKUP($A427,'Medical Examinations'!$A:$J,8,FALSE)</f>
        <v>yes</v>
      </c>
      <c r="I427" s="23" t="str">
        <f>VLOOKUP($A427,'Medical Examinations'!$A:$J,9,FALSE)</f>
        <v>Overweight</v>
      </c>
      <c r="J427" s="23" t="str">
        <f>VLOOKUP($A427,'Medical Examinations'!$A:$J,10,FALSE)</f>
        <v>Diabetes</v>
      </c>
      <c r="K427">
        <f>VLOOKUP($A427,'Hospitalisation Details'!$A:$K,6,FALSE)</f>
        <v>24393.62</v>
      </c>
      <c r="L427" t="str">
        <f>VLOOKUP($A427,'Hospitalisation Details'!$A:$K,7,FALSE)</f>
        <v>tier - 2</v>
      </c>
      <c r="M427" t="str">
        <f>VLOOKUP($A427,'Hospitalisation Details'!$A:$K,8,FALSE)</f>
        <v>tier - 3</v>
      </c>
      <c r="N427" t="str">
        <f>VLOOKUP($A427,'Hospitalisation Details'!$A:$K,9,FALSE)</f>
        <v>R1012</v>
      </c>
      <c r="O427">
        <f>VLOOKUP($A427,'Hospitalisation Details'!$A:$K,10,FALSE)</f>
        <v>25902</v>
      </c>
      <c r="P427">
        <f>VLOOKUP($A427,'Hospitalisation Details'!$A:$K,11,FALSE)</f>
        <v>52</v>
      </c>
      <c r="Q427" t="str">
        <f>VLOOKUP($A427,'Customer Names'!$A:$E,4,FALSE)</f>
        <v xml:space="preserve"> Matt</v>
      </c>
    </row>
    <row r="428" spans="1:17" x14ac:dyDescent="0.25">
      <c r="A428" s="26" t="s">
        <v>1945</v>
      </c>
      <c r="B428" s="47">
        <f>VLOOKUP($A428,'Medical Examinations'!$A:$J,2,FALSE)</f>
        <v>22.2</v>
      </c>
      <c r="C428" s="47">
        <f>VLOOKUP($A428,'Medical Examinations'!$A:$J,3,FALSE)</f>
        <v>5.51</v>
      </c>
      <c r="D428" s="26" t="str">
        <f>VLOOKUP($A428,'Medical Examinations'!$A:$J,4,FALSE)</f>
        <v>No</v>
      </c>
      <c r="E428" s="26" t="str">
        <f>VLOOKUP($A428,'Medical Examinations'!$A:$J,5,FALSE)</f>
        <v>No</v>
      </c>
      <c r="F428" s="26" t="str">
        <f>VLOOKUP($A428,'Medical Examinations'!$A:$J,6,FALSE)</f>
        <v>No</v>
      </c>
      <c r="G428" s="26">
        <f>VLOOKUP($A428,'Medical Examinations'!$A:$J,7,FALSE)</f>
        <v>0</v>
      </c>
      <c r="H428" s="26" t="str">
        <f>VLOOKUP($A428,'Medical Examinations'!$A:$J,8,FALSE)</f>
        <v>yes</v>
      </c>
      <c r="I428" s="26" t="str">
        <f>VLOOKUP($A428,'Medical Examinations'!$A:$J,9,FALSE)</f>
        <v>Normal Weight</v>
      </c>
      <c r="J428" s="26" t="str">
        <f>VLOOKUP($A428,'Medical Examinations'!$A:$J,10,FALSE)</f>
        <v>Normal</v>
      </c>
      <c r="K428">
        <f>VLOOKUP($A428,'Hospitalisation Details'!$A:$K,6,FALSE)</f>
        <v>24387.74</v>
      </c>
      <c r="L428" t="str">
        <f>VLOOKUP($A428,'Hospitalisation Details'!$A:$K,7,FALSE)</f>
        <v>tier - 2</v>
      </c>
      <c r="M428" t="str">
        <f>VLOOKUP($A428,'Hospitalisation Details'!$A:$K,8,FALSE)</f>
        <v>tier - 1</v>
      </c>
      <c r="N428" t="str">
        <f>VLOOKUP($A428,'Hospitalisation Details'!$A:$K,9,FALSE)</f>
        <v>R1011</v>
      </c>
      <c r="O428">
        <f>VLOOKUP($A428,'Hospitalisation Details'!$A:$K,10,FALSE)</f>
        <v>36440</v>
      </c>
      <c r="P428">
        <f>VLOOKUP($A428,'Hospitalisation Details'!$A:$K,11,FALSE)</f>
        <v>23</v>
      </c>
      <c r="Q428" t="str">
        <f>VLOOKUP($A428,'Customer Names'!$A:$E,4,FALSE)</f>
        <v xml:space="preserve"> Taryn L</v>
      </c>
    </row>
    <row r="429" spans="1:17" x14ac:dyDescent="0.25">
      <c r="A429" s="23" t="s">
        <v>1944</v>
      </c>
      <c r="B429" s="48">
        <f>VLOOKUP($A429,'Medical Examinations'!$A:$J,2,FALSE)</f>
        <v>25.71</v>
      </c>
      <c r="C429" s="48">
        <f>VLOOKUP($A429,'Medical Examinations'!$A:$J,3,FALSE)</f>
        <v>4.18</v>
      </c>
      <c r="D429" s="23" t="str">
        <f>VLOOKUP($A429,'Medical Examinations'!$A:$J,4,FALSE)</f>
        <v>No</v>
      </c>
      <c r="E429" s="23" t="str">
        <f>VLOOKUP($A429,'Medical Examinations'!$A:$J,5,FALSE)</f>
        <v>yes</v>
      </c>
      <c r="F429" s="23" t="str">
        <f>VLOOKUP($A429,'Medical Examinations'!$A:$J,6,FALSE)</f>
        <v>No</v>
      </c>
      <c r="G429" s="23">
        <f>VLOOKUP($A429,'Medical Examinations'!$A:$J,7,FALSE)</f>
        <v>1</v>
      </c>
      <c r="H429" s="23" t="str">
        <f>VLOOKUP($A429,'Medical Examinations'!$A:$J,8,FALSE)</f>
        <v>yes</v>
      </c>
      <c r="I429" s="23" t="str">
        <f>VLOOKUP($A429,'Medical Examinations'!$A:$J,9,FALSE)</f>
        <v>Overweight</v>
      </c>
      <c r="J429" s="23" t="str">
        <f>VLOOKUP($A429,'Medical Examinations'!$A:$J,10,FALSE)</f>
        <v>Normal</v>
      </c>
      <c r="K429">
        <f>VLOOKUP($A429,'Hospitalisation Details'!$A:$K,6,FALSE)</f>
        <v>24294.02</v>
      </c>
      <c r="L429" t="str">
        <f>VLOOKUP($A429,'Hospitalisation Details'!$A:$K,7,FALSE)</f>
        <v>tier - 2</v>
      </c>
      <c r="M429" t="str">
        <f>VLOOKUP($A429,'Hospitalisation Details'!$A:$K,8,FALSE)</f>
        <v>tier - 1</v>
      </c>
      <c r="N429" t="str">
        <f>VLOOKUP($A429,'Hospitalisation Details'!$A:$K,9,FALSE)</f>
        <v>R1011</v>
      </c>
      <c r="O429">
        <f>VLOOKUP($A429,'Hospitalisation Details'!$A:$K,10,FALSE)</f>
        <v>38202</v>
      </c>
      <c r="P429">
        <f>VLOOKUP($A429,'Hospitalisation Details'!$A:$K,11,FALSE)</f>
        <v>18</v>
      </c>
      <c r="Q429" t="str">
        <f>VLOOKUP($A429,'Customer Names'!$A:$E,4,FALSE)</f>
        <v xml:space="preserve"> Temima</v>
      </c>
    </row>
    <row r="430" spans="1:17" x14ac:dyDescent="0.25">
      <c r="A430" s="26" t="s">
        <v>1943</v>
      </c>
      <c r="B430" s="47">
        <f>VLOOKUP($A430,'Medical Examinations'!$A:$J,2,FALSE)</f>
        <v>41.91</v>
      </c>
      <c r="C430" s="47">
        <f>VLOOKUP($A430,'Medical Examinations'!$A:$J,3,FALSE)</f>
        <v>5.98</v>
      </c>
      <c r="D430" s="26" t="str">
        <f>VLOOKUP($A430,'Medical Examinations'!$A:$J,4,FALSE)</f>
        <v>yes</v>
      </c>
      <c r="E430" s="26" t="str">
        <f>VLOOKUP($A430,'Medical Examinations'!$A:$J,5,FALSE)</f>
        <v>No</v>
      </c>
      <c r="F430" s="26" t="str">
        <f>VLOOKUP($A430,'Medical Examinations'!$A:$J,6,FALSE)</f>
        <v>No</v>
      </c>
      <c r="G430" s="26">
        <f>VLOOKUP($A430,'Medical Examinations'!$A:$J,7,FALSE)</f>
        <v>1</v>
      </c>
      <c r="H430" s="26" t="str">
        <f>VLOOKUP($A430,'Medical Examinations'!$A:$J,8,FALSE)</f>
        <v>No</v>
      </c>
      <c r="I430" s="26" t="str">
        <f>VLOOKUP($A430,'Medical Examinations'!$A:$J,9,FALSE)</f>
        <v>Obesity</v>
      </c>
      <c r="J430" s="26" t="str">
        <f>VLOOKUP($A430,'Medical Examinations'!$A:$J,10,FALSE)</f>
        <v>Prediabetes</v>
      </c>
      <c r="K430">
        <f>VLOOKUP($A430,'Hospitalisation Details'!$A:$K,6,FALSE)</f>
        <v>24227.34</v>
      </c>
      <c r="L430" t="str">
        <f>VLOOKUP($A430,'Hospitalisation Details'!$A:$K,7,FALSE)</f>
        <v>tier - 2</v>
      </c>
      <c r="M430" t="str">
        <f>VLOOKUP($A430,'Hospitalisation Details'!$A:$K,8,FALSE)</f>
        <v>tier - 1</v>
      </c>
      <c r="N430" t="str">
        <f>VLOOKUP($A430,'Hospitalisation Details'!$A:$K,9,FALSE)</f>
        <v>R1013</v>
      </c>
      <c r="O430">
        <f>VLOOKUP($A430,'Hospitalisation Details'!$A:$K,10,FALSE)</f>
        <v>23727</v>
      </c>
      <c r="P430">
        <f>VLOOKUP($A430,'Hospitalisation Details'!$A:$K,11,FALSE)</f>
        <v>58</v>
      </c>
      <c r="Q430" t="str">
        <f>VLOOKUP($A430,'Customer Names'!$A:$E,4,FALSE)</f>
        <v xml:space="preserve"> Jennifer</v>
      </c>
    </row>
    <row r="431" spans="1:17" x14ac:dyDescent="0.25">
      <c r="A431" s="23" t="s">
        <v>1942</v>
      </c>
      <c r="B431" s="48">
        <f>VLOOKUP($A431,'Medical Examinations'!$A:$J,2,FALSE)</f>
        <v>25.85</v>
      </c>
      <c r="C431" s="48">
        <f>VLOOKUP($A431,'Medical Examinations'!$A:$J,3,FALSE)</f>
        <v>10.16</v>
      </c>
      <c r="D431" s="23" t="str">
        <f>VLOOKUP($A431,'Medical Examinations'!$A:$J,4,FALSE)</f>
        <v>No</v>
      </c>
      <c r="E431" s="23" t="str">
        <f>VLOOKUP($A431,'Medical Examinations'!$A:$J,5,FALSE)</f>
        <v>No</v>
      </c>
      <c r="F431" s="23" t="str">
        <f>VLOOKUP($A431,'Medical Examinations'!$A:$J,6,FALSE)</f>
        <v>No</v>
      </c>
      <c r="G431" s="23">
        <f>VLOOKUP($A431,'Medical Examinations'!$A:$J,7,FALSE)</f>
        <v>0</v>
      </c>
      <c r="H431" s="23" t="str">
        <f>VLOOKUP($A431,'Medical Examinations'!$A:$J,8,FALSE)</f>
        <v>yes</v>
      </c>
      <c r="I431" s="23" t="str">
        <f>VLOOKUP($A431,'Medical Examinations'!$A:$J,9,FALSE)</f>
        <v>Overweight</v>
      </c>
      <c r="J431" s="23" t="str">
        <f>VLOOKUP($A431,'Medical Examinations'!$A:$J,10,FALSE)</f>
        <v>Diabetes</v>
      </c>
      <c r="K431">
        <f>VLOOKUP($A431,'Hospitalisation Details'!$A:$K,6,FALSE)</f>
        <v>24180.93</v>
      </c>
      <c r="L431" t="str">
        <f>VLOOKUP($A431,'Hospitalisation Details'!$A:$K,7,FALSE)</f>
        <v>tier - 2</v>
      </c>
      <c r="M431" t="str">
        <f>VLOOKUP($A431,'Hospitalisation Details'!$A:$K,8,FALSE)</f>
        <v>tier - 1</v>
      </c>
      <c r="N431" t="str">
        <f>VLOOKUP($A431,'Hospitalisation Details'!$A:$K,9,FALSE)</f>
        <v>R1013</v>
      </c>
      <c r="O431">
        <f>VLOOKUP($A431,'Hospitalisation Details'!$A:$K,10,FALSE)</f>
        <v>27282</v>
      </c>
      <c r="P431">
        <f>VLOOKUP($A431,'Hospitalisation Details'!$A:$K,11,FALSE)</f>
        <v>48</v>
      </c>
      <c r="Q431" t="str">
        <f>VLOOKUP($A431,'Customer Names'!$A:$E,4,FALSE)</f>
        <v xml:space="preserve"> Serena M.</v>
      </c>
    </row>
    <row r="432" spans="1:17" x14ac:dyDescent="0.25">
      <c r="A432" s="26" t="s">
        <v>1941</v>
      </c>
      <c r="B432" s="47">
        <f>VLOOKUP($A432,'Medical Examinations'!$A:$J,2,FALSE)</f>
        <v>23.844999999999999</v>
      </c>
      <c r="C432" s="47">
        <f>VLOOKUP($A432,'Medical Examinations'!$A:$J,3,FALSE)</f>
        <v>11.71</v>
      </c>
      <c r="D432" s="26" t="str">
        <f>VLOOKUP($A432,'Medical Examinations'!$A:$J,4,FALSE)</f>
        <v>No</v>
      </c>
      <c r="E432" s="26" t="str">
        <f>VLOOKUP($A432,'Medical Examinations'!$A:$J,5,FALSE)</f>
        <v>No</v>
      </c>
      <c r="F432" s="26" t="str">
        <f>VLOOKUP($A432,'Medical Examinations'!$A:$J,6,FALSE)</f>
        <v>No</v>
      </c>
      <c r="G432" s="26">
        <f>VLOOKUP($A432,'Medical Examinations'!$A:$J,7,FALSE)</f>
        <v>2</v>
      </c>
      <c r="H432" s="26" t="str">
        <f>VLOOKUP($A432,'Medical Examinations'!$A:$J,8,FALSE)</f>
        <v>yes</v>
      </c>
      <c r="I432" s="26" t="str">
        <f>VLOOKUP($A432,'Medical Examinations'!$A:$J,9,FALSE)</f>
        <v>Normal Weight</v>
      </c>
      <c r="J432" s="26" t="str">
        <f>VLOOKUP($A432,'Medical Examinations'!$A:$J,10,FALSE)</f>
        <v>Diabetes</v>
      </c>
      <c r="K432">
        <f>VLOOKUP($A432,'Hospitalisation Details'!$A:$K,6,FALSE)</f>
        <v>24106.91</v>
      </c>
      <c r="L432" t="str">
        <f>VLOOKUP($A432,'Hospitalisation Details'!$A:$K,7,FALSE)</f>
        <v>tier - 2</v>
      </c>
      <c r="M432" t="str">
        <f>VLOOKUP($A432,'Hospitalisation Details'!$A:$K,8,FALSE)</f>
        <v>tier - 2</v>
      </c>
      <c r="N432" t="str">
        <f>VLOOKUP($A432,'Hospitalisation Details'!$A:$K,9,FALSE)</f>
        <v>R1024</v>
      </c>
      <c r="O432">
        <f>VLOOKUP($A432,'Hospitalisation Details'!$A:$K,10,FALSE)</f>
        <v>26828</v>
      </c>
      <c r="P432">
        <f>VLOOKUP($A432,'Hospitalisation Details'!$A:$K,11,FALSE)</f>
        <v>49</v>
      </c>
      <c r="Q432" t="str">
        <f>VLOOKUP($A432,'Customer Names'!$A:$E,4,FALSE)</f>
        <v xml:space="preserve"> Victoria M.</v>
      </c>
    </row>
    <row r="433" spans="1:17" x14ac:dyDescent="0.25">
      <c r="A433" s="23" t="s">
        <v>1940</v>
      </c>
      <c r="B433" s="48">
        <f>VLOOKUP($A433,'Medical Examinations'!$A:$J,2,FALSE)</f>
        <v>30.59</v>
      </c>
      <c r="C433" s="48">
        <f>VLOOKUP($A433,'Medical Examinations'!$A:$J,3,FALSE)</f>
        <v>5.23</v>
      </c>
      <c r="D433" s="23" t="str">
        <f>VLOOKUP($A433,'Medical Examinations'!$A:$J,4,FALSE)</f>
        <v>No</v>
      </c>
      <c r="E433" s="23" t="str">
        <f>VLOOKUP($A433,'Medical Examinations'!$A:$J,5,FALSE)</f>
        <v>No</v>
      </c>
      <c r="F433" s="23" t="str">
        <f>VLOOKUP($A433,'Medical Examinations'!$A:$J,6,FALSE)</f>
        <v>Yes</v>
      </c>
      <c r="G433" s="23">
        <f>VLOOKUP($A433,'Medical Examinations'!$A:$J,7,FALSE)</f>
        <v>1</v>
      </c>
      <c r="H433" s="23" t="str">
        <f>VLOOKUP($A433,'Medical Examinations'!$A:$J,8,FALSE)</f>
        <v>No</v>
      </c>
      <c r="I433" s="23" t="str">
        <f>VLOOKUP($A433,'Medical Examinations'!$A:$J,9,FALSE)</f>
        <v>Obesity</v>
      </c>
      <c r="J433" s="23" t="str">
        <f>VLOOKUP($A433,'Medical Examinations'!$A:$J,10,FALSE)</f>
        <v>Normal</v>
      </c>
      <c r="K433">
        <f>VLOOKUP($A433,'Hospitalisation Details'!$A:$K,6,FALSE)</f>
        <v>24059.68</v>
      </c>
      <c r="L433" t="str">
        <f>VLOOKUP($A433,'Hospitalisation Details'!$A:$K,7,FALSE)</f>
        <v>tier - 2</v>
      </c>
      <c r="M433" t="str">
        <f>VLOOKUP($A433,'Hospitalisation Details'!$A:$K,8,FALSE)</f>
        <v>tier - 2</v>
      </c>
      <c r="N433" t="str">
        <f>VLOOKUP($A433,'Hospitalisation Details'!$A:$K,9,FALSE)</f>
        <v>R1012</v>
      </c>
      <c r="O433">
        <f>VLOOKUP($A433,'Hospitalisation Details'!$A:$K,10,FALSE)</f>
        <v>37985</v>
      </c>
      <c r="P433">
        <f>VLOOKUP($A433,'Hospitalisation Details'!$A:$K,11,FALSE)</f>
        <v>19</v>
      </c>
      <c r="Q433" t="str">
        <f>VLOOKUP($A433,'Customer Names'!$A:$E,4,FALSE)</f>
        <v xml:space="preserve"> Phoebe</v>
      </c>
    </row>
    <row r="434" spans="1:17" x14ac:dyDescent="0.25">
      <c r="A434" s="26" t="s">
        <v>1939</v>
      </c>
      <c r="B434" s="47">
        <f>VLOOKUP($A434,'Medical Examinations'!$A:$J,2,FALSE)</f>
        <v>24.795000000000002</v>
      </c>
      <c r="C434" s="47">
        <f>VLOOKUP($A434,'Medical Examinations'!$A:$J,3,FALSE)</f>
        <v>6.85</v>
      </c>
      <c r="D434" s="26" t="str">
        <f>VLOOKUP($A434,'Medical Examinations'!$A:$J,4,FALSE)</f>
        <v>No</v>
      </c>
      <c r="E434" s="26" t="str">
        <f>VLOOKUP($A434,'Medical Examinations'!$A:$J,5,FALSE)</f>
        <v>No</v>
      </c>
      <c r="F434" s="26" t="str">
        <f>VLOOKUP($A434,'Medical Examinations'!$A:$J,6,FALSE)</f>
        <v>No</v>
      </c>
      <c r="G434" s="26">
        <f>VLOOKUP($A434,'Medical Examinations'!$A:$J,7,FALSE)</f>
        <v>0</v>
      </c>
      <c r="H434" s="26" t="str">
        <f>VLOOKUP($A434,'Medical Examinations'!$A:$J,8,FALSE)</f>
        <v>yes</v>
      </c>
      <c r="I434" s="26" t="str">
        <f>VLOOKUP($A434,'Medical Examinations'!$A:$J,9,FALSE)</f>
        <v>Normal Weight</v>
      </c>
      <c r="J434" s="26" t="str">
        <f>VLOOKUP($A434,'Medical Examinations'!$A:$J,10,FALSE)</f>
        <v>Diabetes</v>
      </c>
      <c r="K434">
        <f>VLOOKUP($A434,'Hospitalisation Details'!$A:$K,6,FALSE)</f>
        <v>23967.38</v>
      </c>
      <c r="L434" t="str">
        <f>VLOOKUP($A434,'Hospitalisation Details'!$A:$K,7,FALSE)</f>
        <v>tier - 2</v>
      </c>
      <c r="M434" t="str">
        <f>VLOOKUP($A434,'Hospitalisation Details'!$A:$K,8,FALSE)</f>
        <v>tier - 2</v>
      </c>
      <c r="N434" t="str">
        <f>VLOOKUP($A434,'Hospitalisation Details'!$A:$K,9,FALSE)</f>
        <v>R1012</v>
      </c>
      <c r="O434">
        <f>VLOOKUP($A434,'Hospitalisation Details'!$A:$K,10,FALSE)</f>
        <v>26124</v>
      </c>
      <c r="P434">
        <f>VLOOKUP($A434,'Hospitalisation Details'!$A:$K,11,FALSE)</f>
        <v>51</v>
      </c>
      <c r="Q434" t="str">
        <f>VLOOKUP($A434,'Customer Names'!$A:$E,4,FALSE)</f>
        <v xml:space="preserve"> Corey</v>
      </c>
    </row>
    <row r="435" spans="1:17" x14ac:dyDescent="0.25">
      <c r="A435" s="23" t="s">
        <v>1938</v>
      </c>
      <c r="B435" s="48">
        <f>VLOOKUP($A435,'Medical Examinations'!$A:$J,2,FALSE)</f>
        <v>24.13</v>
      </c>
      <c r="C435" s="48">
        <f>VLOOKUP($A435,'Medical Examinations'!$A:$J,3,FALSE)</f>
        <v>7.05</v>
      </c>
      <c r="D435" s="23" t="str">
        <f>VLOOKUP($A435,'Medical Examinations'!$A:$J,4,FALSE)</f>
        <v>yes</v>
      </c>
      <c r="E435" s="23" t="str">
        <f>VLOOKUP($A435,'Medical Examinations'!$A:$J,5,FALSE)</f>
        <v>No</v>
      </c>
      <c r="F435" s="23" t="str">
        <f>VLOOKUP($A435,'Medical Examinations'!$A:$J,6,FALSE)</f>
        <v>No</v>
      </c>
      <c r="G435" s="23">
        <f>VLOOKUP($A435,'Medical Examinations'!$A:$J,7,FALSE)</f>
        <v>2</v>
      </c>
      <c r="H435" s="23" t="str">
        <f>VLOOKUP($A435,'Medical Examinations'!$A:$J,8,FALSE)</f>
        <v>yes</v>
      </c>
      <c r="I435" s="23" t="str">
        <f>VLOOKUP($A435,'Medical Examinations'!$A:$J,9,FALSE)</f>
        <v>Normal Weight</v>
      </c>
      <c r="J435" s="23" t="str">
        <f>VLOOKUP($A435,'Medical Examinations'!$A:$J,10,FALSE)</f>
        <v>Diabetes</v>
      </c>
      <c r="K435">
        <f>VLOOKUP($A435,'Hospitalisation Details'!$A:$K,6,FALSE)</f>
        <v>23887.66</v>
      </c>
      <c r="L435" t="str">
        <f>VLOOKUP($A435,'Hospitalisation Details'!$A:$K,7,FALSE)</f>
        <v>tier - 2</v>
      </c>
      <c r="M435" t="str">
        <f>VLOOKUP($A435,'Hospitalisation Details'!$A:$K,8,FALSE)</f>
        <v>tier - 3</v>
      </c>
      <c r="N435" t="str">
        <f>VLOOKUP($A435,'Hospitalisation Details'!$A:$K,9,FALSE)</f>
        <v>R1012</v>
      </c>
      <c r="O435">
        <f>VLOOKUP($A435,'Hospitalisation Details'!$A:$K,10,FALSE)</f>
        <v>25788</v>
      </c>
      <c r="P435">
        <f>VLOOKUP($A435,'Hospitalisation Details'!$A:$K,11,FALSE)</f>
        <v>52</v>
      </c>
      <c r="Q435" t="str">
        <f>VLOOKUP($A435,'Customer Names'!$A:$E,4,FALSE)</f>
        <v xml:space="preserve"> Rebecca</v>
      </c>
    </row>
    <row r="436" spans="1:17" x14ac:dyDescent="0.25">
      <c r="A436" s="26" t="s">
        <v>1937</v>
      </c>
      <c r="B436" s="47">
        <f>VLOOKUP($A436,'Medical Examinations'!$A:$J,2,FALSE)</f>
        <v>25.84</v>
      </c>
      <c r="C436" s="47">
        <f>VLOOKUP($A436,'Medical Examinations'!$A:$J,3,FALSE)</f>
        <v>11.64</v>
      </c>
      <c r="D436" s="26" t="str">
        <f>VLOOKUP($A436,'Medical Examinations'!$A:$J,4,FALSE)</f>
        <v>No</v>
      </c>
      <c r="E436" s="26" t="str">
        <f>VLOOKUP($A436,'Medical Examinations'!$A:$J,5,FALSE)</f>
        <v>No</v>
      </c>
      <c r="F436" s="26" t="str">
        <f>VLOOKUP($A436,'Medical Examinations'!$A:$J,6,FALSE)</f>
        <v>No</v>
      </c>
      <c r="G436" s="26">
        <f>VLOOKUP($A436,'Medical Examinations'!$A:$J,7,FALSE)</f>
        <v>2</v>
      </c>
      <c r="H436" s="26" t="str">
        <f>VLOOKUP($A436,'Medical Examinations'!$A:$J,8,FALSE)</f>
        <v>yes</v>
      </c>
      <c r="I436" s="26" t="str">
        <f>VLOOKUP($A436,'Medical Examinations'!$A:$J,9,FALSE)</f>
        <v>Overweight</v>
      </c>
      <c r="J436" s="26" t="str">
        <f>VLOOKUP($A436,'Medical Examinations'!$A:$J,10,FALSE)</f>
        <v>Diabetes</v>
      </c>
      <c r="K436">
        <f>VLOOKUP($A436,'Hospitalisation Details'!$A:$K,6,FALSE)</f>
        <v>23807.24</v>
      </c>
      <c r="L436" t="str">
        <f>VLOOKUP($A436,'Hospitalisation Details'!$A:$K,7,FALSE)</f>
        <v>tier - 2</v>
      </c>
      <c r="M436" t="str">
        <f>VLOOKUP($A436,'Hospitalisation Details'!$A:$K,8,FALSE)</f>
        <v>tier - 3</v>
      </c>
      <c r="N436" t="str">
        <f>VLOOKUP($A436,'Hospitalisation Details'!$A:$K,9,FALSE)</f>
        <v>R1012</v>
      </c>
      <c r="O436">
        <f>VLOOKUP($A436,'Hospitalisation Details'!$A:$K,10,FALSE)</f>
        <v>26842</v>
      </c>
      <c r="P436">
        <f>VLOOKUP($A436,'Hospitalisation Details'!$A:$K,11,FALSE)</f>
        <v>49</v>
      </c>
      <c r="Q436" t="str">
        <f>VLOOKUP($A436,'Customer Names'!$A:$E,4,FALSE)</f>
        <v xml:space="preserve"> Nicholas D</v>
      </c>
    </row>
    <row r="437" spans="1:17" x14ac:dyDescent="0.25">
      <c r="A437" s="23" t="s">
        <v>1936</v>
      </c>
      <c r="B437" s="48">
        <f>VLOOKUP($A437,'Medical Examinations'!$A:$J,2,FALSE)</f>
        <v>28</v>
      </c>
      <c r="C437" s="48">
        <f>VLOOKUP($A437,'Medical Examinations'!$A:$J,3,FALSE)</f>
        <v>10.52</v>
      </c>
      <c r="D437" s="23" t="str">
        <f>VLOOKUP($A437,'Medical Examinations'!$A:$J,4,FALSE)</f>
        <v>No</v>
      </c>
      <c r="E437" s="23" t="str">
        <f>VLOOKUP($A437,'Medical Examinations'!$A:$J,5,FALSE)</f>
        <v>No</v>
      </c>
      <c r="F437" s="23" t="str">
        <f>VLOOKUP($A437,'Medical Examinations'!$A:$J,6,FALSE)</f>
        <v>No</v>
      </c>
      <c r="G437" s="23">
        <f>VLOOKUP($A437,'Medical Examinations'!$A:$J,7,FALSE)</f>
        <v>0</v>
      </c>
      <c r="H437" s="23" t="str">
        <f>VLOOKUP($A437,'Medical Examinations'!$A:$J,8,FALSE)</f>
        <v>yes</v>
      </c>
      <c r="I437" s="23" t="str">
        <f>VLOOKUP($A437,'Medical Examinations'!$A:$J,9,FALSE)</f>
        <v>Overweight</v>
      </c>
      <c r="J437" s="23" t="str">
        <f>VLOOKUP($A437,'Medical Examinations'!$A:$J,10,FALSE)</f>
        <v>Diabetes</v>
      </c>
      <c r="K437">
        <f>VLOOKUP($A437,'Hospitalisation Details'!$A:$K,6,FALSE)</f>
        <v>23568.27</v>
      </c>
      <c r="L437" t="str">
        <f>VLOOKUP($A437,'Hospitalisation Details'!$A:$K,7,FALSE)</f>
        <v>tier - 2</v>
      </c>
      <c r="M437" t="str">
        <f>VLOOKUP($A437,'Hospitalisation Details'!$A:$K,8,FALSE)</f>
        <v>tier - 2</v>
      </c>
      <c r="N437" t="str">
        <f>VLOOKUP($A437,'Hospitalisation Details'!$A:$K,9,FALSE)</f>
        <v>R1011</v>
      </c>
      <c r="O437">
        <f>VLOOKUP($A437,'Hospitalisation Details'!$A:$K,10,FALSE)</f>
        <v>27182</v>
      </c>
      <c r="P437">
        <f>VLOOKUP($A437,'Hospitalisation Details'!$A:$K,11,FALSE)</f>
        <v>49</v>
      </c>
      <c r="Q437" t="str">
        <f>VLOOKUP($A437,'Customer Names'!$A:$E,4,FALSE)</f>
        <v xml:space="preserve"> Christian</v>
      </c>
    </row>
    <row r="438" spans="1:17" x14ac:dyDescent="0.25">
      <c r="A438" s="26" t="s">
        <v>1935</v>
      </c>
      <c r="B438" s="47">
        <f>VLOOKUP($A438,'Medical Examinations'!$A:$J,2,FALSE)</f>
        <v>34.1</v>
      </c>
      <c r="C438" s="47">
        <f>VLOOKUP($A438,'Medical Examinations'!$A:$J,3,FALSE)</f>
        <v>4.01</v>
      </c>
      <c r="D438" s="26" t="str">
        <f>VLOOKUP($A438,'Medical Examinations'!$A:$J,4,FALSE)</f>
        <v>yes</v>
      </c>
      <c r="E438" s="26" t="str">
        <f>VLOOKUP($A438,'Medical Examinations'!$A:$J,5,FALSE)</f>
        <v>No</v>
      </c>
      <c r="F438" s="26" t="str">
        <f>VLOOKUP($A438,'Medical Examinations'!$A:$J,6,FALSE)</f>
        <v>Yes</v>
      </c>
      <c r="G438" s="26">
        <f>VLOOKUP($A438,'Medical Examinations'!$A:$J,7,FALSE)</f>
        <v>1</v>
      </c>
      <c r="H438" s="26" t="str">
        <f>VLOOKUP($A438,'Medical Examinations'!$A:$J,8,FALSE)</f>
        <v>No</v>
      </c>
      <c r="I438" s="26" t="str">
        <f>VLOOKUP($A438,'Medical Examinations'!$A:$J,9,FALSE)</f>
        <v>Obesity</v>
      </c>
      <c r="J438" s="26" t="str">
        <f>VLOOKUP($A438,'Medical Examinations'!$A:$J,10,FALSE)</f>
        <v>Normal</v>
      </c>
      <c r="K438">
        <f>VLOOKUP($A438,'Hospitalisation Details'!$A:$K,6,FALSE)</f>
        <v>23563.02</v>
      </c>
      <c r="L438" t="str">
        <f>VLOOKUP($A438,'Hospitalisation Details'!$A:$K,7,FALSE)</f>
        <v>tier - 2</v>
      </c>
      <c r="M438" t="str">
        <f>VLOOKUP($A438,'Hospitalisation Details'!$A:$K,8,FALSE)</f>
        <v>tier - 2</v>
      </c>
      <c r="N438" t="str">
        <f>VLOOKUP($A438,'Hospitalisation Details'!$A:$K,9,FALSE)</f>
        <v>R1013</v>
      </c>
      <c r="O438">
        <f>VLOOKUP($A438,'Hospitalisation Details'!$A:$K,10,FALSE)</f>
        <v>30554</v>
      </c>
      <c r="P438">
        <f>VLOOKUP($A438,'Hospitalisation Details'!$A:$K,11,FALSE)</f>
        <v>39</v>
      </c>
      <c r="Q438" t="str">
        <f>VLOOKUP($A438,'Customer Names'!$A:$E,4,FALSE)</f>
        <v xml:space="preserve"> Jonathon S.</v>
      </c>
    </row>
    <row r="439" spans="1:17" x14ac:dyDescent="0.25">
      <c r="A439" s="23" t="s">
        <v>1934</v>
      </c>
      <c r="B439" s="48">
        <f>VLOOKUP($A439,'Medical Examinations'!$A:$J,2,FALSE)</f>
        <v>26.125</v>
      </c>
      <c r="C439" s="48">
        <f>VLOOKUP($A439,'Medical Examinations'!$A:$J,3,FALSE)</f>
        <v>8.56</v>
      </c>
      <c r="D439" s="23" t="str">
        <f>VLOOKUP($A439,'Medical Examinations'!$A:$J,4,FALSE)</f>
        <v>yes</v>
      </c>
      <c r="E439" s="23" t="str">
        <f>VLOOKUP($A439,'Medical Examinations'!$A:$J,5,FALSE)</f>
        <v>No</v>
      </c>
      <c r="F439" s="23" t="str">
        <f>VLOOKUP($A439,'Medical Examinations'!$A:$J,6,FALSE)</f>
        <v>No</v>
      </c>
      <c r="G439" s="23">
        <f>VLOOKUP($A439,'Medical Examinations'!$A:$J,7,FALSE)</f>
        <v>1</v>
      </c>
      <c r="H439" s="23" t="str">
        <f>VLOOKUP($A439,'Medical Examinations'!$A:$J,8,FALSE)</f>
        <v>yes</v>
      </c>
      <c r="I439" s="23" t="str">
        <f>VLOOKUP($A439,'Medical Examinations'!$A:$J,9,FALSE)</f>
        <v>Overweight</v>
      </c>
      <c r="J439" s="23" t="str">
        <f>VLOOKUP($A439,'Medical Examinations'!$A:$J,10,FALSE)</f>
        <v>Diabetes</v>
      </c>
      <c r="K439">
        <f>VLOOKUP($A439,'Hospitalisation Details'!$A:$K,6,FALSE)</f>
        <v>23401.31</v>
      </c>
      <c r="L439" t="str">
        <f>VLOOKUP($A439,'Hospitalisation Details'!$A:$K,7,FALSE)</f>
        <v>tier - 2</v>
      </c>
      <c r="M439" t="str">
        <f>VLOOKUP($A439,'Hospitalisation Details'!$A:$K,8,FALSE)</f>
        <v>tier - 3</v>
      </c>
      <c r="N439" t="str">
        <f>VLOOKUP($A439,'Hospitalisation Details'!$A:$K,9,FALSE)</f>
        <v>R1024</v>
      </c>
      <c r="O439">
        <f>VLOOKUP($A439,'Hospitalisation Details'!$A:$K,10,FALSE)</f>
        <v>27711</v>
      </c>
      <c r="P439">
        <f>VLOOKUP($A439,'Hospitalisation Details'!$A:$K,11,FALSE)</f>
        <v>47</v>
      </c>
      <c r="Q439" t="str">
        <f>VLOOKUP($A439,'Customer Names'!$A:$E,4,FALSE)</f>
        <v xml:space="preserve"> Caroline</v>
      </c>
    </row>
    <row r="440" spans="1:17" x14ac:dyDescent="0.25">
      <c r="A440" s="26" t="s">
        <v>1933</v>
      </c>
      <c r="B440" s="47">
        <f>VLOOKUP($A440,'Medical Examinations'!$A:$J,2,FALSE)</f>
        <v>25.6</v>
      </c>
      <c r="C440" s="47">
        <f>VLOOKUP($A440,'Medical Examinations'!$A:$J,3,FALSE)</f>
        <v>10.5</v>
      </c>
      <c r="D440" s="26" t="str">
        <f>VLOOKUP($A440,'Medical Examinations'!$A:$J,4,FALSE)</f>
        <v>No</v>
      </c>
      <c r="E440" s="26" t="str">
        <f>VLOOKUP($A440,'Medical Examinations'!$A:$J,5,FALSE)</f>
        <v>No</v>
      </c>
      <c r="F440" s="26" t="str">
        <f>VLOOKUP($A440,'Medical Examinations'!$A:$J,6,FALSE)</f>
        <v>No</v>
      </c>
      <c r="G440" s="26">
        <f>VLOOKUP($A440,'Medical Examinations'!$A:$J,7,FALSE)</f>
        <v>2</v>
      </c>
      <c r="H440" s="26" t="str">
        <f>VLOOKUP($A440,'Medical Examinations'!$A:$J,8,FALSE)</f>
        <v>yes</v>
      </c>
      <c r="I440" s="26" t="str">
        <f>VLOOKUP($A440,'Medical Examinations'!$A:$J,9,FALSE)</f>
        <v>Overweight</v>
      </c>
      <c r="J440" s="26" t="str">
        <f>VLOOKUP($A440,'Medical Examinations'!$A:$J,10,FALSE)</f>
        <v>Diabetes</v>
      </c>
      <c r="K440">
        <f>VLOOKUP($A440,'Hospitalisation Details'!$A:$K,6,FALSE)</f>
        <v>23306.55</v>
      </c>
      <c r="L440" t="str">
        <f>VLOOKUP($A440,'Hospitalisation Details'!$A:$K,7,FALSE)</f>
        <v>tier - 2</v>
      </c>
      <c r="M440" t="str">
        <f>VLOOKUP($A440,'Hospitalisation Details'!$A:$K,8,FALSE)</f>
        <v>tier - 2</v>
      </c>
      <c r="N440" t="str">
        <f>VLOOKUP($A440,'Hospitalisation Details'!$A:$K,9,FALSE)</f>
        <v>R1011</v>
      </c>
      <c r="O440">
        <f>VLOOKUP($A440,'Hospitalisation Details'!$A:$K,10,FALSE)</f>
        <v>26959</v>
      </c>
      <c r="P440">
        <f>VLOOKUP($A440,'Hospitalisation Details'!$A:$K,11,FALSE)</f>
        <v>49</v>
      </c>
      <c r="Q440" t="str">
        <f>VLOOKUP($A440,'Customer Names'!$A:$E,4,FALSE)</f>
        <v xml:space="preserve"> Joshua D.</v>
      </c>
    </row>
    <row r="441" spans="1:17" x14ac:dyDescent="0.25">
      <c r="A441" s="23" t="s">
        <v>1932</v>
      </c>
      <c r="B441" s="48">
        <f>VLOOKUP($A441,'Medical Examinations'!$A:$J,2,FALSE)</f>
        <v>24.32</v>
      </c>
      <c r="C441" s="48">
        <f>VLOOKUP($A441,'Medical Examinations'!$A:$J,3,FALSE)</f>
        <v>6.39</v>
      </c>
      <c r="D441" s="23" t="str">
        <f>VLOOKUP($A441,'Medical Examinations'!$A:$J,4,FALSE)</f>
        <v>No</v>
      </c>
      <c r="E441" s="23" t="str">
        <f>VLOOKUP($A441,'Medical Examinations'!$A:$J,5,FALSE)</f>
        <v>No</v>
      </c>
      <c r="F441" s="23" t="str">
        <f>VLOOKUP($A441,'Medical Examinations'!$A:$J,6,FALSE)</f>
        <v>No</v>
      </c>
      <c r="G441" s="23">
        <f>VLOOKUP($A441,'Medical Examinations'!$A:$J,7,FALSE)</f>
        <v>0</v>
      </c>
      <c r="H441" s="23" t="str">
        <f>VLOOKUP($A441,'Medical Examinations'!$A:$J,8,FALSE)</f>
        <v>No</v>
      </c>
      <c r="I441" s="23" t="str">
        <f>VLOOKUP($A441,'Medical Examinations'!$A:$J,9,FALSE)</f>
        <v>Normal Weight</v>
      </c>
      <c r="J441" s="23" t="str">
        <f>VLOOKUP($A441,'Medical Examinations'!$A:$J,10,FALSE)</f>
        <v>Prediabetes</v>
      </c>
      <c r="K441">
        <f>VLOOKUP($A441,'Hospitalisation Details'!$A:$K,6,FALSE)</f>
        <v>23288.93</v>
      </c>
      <c r="L441" t="str">
        <f>VLOOKUP($A441,'Hospitalisation Details'!$A:$K,7,FALSE)</f>
        <v>tier - 2</v>
      </c>
      <c r="M441" t="str">
        <f>VLOOKUP($A441,'Hospitalisation Details'!$A:$K,8,FALSE)</f>
        <v>tier - 3</v>
      </c>
      <c r="N441" t="str">
        <f>VLOOKUP($A441,'Hospitalisation Details'!$A:$K,9,FALSE)</f>
        <v>R1024</v>
      </c>
      <c r="O441">
        <f>VLOOKUP($A441,'Hospitalisation Details'!$A:$K,10,FALSE)</f>
        <v>34610</v>
      </c>
      <c r="P441">
        <f>VLOOKUP($A441,'Hospitalisation Details'!$A:$K,11,FALSE)</f>
        <v>28</v>
      </c>
      <c r="Q441" t="str">
        <f>VLOOKUP($A441,'Customer Names'!$A:$E,4,FALSE)</f>
        <v xml:space="preserve"> Nichole</v>
      </c>
    </row>
    <row r="442" spans="1:17" x14ac:dyDescent="0.25">
      <c r="A442" s="26" t="s">
        <v>1931</v>
      </c>
      <c r="B442" s="47">
        <f>VLOOKUP($A442,'Medical Examinations'!$A:$J,2,FALSE)</f>
        <v>22.88</v>
      </c>
      <c r="C442" s="47">
        <f>VLOOKUP($A442,'Medical Examinations'!$A:$J,3,FALSE)</f>
        <v>5.71</v>
      </c>
      <c r="D442" s="26" t="str">
        <f>VLOOKUP($A442,'Medical Examinations'!$A:$J,4,FALSE)</f>
        <v>yes</v>
      </c>
      <c r="E442" s="26" t="str">
        <f>VLOOKUP($A442,'Medical Examinations'!$A:$J,5,FALSE)</f>
        <v>No</v>
      </c>
      <c r="F442" s="26" t="str">
        <f>VLOOKUP($A442,'Medical Examinations'!$A:$J,6,FALSE)</f>
        <v>Yes</v>
      </c>
      <c r="G442" s="26">
        <f>VLOOKUP($A442,'Medical Examinations'!$A:$J,7,FALSE)</f>
        <v>1</v>
      </c>
      <c r="H442" s="26" t="str">
        <f>VLOOKUP($A442,'Medical Examinations'!$A:$J,8,FALSE)</f>
        <v>yes</v>
      </c>
      <c r="I442" s="26" t="str">
        <f>VLOOKUP($A442,'Medical Examinations'!$A:$J,9,FALSE)</f>
        <v>Normal Weight</v>
      </c>
      <c r="J442" s="26" t="str">
        <f>VLOOKUP($A442,'Medical Examinations'!$A:$J,10,FALSE)</f>
        <v>Prediabetes</v>
      </c>
      <c r="K442">
        <f>VLOOKUP($A442,'Hospitalisation Details'!$A:$K,6,FALSE)</f>
        <v>23244.79</v>
      </c>
      <c r="L442" t="str">
        <f>VLOOKUP($A442,'Hospitalisation Details'!$A:$K,7,FALSE)</f>
        <v>tier - 2</v>
      </c>
      <c r="M442" t="str">
        <f>VLOOKUP($A442,'Hospitalisation Details'!$A:$K,8,FALSE)</f>
        <v>tier - 3</v>
      </c>
      <c r="N442" t="str">
        <f>VLOOKUP($A442,'Hospitalisation Details'!$A:$K,9,FALSE)</f>
        <v>R1013</v>
      </c>
      <c r="O442">
        <f>VLOOKUP($A442,'Hospitalisation Details'!$A:$K,10,FALSE)</f>
        <v>25521</v>
      </c>
      <c r="P442">
        <f>VLOOKUP($A442,'Hospitalisation Details'!$A:$K,11,FALSE)</f>
        <v>53</v>
      </c>
      <c r="Q442" t="str">
        <f>VLOOKUP($A442,'Customer Names'!$A:$E,4,FALSE)</f>
        <v xml:space="preserve"> Denise M</v>
      </c>
    </row>
    <row r="443" spans="1:17" x14ac:dyDescent="0.25">
      <c r="A443" s="23" t="s">
        <v>1930</v>
      </c>
      <c r="B443" s="48">
        <f>VLOOKUP($A443,'Medical Examinations'!$A:$J,2,FALSE)</f>
        <v>24.984999999999999</v>
      </c>
      <c r="C443" s="48">
        <f>VLOOKUP($A443,'Medical Examinations'!$A:$J,3,FALSE)</f>
        <v>4.43</v>
      </c>
      <c r="D443" s="23" t="str">
        <f>VLOOKUP($A443,'Medical Examinations'!$A:$J,4,FALSE)</f>
        <v>yes</v>
      </c>
      <c r="E443" s="23" t="str">
        <f>VLOOKUP($A443,'Medical Examinations'!$A:$J,5,FALSE)</f>
        <v>No</v>
      </c>
      <c r="F443" s="23" t="str">
        <f>VLOOKUP($A443,'Medical Examinations'!$A:$J,6,FALSE)</f>
        <v>Yes</v>
      </c>
      <c r="G443" s="23">
        <f>VLOOKUP($A443,'Medical Examinations'!$A:$J,7,FALSE)</f>
        <v>1</v>
      </c>
      <c r="H443" s="23" t="str">
        <f>VLOOKUP($A443,'Medical Examinations'!$A:$J,8,FALSE)</f>
        <v>No</v>
      </c>
      <c r="I443" s="23" t="str">
        <f>VLOOKUP($A443,'Medical Examinations'!$A:$J,9,FALSE)</f>
        <v>Normal Weight</v>
      </c>
      <c r="J443" s="23" t="str">
        <f>VLOOKUP($A443,'Medical Examinations'!$A:$J,10,FALSE)</f>
        <v>Normal</v>
      </c>
      <c r="K443">
        <f>VLOOKUP($A443,'Hospitalisation Details'!$A:$K,6,FALSE)</f>
        <v>23241.47</v>
      </c>
      <c r="L443" t="str">
        <f>VLOOKUP($A443,'Hospitalisation Details'!$A:$K,7,FALSE)</f>
        <v>tier - 2</v>
      </c>
      <c r="M443" t="str">
        <f>VLOOKUP($A443,'Hospitalisation Details'!$A:$K,8,FALSE)</f>
        <v>tier - 3</v>
      </c>
      <c r="N443" t="str">
        <f>VLOOKUP($A443,'Hospitalisation Details'!$A:$K,9,FALSE)</f>
        <v>R1018</v>
      </c>
      <c r="O443">
        <f>VLOOKUP($A443,'Hospitalisation Details'!$A:$K,10,FALSE)</f>
        <v>35649</v>
      </c>
      <c r="P443">
        <f>VLOOKUP($A443,'Hospitalisation Details'!$A:$K,11,FALSE)</f>
        <v>25</v>
      </c>
      <c r="Q443" t="str">
        <f>VLOOKUP($A443,'Customer Names'!$A:$E,4,FALSE)</f>
        <v xml:space="preserve"> Peter R.</v>
      </c>
    </row>
    <row r="444" spans="1:17" x14ac:dyDescent="0.25">
      <c r="A444" s="26" t="s">
        <v>1929</v>
      </c>
      <c r="B444" s="47">
        <f>VLOOKUP($A444,'Medical Examinations'!$A:$J,2,FALSE)</f>
        <v>33.1</v>
      </c>
      <c r="C444" s="47">
        <f>VLOOKUP($A444,'Medical Examinations'!$A:$J,3,FALSE)</f>
        <v>5.52</v>
      </c>
      <c r="D444" s="26" t="str">
        <f>VLOOKUP($A444,'Medical Examinations'!$A:$J,4,FALSE)</f>
        <v>No</v>
      </c>
      <c r="E444" s="26" t="str">
        <f>VLOOKUP($A444,'Medical Examinations'!$A:$J,5,FALSE)</f>
        <v>No</v>
      </c>
      <c r="F444" s="26" t="str">
        <f>VLOOKUP($A444,'Medical Examinations'!$A:$J,6,FALSE)</f>
        <v>Yes</v>
      </c>
      <c r="G444" s="26">
        <f>VLOOKUP($A444,'Medical Examinations'!$A:$J,7,FALSE)</f>
        <v>1</v>
      </c>
      <c r="H444" s="26" t="str">
        <f>VLOOKUP($A444,'Medical Examinations'!$A:$J,8,FALSE)</f>
        <v>No</v>
      </c>
      <c r="I444" s="26" t="str">
        <f>VLOOKUP($A444,'Medical Examinations'!$A:$J,9,FALSE)</f>
        <v>Obesity</v>
      </c>
      <c r="J444" s="26" t="str">
        <f>VLOOKUP($A444,'Medical Examinations'!$A:$J,10,FALSE)</f>
        <v>Normal</v>
      </c>
      <c r="K444">
        <f>VLOOKUP($A444,'Hospitalisation Details'!$A:$K,6,FALSE)</f>
        <v>23082.959999999999</v>
      </c>
      <c r="L444" t="str">
        <f>VLOOKUP($A444,'Hospitalisation Details'!$A:$K,7,FALSE)</f>
        <v>tier - 2</v>
      </c>
      <c r="M444" t="str">
        <f>VLOOKUP($A444,'Hospitalisation Details'!$A:$K,8,FALSE)</f>
        <v>tier - 2</v>
      </c>
      <c r="N444" t="str">
        <f>VLOOKUP($A444,'Hospitalisation Details'!$A:$K,9,FALSE)</f>
        <v>R1011</v>
      </c>
      <c r="O444">
        <f>VLOOKUP($A444,'Hospitalisation Details'!$A:$K,10,FALSE)</f>
        <v>37969</v>
      </c>
      <c r="P444">
        <f>VLOOKUP($A444,'Hospitalisation Details'!$A:$K,11,FALSE)</f>
        <v>19</v>
      </c>
      <c r="Q444" t="str">
        <f>VLOOKUP($A444,'Customer Names'!$A:$E,4,FALSE)</f>
        <v xml:space="preserve"> Johnson K</v>
      </c>
    </row>
    <row r="445" spans="1:17" x14ac:dyDescent="0.25">
      <c r="A445" s="23" t="s">
        <v>1928</v>
      </c>
      <c r="B445" s="48">
        <f>VLOOKUP($A445,'Medical Examinations'!$A:$J,2,FALSE)</f>
        <v>27.83</v>
      </c>
      <c r="C445" s="48">
        <f>VLOOKUP($A445,'Medical Examinations'!$A:$J,3,FALSE)</f>
        <v>9.1999999999999993</v>
      </c>
      <c r="D445" s="23" t="str">
        <f>VLOOKUP($A445,'Medical Examinations'!$A:$J,4,FALSE)</f>
        <v>yes</v>
      </c>
      <c r="E445" s="23" t="str">
        <f>VLOOKUP($A445,'Medical Examinations'!$A:$J,5,FALSE)</f>
        <v>No</v>
      </c>
      <c r="F445" s="23" t="str">
        <f>VLOOKUP($A445,'Medical Examinations'!$A:$J,6,FALSE)</f>
        <v>No</v>
      </c>
      <c r="G445" s="23">
        <f>VLOOKUP($A445,'Medical Examinations'!$A:$J,7,FALSE)</f>
        <v>1</v>
      </c>
      <c r="H445" s="23" t="str">
        <f>VLOOKUP($A445,'Medical Examinations'!$A:$J,8,FALSE)</f>
        <v>yes</v>
      </c>
      <c r="I445" s="23" t="str">
        <f>VLOOKUP($A445,'Medical Examinations'!$A:$J,9,FALSE)</f>
        <v>Overweight</v>
      </c>
      <c r="J445" s="23" t="str">
        <f>VLOOKUP($A445,'Medical Examinations'!$A:$J,10,FALSE)</f>
        <v>Diabetes</v>
      </c>
      <c r="K445">
        <f>VLOOKUP($A445,'Hospitalisation Details'!$A:$K,6,FALSE)</f>
        <v>23065.42</v>
      </c>
      <c r="L445" t="str">
        <f>VLOOKUP($A445,'Hospitalisation Details'!$A:$K,7,FALSE)</f>
        <v>tier - 2</v>
      </c>
      <c r="M445" t="str">
        <f>VLOOKUP($A445,'Hospitalisation Details'!$A:$K,8,FALSE)</f>
        <v>tier - 2</v>
      </c>
      <c r="N445" t="str">
        <f>VLOOKUP($A445,'Hospitalisation Details'!$A:$K,9,FALSE)</f>
        <v>R1013</v>
      </c>
      <c r="O445">
        <f>VLOOKUP($A445,'Hospitalisation Details'!$A:$K,10,FALSE)</f>
        <v>27646</v>
      </c>
      <c r="P445">
        <f>VLOOKUP($A445,'Hospitalisation Details'!$A:$K,11,FALSE)</f>
        <v>47</v>
      </c>
      <c r="Q445" t="str">
        <f>VLOOKUP($A445,'Customer Names'!$A:$E,4,FALSE)</f>
        <v xml:space="preserve"> Katherine</v>
      </c>
    </row>
    <row r="446" spans="1:17" x14ac:dyDescent="0.25">
      <c r="A446" s="26" t="s">
        <v>1927</v>
      </c>
      <c r="B446" s="47">
        <f>VLOOKUP($A446,'Medical Examinations'!$A:$J,2,FALSE)</f>
        <v>30.875</v>
      </c>
      <c r="C446" s="47">
        <f>VLOOKUP($A446,'Medical Examinations'!$A:$J,3,FALSE)</f>
        <v>10.97</v>
      </c>
      <c r="D446" s="26" t="str">
        <f>VLOOKUP($A446,'Medical Examinations'!$A:$J,4,FALSE)</f>
        <v>yes</v>
      </c>
      <c r="E446" s="26" t="str">
        <f>VLOOKUP($A446,'Medical Examinations'!$A:$J,5,FALSE)</f>
        <v>No</v>
      </c>
      <c r="F446" s="26" t="str">
        <f>VLOOKUP($A446,'Medical Examinations'!$A:$J,6,FALSE)</f>
        <v>No</v>
      </c>
      <c r="G446" s="26">
        <f>VLOOKUP($A446,'Medical Examinations'!$A:$J,7,FALSE)</f>
        <v>2</v>
      </c>
      <c r="H446" s="26" t="str">
        <f>VLOOKUP($A446,'Medical Examinations'!$A:$J,8,FALSE)</f>
        <v>No</v>
      </c>
      <c r="I446" s="26" t="str">
        <f>VLOOKUP($A446,'Medical Examinations'!$A:$J,9,FALSE)</f>
        <v>Obesity</v>
      </c>
      <c r="J446" s="26" t="str">
        <f>VLOOKUP($A446,'Medical Examinations'!$A:$J,10,FALSE)</f>
        <v>Diabetes</v>
      </c>
      <c r="K446">
        <f>VLOOKUP($A446,'Hospitalisation Details'!$A:$K,6,FALSE)</f>
        <v>23045.57</v>
      </c>
      <c r="L446" t="str">
        <f>VLOOKUP($A446,'Hospitalisation Details'!$A:$K,7,FALSE)</f>
        <v>tier - 2</v>
      </c>
      <c r="M446" t="str">
        <f>VLOOKUP($A446,'Hospitalisation Details'!$A:$K,8,FALSE)</f>
        <v>tier - 2</v>
      </c>
      <c r="N446" t="str">
        <f>VLOOKUP($A446,'Hospitalisation Details'!$A:$K,9,FALSE)</f>
        <v>R1024</v>
      </c>
      <c r="O446">
        <f>VLOOKUP($A446,'Hospitalisation Details'!$A:$K,10,FALSE)</f>
        <v>25881</v>
      </c>
      <c r="P446">
        <f>VLOOKUP($A446,'Hospitalisation Details'!$A:$K,11,FALSE)</f>
        <v>52</v>
      </c>
      <c r="Q446" t="str">
        <f>VLOOKUP($A446,'Customer Names'!$A:$E,4,FALSE)</f>
        <v xml:space="preserve"> Lynda</v>
      </c>
    </row>
    <row r="447" spans="1:17" x14ac:dyDescent="0.25">
      <c r="A447" s="23" t="s">
        <v>1926</v>
      </c>
      <c r="B447" s="48">
        <f>VLOOKUP($A447,'Medical Examinations'!$A:$J,2,FALSE)</f>
        <v>27.265000000000001</v>
      </c>
      <c r="C447" s="48">
        <f>VLOOKUP($A447,'Medical Examinations'!$A:$J,3,FALSE)</f>
        <v>4.25</v>
      </c>
      <c r="D447" s="23" t="str">
        <f>VLOOKUP($A447,'Medical Examinations'!$A:$J,4,FALSE)</f>
        <v>No</v>
      </c>
      <c r="E447" s="23" t="str">
        <f>VLOOKUP($A447,'Medical Examinations'!$A:$J,5,FALSE)</f>
        <v>No</v>
      </c>
      <c r="F447" s="23" t="str">
        <f>VLOOKUP($A447,'Medical Examinations'!$A:$J,6,FALSE)</f>
        <v>Yes</v>
      </c>
      <c r="G447" s="23">
        <f>VLOOKUP($A447,'Medical Examinations'!$A:$J,7,FALSE)</f>
        <v>1</v>
      </c>
      <c r="H447" s="23" t="str">
        <f>VLOOKUP($A447,'Medical Examinations'!$A:$J,8,FALSE)</f>
        <v>No</v>
      </c>
      <c r="I447" s="23" t="str">
        <f>VLOOKUP($A447,'Medical Examinations'!$A:$J,9,FALSE)</f>
        <v>Overweight</v>
      </c>
      <c r="J447" s="23" t="str">
        <f>VLOOKUP($A447,'Medical Examinations'!$A:$J,10,FALSE)</f>
        <v>Normal</v>
      </c>
      <c r="K447">
        <f>VLOOKUP($A447,'Hospitalisation Details'!$A:$K,6,FALSE)</f>
        <v>22493.66</v>
      </c>
      <c r="L447" t="str">
        <f>VLOOKUP($A447,'Hospitalisation Details'!$A:$K,7,FALSE)</f>
        <v>tier - 2</v>
      </c>
      <c r="M447" t="str">
        <f>VLOOKUP($A447,'Hospitalisation Details'!$A:$K,8,FALSE)</f>
        <v>tier - 1</v>
      </c>
      <c r="N447" t="str">
        <f>VLOOKUP($A447,'Hospitalisation Details'!$A:$K,9,FALSE)</f>
        <v>R1012</v>
      </c>
      <c r="O447">
        <f>VLOOKUP($A447,'Hospitalisation Details'!$A:$K,10,FALSE)</f>
        <v>37827</v>
      </c>
      <c r="P447">
        <f>VLOOKUP($A447,'Hospitalisation Details'!$A:$K,11,FALSE)</f>
        <v>19</v>
      </c>
      <c r="Q447" t="str">
        <f>VLOOKUP($A447,'Customer Names'!$A:$E,4,FALSE)</f>
        <v xml:space="preserve"> Anthony</v>
      </c>
    </row>
    <row r="448" spans="1:17" x14ac:dyDescent="0.25">
      <c r="A448" s="26" t="s">
        <v>1925</v>
      </c>
      <c r="B448" s="47">
        <f>VLOOKUP($A448,'Medical Examinations'!$A:$J,2,FALSE)</f>
        <v>26.7</v>
      </c>
      <c r="C448" s="47">
        <f>VLOOKUP($A448,'Medical Examinations'!$A:$J,3,FALSE)</f>
        <v>5.23</v>
      </c>
      <c r="D448" s="26" t="str">
        <f>VLOOKUP($A448,'Medical Examinations'!$A:$J,4,FALSE)</f>
        <v>No</v>
      </c>
      <c r="E448" s="26" t="str">
        <f>VLOOKUP($A448,'Medical Examinations'!$A:$J,5,FALSE)</f>
        <v>No</v>
      </c>
      <c r="F448" s="26" t="str">
        <f>VLOOKUP($A448,'Medical Examinations'!$A:$J,6,FALSE)</f>
        <v>Yes</v>
      </c>
      <c r="G448" s="26">
        <f>VLOOKUP($A448,'Medical Examinations'!$A:$J,7,FALSE)</f>
        <v>1</v>
      </c>
      <c r="H448" s="26" t="str">
        <f>VLOOKUP($A448,'Medical Examinations'!$A:$J,8,FALSE)</f>
        <v>yes</v>
      </c>
      <c r="I448" s="26" t="str">
        <f>VLOOKUP($A448,'Medical Examinations'!$A:$J,9,FALSE)</f>
        <v>Overweight</v>
      </c>
      <c r="J448" s="26" t="str">
        <f>VLOOKUP($A448,'Medical Examinations'!$A:$J,10,FALSE)</f>
        <v>Normal</v>
      </c>
      <c r="K448">
        <f>VLOOKUP($A448,'Hospitalisation Details'!$A:$K,6,FALSE)</f>
        <v>22478.6</v>
      </c>
      <c r="L448" t="str">
        <f>VLOOKUP($A448,'Hospitalisation Details'!$A:$K,7,FALSE)</f>
        <v>tier - 3</v>
      </c>
      <c r="M448" t="str">
        <f>VLOOKUP($A448,'Hospitalisation Details'!$A:$K,8,FALSE)</f>
        <v>tier - 2</v>
      </c>
      <c r="N448" t="str">
        <f>VLOOKUP($A448,'Hospitalisation Details'!$A:$K,9,FALSE)</f>
        <v>R1011</v>
      </c>
      <c r="O448">
        <f>VLOOKUP($A448,'Hospitalisation Details'!$A:$K,10,FALSE)</f>
        <v>29173</v>
      </c>
      <c r="P448">
        <f>VLOOKUP($A448,'Hospitalisation Details'!$A:$K,11,FALSE)</f>
        <v>43</v>
      </c>
      <c r="Q448" t="str">
        <f>VLOOKUP($A448,'Customer Names'!$A:$E,4,FALSE)</f>
        <v xml:space="preserve"> Linnea C.</v>
      </c>
    </row>
    <row r="449" spans="1:17" x14ac:dyDescent="0.25">
      <c r="A449" s="23" t="s">
        <v>1924</v>
      </c>
      <c r="B449" s="48">
        <f>VLOOKUP($A449,'Medical Examinations'!$A:$J,2,FALSE)</f>
        <v>29.925000000000001</v>
      </c>
      <c r="C449" s="48">
        <f>VLOOKUP($A449,'Medical Examinations'!$A:$J,3,FALSE)</f>
        <v>5.96</v>
      </c>
      <c r="D449" s="23" t="str">
        <f>VLOOKUP($A449,'Medical Examinations'!$A:$J,4,FALSE)</f>
        <v>yes</v>
      </c>
      <c r="E449" s="23" t="str">
        <f>VLOOKUP($A449,'Medical Examinations'!$A:$J,5,FALSE)</f>
        <v>No</v>
      </c>
      <c r="F449" s="23" t="str">
        <f>VLOOKUP($A449,'Medical Examinations'!$A:$J,6,FALSE)</f>
        <v>Yes</v>
      </c>
      <c r="G449" s="23">
        <f>VLOOKUP($A449,'Medical Examinations'!$A:$J,7,FALSE)</f>
        <v>1</v>
      </c>
      <c r="H449" s="23" t="str">
        <f>VLOOKUP($A449,'Medical Examinations'!$A:$J,8,FALSE)</f>
        <v>yes</v>
      </c>
      <c r="I449" s="23" t="str">
        <f>VLOOKUP($A449,'Medical Examinations'!$A:$J,9,FALSE)</f>
        <v>Overweight</v>
      </c>
      <c r="J449" s="23" t="str">
        <f>VLOOKUP($A449,'Medical Examinations'!$A:$J,10,FALSE)</f>
        <v>Prediabetes</v>
      </c>
      <c r="K449">
        <f>VLOOKUP($A449,'Hospitalisation Details'!$A:$K,6,FALSE)</f>
        <v>22462.04</v>
      </c>
      <c r="L449" t="str">
        <f>VLOOKUP($A449,'Hospitalisation Details'!$A:$K,7,FALSE)</f>
        <v>tier - 3</v>
      </c>
      <c r="M449" t="str">
        <f>VLOOKUP($A449,'Hospitalisation Details'!$A:$K,8,FALSE)</f>
        <v>tier - 1</v>
      </c>
      <c r="N449" t="str">
        <f>VLOOKUP($A449,'Hospitalisation Details'!$A:$K,9,FALSE)</f>
        <v>R1019</v>
      </c>
      <c r="O449">
        <f>VLOOKUP($A449,'Hospitalisation Details'!$A:$K,10,FALSE)</f>
        <v>30671</v>
      </c>
      <c r="P449">
        <f>VLOOKUP($A449,'Hospitalisation Details'!$A:$K,11,FALSE)</f>
        <v>39</v>
      </c>
      <c r="Q449" t="str">
        <f>VLOOKUP($A449,'Customer Names'!$A:$E,4,FALSE)</f>
        <v xml:space="preserve"> Massimiliano A.</v>
      </c>
    </row>
    <row r="450" spans="1:17" x14ac:dyDescent="0.25">
      <c r="A450" s="26" t="s">
        <v>1923</v>
      </c>
      <c r="B450" s="47">
        <f>VLOOKUP($A450,'Medical Examinations'!$A:$J,2,FALSE)</f>
        <v>19.95</v>
      </c>
      <c r="C450" s="47">
        <f>VLOOKUP($A450,'Medical Examinations'!$A:$J,3,FALSE)</f>
        <v>4.29</v>
      </c>
      <c r="D450" s="26" t="str">
        <f>VLOOKUP($A450,'Medical Examinations'!$A:$J,4,FALSE)</f>
        <v>yes</v>
      </c>
      <c r="E450" s="26" t="str">
        <f>VLOOKUP($A450,'Medical Examinations'!$A:$J,5,FALSE)</f>
        <v>No</v>
      </c>
      <c r="F450" s="26" t="str">
        <f>VLOOKUP($A450,'Medical Examinations'!$A:$J,6,FALSE)</f>
        <v>No</v>
      </c>
      <c r="G450" s="26">
        <f>VLOOKUP($A450,'Medical Examinations'!$A:$J,7,FALSE)</f>
        <v>2</v>
      </c>
      <c r="H450" s="26" t="str">
        <f>VLOOKUP($A450,'Medical Examinations'!$A:$J,8,FALSE)</f>
        <v>yes</v>
      </c>
      <c r="I450" s="26" t="str">
        <f>VLOOKUP($A450,'Medical Examinations'!$A:$J,9,FALSE)</f>
        <v>Normal Weight</v>
      </c>
      <c r="J450" s="26" t="str">
        <f>VLOOKUP($A450,'Medical Examinations'!$A:$J,10,FALSE)</f>
        <v>Normal</v>
      </c>
      <c r="K450">
        <f>VLOOKUP($A450,'Hospitalisation Details'!$A:$K,6,FALSE)</f>
        <v>22412.65</v>
      </c>
      <c r="L450" t="str">
        <f>VLOOKUP($A450,'Hospitalisation Details'!$A:$K,7,FALSE)</f>
        <v>tier - 3</v>
      </c>
      <c r="M450" t="str">
        <f>VLOOKUP($A450,'Hospitalisation Details'!$A:$K,8,FALSE)</f>
        <v>tier - 3</v>
      </c>
      <c r="N450" t="str">
        <f>VLOOKUP($A450,'Hospitalisation Details'!$A:$K,9,FALSE)</f>
        <v>R1014</v>
      </c>
      <c r="O450">
        <f>VLOOKUP($A450,'Hospitalisation Details'!$A:$K,10,FALSE)</f>
        <v>24337</v>
      </c>
      <c r="P450">
        <f>VLOOKUP($A450,'Hospitalisation Details'!$A:$K,11,FALSE)</f>
        <v>56</v>
      </c>
      <c r="Q450" t="str">
        <f>VLOOKUP($A450,'Customer Names'!$A:$E,4,FALSE)</f>
        <v xml:space="preserve"> James M.</v>
      </c>
    </row>
    <row r="451" spans="1:17" x14ac:dyDescent="0.25">
      <c r="A451" s="23" t="s">
        <v>1922</v>
      </c>
      <c r="B451" s="48">
        <f>VLOOKUP($A451,'Medical Examinations'!$A:$J,2,FALSE)</f>
        <v>24.225000000000001</v>
      </c>
      <c r="C451" s="48">
        <f>VLOOKUP($A451,'Medical Examinations'!$A:$J,3,FALSE)</f>
        <v>4.09</v>
      </c>
      <c r="D451" s="23" t="str">
        <f>VLOOKUP($A451,'Medical Examinations'!$A:$J,4,FALSE)</f>
        <v>No</v>
      </c>
      <c r="E451" s="23" t="str">
        <f>VLOOKUP($A451,'Medical Examinations'!$A:$J,5,FALSE)</f>
        <v>No</v>
      </c>
      <c r="F451" s="23" t="str">
        <f>VLOOKUP($A451,'Medical Examinations'!$A:$J,6,FALSE)</f>
        <v>No</v>
      </c>
      <c r="G451" s="23">
        <f>VLOOKUP($A451,'Medical Examinations'!$A:$J,7,FALSE)</f>
        <v>0</v>
      </c>
      <c r="H451" s="23" t="str">
        <f>VLOOKUP($A451,'Medical Examinations'!$A:$J,8,FALSE)</f>
        <v>No</v>
      </c>
      <c r="I451" s="23" t="str">
        <f>VLOOKUP($A451,'Medical Examinations'!$A:$J,9,FALSE)</f>
        <v>Normal Weight</v>
      </c>
      <c r="J451" s="23" t="str">
        <f>VLOOKUP($A451,'Medical Examinations'!$A:$J,10,FALSE)</f>
        <v>Normal</v>
      </c>
      <c r="K451">
        <f>VLOOKUP($A451,'Hospitalisation Details'!$A:$K,6,FALSE)</f>
        <v>22395.74</v>
      </c>
      <c r="L451" t="str">
        <f>VLOOKUP($A451,'Hospitalisation Details'!$A:$K,7,FALSE)</f>
        <v>tier - 3</v>
      </c>
      <c r="M451" t="str">
        <f>VLOOKUP($A451,'Hospitalisation Details'!$A:$K,8,FALSE)</f>
        <v>tier - 2</v>
      </c>
      <c r="N451" t="str">
        <f>VLOOKUP($A451,'Hospitalisation Details'!$A:$K,9,FALSE)</f>
        <v>R1024</v>
      </c>
      <c r="O451">
        <f>VLOOKUP($A451,'Hospitalisation Details'!$A:$K,10,FALSE)</f>
        <v>36398</v>
      </c>
      <c r="P451">
        <f>VLOOKUP($A451,'Hospitalisation Details'!$A:$K,11,FALSE)</f>
        <v>23</v>
      </c>
      <c r="Q451" t="str">
        <f>VLOOKUP($A451,'Customer Names'!$A:$E,4,FALSE)</f>
        <v xml:space="preserve"> Lauren</v>
      </c>
    </row>
    <row r="452" spans="1:17" x14ac:dyDescent="0.25">
      <c r="A452" s="26" t="s">
        <v>1921</v>
      </c>
      <c r="B452" s="47">
        <f>VLOOKUP($A452,'Medical Examinations'!$A:$J,2,FALSE)</f>
        <v>28.12</v>
      </c>
      <c r="C452" s="47">
        <f>VLOOKUP($A452,'Medical Examinations'!$A:$J,3,FALSE)</f>
        <v>4.88</v>
      </c>
      <c r="D452" s="26" t="str">
        <f>VLOOKUP($A452,'Medical Examinations'!$A:$J,4,FALSE)</f>
        <v>No</v>
      </c>
      <c r="E452" s="26" t="str">
        <f>VLOOKUP($A452,'Medical Examinations'!$A:$J,5,FALSE)</f>
        <v>No</v>
      </c>
      <c r="F452" s="26" t="str">
        <f>VLOOKUP($A452,'Medical Examinations'!$A:$J,6,FALSE)</f>
        <v>No</v>
      </c>
      <c r="G452" s="26">
        <f>VLOOKUP($A452,'Medical Examinations'!$A:$J,7,FALSE)</f>
        <v>0</v>
      </c>
      <c r="H452" s="26" t="str">
        <f>VLOOKUP($A452,'Medical Examinations'!$A:$J,8,FALSE)</f>
        <v>yes</v>
      </c>
      <c r="I452" s="26" t="str">
        <f>VLOOKUP($A452,'Medical Examinations'!$A:$J,9,FALSE)</f>
        <v>Overweight</v>
      </c>
      <c r="J452" s="26" t="str">
        <f>VLOOKUP($A452,'Medical Examinations'!$A:$J,10,FALSE)</f>
        <v>Normal</v>
      </c>
      <c r="K452">
        <f>VLOOKUP($A452,'Hospitalisation Details'!$A:$K,6,FALSE)</f>
        <v>22331.57</v>
      </c>
      <c r="L452" t="str">
        <f>VLOOKUP($A452,'Hospitalisation Details'!$A:$K,7,FALSE)</f>
        <v>tier - 2</v>
      </c>
      <c r="M452" t="str">
        <f>VLOOKUP($A452,'Hospitalisation Details'!$A:$K,8,FALSE)</f>
        <v>tier - 3</v>
      </c>
      <c r="N452" t="str">
        <f>VLOOKUP($A452,'Hospitalisation Details'!$A:$K,9,FALSE)</f>
        <v>R1024</v>
      </c>
      <c r="O452">
        <f>VLOOKUP($A452,'Hospitalisation Details'!$A:$K,10,FALSE)</f>
        <v>30312</v>
      </c>
      <c r="P452">
        <f>VLOOKUP($A452,'Hospitalisation Details'!$A:$K,11,FALSE)</f>
        <v>40</v>
      </c>
      <c r="Q452" t="str">
        <f>VLOOKUP($A452,'Customer Names'!$A:$E,4,FALSE)</f>
        <v xml:space="preserve"> Michele V.</v>
      </c>
    </row>
    <row r="453" spans="1:17" x14ac:dyDescent="0.25">
      <c r="A453" s="23" t="s">
        <v>1920</v>
      </c>
      <c r="B453" s="48">
        <f>VLOOKUP($A453,'Medical Examinations'!$A:$J,2,FALSE)</f>
        <v>23.21</v>
      </c>
      <c r="C453" s="48">
        <f>VLOOKUP($A453,'Medical Examinations'!$A:$J,3,FALSE)</f>
        <v>6.76</v>
      </c>
      <c r="D453" s="23" t="str">
        <f>VLOOKUP($A453,'Medical Examinations'!$A:$J,4,FALSE)</f>
        <v>No</v>
      </c>
      <c r="E453" s="23" t="str">
        <f>VLOOKUP($A453,'Medical Examinations'!$A:$J,5,FALSE)</f>
        <v>No</v>
      </c>
      <c r="F453" s="23" t="str">
        <f>VLOOKUP($A453,'Medical Examinations'!$A:$J,6,FALSE)</f>
        <v>No</v>
      </c>
      <c r="G453" s="23">
        <f>VLOOKUP($A453,'Medical Examinations'!$A:$J,7,FALSE)</f>
        <v>0</v>
      </c>
      <c r="H453" s="23" t="str">
        <f>VLOOKUP($A453,'Medical Examinations'!$A:$J,8,FALSE)</f>
        <v>yes</v>
      </c>
      <c r="I453" s="23" t="str">
        <f>VLOOKUP($A453,'Medical Examinations'!$A:$J,9,FALSE)</f>
        <v>Normal Weight</v>
      </c>
      <c r="J453" s="23" t="str">
        <f>VLOOKUP($A453,'Medical Examinations'!$A:$J,10,FALSE)</f>
        <v>Diabetes</v>
      </c>
      <c r="K453">
        <f>VLOOKUP($A453,'Hospitalisation Details'!$A:$K,6,FALSE)</f>
        <v>22218.11</v>
      </c>
      <c r="L453" t="str">
        <f>VLOOKUP($A453,'Hospitalisation Details'!$A:$K,7,FALSE)</f>
        <v>tier - 2</v>
      </c>
      <c r="M453" t="str">
        <f>VLOOKUP($A453,'Hospitalisation Details'!$A:$K,8,FALSE)</f>
        <v>tier - 3</v>
      </c>
      <c r="N453" t="str">
        <f>VLOOKUP($A453,'Hospitalisation Details'!$A:$K,9,FALSE)</f>
        <v>R1013</v>
      </c>
      <c r="O453">
        <f>VLOOKUP($A453,'Hospitalisation Details'!$A:$K,10,FALSE)</f>
        <v>26100</v>
      </c>
      <c r="P453">
        <f>VLOOKUP($A453,'Hospitalisation Details'!$A:$K,11,FALSE)</f>
        <v>51</v>
      </c>
      <c r="Q453" t="str">
        <f>VLOOKUP($A453,'Customer Names'!$A:$E,4,FALSE)</f>
        <v xml:space="preserve"> Xiao</v>
      </c>
    </row>
    <row r="454" spans="1:17" x14ac:dyDescent="0.25">
      <c r="A454" s="26" t="s">
        <v>1919</v>
      </c>
      <c r="B454" s="47">
        <f>VLOOKUP($A454,'Medical Examinations'!$A:$J,2,FALSE)</f>
        <v>23.98</v>
      </c>
      <c r="C454" s="47">
        <f>VLOOKUP($A454,'Medical Examinations'!$A:$J,3,FALSE)</f>
        <v>10.67</v>
      </c>
      <c r="D454" s="26" t="str">
        <f>VLOOKUP($A454,'Medical Examinations'!$A:$J,4,FALSE)</f>
        <v>No</v>
      </c>
      <c r="E454" s="26" t="str">
        <f>VLOOKUP($A454,'Medical Examinations'!$A:$J,5,FALSE)</f>
        <v>No</v>
      </c>
      <c r="F454" s="26" t="str">
        <f>VLOOKUP($A454,'Medical Examinations'!$A:$J,6,FALSE)</f>
        <v>No</v>
      </c>
      <c r="G454" s="26">
        <f>VLOOKUP($A454,'Medical Examinations'!$A:$J,7,FALSE)</f>
        <v>0</v>
      </c>
      <c r="H454" s="26" t="str">
        <f>VLOOKUP($A454,'Medical Examinations'!$A:$J,8,FALSE)</f>
        <v>No</v>
      </c>
      <c r="I454" s="26" t="str">
        <f>VLOOKUP($A454,'Medical Examinations'!$A:$J,9,FALSE)</f>
        <v>Normal Weight</v>
      </c>
      <c r="J454" s="26" t="str">
        <f>VLOOKUP($A454,'Medical Examinations'!$A:$J,10,FALSE)</f>
        <v>Diabetes</v>
      </c>
      <c r="K454">
        <f>VLOOKUP($A454,'Hospitalisation Details'!$A:$K,6,FALSE)</f>
        <v>22192.44</v>
      </c>
      <c r="L454" t="str">
        <f>VLOOKUP($A454,'Hospitalisation Details'!$A:$K,7,FALSE)</f>
        <v>tier - 3</v>
      </c>
      <c r="M454" t="str">
        <f>VLOOKUP($A454,'Hospitalisation Details'!$A:$K,8,FALSE)</f>
        <v>tier - 1</v>
      </c>
      <c r="N454" t="str">
        <f>VLOOKUP($A454,'Hospitalisation Details'!$A:$K,9,FALSE)</f>
        <v>R1013</v>
      </c>
      <c r="O454">
        <f>VLOOKUP($A454,'Hospitalisation Details'!$A:$K,10,FALSE)</f>
        <v>23978</v>
      </c>
      <c r="P454">
        <f>VLOOKUP($A454,'Hospitalisation Details'!$A:$K,11,FALSE)</f>
        <v>57</v>
      </c>
      <c r="Q454" t="str">
        <f>VLOOKUP($A454,'Customer Names'!$A:$E,4,FALSE)</f>
        <v xml:space="preserve"> Harper L</v>
      </c>
    </row>
    <row r="455" spans="1:17" x14ac:dyDescent="0.25">
      <c r="A455" s="23" t="s">
        <v>1918</v>
      </c>
      <c r="B455" s="48">
        <f>VLOOKUP($A455,'Medical Examinations'!$A:$J,2,FALSE)</f>
        <v>30</v>
      </c>
      <c r="C455" s="48">
        <f>VLOOKUP($A455,'Medical Examinations'!$A:$J,3,FALSE)</f>
        <v>6.21</v>
      </c>
      <c r="D455" s="23" t="str">
        <f>VLOOKUP($A455,'Medical Examinations'!$A:$J,4,FALSE)</f>
        <v>No</v>
      </c>
      <c r="E455" s="23" t="str">
        <f>VLOOKUP($A455,'Medical Examinations'!$A:$J,5,FALSE)</f>
        <v>No</v>
      </c>
      <c r="F455" s="23" t="str">
        <f>VLOOKUP($A455,'Medical Examinations'!$A:$J,6,FALSE)</f>
        <v>No</v>
      </c>
      <c r="G455" s="23">
        <f>VLOOKUP($A455,'Medical Examinations'!$A:$J,7,FALSE)</f>
        <v>0</v>
      </c>
      <c r="H455" s="23" t="str">
        <f>VLOOKUP($A455,'Medical Examinations'!$A:$J,8,FALSE)</f>
        <v>yes</v>
      </c>
      <c r="I455" s="23" t="str">
        <f>VLOOKUP($A455,'Medical Examinations'!$A:$J,9,FALSE)</f>
        <v>Obesity</v>
      </c>
      <c r="J455" s="23" t="str">
        <f>VLOOKUP($A455,'Medical Examinations'!$A:$J,10,FALSE)</f>
        <v>Prediabetes</v>
      </c>
      <c r="K455">
        <f>VLOOKUP($A455,'Hospitalisation Details'!$A:$K,6,FALSE)</f>
        <v>22144.03</v>
      </c>
      <c r="L455" t="str">
        <f>VLOOKUP($A455,'Hospitalisation Details'!$A:$K,7,FALSE)</f>
        <v>tier - 2</v>
      </c>
      <c r="M455" t="str">
        <f>VLOOKUP($A455,'Hospitalisation Details'!$A:$K,8,FALSE)</f>
        <v>tier - 2</v>
      </c>
      <c r="N455" t="str">
        <f>VLOOKUP($A455,'Hospitalisation Details'!$A:$K,9,FALSE)</f>
        <v>R1011</v>
      </c>
      <c r="O455">
        <f>VLOOKUP($A455,'Hospitalisation Details'!$A:$K,10,FALSE)</f>
        <v>29476</v>
      </c>
      <c r="P455">
        <f>VLOOKUP($A455,'Hospitalisation Details'!$A:$K,11,FALSE)</f>
        <v>42</v>
      </c>
      <c r="Q455" t="str">
        <f>VLOOKUP($A455,'Customer Names'!$A:$E,4,FALSE)</f>
        <v xml:space="preserve"> Nick</v>
      </c>
    </row>
    <row r="456" spans="1:17" x14ac:dyDescent="0.25">
      <c r="A456" s="26" t="s">
        <v>1917</v>
      </c>
      <c r="B456" s="47">
        <f>VLOOKUP($A456,'Medical Examinations'!$A:$J,2,FALSE)</f>
        <v>17.350000000000001</v>
      </c>
      <c r="C456" s="47">
        <f>VLOOKUP($A456,'Medical Examinations'!$A:$J,3,FALSE)</f>
        <v>5.03</v>
      </c>
      <c r="D456" s="26" t="str">
        <f>VLOOKUP($A456,'Medical Examinations'!$A:$J,4,FALSE)</f>
        <v>yes</v>
      </c>
      <c r="E456" s="26" t="str">
        <f>VLOOKUP($A456,'Medical Examinations'!$A:$J,5,FALSE)</f>
        <v>No</v>
      </c>
      <c r="F456" s="26" t="str">
        <f>VLOOKUP($A456,'Medical Examinations'!$A:$J,6,FALSE)</f>
        <v>No</v>
      </c>
      <c r="G456" s="26">
        <f>VLOOKUP($A456,'Medical Examinations'!$A:$J,7,FALSE)</f>
        <v>0</v>
      </c>
      <c r="H456" s="26" t="str">
        <f>VLOOKUP($A456,'Medical Examinations'!$A:$J,8,FALSE)</f>
        <v>yes</v>
      </c>
      <c r="I456" s="26" t="str">
        <f>VLOOKUP($A456,'Medical Examinations'!$A:$J,9,FALSE)</f>
        <v>Underweight</v>
      </c>
      <c r="J456" s="26" t="str">
        <f>VLOOKUP($A456,'Medical Examinations'!$A:$J,10,FALSE)</f>
        <v>Normal</v>
      </c>
      <c r="K456">
        <f>VLOOKUP($A456,'Hospitalisation Details'!$A:$K,6,FALSE)</f>
        <v>22097.62</v>
      </c>
      <c r="L456" t="str">
        <f>VLOOKUP($A456,'Hospitalisation Details'!$A:$K,7,FALSE)</f>
        <v>tier - 3</v>
      </c>
      <c r="M456" t="str">
        <f>VLOOKUP($A456,'Hospitalisation Details'!$A:$K,8,FALSE)</f>
        <v>tier - 1</v>
      </c>
      <c r="N456" t="str">
        <f>VLOOKUP($A456,'Hospitalisation Details'!$A:$K,9,FALSE)</f>
        <v>R1011</v>
      </c>
      <c r="O456">
        <f>VLOOKUP($A456,'Hospitalisation Details'!$A:$K,10,FALSE)</f>
        <v>37131</v>
      </c>
      <c r="P456">
        <f>VLOOKUP($A456,'Hospitalisation Details'!$A:$K,11,FALSE)</f>
        <v>21</v>
      </c>
      <c r="Q456" t="str">
        <f>VLOOKUP($A456,'Customer Names'!$A:$E,4,FALSE)</f>
        <v xml:space="preserve"> Scott</v>
      </c>
    </row>
    <row r="457" spans="1:17" x14ac:dyDescent="0.25">
      <c r="A457" s="23" t="s">
        <v>1916</v>
      </c>
      <c r="B457" s="48">
        <f>VLOOKUP($A457,'Medical Examinations'!$A:$J,2,FALSE)</f>
        <v>22.704999999999998</v>
      </c>
      <c r="C457" s="48">
        <f>VLOOKUP($A457,'Medical Examinations'!$A:$J,3,FALSE)</f>
        <v>5.27</v>
      </c>
      <c r="D457" s="23" t="str">
        <f>VLOOKUP($A457,'Medical Examinations'!$A:$J,4,FALSE)</f>
        <v>No</v>
      </c>
      <c r="E457" s="23" t="str">
        <f>VLOOKUP($A457,'Medical Examinations'!$A:$J,5,FALSE)</f>
        <v>No</v>
      </c>
      <c r="F457" s="23" t="str">
        <f>VLOOKUP($A457,'Medical Examinations'!$A:$J,6,FALSE)</f>
        <v>No</v>
      </c>
      <c r="G457" s="23">
        <f>VLOOKUP($A457,'Medical Examinations'!$A:$J,7,FALSE)</f>
        <v>0</v>
      </c>
      <c r="H457" s="23" t="str">
        <f>VLOOKUP($A457,'Medical Examinations'!$A:$J,8,FALSE)</f>
        <v>No</v>
      </c>
      <c r="I457" s="23" t="str">
        <f>VLOOKUP($A457,'Medical Examinations'!$A:$J,9,FALSE)</f>
        <v>Normal Weight</v>
      </c>
      <c r="J457" s="23" t="str">
        <f>VLOOKUP($A457,'Medical Examinations'!$A:$J,10,FALSE)</f>
        <v>Normal</v>
      </c>
      <c r="K457">
        <f>VLOOKUP($A457,'Hospitalisation Details'!$A:$K,6,FALSE)</f>
        <v>21984.47</v>
      </c>
      <c r="L457" t="str">
        <f>VLOOKUP($A457,'Hospitalisation Details'!$A:$K,7,FALSE)</f>
        <v>tier - 3</v>
      </c>
      <c r="M457" t="str">
        <f>VLOOKUP($A457,'Hospitalisation Details'!$A:$K,8,FALSE)</f>
        <v>tier - 1</v>
      </c>
      <c r="N457" t="str">
        <f>VLOOKUP($A457,'Hospitalisation Details'!$A:$K,9,FALSE)</f>
        <v>R1012</v>
      </c>
      <c r="O457">
        <f>VLOOKUP($A457,'Hospitalisation Details'!$A:$K,10,FALSE)</f>
        <v>32795</v>
      </c>
      <c r="P457">
        <f>VLOOKUP($A457,'Hospitalisation Details'!$A:$K,11,FALSE)</f>
        <v>33</v>
      </c>
      <c r="Q457" t="str">
        <f>VLOOKUP($A457,'Customer Names'!$A:$E,4,FALSE)</f>
        <v xml:space="preserve"> Wilson</v>
      </c>
    </row>
    <row r="458" spans="1:17" x14ac:dyDescent="0.25">
      <c r="A458" s="26" t="s">
        <v>1915</v>
      </c>
      <c r="B458" s="47">
        <f>VLOOKUP($A458,'Medical Examinations'!$A:$J,2,FALSE)</f>
        <v>25.41</v>
      </c>
      <c r="C458" s="47">
        <f>VLOOKUP($A458,'Medical Examinations'!$A:$J,3,FALSE)</f>
        <v>10.53</v>
      </c>
      <c r="D458" s="26" t="str">
        <f>VLOOKUP($A458,'Medical Examinations'!$A:$J,4,FALSE)</f>
        <v>yes</v>
      </c>
      <c r="E458" s="26" t="str">
        <f>VLOOKUP($A458,'Medical Examinations'!$A:$J,5,FALSE)</f>
        <v>No</v>
      </c>
      <c r="F458" s="26" t="str">
        <f>VLOOKUP($A458,'Medical Examinations'!$A:$J,6,FALSE)</f>
        <v>No</v>
      </c>
      <c r="G458" s="26">
        <f>VLOOKUP($A458,'Medical Examinations'!$A:$J,7,FALSE)</f>
        <v>1</v>
      </c>
      <c r="H458" s="26" t="str">
        <f>VLOOKUP($A458,'Medical Examinations'!$A:$J,8,FALSE)</f>
        <v>yes</v>
      </c>
      <c r="I458" s="26" t="str">
        <f>VLOOKUP($A458,'Medical Examinations'!$A:$J,9,FALSE)</f>
        <v>Overweight</v>
      </c>
      <c r="J458" s="26" t="str">
        <f>VLOOKUP($A458,'Medical Examinations'!$A:$J,10,FALSE)</f>
        <v>Diabetes</v>
      </c>
      <c r="K458">
        <f>VLOOKUP($A458,'Hospitalisation Details'!$A:$K,6,FALSE)</f>
        <v>21978.68</v>
      </c>
      <c r="L458" t="str">
        <f>VLOOKUP($A458,'Hospitalisation Details'!$A:$K,7,FALSE)</f>
        <v>tier - 3</v>
      </c>
      <c r="M458" t="str">
        <f>VLOOKUP($A458,'Hospitalisation Details'!$A:$K,8,FALSE)</f>
        <v>tier - 3</v>
      </c>
      <c r="N458" t="str">
        <f>VLOOKUP($A458,'Hospitalisation Details'!$A:$K,9,FALSE)</f>
        <v>R1013</v>
      </c>
      <c r="O458">
        <f>VLOOKUP($A458,'Hospitalisation Details'!$A:$K,10,FALSE)</f>
        <v>27747</v>
      </c>
      <c r="P458">
        <f>VLOOKUP($A458,'Hospitalisation Details'!$A:$K,11,FALSE)</f>
        <v>47</v>
      </c>
      <c r="Q458" t="str">
        <f>VLOOKUP($A458,'Customer Names'!$A:$E,4,FALSE)</f>
        <v xml:space="preserve"> Lee</v>
      </c>
    </row>
    <row r="459" spans="1:17" x14ac:dyDescent="0.25">
      <c r="A459" s="23" t="s">
        <v>1914</v>
      </c>
      <c r="B459" s="48">
        <f>VLOOKUP($A459,'Medical Examinations'!$A:$J,2,FALSE)</f>
        <v>18.23</v>
      </c>
      <c r="C459" s="48">
        <f>VLOOKUP($A459,'Medical Examinations'!$A:$J,3,FALSE)</f>
        <v>5.78</v>
      </c>
      <c r="D459" s="23" t="str">
        <f>VLOOKUP($A459,'Medical Examinations'!$A:$J,4,FALSE)</f>
        <v>No</v>
      </c>
      <c r="E459" s="23" t="str">
        <f>VLOOKUP($A459,'Medical Examinations'!$A:$J,5,FALSE)</f>
        <v>No</v>
      </c>
      <c r="F459" s="23" t="str">
        <f>VLOOKUP($A459,'Medical Examinations'!$A:$J,6,FALSE)</f>
        <v>Yes</v>
      </c>
      <c r="G459" s="23">
        <f>VLOOKUP($A459,'Medical Examinations'!$A:$J,7,FALSE)</f>
        <v>1</v>
      </c>
      <c r="H459" s="23" t="str">
        <f>VLOOKUP($A459,'Medical Examinations'!$A:$J,8,FALSE)</f>
        <v>yes</v>
      </c>
      <c r="I459" s="23" t="str">
        <f>VLOOKUP($A459,'Medical Examinations'!$A:$J,9,FALSE)</f>
        <v>Underweight</v>
      </c>
      <c r="J459" s="23" t="str">
        <f>VLOOKUP($A459,'Medical Examinations'!$A:$J,10,FALSE)</f>
        <v>Prediabetes</v>
      </c>
      <c r="K459">
        <f>VLOOKUP($A459,'Hospitalisation Details'!$A:$K,6,FALSE)</f>
        <v>21882.400000000001</v>
      </c>
      <c r="L459" t="str">
        <f>VLOOKUP($A459,'Hospitalisation Details'!$A:$K,7,FALSE)</f>
        <v>tier - 2</v>
      </c>
      <c r="M459" t="str">
        <f>VLOOKUP($A459,'Hospitalisation Details'!$A:$K,8,FALSE)</f>
        <v>tier - 1</v>
      </c>
      <c r="N459" t="str">
        <f>VLOOKUP($A459,'Hospitalisation Details'!$A:$K,9,FALSE)</f>
        <v>R1011</v>
      </c>
      <c r="O459">
        <f>VLOOKUP($A459,'Hospitalisation Details'!$A:$K,10,FALSE)</f>
        <v>37892</v>
      </c>
      <c r="P459">
        <f>VLOOKUP($A459,'Hospitalisation Details'!$A:$K,11,FALSE)</f>
        <v>19</v>
      </c>
      <c r="Q459" t="str">
        <f>VLOOKUP($A459,'Customer Names'!$A:$E,4,FALSE)</f>
        <v xml:space="preserve"> Shizhong</v>
      </c>
    </row>
    <row r="460" spans="1:17" x14ac:dyDescent="0.25">
      <c r="A460" s="26" t="s">
        <v>1913</v>
      </c>
      <c r="B460" s="47">
        <f>VLOOKUP($A460,'Medical Examinations'!$A:$J,2,FALSE)</f>
        <v>24.7</v>
      </c>
      <c r="C460" s="47">
        <f>VLOOKUP($A460,'Medical Examinations'!$A:$J,3,FALSE)</f>
        <v>4.3600000000000003</v>
      </c>
      <c r="D460" s="26" t="str">
        <f>VLOOKUP($A460,'Medical Examinations'!$A:$J,4,FALSE)</f>
        <v>No</v>
      </c>
      <c r="E460" s="26" t="str">
        <f>VLOOKUP($A460,'Medical Examinations'!$A:$J,5,FALSE)</f>
        <v>No</v>
      </c>
      <c r="F460" s="26" t="str">
        <f>VLOOKUP($A460,'Medical Examinations'!$A:$J,6,FALSE)</f>
        <v>Yes</v>
      </c>
      <c r="G460" s="26">
        <f>VLOOKUP($A460,'Medical Examinations'!$A:$J,7,FALSE)</f>
        <v>1</v>
      </c>
      <c r="H460" s="26" t="str">
        <f>VLOOKUP($A460,'Medical Examinations'!$A:$J,8,FALSE)</f>
        <v>yes</v>
      </c>
      <c r="I460" s="26" t="str">
        <f>VLOOKUP($A460,'Medical Examinations'!$A:$J,9,FALSE)</f>
        <v>Normal Weight</v>
      </c>
      <c r="J460" s="26" t="str">
        <f>VLOOKUP($A460,'Medical Examinations'!$A:$J,10,FALSE)</f>
        <v>Normal</v>
      </c>
      <c r="K460">
        <f>VLOOKUP($A460,'Hospitalisation Details'!$A:$K,6,FALSE)</f>
        <v>21880.82</v>
      </c>
      <c r="L460" t="str">
        <f>VLOOKUP($A460,'Hospitalisation Details'!$A:$K,7,FALSE)</f>
        <v>tier - 3</v>
      </c>
      <c r="M460" t="str">
        <f>VLOOKUP($A460,'Hospitalisation Details'!$A:$K,8,FALSE)</f>
        <v>tier - 1</v>
      </c>
      <c r="N460" t="str">
        <f>VLOOKUP($A460,'Hospitalisation Details'!$A:$K,9,FALSE)</f>
        <v>R1012</v>
      </c>
      <c r="O460">
        <f>VLOOKUP($A460,'Hospitalisation Details'!$A:$K,10,FALSE)</f>
        <v>29084</v>
      </c>
      <c r="P460">
        <f>VLOOKUP($A460,'Hospitalisation Details'!$A:$K,11,FALSE)</f>
        <v>43</v>
      </c>
      <c r="Q460" t="str">
        <f>VLOOKUP($A460,'Customer Names'!$A:$E,4,FALSE)</f>
        <v xml:space="preserve"> Marie-Claire</v>
      </c>
    </row>
    <row r="461" spans="1:17" x14ac:dyDescent="0.25">
      <c r="A461" s="23" t="s">
        <v>1912</v>
      </c>
      <c r="B461" s="48">
        <f>VLOOKUP($A461,'Medical Examinations'!$A:$J,2,FALSE)</f>
        <v>37.4</v>
      </c>
      <c r="C461" s="48">
        <f>VLOOKUP($A461,'Medical Examinations'!$A:$J,3,FALSE)</f>
        <v>9.7200000000000006</v>
      </c>
      <c r="D461" s="23" t="str">
        <f>VLOOKUP($A461,'Medical Examinations'!$A:$J,4,FALSE)</f>
        <v>yes</v>
      </c>
      <c r="E461" s="23" t="str">
        <f>VLOOKUP($A461,'Medical Examinations'!$A:$J,5,FALSE)</f>
        <v>No</v>
      </c>
      <c r="F461" s="23" t="str">
        <f>VLOOKUP($A461,'Medical Examinations'!$A:$J,6,FALSE)</f>
        <v>Yes</v>
      </c>
      <c r="G461" s="23">
        <f>VLOOKUP($A461,'Medical Examinations'!$A:$J,7,FALSE)</f>
        <v>1</v>
      </c>
      <c r="H461" s="23" t="str">
        <f>VLOOKUP($A461,'Medical Examinations'!$A:$J,8,FALSE)</f>
        <v>No</v>
      </c>
      <c r="I461" s="23" t="str">
        <f>VLOOKUP($A461,'Medical Examinations'!$A:$J,9,FALSE)</f>
        <v>Obesity</v>
      </c>
      <c r="J461" s="23" t="str">
        <f>VLOOKUP($A461,'Medical Examinations'!$A:$J,10,FALSE)</f>
        <v>Diabetes</v>
      </c>
      <c r="K461">
        <f>VLOOKUP($A461,'Hospitalisation Details'!$A:$K,6,FALSE)</f>
        <v>21797</v>
      </c>
      <c r="L461" t="str">
        <f>VLOOKUP($A461,'Hospitalisation Details'!$A:$K,7,FALSE)</f>
        <v>tier - 3</v>
      </c>
      <c r="M461" t="str">
        <f>VLOOKUP($A461,'Hospitalisation Details'!$A:$K,8,FALSE)</f>
        <v>tier - 1</v>
      </c>
      <c r="N461" t="str">
        <f>VLOOKUP($A461,'Hospitalisation Details'!$A:$K,9,FALSE)</f>
        <v>R1011</v>
      </c>
      <c r="O461">
        <f>VLOOKUP($A461,'Hospitalisation Details'!$A:$K,10,FALSE)</f>
        <v>23250</v>
      </c>
      <c r="P461">
        <f>VLOOKUP($A461,'Hospitalisation Details'!$A:$K,11,FALSE)</f>
        <v>59</v>
      </c>
      <c r="Q461" t="str">
        <f>VLOOKUP($A461,'Customer Names'!$A:$E,4,FALSE)</f>
        <v xml:space="preserve"> Todd J.</v>
      </c>
    </row>
    <row r="462" spans="1:17" x14ac:dyDescent="0.25">
      <c r="A462" s="26" t="s">
        <v>1911</v>
      </c>
      <c r="B462" s="47">
        <f>VLOOKUP($A462,'Medical Examinations'!$A:$J,2,FALSE)</f>
        <v>26.885000000000002</v>
      </c>
      <c r="C462" s="47">
        <f>VLOOKUP($A462,'Medical Examinations'!$A:$J,3,FALSE)</f>
        <v>5.18</v>
      </c>
      <c r="D462" s="26" t="str">
        <f>VLOOKUP($A462,'Medical Examinations'!$A:$J,4,FALSE)</f>
        <v>No</v>
      </c>
      <c r="E462" s="26" t="str">
        <f>VLOOKUP($A462,'Medical Examinations'!$A:$J,5,FALSE)</f>
        <v>No</v>
      </c>
      <c r="F462" s="26" t="str">
        <f>VLOOKUP($A462,'Medical Examinations'!$A:$J,6,FALSE)</f>
        <v>Yes</v>
      </c>
      <c r="G462" s="26">
        <f>VLOOKUP($A462,'Medical Examinations'!$A:$J,7,FALSE)</f>
        <v>1</v>
      </c>
      <c r="H462" s="26" t="str">
        <f>VLOOKUP($A462,'Medical Examinations'!$A:$J,8,FALSE)</f>
        <v>yes</v>
      </c>
      <c r="I462" s="26" t="str">
        <f>VLOOKUP($A462,'Medical Examinations'!$A:$J,9,FALSE)</f>
        <v>Overweight</v>
      </c>
      <c r="J462" s="26" t="str">
        <f>VLOOKUP($A462,'Medical Examinations'!$A:$J,10,FALSE)</f>
        <v>Normal</v>
      </c>
      <c r="K462">
        <f>VLOOKUP($A462,'Hospitalisation Details'!$A:$K,6,FALSE)</f>
        <v>21774.32</v>
      </c>
      <c r="L462" t="str">
        <f>VLOOKUP($A462,'Hospitalisation Details'!$A:$K,7,FALSE)</f>
        <v>tier - 3</v>
      </c>
      <c r="M462" t="str">
        <f>VLOOKUP($A462,'Hospitalisation Details'!$A:$K,8,FALSE)</f>
        <v>tier - 2</v>
      </c>
      <c r="N462" t="str">
        <f>VLOOKUP($A462,'Hospitalisation Details'!$A:$K,9,FALSE)</f>
        <v>R1012</v>
      </c>
      <c r="O462">
        <f>VLOOKUP($A462,'Hospitalisation Details'!$A:$K,10,FALSE)</f>
        <v>29126</v>
      </c>
      <c r="P462">
        <f>VLOOKUP($A462,'Hospitalisation Details'!$A:$K,11,FALSE)</f>
        <v>43</v>
      </c>
      <c r="Q462" t="str">
        <f>VLOOKUP($A462,'Customer Names'!$A:$E,4,FALSE)</f>
        <v xml:space="preserve"> Carolyn</v>
      </c>
    </row>
    <row r="463" spans="1:17" x14ac:dyDescent="0.25">
      <c r="A463" s="23" t="s">
        <v>1910</v>
      </c>
      <c r="B463" s="48">
        <f>VLOOKUP($A463,'Medical Examinations'!$A:$J,2,FALSE)</f>
        <v>25.27</v>
      </c>
      <c r="C463" s="48">
        <f>VLOOKUP($A463,'Medical Examinations'!$A:$J,3,FALSE)</f>
        <v>5.29</v>
      </c>
      <c r="D463" s="23" t="str">
        <f>VLOOKUP($A463,'Medical Examinations'!$A:$J,4,FALSE)</f>
        <v>No</v>
      </c>
      <c r="E463" s="23" t="str">
        <f>VLOOKUP($A463,'Medical Examinations'!$A:$J,5,FALSE)</f>
        <v>No</v>
      </c>
      <c r="F463" s="23" t="str">
        <f>VLOOKUP($A463,'Medical Examinations'!$A:$J,6,FALSE)</f>
        <v>Yes</v>
      </c>
      <c r="G463" s="23">
        <f>VLOOKUP($A463,'Medical Examinations'!$A:$J,7,FALSE)</f>
        <v>1</v>
      </c>
      <c r="H463" s="23" t="str">
        <f>VLOOKUP($A463,'Medical Examinations'!$A:$J,8,FALSE)</f>
        <v>yes</v>
      </c>
      <c r="I463" s="23" t="str">
        <f>VLOOKUP($A463,'Medical Examinations'!$A:$J,9,FALSE)</f>
        <v>Overweight</v>
      </c>
      <c r="J463" s="23" t="str">
        <f>VLOOKUP($A463,'Medical Examinations'!$A:$J,10,FALSE)</f>
        <v>Normal</v>
      </c>
      <c r="K463">
        <f>VLOOKUP($A463,'Hospitalisation Details'!$A:$K,6,FALSE)</f>
        <v>21771.34</v>
      </c>
      <c r="L463" t="str">
        <f>VLOOKUP($A463,'Hospitalisation Details'!$A:$K,7,FALSE)</f>
        <v>tier - 3</v>
      </c>
      <c r="M463" t="str">
        <f>VLOOKUP($A463,'Hospitalisation Details'!$A:$K,8,FALSE)</f>
        <v>tier - 1</v>
      </c>
      <c r="N463" t="str">
        <f>VLOOKUP($A463,'Hospitalisation Details'!$A:$K,9,FALSE)</f>
        <v>R1024</v>
      </c>
      <c r="O463">
        <f>VLOOKUP($A463,'Hospitalisation Details'!$A:$K,10,FALSE)</f>
        <v>29118</v>
      </c>
      <c r="P463">
        <f>VLOOKUP($A463,'Hospitalisation Details'!$A:$K,11,FALSE)</f>
        <v>43</v>
      </c>
      <c r="Q463" t="str">
        <f>VLOOKUP($A463,'Customer Names'!$A:$E,4,FALSE)</f>
        <v xml:space="preserve"> Lindsey</v>
      </c>
    </row>
    <row r="464" spans="1:17" x14ac:dyDescent="0.25">
      <c r="A464" s="26" t="s">
        <v>1909</v>
      </c>
      <c r="B464" s="47">
        <f>VLOOKUP($A464,'Medical Examinations'!$A:$J,2,FALSE)</f>
        <v>23.655000000000001</v>
      </c>
      <c r="C464" s="47">
        <f>VLOOKUP($A464,'Medical Examinations'!$A:$J,3,FALSE)</f>
        <v>4.8600000000000003</v>
      </c>
      <c r="D464" s="26" t="str">
        <f>VLOOKUP($A464,'Medical Examinations'!$A:$J,4,FALSE)</f>
        <v>yes</v>
      </c>
      <c r="E464" s="26" t="str">
        <f>VLOOKUP($A464,'Medical Examinations'!$A:$J,5,FALSE)</f>
        <v>No</v>
      </c>
      <c r="F464" s="26" t="str">
        <f>VLOOKUP($A464,'Medical Examinations'!$A:$J,6,FALSE)</f>
        <v>No</v>
      </c>
      <c r="G464" s="26">
        <f>VLOOKUP($A464,'Medical Examinations'!$A:$J,7,FALSE)</f>
        <v>0</v>
      </c>
      <c r="H464" s="26" t="str">
        <f>VLOOKUP($A464,'Medical Examinations'!$A:$J,8,FALSE)</f>
        <v>yes</v>
      </c>
      <c r="I464" s="26" t="str">
        <f>VLOOKUP($A464,'Medical Examinations'!$A:$J,9,FALSE)</f>
        <v>Normal Weight</v>
      </c>
      <c r="J464" s="26" t="str">
        <f>VLOOKUP($A464,'Medical Examinations'!$A:$J,10,FALSE)</f>
        <v>Normal</v>
      </c>
      <c r="K464">
        <f>VLOOKUP($A464,'Hospitalisation Details'!$A:$K,6,FALSE)</f>
        <v>21677.279999999999</v>
      </c>
      <c r="L464" t="str">
        <f>VLOOKUP($A464,'Hospitalisation Details'!$A:$K,7,FALSE)</f>
        <v>tier - 3</v>
      </c>
      <c r="M464" t="str">
        <f>VLOOKUP($A464,'Hospitalisation Details'!$A:$K,8,FALSE)</f>
        <v>tier - 1</v>
      </c>
      <c r="N464" t="str">
        <f>VLOOKUP($A464,'Hospitalisation Details'!$A:$K,9,FALSE)</f>
        <v>R1012</v>
      </c>
      <c r="O464">
        <f>VLOOKUP($A464,'Hospitalisation Details'!$A:$K,10,FALSE)</f>
        <v>27959</v>
      </c>
      <c r="P464">
        <f>VLOOKUP($A464,'Hospitalisation Details'!$A:$K,11,FALSE)</f>
        <v>46</v>
      </c>
      <c r="Q464" t="str">
        <f>VLOOKUP($A464,'Customer Names'!$A:$E,4,FALSE)</f>
        <v xml:space="preserve"> Marissa D</v>
      </c>
    </row>
    <row r="465" spans="1:17" x14ac:dyDescent="0.25">
      <c r="A465" s="23" t="s">
        <v>1908</v>
      </c>
      <c r="B465" s="48">
        <f>VLOOKUP($A465,'Medical Examinations'!$A:$J,2,FALSE)</f>
        <v>55.05</v>
      </c>
      <c r="C465" s="48">
        <f>VLOOKUP($A465,'Medical Examinations'!$A:$J,3,FALSE)</f>
        <v>7.66</v>
      </c>
      <c r="D465" s="23" t="str">
        <f>VLOOKUP($A465,'Medical Examinations'!$A:$J,4,FALSE)</f>
        <v>No</v>
      </c>
      <c r="E465" s="23" t="str">
        <f>VLOOKUP($A465,'Medical Examinations'!$A:$J,5,FALSE)</f>
        <v>No</v>
      </c>
      <c r="F465" s="23" t="str">
        <f>VLOOKUP($A465,'Medical Examinations'!$A:$J,6,FALSE)</f>
        <v>No</v>
      </c>
      <c r="G465" s="23">
        <f>VLOOKUP($A465,'Medical Examinations'!$A:$J,7,FALSE)</f>
        <v>0</v>
      </c>
      <c r="H465" s="23" t="str">
        <f>VLOOKUP($A465,'Medical Examinations'!$A:$J,8,FALSE)</f>
        <v>No</v>
      </c>
      <c r="I465" s="23" t="str">
        <f>VLOOKUP($A465,'Medical Examinations'!$A:$J,9,FALSE)</f>
        <v>Obesity</v>
      </c>
      <c r="J465" s="23" t="str">
        <f>VLOOKUP($A465,'Medical Examinations'!$A:$J,10,FALSE)</f>
        <v>Diabetes</v>
      </c>
      <c r="K465">
        <f>VLOOKUP($A465,'Hospitalisation Details'!$A:$K,6,FALSE)</f>
        <v>21661.16</v>
      </c>
      <c r="L465" t="str">
        <f>VLOOKUP($A465,'Hospitalisation Details'!$A:$K,7,FALSE)</f>
        <v>tier - 2</v>
      </c>
      <c r="M465" t="str">
        <f>VLOOKUP($A465,'Hospitalisation Details'!$A:$K,8,FALSE)</f>
        <v>tier - 2</v>
      </c>
      <c r="N465" t="str">
        <f>VLOOKUP($A465,'Hospitalisation Details'!$A:$K,9,FALSE)</f>
        <v>R1012</v>
      </c>
      <c r="O465">
        <f>VLOOKUP($A465,'Hospitalisation Details'!$A:$K,10,FALSE)</f>
        <v>22966</v>
      </c>
      <c r="P465">
        <f>VLOOKUP($A465,'Hospitalisation Details'!$A:$K,11,FALSE)</f>
        <v>60</v>
      </c>
      <c r="Q465" t="str">
        <f>VLOOKUP($A465,'Customer Names'!$A:$E,4,FALSE)</f>
        <v xml:space="preserve"> Jean Luc</v>
      </c>
    </row>
    <row r="466" spans="1:17" x14ac:dyDescent="0.25">
      <c r="A466" s="26" t="s">
        <v>1907</v>
      </c>
      <c r="B466" s="47">
        <f>VLOOKUP($A466,'Medical Examinations'!$A:$J,2,FALSE)</f>
        <v>24.89</v>
      </c>
      <c r="C466" s="47">
        <f>VLOOKUP($A466,'Medical Examinations'!$A:$J,3,FALSE)</f>
        <v>6.1</v>
      </c>
      <c r="D466" s="26" t="str">
        <f>VLOOKUP($A466,'Medical Examinations'!$A:$J,4,FALSE)</f>
        <v>yes</v>
      </c>
      <c r="E466" s="26" t="str">
        <f>VLOOKUP($A466,'Medical Examinations'!$A:$J,5,FALSE)</f>
        <v>No</v>
      </c>
      <c r="F466" s="26" t="str">
        <f>VLOOKUP($A466,'Medical Examinations'!$A:$J,6,FALSE)</f>
        <v>Yes</v>
      </c>
      <c r="G466" s="26">
        <f>VLOOKUP($A466,'Medical Examinations'!$A:$J,7,FALSE)</f>
        <v>1</v>
      </c>
      <c r="H466" s="26" t="str">
        <f>VLOOKUP($A466,'Medical Examinations'!$A:$J,8,FALSE)</f>
        <v>yes</v>
      </c>
      <c r="I466" s="26" t="str">
        <f>VLOOKUP($A466,'Medical Examinations'!$A:$J,9,FALSE)</f>
        <v>Normal Weight</v>
      </c>
      <c r="J466" s="26" t="str">
        <f>VLOOKUP($A466,'Medical Examinations'!$A:$J,10,FALSE)</f>
        <v>Prediabetes</v>
      </c>
      <c r="K466">
        <f>VLOOKUP($A466,'Hospitalisation Details'!$A:$K,6,FALSE)</f>
        <v>21659.93</v>
      </c>
      <c r="L466" t="str">
        <f>VLOOKUP($A466,'Hospitalisation Details'!$A:$K,7,FALSE)</f>
        <v>tier - 3</v>
      </c>
      <c r="M466" t="str">
        <f>VLOOKUP($A466,'Hospitalisation Details'!$A:$K,8,FALSE)</f>
        <v>tier - 3</v>
      </c>
      <c r="N466" t="str">
        <f>VLOOKUP($A466,'Hospitalisation Details'!$A:$K,9,FALSE)</f>
        <v>R1024</v>
      </c>
      <c r="O466">
        <f>VLOOKUP($A466,'Hospitalisation Details'!$A:$K,10,FALSE)</f>
        <v>30675</v>
      </c>
      <c r="P466">
        <f>VLOOKUP($A466,'Hospitalisation Details'!$A:$K,11,FALSE)</f>
        <v>39</v>
      </c>
      <c r="Q466" t="str">
        <f>VLOOKUP($A466,'Customer Names'!$A:$E,4,FALSE)</f>
        <v xml:space="preserve"> Danielle</v>
      </c>
    </row>
    <row r="467" spans="1:17" x14ac:dyDescent="0.25">
      <c r="A467" s="23" t="s">
        <v>1906</v>
      </c>
      <c r="B467" s="48">
        <f>VLOOKUP($A467,'Medical Examinations'!$A:$J,2,FALSE)</f>
        <v>18.715</v>
      </c>
      <c r="C467" s="48">
        <f>VLOOKUP($A467,'Medical Examinations'!$A:$J,3,FALSE)</f>
        <v>4.4400000000000004</v>
      </c>
      <c r="D467" s="23" t="str">
        <f>VLOOKUP($A467,'Medical Examinations'!$A:$J,4,FALSE)</f>
        <v>No</v>
      </c>
      <c r="E467" s="23" t="str">
        <f>VLOOKUP($A467,'Medical Examinations'!$A:$J,5,FALSE)</f>
        <v>No</v>
      </c>
      <c r="F467" s="23" t="str">
        <f>VLOOKUP($A467,'Medical Examinations'!$A:$J,6,FALSE)</f>
        <v>No</v>
      </c>
      <c r="G467" s="23">
        <f>VLOOKUP($A467,'Medical Examinations'!$A:$J,7,FALSE)</f>
        <v>0</v>
      </c>
      <c r="H467" s="23" t="str">
        <f>VLOOKUP($A467,'Medical Examinations'!$A:$J,8,FALSE)</f>
        <v>No</v>
      </c>
      <c r="I467" s="23" t="str">
        <f>VLOOKUP($A467,'Medical Examinations'!$A:$J,9,FALSE)</f>
        <v>Normal Weight</v>
      </c>
      <c r="J467" s="23" t="str">
        <f>VLOOKUP($A467,'Medical Examinations'!$A:$J,10,FALSE)</f>
        <v>Normal</v>
      </c>
      <c r="K467">
        <f>VLOOKUP($A467,'Hospitalisation Details'!$A:$K,6,FALSE)</f>
        <v>21595.38</v>
      </c>
      <c r="L467" t="str">
        <f>VLOOKUP($A467,'Hospitalisation Details'!$A:$K,7,FALSE)</f>
        <v>tier - 2</v>
      </c>
      <c r="M467" t="str">
        <f>VLOOKUP($A467,'Hospitalisation Details'!$A:$K,8,FALSE)</f>
        <v>tier - 3</v>
      </c>
      <c r="N467" t="str">
        <f>VLOOKUP($A467,'Hospitalisation Details'!$A:$K,9,FALSE)</f>
        <v>R1012</v>
      </c>
      <c r="O467">
        <f>VLOOKUP($A467,'Hospitalisation Details'!$A:$K,10,FALSE)</f>
        <v>36323</v>
      </c>
      <c r="P467">
        <f>VLOOKUP($A467,'Hospitalisation Details'!$A:$K,11,FALSE)</f>
        <v>23</v>
      </c>
      <c r="Q467" t="str">
        <f>VLOOKUP($A467,'Customer Names'!$A:$E,4,FALSE)</f>
        <v xml:space="preserve"> Jim</v>
      </c>
    </row>
    <row r="468" spans="1:17" x14ac:dyDescent="0.25">
      <c r="A468" s="26" t="s">
        <v>1905</v>
      </c>
      <c r="B468" s="47">
        <f>VLOOKUP($A468,'Medical Examinations'!$A:$J,2,FALSE)</f>
        <v>28.12</v>
      </c>
      <c r="C468" s="47">
        <f>VLOOKUP($A468,'Medical Examinations'!$A:$J,3,FALSE)</f>
        <v>6.15</v>
      </c>
      <c r="D468" s="26" t="str">
        <f>VLOOKUP($A468,'Medical Examinations'!$A:$J,4,FALSE)</f>
        <v>No</v>
      </c>
      <c r="E468" s="26" t="str">
        <f>VLOOKUP($A468,'Medical Examinations'!$A:$J,5,FALSE)</f>
        <v>No</v>
      </c>
      <c r="F468" s="26" t="str">
        <f>VLOOKUP($A468,'Medical Examinations'!$A:$J,6,FALSE)</f>
        <v>No</v>
      </c>
      <c r="G468" s="26">
        <f>VLOOKUP($A468,'Medical Examinations'!$A:$J,7,FALSE)</f>
        <v>0</v>
      </c>
      <c r="H468" s="26" t="str">
        <f>VLOOKUP($A468,'Medical Examinations'!$A:$J,8,FALSE)</f>
        <v>yes</v>
      </c>
      <c r="I468" s="26" t="str">
        <f>VLOOKUP($A468,'Medical Examinations'!$A:$J,9,FALSE)</f>
        <v>Overweight</v>
      </c>
      <c r="J468" s="26" t="str">
        <f>VLOOKUP($A468,'Medical Examinations'!$A:$J,10,FALSE)</f>
        <v>Prediabetes</v>
      </c>
      <c r="K468">
        <f>VLOOKUP($A468,'Hospitalisation Details'!$A:$K,6,FALSE)</f>
        <v>21472.48</v>
      </c>
      <c r="L468" t="str">
        <f>VLOOKUP($A468,'Hospitalisation Details'!$A:$K,7,FALSE)</f>
        <v>tier - 2</v>
      </c>
      <c r="M468" t="str">
        <f>VLOOKUP($A468,'Hospitalisation Details'!$A:$K,8,FALSE)</f>
        <v>tier - 2</v>
      </c>
      <c r="N468" t="str">
        <f>VLOOKUP($A468,'Hospitalisation Details'!$A:$K,9,FALSE)</f>
        <v>R1012</v>
      </c>
      <c r="O468">
        <f>VLOOKUP($A468,'Hospitalisation Details'!$A:$K,10,FALSE)</f>
        <v>33198</v>
      </c>
      <c r="P468">
        <f>VLOOKUP($A468,'Hospitalisation Details'!$A:$K,11,FALSE)</f>
        <v>32</v>
      </c>
      <c r="Q468" t="str">
        <f>VLOOKUP($A468,'Customer Names'!$A:$E,4,FALSE)</f>
        <v xml:space="preserve"> Matthew T</v>
      </c>
    </row>
    <row r="469" spans="1:17" x14ac:dyDescent="0.25">
      <c r="A469" s="23" t="s">
        <v>1904</v>
      </c>
      <c r="B469" s="48">
        <f>VLOOKUP($A469,'Medical Examinations'!$A:$J,2,FALSE)</f>
        <v>26.6</v>
      </c>
      <c r="C469" s="48">
        <f>VLOOKUP($A469,'Medical Examinations'!$A:$J,3,FALSE)</f>
        <v>4.53</v>
      </c>
      <c r="D469" s="23" t="str">
        <f>VLOOKUP($A469,'Medical Examinations'!$A:$J,4,FALSE)</f>
        <v>No</v>
      </c>
      <c r="E469" s="23" t="str">
        <f>VLOOKUP($A469,'Medical Examinations'!$A:$J,5,FALSE)</f>
        <v>No</v>
      </c>
      <c r="F469" s="23" t="str">
        <f>VLOOKUP($A469,'Medical Examinations'!$A:$J,6,FALSE)</f>
        <v>No</v>
      </c>
      <c r="G469" s="23">
        <f>VLOOKUP($A469,'Medical Examinations'!$A:$J,7,FALSE)</f>
        <v>0</v>
      </c>
      <c r="H469" s="23" t="str">
        <f>VLOOKUP($A469,'Medical Examinations'!$A:$J,8,FALSE)</f>
        <v>yes</v>
      </c>
      <c r="I469" s="23" t="str">
        <f>VLOOKUP($A469,'Medical Examinations'!$A:$J,9,FALSE)</f>
        <v>Overweight</v>
      </c>
      <c r="J469" s="23" t="str">
        <f>VLOOKUP($A469,'Medical Examinations'!$A:$J,10,FALSE)</f>
        <v>Normal</v>
      </c>
      <c r="K469">
        <f>VLOOKUP($A469,'Hospitalisation Details'!$A:$K,6,FALSE)</f>
        <v>21348.71</v>
      </c>
      <c r="L469" t="str">
        <f>VLOOKUP($A469,'Hospitalisation Details'!$A:$K,7,FALSE)</f>
        <v>tier - 2</v>
      </c>
      <c r="M469" t="str">
        <f>VLOOKUP($A469,'Hospitalisation Details'!$A:$K,8,FALSE)</f>
        <v>tier - 1</v>
      </c>
      <c r="N469" t="str">
        <f>VLOOKUP($A469,'Hospitalisation Details'!$A:$K,9,FALSE)</f>
        <v>R1012</v>
      </c>
      <c r="O469">
        <f>VLOOKUP($A469,'Hospitalisation Details'!$A:$K,10,FALSE)</f>
        <v>29468</v>
      </c>
      <c r="P469">
        <f>VLOOKUP($A469,'Hospitalisation Details'!$A:$K,11,FALSE)</f>
        <v>42</v>
      </c>
      <c r="Q469" t="str">
        <f>VLOOKUP($A469,'Customer Names'!$A:$E,4,FALSE)</f>
        <v xml:space="preserve"> Rachel L.</v>
      </c>
    </row>
    <row r="470" spans="1:17" x14ac:dyDescent="0.25">
      <c r="A470" s="26" t="s">
        <v>1903</v>
      </c>
      <c r="B470" s="47">
        <f>VLOOKUP($A470,'Medical Examinations'!$A:$J,2,FALSE)</f>
        <v>30.114999999999998</v>
      </c>
      <c r="C470" s="47">
        <f>VLOOKUP($A470,'Medical Examinations'!$A:$J,3,FALSE)</f>
        <v>5.48</v>
      </c>
      <c r="D470" s="26" t="str">
        <f>VLOOKUP($A470,'Medical Examinations'!$A:$J,4,FALSE)</f>
        <v>No</v>
      </c>
      <c r="E470" s="26" t="str">
        <f>VLOOKUP($A470,'Medical Examinations'!$A:$J,5,FALSE)</f>
        <v>yes</v>
      </c>
      <c r="F470" s="26" t="str">
        <f>VLOOKUP($A470,'Medical Examinations'!$A:$J,6,FALSE)</f>
        <v>No</v>
      </c>
      <c r="G470" s="26">
        <f>VLOOKUP($A470,'Medical Examinations'!$A:$J,7,FALSE)</f>
        <v>1</v>
      </c>
      <c r="H470" s="26" t="str">
        <f>VLOOKUP($A470,'Medical Examinations'!$A:$J,8,FALSE)</f>
        <v>No</v>
      </c>
      <c r="I470" s="26" t="str">
        <f>VLOOKUP($A470,'Medical Examinations'!$A:$J,9,FALSE)</f>
        <v>Obesity</v>
      </c>
      <c r="J470" s="26" t="str">
        <f>VLOOKUP($A470,'Medical Examinations'!$A:$J,10,FALSE)</f>
        <v>Normal</v>
      </c>
      <c r="K470">
        <f>VLOOKUP($A470,'Hospitalisation Details'!$A:$K,6,FALSE)</f>
        <v>21344.85</v>
      </c>
      <c r="L470" t="str">
        <f>VLOOKUP($A470,'Hospitalisation Details'!$A:$K,7,FALSE)</f>
        <v>tier - 3</v>
      </c>
      <c r="M470" t="str">
        <f>VLOOKUP($A470,'Hospitalisation Details'!$A:$K,8,FALSE)</f>
        <v>tier - 1</v>
      </c>
      <c r="N470" t="str">
        <f>VLOOKUP($A470,'Hospitalisation Details'!$A:$K,9,FALSE)</f>
        <v>R1024</v>
      </c>
      <c r="O470">
        <f>VLOOKUP($A470,'Hospitalisation Details'!$A:$K,10,FALSE)</f>
        <v>38203</v>
      </c>
      <c r="P470">
        <f>VLOOKUP($A470,'Hospitalisation Details'!$A:$K,11,FALSE)</f>
        <v>18</v>
      </c>
      <c r="Q470" t="str">
        <f>VLOOKUP($A470,'Customer Names'!$A:$E,4,FALSE)</f>
        <v xml:space="preserve"> Corina</v>
      </c>
    </row>
    <row r="471" spans="1:17" x14ac:dyDescent="0.25">
      <c r="A471" s="23" t="s">
        <v>1902</v>
      </c>
      <c r="B471" s="48">
        <f>VLOOKUP($A471,'Medical Examinations'!$A:$J,2,FALSE)</f>
        <v>24.605</v>
      </c>
      <c r="C471" s="48">
        <f>VLOOKUP($A471,'Medical Examinations'!$A:$J,3,FALSE)</f>
        <v>5.48</v>
      </c>
      <c r="D471" s="23" t="str">
        <f>VLOOKUP($A471,'Medical Examinations'!$A:$J,4,FALSE)</f>
        <v>No</v>
      </c>
      <c r="E471" s="23" t="str">
        <f>VLOOKUP($A471,'Medical Examinations'!$A:$J,5,FALSE)</f>
        <v>No</v>
      </c>
      <c r="F471" s="23" t="str">
        <f>VLOOKUP($A471,'Medical Examinations'!$A:$J,6,FALSE)</f>
        <v>No</v>
      </c>
      <c r="G471" s="23">
        <f>VLOOKUP($A471,'Medical Examinations'!$A:$J,7,FALSE)</f>
        <v>0</v>
      </c>
      <c r="H471" s="23" t="str">
        <f>VLOOKUP($A471,'Medical Examinations'!$A:$J,8,FALSE)</f>
        <v>yes</v>
      </c>
      <c r="I471" s="23" t="str">
        <f>VLOOKUP($A471,'Medical Examinations'!$A:$J,9,FALSE)</f>
        <v>Normal Weight</v>
      </c>
      <c r="J471" s="23" t="str">
        <f>VLOOKUP($A471,'Medical Examinations'!$A:$J,10,FALSE)</f>
        <v>Normal</v>
      </c>
      <c r="K471">
        <f>VLOOKUP($A471,'Hospitalisation Details'!$A:$K,6,FALSE)</f>
        <v>21259.38</v>
      </c>
      <c r="L471" t="str">
        <f>VLOOKUP($A471,'Hospitalisation Details'!$A:$K,7,FALSE)</f>
        <v>tier - 3</v>
      </c>
      <c r="M471" t="str">
        <f>VLOOKUP($A471,'Hospitalisation Details'!$A:$K,8,FALSE)</f>
        <v>tier - 3</v>
      </c>
      <c r="N471" t="str">
        <f>VLOOKUP($A471,'Hospitalisation Details'!$A:$K,9,FALSE)</f>
        <v>R1019</v>
      </c>
      <c r="O471">
        <f>VLOOKUP($A471,'Hospitalisation Details'!$A:$K,10,FALSE)</f>
        <v>29565</v>
      </c>
      <c r="P471">
        <f>VLOOKUP($A471,'Hospitalisation Details'!$A:$K,11,FALSE)</f>
        <v>42</v>
      </c>
      <c r="Q471" t="str">
        <f>VLOOKUP($A471,'Customer Names'!$A:$E,4,FALSE)</f>
        <v xml:space="preserve"> Guannan</v>
      </c>
    </row>
    <row r="472" spans="1:17" x14ac:dyDescent="0.25">
      <c r="A472" s="26" t="s">
        <v>1901</v>
      </c>
      <c r="B472" s="47">
        <f>VLOOKUP($A472,'Medical Examinations'!$A:$J,2,FALSE)</f>
        <v>29.6</v>
      </c>
      <c r="C472" s="47">
        <f>VLOOKUP($A472,'Medical Examinations'!$A:$J,3,FALSE)</f>
        <v>8.1</v>
      </c>
      <c r="D472" s="26" t="str">
        <f>VLOOKUP($A472,'Medical Examinations'!$A:$J,4,FALSE)</f>
        <v>No</v>
      </c>
      <c r="E472" s="26" t="str">
        <f>VLOOKUP($A472,'Medical Examinations'!$A:$J,5,FALSE)</f>
        <v>No</v>
      </c>
      <c r="F472" s="26" t="str">
        <f>VLOOKUP($A472,'Medical Examinations'!$A:$J,6,FALSE)</f>
        <v>No</v>
      </c>
      <c r="G472" s="26">
        <f>VLOOKUP($A472,'Medical Examinations'!$A:$J,7,FALSE)</f>
        <v>0</v>
      </c>
      <c r="H472" s="26" t="str">
        <f>VLOOKUP($A472,'Medical Examinations'!$A:$J,8,FALSE)</f>
        <v>No</v>
      </c>
      <c r="I472" s="26" t="str">
        <f>VLOOKUP($A472,'Medical Examinations'!$A:$J,9,FALSE)</f>
        <v>Overweight</v>
      </c>
      <c r="J472" s="26" t="str">
        <f>VLOOKUP($A472,'Medical Examinations'!$A:$J,10,FALSE)</f>
        <v>Diabetes</v>
      </c>
      <c r="K472">
        <f>VLOOKUP($A472,'Hospitalisation Details'!$A:$K,6,FALSE)</f>
        <v>21232.18</v>
      </c>
      <c r="L472" t="str">
        <f>VLOOKUP($A472,'Hospitalisation Details'!$A:$K,7,FALSE)</f>
        <v>tier - 3</v>
      </c>
      <c r="M472" t="str">
        <f>VLOOKUP($A472,'Hospitalisation Details'!$A:$K,8,FALSE)</f>
        <v>tier - 2</v>
      </c>
      <c r="N472" t="str">
        <f>VLOOKUP($A472,'Hospitalisation Details'!$A:$K,9,FALSE)</f>
        <v>R1011</v>
      </c>
      <c r="O472">
        <f>VLOOKUP($A472,'Hospitalisation Details'!$A:$K,10,FALSE)</f>
        <v>27275</v>
      </c>
      <c r="P472">
        <f>VLOOKUP($A472,'Hospitalisation Details'!$A:$K,11,FALSE)</f>
        <v>48</v>
      </c>
      <c r="Q472" t="str">
        <f>VLOOKUP($A472,'Customer Names'!$A:$E,4,FALSE)</f>
        <v xml:space="preserve"> Don</v>
      </c>
    </row>
    <row r="473" spans="1:17" x14ac:dyDescent="0.25">
      <c r="A473" s="23" t="s">
        <v>1900</v>
      </c>
      <c r="B473" s="48">
        <f>VLOOKUP($A473,'Medical Examinations'!$A:$J,2,FALSE)</f>
        <v>24.42</v>
      </c>
      <c r="C473" s="48">
        <f>VLOOKUP($A473,'Medical Examinations'!$A:$J,3,FALSE)</f>
        <v>7.16</v>
      </c>
      <c r="D473" s="23" t="str">
        <f>VLOOKUP($A473,'Medical Examinations'!$A:$J,4,FALSE)</f>
        <v>No</v>
      </c>
      <c r="E473" s="23" t="str">
        <f>VLOOKUP($A473,'Medical Examinations'!$A:$J,5,FALSE)</f>
        <v>No</v>
      </c>
      <c r="F473" s="23" t="str">
        <f>VLOOKUP($A473,'Medical Examinations'!$A:$J,6,FALSE)</f>
        <v>No</v>
      </c>
      <c r="G473" s="23">
        <f>VLOOKUP($A473,'Medical Examinations'!$A:$J,7,FALSE)</f>
        <v>0</v>
      </c>
      <c r="H473" s="23" t="str">
        <f>VLOOKUP($A473,'Medical Examinations'!$A:$J,8,FALSE)</f>
        <v>yes</v>
      </c>
      <c r="I473" s="23" t="str">
        <f>VLOOKUP($A473,'Medical Examinations'!$A:$J,9,FALSE)</f>
        <v>Normal Weight</v>
      </c>
      <c r="J473" s="23" t="str">
        <f>VLOOKUP($A473,'Medical Examinations'!$A:$J,10,FALSE)</f>
        <v>Diabetes</v>
      </c>
      <c r="K473">
        <f>VLOOKUP($A473,'Hospitalisation Details'!$A:$K,6,FALSE)</f>
        <v>21223.68</v>
      </c>
      <c r="L473" t="str">
        <f>VLOOKUP($A473,'Hospitalisation Details'!$A:$K,7,FALSE)</f>
        <v>tier - 3</v>
      </c>
      <c r="M473" t="str">
        <f>VLOOKUP($A473,'Hospitalisation Details'!$A:$K,8,FALSE)</f>
        <v>tier - 2</v>
      </c>
      <c r="N473" t="str">
        <f>VLOOKUP($A473,'Hospitalisation Details'!$A:$K,9,FALSE)</f>
        <v>R1013</v>
      </c>
      <c r="O473">
        <f>VLOOKUP($A473,'Hospitalisation Details'!$A:$K,10,FALSE)</f>
        <v>27316</v>
      </c>
      <c r="P473">
        <f>VLOOKUP($A473,'Hospitalisation Details'!$A:$K,11,FALSE)</f>
        <v>48</v>
      </c>
      <c r="Q473" t="str">
        <f>VLOOKUP($A473,'Customer Names'!$A:$E,4,FALSE)</f>
        <v xml:space="preserve"> Chris</v>
      </c>
    </row>
    <row r="474" spans="1:17" x14ac:dyDescent="0.25">
      <c r="A474" s="26" t="s">
        <v>1899</v>
      </c>
      <c r="B474" s="47">
        <f>VLOOKUP($A474,'Medical Examinations'!$A:$J,2,FALSE)</f>
        <v>20.9</v>
      </c>
      <c r="C474" s="47">
        <f>VLOOKUP($A474,'Medical Examinations'!$A:$J,3,FALSE)</f>
        <v>4.55</v>
      </c>
      <c r="D474" s="26" t="str">
        <f>VLOOKUP($A474,'Medical Examinations'!$A:$J,4,FALSE)</f>
        <v>yes</v>
      </c>
      <c r="E474" s="26" t="str">
        <f>VLOOKUP($A474,'Medical Examinations'!$A:$J,5,FALSE)</f>
        <v>No</v>
      </c>
      <c r="F474" s="26" t="str">
        <f>VLOOKUP($A474,'Medical Examinations'!$A:$J,6,FALSE)</f>
        <v>Yes</v>
      </c>
      <c r="G474" s="26">
        <f>VLOOKUP($A474,'Medical Examinations'!$A:$J,7,FALSE)</f>
        <v>1</v>
      </c>
      <c r="H474" s="26" t="str">
        <f>VLOOKUP($A474,'Medical Examinations'!$A:$J,8,FALSE)</f>
        <v>yes</v>
      </c>
      <c r="I474" s="26" t="str">
        <f>VLOOKUP($A474,'Medical Examinations'!$A:$J,9,FALSE)</f>
        <v>Normal Weight</v>
      </c>
      <c r="J474" s="26" t="str">
        <f>VLOOKUP($A474,'Medical Examinations'!$A:$J,10,FALSE)</f>
        <v>Normal</v>
      </c>
      <c r="K474">
        <f>VLOOKUP($A474,'Hospitalisation Details'!$A:$K,6,FALSE)</f>
        <v>21195.82</v>
      </c>
      <c r="L474" t="str">
        <f>VLOOKUP($A474,'Hospitalisation Details'!$A:$K,7,FALSE)</f>
        <v>tier - 3</v>
      </c>
      <c r="M474" t="str">
        <f>VLOOKUP($A474,'Hospitalisation Details'!$A:$K,8,FALSE)</f>
        <v>tier - 1</v>
      </c>
      <c r="N474" t="str">
        <f>VLOOKUP($A474,'Hospitalisation Details'!$A:$K,9,FALSE)</f>
        <v>R1013</v>
      </c>
      <c r="O474">
        <f>VLOOKUP($A474,'Hospitalisation Details'!$A:$K,10,FALSE)</f>
        <v>25441</v>
      </c>
      <c r="P474">
        <f>VLOOKUP($A474,'Hospitalisation Details'!$A:$K,11,FALSE)</f>
        <v>53</v>
      </c>
      <c r="Q474" t="str">
        <f>VLOOKUP($A474,'Customer Names'!$A:$E,4,FALSE)</f>
        <v xml:space="preserve"> Gavin V.</v>
      </c>
    </row>
    <row r="475" spans="1:17" x14ac:dyDescent="0.25">
      <c r="A475" s="23" t="s">
        <v>1898</v>
      </c>
      <c r="B475" s="48">
        <f>VLOOKUP($A475,'Medical Examinations'!$A:$J,2,FALSE)</f>
        <v>22.895</v>
      </c>
      <c r="C475" s="48">
        <f>VLOOKUP($A475,'Medical Examinations'!$A:$J,3,FALSE)</f>
        <v>6.03</v>
      </c>
      <c r="D475" s="23" t="str">
        <f>VLOOKUP($A475,'Medical Examinations'!$A:$J,4,FALSE)</f>
        <v>No</v>
      </c>
      <c r="E475" s="23" t="str">
        <f>VLOOKUP($A475,'Medical Examinations'!$A:$J,5,FALSE)</f>
        <v>No</v>
      </c>
      <c r="F475" s="23" t="str">
        <f>VLOOKUP($A475,'Medical Examinations'!$A:$J,6,FALSE)</f>
        <v>No</v>
      </c>
      <c r="G475" s="23">
        <f>VLOOKUP($A475,'Medical Examinations'!$A:$J,7,FALSE)</f>
        <v>0</v>
      </c>
      <c r="H475" s="23" t="str">
        <f>VLOOKUP($A475,'Medical Examinations'!$A:$J,8,FALSE)</f>
        <v>yes</v>
      </c>
      <c r="I475" s="23" t="str">
        <f>VLOOKUP($A475,'Medical Examinations'!$A:$J,9,FALSE)</f>
        <v>Normal Weight</v>
      </c>
      <c r="J475" s="23" t="str">
        <f>VLOOKUP($A475,'Medical Examinations'!$A:$J,10,FALSE)</f>
        <v>Prediabetes</v>
      </c>
      <c r="K475">
        <f>VLOOKUP($A475,'Hospitalisation Details'!$A:$K,6,FALSE)</f>
        <v>21098.55</v>
      </c>
      <c r="L475" t="str">
        <f>VLOOKUP($A475,'Hospitalisation Details'!$A:$K,7,FALSE)</f>
        <v>tier - 3</v>
      </c>
      <c r="M475" t="str">
        <f>VLOOKUP($A475,'Hospitalisation Details'!$A:$K,8,FALSE)</f>
        <v>tier - 3</v>
      </c>
      <c r="N475" t="str">
        <f>VLOOKUP($A475,'Hospitalisation Details'!$A:$K,9,FALSE)</f>
        <v>R1012</v>
      </c>
      <c r="O475">
        <f>VLOOKUP($A475,'Hospitalisation Details'!$A:$K,10,FALSE)</f>
        <v>28452</v>
      </c>
      <c r="P475">
        <f>VLOOKUP($A475,'Hospitalisation Details'!$A:$K,11,FALSE)</f>
        <v>45</v>
      </c>
      <c r="Q475" t="str">
        <f>VLOOKUP($A475,'Customer Names'!$A:$E,4,FALSE)</f>
        <v xml:space="preserve"> David</v>
      </c>
    </row>
    <row r="476" spans="1:17" x14ac:dyDescent="0.25">
      <c r="A476" s="26" t="s">
        <v>1897</v>
      </c>
      <c r="B476" s="47">
        <f>VLOOKUP($A476,'Medical Examinations'!$A:$J,2,FALSE)</f>
        <v>28.3</v>
      </c>
      <c r="C476" s="47">
        <f>VLOOKUP($A476,'Medical Examinations'!$A:$J,3,FALSE)</f>
        <v>5.47</v>
      </c>
      <c r="D476" s="26" t="str">
        <f>VLOOKUP($A476,'Medical Examinations'!$A:$J,4,FALSE)</f>
        <v>yes</v>
      </c>
      <c r="E476" s="26" t="str">
        <f>VLOOKUP($A476,'Medical Examinations'!$A:$J,5,FALSE)</f>
        <v>No</v>
      </c>
      <c r="F476" s="26" t="str">
        <f>VLOOKUP($A476,'Medical Examinations'!$A:$J,6,FALSE)</f>
        <v>Yes</v>
      </c>
      <c r="G476" s="26">
        <f>VLOOKUP($A476,'Medical Examinations'!$A:$J,7,FALSE)</f>
        <v>1</v>
      </c>
      <c r="H476" s="26" t="str">
        <f>VLOOKUP($A476,'Medical Examinations'!$A:$J,8,FALSE)</f>
        <v>yes</v>
      </c>
      <c r="I476" s="26" t="str">
        <f>VLOOKUP($A476,'Medical Examinations'!$A:$J,9,FALSE)</f>
        <v>Overweight</v>
      </c>
      <c r="J476" s="26" t="str">
        <f>VLOOKUP($A476,'Medical Examinations'!$A:$J,10,FALSE)</f>
        <v>Normal</v>
      </c>
      <c r="K476">
        <f>VLOOKUP($A476,'Hospitalisation Details'!$A:$K,6,FALSE)</f>
        <v>21082.16</v>
      </c>
      <c r="L476" t="str">
        <f>VLOOKUP($A476,'Hospitalisation Details'!$A:$K,7,FALSE)</f>
        <v>tier - 3</v>
      </c>
      <c r="M476" t="str">
        <f>VLOOKUP($A476,'Hospitalisation Details'!$A:$K,8,FALSE)</f>
        <v>tier - 2</v>
      </c>
      <c r="N476" t="str">
        <f>VLOOKUP($A476,'Hospitalisation Details'!$A:$K,9,FALSE)</f>
        <v>R1011</v>
      </c>
      <c r="O476">
        <f>VLOOKUP($A476,'Hospitalisation Details'!$A:$K,10,FALSE)</f>
        <v>30499</v>
      </c>
      <c r="P476">
        <f>VLOOKUP($A476,'Hospitalisation Details'!$A:$K,11,FALSE)</f>
        <v>39</v>
      </c>
      <c r="Q476" t="str">
        <f>VLOOKUP($A476,'Customer Names'!$A:$E,4,FALSE)</f>
        <v xml:space="preserve"> Jatin</v>
      </c>
    </row>
    <row r="477" spans="1:17" x14ac:dyDescent="0.25">
      <c r="A477" s="23" t="s">
        <v>1895</v>
      </c>
      <c r="B477" s="48">
        <f>VLOOKUP($A477,'Medical Examinations'!$A:$J,2,FALSE)</f>
        <v>54.3</v>
      </c>
      <c r="C477" s="48">
        <f>VLOOKUP($A477,'Medical Examinations'!$A:$J,3,FALSE)</f>
        <v>4.1500000000000004</v>
      </c>
      <c r="D477" s="23" t="str">
        <f>VLOOKUP($A477,'Medical Examinations'!$A:$J,4,FALSE)</f>
        <v>yes</v>
      </c>
      <c r="E477" s="23" t="str">
        <f>VLOOKUP($A477,'Medical Examinations'!$A:$J,5,FALSE)</f>
        <v>No</v>
      </c>
      <c r="F477" s="23" t="str">
        <f>VLOOKUP($A477,'Medical Examinations'!$A:$J,6,FALSE)</f>
        <v>No</v>
      </c>
      <c r="G477" s="23">
        <f>VLOOKUP($A477,'Medical Examinations'!$A:$J,7,FALSE)</f>
        <v>1</v>
      </c>
      <c r="H477" s="23" t="str">
        <f>VLOOKUP($A477,'Medical Examinations'!$A:$J,8,FALSE)</f>
        <v>No</v>
      </c>
      <c r="I477" s="23" t="str">
        <f>VLOOKUP($A477,'Medical Examinations'!$A:$J,9,FALSE)</f>
        <v>Obesity</v>
      </c>
      <c r="J477" s="23" t="str">
        <f>VLOOKUP($A477,'Medical Examinations'!$A:$J,10,FALSE)</f>
        <v>Normal</v>
      </c>
      <c r="K477">
        <f>VLOOKUP($A477,'Hospitalisation Details'!$A:$K,6,FALSE)</f>
        <v>20893.060000000001</v>
      </c>
      <c r="L477" t="str">
        <f>VLOOKUP($A477,'Hospitalisation Details'!$A:$K,7,FALSE)</f>
        <v>tier - 2</v>
      </c>
      <c r="M477" t="str">
        <f>VLOOKUP($A477,'Hospitalisation Details'!$A:$K,8,FALSE)</f>
        <v>tier - 3</v>
      </c>
      <c r="N477" t="str">
        <f>VLOOKUP($A477,'Hospitalisation Details'!$A:$K,9,FALSE)</f>
        <v>R1012</v>
      </c>
      <c r="O477">
        <f>VLOOKUP($A477,'Hospitalisation Details'!$A:$K,10,FALSE)</f>
        <v>23700</v>
      </c>
      <c r="P477">
        <f>VLOOKUP($A477,'Hospitalisation Details'!$A:$K,11,FALSE)</f>
        <v>58</v>
      </c>
      <c r="Q477" t="str">
        <f>VLOOKUP($A477,'Customer Names'!$A:$E,4,FALSE)</f>
        <v xml:space="preserve"> J P. II</v>
      </c>
    </row>
    <row r="478" spans="1:17" x14ac:dyDescent="0.25">
      <c r="A478" s="26" t="s">
        <v>1894</v>
      </c>
      <c r="B478" s="47">
        <f>VLOOKUP($A478,'Medical Examinations'!$A:$J,2,FALSE)</f>
        <v>33.344999999999999</v>
      </c>
      <c r="C478" s="47">
        <f>VLOOKUP($A478,'Medical Examinations'!$A:$J,3,FALSE)</f>
        <v>11.32</v>
      </c>
      <c r="D478" s="26" t="str">
        <f>VLOOKUP($A478,'Medical Examinations'!$A:$J,4,FALSE)</f>
        <v>yes</v>
      </c>
      <c r="E478" s="26" t="str">
        <f>VLOOKUP($A478,'Medical Examinations'!$A:$J,5,FALSE)</f>
        <v>No</v>
      </c>
      <c r="F478" s="26" t="str">
        <f>VLOOKUP($A478,'Medical Examinations'!$A:$J,6,FALSE)</f>
        <v>No</v>
      </c>
      <c r="G478" s="26">
        <f>VLOOKUP($A478,'Medical Examinations'!$A:$J,7,FALSE)</f>
        <v>1</v>
      </c>
      <c r="H478" s="26" t="str">
        <f>VLOOKUP($A478,'Medical Examinations'!$A:$J,8,FALSE)</f>
        <v>No</v>
      </c>
      <c r="I478" s="26" t="str">
        <f>VLOOKUP($A478,'Medical Examinations'!$A:$J,9,FALSE)</f>
        <v>Obesity</v>
      </c>
      <c r="J478" s="26" t="str">
        <f>VLOOKUP($A478,'Medical Examinations'!$A:$J,10,FALSE)</f>
        <v>Diabetes</v>
      </c>
      <c r="K478">
        <f>VLOOKUP($A478,'Hospitalisation Details'!$A:$K,6,FALSE)</f>
        <v>20878.78</v>
      </c>
      <c r="L478" t="str">
        <f>VLOOKUP($A478,'Hospitalisation Details'!$A:$K,7,FALSE)</f>
        <v>tier - 2</v>
      </c>
      <c r="M478" t="str">
        <f>VLOOKUP($A478,'Hospitalisation Details'!$A:$K,8,FALSE)</f>
        <v>tier - 1</v>
      </c>
      <c r="N478" t="str">
        <f>VLOOKUP($A478,'Hospitalisation Details'!$A:$K,9,FALSE)</f>
        <v>R1024</v>
      </c>
      <c r="O478">
        <f>VLOOKUP($A478,'Hospitalisation Details'!$A:$K,10,FALSE)</f>
        <v>27736</v>
      </c>
      <c r="P478">
        <f>VLOOKUP($A478,'Hospitalisation Details'!$A:$K,11,FALSE)</f>
        <v>47</v>
      </c>
      <c r="Q478" t="str">
        <f>VLOOKUP($A478,'Customer Names'!$A:$E,4,FALSE)</f>
        <v xml:space="preserve"> Angela M.</v>
      </c>
    </row>
    <row r="479" spans="1:17" x14ac:dyDescent="0.25">
      <c r="A479" s="23" t="s">
        <v>1893</v>
      </c>
      <c r="B479" s="48">
        <f>VLOOKUP($A479,'Medical Examinations'!$A:$J,2,FALSE)</f>
        <v>33</v>
      </c>
      <c r="C479" s="48">
        <f>VLOOKUP($A479,'Medical Examinations'!$A:$J,3,FALSE)</f>
        <v>9.51</v>
      </c>
      <c r="D479" s="23" t="str">
        <f>VLOOKUP($A479,'Medical Examinations'!$A:$J,4,FALSE)</f>
        <v>yes</v>
      </c>
      <c r="E479" s="23" t="str">
        <f>VLOOKUP($A479,'Medical Examinations'!$A:$J,5,FALSE)</f>
        <v>No</v>
      </c>
      <c r="F479" s="23" t="str">
        <f>VLOOKUP($A479,'Medical Examinations'!$A:$J,6,FALSE)</f>
        <v>No</v>
      </c>
      <c r="G479" s="23">
        <f>VLOOKUP($A479,'Medical Examinations'!$A:$J,7,FALSE)</f>
        <v>0</v>
      </c>
      <c r="H479" s="23" t="str">
        <f>VLOOKUP($A479,'Medical Examinations'!$A:$J,8,FALSE)</f>
        <v>No</v>
      </c>
      <c r="I479" s="23" t="str">
        <f>VLOOKUP($A479,'Medical Examinations'!$A:$J,9,FALSE)</f>
        <v>Obesity</v>
      </c>
      <c r="J479" s="23" t="str">
        <f>VLOOKUP($A479,'Medical Examinations'!$A:$J,10,FALSE)</f>
        <v>Diabetes</v>
      </c>
      <c r="K479">
        <f>VLOOKUP($A479,'Hospitalisation Details'!$A:$K,6,FALSE)</f>
        <v>20781.490000000002</v>
      </c>
      <c r="L479" t="str">
        <f>VLOOKUP($A479,'Hospitalisation Details'!$A:$K,7,FALSE)</f>
        <v>tier - 2</v>
      </c>
      <c r="M479" t="str">
        <f>VLOOKUP($A479,'Hospitalisation Details'!$A:$K,8,FALSE)</f>
        <v>tier - 3</v>
      </c>
      <c r="N479" t="str">
        <f>VLOOKUP($A479,'Hospitalisation Details'!$A:$K,9,FALSE)</f>
        <v>R1013</v>
      </c>
      <c r="O479">
        <f>VLOOKUP($A479,'Hospitalisation Details'!$A:$K,10,FALSE)</f>
        <v>24723</v>
      </c>
      <c r="P479">
        <f>VLOOKUP($A479,'Hospitalisation Details'!$A:$K,11,FALSE)</f>
        <v>55</v>
      </c>
      <c r="Q479" t="str">
        <f>VLOOKUP($A479,'Customer Names'!$A:$E,4,FALSE)</f>
        <v xml:space="preserve"> Blake K.</v>
      </c>
    </row>
    <row r="480" spans="1:17" x14ac:dyDescent="0.25">
      <c r="A480" s="26" t="s">
        <v>1892</v>
      </c>
      <c r="B480" s="47">
        <f>VLOOKUP($A480,'Medical Examinations'!$A:$J,2,FALSE)</f>
        <v>28.024999999999999</v>
      </c>
      <c r="C480" s="47">
        <f>VLOOKUP($A480,'Medical Examinations'!$A:$J,3,FALSE)</f>
        <v>7.67</v>
      </c>
      <c r="D480" s="26" t="str">
        <f>VLOOKUP($A480,'Medical Examinations'!$A:$J,4,FALSE)</f>
        <v>yes</v>
      </c>
      <c r="E480" s="26" t="str">
        <f>VLOOKUP($A480,'Medical Examinations'!$A:$J,5,FALSE)</f>
        <v>No</v>
      </c>
      <c r="F480" s="26" t="str">
        <f>VLOOKUP($A480,'Medical Examinations'!$A:$J,6,FALSE)</f>
        <v>No</v>
      </c>
      <c r="G480" s="26">
        <f>VLOOKUP($A480,'Medical Examinations'!$A:$J,7,FALSE)</f>
        <v>1</v>
      </c>
      <c r="H480" s="26" t="str">
        <f>VLOOKUP($A480,'Medical Examinations'!$A:$J,8,FALSE)</f>
        <v>yes</v>
      </c>
      <c r="I480" s="26" t="str">
        <f>VLOOKUP($A480,'Medical Examinations'!$A:$J,9,FALSE)</f>
        <v>Overweight</v>
      </c>
      <c r="J480" s="26" t="str">
        <f>VLOOKUP($A480,'Medical Examinations'!$A:$J,10,FALSE)</f>
        <v>Diabetes</v>
      </c>
      <c r="K480">
        <f>VLOOKUP($A480,'Hospitalisation Details'!$A:$K,6,FALSE)</f>
        <v>20773.63</v>
      </c>
      <c r="L480" t="str">
        <f>VLOOKUP($A480,'Hospitalisation Details'!$A:$K,7,FALSE)</f>
        <v>tier - 2</v>
      </c>
      <c r="M480" t="str">
        <f>VLOOKUP($A480,'Hospitalisation Details'!$A:$K,8,FALSE)</f>
        <v>tier - 3</v>
      </c>
      <c r="N480" t="str">
        <f>VLOOKUP($A480,'Hospitalisation Details'!$A:$K,9,FALSE)</f>
        <v>R1017</v>
      </c>
      <c r="O480">
        <f>VLOOKUP($A480,'Hospitalisation Details'!$A:$K,10,FALSE)</f>
        <v>31628</v>
      </c>
      <c r="P480">
        <f>VLOOKUP($A480,'Hospitalisation Details'!$A:$K,11,FALSE)</f>
        <v>36</v>
      </c>
      <c r="Q480" t="str">
        <f>VLOOKUP($A480,'Customer Names'!$A:$E,4,FALSE)</f>
        <v xml:space="preserve"> Brian T.</v>
      </c>
    </row>
    <row r="481" spans="1:17" x14ac:dyDescent="0.25">
      <c r="A481" s="23" t="s">
        <v>1891</v>
      </c>
      <c r="B481" s="48">
        <f>VLOOKUP($A481,'Medical Examinations'!$A:$J,2,FALSE)</f>
        <v>28.69</v>
      </c>
      <c r="C481" s="48">
        <f>VLOOKUP($A481,'Medical Examinations'!$A:$J,3,FALSE)</f>
        <v>6.23</v>
      </c>
      <c r="D481" s="23" t="str">
        <f>VLOOKUP($A481,'Medical Examinations'!$A:$J,4,FALSE)</f>
        <v>No</v>
      </c>
      <c r="E481" s="23" t="str">
        <f>VLOOKUP($A481,'Medical Examinations'!$A:$J,5,FALSE)</f>
        <v>No</v>
      </c>
      <c r="F481" s="23" t="str">
        <f>VLOOKUP($A481,'Medical Examinations'!$A:$J,6,FALSE)</f>
        <v>No</v>
      </c>
      <c r="G481" s="23">
        <f>VLOOKUP($A481,'Medical Examinations'!$A:$J,7,FALSE)</f>
        <v>1</v>
      </c>
      <c r="H481" s="23" t="str">
        <f>VLOOKUP($A481,'Medical Examinations'!$A:$J,8,FALSE)</f>
        <v>yes</v>
      </c>
      <c r="I481" s="23" t="str">
        <f>VLOOKUP($A481,'Medical Examinations'!$A:$J,9,FALSE)</f>
        <v>Overweight</v>
      </c>
      <c r="J481" s="23" t="str">
        <f>VLOOKUP($A481,'Medical Examinations'!$A:$J,10,FALSE)</f>
        <v>Prediabetes</v>
      </c>
      <c r="K481">
        <f>VLOOKUP($A481,'Hospitalisation Details'!$A:$K,6,FALSE)</f>
        <v>20745.990000000002</v>
      </c>
      <c r="L481" t="str">
        <f>VLOOKUP($A481,'Hospitalisation Details'!$A:$K,7,FALSE)</f>
        <v>tier - 3</v>
      </c>
      <c r="M481" t="str">
        <f>VLOOKUP($A481,'Hospitalisation Details'!$A:$K,8,FALSE)</f>
        <v>tier - 1</v>
      </c>
      <c r="N481" t="str">
        <f>VLOOKUP($A481,'Hospitalisation Details'!$A:$K,9,FALSE)</f>
        <v>R1012</v>
      </c>
      <c r="O481">
        <f>VLOOKUP($A481,'Hospitalisation Details'!$A:$K,10,FALSE)</f>
        <v>33861</v>
      </c>
      <c r="P481">
        <f>VLOOKUP($A481,'Hospitalisation Details'!$A:$K,11,FALSE)</f>
        <v>30</v>
      </c>
      <c r="Q481" t="str">
        <f>VLOOKUP($A481,'Customer Names'!$A:$E,4,FALSE)</f>
        <v xml:space="preserve"> Damon</v>
      </c>
    </row>
    <row r="482" spans="1:17" x14ac:dyDescent="0.25">
      <c r="A482" s="26" t="s">
        <v>1890</v>
      </c>
      <c r="B482" s="47">
        <f>VLOOKUP($A482,'Medical Examinations'!$A:$J,2,FALSE)</f>
        <v>40.28</v>
      </c>
      <c r="C482" s="47">
        <f>VLOOKUP($A482,'Medical Examinations'!$A:$J,3,FALSE)</f>
        <v>8.9</v>
      </c>
      <c r="D482" s="26" t="str">
        <f>VLOOKUP($A482,'Medical Examinations'!$A:$J,4,FALSE)</f>
        <v>No</v>
      </c>
      <c r="E482" s="26" t="str">
        <f>VLOOKUP($A482,'Medical Examinations'!$A:$J,5,FALSE)</f>
        <v>No</v>
      </c>
      <c r="F482" s="26" t="str">
        <f>VLOOKUP($A482,'Medical Examinations'!$A:$J,6,FALSE)</f>
        <v>No</v>
      </c>
      <c r="G482" s="26">
        <f>VLOOKUP($A482,'Medical Examinations'!$A:$J,7,FALSE)</f>
        <v>0</v>
      </c>
      <c r="H482" s="26" t="str">
        <f>VLOOKUP($A482,'Medical Examinations'!$A:$J,8,FALSE)</f>
        <v>No</v>
      </c>
      <c r="I482" s="26" t="str">
        <f>VLOOKUP($A482,'Medical Examinations'!$A:$J,9,FALSE)</f>
        <v>Obesity</v>
      </c>
      <c r="J482" s="26" t="str">
        <f>VLOOKUP($A482,'Medical Examinations'!$A:$J,10,FALSE)</f>
        <v>Diabetes</v>
      </c>
      <c r="K482">
        <f>VLOOKUP($A482,'Hospitalisation Details'!$A:$K,6,FALSE)</f>
        <v>20709.02</v>
      </c>
      <c r="L482" t="str">
        <f>VLOOKUP($A482,'Hospitalisation Details'!$A:$K,7,FALSE)</f>
        <v>tier - 3</v>
      </c>
      <c r="M482" t="str">
        <f>VLOOKUP($A482,'Hospitalisation Details'!$A:$K,8,FALSE)</f>
        <v>tier - 2</v>
      </c>
      <c r="N482" t="str">
        <f>VLOOKUP($A482,'Hospitalisation Details'!$A:$K,9,FALSE)</f>
        <v>R1019</v>
      </c>
      <c r="O482">
        <f>VLOOKUP($A482,'Hospitalisation Details'!$A:$K,10,FALSE)</f>
        <v>23955</v>
      </c>
      <c r="P482">
        <f>VLOOKUP($A482,'Hospitalisation Details'!$A:$K,11,FALSE)</f>
        <v>57</v>
      </c>
      <c r="Q482" t="str">
        <f>VLOOKUP($A482,'Customer Names'!$A:$E,4,FALSE)</f>
        <v xml:space="preserve"> Jeffrey</v>
      </c>
    </row>
    <row r="483" spans="1:17" x14ac:dyDescent="0.25">
      <c r="A483" s="23" t="s">
        <v>1889</v>
      </c>
      <c r="B483" s="48">
        <f>VLOOKUP($A483,'Medical Examinations'!$A:$J,2,FALSE)</f>
        <v>37.299999999999997</v>
      </c>
      <c r="C483" s="48">
        <f>VLOOKUP($A483,'Medical Examinations'!$A:$J,3,FALSE)</f>
        <v>7.79</v>
      </c>
      <c r="D483" s="23" t="str">
        <f>VLOOKUP($A483,'Medical Examinations'!$A:$J,4,FALSE)</f>
        <v>yes</v>
      </c>
      <c r="E483" s="23" t="str">
        <f>VLOOKUP($A483,'Medical Examinations'!$A:$J,5,FALSE)</f>
        <v>No</v>
      </c>
      <c r="F483" s="23" t="str">
        <f>VLOOKUP($A483,'Medical Examinations'!$A:$J,6,FALSE)</f>
        <v>No</v>
      </c>
      <c r="G483" s="23">
        <f>VLOOKUP($A483,'Medical Examinations'!$A:$J,7,FALSE)</f>
        <v>0</v>
      </c>
      <c r="H483" s="23" t="str">
        <f>VLOOKUP($A483,'Medical Examinations'!$A:$J,8,FALSE)</f>
        <v>No</v>
      </c>
      <c r="I483" s="23" t="str">
        <f>VLOOKUP($A483,'Medical Examinations'!$A:$J,9,FALSE)</f>
        <v>Obesity</v>
      </c>
      <c r="J483" s="23" t="str">
        <f>VLOOKUP($A483,'Medical Examinations'!$A:$J,10,FALSE)</f>
        <v>Diabetes</v>
      </c>
      <c r="K483">
        <f>VLOOKUP($A483,'Hospitalisation Details'!$A:$K,6,FALSE)</f>
        <v>20630.28</v>
      </c>
      <c r="L483" t="str">
        <f>VLOOKUP($A483,'Hospitalisation Details'!$A:$K,7,FALSE)</f>
        <v>tier - 2</v>
      </c>
      <c r="M483" t="str">
        <f>VLOOKUP($A483,'Hospitalisation Details'!$A:$K,8,FALSE)</f>
        <v>tier - 3</v>
      </c>
      <c r="N483" t="str">
        <f>VLOOKUP($A483,'Hospitalisation Details'!$A:$K,9,FALSE)</f>
        <v>R1011</v>
      </c>
      <c r="O483">
        <f>VLOOKUP($A483,'Hospitalisation Details'!$A:$K,10,FALSE)</f>
        <v>24823</v>
      </c>
      <c r="P483">
        <f>VLOOKUP($A483,'Hospitalisation Details'!$A:$K,11,FALSE)</f>
        <v>55</v>
      </c>
      <c r="Q483" t="str">
        <f>VLOOKUP($A483,'Customer Names'!$A:$E,4,FALSE)</f>
        <v xml:space="preserve"> Malcolm J.</v>
      </c>
    </row>
    <row r="484" spans="1:17" x14ac:dyDescent="0.25">
      <c r="A484" s="26" t="s">
        <v>1888</v>
      </c>
      <c r="B484" s="47">
        <f>VLOOKUP($A484,'Medical Examinations'!$A:$J,2,FALSE)</f>
        <v>54.47</v>
      </c>
      <c r="C484" s="47">
        <f>VLOOKUP($A484,'Medical Examinations'!$A:$J,3,FALSE)</f>
        <v>4.49</v>
      </c>
      <c r="D484" s="26" t="str">
        <f>VLOOKUP($A484,'Medical Examinations'!$A:$J,4,FALSE)</f>
        <v>yes</v>
      </c>
      <c r="E484" s="26" t="str">
        <f>VLOOKUP($A484,'Medical Examinations'!$A:$J,5,FALSE)</f>
        <v>No</v>
      </c>
      <c r="F484" s="26" t="str">
        <f>VLOOKUP($A484,'Medical Examinations'!$A:$J,6,FALSE)</f>
        <v>No</v>
      </c>
      <c r="G484" s="26">
        <f>VLOOKUP($A484,'Medical Examinations'!$A:$J,7,FALSE)</f>
        <v>2</v>
      </c>
      <c r="H484" s="26" t="str">
        <f>VLOOKUP($A484,'Medical Examinations'!$A:$J,8,FALSE)</f>
        <v>No</v>
      </c>
      <c r="I484" s="26" t="str">
        <f>VLOOKUP($A484,'Medical Examinations'!$A:$J,9,FALSE)</f>
        <v>Obesity</v>
      </c>
      <c r="J484" s="26" t="str">
        <f>VLOOKUP($A484,'Medical Examinations'!$A:$J,10,FALSE)</f>
        <v>Normal</v>
      </c>
      <c r="K484">
        <f>VLOOKUP($A484,'Hospitalisation Details'!$A:$K,6,FALSE)</f>
        <v>20568.32</v>
      </c>
      <c r="L484" t="str">
        <f>VLOOKUP($A484,'Hospitalisation Details'!$A:$K,7,FALSE)</f>
        <v>tier - 3</v>
      </c>
      <c r="M484" t="str">
        <f>VLOOKUP($A484,'Hospitalisation Details'!$A:$K,8,FALSE)</f>
        <v>tier - 2</v>
      </c>
      <c r="N484" t="str">
        <f>VLOOKUP($A484,'Hospitalisation Details'!$A:$K,9,FALSE)</f>
        <v>R1012</v>
      </c>
      <c r="O484">
        <f>VLOOKUP($A484,'Hospitalisation Details'!$A:$K,10,FALSE)</f>
        <v>24297</v>
      </c>
      <c r="P484">
        <f>VLOOKUP($A484,'Hospitalisation Details'!$A:$K,11,FALSE)</f>
        <v>56</v>
      </c>
      <c r="Q484" t="str">
        <f>VLOOKUP($A484,'Customer Names'!$A:$E,4,FALSE)</f>
        <v xml:space="preserve"> Margaret B.</v>
      </c>
    </row>
    <row r="485" spans="1:17" x14ac:dyDescent="0.25">
      <c r="A485" s="23" t="s">
        <v>1887</v>
      </c>
      <c r="B485" s="48">
        <f>VLOOKUP($A485,'Medical Examinations'!$A:$J,2,FALSE)</f>
        <v>38.06</v>
      </c>
      <c r="C485" s="48">
        <f>VLOOKUP($A485,'Medical Examinations'!$A:$J,3,FALSE)</f>
        <v>5.24</v>
      </c>
      <c r="D485" s="23" t="str">
        <f>VLOOKUP($A485,'Medical Examinations'!$A:$J,4,FALSE)</f>
        <v>yes</v>
      </c>
      <c r="E485" s="23" t="str">
        <f>VLOOKUP($A485,'Medical Examinations'!$A:$J,5,FALSE)</f>
        <v>No</v>
      </c>
      <c r="F485" s="23" t="str">
        <f>VLOOKUP($A485,'Medical Examinations'!$A:$J,6,FALSE)</f>
        <v>Yes</v>
      </c>
      <c r="G485" s="23">
        <f>VLOOKUP($A485,'Medical Examinations'!$A:$J,7,FALSE)</f>
        <v>1</v>
      </c>
      <c r="H485" s="23" t="str">
        <f>VLOOKUP($A485,'Medical Examinations'!$A:$J,8,FALSE)</f>
        <v>No</v>
      </c>
      <c r="I485" s="23" t="str">
        <f>VLOOKUP($A485,'Medical Examinations'!$A:$J,9,FALSE)</f>
        <v>Obesity</v>
      </c>
      <c r="J485" s="23" t="str">
        <f>VLOOKUP($A485,'Medical Examinations'!$A:$J,10,FALSE)</f>
        <v>Normal</v>
      </c>
      <c r="K485">
        <f>VLOOKUP($A485,'Hospitalisation Details'!$A:$K,6,FALSE)</f>
        <v>20463</v>
      </c>
      <c r="L485" t="str">
        <f>VLOOKUP($A485,'Hospitalisation Details'!$A:$K,7,FALSE)</f>
        <v>tier - 2</v>
      </c>
      <c r="M485" t="str">
        <f>VLOOKUP($A485,'Hospitalisation Details'!$A:$K,8,FALSE)</f>
        <v>tier - 2</v>
      </c>
      <c r="N485" t="str">
        <f>VLOOKUP($A485,'Hospitalisation Details'!$A:$K,9,FALSE)</f>
        <v>R1013</v>
      </c>
      <c r="O485">
        <f>VLOOKUP($A485,'Hospitalisation Details'!$A:$K,10,FALSE)</f>
        <v>25489</v>
      </c>
      <c r="P485">
        <f>VLOOKUP($A485,'Hospitalisation Details'!$A:$K,11,FALSE)</f>
        <v>53</v>
      </c>
      <c r="Q485" t="str">
        <f>VLOOKUP($A485,'Customer Names'!$A:$E,4,FALSE)</f>
        <v xml:space="preserve"> Helen</v>
      </c>
    </row>
    <row r="486" spans="1:17" x14ac:dyDescent="0.25">
      <c r="A486" s="26" t="s">
        <v>1886</v>
      </c>
      <c r="B486" s="47">
        <f>VLOOKUP($A486,'Medical Examinations'!$A:$J,2,FALSE)</f>
        <v>51.47</v>
      </c>
      <c r="C486" s="47">
        <f>VLOOKUP($A486,'Medical Examinations'!$A:$J,3,FALSE)</f>
        <v>9.6</v>
      </c>
      <c r="D486" s="26" t="str">
        <f>VLOOKUP($A486,'Medical Examinations'!$A:$J,4,FALSE)</f>
        <v>No</v>
      </c>
      <c r="E486" s="26" t="str">
        <f>VLOOKUP($A486,'Medical Examinations'!$A:$J,5,FALSE)</f>
        <v>No</v>
      </c>
      <c r="F486" s="26" t="str">
        <f>VLOOKUP($A486,'Medical Examinations'!$A:$J,6,FALSE)</f>
        <v>No</v>
      </c>
      <c r="G486" s="26">
        <f>VLOOKUP($A486,'Medical Examinations'!$A:$J,7,FALSE)</f>
        <v>0</v>
      </c>
      <c r="H486" s="26" t="str">
        <f>VLOOKUP($A486,'Medical Examinations'!$A:$J,8,FALSE)</f>
        <v>No</v>
      </c>
      <c r="I486" s="26" t="str">
        <f>VLOOKUP($A486,'Medical Examinations'!$A:$J,9,FALSE)</f>
        <v>Obesity</v>
      </c>
      <c r="J486" s="26" t="str">
        <f>VLOOKUP($A486,'Medical Examinations'!$A:$J,10,FALSE)</f>
        <v>Diabetes</v>
      </c>
      <c r="K486">
        <f>VLOOKUP($A486,'Hospitalisation Details'!$A:$K,6,FALSE)</f>
        <v>20446.849999999999</v>
      </c>
      <c r="L486" t="str">
        <f>VLOOKUP($A486,'Hospitalisation Details'!$A:$K,7,FALSE)</f>
        <v>tier - 2</v>
      </c>
      <c r="M486" t="str">
        <f>VLOOKUP($A486,'Hospitalisation Details'!$A:$K,8,FALSE)</f>
        <v>tier - 1</v>
      </c>
      <c r="N486" t="str">
        <f>VLOOKUP($A486,'Hospitalisation Details'!$A:$K,9,FALSE)</f>
        <v>R1012</v>
      </c>
      <c r="O486">
        <f>VLOOKUP($A486,'Hospitalisation Details'!$A:$K,10,FALSE)</f>
        <v>22937</v>
      </c>
      <c r="P486">
        <f>VLOOKUP($A486,'Hospitalisation Details'!$A:$K,11,FALSE)</f>
        <v>60</v>
      </c>
      <c r="Q486" t="str">
        <f>VLOOKUP($A486,'Customer Names'!$A:$E,4,FALSE)</f>
        <v xml:space="preserve"> Matthew</v>
      </c>
    </row>
    <row r="487" spans="1:17" x14ac:dyDescent="0.25">
      <c r="A487" s="23" t="s">
        <v>1885</v>
      </c>
      <c r="B487" s="48">
        <f>VLOOKUP($A487,'Medical Examinations'!$A:$J,2,FALSE)</f>
        <v>29.8</v>
      </c>
      <c r="C487" s="48">
        <f>VLOOKUP($A487,'Medical Examinations'!$A:$J,3,FALSE)</f>
        <v>5.78</v>
      </c>
      <c r="D487" s="23" t="str">
        <f>VLOOKUP($A487,'Medical Examinations'!$A:$J,4,FALSE)</f>
        <v>yes</v>
      </c>
      <c r="E487" s="23" t="str">
        <f>VLOOKUP($A487,'Medical Examinations'!$A:$J,5,FALSE)</f>
        <v>No</v>
      </c>
      <c r="F487" s="23" t="str">
        <f>VLOOKUP($A487,'Medical Examinations'!$A:$J,6,FALSE)</f>
        <v>No</v>
      </c>
      <c r="G487" s="23">
        <f>VLOOKUP($A487,'Medical Examinations'!$A:$J,7,FALSE)</f>
        <v>0</v>
      </c>
      <c r="H487" s="23" t="str">
        <f>VLOOKUP($A487,'Medical Examinations'!$A:$J,8,FALSE)</f>
        <v>No</v>
      </c>
      <c r="I487" s="23" t="str">
        <f>VLOOKUP($A487,'Medical Examinations'!$A:$J,9,FALSE)</f>
        <v>Overweight</v>
      </c>
      <c r="J487" s="23" t="str">
        <f>VLOOKUP($A487,'Medical Examinations'!$A:$J,10,FALSE)</f>
        <v>Prediabetes</v>
      </c>
      <c r="K487">
        <f>VLOOKUP($A487,'Hospitalisation Details'!$A:$K,6,FALSE)</f>
        <v>20420.599999999999</v>
      </c>
      <c r="L487" t="str">
        <f>VLOOKUP($A487,'Hospitalisation Details'!$A:$K,7,FALSE)</f>
        <v>tier - 3</v>
      </c>
      <c r="M487" t="str">
        <f>VLOOKUP($A487,'Hospitalisation Details'!$A:$K,8,FALSE)</f>
        <v>tier - 2</v>
      </c>
      <c r="N487" t="str">
        <f>VLOOKUP($A487,'Hospitalisation Details'!$A:$K,9,FALSE)</f>
        <v>R1011</v>
      </c>
      <c r="O487">
        <f>VLOOKUP($A487,'Hospitalisation Details'!$A:$K,10,FALSE)</f>
        <v>31240</v>
      </c>
      <c r="P487">
        <f>VLOOKUP($A487,'Hospitalisation Details'!$A:$K,11,FALSE)</f>
        <v>37</v>
      </c>
      <c r="Q487" t="str">
        <f>VLOOKUP($A487,'Customer Names'!$A:$E,4,FALSE)</f>
        <v xml:space="preserve"> Jeff</v>
      </c>
    </row>
    <row r="488" spans="1:17" x14ac:dyDescent="0.25">
      <c r="A488" s="26" t="s">
        <v>1884</v>
      </c>
      <c r="B488" s="47">
        <f>VLOOKUP($A488,'Medical Examinations'!$A:$J,2,FALSE)</f>
        <v>49.77</v>
      </c>
      <c r="C488" s="47">
        <f>VLOOKUP($A488,'Medical Examinations'!$A:$J,3,FALSE)</f>
        <v>7.02</v>
      </c>
      <c r="D488" s="26" t="str">
        <f>VLOOKUP($A488,'Medical Examinations'!$A:$J,4,FALSE)</f>
        <v>No</v>
      </c>
      <c r="E488" s="26" t="str">
        <f>VLOOKUP($A488,'Medical Examinations'!$A:$J,5,FALSE)</f>
        <v>No</v>
      </c>
      <c r="F488" s="26" t="str">
        <f>VLOOKUP($A488,'Medical Examinations'!$A:$J,6,FALSE)</f>
        <v>No</v>
      </c>
      <c r="G488" s="26">
        <f>VLOOKUP($A488,'Medical Examinations'!$A:$J,7,FALSE)</f>
        <v>0</v>
      </c>
      <c r="H488" s="26" t="str">
        <f>VLOOKUP($A488,'Medical Examinations'!$A:$J,8,FALSE)</f>
        <v>No</v>
      </c>
      <c r="I488" s="26" t="str">
        <f>VLOOKUP($A488,'Medical Examinations'!$A:$J,9,FALSE)</f>
        <v>Obesity</v>
      </c>
      <c r="J488" s="26" t="str">
        <f>VLOOKUP($A488,'Medical Examinations'!$A:$J,10,FALSE)</f>
        <v>Diabetes</v>
      </c>
      <c r="K488">
        <f>VLOOKUP($A488,'Hospitalisation Details'!$A:$K,6,FALSE)</f>
        <v>20354.5</v>
      </c>
      <c r="L488" t="str">
        <f>VLOOKUP($A488,'Hospitalisation Details'!$A:$K,7,FALSE)</f>
        <v>tier - 3</v>
      </c>
      <c r="M488" t="str">
        <f>VLOOKUP($A488,'Hospitalisation Details'!$A:$K,8,FALSE)</f>
        <v>tier - 2</v>
      </c>
      <c r="N488" t="str">
        <f>VLOOKUP($A488,'Hospitalisation Details'!$A:$K,9,FALSE)</f>
        <v>R1026</v>
      </c>
      <c r="O488">
        <f>VLOOKUP($A488,'Hospitalisation Details'!$A:$K,10,FALSE)</f>
        <v>22829</v>
      </c>
      <c r="P488">
        <f>VLOOKUP($A488,'Hospitalisation Details'!$A:$K,11,FALSE)</f>
        <v>60</v>
      </c>
      <c r="Q488" t="str">
        <f>VLOOKUP($A488,'Customer Names'!$A:$E,4,FALSE)</f>
        <v xml:space="preserve"> Tara R</v>
      </c>
    </row>
    <row r="489" spans="1:17" x14ac:dyDescent="0.25">
      <c r="A489" s="23" t="s">
        <v>1883</v>
      </c>
      <c r="B489" s="48">
        <f>VLOOKUP($A489,'Medical Examinations'!$A:$J,2,FALSE)</f>
        <v>25.555</v>
      </c>
      <c r="C489" s="48">
        <f>VLOOKUP($A489,'Medical Examinations'!$A:$J,3,FALSE)</f>
        <v>4.09</v>
      </c>
      <c r="D489" s="23" t="str">
        <f>VLOOKUP($A489,'Medical Examinations'!$A:$J,4,FALSE)</f>
        <v>yes</v>
      </c>
      <c r="E489" s="23" t="str">
        <f>VLOOKUP($A489,'Medical Examinations'!$A:$J,5,FALSE)</f>
        <v>No</v>
      </c>
      <c r="F489" s="23" t="str">
        <f>VLOOKUP($A489,'Medical Examinations'!$A:$J,6,FALSE)</f>
        <v>No</v>
      </c>
      <c r="G489" s="23">
        <f>VLOOKUP($A489,'Medical Examinations'!$A:$J,7,FALSE)</f>
        <v>0</v>
      </c>
      <c r="H489" s="23" t="str">
        <f>VLOOKUP($A489,'Medical Examinations'!$A:$J,8,FALSE)</f>
        <v>yes</v>
      </c>
      <c r="I489" s="23" t="str">
        <f>VLOOKUP($A489,'Medical Examinations'!$A:$J,9,FALSE)</f>
        <v>Overweight</v>
      </c>
      <c r="J489" s="23" t="str">
        <f>VLOOKUP($A489,'Medical Examinations'!$A:$J,10,FALSE)</f>
        <v>Normal</v>
      </c>
      <c r="K489">
        <f>VLOOKUP($A489,'Hospitalisation Details'!$A:$K,6,FALSE)</f>
        <v>20296.86</v>
      </c>
      <c r="L489" t="str">
        <f>VLOOKUP($A489,'Hospitalisation Details'!$A:$K,7,FALSE)</f>
        <v>tier - 3</v>
      </c>
      <c r="M489" t="str">
        <f>VLOOKUP($A489,'Hospitalisation Details'!$A:$K,8,FALSE)</f>
        <v>tier - 1</v>
      </c>
      <c r="N489" t="str">
        <f>VLOOKUP($A489,'Hospitalisation Details'!$A:$K,9,FALSE)</f>
        <v>R1024</v>
      </c>
      <c r="O489">
        <f>VLOOKUP($A489,'Hospitalisation Details'!$A:$K,10,FALSE)</f>
        <v>31307</v>
      </c>
      <c r="P489">
        <f>VLOOKUP($A489,'Hospitalisation Details'!$A:$K,11,FALSE)</f>
        <v>37</v>
      </c>
      <c r="Q489" t="str">
        <f>VLOOKUP($A489,'Customer Names'!$A:$E,4,FALSE)</f>
        <v xml:space="preserve"> Kristin</v>
      </c>
    </row>
    <row r="490" spans="1:17" x14ac:dyDescent="0.25">
      <c r="A490" s="26" t="s">
        <v>1882</v>
      </c>
      <c r="B490" s="47">
        <f>VLOOKUP($A490,'Medical Examinations'!$A:$J,2,FALSE)</f>
        <v>29.64</v>
      </c>
      <c r="C490" s="47">
        <f>VLOOKUP($A490,'Medical Examinations'!$A:$J,3,FALSE)</f>
        <v>4.93</v>
      </c>
      <c r="D490" s="26" t="str">
        <f>VLOOKUP($A490,'Medical Examinations'!$A:$J,4,FALSE)</f>
        <v>No</v>
      </c>
      <c r="E490" s="26" t="str">
        <f>VLOOKUP($A490,'Medical Examinations'!$A:$J,5,FALSE)</f>
        <v>No</v>
      </c>
      <c r="F490" s="26" t="str">
        <f>VLOOKUP($A490,'Medical Examinations'!$A:$J,6,FALSE)</f>
        <v>Yes</v>
      </c>
      <c r="G490" s="26">
        <f>VLOOKUP($A490,'Medical Examinations'!$A:$J,7,FALSE)</f>
        <v>1</v>
      </c>
      <c r="H490" s="26" t="str">
        <f>VLOOKUP($A490,'Medical Examinations'!$A:$J,8,FALSE)</f>
        <v>No</v>
      </c>
      <c r="I490" s="26" t="str">
        <f>VLOOKUP($A490,'Medical Examinations'!$A:$J,9,FALSE)</f>
        <v>Overweight</v>
      </c>
      <c r="J490" s="26" t="str">
        <f>VLOOKUP($A490,'Medical Examinations'!$A:$J,10,FALSE)</f>
        <v>Normal</v>
      </c>
      <c r="K490">
        <f>VLOOKUP($A490,'Hospitalisation Details'!$A:$K,6,FALSE)</f>
        <v>20277.810000000001</v>
      </c>
      <c r="L490" t="str">
        <f>VLOOKUP($A490,'Hospitalisation Details'!$A:$K,7,FALSE)</f>
        <v>tier - 3</v>
      </c>
      <c r="M490" t="str">
        <f>VLOOKUP($A490,'Hospitalisation Details'!$A:$K,8,FALSE)</f>
        <v>tier - 3</v>
      </c>
      <c r="N490" t="str">
        <f>VLOOKUP($A490,'Hospitalisation Details'!$A:$K,9,FALSE)</f>
        <v>R1016</v>
      </c>
      <c r="O490">
        <f>VLOOKUP($A490,'Hospitalisation Details'!$A:$K,10,FALSE)</f>
        <v>34219</v>
      </c>
      <c r="P490">
        <f>VLOOKUP($A490,'Hospitalisation Details'!$A:$K,11,FALSE)</f>
        <v>29</v>
      </c>
      <c r="Q490" t="str">
        <f>VLOOKUP($A490,'Customer Names'!$A:$E,4,FALSE)</f>
        <v xml:space="preserve"> Timothy</v>
      </c>
    </row>
    <row r="491" spans="1:17" x14ac:dyDescent="0.25">
      <c r="A491" s="23" t="s">
        <v>1881</v>
      </c>
      <c r="B491" s="48">
        <f>VLOOKUP($A491,'Medical Examinations'!$A:$J,2,FALSE)</f>
        <v>53.93</v>
      </c>
      <c r="C491" s="48">
        <f>VLOOKUP($A491,'Medical Examinations'!$A:$J,3,FALSE)</f>
        <v>5.34</v>
      </c>
      <c r="D491" s="23" t="str">
        <f>VLOOKUP($A491,'Medical Examinations'!$A:$J,4,FALSE)</f>
        <v>yes</v>
      </c>
      <c r="E491" s="23" t="str">
        <f>VLOOKUP($A491,'Medical Examinations'!$A:$J,5,FALSE)</f>
        <v>No</v>
      </c>
      <c r="F491" s="23" t="str">
        <f>VLOOKUP($A491,'Medical Examinations'!$A:$J,6,FALSE)</f>
        <v>No</v>
      </c>
      <c r="G491" s="23">
        <f>VLOOKUP($A491,'Medical Examinations'!$A:$J,7,FALSE)</f>
        <v>2</v>
      </c>
      <c r="H491" s="23" t="str">
        <f>VLOOKUP($A491,'Medical Examinations'!$A:$J,8,FALSE)</f>
        <v>No</v>
      </c>
      <c r="I491" s="23" t="str">
        <f>VLOOKUP($A491,'Medical Examinations'!$A:$J,9,FALSE)</f>
        <v>Obesity</v>
      </c>
      <c r="J491" s="23" t="str">
        <f>VLOOKUP($A491,'Medical Examinations'!$A:$J,10,FALSE)</f>
        <v>Normal</v>
      </c>
      <c r="K491">
        <f>VLOOKUP($A491,'Hospitalisation Details'!$A:$K,6,FALSE)</f>
        <v>20253.84</v>
      </c>
      <c r="L491" t="str">
        <f>VLOOKUP($A491,'Hospitalisation Details'!$A:$K,7,FALSE)</f>
        <v>tier - 2</v>
      </c>
      <c r="M491" t="str">
        <f>VLOOKUP($A491,'Hospitalisation Details'!$A:$K,8,FALSE)</f>
        <v>tier - 3</v>
      </c>
      <c r="N491" t="str">
        <f>VLOOKUP($A491,'Hospitalisation Details'!$A:$K,9,FALSE)</f>
        <v>R1012</v>
      </c>
      <c r="O491">
        <f>VLOOKUP($A491,'Hospitalisation Details'!$A:$K,10,FALSE)</f>
        <v>24341</v>
      </c>
      <c r="P491">
        <f>VLOOKUP($A491,'Hospitalisation Details'!$A:$K,11,FALSE)</f>
        <v>56</v>
      </c>
      <c r="Q491" t="str">
        <f>VLOOKUP($A491,'Customer Names'!$A:$E,4,FALSE)</f>
        <v xml:space="preserve"> Scott</v>
      </c>
    </row>
    <row r="492" spans="1:17" x14ac:dyDescent="0.25">
      <c r="A492" s="26" t="s">
        <v>1880</v>
      </c>
      <c r="B492" s="47">
        <f>VLOOKUP($A492,'Medical Examinations'!$A:$J,2,FALSE)</f>
        <v>28.024999999999999</v>
      </c>
      <c r="C492" s="47">
        <f>VLOOKUP($A492,'Medical Examinations'!$A:$J,3,FALSE)</f>
        <v>5.65</v>
      </c>
      <c r="D492" s="26" t="str">
        <f>VLOOKUP($A492,'Medical Examinations'!$A:$J,4,FALSE)</f>
        <v>No</v>
      </c>
      <c r="E492" s="26" t="str">
        <f>VLOOKUP($A492,'Medical Examinations'!$A:$J,5,FALSE)</f>
        <v>No</v>
      </c>
      <c r="F492" s="26" t="str">
        <f>VLOOKUP($A492,'Medical Examinations'!$A:$J,6,FALSE)</f>
        <v>No</v>
      </c>
      <c r="G492" s="26">
        <f>VLOOKUP($A492,'Medical Examinations'!$A:$J,7,FALSE)</f>
        <v>1</v>
      </c>
      <c r="H492" s="26" t="str">
        <f>VLOOKUP($A492,'Medical Examinations'!$A:$J,8,FALSE)</f>
        <v>yes</v>
      </c>
      <c r="I492" s="26" t="str">
        <f>VLOOKUP($A492,'Medical Examinations'!$A:$J,9,FALSE)</f>
        <v>Overweight</v>
      </c>
      <c r="J492" s="26" t="str">
        <f>VLOOKUP($A492,'Medical Examinations'!$A:$J,10,FALSE)</f>
        <v>Normal</v>
      </c>
      <c r="K492">
        <f>VLOOKUP($A492,'Hospitalisation Details'!$A:$K,6,FALSE)</f>
        <v>20234.849999999999</v>
      </c>
      <c r="L492" t="str">
        <f>VLOOKUP($A492,'Hospitalisation Details'!$A:$K,7,FALSE)</f>
        <v>tier - 2</v>
      </c>
      <c r="M492" t="str">
        <f>VLOOKUP($A492,'Hospitalisation Details'!$A:$K,8,FALSE)</f>
        <v>tier - 3</v>
      </c>
      <c r="N492" t="str">
        <f>VLOOKUP($A492,'Hospitalisation Details'!$A:$K,9,FALSE)</f>
        <v>R1012</v>
      </c>
      <c r="O492">
        <f>VLOOKUP($A492,'Hospitalisation Details'!$A:$K,10,FALSE)</f>
        <v>32067</v>
      </c>
      <c r="P492">
        <f>VLOOKUP($A492,'Hospitalisation Details'!$A:$K,11,FALSE)</f>
        <v>35</v>
      </c>
      <c r="Q492" t="str">
        <f>VLOOKUP($A492,'Customer Names'!$A:$E,4,FALSE)</f>
        <v xml:space="preserve"> Carly E</v>
      </c>
    </row>
    <row r="493" spans="1:17" x14ac:dyDescent="0.25">
      <c r="A493" s="23" t="s">
        <v>1879</v>
      </c>
      <c r="B493" s="48">
        <f>VLOOKUP($A493,'Medical Examinations'!$A:$J,2,FALSE)</f>
        <v>27.5</v>
      </c>
      <c r="C493" s="48">
        <f>VLOOKUP($A493,'Medical Examinations'!$A:$J,3,FALSE)</f>
        <v>4.49</v>
      </c>
      <c r="D493" s="23" t="str">
        <f>VLOOKUP($A493,'Medical Examinations'!$A:$J,4,FALSE)</f>
        <v>No</v>
      </c>
      <c r="E493" s="23" t="str">
        <f>VLOOKUP($A493,'Medical Examinations'!$A:$J,5,FALSE)</f>
        <v>No</v>
      </c>
      <c r="F493" s="23" t="str">
        <f>VLOOKUP($A493,'Medical Examinations'!$A:$J,6,FALSE)</f>
        <v>No</v>
      </c>
      <c r="G493" s="23">
        <f>VLOOKUP($A493,'Medical Examinations'!$A:$J,7,FALSE)</f>
        <v>0</v>
      </c>
      <c r="H493" s="23" t="str">
        <f>VLOOKUP($A493,'Medical Examinations'!$A:$J,8,FALSE)</f>
        <v>No</v>
      </c>
      <c r="I493" s="23" t="str">
        <f>VLOOKUP($A493,'Medical Examinations'!$A:$J,9,FALSE)</f>
        <v>Overweight</v>
      </c>
      <c r="J493" s="23" t="str">
        <f>VLOOKUP($A493,'Medical Examinations'!$A:$J,10,FALSE)</f>
        <v>Normal</v>
      </c>
      <c r="K493">
        <f>VLOOKUP($A493,'Hospitalisation Details'!$A:$K,6,FALSE)</f>
        <v>20177.669999999998</v>
      </c>
      <c r="L493" t="str">
        <f>VLOOKUP($A493,'Hospitalisation Details'!$A:$K,7,FALSE)</f>
        <v>tier - 2</v>
      </c>
      <c r="M493" t="str">
        <f>VLOOKUP($A493,'Hospitalisation Details'!$A:$K,8,FALSE)</f>
        <v>tier - 1</v>
      </c>
      <c r="N493" t="str">
        <f>VLOOKUP($A493,'Hospitalisation Details'!$A:$K,9,FALSE)</f>
        <v>R1011</v>
      </c>
      <c r="O493">
        <f>VLOOKUP($A493,'Hospitalisation Details'!$A:$K,10,FALSE)</f>
        <v>34493</v>
      </c>
      <c r="P493">
        <f>VLOOKUP($A493,'Hospitalisation Details'!$A:$K,11,FALSE)</f>
        <v>29</v>
      </c>
      <c r="Q493" t="str">
        <f>VLOOKUP($A493,'Customer Names'!$A:$E,4,FALSE)</f>
        <v xml:space="preserve"> Lisa</v>
      </c>
    </row>
    <row r="494" spans="1:17" x14ac:dyDescent="0.25">
      <c r="A494" s="26" t="s">
        <v>1878</v>
      </c>
      <c r="B494" s="47">
        <f>VLOOKUP($A494,'Medical Examinations'!$A:$J,2,FALSE)</f>
        <v>21.8</v>
      </c>
      <c r="C494" s="47">
        <f>VLOOKUP($A494,'Medical Examinations'!$A:$J,3,FALSE)</f>
        <v>10.55</v>
      </c>
      <c r="D494" s="26" t="str">
        <f>VLOOKUP($A494,'Medical Examinations'!$A:$J,4,FALSE)</f>
        <v>No</v>
      </c>
      <c r="E494" s="26" t="str">
        <f>VLOOKUP($A494,'Medical Examinations'!$A:$J,5,FALSE)</f>
        <v>No</v>
      </c>
      <c r="F494" s="26" t="str">
        <f>VLOOKUP($A494,'Medical Examinations'!$A:$J,6,FALSE)</f>
        <v>No</v>
      </c>
      <c r="G494" s="26">
        <f>VLOOKUP($A494,'Medical Examinations'!$A:$J,7,FALSE)</f>
        <v>0</v>
      </c>
      <c r="H494" s="26" t="str">
        <f>VLOOKUP($A494,'Medical Examinations'!$A:$J,8,FALSE)</f>
        <v>yes</v>
      </c>
      <c r="I494" s="26" t="str">
        <f>VLOOKUP($A494,'Medical Examinations'!$A:$J,9,FALSE)</f>
        <v>Normal Weight</v>
      </c>
      <c r="J494" s="26" t="str">
        <f>VLOOKUP($A494,'Medical Examinations'!$A:$J,10,FALSE)</f>
        <v>Diabetes</v>
      </c>
      <c r="K494">
        <f>VLOOKUP($A494,'Hospitalisation Details'!$A:$K,6,FALSE)</f>
        <v>20167.34</v>
      </c>
      <c r="L494" t="str">
        <f>VLOOKUP($A494,'Hospitalisation Details'!$A:$K,7,FALSE)</f>
        <v>tier - 3</v>
      </c>
      <c r="M494" t="str">
        <f>VLOOKUP($A494,'Hospitalisation Details'!$A:$K,8,FALSE)</f>
        <v>tier - 3</v>
      </c>
      <c r="N494" t="str">
        <f>VLOOKUP($A494,'Hospitalisation Details'!$A:$K,9,FALSE)</f>
        <v>R1011</v>
      </c>
      <c r="O494">
        <f>VLOOKUP($A494,'Hospitalisation Details'!$A:$K,10,FALSE)</f>
        <v>37446</v>
      </c>
      <c r="P494">
        <f>VLOOKUP($A494,'Hospitalisation Details'!$A:$K,11,FALSE)</f>
        <v>20</v>
      </c>
      <c r="Q494" t="str">
        <f>VLOOKUP($A494,'Customer Names'!$A:$E,4,FALSE)</f>
        <v xml:space="preserve"> Stacey</v>
      </c>
    </row>
    <row r="495" spans="1:17" x14ac:dyDescent="0.25">
      <c r="A495" s="23" t="s">
        <v>1877</v>
      </c>
      <c r="B495" s="48">
        <f>VLOOKUP($A495,'Medical Examinations'!$A:$J,2,FALSE)</f>
        <v>26.41</v>
      </c>
      <c r="C495" s="48">
        <f>VLOOKUP($A495,'Medical Examinations'!$A:$J,3,FALSE)</f>
        <v>4.92</v>
      </c>
      <c r="D495" s="23" t="str">
        <f>VLOOKUP($A495,'Medical Examinations'!$A:$J,4,FALSE)</f>
        <v>yes</v>
      </c>
      <c r="E495" s="23" t="str">
        <f>VLOOKUP($A495,'Medical Examinations'!$A:$J,5,FALSE)</f>
        <v>No</v>
      </c>
      <c r="F495" s="23" t="str">
        <f>VLOOKUP($A495,'Medical Examinations'!$A:$J,6,FALSE)</f>
        <v>Yes</v>
      </c>
      <c r="G495" s="23">
        <f>VLOOKUP($A495,'Medical Examinations'!$A:$J,7,FALSE)</f>
        <v>1</v>
      </c>
      <c r="H495" s="23" t="str">
        <f>VLOOKUP($A495,'Medical Examinations'!$A:$J,8,FALSE)</f>
        <v>yes</v>
      </c>
      <c r="I495" s="23" t="str">
        <f>VLOOKUP($A495,'Medical Examinations'!$A:$J,9,FALSE)</f>
        <v>Overweight</v>
      </c>
      <c r="J495" s="23" t="str">
        <f>VLOOKUP($A495,'Medical Examinations'!$A:$J,10,FALSE)</f>
        <v>Normal</v>
      </c>
      <c r="K495">
        <f>VLOOKUP($A495,'Hospitalisation Details'!$A:$K,6,FALSE)</f>
        <v>20149.32</v>
      </c>
      <c r="L495" t="str">
        <f>VLOOKUP($A495,'Hospitalisation Details'!$A:$K,7,FALSE)</f>
        <v>tier - 2</v>
      </c>
      <c r="M495" t="str">
        <f>VLOOKUP($A495,'Hospitalisation Details'!$A:$K,8,FALSE)</f>
        <v>tier - 1</v>
      </c>
      <c r="N495" t="str">
        <f>VLOOKUP($A495,'Hospitalisation Details'!$A:$K,9,FALSE)</f>
        <v>R1016</v>
      </c>
      <c r="O495">
        <f>VLOOKUP($A495,'Hospitalisation Details'!$A:$K,10,FALSE)</f>
        <v>30595</v>
      </c>
      <c r="P495">
        <f>VLOOKUP($A495,'Hospitalisation Details'!$A:$K,11,FALSE)</f>
        <v>39</v>
      </c>
      <c r="Q495" t="str">
        <f>VLOOKUP($A495,'Customer Names'!$A:$E,4,FALSE)</f>
        <v xml:space="preserve"> Louis</v>
      </c>
    </row>
    <row r="496" spans="1:17" x14ac:dyDescent="0.25">
      <c r="A496" s="26" t="s">
        <v>1876</v>
      </c>
      <c r="B496" s="47">
        <f>VLOOKUP($A496,'Medical Examinations'!$A:$J,2,FALSE)</f>
        <v>27.835000000000001</v>
      </c>
      <c r="C496" s="47">
        <f>VLOOKUP($A496,'Medical Examinations'!$A:$J,3,FALSE)</f>
        <v>5.9</v>
      </c>
      <c r="D496" s="26" t="str">
        <f>VLOOKUP($A496,'Medical Examinations'!$A:$J,4,FALSE)</f>
        <v>yes</v>
      </c>
      <c r="E496" s="26" t="str">
        <f>VLOOKUP($A496,'Medical Examinations'!$A:$J,5,FALSE)</f>
        <v>No</v>
      </c>
      <c r="F496" s="26" t="str">
        <f>VLOOKUP($A496,'Medical Examinations'!$A:$J,6,FALSE)</f>
        <v>No</v>
      </c>
      <c r="G496" s="26">
        <f>VLOOKUP($A496,'Medical Examinations'!$A:$J,7,FALSE)</f>
        <v>1</v>
      </c>
      <c r="H496" s="26" t="str">
        <f>VLOOKUP($A496,'Medical Examinations'!$A:$J,8,FALSE)</f>
        <v>yes</v>
      </c>
      <c r="I496" s="26" t="str">
        <f>VLOOKUP($A496,'Medical Examinations'!$A:$J,9,FALSE)</f>
        <v>Overweight</v>
      </c>
      <c r="J496" s="26" t="str">
        <f>VLOOKUP($A496,'Medical Examinations'!$A:$J,10,FALSE)</f>
        <v>Prediabetes</v>
      </c>
      <c r="K496">
        <f>VLOOKUP($A496,'Hospitalisation Details'!$A:$K,6,FALSE)</f>
        <v>20009.63</v>
      </c>
      <c r="L496" t="str">
        <f>VLOOKUP($A496,'Hospitalisation Details'!$A:$K,7,FALSE)</f>
        <v>tier - 2</v>
      </c>
      <c r="M496" t="str">
        <f>VLOOKUP($A496,'Hospitalisation Details'!$A:$K,8,FALSE)</f>
        <v>tier - 1</v>
      </c>
      <c r="N496" t="str">
        <f>VLOOKUP($A496,'Hospitalisation Details'!$A:$K,9,FALSE)</f>
        <v>R1012</v>
      </c>
      <c r="O496">
        <f>VLOOKUP($A496,'Hospitalisation Details'!$A:$K,10,FALSE)</f>
        <v>32349</v>
      </c>
      <c r="P496">
        <f>VLOOKUP($A496,'Hospitalisation Details'!$A:$K,11,FALSE)</f>
        <v>34</v>
      </c>
      <c r="Q496" t="str">
        <f>VLOOKUP($A496,'Customer Names'!$A:$E,4,FALSE)</f>
        <v xml:space="preserve"> Brian R.</v>
      </c>
    </row>
    <row r="497" spans="1:17" x14ac:dyDescent="0.25">
      <c r="A497" s="23" t="s">
        <v>1875</v>
      </c>
      <c r="B497" s="48">
        <f>VLOOKUP($A497,'Medical Examinations'!$A:$J,2,FALSE)</f>
        <v>51.74</v>
      </c>
      <c r="C497" s="48">
        <f>VLOOKUP($A497,'Medical Examinations'!$A:$J,3,FALSE)</f>
        <v>4.9800000000000004</v>
      </c>
      <c r="D497" s="23" t="str">
        <f>VLOOKUP($A497,'Medical Examinations'!$A:$J,4,FALSE)</f>
        <v>yes</v>
      </c>
      <c r="E497" s="23" t="str">
        <f>VLOOKUP($A497,'Medical Examinations'!$A:$J,5,FALSE)</f>
        <v>No</v>
      </c>
      <c r="F497" s="23" t="str">
        <f>VLOOKUP($A497,'Medical Examinations'!$A:$J,6,FALSE)</f>
        <v>No</v>
      </c>
      <c r="G497" s="23">
        <f>VLOOKUP($A497,'Medical Examinations'!$A:$J,7,FALSE)</f>
        <v>2</v>
      </c>
      <c r="H497" s="23" t="str">
        <f>VLOOKUP($A497,'Medical Examinations'!$A:$J,8,FALSE)</f>
        <v>No</v>
      </c>
      <c r="I497" s="23" t="str">
        <f>VLOOKUP($A497,'Medical Examinations'!$A:$J,9,FALSE)</f>
        <v>Obesity</v>
      </c>
      <c r="J497" s="23" t="str">
        <f>VLOOKUP($A497,'Medical Examinations'!$A:$J,10,FALSE)</f>
        <v>Normal</v>
      </c>
      <c r="K497">
        <f>VLOOKUP($A497,'Hospitalisation Details'!$A:$K,6,FALSE)</f>
        <v>19995.29</v>
      </c>
      <c r="L497" t="str">
        <f>VLOOKUP($A497,'Hospitalisation Details'!$A:$K,7,FALSE)</f>
        <v>tier - 1</v>
      </c>
      <c r="M497" t="str">
        <f>VLOOKUP($A497,'Hospitalisation Details'!$A:$K,8,FALSE)</f>
        <v>tier - 3</v>
      </c>
      <c r="N497" t="str">
        <f>VLOOKUP($A497,'Hospitalisation Details'!$A:$K,9,FALSE)</f>
        <v>R1026</v>
      </c>
      <c r="O497">
        <f>VLOOKUP($A497,'Hospitalisation Details'!$A:$K,10,FALSE)</f>
        <v>24329</v>
      </c>
      <c r="P497">
        <f>VLOOKUP($A497,'Hospitalisation Details'!$A:$K,11,FALSE)</f>
        <v>56</v>
      </c>
      <c r="Q497" t="str">
        <f>VLOOKUP($A497,'Customer Names'!$A:$E,4,FALSE)</f>
        <v xml:space="preserve"> Jessica</v>
      </c>
    </row>
    <row r="498" spans="1:17" x14ac:dyDescent="0.25">
      <c r="A498" s="26" t="s">
        <v>1874</v>
      </c>
      <c r="B498" s="47">
        <f>VLOOKUP($A498,'Medical Examinations'!$A:$J,2,FALSE)</f>
        <v>23.37</v>
      </c>
      <c r="C498" s="47">
        <f>VLOOKUP($A498,'Medical Examinations'!$A:$J,3,FALSE)</f>
        <v>5.8</v>
      </c>
      <c r="D498" s="26" t="str">
        <f>VLOOKUP($A498,'Medical Examinations'!$A:$J,4,FALSE)</f>
        <v>No</v>
      </c>
      <c r="E498" s="26" t="str">
        <f>VLOOKUP($A498,'Medical Examinations'!$A:$J,5,FALSE)</f>
        <v>No</v>
      </c>
      <c r="F498" s="26" t="str">
        <f>VLOOKUP($A498,'Medical Examinations'!$A:$J,6,FALSE)</f>
        <v>No</v>
      </c>
      <c r="G498" s="26">
        <f>VLOOKUP($A498,'Medical Examinations'!$A:$J,7,FALSE)</f>
        <v>0</v>
      </c>
      <c r="H498" s="26" t="str">
        <f>VLOOKUP($A498,'Medical Examinations'!$A:$J,8,FALSE)</f>
        <v>yes</v>
      </c>
      <c r="I498" s="26" t="str">
        <f>VLOOKUP($A498,'Medical Examinations'!$A:$J,9,FALSE)</f>
        <v>Normal Weight</v>
      </c>
      <c r="J498" s="26" t="str">
        <f>VLOOKUP($A498,'Medical Examinations'!$A:$J,10,FALSE)</f>
        <v>Prediabetes</v>
      </c>
      <c r="K498">
        <f>VLOOKUP($A498,'Hospitalisation Details'!$A:$K,6,FALSE)</f>
        <v>19964.75</v>
      </c>
      <c r="L498" t="str">
        <f>VLOOKUP($A498,'Hospitalisation Details'!$A:$K,7,FALSE)</f>
        <v>tier - 1</v>
      </c>
      <c r="M498" t="str">
        <f>VLOOKUP($A498,'Hospitalisation Details'!$A:$K,8,FALSE)</f>
        <v>tier - 2</v>
      </c>
      <c r="N498" t="str">
        <f>VLOOKUP($A498,'Hospitalisation Details'!$A:$K,9,FALSE)</f>
        <v>R1024</v>
      </c>
      <c r="O498">
        <f>VLOOKUP($A498,'Hospitalisation Details'!$A:$K,10,FALSE)</f>
        <v>29503</v>
      </c>
      <c r="P498">
        <f>VLOOKUP($A498,'Hospitalisation Details'!$A:$K,11,FALSE)</f>
        <v>42</v>
      </c>
      <c r="Q498" t="str">
        <f>VLOOKUP($A498,'Customer Names'!$A:$E,4,FALSE)</f>
        <v xml:space="preserve"> Dawn M.</v>
      </c>
    </row>
    <row r="499" spans="1:17" x14ac:dyDescent="0.25">
      <c r="A499" s="23" t="s">
        <v>1873</v>
      </c>
      <c r="B499" s="48">
        <f>VLOOKUP($A499,'Medical Examinations'!$A:$J,2,FALSE)</f>
        <v>29.7</v>
      </c>
      <c r="C499" s="48">
        <f>VLOOKUP($A499,'Medical Examinations'!$A:$J,3,FALSE)</f>
        <v>6.21</v>
      </c>
      <c r="D499" s="23" t="str">
        <f>VLOOKUP($A499,'Medical Examinations'!$A:$J,4,FALSE)</f>
        <v>yes</v>
      </c>
      <c r="E499" s="23" t="str">
        <f>VLOOKUP($A499,'Medical Examinations'!$A:$J,5,FALSE)</f>
        <v>No</v>
      </c>
      <c r="F499" s="23" t="str">
        <f>VLOOKUP($A499,'Medical Examinations'!$A:$J,6,FALSE)</f>
        <v>Yes</v>
      </c>
      <c r="G499" s="23">
        <f>VLOOKUP($A499,'Medical Examinations'!$A:$J,7,FALSE)</f>
        <v>1</v>
      </c>
      <c r="H499" s="23" t="str">
        <f>VLOOKUP($A499,'Medical Examinations'!$A:$J,8,FALSE)</f>
        <v>yes</v>
      </c>
      <c r="I499" s="23" t="str">
        <f>VLOOKUP($A499,'Medical Examinations'!$A:$J,9,FALSE)</f>
        <v>Overweight</v>
      </c>
      <c r="J499" s="23" t="str">
        <f>VLOOKUP($A499,'Medical Examinations'!$A:$J,10,FALSE)</f>
        <v>Prediabetes</v>
      </c>
      <c r="K499">
        <f>VLOOKUP($A499,'Hospitalisation Details'!$A:$K,6,FALSE)</f>
        <v>19933.46</v>
      </c>
      <c r="L499" t="str">
        <f>VLOOKUP($A499,'Hospitalisation Details'!$A:$K,7,FALSE)</f>
        <v>tier - 1</v>
      </c>
      <c r="M499" t="str">
        <f>VLOOKUP($A499,'Hospitalisation Details'!$A:$K,8,FALSE)</f>
        <v>tier - 3</v>
      </c>
      <c r="N499" t="str">
        <f>VLOOKUP($A499,'Hospitalisation Details'!$A:$K,9,FALSE)</f>
        <v>R1011</v>
      </c>
      <c r="O499">
        <f>VLOOKUP($A499,'Hospitalisation Details'!$A:$K,10,FALSE)</f>
        <v>35721</v>
      </c>
      <c r="P499">
        <f>VLOOKUP($A499,'Hospitalisation Details'!$A:$K,11,FALSE)</f>
        <v>25</v>
      </c>
      <c r="Q499" t="str">
        <f>VLOOKUP($A499,'Customer Names'!$A:$E,4,FALSE)</f>
        <v xml:space="preserve"> Chris</v>
      </c>
    </row>
    <row r="500" spans="1:17" x14ac:dyDescent="0.25">
      <c r="A500" s="26" t="s">
        <v>1872</v>
      </c>
      <c r="B500" s="47">
        <f>VLOOKUP($A500,'Medical Examinations'!$A:$J,2,FALSE)</f>
        <v>20.045000000000002</v>
      </c>
      <c r="C500" s="47">
        <f>VLOOKUP($A500,'Medical Examinations'!$A:$J,3,FALSE)</f>
        <v>6.17</v>
      </c>
      <c r="D500" s="26" t="str">
        <f>VLOOKUP($A500,'Medical Examinations'!$A:$J,4,FALSE)</f>
        <v>No</v>
      </c>
      <c r="E500" s="26" t="str">
        <f>VLOOKUP($A500,'Medical Examinations'!$A:$J,5,FALSE)</f>
        <v>No</v>
      </c>
      <c r="F500" s="26" t="str">
        <f>VLOOKUP($A500,'Medical Examinations'!$A:$J,6,FALSE)</f>
        <v>Yes</v>
      </c>
      <c r="G500" s="26">
        <f>VLOOKUP($A500,'Medical Examinations'!$A:$J,7,FALSE)</f>
        <v>1</v>
      </c>
      <c r="H500" s="26" t="str">
        <f>VLOOKUP($A500,'Medical Examinations'!$A:$J,8,FALSE)</f>
        <v>yes</v>
      </c>
      <c r="I500" s="26" t="str">
        <f>VLOOKUP($A500,'Medical Examinations'!$A:$J,9,FALSE)</f>
        <v>Normal Weight</v>
      </c>
      <c r="J500" s="26" t="str">
        <f>VLOOKUP($A500,'Medical Examinations'!$A:$J,10,FALSE)</f>
        <v>Prediabetes</v>
      </c>
      <c r="K500">
        <f>VLOOKUP($A500,'Hospitalisation Details'!$A:$K,6,FALSE)</f>
        <v>19798.05</v>
      </c>
      <c r="L500" t="str">
        <f>VLOOKUP($A500,'Hospitalisation Details'!$A:$K,7,FALSE)</f>
        <v>tier - 1</v>
      </c>
      <c r="M500" t="str">
        <f>VLOOKUP($A500,'Hospitalisation Details'!$A:$K,8,FALSE)</f>
        <v>tier - 1</v>
      </c>
      <c r="N500" t="str">
        <f>VLOOKUP($A500,'Hospitalisation Details'!$A:$K,9,FALSE)</f>
        <v>R1024</v>
      </c>
      <c r="O500">
        <f>VLOOKUP($A500,'Hospitalisation Details'!$A:$K,10,FALSE)</f>
        <v>29158</v>
      </c>
      <c r="P500">
        <f>VLOOKUP($A500,'Hospitalisation Details'!$A:$K,11,FALSE)</f>
        <v>43</v>
      </c>
      <c r="Q500" t="str">
        <f>VLOOKUP($A500,'Customer Names'!$A:$E,4,FALSE)</f>
        <v xml:space="preserve"> Karen</v>
      </c>
    </row>
    <row r="501" spans="1:17" x14ac:dyDescent="0.25">
      <c r="A501" s="23" t="s">
        <v>1871</v>
      </c>
      <c r="B501" s="48">
        <f>VLOOKUP($A501,'Medical Examinations'!$A:$J,2,FALSE)</f>
        <v>27.83</v>
      </c>
      <c r="C501" s="48">
        <f>VLOOKUP($A501,'Medical Examinations'!$A:$J,3,FALSE)</f>
        <v>5.36</v>
      </c>
      <c r="D501" s="23" t="str">
        <f>VLOOKUP($A501,'Medical Examinations'!$A:$J,4,FALSE)</f>
        <v>No</v>
      </c>
      <c r="E501" s="23" t="str">
        <f>VLOOKUP($A501,'Medical Examinations'!$A:$J,5,FALSE)</f>
        <v>No</v>
      </c>
      <c r="F501" s="23" t="str">
        <f>VLOOKUP($A501,'Medical Examinations'!$A:$J,6,FALSE)</f>
        <v>No</v>
      </c>
      <c r="G501" s="23">
        <f>VLOOKUP($A501,'Medical Examinations'!$A:$J,7,FALSE)</f>
        <v>2</v>
      </c>
      <c r="H501" s="23" t="str">
        <f>VLOOKUP($A501,'Medical Examinations'!$A:$J,8,FALSE)</f>
        <v>No</v>
      </c>
      <c r="I501" s="23" t="str">
        <f>VLOOKUP($A501,'Medical Examinations'!$A:$J,9,FALSE)</f>
        <v>Overweight</v>
      </c>
      <c r="J501" s="23" t="str">
        <f>VLOOKUP($A501,'Medical Examinations'!$A:$J,10,FALSE)</f>
        <v>Normal</v>
      </c>
      <c r="K501">
        <f>VLOOKUP($A501,'Hospitalisation Details'!$A:$K,6,FALSE)</f>
        <v>19749.38</v>
      </c>
      <c r="L501" t="str">
        <f>VLOOKUP($A501,'Hospitalisation Details'!$A:$K,7,FALSE)</f>
        <v>tier - 1</v>
      </c>
      <c r="M501" t="str">
        <f>VLOOKUP($A501,'Hospitalisation Details'!$A:$K,8,FALSE)</f>
        <v>tier - 3</v>
      </c>
      <c r="N501" t="str">
        <f>VLOOKUP($A501,'Hospitalisation Details'!$A:$K,9,FALSE)</f>
        <v>R1013</v>
      </c>
      <c r="O501">
        <f>VLOOKUP($A501,'Hospitalisation Details'!$A:$K,10,FALSE)</f>
        <v>26464</v>
      </c>
      <c r="P501">
        <f>VLOOKUP($A501,'Hospitalisation Details'!$A:$K,11,FALSE)</f>
        <v>50</v>
      </c>
      <c r="Q501" t="str">
        <f>VLOOKUP($A501,'Customer Names'!$A:$E,4,FALSE)</f>
        <v xml:space="preserve"> Jessica</v>
      </c>
    </row>
    <row r="502" spans="1:17" x14ac:dyDescent="0.25">
      <c r="A502" s="26" t="s">
        <v>1870</v>
      </c>
      <c r="B502" s="47">
        <f>VLOOKUP($A502,'Medical Examinations'!$A:$J,2,FALSE)</f>
        <v>28.93</v>
      </c>
      <c r="C502" s="47">
        <f>VLOOKUP($A502,'Medical Examinations'!$A:$J,3,FALSE)</f>
        <v>5.2</v>
      </c>
      <c r="D502" s="26" t="str">
        <f>VLOOKUP($A502,'Medical Examinations'!$A:$J,4,FALSE)</f>
        <v>No</v>
      </c>
      <c r="E502" s="26" t="str">
        <f>VLOOKUP($A502,'Medical Examinations'!$A:$J,5,FALSE)</f>
        <v>No</v>
      </c>
      <c r="F502" s="26" t="str">
        <f>VLOOKUP($A502,'Medical Examinations'!$A:$J,6,FALSE)</f>
        <v>No</v>
      </c>
      <c r="G502" s="26">
        <f>VLOOKUP($A502,'Medical Examinations'!$A:$J,7,FALSE)</f>
        <v>0</v>
      </c>
      <c r="H502" s="26" t="str">
        <f>VLOOKUP($A502,'Medical Examinations'!$A:$J,8,FALSE)</f>
        <v>yes</v>
      </c>
      <c r="I502" s="26" t="str">
        <f>VLOOKUP($A502,'Medical Examinations'!$A:$J,9,FALSE)</f>
        <v>Overweight</v>
      </c>
      <c r="J502" s="26" t="str">
        <f>VLOOKUP($A502,'Medical Examinations'!$A:$J,10,FALSE)</f>
        <v>Normal</v>
      </c>
      <c r="K502">
        <f>VLOOKUP($A502,'Hospitalisation Details'!$A:$K,6,FALSE)</f>
        <v>19719.689999999999</v>
      </c>
      <c r="L502" t="str">
        <f>VLOOKUP($A502,'Hospitalisation Details'!$A:$K,7,FALSE)</f>
        <v>tier - 1</v>
      </c>
      <c r="M502" t="str">
        <f>VLOOKUP($A502,'Hospitalisation Details'!$A:$K,8,FALSE)</f>
        <v>tier - 2</v>
      </c>
      <c r="N502" t="str">
        <f>VLOOKUP($A502,'Hospitalisation Details'!$A:$K,9,FALSE)</f>
        <v>R1013</v>
      </c>
      <c r="O502">
        <f>VLOOKUP($A502,'Hospitalisation Details'!$A:$K,10,FALSE)</f>
        <v>33093</v>
      </c>
      <c r="P502">
        <f>VLOOKUP($A502,'Hospitalisation Details'!$A:$K,11,FALSE)</f>
        <v>32</v>
      </c>
      <c r="Q502" t="str">
        <f>VLOOKUP($A502,'Customer Names'!$A:$E,4,FALSE)</f>
        <v xml:space="preserve"> Mathieu</v>
      </c>
    </row>
    <row r="503" spans="1:17" x14ac:dyDescent="0.25">
      <c r="A503" s="23" t="s">
        <v>1869</v>
      </c>
      <c r="B503" s="48">
        <f>VLOOKUP($A503,'Medical Examinations'!$A:$J,2,FALSE)</f>
        <v>33.82</v>
      </c>
      <c r="C503" s="48">
        <f>VLOOKUP($A503,'Medical Examinations'!$A:$J,3,FALSE)</f>
        <v>5.42</v>
      </c>
      <c r="D503" s="23" t="str">
        <f>VLOOKUP($A503,'Medical Examinations'!$A:$J,4,FALSE)</f>
        <v>No</v>
      </c>
      <c r="E503" s="23" t="str">
        <f>VLOOKUP($A503,'Medical Examinations'!$A:$J,5,FALSE)</f>
        <v>No</v>
      </c>
      <c r="F503" s="23" t="str">
        <f>VLOOKUP($A503,'Medical Examinations'!$A:$J,6,FALSE)</f>
        <v>No</v>
      </c>
      <c r="G503" s="23">
        <f>VLOOKUP($A503,'Medical Examinations'!$A:$J,7,FALSE)</f>
        <v>0</v>
      </c>
      <c r="H503" s="23" t="str">
        <f>VLOOKUP($A503,'Medical Examinations'!$A:$J,8,FALSE)</f>
        <v>No</v>
      </c>
      <c r="I503" s="23" t="str">
        <f>VLOOKUP($A503,'Medical Examinations'!$A:$J,9,FALSE)</f>
        <v>Obesity</v>
      </c>
      <c r="J503" s="23" t="str">
        <f>VLOOKUP($A503,'Medical Examinations'!$A:$J,10,FALSE)</f>
        <v>Normal</v>
      </c>
      <c r="K503">
        <f>VLOOKUP($A503,'Hospitalisation Details'!$A:$K,6,FALSE)</f>
        <v>19673.34</v>
      </c>
      <c r="L503" t="str">
        <f>VLOOKUP($A503,'Hospitalisation Details'!$A:$K,7,FALSE)</f>
        <v>tier - 1</v>
      </c>
      <c r="M503" t="str">
        <f>VLOOKUP($A503,'Hospitalisation Details'!$A:$K,8,FALSE)</f>
        <v>tier - 2</v>
      </c>
      <c r="N503" t="str">
        <f>VLOOKUP($A503,'Hospitalisation Details'!$A:$K,9,FALSE)</f>
        <v>R1012</v>
      </c>
      <c r="O503">
        <f>VLOOKUP($A503,'Hospitalisation Details'!$A:$K,10,FALSE)</f>
        <v>34573</v>
      </c>
      <c r="P503">
        <f>VLOOKUP($A503,'Hospitalisation Details'!$A:$K,11,FALSE)</f>
        <v>28</v>
      </c>
      <c r="Q503" t="str">
        <f>VLOOKUP($A503,'Customer Names'!$A:$E,4,FALSE)</f>
        <v xml:space="preserve"> Kam S.</v>
      </c>
    </row>
    <row r="504" spans="1:17" x14ac:dyDescent="0.25">
      <c r="A504" s="26" t="s">
        <v>1868</v>
      </c>
      <c r="B504" s="47">
        <f>VLOOKUP($A504,'Medical Examinations'!$A:$J,2,FALSE)</f>
        <v>20.234999999999999</v>
      </c>
      <c r="C504" s="47">
        <f>VLOOKUP($A504,'Medical Examinations'!$A:$J,3,FALSE)</f>
        <v>6.84</v>
      </c>
      <c r="D504" s="26" t="str">
        <f>VLOOKUP($A504,'Medical Examinations'!$A:$J,4,FALSE)</f>
        <v>No</v>
      </c>
      <c r="E504" s="26" t="str">
        <f>VLOOKUP($A504,'Medical Examinations'!$A:$J,5,FALSE)</f>
        <v>No</v>
      </c>
      <c r="F504" s="26" t="str">
        <f>VLOOKUP($A504,'Medical Examinations'!$A:$J,6,FALSE)</f>
        <v>No</v>
      </c>
      <c r="G504" s="26">
        <f>VLOOKUP($A504,'Medical Examinations'!$A:$J,7,FALSE)</f>
        <v>0</v>
      </c>
      <c r="H504" s="26" t="str">
        <f>VLOOKUP($A504,'Medical Examinations'!$A:$J,8,FALSE)</f>
        <v>yes</v>
      </c>
      <c r="I504" s="26" t="str">
        <f>VLOOKUP($A504,'Medical Examinations'!$A:$J,9,FALSE)</f>
        <v>Normal Weight</v>
      </c>
      <c r="J504" s="26" t="str">
        <f>VLOOKUP($A504,'Medical Examinations'!$A:$J,10,FALSE)</f>
        <v>Diabetes</v>
      </c>
      <c r="K504">
        <f>VLOOKUP($A504,'Hospitalisation Details'!$A:$K,6,FALSE)</f>
        <v>19594.810000000001</v>
      </c>
      <c r="L504" t="str">
        <f>VLOOKUP($A504,'Hospitalisation Details'!$A:$K,7,FALSE)</f>
        <v>tier - 1</v>
      </c>
      <c r="M504" t="str">
        <f>VLOOKUP($A504,'Hospitalisation Details'!$A:$K,8,FALSE)</f>
        <v>tier - 1</v>
      </c>
      <c r="N504" t="str">
        <f>VLOOKUP($A504,'Hospitalisation Details'!$A:$K,9,FALSE)</f>
        <v>R1024</v>
      </c>
      <c r="O504">
        <f>VLOOKUP($A504,'Hospitalisation Details'!$A:$K,10,FALSE)</f>
        <v>28757</v>
      </c>
      <c r="P504">
        <f>VLOOKUP($A504,'Hospitalisation Details'!$A:$K,11,FALSE)</f>
        <v>44</v>
      </c>
      <c r="Q504" t="str">
        <f>VLOOKUP($A504,'Customer Names'!$A:$E,4,FALSE)</f>
        <v xml:space="preserve"> Valerie A</v>
      </c>
    </row>
    <row r="505" spans="1:17" x14ac:dyDescent="0.25">
      <c r="A505" s="23" t="s">
        <v>1867</v>
      </c>
      <c r="B505" s="48">
        <f>VLOOKUP($A505,'Medical Examinations'!$A:$J,2,FALSE)</f>
        <v>49.2</v>
      </c>
      <c r="C505" s="48">
        <f>VLOOKUP($A505,'Medical Examinations'!$A:$J,3,FALSE)</f>
        <v>10.9</v>
      </c>
      <c r="D505" s="23" t="str">
        <f>VLOOKUP($A505,'Medical Examinations'!$A:$J,4,FALSE)</f>
        <v>yes</v>
      </c>
      <c r="E505" s="23" t="str">
        <f>VLOOKUP($A505,'Medical Examinations'!$A:$J,5,FALSE)</f>
        <v>No</v>
      </c>
      <c r="F505" s="23" t="str">
        <f>VLOOKUP($A505,'Medical Examinations'!$A:$J,6,FALSE)</f>
        <v>Yes</v>
      </c>
      <c r="G505" s="23">
        <f>VLOOKUP($A505,'Medical Examinations'!$A:$J,7,FALSE)</f>
        <v>1</v>
      </c>
      <c r="H505" s="23" t="str">
        <f>VLOOKUP($A505,'Medical Examinations'!$A:$J,8,FALSE)</f>
        <v>No</v>
      </c>
      <c r="I505" s="23" t="str">
        <f>VLOOKUP($A505,'Medical Examinations'!$A:$J,9,FALSE)</f>
        <v>Obesity</v>
      </c>
      <c r="J505" s="23" t="str">
        <f>VLOOKUP($A505,'Medical Examinations'!$A:$J,10,FALSE)</f>
        <v>Diabetes</v>
      </c>
      <c r="K505">
        <f>VLOOKUP($A505,'Hospitalisation Details'!$A:$K,6,FALSE)</f>
        <v>19551.34</v>
      </c>
      <c r="L505" t="str">
        <f>VLOOKUP($A505,'Hospitalisation Details'!$A:$K,7,FALSE)</f>
        <v>tier - 1</v>
      </c>
      <c r="M505" t="str">
        <f>VLOOKUP($A505,'Hospitalisation Details'!$A:$K,8,FALSE)</f>
        <v>tier - 3</v>
      </c>
      <c r="N505" t="str">
        <f>VLOOKUP($A505,'Hospitalisation Details'!$A:$K,9,FALSE)</f>
        <v>R1012</v>
      </c>
      <c r="O505">
        <f>VLOOKUP($A505,'Hospitalisation Details'!$A:$K,10,FALSE)</f>
        <v>23206</v>
      </c>
      <c r="P505">
        <f>VLOOKUP($A505,'Hospitalisation Details'!$A:$K,11,FALSE)</f>
        <v>59</v>
      </c>
      <c r="Q505" t="str">
        <f>VLOOKUP($A505,'Customer Names'!$A:$E,4,FALSE)</f>
        <v xml:space="preserve"> Freya R</v>
      </c>
    </row>
    <row r="506" spans="1:17" x14ac:dyDescent="0.25">
      <c r="A506" s="26" t="s">
        <v>1866</v>
      </c>
      <c r="B506" s="47">
        <f>VLOOKUP($A506,'Medical Examinations'!$A:$J,2,FALSE)</f>
        <v>26.4</v>
      </c>
      <c r="C506" s="47">
        <f>VLOOKUP($A506,'Medical Examinations'!$A:$J,3,FALSE)</f>
        <v>4.87</v>
      </c>
      <c r="D506" s="26" t="str">
        <f>VLOOKUP($A506,'Medical Examinations'!$A:$J,4,FALSE)</f>
        <v>yes</v>
      </c>
      <c r="E506" s="26" t="str">
        <f>VLOOKUP($A506,'Medical Examinations'!$A:$J,5,FALSE)</f>
        <v>No</v>
      </c>
      <c r="F506" s="26" t="str">
        <f>VLOOKUP($A506,'Medical Examinations'!$A:$J,6,FALSE)</f>
        <v>No</v>
      </c>
      <c r="G506" s="26">
        <f>VLOOKUP($A506,'Medical Examinations'!$A:$J,7,FALSE)</f>
        <v>0</v>
      </c>
      <c r="H506" s="26" t="str">
        <f>VLOOKUP($A506,'Medical Examinations'!$A:$J,8,FALSE)</f>
        <v>yes</v>
      </c>
      <c r="I506" s="26" t="str">
        <f>VLOOKUP($A506,'Medical Examinations'!$A:$J,9,FALSE)</f>
        <v>Overweight</v>
      </c>
      <c r="J506" s="26" t="str">
        <f>VLOOKUP($A506,'Medical Examinations'!$A:$J,10,FALSE)</f>
        <v>Normal</v>
      </c>
      <c r="K506">
        <f>VLOOKUP($A506,'Hospitalisation Details'!$A:$K,6,FALSE)</f>
        <v>19539.240000000002</v>
      </c>
      <c r="L506" t="str">
        <f>VLOOKUP($A506,'Hospitalisation Details'!$A:$K,7,FALSE)</f>
        <v>tier - 1</v>
      </c>
      <c r="M506" t="str">
        <f>VLOOKUP($A506,'Hospitalisation Details'!$A:$K,8,FALSE)</f>
        <v>tier - 1</v>
      </c>
      <c r="N506" t="str">
        <f>VLOOKUP($A506,'Hospitalisation Details'!$A:$K,9,FALSE)</f>
        <v>R1013</v>
      </c>
      <c r="O506">
        <f>VLOOKUP($A506,'Hospitalisation Details'!$A:$K,10,FALSE)</f>
        <v>31307</v>
      </c>
      <c r="P506">
        <f>VLOOKUP($A506,'Hospitalisation Details'!$A:$K,11,FALSE)</f>
        <v>37</v>
      </c>
      <c r="Q506" t="str">
        <f>VLOOKUP($A506,'Customer Names'!$A:$E,4,FALSE)</f>
        <v xml:space="preserve"> Jennifer</v>
      </c>
    </row>
    <row r="507" spans="1:17" x14ac:dyDescent="0.25">
      <c r="A507" s="23" t="s">
        <v>1865</v>
      </c>
      <c r="B507" s="48">
        <f>VLOOKUP($A507,'Medical Examinations'!$A:$J,2,FALSE)</f>
        <v>28.38</v>
      </c>
      <c r="C507" s="48">
        <f>VLOOKUP($A507,'Medical Examinations'!$A:$J,3,FALSE)</f>
        <v>6.07</v>
      </c>
      <c r="D507" s="23" t="str">
        <f>VLOOKUP($A507,'Medical Examinations'!$A:$J,4,FALSE)</f>
        <v>No</v>
      </c>
      <c r="E507" s="23" t="str">
        <f>VLOOKUP($A507,'Medical Examinations'!$A:$J,5,FALSE)</f>
        <v>No</v>
      </c>
      <c r="F507" s="23" t="str">
        <f>VLOOKUP($A507,'Medical Examinations'!$A:$J,6,FALSE)</f>
        <v>No</v>
      </c>
      <c r="G507" s="23">
        <f>VLOOKUP($A507,'Medical Examinations'!$A:$J,7,FALSE)</f>
        <v>1</v>
      </c>
      <c r="H507" s="23" t="str">
        <f>VLOOKUP($A507,'Medical Examinations'!$A:$J,8,FALSE)</f>
        <v>yes</v>
      </c>
      <c r="I507" s="23" t="str">
        <f>VLOOKUP($A507,'Medical Examinations'!$A:$J,9,FALSE)</f>
        <v>Overweight</v>
      </c>
      <c r="J507" s="23" t="str">
        <f>VLOOKUP($A507,'Medical Examinations'!$A:$J,10,FALSE)</f>
        <v>Prediabetes</v>
      </c>
      <c r="K507">
        <f>VLOOKUP($A507,'Hospitalisation Details'!$A:$K,6,FALSE)</f>
        <v>19521.97</v>
      </c>
      <c r="L507" t="str">
        <f>VLOOKUP($A507,'Hospitalisation Details'!$A:$K,7,FALSE)</f>
        <v>tier - 1</v>
      </c>
      <c r="M507" t="str">
        <f>VLOOKUP($A507,'Hospitalisation Details'!$A:$K,8,FALSE)</f>
        <v>tier - 2</v>
      </c>
      <c r="N507" t="str">
        <f>VLOOKUP($A507,'Hospitalisation Details'!$A:$K,9,FALSE)</f>
        <v>R1013</v>
      </c>
      <c r="O507">
        <f>VLOOKUP($A507,'Hospitalisation Details'!$A:$K,10,FALSE)</f>
        <v>33835</v>
      </c>
      <c r="P507">
        <f>VLOOKUP($A507,'Hospitalisation Details'!$A:$K,11,FALSE)</f>
        <v>30</v>
      </c>
      <c r="Q507" t="str">
        <f>VLOOKUP($A507,'Customer Names'!$A:$E,4,FALSE)</f>
        <v xml:space="preserve"> Kara</v>
      </c>
    </row>
    <row r="508" spans="1:17" x14ac:dyDescent="0.25">
      <c r="A508" s="26" t="s">
        <v>1864</v>
      </c>
      <c r="B508" s="47">
        <f>VLOOKUP($A508,'Medical Examinations'!$A:$J,2,FALSE)</f>
        <v>24.64</v>
      </c>
      <c r="C508" s="47">
        <f>VLOOKUP($A508,'Medical Examinations'!$A:$J,3,FALSE)</f>
        <v>4.33</v>
      </c>
      <c r="D508" s="26" t="str">
        <f>VLOOKUP($A508,'Medical Examinations'!$A:$J,4,FALSE)</f>
        <v>No</v>
      </c>
      <c r="E508" s="26" t="str">
        <f>VLOOKUP($A508,'Medical Examinations'!$A:$J,5,FALSE)</f>
        <v>No</v>
      </c>
      <c r="F508" s="26" t="str">
        <f>VLOOKUP($A508,'Medical Examinations'!$A:$J,6,FALSE)</f>
        <v>No</v>
      </c>
      <c r="G508" s="26">
        <f>VLOOKUP($A508,'Medical Examinations'!$A:$J,7,FALSE)</f>
        <v>0</v>
      </c>
      <c r="H508" s="26" t="str">
        <f>VLOOKUP($A508,'Medical Examinations'!$A:$J,8,FALSE)</f>
        <v>yes</v>
      </c>
      <c r="I508" s="26" t="str">
        <f>VLOOKUP($A508,'Medical Examinations'!$A:$J,9,FALSE)</f>
        <v>Normal Weight</v>
      </c>
      <c r="J508" s="26" t="str">
        <f>VLOOKUP($A508,'Medical Examinations'!$A:$J,10,FALSE)</f>
        <v>Normal</v>
      </c>
      <c r="K508">
        <f>VLOOKUP($A508,'Hospitalisation Details'!$A:$K,6,FALSE)</f>
        <v>19515.54</v>
      </c>
      <c r="L508" t="str">
        <f>VLOOKUP($A508,'Hospitalisation Details'!$A:$K,7,FALSE)</f>
        <v>tier - 1</v>
      </c>
      <c r="M508" t="str">
        <f>VLOOKUP($A508,'Hospitalisation Details'!$A:$K,8,FALSE)</f>
        <v>tier - 1</v>
      </c>
      <c r="N508" t="str">
        <f>VLOOKUP($A508,'Hospitalisation Details'!$A:$K,9,FALSE)</f>
        <v>R1013</v>
      </c>
      <c r="O508">
        <f>VLOOKUP($A508,'Hospitalisation Details'!$A:$K,10,FALSE)</f>
        <v>29533</v>
      </c>
      <c r="P508">
        <f>VLOOKUP($A508,'Hospitalisation Details'!$A:$K,11,FALSE)</f>
        <v>42</v>
      </c>
      <c r="Q508" t="str">
        <f>VLOOKUP($A508,'Customer Names'!$A:$E,4,FALSE)</f>
        <v xml:space="preserve"> Bradley A.</v>
      </c>
    </row>
    <row r="509" spans="1:17" x14ac:dyDescent="0.25">
      <c r="A509" s="23" t="s">
        <v>1863</v>
      </c>
      <c r="B509" s="48">
        <f>VLOOKUP($A509,'Medical Examinations'!$A:$J,2,FALSE)</f>
        <v>39.71</v>
      </c>
      <c r="C509" s="48">
        <f>VLOOKUP($A509,'Medical Examinations'!$A:$J,3,FALSE)</f>
        <v>5.83</v>
      </c>
      <c r="D509" s="23" t="str">
        <f>VLOOKUP($A509,'Medical Examinations'!$A:$J,4,FALSE)</f>
        <v>No</v>
      </c>
      <c r="E509" s="23" t="str">
        <f>VLOOKUP($A509,'Medical Examinations'!$A:$J,5,FALSE)</f>
        <v>No</v>
      </c>
      <c r="F509" s="23" t="str">
        <f>VLOOKUP($A509,'Medical Examinations'!$A:$J,6,FALSE)</f>
        <v>No</v>
      </c>
      <c r="G509" s="23">
        <f>VLOOKUP($A509,'Medical Examinations'!$A:$J,7,FALSE)</f>
        <v>1</v>
      </c>
      <c r="H509" s="23" t="str">
        <f>VLOOKUP($A509,'Medical Examinations'!$A:$J,8,FALSE)</f>
        <v>No</v>
      </c>
      <c r="I509" s="23" t="str">
        <f>VLOOKUP($A509,'Medical Examinations'!$A:$J,9,FALSE)</f>
        <v>Obesity</v>
      </c>
      <c r="J509" s="23" t="str">
        <f>VLOOKUP($A509,'Medical Examinations'!$A:$J,10,FALSE)</f>
        <v>Prediabetes</v>
      </c>
      <c r="K509">
        <f>VLOOKUP($A509,'Hospitalisation Details'!$A:$K,6,FALSE)</f>
        <v>19496.72</v>
      </c>
      <c r="L509" t="str">
        <f>VLOOKUP($A509,'Hospitalisation Details'!$A:$K,7,FALSE)</f>
        <v>tier - 1</v>
      </c>
      <c r="M509" t="str">
        <f>VLOOKUP($A509,'Hospitalisation Details'!$A:$K,8,FALSE)</f>
        <v>tier - 3</v>
      </c>
      <c r="N509" t="str">
        <f>VLOOKUP($A509,'Hospitalisation Details'!$A:$K,9,FALSE)</f>
        <v>R1019</v>
      </c>
      <c r="O509">
        <f>VLOOKUP($A509,'Hospitalisation Details'!$A:$K,10,FALSE)</f>
        <v>32111</v>
      </c>
      <c r="P509">
        <f>VLOOKUP($A509,'Hospitalisation Details'!$A:$K,11,FALSE)</f>
        <v>35</v>
      </c>
      <c r="Q509" t="str">
        <f>VLOOKUP($A509,'Customer Names'!$A:$E,4,FALSE)</f>
        <v xml:space="preserve"> Brendan</v>
      </c>
    </row>
    <row r="510" spans="1:17" x14ac:dyDescent="0.25">
      <c r="A510" s="26" t="s">
        <v>1862</v>
      </c>
      <c r="B510" s="47">
        <f>VLOOKUP($A510,'Medical Examinations'!$A:$J,2,FALSE)</f>
        <v>22.22</v>
      </c>
      <c r="C510" s="47">
        <f>VLOOKUP($A510,'Medical Examinations'!$A:$J,3,FALSE)</f>
        <v>5.5</v>
      </c>
      <c r="D510" s="26" t="str">
        <f>VLOOKUP($A510,'Medical Examinations'!$A:$J,4,FALSE)</f>
        <v>No</v>
      </c>
      <c r="E510" s="26" t="str">
        <f>VLOOKUP($A510,'Medical Examinations'!$A:$J,5,FALSE)</f>
        <v>No</v>
      </c>
      <c r="F510" s="26" t="str">
        <f>VLOOKUP($A510,'Medical Examinations'!$A:$J,6,FALSE)</f>
        <v>No</v>
      </c>
      <c r="G510" s="26">
        <f>VLOOKUP($A510,'Medical Examinations'!$A:$J,7,FALSE)</f>
        <v>0</v>
      </c>
      <c r="H510" s="26" t="str">
        <f>VLOOKUP($A510,'Medical Examinations'!$A:$J,8,FALSE)</f>
        <v>yes</v>
      </c>
      <c r="I510" s="26" t="str">
        <f>VLOOKUP($A510,'Medical Examinations'!$A:$J,9,FALSE)</f>
        <v>Normal Weight</v>
      </c>
      <c r="J510" s="26" t="str">
        <f>VLOOKUP($A510,'Medical Examinations'!$A:$J,10,FALSE)</f>
        <v>Normal</v>
      </c>
      <c r="K510">
        <f>VLOOKUP($A510,'Hospitalisation Details'!$A:$K,6,FALSE)</f>
        <v>19444.27</v>
      </c>
      <c r="L510" t="str">
        <f>VLOOKUP($A510,'Hospitalisation Details'!$A:$K,7,FALSE)</f>
        <v>tier - 1</v>
      </c>
      <c r="M510" t="str">
        <f>VLOOKUP($A510,'Hospitalisation Details'!$A:$K,8,FALSE)</f>
        <v>tier - 1</v>
      </c>
      <c r="N510" t="str">
        <f>VLOOKUP($A510,'Hospitalisation Details'!$A:$K,9,FALSE)</f>
        <v>R1013</v>
      </c>
      <c r="O510">
        <f>VLOOKUP($A510,'Hospitalisation Details'!$A:$K,10,FALSE)</f>
        <v>30300</v>
      </c>
      <c r="P510">
        <f>VLOOKUP($A510,'Hospitalisation Details'!$A:$K,11,FALSE)</f>
        <v>40</v>
      </c>
      <c r="Q510" t="str">
        <f>VLOOKUP($A510,'Customer Names'!$A:$E,4,FALSE)</f>
        <v xml:space="preserve"> Amber R</v>
      </c>
    </row>
    <row r="511" spans="1:17" x14ac:dyDescent="0.25">
      <c r="A511" s="23" t="s">
        <v>1861</v>
      </c>
      <c r="B511" s="48">
        <f>VLOOKUP($A511,'Medical Examinations'!$A:$J,2,FALSE)</f>
        <v>33.344999999999999</v>
      </c>
      <c r="C511" s="48">
        <f>VLOOKUP($A511,'Medical Examinations'!$A:$J,3,FALSE)</f>
        <v>4.79</v>
      </c>
      <c r="D511" s="23" t="str">
        <f>VLOOKUP($A511,'Medical Examinations'!$A:$J,4,FALSE)</f>
        <v>No</v>
      </c>
      <c r="E511" s="23" t="str">
        <f>VLOOKUP($A511,'Medical Examinations'!$A:$J,5,FALSE)</f>
        <v>No</v>
      </c>
      <c r="F511" s="23" t="str">
        <f>VLOOKUP($A511,'Medical Examinations'!$A:$J,6,FALSE)</f>
        <v>Yes</v>
      </c>
      <c r="G511" s="23">
        <f>VLOOKUP($A511,'Medical Examinations'!$A:$J,7,FALSE)</f>
        <v>1</v>
      </c>
      <c r="H511" s="23" t="str">
        <f>VLOOKUP($A511,'Medical Examinations'!$A:$J,8,FALSE)</f>
        <v>No</v>
      </c>
      <c r="I511" s="23" t="str">
        <f>VLOOKUP($A511,'Medical Examinations'!$A:$J,9,FALSE)</f>
        <v>Obesity</v>
      </c>
      <c r="J511" s="23" t="str">
        <f>VLOOKUP($A511,'Medical Examinations'!$A:$J,10,FALSE)</f>
        <v>Normal</v>
      </c>
      <c r="K511">
        <f>VLOOKUP($A511,'Hospitalisation Details'!$A:$K,6,FALSE)</f>
        <v>19442.349999999999</v>
      </c>
      <c r="L511" t="str">
        <f>VLOOKUP($A511,'Hospitalisation Details'!$A:$K,7,FALSE)</f>
        <v>tier - 1</v>
      </c>
      <c r="M511" t="str">
        <f>VLOOKUP($A511,'Hospitalisation Details'!$A:$K,8,FALSE)</f>
        <v>tier - 3</v>
      </c>
      <c r="N511" t="str">
        <f>VLOOKUP($A511,'Hospitalisation Details'!$A:$K,9,FALSE)</f>
        <v>R1012</v>
      </c>
      <c r="O511">
        <f>VLOOKUP($A511,'Hospitalisation Details'!$A:$K,10,FALSE)</f>
        <v>34218</v>
      </c>
      <c r="P511">
        <f>VLOOKUP($A511,'Hospitalisation Details'!$A:$K,11,FALSE)</f>
        <v>29</v>
      </c>
      <c r="Q511" t="str">
        <f>VLOOKUP($A511,'Customer Names'!$A:$E,4,FALSE)</f>
        <v xml:space="preserve"> Sean K</v>
      </c>
    </row>
    <row r="512" spans="1:17" x14ac:dyDescent="0.25">
      <c r="A512" s="26" t="s">
        <v>1860</v>
      </c>
      <c r="B512" s="47">
        <f>VLOOKUP($A512,'Medical Examinations'!$A:$J,2,FALSE)</f>
        <v>24.42</v>
      </c>
      <c r="C512" s="47">
        <f>VLOOKUP($A512,'Medical Examinations'!$A:$J,3,FALSE)</f>
        <v>5.81</v>
      </c>
      <c r="D512" s="26" t="str">
        <f>VLOOKUP($A512,'Medical Examinations'!$A:$J,4,FALSE)</f>
        <v>No</v>
      </c>
      <c r="E512" s="26" t="str">
        <f>VLOOKUP($A512,'Medical Examinations'!$A:$J,5,FALSE)</f>
        <v>No</v>
      </c>
      <c r="F512" s="26" t="str">
        <f>VLOOKUP($A512,'Medical Examinations'!$A:$J,6,FALSE)</f>
        <v>No</v>
      </c>
      <c r="G512" s="26">
        <f>VLOOKUP($A512,'Medical Examinations'!$A:$J,7,FALSE)</f>
        <v>1</v>
      </c>
      <c r="H512" s="26" t="str">
        <f>VLOOKUP($A512,'Medical Examinations'!$A:$J,8,FALSE)</f>
        <v>yes</v>
      </c>
      <c r="I512" s="26" t="str">
        <f>VLOOKUP($A512,'Medical Examinations'!$A:$J,9,FALSE)</f>
        <v>Normal Weight</v>
      </c>
      <c r="J512" s="26" t="str">
        <f>VLOOKUP($A512,'Medical Examinations'!$A:$J,10,FALSE)</f>
        <v>Prediabetes</v>
      </c>
      <c r="K512">
        <f>VLOOKUP($A512,'Hospitalisation Details'!$A:$K,6,FALSE)</f>
        <v>19362</v>
      </c>
      <c r="L512" t="str">
        <f>VLOOKUP($A512,'Hospitalisation Details'!$A:$K,7,FALSE)</f>
        <v>tier - 1</v>
      </c>
      <c r="M512" t="str">
        <f>VLOOKUP($A512,'Hospitalisation Details'!$A:$K,8,FALSE)</f>
        <v>tier - 3</v>
      </c>
      <c r="N512" t="str">
        <f>VLOOKUP($A512,'Hospitalisation Details'!$A:$K,9,FALSE)</f>
        <v>R1013</v>
      </c>
      <c r="O512">
        <f>VLOOKUP($A512,'Hospitalisation Details'!$A:$K,10,FALSE)</f>
        <v>31958</v>
      </c>
      <c r="P512">
        <f>VLOOKUP($A512,'Hospitalisation Details'!$A:$K,11,FALSE)</f>
        <v>35</v>
      </c>
      <c r="Q512" t="str">
        <f>VLOOKUP($A512,'Customer Names'!$A:$E,4,FALSE)</f>
        <v xml:space="preserve"> Rick</v>
      </c>
    </row>
    <row r="513" spans="1:17" x14ac:dyDescent="0.25">
      <c r="A513" s="23" t="s">
        <v>1859</v>
      </c>
      <c r="B513" s="48">
        <f>VLOOKUP($A513,'Medical Examinations'!$A:$J,2,FALSE)</f>
        <v>29.81</v>
      </c>
      <c r="C513" s="48">
        <f>VLOOKUP($A513,'Medical Examinations'!$A:$J,3,FALSE)</f>
        <v>5.58</v>
      </c>
      <c r="D513" s="23" t="str">
        <f>VLOOKUP($A513,'Medical Examinations'!$A:$J,4,FALSE)</f>
        <v>No</v>
      </c>
      <c r="E513" s="23" t="str">
        <f>VLOOKUP($A513,'Medical Examinations'!$A:$J,5,FALSE)</f>
        <v>No</v>
      </c>
      <c r="F513" s="23" t="str">
        <f>VLOOKUP($A513,'Medical Examinations'!$A:$J,6,FALSE)</f>
        <v>No</v>
      </c>
      <c r="G513" s="23">
        <f>VLOOKUP($A513,'Medical Examinations'!$A:$J,7,FALSE)</f>
        <v>0</v>
      </c>
      <c r="H513" s="23" t="str">
        <f>VLOOKUP($A513,'Medical Examinations'!$A:$J,8,FALSE)</f>
        <v>yes</v>
      </c>
      <c r="I513" s="23" t="str">
        <f>VLOOKUP($A513,'Medical Examinations'!$A:$J,9,FALSE)</f>
        <v>Overweight</v>
      </c>
      <c r="J513" s="23" t="str">
        <f>VLOOKUP($A513,'Medical Examinations'!$A:$J,10,FALSE)</f>
        <v>Normal</v>
      </c>
      <c r="K513">
        <f>VLOOKUP($A513,'Hospitalisation Details'!$A:$K,6,FALSE)</f>
        <v>19350.37</v>
      </c>
      <c r="L513" t="str">
        <f>VLOOKUP($A513,'Hospitalisation Details'!$A:$K,7,FALSE)</f>
        <v>tier - 1</v>
      </c>
      <c r="M513" t="str">
        <f>VLOOKUP($A513,'Hospitalisation Details'!$A:$K,8,FALSE)</f>
        <v>tier - 3</v>
      </c>
      <c r="N513" t="str">
        <f>VLOOKUP($A513,'Hospitalisation Details'!$A:$K,9,FALSE)</f>
        <v>R1013</v>
      </c>
      <c r="O513">
        <f>VLOOKUP($A513,'Hospitalisation Details'!$A:$K,10,FALSE)</f>
        <v>33474</v>
      </c>
      <c r="P513">
        <f>VLOOKUP($A513,'Hospitalisation Details'!$A:$K,11,FALSE)</f>
        <v>31</v>
      </c>
      <c r="Q513" t="str">
        <f>VLOOKUP($A513,'Customer Names'!$A:$E,4,FALSE)</f>
        <v xml:space="preserve"> Matthew</v>
      </c>
    </row>
    <row r="514" spans="1:17" x14ac:dyDescent="0.25">
      <c r="A514" s="26" t="s">
        <v>1858</v>
      </c>
      <c r="B514" s="47">
        <f>VLOOKUP($A514,'Medical Examinations'!$A:$J,2,FALSE)</f>
        <v>51.18</v>
      </c>
      <c r="C514" s="47">
        <f>VLOOKUP($A514,'Medical Examinations'!$A:$J,3,FALSE)</f>
        <v>4.4000000000000004</v>
      </c>
      <c r="D514" s="26" t="str">
        <f>VLOOKUP($A514,'Medical Examinations'!$A:$J,4,FALSE)</f>
        <v>yes</v>
      </c>
      <c r="E514" s="26" t="str">
        <f>VLOOKUP($A514,'Medical Examinations'!$A:$J,5,FALSE)</f>
        <v>No</v>
      </c>
      <c r="F514" s="26" t="str">
        <f>VLOOKUP($A514,'Medical Examinations'!$A:$J,6,FALSE)</f>
        <v>No</v>
      </c>
      <c r="G514" s="26">
        <f>VLOOKUP($A514,'Medical Examinations'!$A:$J,7,FALSE)</f>
        <v>2</v>
      </c>
      <c r="H514" s="26" t="str">
        <f>VLOOKUP($A514,'Medical Examinations'!$A:$J,8,FALSE)</f>
        <v>No</v>
      </c>
      <c r="I514" s="26" t="str">
        <f>VLOOKUP($A514,'Medical Examinations'!$A:$J,9,FALSE)</f>
        <v>Obesity</v>
      </c>
      <c r="J514" s="26" t="str">
        <f>VLOOKUP($A514,'Medical Examinations'!$A:$J,10,FALSE)</f>
        <v>Normal</v>
      </c>
      <c r="K514">
        <f>VLOOKUP($A514,'Hospitalisation Details'!$A:$K,6,FALSE)</f>
        <v>19321.060000000001</v>
      </c>
      <c r="L514" t="str">
        <f>VLOOKUP($A514,'Hospitalisation Details'!$A:$K,7,FALSE)</f>
        <v>tier - 1</v>
      </c>
      <c r="M514" t="str">
        <f>VLOOKUP($A514,'Hospitalisation Details'!$A:$K,8,FALSE)</f>
        <v>tier - 1</v>
      </c>
      <c r="N514" t="str">
        <f>VLOOKUP($A514,'Hospitalisation Details'!$A:$K,9,FALSE)</f>
        <v>R1012</v>
      </c>
      <c r="O514">
        <f>VLOOKUP($A514,'Hospitalisation Details'!$A:$K,10,FALSE)</f>
        <v>24426</v>
      </c>
      <c r="P514">
        <f>VLOOKUP($A514,'Hospitalisation Details'!$A:$K,11,FALSE)</f>
        <v>56</v>
      </c>
      <c r="Q514" t="str">
        <f>VLOOKUP($A514,'Customer Names'!$A:$E,4,FALSE)</f>
        <v xml:space="preserve"> Brady</v>
      </c>
    </row>
    <row r="515" spans="1:17" x14ac:dyDescent="0.25">
      <c r="A515" s="23" t="s">
        <v>1857</v>
      </c>
      <c r="B515" s="48">
        <f>VLOOKUP($A515,'Medical Examinations'!$A:$J,2,FALSE)</f>
        <v>51.37</v>
      </c>
      <c r="C515" s="48">
        <f>VLOOKUP($A515,'Medical Examinations'!$A:$J,3,FALSE)</f>
        <v>8.18</v>
      </c>
      <c r="D515" s="23" t="str">
        <f>VLOOKUP($A515,'Medical Examinations'!$A:$J,4,FALSE)</f>
        <v>yes</v>
      </c>
      <c r="E515" s="23" t="str">
        <f>VLOOKUP($A515,'Medical Examinations'!$A:$J,5,FALSE)</f>
        <v>No</v>
      </c>
      <c r="F515" s="23" t="str">
        <f>VLOOKUP($A515,'Medical Examinations'!$A:$J,6,FALSE)</f>
        <v>No</v>
      </c>
      <c r="G515" s="23">
        <f>VLOOKUP($A515,'Medical Examinations'!$A:$J,7,FALSE)</f>
        <v>0</v>
      </c>
      <c r="H515" s="23" t="str">
        <f>VLOOKUP($A515,'Medical Examinations'!$A:$J,8,FALSE)</f>
        <v>No</v>
      </c>
      <c r="I515" s="23" t="str">
        <f>VLOOKUP($A515,'Medical Examinations'!$A:$J,9,FALSE)</f>
        <v>Obesity</v>
      </c>
      <c r="J515" s="23" t="str">
        <f>VLOOKUP($A515,'Medical Examinations'!$A:$J,10,FALSE)</f>
        <v>Diabetes</v>
      </c>
      <c r="K515">
        <f>VLOOKUP($A515,'Hospitalisation Details'!$A:$K,6,FALSE)</f>
        <v>19259.96</v>
      </c>
      <c r="L515" t="str">
        <f>VLOOKUP($A515,'Hospitalisation Details'!$A:$K,7,FALSE)</f>
        <v>tier - 1</v>
      </c>
      <c r="M515" t="str">
        <f>VLOOKUP($A515,'Hospitalisation Details'!$A:$K,8,FALSE)</f>
        <v>tier - 1</v>
      </c>
      <c r="N515" t="str">
        <f>VLOOKUP($A515,'Hospitalisation Details'!$A:$K,9,FALSE)</f>
        <v>R1012</v>
      </c>
      <c r="O515">
        <f>VLOOKUP($A515,'Hospitalisation Details'!$A:$K,10,FALSE)</f>
        <v>24682</v>
      </c>
      <c r="P515">
        <f>VLOOKUP($A515,'Hospitalisation Details'!$A:$K,11,FALSE)</f>
        <v>55</v>
      </c>
      <c r="Q515" t="str">
        <f>VLOOKUP($A515,'Customer Names'!$A:$E,4,FALSE)</f>
        <v xml:space="preserve"> Kameko</v>
      </c>
    </row>
    <row r="516" spans="1:17" x14ac:dyDescent="0.25">
      <c r="A516" s="26" t="s">
        <v>1856</v>
      </c>
      <c r="B516" s="47">
        <f>VLOOKUP($A516,'Medical Examinations'!$A:$J,2,FALSE)</f>
        <v>36.19</v>
      </c>
      <c r="C516" s="47">
        <f>VLOOKUP($A516,'Medical Examinations'!$A:$J,3,FALSE)</f>
        <v>5.52</v>
      </c>
      <c r="D516" s="26" t="str">
        <f>VLOOKUP($A516,'Medical Examinations'!$A:$J,4,FALSE)</f>
        <v>yes</v>
      </c>
      <c r="E516" s="26" t="str">
        <f>VLOOKUP($A516,'Medical Examinations'!$A:$J,5,FALSE)</f>
        <v>No</v>
      </c>
      <c r="F516" s="26" t="str">
        <f>VLOOKUP($A516,'Medical Examinations'!$A:$J,6,FALSE)</f>
        <v>No</v>
      </c>
      <c r="G516" s="26">
        <f>VLOOKUP($A516,'Medical Examinations'!$A:$J,7,FALSE)</f>
        <v>0</v>
      </c>
      <c r="H516" s="26" t="str">
        <f>VLOOKUP($A516,'Medical Examinations'!$A:$J,8,FALSE)</f>
        <v>No</v>
      </c>
      <c r="I516" s="26" t="str">
        <f>VLOOKUP($A516,'Medical Examinations'!$A:$J,9,FALSE)</f>
        <v>Obesity</v>
      </c>
      <c r="J516" s="26" t="str">
        <f>VLOOKUP($A516,'Medical Examinations'!$A:$J,10,FALSE)</f>
        <v>Normal</v>
      </c>
      <c r="K516">
        <f>VLOOKUP($A516,'Hospitalisation Details'!$A:$K,6,FALSE)</f>
        <v>19214.71</v>
      </c>
      <c r="L516" t="str">
        <f>VLOOKUP($A516,'Hospitalisation Details'!$A:$K,7,FALSE)</f>
        <v>tier - 1</v>
      </c>
      <c r="M516" t="str">
        <f>VLOOKUP($A516,'Hospitalisation Details'!$A:$K,8,FALSE)</f>
        <v>tier - 3</v>
      </c>
      <c r="N516" t="str">
        <f>VLOOKUP($A516,'Hospitalisation Details'!$A:$K,9,FALSE)</f>
        <v>R1013</v>
      </c>
      <c r="O516">
        <f>VLOOKUP($A516,'Hospitalisation Details'!$A:$K,10,FALSE)</f>
        <v>31409</v>
      </c>
      <c r="P516">
        <f>VLOOKUP($A516,'Hospitalisation Details'!$A:$K,11,FALSE)</f>
        <v>37</v>
      </c>
      <c r="Q516" t="str">
        <f>VLOOKUP($A516,'Customer Names'!$A:$E,4,FALSE)</f>
        <v xml:space="preserve"> Jeremy A</v>
      </c>
    </row>
    <row r="517" spans="1:17" x14ac:dyDescent="0.25">
      <c r="A517" s="23" t="s">
        <v>1855</v>
      </c>
      <c r="B517" s="48">
        <f>VLOOKUP($A517,'Medical Examinations'!$A:$J,2,FALSE)</f>
        <v>25.9</v>
      </c>
      <c r="C517" s="48">
        <f>VLOOKUP($A517,'Medical Examinations'!$A:$J,3,FALSE)</f>
        <v>4.84</v>
      </c>
      <c r="D517" s="23" t="str">
        <f>VLOOKUP($A517,'Medical Examinations'!$A:$J,4,FALSE)</f>
        <v>No</v>
      </c>
      <c r="E517" s="23" t="str">
        <f>VLOOKUP($A517,'Medical Examinations'!$A:$J,5,FALSE)</f>
        <v>No</v>
      </c>
      <c r="F517" s="23" t="str">
        <f>VLOOKUP($A517,'Medical Examinations'!$A:$J,6,FALSE)</f>
        <v>No</v>
      </c>
      <c r="G517" s="23">
        <f>VLOOKUP($A517,'Medical Examinations'!$A:$J,7,FALSE)</f>
        <v>0</v>
      </c>
      <c r="H517" s="23" t="str">
        <f>VLOOKUP($A517,'Medical Examinations'!$A:$J,8,FALSE)</f>
        <v>yes</v>
      </c>
      <c r="I517" s="23" t="str">
        <f>VLOOKUP($A517,'Medical Examinations'!$A:$J,9,FALSE)</f>
        <v>Overweight</v>
      </c>
      <c r="J517" s="23" t="str">
        <f>VLOOKUP($A517,'Medical Examinations'!$A:$J,10,FALSE)</f>
        <v>Normal</v>
      </c>
      <c r="K517">
        <f>VLOOKUP($A517,'Hospitalisation Details'!$A:$K,6,FALSE)</f>
        <v>19199.939999999999</v>
      </c>
      <c r="L517" t="str">
        <f>VLOOKUP($A517,'Hospitalisation Details'!$A:$K,7,FALSE)</f>
        <v>tier - 1</v>
      </c>
      <c r="M517" t="str">
        <f>VLOOKUP($A517,'Hospitalisation Details'!$A:$K,8,FALSE)</f>
        <v>tier - 3</v>
      </c>
      <c r="N517" t="str">
        <f>VLOOKUP($A517,'Hospitalisation Details'!$A:$K,9,FALSE)</f>
        <v>R1011</v>
      </c>
      <c r="O517">
        <f>VLOOKUP($A517,'Hospitalisation Details'!$A:$K,10,FALSE)</f>
        <v>33497</v>
      </c>
      <c r="P517">
        <f>VLOOKUP($A517,'Hospitalisation Details'!$A:$K,11,FALSE)</f>
        <v>31</v>
      </c>
      <c r="Q517" t="str">
        <f>VLOOKUP($A517,'Customer Names'!$A:$E,4,FALSE)</f>
        <v xml:space="preserve"> Daniel</v>
      </c>
    </row>
    <row r="518" spans="1:17" x14ac:dyDescent="0.25">
      <c r="A518" s="26" t="s">
        <v>1854</v>
      </c>
      <c r="B518" s="47">
        <f>VLOOKUP($A518,'Medical Examinations'!$A:$J,2,FALSE)</f>
        <v>35.72</v>
      </c>
      <c r="C518" s="47">
        <f>VLOOKUP($A518,'Medical Examinations'!$A:$J,3,FALSE)</f>
        <v>4.08</v>
      </c>
      <c r="D518" s="26" t="str">
        <f>VLOOKUP($A518,'Medical Examinations'!$A:$J,4,FALSE)</f>
        <v>No</v>
      </c>
      <c r="E518" s="26" t="str">
        <f>VLOOKUP($A518,'Medical Examinations'!$A:$J,5,FALSE)</f>
        <v>No</v>
      </c>
      <c r="F518" s="26" t="str">
        <f>VLOOKUP($A518,'Medical Examinations'!$A:$J,6,FALSE)</f>
        <v>Yes</v>
      </c>
      <c r="G518" s="26">
        <f>VLOOKUP($A518,'Medical Examinations'!$A:$J,7,FALSE)</f>
        <v>1</v>
      </c>
      <c r="H518" s="26" t="str">
        <f>VLOOKUP($A518,'Medical Examinations'!$A:$J,8,FALSE)</f>
        <v>No</v>
      </c>
      <c r="I518" s="26" t="str">
        <f>VLOOKUP($A518,'Medical Examinations'!$A:$J,9,FALSE)</f>
        <v>Obesity</v>
      </c>
      <c r="J518" s="26" t="str">
        <f>VLOOKUP($A518,'Medical Examinations'!$A:$J,10,FALSE)</f>
        <v>Normal</v>
      </c>
      <c r="K518">
        <f>VLOOKUP($A518,'Hospitalisation Details'!$A:$K,6,FALSE)</f>
        <v>19144.580000000002</v>
      </c>
      <c r="L518" t="str">
        <f>VLOOKUP($A518,'Hospitalisation Details'!$A:$K,7,FALSE)</f>
        <v>tier - 1</v>
      </c>
      <c r="M518" t="str">
        <f>VLOOKUP($A518,'Hospitalisation Details'!$A:$K,8,FALSE)</f>
        <v>tier - 1</v>
      </c>
      <c r="N518" t="str">
        <f>VLOOKUP($A518,'Hospitalisation Details'!$A:$K,9,FALSE)</f>
        <v>R1024</v>
      </c>
      <c r="O518">
        <f>VLOOKUP($A518,'Hospitalisation Details'!$A:$K,10,FALSE)</f>
        <v>29038</v>
      </c>
      <c r="P518">
        <f>VLOOKUP($A518,'Hospitalisation Details'!$A:$K,11,FALSE)</f>
        <v>43</v>
      </c>
      <c r="Q518" t="str">
        <f>VLOOKUP($A518,'Customer Names'!$A:$E,4,FALSE)</f>
        <v xml:space="preserve"> Amanda</v>
      </c>
    </row>
    <row r="519" spans="1:17" x14ac:dyDescent="0.25">
      <c r="A519" s="23" t="s">
        <v>1853</v>
      </c>
      <c r="B519" s="48">
        <f>VLOOKUP($A519,'Medical Examinations'!$A:$J,2,FALSE)</f>
        <v>27.94</v>
      </c>
      <c r="C519" s="48">
        <f>VLOOKUP($A519,'Medical Examinations'!$A:$J,3,FALSE)</f>
        <v>4.4800000000000004</v>
      </c>
      <c r="D519" s="23" t="str">
        <f>VLOOKUP($A519,'Medical Examinations'!$A:$J,4,FALSE)</f>
        <v>No</v>
      </c>
      <c r="E519" s="23" t="str">
        <f>VLOOKUP($A519,'Medical Examinations'!$A:$J,5,FALSE)</f>
        <v>No</v>
      </c>
      <c r="F519" s="23" t="str">
        <f>VLOOKUP($A519,'Medical Examinations'!$A:$J,6,FALSE)</f>
        <v>Yes</v>
      </c>
      <c r="G519" s="23">
        <f>VLOOKUP($A519,'Medical Examinations'!$A:$J,7,FALSE)</f>
        <v>1</v>
      </c>
      <c r="H519" s="23" t="str">
        <f>VLOOKUP($A519,'Medical Examinations'!$A:$J,8,FALSE)</f>
        <v>yes</v>
      </c>
      <c r="I519" s="23" t="str">
        <f>VLOOKUP($A519,'Medical Examinations'!$A:$J,9,FALSE)</f>
        <v>Overweight</v>
      </c>
      <c r="J519" s="23" t="str">
        <f>VLOOKUP($A519,'Medical Examinations'!$A:$J,10,FALSE)</f>
        <v>Normal</v>
      </c>
      <c r="K519">
        <f>VLOOKUP($A519,'Hospitalisation Details'!$A:$K,6,FALSE)</f>
        <v>19107.78</v>
      </c>
      <c r="L519" t="str">
        <f>VLOOKUP($A519,'Hospitalisation Details'!$A:$K,7,FALSE)</f>
        <v>tier - 1</v>
      </c>
      <c r="M519" t="str">
        <f>VLOOKUP($A519,'Hospitalisation Details'!$A:$K,8,FALSE)</f>
        <v>tier - 2</v>
      </c>
      <c r="N519" t="str">
        <f>VLOOKUP($A519,'Hospitalisation Details'!$A:$K,9,FALSE)</f>
        <v>R1013</v>
      </c>
      <c r="O519">
        <f>VLOOKUP($A519,'Hospitalisation Details'!$A:$K,10,FALSE)</f>
        <v>34240</v>
      </c>
      <c r="P519">
        <f>VLOOKUP($A519,'Hospitalisation Details'!$A:$K,11,FALSE)</f>
        <v>29</v>
      </c>
      <c r="Q519" t="str">
        <f>VLOOKUP($A519,'Customer Names'!$A:$E,4,FALSE)</f>
        <v xml:space="preserve"> Karen</v>
      </c>
    </row>
    <row r="520" spans="1:17" x14ac:dyDescent="0.25">
      <c r="A520" s="26" t="s">
        <v>1852</v>
      </c>
      <c r="B520" s="47">
        <f>VLOOKUP($A520,'Medical Examinations'!$A:$J,2,FALSE)</f>
        <v>27.1</v>
      </c>
      <c r="C520" s="47">
        <f>VLOOKUP($A520,'Medical Examinations'!$A:$J,3,FALSE)</f>
        <v>5.73</v>
      </c>
      <c r="D520" s="26" t="str">
        <f>VLOOKUP($A520,'Medical Examinations'!$A:$J,4,FALSE)</f>
        <v>No</v>
      </c>
      <c r="E520" s="26" t="str">
        <f>VLOOKUP($A520,'Medical Examinations'!$A:$J,5,FALSE)</f>
        <v>No</v>
      </c>
      <c r="F520" s="26" t="str">
        <f>VLOOKUP($A520,'Medical Examinations'!$A:$J,6,FALSE)</f>
        <v>No</v>
      </c>
      <c r="G520" s="26">
        <f>VLOOKUP($A520,'Medical Examinations'!$A:$J,7,FALSE)</f>
        <v>0</v>
      </c>
      <c r="H520" s="26" t="str">
        <f>VLOOKUP($A520,'Medical Examinations'!$A:$J,8,FALSE)</f>
        <v>yes</v>
      </c>
      <c r="I520" s="26" t="str">
        <f>VLOOKUP($A520,'Medical Examinations'!$A:$J,9,FALSE)</f>
        <v>Overweight</v>
      </c>
      <c r="J520" s="26" t="str">
        <f>VLOOKUP($A520,'Medical Examinations'!$A:$J,10,FALSE)</f>
        <v>Prediabetes</v>
      </c>
      <c r="K520">
        <f>VLOOKUP($A520,'Hospitalisation Details'!$A:$K,6,FALSE)</f>
        <v>19040.88</v>
      </c>
      <c r="L520" t="str">
        <f>VLOOKUP($A520,'Hospitalisation Details'!$A:$K,7,FALSE)</f>
        <v>tier - 1</v>
      </c>
      <c r="M520" t="str">
        <f>VLOOKUP($A520,'Hospitalisation Details'!$A:$K,8,FALSE)</f>
        <v>tier - 3</v>
      </c>
      <c r="N520" t="str">
        <f>VLOOKUP($A520,'Hospitalisation Details'!$A:$K,9,FALSE)</f>
        <v>R1011</v>
      </c>
      <c r="O520">
        <f>VLOOKUP($A520,'Hospitalisation Details'!$A:$K,10,FALSE)</f>
        <v>32664</v>
      </c>
      <c r="P520">
        <f>VLOOKUP($A520,'Hospitalisation Details'!$A:$K,11,FALSE)</f>
        <v>34</v>
      </c>
      <c r="Q520" t="str">
        <f>VLOOKUP($A520,'Customer Names'!$A:$E,4,FALSE)</f>
        <v xml:space="preserve"> Gregory</v>
      </c>
    </row>
    <row r="521" spans="1:17" x14ac:dyDescent="0.25">
      <c r="A521" s="23" t="s">
        <v>1851</v>
      </c>
      <c r="B521" s="48">
        <f>VLOOKUP($A521,'Medical Examinations'!$A:$J,2,FALSE)</f>
        <v>18.3</v>
      </c>
      <c r="C521" s="48">
        <f>VLOOKUP($A521,'Medical Examinations'!$A:$J,3,FALSE)</f>
        <v>5.46</v>
      </c>
      <c r="D521" s="23" t="str">
        <f>VLOOKUP($A521,'Medical Examinations'!$A:$J,4,FALSE)</f>
        <v>yes</v>
      </c>
      <c r="E521" s="23" t="str">
        <f>VLOOKUP($A521,'Medical Examinations'!$A:$J,5,FALSE)</f>
        <v>No</v>
      </c>
      <c r="F521" s="23" t="str">
        <f>VLOOKUP($A521,'Medical Examinations'!$A:$J,6,FALSE)</f>
        <v>Yes</v>
      </c>
      <c r="G521" s="23">
        <f>VLOOKUP($A521,'Medical Examinations'!$A:$J,7,FALSE)</f>
        <v>1</v>
      </c>
      <c r="H521" s="23" t="str">
        <f>VLOOKUP($A521,'Medical Examinations'!$A:$J,8,FALSE)</f>
        <v>yes</v>
      </c>
      <c r="I521" s="23" t="str">
        <f>VLOOKUP($A521,'Medical Examinations'!$A:$J,9,FALSE)</f>
        <v>Underweight</v>
      </c>
      <c r="J521" s="23" t="str">
        <f>VLOOKUP($A521,'Medical Examinations'!$A:$J,10,FALSE)</f>
        <v>Normal</v>
      </c>
      <c r="K521">
        <f>VLOOKUP($A521,'Hospitalisation Details'!$A:$K,6,FALSE)</f>
        <v>19023.259999999998</v>
      </c>
      <c r="L521" t="str">
        <f>VLOOKUP($A521,'Hospitalisation Details'!$A:$K,7,FALSE)</f>
        <v>tier - 1</v>
      </c>
      <c r="M521" t="str">
        <f>VLOOKUP($A521,'Hospitalisation Details'!$A:$K,8,FALSE)</f>
        <v>tier - 3</v>
      </c>
      <c r="N521" t="str">
        <f>VLOOKUP($A521,'Hospitalisation Details'!$A:$K,9,FALSE)</f>
        <v>R1011</v>
      </c>
      <c r="O521">
        <f>VLOOKUP($A521,'Hospitalisation Details'!$A:$K,10,FALSE)</f>
        <v>30669</v>
      </c>
      <c r="P521">
        <f>VLOOKUP($A521,'Hospitalisation Details'!$A:$K,11,FALSE)</f>
        <v>39</v>
      </c>
      <c r="Q521" t="str">
        <f>VLOOKUP($A521,'Customer Names'!$A:$E,4,FALSE)</f>
        <v xml:space="preserve"> Sabine</v>
      </c>
    </row>
    <row r="522" spans="1:17" x14ac:dyDescent="0.25">
      <c r="A522" s="26" t="s">
        <v>1850</v>
      </c>
      <c r="B522" s="47">
        <f>VLOOKUP($A522,'Medical Examinations'!$A:$J,2,FALSE)</f>
        <v>25.3</v>
      </c>
      <c r="C522" s="47">
        <f>VLOOKUP($A522,'Medical Examinations'!$A:$J,3,FALSE)</f>
        <v>5.0199999999999996</v>
      </c>
      <c r="D522" s="26" t="str">
        <f>VLOOKUP($A522,'Medical Examinations'!$A:$J,4,FALSE)</f>
        <v>yes</v>
      </c>
      <c r="E522" s="26" t="str">
        <f>VLOOKUP($A522,'Medical Examinations'!$A:$J,5,FALSE)</f>
        <v>No</v>
      </c>
      <c r="F522" s="26" t="str">
        <f>VLOOKUP($A522,'Medical Examinations'!$A:$J,6,FALSE)</f>
        <v>No</v>
      </c>
      <c r="G522" s="26">
        <f>VLOOKUP($A522,'Medical Examinations'!$A:$J,7,FALSE)</f>
        <v>1</v>
      </c>
      <c r="H522" s="26" t="str">
        <f>VLOOKUP($A522,'Medical Examinations'!$A:$J,8,FALSE)</f>
        <v>yes</v>
      </c>
      <c r="I522" s="26" t="str">
        <f>VLOOKUP($A522,'Medical Examinations'!$A:$J,9,FALSE)</f>
        <v>Overweight</v>
      </c>
      <c r="J522" s="26" t="str">
        <f>VLOOKUP($A522,'Medical Examinations'!$A:$J,10,FALSE)</f>
        <v>Normal</v>
      </c>
      <c r="K522">
        <f>VLOOKUP($A522,'Hospitalisation Details'!$A:$K,6,FALSE)</f>
        <v>18972.5</v>
      </c>
      <c r="L522" t="str">
        <f>VLOOKUP($A522,'Hospitalisation Details'!$A:$K,7,FALSE)</f>
        <v>tier - 1</v>
      </c>
      <c r="M522" t="str">
        <f>VLOOKUP($A522,'Hospitalisation Details'!$A:$K,8,FALSE)</f>
        <v>tier - 3</v>
      </c>
      <c r="N522" t="str">
        <f>VLOOKUP($A522,'Hospitalisation Details'!$A:$K,9,FALSE)</f>
        <v>R1013</v>
      </c>
      <c r="O522">
        <f>VLOOKUP($A522,'Hospitalisation Details'!$A:$K,10,FALSE)</f>
        <v>32440</v>
      </c>
      <c r="P522">
        <f>VLOOKUP($A522,'Hospitalisation Details'!$A:$K,11,FALSE)</f>
        <v>34</v>
      </c>
      <c r="Q522" t="str">
        <f>VLOOKUP($A522,'Customer Names'!$A:$E,4,FALSE)</f>
        <v xml:space="preserve"> Joseph</v>
      </c>
    </row>
    <row r="523" spans="1:17" x14ac:dyDescent="0.25">
      <c r="A523" s="23" t="s">
        <v>1849</v>
      </c>
      <c r="B523" s="48">
        <f>VLOOKUP($A523,'Medical Examinations'!$A:$J,2,FALSE)</f>
        <v>38.83</v>
      </c>
      <c r="C523" s="48">
        <f>VLOOKUP($A523,'Medical Examinations'!$A:$J,3,FALSE)</f>
        <v>6.36</v>
      </c>
      <c r="D523" s="23" t="str">
        <f>VLOOKUP($A523,'Medical Examinations'!$A:$J,4,FALSE)</f>
        <v>No</v>
      </c>
      <c r="E523" s="23" t="str">
        <f>VLOOKUP($A523,'Medical Examinations'!$A:$J,5,FALSE)</f>
        <v>No</v>
      </c>
      <c r="F523" s="23" t="str">
        <f>VLOOKUP($A523,'Medical Examinations'!$A:$J,6,FALSE)</f>
        <v>No</v>
      </c>
      <c r="G523" s="23">
        <f>VLOOKUP($A523,'Medical Examinations'!$A:$J,7,FALSE)</f>
        <v>1</v>
      </c>
      <c r="H523" s="23" t="str">
        <f>VLOOKUP($A523,'Medical Examinations'!$A:$J,8,FALSE)</f>
        <v>No</v>
      </c>
      <c r="I523" s="23" t="str">
        <f>VLOOKUP($A523,'Medical Examinations'!$A:$J,9,FALSE)</f>
        <v>Obesity</v>
      </c>
      <c r="J523" s="23" t="str">
        <f>VLOOKUP($A523,'Medical Examinations'!$A:$J,10,FALSE)</f>
        <v>Prediabetes</v>
      </c>
      <c r="K523">
        <f>VLOOKUP($A523,'Hospitalisation Details'!$A:$K,6,FALSE)</f>
        <v>18963.169999999998</v>
      </c>
      <c r="L523" t="str">
        <f>VLOOKUP($A523,'Hospitalisation Details'!$A:$K,7,FALSE)</f>
        <v>tier - 1</v>
      </c>
      <c r="M523" t="str">
        <f>VLOOKUP($A523,'Hospitalisation Details'!$A:$K,8,FALSE)</f>
        <v>tier - 1</v>
      </c>
      <c r="N523" t="str">
        <f>VLOOKUP($A523,'Hospitalisation Details'!$A:$K,9,FALSE)</f>
        <v>R1013</v>
      </c>
      <c r="O523">
        <f>VLOOKUP($A523,'Hospitalisation Details'!$A:$K,10,FALSE)</f>
        <v>33938</v>
      </c>
      <c r="P523">
        <f>VLOOKUP($A523,'Hospitalisation Details'!$A:$K,11,FALSE)</f>
        <v>30</v>
      </c>
      <c r="Q523" t="str">
        <f>VLOOKUP($A523,'Customer Names'!$A:$E,4,FALSE)</f>
        <v xml:space="preserve"> Adam</v>
      </c>
    </row>
    <row r="524" spans="1:17" x14ac:dyDescent="0.25">
      <c r="A524" s="26" t="s">
        <v>1848</v>
      </c>
      <c r="B524" s="47">
        <f>VLOOKUP($A524,'Medical Examinations'!$A:$J,2,FALSE)</f>
        <v>27.6</v>
      </c>
      <c r="C524" s="47">
        <f>VLOOKUP($A524,'Medical Examinations'!$A:$J,3,FALSE)</f>
        <v>5.36</v>
      </c>
      <c r="D524" s="26" t="str">
        <f>VLOOKUP($A524,'Medical Examinations'!$A:$J,4,FALSE)</f>
        <v>No</v>
      </c>
      <c r="E524" s="26" t="str">
        <f>VLOOKUP($A524,'Medical Examinations'!$A:$J,5,FALSE)</f>
        <v>No</v>
      </c>
      <c r="F524" s="26" t="str">
        <f>VLOOKUP($A524,'Medical Examinations'!$A:$J,6,FALSE)</f>
        <v>No</v>
      </c>
      <c r="G524" s="26">
        <f>VLOOKUP($A524,'Medical Examinations'!$A:$J,7,FALSE)</f>
        <v>1</v>
      </c>
      <c r="H524" s="26" t="str">
        <f>VLOOKUP($A524,'Medical Examinations'!$A:$J,8,FALSE)</f>
        <v>No</v>
      </c>
      <c r="I524" s="26" t="str">
        <f>VLOOKUP($A524,'Medical Examinations'!$A:$J,9,FALSE)</f>
        <v>Overweight</v>
      </c>
      <c r="J524" s="26" t="str">
        <f>VLOOKUP($A524,'Medical Examinations'!$A:$J,10,FALSE)</f>
        <v>Normal</v>
      </c>
      <c r="K524">
        <f>VLOOKUP($A524,'Hospitalisation Details'!$A:$K,6,FALSE)</f>
        <v>18955.22</v>
      </c>
      <c r="L524" t="str">
        <f>VLOOKUP($A524,'Hospitalisation Details'!$A:$K,7,FALSE)</f>
        <v>tier - 1</v>
      </c>
      <c r="M524" t="str">
        <f>VLOOKUP($A524,'Hospitalisation Details'!$A:$K,8,FALSE)</f>
        <v>tier - 3</v>
      </c>
      <c r="N524" t="str">
        <f>VLOOKUP($A524,'Hospitalisation Details'!$A:$K,9,FALSE)</f>
        <v>R1011</v>
      </c>
      <c r="O524">
        <f>VLOOKUP($A524,'Hospitalisation Details'!$A:$K,10,FALSE)</f>
        <v>36013</v>
      </c>
      <c r="P524">
        <f>VLOOKUP($A524,'Hospitalisation Details'!$A:$K,11,FALSE)</f>
        <v>24</v>
      </c>
      <c r="Q524" t="str">
        <f>VLOOKUP($A524,'Customer Names'!$A:$E,4,FALSE)</f>
        <v xml:space="preserve"> Karolyn A</v>
      </c>
    </row>
    <row r="525" spans="1:17" x14ac:dyDescent="0.25">
      <c r="A525" s="23" t="s">
        <v>1847</v>
      </c>
      <c r="B525" s="48">
        <f>VLOOKUP($A525,'Medical Examinations'!$A:$J,2,FALSE)</f>
        <v>46.4</v>
      </c>
      <c r="C525" s="48">
        <f>VLOOKUP($A525,'Medical Examinations'!$A:$J,3,FALSE)</f>
        <v>8.3699999999999992</v>
      </c>
      <c r="D525" s="23" t="str">
        <f>VLOOKUP($A525,'Medical Examinations'!$A:$J,4,FALSE)</f>
        <v>yes</v>
      </c>
      <c r="E525" s="23" t="str">
        <f>VLOOKUP($A525,'Medical Examinations'!$A:$J,5,FALSE)</f>
        <v>No</v>
      </c>
      <c r="F525" s="23" t="str">
        <f>VLOOKUP($A525,'Medical Examinations'!$A:$J,6,FALSE)</f>
        <v>Yes</v>
      </c>
      <c r="G525" s="23">
        <f>VLOOKUP($A525,'Medical Examinations'!$A:$J,7,FALSE)</f>
        <v>1</v>
      </c>
      <c r="H525" s="23" t="str">
        <f>VLOOKUP($A525,'Medical Examinations'!$A:$J,8,FALSE)</f>
        <v>No</v>
      </c>
      <c r="I525" s="23" t="str">
        <f>VLOOKUP($A525,'Medical Examinations'!$A:$J,9,FALSE)</f>
        <v>Obesity</v>
      </c>
      <c r="J525" s="23" t="str">
        <f>VLOOKUP($A525,'Medical Examinations'!$A:$J,10,FALSE)</f>
        <v>Diabetes</v>
      </c>
      <c r="K525">
        <f>VLOOKUP($A525,'Hospitalisation Details'!$A:$K,6,FALSE)</f>
        <v>18954.560000000001</v>
      </c>
      <c r="L525" t="str">
        <f>VLOOKUP($A525,'Hospitalisation Details'!$A:$K,7,FALSE)</f>
        <v>tier - 1</v>
      </c>
      <c r="M525" t="str">
        <f>VLOOKUP($A525,'Hospitalisation Details'!$A:$K,8,FALSE)</f>
        <v>tier - 1</v>
      </c>
      <c r="N525" t="str">
        <f>VLOOKUP($A525,'Hospitalisation Details'!$A:$K,9,FALSE)</f>
        <v>R1026</v>
      </c>
      <c r="O525">
        <f>VLOOKUP($A525,'Hospitalisation Details'!$A:$K,10,FALSE)</f>
        <v>23304</v>
      </c>
      <c r="P525">
        <f>VLOOKUP($A525,'Hospitalisation Details'!$A:$K,11,FALSE)</f>
        <v>59</v>
      </c>
      <c r="Q525" t="str">
        <f>VLOOKUP($A525,'Customer Names'!$A:$E,4,FALSE)</f>
        <v xml:space="preserve"> Anita L.</v>
      </c>
    </row>
    <row r="526" spans="1:17" x14ac:dyDescent="0.25">
      <c r="A526" s="26" t="s">
        <v>1846</v>
      </c>
      <c r="B526" s="47">
        <f>VLOOKUP($A526,'Medical Examinations'!$A:$J,2,FALSE)</f>
        <v>51.92</v>
      </c>
      <c r="C526" s="47">
        <f>VLOOKUP($A526,'Medical Examinations'!$A:$J,3,FALSE)</f>
        <v>5.18</v>
      </c>
      <c r="D526" s="26" t="str">
        <f>VLOOKUP($A526,'Medical Examinations'!$A:$J,4,FALSE)</f>
        <v>yes</v>
      </c>
      <c r="E526" s="26" t="str">
        <f>VLOOKUP($A526,'Medical Examinations'!$A:$J,5,FALSE)</f>
        <v>No</v>
      </c>
      <c r="F526" s="26" t="str">
        <f>VLOOKUP($A526,'Medical Examinations'!$A:$J,6,FALSE)</f>
        <v>Yes</v>
      </c>
      <c r="G526" s="26">
        <f>VLOOKUP($A526,'Medical Examinations'!$A:$J,7,FALSE)</f>
        <v>1</v>
      </c>
      <c r="H526" s="26" t="str">
        <f>VLOOKUP($A526,'Medical Examinations'!$A:$J,8,FALSE)</f>
        <v>No</v>
      </c>
      <c r="I526" s="26" t="str">
        <f>VLOOKUP($A526,'Medical Examinations'!$A:$J,9,FALSE)</f>
        <v>Obesity</v>
      </c>
      <c r="J526" s="26" t="str">
        <f>VLOOKUP($A526,'Medical Examinations'!$A:$J,10,FALSE)</f>
        <v>Normal</v>
      </c>
      <c r="K526">
        <f>VLOOKUP($A526,'Hospitalisation Details'!$A:$K,6,FALSE)</f>
        <v>18932.810000000001</v>
      </c>
      <c r="L526" t="str">
        <f>VLOOKUP($A526,'Hospitalisation Details'!$A:$K,7,FALSE)</f>
        <v>tier - 1</v>
      </c>
      <c r="M526" t="str">
        <f>VLOOKUP($A526,'Hospitalisation Details'!$A:$K,8,FALSE)</f>
        <v>tier - 3</v>
      </c>
      <c r="N526" t="str">
        <f>VLOOKUP($A526,'Hospitalisation Details'!$A:$K,9,FALSE)</f>
        <v>R1012</v>
      </c>
      <c r="O526">
        <f>VLOOKUP($A526,'Hospitalisation Details'!$A:$K,10,FALSE)</f>
        <v>25418</v>
      </c>
      <c r="P526">
        <f>VLOOKUP($A526,'Hospitalisation Details'!$A:$K,11,FALSE)</f>
        <v>53</v>
      </c>
      <c r="Q526" t="str">
        <f>VLOOKUP($A526,'Customer Names'!$A:$E,4,FALSE)</f>
        <v xml:space="preserve"> Laura E.</v>
      </c>
    </row>
    <row r="527" spans="1:17" x14ac:dyDescent="0.25">
      <c r="A527" s="23" t="s">
        <v>1845</v>
      </c>
      <c r="B527" s="48">
        <f>VLOOKUP($A527,'Medical Examinations'!$A:$J,2,FALSE)</f>
        <v>32.395000000000003</v>
      </c>
      <c r="C527" s="48">
        <f>VLOOKUP($A527,'Medical Examinations'!$A:$J,3,FALSE)</f>
        <v>5.68</v>
      </c>
      <c r="D527" s="23" t="str">
        <f>VLOOKUP($A527,'Medical Examinations'!$A:$J,4,FALSE)</f>
        <v>yes</v>
      </c>
      <c r="E527" s="23" t="str">
        <f>VLOOKUP($A527,'Medical Examinations'!$A:$J,5,FALSE)</f>
        <v>No</v>
      </c>
      <c r="F527" s="23" t="str">
        <f>VLOOKUP($A527,'Medical Examinations'!$A:$J,6,FALSE)</f>
        <v>No</v>
      </c>
      <c r="G527" s="23">
        <f>VLOOKUP($A527,'Medical Examinations'!$A:$J,7,FALSE)</f>
        <v>1</v>
      </c>
      <c r="H527" s="23" t="str">
        <f>VLOOKUP($A527,'Medical Examinations'!$A:$J,8,FALSE)</f>
        <v>No</v>
      </c>
      <c r="I527" s="23" t="str">
        <f>VLOOKUP($A527,'Medical Examinations'!$A:$J,9,FALSE)</f>
        <v>Obesity</v>
      </c>
      <c r="J527" s="23" t="str">
        <f>VLOOKUP($A527,'Medical Examinations'!$A:$J,10,FALSE)</f>
        <v>Normal</v>
      </c>
      <c r="K527">
        <f>VLOOKUP($A527,'Hospitalisation Details'!$A:$K,6,FALSE)</f>
        <v>18903.490000000002</v>
      </c>
      <c r="L527" t="str">
        <f>VLOOKUP($A527,'Hospitalisation Details'!$A:$K,7,FALSE)</f>
        <v>tier - 1</v>
      </c>
      <c r="M527" t="str">
        <f>VLOOKUP($A527,'Hospitalisation Details'!$A:$K,8,FALSE)</f>
        <v>tier - 2</v>
      </c>
      <c r="N527" t="str">
        <f>VLOOKUP($A527,'Hospitalisation Details'!$A:$K,9,FALSE)</f>
        <v>R1024</v>
      </c>
      <c r="O527">
        <f>VLOOKUP($A527,'Hospitalisation Details'!$A:$K,10,FALSE)</f>
        <v>34969</v>
      </c>
      <c r="P527">
        <f>VLOOKUP($A527,'Hospitalisation Details'!$A:$K,11,FALSE)</f>
        <v>27</v>
      </c>
      <c r="Q527" t="str">
        <f>VLOOKUP($A527,'Customer Names'!$A:$E,4,FALSE)</f>
        <v xml:space="preserve"> Sarah</v>
      </c>
    </row>
    <row r="528" spans="1:17" x14ac:dyDescent="0.25">
      <c r="A528" s="26" t="s">
        <v>1844</v>
      </c>
      <c r="B528" s="47">
        <f>VLOOKUP($A528,'Medical Examinations'!$A:$J,2,FALSE)</f>
        <v>46.19</v>
      </c>
      <c r="C528" s="47">
        <f>VLOOKUP($A528,'Medical Examinations'!$A:$J,3,FALSE)</f>
        <v>7.31</v>
      </c>
      <c r="D528" s="26" t="str">
        <f>VLOOKUP($A528,'Medical Examinations'!$A:$J,4,FALSE)</f>
        <v>yes</v>
      </c>
      <c r="E528" s="26" t="str">
        <f>VLOOKUP($A528,'Medical Examinations'!$A:$J,5,FALSE)</f>
        <v>No</v>
      </c>
      <c r="F528" s="26" t="str">
        <f>VLOOKUP($A528,'Medical Examinations'!$A:$J,6,FALSE)</f>
        <v>Yes</v>
      </c>
      <c r="G528" s="26">
        <f>VLOOKUP($A528,'Medical Examinations'!$A:$J,7,FALSE)</f>
        <v>1</v>
      </c>
      <c r="H528" s="26" t="str">
        <f>VLOOKUP($A528,'Medical Examinations'!$A:$J,8,FALSE)</f>
        <v>No</v>
      </c>
      <c r="I528" s="26" t="str">
        <f>VLOOKUP($A528,'Medical Examinations'!$A:$J,9,FALSE)</f>
        <v>Obesity</v>
      </c>
      <c r="J528" s="26" t="str">
        <f>VLOOKUP($A528,'Medical Examinations'!$A:$J,10,FALSE)</f>
        <v>Diabetes</v>
      </c>
      <c r="K528">
        <f>VLOOKUP($A528,'Hospitalisation Details'!$A:$K,6,FALSE)</f>
        <v>18883.330000000002</v>
      </c>
      <c r="L528" t="str">
        <f>VLOOKUP($A528,'Hospitalisation Details'!$A:$K,7,FALSE)</f>
        <v>tier - 1</v>
      </c>
      <c r="M528" t="str">
        <f>VLOOKUP($A528,'Hospitalisation Details'!$A:$K,8,FALSE)</f>
        <v>tier - 1</v>
      </c>
      <c r="N528" t="str">
        <f>VLOOKUP($A528,'Hospitalisation Details'!$A:$K,9,FALSE)</f>
        <v>R1026</v>
      </c>
      <c r="O528">
        <f>VLOOKUP($A528,'Hospitalisation Details'!$A:$K,10,FALSE)</f>
        <v>23351</v>
      </c>
      <c r="P528">
        <f>VLOOKUP($A528,'Hospitalisation Details'!$A:$K,11,FALSE)</f>
        <v>59</v>
      </c>
      <c r="Q528" t="str">
        <f>VLOOKUP($A528,'Customer Names'!$A:$E,4,FALSE)</f>
        <v xml:space="preserve"> Ashley E</v>
      </c>
    </row>
    <row r="529" spans="1:17" x14ac:dyDescent="0.25">
      <c r="A529" s="23" t="s">
        <v>1843</v>
      </c>
      <c r="B529" s="48">
        <f>VLOOKUP($A529,'Medical Examinations'!$A:$J,2,FALSE)</f>
        <v>27.93</v>
      </c>
      <c r="C529" s="48">
        <f>VLOOKUP($A529,'Medical Examinations'!$A:$J,3,FALSE)</f>
        <v>4.67</v>
      </c>
      <c r="D529" s="23" t="str">
        <f>VLOOKUP($A529,'Medical Examinations'!$A:$J,4,FALSE)</f>
        <v>No</v>
      </c>
      <c r="E529" s="23" t="str">
        <f>VLOOKUP($A529,'Medical Examinations'!$A:$J,5,FALSE)</f>
        <v>No</v>
      </c>
      <c r="F529" s="23" t="str">
        <f>VLOOKUP($A529,'Medical Examinations'!$A:$J,6,FALSE)</f>
        <v>Yes</v>
      </c>
      <c r="G529" s="23">
        <f>VLOOKUP($A529,'Medical Examinations'!$A:$J,7,FALSE)</f>
        <v>1</v>
      </c>
      <c r="H529" s="23" t="str">
        <f>VLOOKUP($A529,'Medical Examinations'!$A:$J,8,FALSE)</f>
        <v>No</v>
      </c>
      <c r="I529" s="23" t="str">
        <f>VLOOKUP($A529,'Medical Examinations'!$A:$J,9,FALSE)</f>
        <v>Overweight</v>
      </c>
      <c r="J529" s="23" t="str">
        <f>VLOOKUP($A529,'Medical Examinations'!$A:$J,10,FALSE)</f>
        <v>Normal</v>
      </c>
      <c r="K529">
        <f>VLOOKUP($A529,'Hospitalisation Details'!$A:$K,6,FALSE)</f>
        <v>18838.7</v>
      </c>
      <c r="L529" t="str">
        <f>VLOOKUP($A529,'Hospitalisation Details'!$A:$K,7,FALSE)</f>
        <v>tier - 1</v>
      </c>
      <c r="M529" t="str">
        <f>VLOOKUP($A529,'Hospitalisation Details'!$A:$K,8,FALSE)</f>
        <v>tier - 3</v>
      </c>
      <c r="N529" t="str">
        <f>VLOOKUP($A529,'Hospitalisation Details'!$A:$K,9,FALSE)</f>
        <v>R1012</v>
      </c>
      <c r="O529">
        <f>VLOOKUP($A529,'Hospitalisation Details'!$A:$K,10,FALSE)</f>
        <v>37826</v>
      </c>
      <c r="P529">
        <f>VLOOKUP($A529,'Hospitalisation Details'!$A:$K,11,FALSE)</f>
        <v>19</v>
      </c>
      <c r="Q529" t="str">
        <f>VLOOKUP($A529,'Customer Names'!$A:$E,4,FALSE)</f>
        <v xml:space="preserve"> Lindsey</v>
      </c>
    </row>
    <row r="530" spans="1:17" x14ac:dyDescent="0.25">
      <c r="A530" s="26" t="s">
        <v>1842</v>
      </c>
      <c r="B530" s="47">
        <f>VLOOKUP($A530,'Medical Examinations'!$A:$J,2,FALSE)</f>
        <v>45.62</v>
      </c>
      <c r="C530" s="47">
        <f>VLOOKUP($A530,'Medical Examinations'!$A:$J,3,FALSE)</f>
        <v>6.87</v>
      </c>
      <c r="D530" s="26" t="str">
        <f>VLOOKUP($A530,'Medical Examinations'!$A:$J,4,FALSE)</f>
        <v>No</v>
      </c>
      <c r="E530" s="26" t="str">
        <f>VLOOKUP($A530,'Medical Examinations'!$A:$J,5,FALSE)</f>
        <v>No</v>
      </c>
      <c r="F530" s="26" t="str">
        <f>VLOOKUP($A530,'Medical Examinations'!$A:$J,6,FALSE)</f>
        <v>No</v>
      </c>
      <c r="G530" s="26">
        <f>VLOOKUP($A530,'Medical Examinations'!$A:$J,7,FALSE)</f>
        <v>0</v>
      </c>
      <c r="H530" s="26" t="str">
        <f>VLOOKUP($A530,'Medical Examinations'!$A:$J,8,FALSE)</f>
        <v>No</v>
      </c>
      <c r="I530" s="26" t="str">
        <f>VLOOKUP($A530,'Medical Examinations'!$A:$J,9,FALSE)</f>
        <v>Obesity</v>
      </c>
      <c r="J530" s="26" t="str">
        <f>VLOOKUP($A530,'Medical Examinations'!$A:$J,10,FALSE)</f>
        <v>Diabetes</v>
      </c>
      <c r="K530">
        <f>VLOOKUP($A530,'Hospitalisation Details'!$A:$K,6,FALSE)</f>
        <v>18815.53</v>
      </c>
      <c r="L530" t="str">
        <f>VLOOKUP($A530,'Hospitalisation Details'!$A:$K,7,FALSE)</f>
        <v>tier - 1</v>
      </c>
      <c r="M530" t="str">
        <f>VLOOKUP($A530,'Hospitalisation Details'!$A:$K,8,FALSE)</f>
        <v>tier - 1</v>
      </c>
      <c r="N530" t="str">
        <f>VLOOKUP($A530,'Hospitalisation Details'!$A:$K,9,FALSE)</f>
        <v>R1023</v>
      </c>
      <c r="O530">
        <f>VLOOKUP($A530,'Hospitalisation Details'!$A:$K,10,FALSE)</f>
        <v>22998</v>
      </c>
      <c r="P530">
        <f>VLOOKUP($A530,'Hospitalisation Details'!$A:$K,11,FALSE)</f>
        <v>60</v>
      </c>
      <c r="Q530" t="str">
        <f>VLOOKUP($A530,'Customer Names'!$A:$E,4,FALSE)</f>
        <v xml:space="preserve"> Alan</v>
      </c>
    </row>
    <row r="531" spans="1:17" x14ac:dyDescent="0.25">
      <c r="A531" s="23" t="s">
        <v>1841</v>
      </c>
      <c r="B531" s="48">
        <f>VLOOKUP($A531,'Medical Examinations'!$A:$J,2,FALSE)</f>
        <v>35.31</v>
      </c>
      <c r="C531" s="48">
        <f>VLOOKUP($A531,'Medical Examinations'!$A:$J,3,FALSE)</f>
        <v>5.87</v>
      </c>
      <c r="D531" s="23" t="str">
        <f>VLOOKUP($A531,'Medical Examinations'!$A:$J,4,FALSE)</f>
        <v>No</v>
      </c>
      <c r="E531" s="23" t="str">
        <f>VLOOKUP($A531,'Medical Examinations'!$A:$J,5,FALSE)</f>
        <v>No</v>
      </c>
      <c r="F531" s="23" t="str">
        <f>VLOOKUP($A531,'Medical Examinations'!$A:$J,6,FALSE)</f>
        <v>Yes</v>
      </c>
      <c r="G531" s="23">
        <f>VLOOKUP($A531,'Medical Examinations'!$A:$J,7,FALSE)</f>
        <v>1</v>
      </c>
      <c r="H531" s="23" t="str">
        <f>VLOOKUP($A531,'Medical Examinations'!$A:$J,8,FALSE)</f>
        <v>No</v>
      </c>
      <c r="I531" s="23" t="str">
        <f>VLOOKUP($A531,'Medical Examinations'!$A:$J,9,FALSE)</f>
        <v>Obesity</v>
      </c>
      <c r="J531" s="23" t="str">
        <f>VLOOKUP($A531,'Medical Examinations'!$A:$J,10,FALSE)</f>
        <v>Prediabetes</v>
      </c>
      <c r="K531">
        <f>VLOOKUP($A531,'Hospitalisation Details'!$A:$K,6,FALSE)</f>
        <v>18806.150000000001</v>
      </c>
      <c r="L531" t="str">
        <f>VLOOKUP($A531,'Hospitalisation Details'!$A:$K,7,FALSE)</f>
        <v>tier - 1</v>
      </c>
      <c r="M531" t="str">
        <f>VLOOKUP($A531,'Hospitalisation Details'!$A:$K,8,FALSE)</f>
        <v>tier - 2</v>
      </c>
      <c r="N531" t="str">
        <f>VLOOKUP($A531,'Hospitalisation Details'!$A:$K,9,FALSE)</f>
        <v>R1013</v>
      </c>
      <c r="O531">
        <f>VLOOKUP($A531,'Hospitalisation Details'!$A:$K,10,FALSE)</f>
        <v>29143</v>
      </c>
      <c r="P531">
        <f>VLOOKUP($A531,'Hospitalisation Details'!$A:$K,11,FALSE)</f>
        <v>43</v>
      </c>
      <c r="Q531" t="str">
        <f>VLOOKUP($A531,'Customer Names'!$A:$E,4,FALSE)</f>
        <v xml:space="preserve"> Dan R.</v>
      </c>
    </row>
    <row r="532" spans="1:17" x14ac:dyDescent="0.25">
      <c r="A532" s="26" t="s">
        <v>1840</v>
      </c>
      <c r="B532" s="47">
        <f>VLOOKUP($A532,'Medical Examinations'!$A:$J,2,FALSE)</f>
        <v>30.4</v>
      </c>
      <c r="C532" s="47">
        <f>VLOOKUP($A532,'Medical Examinations'!$A:$J,3,FALSE)</f>
        <v>4.07</v>
      </c>
      <c r="D532" s="26" t="str">
        <f>VLOOKUP($A532,'Medical Examinations'!$A:$J,4,FALSE)</f>
        <v>yes</v>
      </c>
      <c r="E532" s="26" t="str">
        <f>VLOOKUP($A532,'Medical Examinations'!$A:$J,5,FALSE)</f>
        <v>No</v>
      </c>
      <c r="F532" s="26" t="str">
        <f>VLOOKUP($A532,'Medical Examinations'!$A:$J,6,FALSE)</f>
        <v>No</v>
      </c>
      <c r="G532" s="26">
        <f>VLOOKUP($A532,'Medical Examinations'!$A:$J,7,FALSE)</f>
        <v>1</v>
      </c>
      <c r="H532" s="26" t="str">
        <f>VLOOKUP($A532,'Medical Examinations'!$A:$J,8,FALSE)</f>
        <v>No</v>
      </c>
      <c r="I532" s="26" t="str">
        <f>VLOOKUP($A532,'Medical Examinations'!$A:$J,9,FALSE)</f>
        <v>Obesity</v>
      </c>
      <c r="J532" s="26" t="str">
        <f>VLOOKUP($A532,'Medical Examinations'!$A:$J,10,FALSE)</f>
        <v>Normal</v>
      </c>
      <c r="K532">
        <f>VLOOKUP($A532,'Hospitalisation Details'!$A:$K,6,FALSE)</f>
        <v>18804.75</v>
      </c>
      <c r="L532" t="str">
        <f>VLOOKUP($A532,'Hospitalisation Details'!$A:$K,7,FALSE)</f>
        <v>tier - 1</v>
      </c>
      <c r="M532" t="str">
        <f>VLOOKUP($A532,'Hospitalisation Details'!$A:$K,8,FALSE)</f>
        <v>tier - 1</v>
      </c>
      <c r="N532" t="str">
        <f>VLOOKUP($A532,'Hospitalisation Details'!$A:$K,9,FALSE)</f>
        <v>R1012</v>
      </c>
      <c r="O532">
        <f>VLOOKUP($A532,'Hospitalisation Details'!$A:$K,10,FALSE)</f>
        <v>35031</v>
      </c>
      <c r="P532">
        <f>VLOOKUP($A532,'Hospitalisation Details'!$A:$K,11,FALSE)</f>
        <v>27</v>
      </c>
      <c r="Q532" t="str">
        <f>VLOOKUP($A532,'Customer Names'!$A:$E,4,FALSE)</f>
        <v xml:space="preserve"> Katie</v>
      </c>
    </row>
    <row r="533" spans="1:17" x14ac:dyDescent="0.25">
      <c r="A533" s="23" t="s">
        <v>1839</v>
      </c>
      <c r="B533" s="48">
        <f>VLOOKUP($A533,'Medical Examinations'!$A:$J,2,FALSE)</f>
        <v>20.13</v>
      </c>
      <c r="C533" s="48">
        <f>VLOOKUP($A533,'Medical Examinations'!$A:$J,3,FALSE)</f>
        <v>6.47</v>
      </c>
      <c r="D533" s="23" t="str">
        <f>VLOOKUP($A533,'Medical Examinations'!$A:$J,4,FALSE)</f>
        <v>No</v>
      </c>
      <c r="E533" s="23" t="str">
        <f>VLOOKUP($A533,'Medical Examinations'!$A:$J,5,FALSE)</f>
        <v>No</v>
      </c>
      <c r="F533" s="23" t="str">
        <f>VLOOKUP($A533,'Medical Examinations'!$A:$J,6,FALSE)</f>
        <v>Yes</v>
      </c>
      <c r="G533" s="23">
        <f>VLOOKUP($A533,'Medical Examinations'!$A:$J,7,FALSE)</f>
        <v>1</v>
      </c>
      <c r="H533" s="23" t="str">
        <f>VLOOKUP($A533,'Medical Examinations'!$A:$J,8,FALSE)</f>
        <v>yes</v>
      </c>
      <c r="I533" s="23" t="str">
        <f>VLOOKUP($A533,'Medical Examinations'!$A:$J,9,FALSE)</f>
        <v>Normal Weight</v>
      </c>
      <c r="J533" s="23" t="str">
        <f>VLOOKUP($A533,'Medical Examinations'!$A:$J,10,FALSE)</f>
        <v>Prediabetes</v>
      </c>
      <c r="K533">
        <f>VLOOKUP($A533,'Hospitalisation Details'!$A:$K,6,FALSE)</f>
        <v>18767.740000000002</v>
      </c>
      <c r="L533" t="str">
        <f>VLOOKUP($A533,'Hospitalisation Details'!$A:$K,7,FALSE)</f>
        <v>tier - 1</v>
      </c>
      <c r="M533" t="str">
        <f>VLOOKUP($A533,'Hospitalisation Details'!$A:$K,8,FALSE)</f>
        <v>tier - 1</v>
      </c>
      <c r="N533" t="str">
        <f>VLOOKUP($A533,'Hospitalisation Details'!$A:$K,9,FALSE)</f>
        <v>R1013</v>
      </c>
      <c r="O533">
        <f>VLOOKUP($A533,'Hospitalisation Details'!$A:$K,10,FALSE)</f>
        <v>29178</v>
      </c>
      <c r="P533">
        <f>VLOOKUP($A533,'Hospitalisation Details'!$A:$K,11,FALSE)</f>
        <v>43</v>
      </c>
      <c r="Q533" t="str">
        <f>VLOOKUP($A533,'Customer Names'!$A:$E,4,FALSE)</f>
        <v xml:space="preserve"> Eric</v>
      </c>
    </row>
    <row r="534" spans="1:17" x14ac:dyDescent="0.25">
      <c r="A534" s="26" t="s">
        <v>1838</v>
      </c>
      <c r="B534" s="47">
        <f>VLOOKUP($A534,'Medical Examinations'!$A:$J,2,FALSE)</f>
        <v>23.655000000000001</v>
      </c>
      <c r="C534" s="47">
        <f>VLOOKUP($A534,'Medical Examinations'!$A:$J,3,FALSE)</f>
        <v>5.14</v>
      </c>
      <c r="D534" s="26" t="str">
        <f>VLOOKUP($A534,'Medical Examinations'!$A:$J,4,FALSE)</f>
        <v>No</v>
      </c>
      <c r="E534" s="26" t="str">
        <f>VLOOKUP($A534,'Medical Examinations'!$A:$J,5,FALSE)</f>
        <v>No</v>
      </c>
      <c r="F534" s="26" t="str">
        <f>VLOOKUP($A534,'Medical Examinations'!$A:$J,6,FALSE)</f>
        <v>No</v>
      </c>
      <c r="G534" s="26">
        <f>VLOOKUP($A534,'Medical Examinations'!$A:$J,7,FALSE)</f>
        <v>1</v>
      </c>
      <c r="H534" s="26" t="str">
        <f>VLOOKUP($A534,'Medical Examinations'!$A:$J,8,FALSE)</f>
        <v>yes</v>
      </c>
      <c r="I534" s="26" t="str">
        <f>VLOOKUP($A534,'Medical Examinations'!$A:$J,9,FALSE)</f>
        <v>Normal Weight</v>
      </c>
      <c r="J534" s="26" t="str">
        <f>VLOOKUP($A534,'Medical Examinations'!$A:$J,10,FALSE)</f>
        <v>Normal</v>
      </c>
      <c r="K534">
        <f>VLOOKUP($A534,'Hospitalisation Details'!$A:$K,6,FALSE)</f>
        <v>18765.88</v>
      </c>
      <c r="L534" t="str">
        <f>VLOOKUP($A534,'Hospitalisation Details'!$A:$K,7,FALSE)</f>
        <v>tier - 1</v>
      </c>
      <c r="M534" t="str">
        <f>VLOOKUP($A534,'Hospitalisation Details'!$A:$K,8,FALSE)</f>
        <v>tier - 2</v>
      </c>
      <c r="N534" t="str">
        <f>VLOOKUP($A534,'Hospitalisation Details'!$A:$K,9,FALSE)</f>
        <v>R1012</v>
      </c>
      <c r="O534">
        <f>VLOOKUP($A534,'Hospitalisation Details'!$A:$K,10,FALSE)</f>
        <v>33965</v>
      </c>
      <c r="P534">
        <f>VLOOKUP($A534,'Hospitalisation Details'!$A:$K,11,FALSE)</f>
        <v>30</v>
      </c>
      <c r="Q534" t="str">
        <f>VLOOKUP($A534,'Customer Names'!$A:$E,4,FALSE)</f>
        <v xml:space="preserve"> Cathryn</v>
      </c>
    </row>
    <row r="535" spans="1:17" x14ac:dyDescent="0.25">
      <c r="A535" s="23" t="s">
        <v>1837</v>
      </c>
      <c r="B535" s="48">
        <f>VLOOKUP($A535,'Medical Examinations'!$A:$J,2,FALSE)</f>
        <v>49.05</v>
      </c>
      <c r="C535" s="48">
        <f>VLOOKUP($A535,'Medical Examinations'!$A:$J,3,FALSE)</f>
        <v>9.77</v>
      </c>
      <c r="D535" s="23" t="str">
        <f>VLOOKUP($A535,'Medical Examinations'!$A:$J,4,FALSE)</f>
        <v>yes</v>
      </c>
      <c r="E535" s="23" t="str">
        <f>VLOOKUP($A535,'Medical Examinations'!$A:$J,5,FALSE)</f>
        <v>No</v>
      </c>
      <c r="F535" s="23" t="str">
        <f>VLOOKUP($A535,'Medical Examinations'!$A:$J,6,FALSE)</f>
        <v>No</v>
      </c>
      <c r="G535" s="23">
        <f>VLOOKUP($A535,'Medical Examinations'!$A:$J,7,FALSE)</f>
        <v>0</v>
      </c>
      <c r="H535" s="23" t="str">
        <f>VLOOKUP($A535,'Medical Examinations'!$A:$J,8,FALSE)</f>
        <v>No</v>
      </c>
      <c r="I535" s="23" t="str">
        <f>VLOOKUP($A535,'Medical Examinations'!$A:$J,9,FALSE)</f>
        <v>Obesity</v>
      </c>
      <c r="J535" s="23" t="str">
        <f>VLOOKUP($A535,'Medical Examinations'!$A:$J,10,FALSE)</f>
        <v>Diabetes</v>
      </c>
      <c r="K535">
        <f>VLOOKUP($A535,'Hospitalisation Details'!$A:$K,6,FALSE)</f>
        <v>18694.689999999999</v>
      </c>
      <c r="L535" t="str">
        <f>VLOOKUP($A535,'Hospitalisation Details'!$A:$K,7,FALSE)</f>
        <v>tier - 1</v>
      </c>
      <c r="M535" t="str">
        <f>VLOOKUP($A535,'Hospitalisation Details'!$A:$K,8,FALSE)</f>
        <v>tier - 1</v>
      </c>
      <c r="N535" t="str">
        <f>VLOOKUP($A535,'Hospitalisation Details'!$A:$K,9,FALSE)</f>
        <v>R1023</v>
      </c>
      <c r="O535">
        <f>VLOOKUP($A535,'Hospitalisation Details'!$A:$K,10,FALSE)</f>
        <v>24714</v>
      </c>
      <c r="P535">
        <f>VLOOKUP($A535,'Hospitalisation Details'!$A:$K,11,FALSE)</f>
        <v>55</v>
      </c>
      <c r="Q535" t="str">
        <f>VLOOKUP($A535,'Customer Names'!$A:$E,4,FALSE)</f>
        <v xml:space="preserve"> Brendan</v>
      </c>
    </row>
    <row r="536" spans="1:17" x14ac:dyDescent="0.25">
      <c r="A536" s="26" t="s">
        <v>1836</v>
      </c>
      <c r="B536" s="47">
        <f>VLOOKUP($A536,'Medical Examinations'!$A:$J,2,FALSE)</f>
        <v>51.94</v>
      </c>
      <c r="C536" s="47">
        <f>VLOOKUP($A536,'Medical Examinations'!$A:$J,3,FALSE)</f>
        <v>8.8000000000000007</v>
      </c>
      <c r="D536" s="26" t="str">
        <f>VLOOKUP($A536,'Medical Examinations'!$A:$J,4,FALSE)</f>
        <v>yes</v>
      </c>
      <c r="E536" s="26" t="str">
        <f>VLOOKUP($A536,'Medical Examinations'!$A:$J,5,FALSE)</f>
        <v>No</v>
      </c>
      <c r="F536" s="26" t="str">
        <f>VLOOKUP($A536,'Medical Examinations'!$A:$J,6,FALSE)</f>
        <v>No</v>
      </c>
      <c r="G536" s="26">
        <f>VLOOKUP($A536,'Medical Examinations'!$A:$J,7,FALSE)</f>
        <v>2</v>
      </c>
      <c r="H536" s="26" t="str">
        <f>VLOOKUP($A536,'Medical Examinations'!$A:$J,8,FALSE)</f>
        <v>No</v>
      </c>
      <c r="I536" s="26" t="str">
        <f>VLOOKUP($A536,'Medical Examinations'!$A:$J,9,FALSE)</f>
        <v>Obesity</v>
      </c>
      <c r="J536" s="26" t="str">
        <f>VLOOKUP($A536,'Medical Examinations'!$A:$J,10,FALSE)</f>
        <v>Diabetes</v>
      </c>
      <c r="K536">
        <f>VLOOKUP($A536,'Hospitalisation Details'!$A:$K,6,FALSE)</f>
        <v>18682.740000000002</v>
      </c>
      <c r="L536" t="str">
        <f>VLOOKUP($A536,'Hospitalisation Details'!$A:$K,7,FALSE)</f>
        <v>tier - 1</v>
      </c>
      <c r="M536" t="str">
        <f>VLOOKUP($A536,'Hospitalisation Details'!$A:$K,8,FALSE)</f>
        <v>tier - 3</v>
      </c>
      <c r="N536" t="str">
        <f>VLOOKUP($A536,'Hospitalisation Details'!$A:$K,9,FALSE)</f>
        <v>R1012</v>
      </c>
      <c r="O536">
        <f>VLOOKUP($A536,'Hospitalisation Details'!$A:$K,10,FALSE)</f>
        <v>25858</v>
      </c>
      <c r="P536">
        <f>VLOOKUP($A536,'Hospitalisation Details'!$A:$K,11,FALSE)</f>
        <v>52</v>
      </c>
      <c r="Q536" t="str">
        <f>VLOOKUP($A536,'Customer Names'!$A:$E,4,FALSE)</f>
        <v xml:space="preserve"> Shauna</v>
      </c>
    </row>
    <row r="537" spans="1:17" x14ac:dyDescent="0.25">
      <c r="A537" s="23" t="s">
        <v>1835</v>
      </c>
      <c r="B537" s="48">
        <f>VLOOKUP($A537,'Medical Examinations'!$A:$J,2,FALSE)</f>
        <v>29.83</v>
      </c>
      <c r="C537" s="48">
        <f>VLOOKUP($A537,'Medical Examinations'!$A:$J,3,FALSE)</f>
        <v>5.84</v>
      </c>
      <c r="D537" s="23" t="str">
        <f>VLOOKUP($A537,'Medical Examinations'!$A:$J,4,FALSE)</f>
        <v>No</v>
      </c>
      <c r="E537" s="23" t="str">
        <f>VLOOKUP($A537,'Medical Examinations'!$A:$J,5,FALSE)</f>
        <v>No</v>
      </c>
      <c r="F537" s="23" t="str">
        <f>VLOOKUP($A537,'Medical Examinations'!$A:$J,6,FALSE)</f>
        <v>No</v>
      </c>
      <c r="G537" s="23">
        <f>VLOOKUP($A537,'Medical Examinations'!$A:$J,7,FALSE)</f>
        <v>1</v>
      </c>
      <c r="H537" s="23" t="str">
        <f>VLOOKUP($A537,'Medical Examinations'!$A:$J,8,FALSE)</f>
        <v>yes</v>
      </c>
      <c r="I537" s="23" t="str">
        <f>VLOOKUP($A537,'Medical Examinations'!$A:$J,9,FALSE)</f>
        <v>Overweight</v>
      </c>
      <c r="J537" s="23" t="str">
        <f>VLOOKUP($A537,'Medical Examinations'!$A:$J,10,FALSE)</f>
        <v>Prediabetes</v>
      </c>
      <c r="K537">
        <f>VLOOKUP($A537,'Hospitalisation Details'!$A:$K,6,FALSE)</f>
        <v>18648.419999999998</v>
      </c>
      <c r="L537" t="str">
        <f>VLOOKUP($A537,'Hospitalisation Details'!$A:$K,7,FALSE)</f>
        <v>tier - 1</v>
      </c>
      <c r="M537" t="str">
        <f>VLOOKUP($A537,'Hospitalisation Details'!$A:$K,8,FALSE)</f>
        <v>tier - 1</v>
      </c>
      <c r="N537" t="str">
        <f>VLOOKUP($A537,'Hospitalisation Details'!$A:$K,9,FALSE)</f>
        <v>R1019</v>
      </c>
      <c r="O537">
        <f>VLOOKUP($A537,'Hospitalisation Details'!$A:$K,10,FALSE)</f>
        <v>36061</v>
      </c>
      <c r="P537">
        <f>VLOOKUP($A537,'Hospitalisation Details'!$A:$K,11,FALSE)</f>
        <v>24</v>
      </c>
      <c r="Q537" t="str">
        <f>VLOOKUP($A537,'Customer Names'!$A:$E,4,FALSE)</f>
        <v xml:space="preserve"> Terence</v>
      </c>
    </row>
    <row r="538" spans="1:17" x14ac:dyDescent="0.25">
      <c r="A538" s="26" t="s">
        <v>1834</v>
      </c>
      <c r="B538" s="47">
        <f>VLOOKUP($A538,'Medical Examinations'!$A:$J,2,FALSE)</f>
        <v>22.6</v>
      </c>
      <c r="C538" s="47">
        <f>VLOOKUP($A538,'Medical Examinations'!$A:$J,3,FALSE)</f>
        <v>10.43</v>
      </c>
      <c r="D538" s="26" t="str">
        <f>VLOOKUP($A538,'Medical Examinations'!$A:$J,4,FALSE)</f>
        <v>yes</v>
      </c>
      <c r="E538" s="26" t="str">
        <f>VLOOKUP($A538,'Medical Examinations'!$A:$J,5,FALSE)</f>
        <v>No</v>
      </c>
      <c r="F538" s="26" t="str">
        <f>VLOOKUP($A538,'Medical Examinations'!$A:$J,6,FALSE)</f>
        <v>No</v>
      </c>
      <c r="G538" s="26">
        <f>VLOOKUP($A538,'Medical Examinations'!$A:$J,7,FALSE)</f>
        <v>1</v>
      </c>
      <c r="H538" s="26" t="str">
        <f>VLOOKUP($A538,'Medical Examinations'!$A:$J,8,FALSE)</f>
        <v>yes</v>
      </c>
      <c r="I538" s="26" t="str">
        <f>VLOOKUP($A538,'Medical Examinations'!$A:$J,9,FALSE)</f>
        <v>Normal Weight</v>
      </c>
      <c r="J538" s="26" t="str">
        <f>VLOOKUP($A538,'Medical Examinations'!$A:$J,10,FALSE)</f>
        <v>Diabetes</v>
      </c>
      <c r="K538">
        <f>VLOOKUP($A538,'Hospitalisation Details'!$A:$K,6,FALSE)</f>
        <v>18608.259999999998</v>
      </c>
      <c r="L538" t="str">
        <f>VLOOKUP($A538,'Hospitalisation Details'!$A:$K,7,FALSE)</f>
        <v>tier - 1</v>
      </c>
      <c r="M538" t="str">
        <f>VLOOKUP($A538,'Hospitalisation Details'!$A:$K,8,FALSE)</f>
        <v>tier - 3</v>
      </c>
      <c r="N538" t="str">
        <f>VLOOKUP($A538,'Hospitalisation Details'!$A:$K,9,FALSE)</f>
        <v>R1011</v>
      </c>
      <c r="O538">
        <f>VLOOKUP($A538,'Hospitalisation Details'!$A:$K,10,FALSE)</f>
        <v>31636</v>
      </c>
      <c r="P538">
        <f>VLOOKUP($A538,'Hospitalisation Details'!$A:$K,11,FALSE)</f>
        <v>36</v>
      </c>
      <c r="Q538" t="str">
        <f>VLOOKUP($A538,'Customer Names'!$A:$E,4,FALSE)</f>
        <v xml:space="preserve"> Marisol</v>
      </c>
    </row>
    <row r="539" spans="1:17" x14ac:dyDescent="0.25">
      <c r="A539" s="23" t="s">
        <v>1833</v>
      </c>
      <c r="B539" s="48">
        <f>VLOOKUP($A539,'Medical Examinations'!$A:$J,2,FALSE)</f>
        <v>46.69</v>
      </c>
      <c r="C539" s="48">
        <f>VLOOKUP($A539,'Medical Examinations'!$A:$J,3,FALSE)</f>
        <v>4.25</v>
      </c>
      <c r="D539" s="23" t="str">
        <f>VLOOKUP($A539,'Medical Examinations'!$A:$J,4,FALSE)</f>
        <v>yes</v>
      </c>
      <c r="E539" s="23" t="str">
        <f>VLOOKUP($A539,'Medical Examinations'!$A:$J,5,FALSE)</f>
        <v>No</v>
      </c>
      <c r="F539" s="23" t="str">
        <f>VLOOKUP($A539,'Medical Examinations'!$A:$J,6,FALSE)</f>
        <v>No</v>
      </c>
      <c r="G539" s="23">
        <f>VLOOKUP($A539,'Medical Examinations'!$A:$J,7,FALSE)</f>
        <v>1</v>
      </c>
      <c r="H539" s="23" t="str">
        <f>VLOOKUP($A539,'Medical Examinations'!$A:$J,8,FALSE)</f>
        <v>No</v>
      </c>
      <c r="I539" s="23" t="str">
        <f>VLOOKUP($A539,'Medical Examinations'!$A:$J,9,FALSE)</f>
        <v>Obesity</v>
      </c>
      <c r="J539" s="23" t="str">
        <f>VLOOKUP($A539,'Medical Examinations'!$A:$J,10,FALSE)</f>
        <v>Normal</v>
      </c>
      <c r="K539">
        <f>VLOOKUP($A539,'Hospitalisation Details'!$A:$K,6,FALSE)</f>
        <v>18443.11</v>
      </c>
      <c r="L539" t="str">
        <f>VLOOKUP($A539,'Hospitalisation Details'!$A:$K,7,FALSE)</f>
        <v>tier - 1</v>
      </c>
      <c r="M539" t="str">
        <f>VLOOKUP($A539,'Hospitalisation Details'!$A:$K,8,FALSE)</f>
        <v>tier - 2</v>
      </c>
      <c r="N539" t="str">
        <f>VLOOKUP($A539,'Hospitalisation Details'!$A:$K,9,FALSE)</f>
        <v>R1012</v>
      </c>
      <c r="O539">
        <f>VLOOKUP($A539,'Hospitalisation Details'!$A:$K,10,FALSE)</f>
        <v>23646</v>
      </c>
      <c r="P539">
        <f>VLOOKUP($A539,'Hospitalisation Details'!$A:$K,11,FALSE)</f>
        <v>58</v>
      </c>
      <c r="Q539" t="str">
        <f>VLOOKUP($A539,'Customer Names'!$A:$E,4,FALSE)</f>
        <v xml:space="preserve"> Lindsay</v>
      </c>
    </row>
    <row r="540" spans="1:17" x14ac:dyDescent="0.25">
      <c r="A540" s="26" t="s">
        <v>1832</v>
      </c>
      <c r="B540" s="47">
        <f>VLOOKUP($A540,'Medical Examinations'!$A:$J,2,FALSE)</f>
        <v>28.49</v>
      </c>
      <c r="C540" s="47">
        <f>VLOOKUP($A540,'Medical Examinations'!$A:$J,3,FALSE)</f>
        <v>4.8899999999999997</v>
      </c>
      <c r="D540" s="26" t="str">
        <f>VLOOKUP($A540,'Medical Examinations'!$A:$J,4,FALSE)</f>
        <v>No</v>
      </c>
      <c r="E540" s="26" t="str">
        <f>VLOOKUP($A540,'Medical Examinations'!$A:$J,5,FALSE)</f>
        <v>No</v>
      </c>
      <c r="F540" s="26" t="str">
        <f>VLOOKUP($A540,'Medical Examinations'!$A:$J,6,FALSE)</f>
        <v>No</v>
      </c>
      <c r="G540" s="26">
        <f>VLOOKUP($A540,'Medical Examinations'!$A:$J,7,FALSE)</f>
        <v>0</v>
      </c>
      <c r="H540" s="26" t="str">
        <f>VLOOKUP($A540,'Medical Examinations'!$A:$J,8,FALSE)</f>
        <v>yes</v>
      </c>
      <c r="I540" s="26" t="str">
        <f>VLOOKUP($A540,'Medical Examinations'!$A:$J,9,FALSE)</f>
        <v>Overweight</v>
      </c>
      <c r="J540" s="26" t="str">
        <f>VLOOKUP($A540,'Medical Examinations'!$A:$J,10,FALSE)</f>
        <v>Normal</v>
      </c>
      <c r="K540">
        <f>VLOOKUP($A540,'Hospitalisation Details'!$A:$K,6,FALSE)</f>
        <v>18328.240000000002</v>
      </c>
      <c r="L540" t="str">
        <f>VLOOKUP($A540,'Hospitalisation Details'!$A:$K,7,FALSE)</f>
        <v>tier - 1</v>
      </c>
      <c r="M540" t="str">
        <f>VLOOKUP($A540,'Hospitalisation Details'!$A:$K,8,FALSE)</f>
        <v>tier - 2</v>
      </c>
      <c r="N540" t="str">
        <f>VLOOKUP($A540,'Hospitalisation Details'!$A:$K,9,FALSE)</f>
        <v>R1013</v>
      </c>
      <c r="O540">
        <f>VLOOKUP($A540,'Hospitalisation Details'!$A:$K,10,FALSE)</f>
        <v>36509</v>
      </c>
      <c r="P540">
        <f>VLOOKUP($A540,'Hospitalisation Details'!$A:$K,11,FALSE)</f>
        <v>23</v>
      </c>
      <c r="Q540" t="str">
        <f>VLOOKUP($A540,'Customer Names'!$A:$E,4,FALSE)</f>
        <v xml:space="preserve"> Katie</v>
      </c>
    </row>
    <row r="541" spans="1:17" x14ac:dyDescent="0.25">
      <c r="A541" s="23" t="s">
        <v>1831</v>
      </c>
      <c r="B541" s="48">
        <f>VLOOKUP($A541,'Medical Examinations'!$A:$J,2,FALSE)</f>
        <v>28.5</v>
      </c>
      <c r="C541" s="48">
        <f>VLOOKUP($A541,'Medical Examinations'!$A:$J,3,FALSE)</f>
        <v>5.55</v>
      </c>
      <c r="D541" s="23" t="str">
        <f>VLOOKUP($A541,'Medical Examinations'!$A:$J,4,FALSE)</f>
        <v>yes</v>
      </c>
      <c r="E541" s="23" t="str">
        <f>VLOOKUP($A541,'Medical Examinations'!$A:$J,5,FALSE)</f>
        <v>No</v>
      </c>
      <c r="F541" s="23" t="str">
        <f>VLOOKUP($A541,'Medical Examinations'!$A:$J,6,FALSE)</f>
        <v>No</v>
      </c>
      <c r="G541" s="23">
        <f>VLOOKUP($A541,'Medical Examinations'!$A:$J,7,FALSE)</f>
        <v>1</v>
      </c>
      <c r="H541" s="23" t="str">
        <f>VLOOKUP($A541,'Medical Examinations'!$A:$J,8,FALSE)</f>
        <v>yes</v>
      </c>
      <c r="I541" s="23" t="str">
        <f>VLOOKUP($A541,'Medical Examinations'!$A:$J,9,FALSE)</f>
        <v>Overweight</v>
      </c>
      <c r="J541" s="23" t="str">
        <f>VLOOKUP($A541,'Medical Examinations'!$A:$J,10,FALSE)</f>
        <v>Normal</v>
      </c>
      <c r="K541">
        <f>VLOOKUP($A541,'Hospitalisation Details'!$A:$K,6,FALSE)</f>
        <v>18310.740000000002</v>
      </c>
      <c r="L541" t="str">
        <f>VLOOKUP($A541,'Hospitalisation Details'!$A:$K,7,FALSE)</f>
        <v>tier - 1</v>
      </c>
      <c r="M541" t="str">
        <f>VLOOKUP($A541,'Hospitalisation Details'!$A:$K,8,FALSE)</f>
        <v>tier - 3</v>
      </c>
      <c r="N541" t="str">
        <f>VLOOKUP($A541,'Hospitalisation Details'!$A:$K,9,FALSE)</f>
        <v>R1012</v>
      </c>
      <c r="O541">
        <f>VLOOKUP($A541,'Hospitalisation Details'!$A:$K,10,FALSE)</f>
        <v>34884</v>
      </c>
      <c r="P541">
        <f>VLOOKUP($A541,'Hospitalisation Details'!$A:$K,11,FALSE)</f>
        <v>27</v>
      </c>
      <c r="Q541" t="str">
        <f>VLOOKUP($A541,'Customer Names'!$A:$E,4,FALSE)</f>
        <v xml:space="preserve"> Daniel</v>
      </c>
    </row>
    <row r="542" spans="1:17" x14ac:dyDescent="0.25">
      <c r="A542" s="26" t="s">
        <v>1830</v>
      </c>
      <c r="B542" s="47">
        <f>VLOOKUP($A542,'Medical Examinations'!$A:$J,2,FALSE)</f>
        <v>24.4</v>
      </c>
      <c r="C542" s="47">
        <f>VLOOKUP($A542,'Medical Examinations'!$A:$J,3,FALSE)</f>
        <v>4.5199999999999996</v>
      </c>
      <c r="D542" s="26" t="str">
        <f>VLOOKUP($A542,'Medical Examinations'!$A:$J,4,FALSE)</f>
        <v>No</v>
      </c>
      <c r="E542" s="26" t="str">
        <f>VLOOKUP($A542,'Medical Examinations'!$A:$J,5,FALSE)</f>
        <v>No</v>
      </c>
      <c r="F542" s="26" t="str">
        <f>VLOOKUP($A542,'Medical Examinations'!$A:$J,6,FALSE)</f>
        <v>No</v>
      </c>
      <c r="G542" s="26">
        <f>VLOOKUP($A542,'Medical Examinations'!$A:$J,7,FALSE)</f>
        <v>1</v>
      </c>
      <c r="H542" s="26" t="str">
        <f>VLOOKUP($A542,'Medical Examinations'!$A:$J,8,FALSE)</f>
        <v>yes</v>
      </c>
      <c r="I542" s="26" t="str">
        <f>VLOOKUP($A542,'Medical Examinations'!$A:$J,9,FALSE)</f>
        <v>Normal Weight</v>
      </c>
      <c r="J542" s="26" t="str">
        <f>VLOOKUP($A542,'Medical Examinations'!$A:$J,10,FALSE)</f>
        <v>Normal</v>
      </c>
      <c r="K542">
        <f>VLOOKUP($A542,'Hospitalisation Details'!$A:$K,6,FALSE)</f>
        <v>18259.22</v>
      </c>
      <c r="L542" t="str">
        <f>VLOOKUP($A542,'Hospitalisation Details'!$A:$K,7,FALSE)</f>
        <v>tier - 1</v>
      </c>
      <c r="M542" t="str">
        <f>VLOOKUP($A542,'Hospitalisation Details'!$A:$K,8,FALSE)</f>
        <v>tier - 3</v>
      </c>
      <c r="N542" t="str">
        <f>VLOOKUP($A542,'Hospitalisation Details'!$A:$K,9,FALSE)</f>
        <v>R1011</v>
      </c>
      <c r="O542">
        <f>VLOOKUP($A542,'Hospitalisation Details'!$A:$K,10,FALSE)</f>
        <v>33963</v>
      </c>
      <c r="P542">
        <f>VLOOKUP($A542,'Hospitalisation Details'!$A:$K,11,FALSE)</f>
        <v>30</v>
      </c>
      <c r="Q542" t="str">
        <f>VLOOKUP($A542,'Customer Names'!$A:$E,4,FALSE)</f>
        <v xml:space="preserve"> Brett W</v>
      </c>
    </row>
    <row r="543" spans="1:17" x14ac:dyDescent="0.25">
      <c r="A543" s="23" t="s">
        <v>1829</v>
      </c>
      <c r="B543" s="48">
        <f>VLOOKUP($A543,'Medical Examinations'!$A:$J,2,FALSE)</f>
        <v>29.15</v>
      </c>
      <c r="C543" s="48">
        <f>VLOOKUP($A543,'Medical Examinations'!$A:$J,3,FALSE)</f>
        <v>4.45</v>
      </c>
      <c r="D543" s="23" t="str">
        <f>VLOOKUP($A543,'Medical Examinations'!$A:$J,4,FALSE)</f>
        <v>yes</v>
      </c>
      <c r="E543" s="23" t="str">
        <f>VLOOKUP($A543,'Medical Examinations'!$A:$J,5,FALSE)</f>
        <v>No</v>
      </c>
      <c r="F543" s="23" t="str">
        <f>VLOOKUP($A543,'Medical Examinations'!$A:$J,6,FALSE)</f>
        <v>No</v>
      </c>
      <c r="G543" s="23">
        <f>VLOOKUP($A543,'Medical Examinations'!$A:$J,7,FALSE)</f>
        <v>1</v>
      </c>
      <c r="H543" s="23" t="str">
        <f>VLOOKUP($A543,'Medical Examinations'!$A:$J,8,FALSE)</f>
        <v>yes</v>
      </c>
      <c r="I543" s="23" t="str">
        <f>VLOOKUP($A543,'Medical Examinations'!$A:$J,9,FALSE)</f>
        <v>Overweight</v>
      </c>
      <c r="J543" s="23" t="str">
        <f>VLOOKUP($A543,'Medical Examinations'!$A:$J,10,FALSE)</f>
        <v>Normal</v>
      </c>
      <c r="K543">
        <f>VLOOKUP($A543,'Hospitalisation Details'!$A:$K,6,FALSE)</f>
        <v>18246.5</v>
      </c>
      <c r="L543" t="str">
        <f>VLOOKUP($A543,'Hospitalisation Details'!$A:$K,7,FALSE)</f>
        <v>tier - 1</v>
      </c>
      <c r="M543" t="str">
        <f>VLOOKUP($A543,'Hospitalisation Details'!$A:$K,8,FALSE)</f>
        <v>tier - 1</v>
      </c>
      <c r="N543" t="str">
        <f>VLOOKUP($A543,'Hospitalisation Details'!$A:$K,9,FALSE)</f>
        <v>R1013</v>
      </c>
      <c r="O543">
        <f>VLOOKUP($A543,'Hospitalisation Details'!$A:$K,10,FALSE)</f>
        <v>34914</v>
      </c>
      <c r="P543">
        <f>VLOOKUP($A543,'Hospitalisation Details'!$A:$K,11,FALSE)</f>
        <v>27</v>
      </c>
      <c r="Q543" t="str">
        <f>VLOOKUP($A543,'Customer Names'!$A:$E,4,FALSE)</f>
        <v xml:space="preserve"> Dylan J</v>
      </c>
    </row>
    <row r="544" spans="1:17" x14ac:dyDescent="0.25">
      <c r="A544" s="26" t="s">
        <v>1828</v>
      </c>
      <c r="B544" s="47">
        <f>VLOOKUP($A544,'Medical Examinations'!$A:$J,2,FALSE)</f>
        <v>27.28</v>
      </c>
      <c r="C544" s="47">
        <f>VLOOKUP($A544,'Medical Examinations'!$A:$J,3,FALSE)</f>
        <v>4.72</v>
      </c>
      <c r="D544" s="26" t="str">
        <f>VLOOKUP($A544,'Medical Examinations'!$A:$J,4,FALSE)</f>
        <v>No</v>
      </c>
      <c r="E544" s="26" t="str">
        <f>VLOOKUP($A544,'Medical Examinations'!$A:$J,5,FALSE)</f>
        <v>yes</v>
      </c>
      <c r="F544" s="26" t="str">
        <f>VLOOKUP($A544,'Medical Examinations'!$A:$J,6,FALSE)</f>
        <v>No</v>
      </c>
      <c r="G544" s="26">
        <f>VLOOKUP($A544,'Medical Examinations'!$A:$J,7,FALSE)</f>
        <v>1</v>
      </c>
      <c r="H544" s="26" t="str">
        <f>VLOOKUP($A544,'Medical Examinations'!$A:$J,8,FALSE)</f>
        <v>yes</v>
      </c>
      <c r="I544" s="26" t="str">
        <f>VLOOKUP($A544,'Medical Examinations'!$A:$J,9,FALSE)</f>
        <v>Overweight</v>
      </c>
      <c r="J544" s="26" t="str">
        <f>VLOOKUP($A544,'Medical Examinations'!$A:$J,10,FALSE)</f>
        <v>Normal</v>
      </c>
      <c r="K544">
        <f>VLOOKUP($A544,'Hospitalisation Details'!$A:$K,6,FALSE)</f>
        <v>18223.45</v>
      </c>
      <c r="L544" t="str">
        <f>VLOOKUP($A544,'Hospitalisation Details'!$A:$K,7,FALSE)</f>
        <v>tier - 1</v>
      </c>
      <c r="M544" t="str">
        <f>VLOOKUP($A544,'Hospitalisation Details'!$A:$K,8,FALSE)</f>
        <v>tier - 3</v>
      </c>
      <c r="N544" t="str">
        <f>VLOOKUP($A544,'Hospitalisation Details'!$A:$K,9,FALSE)</f>
        <v>R1013</v>
      </c>
      <c r="O544">
        <f>VLOOKUP($A544,'Hospitalisation Details'!$A:$K,10,FALSE)</f>
        <v>38240</v>
      </c>
      <c r="P544">
        <f>VLOOKUP($A544,'Hospitalisation Details'!$A:$K,11,FALSE)</f>
        <v>18</v>
      </c>
      <c r="Q544" t="str">
        <f>VLOOKUP($A544,'Customer Names'!$A:$E,4,FALSE)</f>
        <v xml:space="preserve"> Elizabeth</v>
      </c>
    </row>
    <row r="545" spans="1:17" x14ac:dyDescent="0.25">
      <c r="A545" s="23" t="s">
        <v>1827</v>
      </c>
      <c r="B545" s="48">
        <f>VLOOKUP($A545,'Medical Examinations'!$A:$J,2,FALSE)</f>
        <v>32.229999999999997</v>
      </c>
      <c r="C545" s="48">
        <f>VLOOKUP($A545,'Medical Examinations'!$A:$J,3,FALSE)</f>
        <v>4.6500000000000004</v>
      </c>
      <c r="D545" s="23" t="str">
        <f>VLOOKUP($A545,'Medical Examinations'!$A:$J,4,FALSE)</f>
        <v>yes</v>
      </c>
      <c r="E545" s="23" t="str">
        <f>VLOOKUP($A545,'Medical Examinations'!$A:$J,5,FALSE)</f>
        <v>No</v>
      </c>
      <c r="F545" s="23" t="str">
        <f>VLOOKUP($A545,'Medical Examinations'!$A:$J,6,FALSE)</f>
        <v>Yes</v>
      </c>
      <c r="G545" s="23">
        <f>VLOOKUP($A545,'Medical Examinations'!$A:$J,7,FALSE)</f>
        <v>1</v>
      </c>
      <c r="H545" s="23" t="str">
        <f>VLOOKUP($A545,'Medical Examinations'!$A:$J,8,FALSE)</f>
        <v>No</v>
      </c>
      <c r="I545" s="23" t="str">
        <f>VLOOKUP($A545,'Medical Examinations'!$A:$J,9,FALSE)</f>
        <v>Obesity</v>
      </c>
      <c r="J545" s="23" t="str">
        <f>VLOOKUP($A545,'Medical Examinations'!$A:$J,10,FALSE)</f>
        <v>Normal</v>
      </c>
      <c r="K545">
        <f>VLOOKUP($A545,'Hospitalisation Details'!$A:$K,6,FALSE)</f>
        <v>18218.16</v>
      </c>
      <c r="L545" t="str">
        <f>VLOOKUP($A545,'Hospitalisation Details'!$A:$K,7,FALSE)</f>
        <v>tier - 1</v>
      </c>
      <c r="M545" t="str">
        <f>VLOOKUP($A545,'Hospitalisation Details'!$A:$K,8,FALSE)</f>
        <v>tier - 1</v>
      </c>
      <c r="N545" t="str">
        <f>VLOOKUP($A545,'Hospitalisation Details'!$A:$K,9,FALSE)</f>
        <v>R1013</v>
      </c>
      <c r="O545">
        <f>VLOOKUP($A545,'Hospitalisation Details'!$A:$K,10,FALSE)</f>
        <v>35596</v>
      </c>
      <c r="P545">
        <f>VLOOKUP($A545,'Hospitalisation Details'!$A:$K,11,FALSE)</f>
        <v>25</v>
      </c>
      <c r="Q545" t="str">
        <f>VLOOKUP($A545,'Customer Names'!$A:$E,4,FALSE)</f>
        <v xml:space="preserve"> Brooke M.</v>
      </c>
    </row>
    <row r="546" spans="1:17" x14ac:dyDescent="0.25">
      <c r="A546" s="26" t="s">
        <v>1826</v>
      </c>
      <c r="B546" s="47">
        <f>VLOOKUP($A546,'Medical Examinations'!$A:$J,2,FALSE)</f>
        <v>44.2</v>
      </c>
      <c r="C546" s="47">
        <f>VLOOKUP($A546,'Medical Examinations'!$A:$J,3,FALSE)</f>
        <v>11.34</v>
      </c>
      <c r="D546" s="26" t="str">
        <f>VLOOKUP($A546,'Medical Examinations'!$A:$J,4,FALSE)</f>
        <v>yes</v>
      </c>
      <c r="E546" s="26" t="str">
        <f>VLOOKUP($A546,'Medical Examinations'!$A:$J,5,FALSE)</f>
        <v>No</v>
      </c>
      <c r="F546" s="26" t="str">
        <f>VLOOKUP($A546,'Medical Examinations'!$A:$J,6,FALSE)</f>
        <v>Yes</v>
      </c>
      <c r="G546" s="26">
        <f>VLOOKUP($A546,'Medical Examinations'!$A:$J,7,FALSE)</f>
        <v>1</v>
      </c>
      <c r="H546" s="26" t="str">
        <f>VLOOKUP($A546,'Medical Examinations'!$A:$J,8,FALSE)</f>
        <v>No</v>
      </c>
      <c r="I546" s="26" t="str">
        <f>VLOOKUP($A546,'Medical Examinations'!$A:$J,9,FALSE)</f>
        <v>Obesity</v>
      </c>
      <c r="J546" s="26" t="str">
        <f>VLOOKUP($A546,'Medical Examinations'!$A:$J,10,FALSE)</f>
        <v>Diabetes</v>
      </c>
      <c r="K546">
        <f>VLOOKUP($A546,'Hospitalisation Details'!$A:$K,6,FALSE)</f>
        <v>18208.34</v>
      </c>
      <c r="L546" t="str">
        <f>VLOOKUP($A546,'Hospitalisation Details'!$A:$K,7,FALSE)</f>
        <v>tier - 1</v>
      </c>
      <c r="M546" t="str">
        <f>VLOOKUP($A546,'Hospitalisation Details'!$A:$K,8,FALSE)</f>
        <v>tier - 2</v>
      </c>
      <c r="N546" t="str">
        <f>VLOOKUP($A546,'Hospitalisation Details'!$A:$K,9,FALSE)</f>
        <v>R1026</v>
      </c>
      <c r="O546">
        <f>VLOOKUP($A546,'Hospitalisation Details'!$A:$K,10,FALSE)</f>
        <v>23196</v>
      </c>
      <c r="P546">
        <f>VLOOKUP($A546,'Hospitalisation Details'!$A:$K,11,FALSE)</f>
        <v>59</v>
      </c>
      <c r="Q546" t="str">
        <f>VLOOKUP($A546,'Customer Names'!$A:$E,4,FALSE)</f>
        <v xml:space="preserve"> Teiko</v>
      </c>
    </row>
    <row r="547" spans="1:17" x14ac:dyDescent="0.25">
      <c r="A547" s="23" t="s">
        <v>1825</v>
      </c>
      <c r="B547" s="48">
        <f>VLOOKUP($A547,'Medical Examinations'!$A:$J,2,FALSE)</f>
        <v>29.734999999999999</v>
      </c>
      <c r="C547" s="48">
        <f>VLOOKUP($A547,'Medical Examinations'!$A:$J,3,FALSE)</f>
        <v>4.53</v>
      </c>
      <c r="D547" s="23" t="str">
        <f>VLOOKUP($A547,'Medical Examinations'!$A:$J,4,FALSE)</f>
        <v>No</v>
      </c>
      <c r="E547" s="23" t="str">
        <f>VLOOKUP($A547,'Medical Examinations'!$A:$J,5,FALSE)</f>
        <v>No</v>
      </c>
      <c r="F547" s="23" t="str">
        <f>VLOOKUP($A547,'Medical Examinations'!$A:$J,6,FALSE)</f>
        <v>Yes</v>
      </c>
      <c r="G547" s="23">
        <f>VLOOKUP($A547,'Medical Examinations'!$A:$J,7,FALSE)</f>
        <v>1</v>
      </c>
      <c r="H547" s="23" t="str">
        <f>VLOOKUP($A547,'Medical Examinations'!$A:$J,8,FALSE)</f>
        <v>No</v>
      </c>
      <c r="I547" s="23" t="str">
        <f>VLOOKUP($A547,'Medical Examinations'!$A:$J,9,FALSE)</f>
        <v>Overweight</v>
      </c>
      <c r="J547" s="23" t="str">
        <f>VLOOKUP($A547,'Medical Examinations'!$A:$J,10,FALSE)</f>
        <v>Normal</v>
      </c>
      <c r="K547">
        <f>VLOOKUP($A547,'Hospitalisation Details'!$A:$K,6,FALSE)</f>
        <v>18157.88</v>
      </c>
      <c r="L547" t="str">
        <f>VLOOKUP($A547,'Hospitalisation Details'!$A:$K,7,FALSE)</f>
        <v>tier - 1</v>
      </c>
      <c r="M547" t="str">
        <f>VLOOKUP($A547,'Hospitalisation Details'!$A:$K,8,FALSE)</f>
        <v>tier - 1</v>
      </c>
      <c r="N547" t="str">
        <f>VLOOKUP($A547,'Hospitalisation Details'!$A:$K,9,FALSE)</f>
        <v>R1012</v>
      </c>
      <c r="O547">
        <f>VLOOKUP($A547,'Hospitalisation Details'!$A:$K,10,FALSE)</f>
        <v>34162</v>
      </c>
      <c r="P547">
        <f>VLOOKUP($A547,'Hospitalisation Details'!$A:$K,11,FALSE)</f>
        <v>29</v>
      </c>
      <c r="Q547" t="str">
        <f>VLOOKUP($A547,'Customer Names'!$A:$E,4,FALSE)</f>
        <v xml:space="preserve"> Zachary</v>
      </c>
    </row>
    <row r="548" spans="1:17" x14ac:dyDescent="0.25">
      <c r="A548" s="26" t="s">
        <v>1824</v>
      </c>
      <c r="B548" s="47">
        <f>VLOOKUP($A548,'Medical Examinations'!$A:$J,2,FALSE)</f>
        <v>28.31</v>
      </c>
      <c r="C548" s="47">
        <f>VLOOKUP($A548,'Medical Examinations'!$A:$J,3,FALSE)</f>
        <v>6.35</v>
      </c>
      <c r="D548" s="26" t="str">
        <f>VLOOKUP($A548,'Medical Examinations'!$A:$J,4,FALSE)</f>
        <v>No</v>
      </c>
      <c r="E548" s="26" t="str">
        <f>VLOOKUP($A548,'Medical Examinations'!$A:$J,5,FALSE)</f>
        <v>No</v>
      </c>
      <c r="F548" s="26" t="str">
        <f>VLOOKUP($A548,'Medical Examinations'!$A:$J,6,FALSE)</f>
        <v>No</v>
      </c>
      <c r="G548" s="26">
        <f>VLOOKUP($A548,'Medical Examinations'!$A:$J,7,FALSE)</f>
        <v>0</v>
      </c>
      <c r="H548" s="26" t="str">
        <f>VLOOKUP($A548,'Medical Examinations'!$A:$J,8,FALSE)</f>
        <v>yes</v>
      </c>
      <c r="I548" s="26" t="str">
        <f>VLOOKUP($A548,'Medical Examinations'!$A:$J,9,FALSE)</f>
        <v>Overweight</v>
      </c>
      <c r="J548" s="26" t="str">
        <f>VLOOKUP($A548,'Medical Examinations'!$A:$J,10,FALSE)</f>
        <v>Prediabetes</v>
      </c>
      <c r="K548">
        <f>VLOOKUP($A548,'Hospitalisation Details'!$A:$K,6,FALSE)</f>
        <v>18033.97</v>
      </c>
      <c r="L548" t="str">
        <f>VLOOKUP($A548,'Hospitalisation Details'!$A:$K,7,FALSE)</f>
        <v>tier - 1</v>
      </c>
      <c r="M548" t="str">
        <f>VLOOKUP($A548,'Hospitalisation Details'!$A:$K,8,FALSE)</f>
        <v>tier - 1</v>
      </c>
      <c r="N548" t="str">
        <f>VLOOKUP($A548,'Hospitalisation Details'!$A:$K,9,FALSE)</f>
        <v>R1012</v>
      </c>
      <c r="O548">
        <f>VLOOKUP($A548,'Hospitalisation Details'!$A:$K,10,FALSE)</f>
        <v>36457</v>
      </c>
      <c r="P548">
        <f>VLOOKUP($A548,'Hospitalisation Details'!$A:$K,11,FALSE)</f>
        <v>23</v>
      </c>
      <c r="Q548" t="str">
        <f>VLOOKUP($A548,'Customer Names'!$A:$E,4,FALSE)</f>
        <v xml:space="preserve"> Johannah</v>
      </c>
    </row>
    <row r="549" spans="1:17" x14ac:dyDescent="0.25">
      <c r="A549" s="23" t="s">
        <v>1823</v>
      </c>
      <c r="B549" s="48">
        <f>VLOOKUP($A549,'Medical Examinations'!$A:$J,2,FALSE)</f>
        <v>46.62</v>
      </c>
      <c r="C549" s="48">
        <f>VLOOKUP($A549,'Medical Examinations'!$A:$J,3,FALSE)</f>
        <v>8.51</v>
      </c>
      <c r="D549" s="23" t="str">
        <f>VLOOKUP($A549,'Medical Examinations'!$A:$J,4,FALSE)</f>
        <v>No</v>
      </c>
      <c r="E549" s="23" t="str">
        <f>VLOOKUP($A549,'Medical Examinations'!$A:$J,5,FALSE)</f>
        <v>No</v>
      </c>
      <c r="F549" s="23" t="str">
        <f>VLOOKUP($A549,'Medical Examinations'!$A:$J,6,FALSE)</f>
        <v>No</v>
      </c>
      <c r="G549" s="23">
        <f>VLOOKUP($A549,'Medical Examinations'!$A:$J,7,FALSE)</f>
        <v>0</v>
      </c>
      <c r="H549" s="23" t="str">
        <f>VLOOKUP($A549,'Medical Examinations'!$A:$J,8,FALSE)</f>
        <v>No</v>
      </c>
      <c r="I549" s="23" t="str">
        <f>VLOOKUP($A549,'Medical Examinations'!$A:$J,9,FALSE)</f>
        <v>Obesity</v>
      </c>
      <c r="J549" s="23" t="str">
        <f>VLOOKUP($A549,'Medical Examinations'!$A:$J,10,FALSE)</f>
        <v>Diabetes</v>
      </c>
      <c r="K549">
        <f>VLOOKUP($A549,'Hospitalisation Details'!$A:$K,6,FALSE)</f>
        <v>18031.189999999999</v>
      </c>
      <c r="L549" t="str">
        <f>VLOOKUP($A549,'Hospitalisation Details'!$A:$K,7,FALSE)</f>
        <v>tier - 1</v>
      </c>
      <c r="M549" t="str">
        <f>VLOOKUP($A549,'Hospitalisation Details'!$A:$K,8,FALSE)</f>
        <v>tier - 2</v>
      </c>
      <c r="N549" t="str">
        <f>VLOOKUP($A549,'Hospitalisation Details'!$A:$K,9,FALSE)</f>
        <v>R1012</v>
      </c>
      <c r="O549">
        <f>VLOOKUP($A549,'Hospitalisation Details'!$A:$K,10,FALSE)</f>
        <v>24032</v>
      </c>
      <c r="P549">
        <f>VLOOKUP($A549,'Hospitalisation Details'!$A:$K,11,FALSE)</f>
        <v>57</v>
      </c>
      <c r="Q549" t="str">
        <f>VLOOKUP($A549,'Customer Names'!$A:$E,4,FALSE)</f>
        <v xml:space="preserve"> Ryan A</v>
      </c>
    </row>
    <row r="550" spans="1:17" x14ac:dyDescent="0.25">
      <c r="A550" s="26" t="s">
        <v>1822</v>
      </c>
      <c r="B550" s="47">
        <f>VLOOKUP($A550,'Medical Examinations'!$A:$J,2,FALSE)</f>
        <v>51.75</v>
      </c>
      <c r="C550" s="47">
        <f>VLOOKUP($A550,'Medical Examinations'!$A:$J,3,FALSE)</f>
        <v>8.59</v>
      </c>
      <c r="D550" s="26" t="str">
        <f>VLOOKUP($A550,'Medical Examinations'!$A:$J,4,FALSE)</f>
        <v>yes</v>
      </c>
      <c r="E550" s="26" t="str">
        <f>VLOOKUP($A550,'Medical Examinations'!$A:$J,5,FALSE)</f>
        <v>No</v>
      </c>
      <c r="F550" s="26" t="str">
        <f>VLOOKUP($A550,'Medical Examinations'!$A:$J,6,FALSE)</f>
        <v>No</v>
      </c>
      <c r="G550" s="26">
        <f>VLOOKUP($A550,'Medical Examinations'!$A:$J,7,FALSE)</f>
        <v>1</v>
      </c>
      <c r="H550" s="26" t="str">
        <f>VLOOKUP($A550,'Medical Examinations'!$A:$J,8,FALSE)</f>
        <v>No</v>
      </c>
      <c r="I550" s="26" t="str">
        <f>VLOOKUP($A550,'Medical Examinations'!$A:$J,9,FALSE)</f>
        <v>Obesity</v>
      </c>
      <c r="J550" s="26" t="str">
        <f>VLOOKUP($A550,'Medical Examinations'!$A:$J,10,FALSE)</f>
        <v>Diabetes</v>
      </c>
      <c r="K550">
        <f>VLOOKUP($A550,'Hospitalisation Details'!$A:$K,6,FALSE)</f>
        <v>18031.16</v>
      </c>
      <c r="L550" t="str">
        <f>VLOOKUP($A550,'Hospitalisation Details'!$A:$K,7,FALSE)</f>
        <v>tier - 1</v>
      </c>
      <c r="M550" t="str">
        <f>VLOOKUP($A550,'Hospitalisation Details'!$A:$K,8,FALSE)</f>
        <v>tier - 3</v>
      </c>
      <c r="N550" t="str">
        <f>VLOOKUP($A550,'Hospitalisation Details'!$A:$K,9,FALSE)</f>
        <v>R1023</v>
      </c>
      <c r="O550">
        <f>VLOOKUP($A550,'Hospitalisation Details'!$A:$K,10,FALSE)</f>
        <v>27572</v>
      </c>
      <c r="P550">
        <f>VLOOKUP($A550,'Hospitalisation Details'!$A:$K,11,FALSE)</f>
        <v>47</v>
      </c>
      <c r="Q550" t="str">
        <f>VLOOKUP($A550,'Customer Names'!$A:$E,4,FALSE)</f>
        <v xml:space="preserve"> Andres Sr.</v>
      </c>
    </row>
    <row r="551" spans="1:17" x14ac:dyDescent="0.25">
      <c r="A551" s="23" t="s">
        <v>1821</v>
      </c>
      <c r="B551" s="48">
        <f>VLOOKUP($A551,'Medical Examinations'!$A:$J,2,FALSE)</f>
        <v>25.7</v>
      </c>
      <c r="C551" s="48">
        <f>VLOOKUP($A551,'Medical Examinations'!$A:$J,3,FALSE)</f>
        <v>4.13</v>
      </c>
      <c r="D551" s="23" t="str">
        <f>VLOOKUP($A551,'Medical Examinations'!$A:$J,4,FALSE)</f>
        <v>yes</v>
      </c>
      <c r="E551" s="23" t="str">
        <f>VLOOKUP($A551,'Medical Examinations'!$A:$J,5,FALSE)</f>
        <v>No</v>
      </c>
      <c r="F551" s="23" t="str">
        <f>VLOOKUP($A551,'Medical Examinations'!$A:$J,6,FALSE)</f>
        <v>No</v>
      </c>
      <c r="G551" s="23">
        <f>VLOOKUP($A551,'Medical Examinations'!$A:$J,7,FALSE)</f>
        <v>0</v>
      </c>
      <c r="H551" s="23" t="str">
        <f>VLOOKUP($A551,'Medical Examinations'!$A:$J,8,FALSE)</f>
        <v>yes</v>
      </c>
      <c r="I551" s="23" t="str">
        <f>VLOOKUP($A551,'Medical Examinations'!$A:$J,9,FALSE)</f>
        <v>Overweight</v>
      </c>
      <c r="J551" s="23" t="str">
        <f>VLOOKUP($A551,'Medical Examinations'!$A:$J,10,FALSE)</f>
        <v>Normal</v>
      </c>
      <c r="K551">
        <f>VLOOKUP($A551,'Hospitalisation Details'!$A:$K,6,FALSE)</f>
        <v>17942.11</v>
      </c>
      <c r="L551" t="str">
        <f>VLOOKUP($A551,'Hospitalisation Details'!$A:$K,7,FALSE)</f>
        <v>tier - 1</v>
      </c>
      <c r="M551" t="str">
        <f>VLOOKUP($A551,'Hospitalisation Details'!$A:$K,8,FALSE)</f>
        <v>tier - 2</v>
      </c>
      <c r="N551" t="str">
        <f>VLOOKUP($A551,'Hospitalisation Details'!$A:$K,9,FALSE)</f>
        <v>R1011</v>
      </c>
      <c r="O551">
        <f>VLOOKUP($A551,'Hospitalisation Details'!$A:$K,10,FALSE)</f>
        <v>37162</v>
      </c>
      <c r="P551">
        <f>VLOOKUP($A551,'Hospitalisation Details'!$A:$K,11,FALSE)</f>
        <v>21</v>
      </c>
      <c r="Q551" t="str">
        <f>VLOOKUP($A551,'Customer Names'!$A:$E,4,FALSE)</f>
        <v xml:space="preserve"> Bryan</v>
      </c>
    </row>
    <row r="552" spans="1:17" x14ac:dyDescent="0.25">
      <c r="A552" s="26" t="s">
        <v>1820</v>
      </c>
      <c r="B552" s="47">
        <f>VLOOKUP($A552,'Medical Examinations'!$A:$J,2,FALSE)</f>
        <v>31.79</v>
      </c>
      <c r="C552" s="47">
        <f>VLOOKUP($A552,'Medical Examinations'!$A:$J,3,FALSE)</f>
        <v>4.55</v>
      </c>
      <c r="D552" s="26" t="str">
        <f>VLOOKUP($A552,'Medical Examinations'!$A:$J,4,FALSE)</f>
        <v>No</v>
      </c>
      <c r="E552" s="26" t="str">
        <f>VLOOKUP($A552,'Medical Examinations'!$A:$J,5,FALSE)</f>
        <v>No</v>
      </c>
      <c r="F552" s="26" t="str">
        <f>VLOOKUP($A552,'Medical Examinations'!$A:$J,6,FALSE)</f>
        <v>No</v>
      </c>
      <c r="G552" s="26">
        <f>VLOOKUP($A552,'Medical Examinations'!$A:$J,7,FALSE)</f>
        <v>0</v>
      </c>
      <c r="H552" s="26" t="str">
        <f>VLOOKUP($A552,'Medical Examinations'!$A:$J,8,FALSE)</f>
        <v>No</v>
      </c>
      <c r="I552" s="26" t="str">
        <f>VLOOKUP($A552,'Medical Examinations'!$A:$J,9,FALSE)</f>
        <v>Obesity</v>
      </c>
      <c r="J552" s="26" t="str">
        <f>VLOOKUP($A552,'Medical Examinations'!$A:$J,10,FALSE)</f>
        <v>Normal</v>
      </c>
      <c r="K552">
        <f>VLOOKUP($A552,'Hospitalisation Details'!$A:$K,6,FALSE)</f>
        <v>17929.3</v>
      </c>
      <c r="L552" t="str">
        <f>VLOOKUP($A552,'Hospitalisation Details'!$A:$K,7,FALSE)</f>
        <v>tier - 1</v>
      </c>
      <c r="M552" t="str">
        <f>VLOOKUP($A552,'Hospitalisation Details'!$A:$K,8,FALSE)</f>
        <v>tier - 2</v>
      </c>
      <c r="N552" t="str">
        <f>VLOOKUP($A552,'Hospitalisation Details'!$A:$K,9,FALSE)</f>
        <v>R1013</v>
      </c>
      <c r="O552">
        <f>VLOOKUP($A552,'Hospitalisation Details'!$A:$K,10,FALSE)</f>
        <v>28415</v>
      </c>
      <c r="P552">
        <f>VLOOKUP($A552,'Hospitalisation Details'!$A:$K,11,FALSE)</f>
        <v>45</v>
      </c>
      <c r="Q552" t="str">
        <f>VLOOKUP($A552,'Customer Names'!$A:$E,4,FALSE)</f>
        <v xml:space="preserve"> Lizette</v>
      </c>
    </row>
    <row r="553" spans="1:17" x14ac:dyDescent="0.25">
      <c r="A553" s="23" t="s">
        <v>1819</v>
      </c>
      <c r="B553" s="48">
        <f>VLOOKUP($A553,'Medical Examinations'!$A:$J,2,FALSE)</f>
        <v>24.795000000000002</v>
      </c>
      <c r="C553" s="48">
        <f>VLOOKUP($A553,'Medical Examinations'!$A:$J,3,FALSE)</f>
        <v>4.5199999999999996</v>
      </c>
      <c r="D553" s="23" t="str">
        <f>VLOOKUP($A553,'Medical Examinations'!$A:$J,4,FALSE)</f>
        <v>No</v>
      </c>
      <c r="E553" s="23" t="str">
        <f>VLOOKUP($A553,'Medical Examinations'!$A:$J,5,FALSE)</f>
        <v>No</v>
      </c>
      <c r="F553" s="23" t="str">
        <f>VLOOKUP($A553,'Medical Examinations'!$A:$J,6,FALSE)</f>
        <v>No</v>
      </c>
      <c r="G553" s="23">
        <f>VLOOKUP($A553,'Medical Examinations'!$A:$J,7,FALSE)</f>
        <v>0</v>
      </c>
      <c r="H553" s="23" t="str">
        <f>VLOOKUP($A553,'Medical Examinations'!$A:$J,8,FALSE)</f>
        <v>yes</v>
      </c>
      <c r="I553" s="23" t="str">
        <f>VLOOKUP($A553,'Medical Examinations'!$A:$J,9,FALSE)</f>
        <v>Normal Weight</v>
      </c>
      <c r="J553" s="23" t="str">
        <f>VLOOKUP($A553,'Medical Examinations'!$A:$J,10,FALSE)</f>
        <v>Normal</v>
      </c>
      <c r="K553">
        <f>VLOOKUP($A553,'Hospitalisation Details'!$A:$K,6,FALSE)</f>
        <v>17904.53</v>
      </c>
      <c r="L553" t="str">
        <f>VLOOKUP($A553,'Hospitalisation Details'!$A:$K,7,FALSE)</f>
        <v>tier - 1</v>
      </c>
      <c r="M553" t="str">
        <f>VLOOKUP($A553,'Hospitalisation Details'!$A:$K,8,FALSE)</f>
        <v>tier - 2</v>
      </c>
      <c r="N553" t="str">
        <f>VLOOKUP($A553,'Hospitalisation Details'!$A:$K,9,FALSE)</f>
        <v>R1017</v>
      </c>
      <c r="O553">
        <f>VLOOKUP($A553,'Hospitalisation Details'!$A:$K,10,FALSE)</f>
        <v>32846</v>
      </c>
      <c r="P553">
        <f>VLOOKUP($A553,'Hospitalisation Details'!$A:$K,11,FALSE)</f>
        <v>33</v>
      </c>
      <c r="Q553" t="str">
        <f>VLOOKUP($A553,'Customer Names'!$A:$E,4,FALSE)</f>
        <v xml:space="preserve"> Don</v>
      </c>
    </row>
    <row r="554" spans="1:17" x14ac:dyDescent="0.25">
      <c r="A554" s="26" t="s">
        <v>1818</v>
      </c>
      <c r="B554" s="47">
        <f>VLOOKUP($A554,'Medical Examinations'!$A:$J,2,FALSE)</f>
        <v>53.98</v>
      </c>
      <c r="C554" s="47">
        <f>VLOOKUP($A554,'Medical Examinations'!$A:$J,3,FALSE)</f>
        <v>5.07</v>
      </c>
      <c r="D554" s="26" t="str">
        <f>VLOOKUP($A554,'Medical Examinations'!$A:$J,4,FALSE)</f>
        <v>No</v>
      </c>
      <c r="E554" s="26" t="str">
        <f>VLOOKUP($A554,'Medical Examinations'!$A:$J,5,FALSE)</f>
        <v>No</v>
      </c>
      <c r="F554" s="26" t="str">
        <f>VLOOKUP($A554,'Medical Examinations'!$A:$J,6,FALSE)</f>
        <v>Yes</v>
      </c>
      <c r="G554" s="26">
        <f>VLOOKUP($A554,'Medical Examinations'!$A:$J,7,FALSE)</f>
        <v>1</v>
      </c>
      <c r="H554" s="26" t="str">
        <f>VLOOKUP($A554,'Medical Examinations'!$A:$J,8,FALSE)</f>
        <v>No</v>
      </c>
      <c r="I554" s="26" t="str">
        <f>VLOOKUP($A554,'Medical Examinations'!$A:$J,9,FALSE)</f>
        <v>Obesity</v>
      </c>
      <c r="J554" s="26" t="str">
        <f>VLOOKUP($A554,'Medical Examinations'!$A:$J,10,FALSE)</f>
        <v>Normal</v>
      </c>
      <c r="K554">
        <f>VLOOKUP($A554,'Hospitalisation Details'!$A:$K,6,FALSE)</f>
        <v>17882.669999999998</v>
      </c>
      <c r="L554" t="str">
        <f>VLOOKUP($A554,'Hospitalisation Details'!$A:$K,7,FALSE)</f>
        <v>tier - 1</v>
      </c>
      <c r="M554" t="str">
        <f>VLOOKUP($A554,'Hospitalisation Details'!$A:$K,8,FALSE)</f>
        <v>tier - 3</v>
      </c>
      <c r="N554" t="str">
        <f>VLOOKUP($A554,'Hospitalisation Details'!$A:$K,9,FALSE)</f>
        <v>R1012</v>
      </c>
      <c r="O554">
        <f>VLOOKUP($A554,'Hospitalisation Details'!$A:$K,10,FALSE)</f>
        <v>29171</v>
      </c>
      <c r="P554">
        <f>VLOOKUP($A554,'Hospitalisation Details'!$A:$K,11,FALSE)</f>
        <v>43</v>
      </c>
      <c r="Q554" t="str">
        <f>VLOOKUP($A554,'Customer Names'!$A:$E,4,FALSE)</f>
        <v xml:space="preserve"> Jeb</v>
      </c>
    </row>
    <row r="555" spans="1:17" x14ac:dyDescent="0.25">
      <c r="A555" s="23" t="s">
        <v>1817</v>
      </c>
      <c r="B555" s="48">
        <f>VLOOKUP($A555,'Medical Examinations'!$A:$J,2,FALSE)</f>
        <v>41.325000000000003</v>
      </c>
      <c r="C555" s="48">
        <f>VLOOKUP($A555,'Medical Examinations'!$A:$J,3,FALSE)</f>
        <v>4.04</v>
      </c>
      <c r="D555" s="23" t="str">
        <f>VLOOKUP($A555,'Medical Examinations'!$A:$J,4,FALSE)</f>
        <v>yes</v>
      </c>
      <c r="E555" s="23" t="str">
        <f>VLOOKUP($A555,'Medical Examinations'!$A:$J,5,FALSE)</f>
        <v>No</v>
      </c>
      <c r="F555" s="23" t="str">
        <f>VLOOKUP($A555,'Medical Examinations'!$A:$J,6,FALSE)</f>
        <v>Yes</v>
      </c>
      <c r="G555" s="23">
        <f>VLOOKUP($A555,'Medical Examinations'!$A:$J,7,FALSE)</f>
        <v>1</v>
      </c>
      <c r="H555" s="23" t="str">
        <f>VLOOKUP($A555,'Medical Examinations'!$A:$J,8,FALSE)</f>
        <v>No</v>
      </c>
      <c r="I555" s="23" t="str">
        <f>VLOOKUP($A555,'Medical Examinations'!$A:$J,9,FALSE)</f>
        <v>Obesity</v>
      </c>
      <c r="J555" s="23" t="str">
        <f>VLOOKUP($A555,'Medical Examinations'!$A:$J,10,FALSE)</f>
        <v>Normal</v>
      </c>
      <c r="K555">
        <f>VLOOKUP($A555,'Hospitalisation Details'!$A:$K,6,FALSE)</f>
        <v>17878.900000000001</v>
      </c>
      <c r="L555" t="str">
        <f>VLOOKUP($A555,'Hospitalisation Details'!$A:$K,7,FALSE)</f>
        <v>tier - 1</v>
      </c>
      <c r="M555" t="str">
        <f>VLOOKUP($A555,'Hospitalisation Details'!$A:$K,8,FALSE)</f>
        <v>tier - 2</v>
      </c>
      <c r="N555" t="str">
        <f>VLOOKUP($A555,'Hospitalisation Details'!$A:$K,9,FALSE)</f>
        <v>R1024</v>
      </c>
      <c r="O555">
        <f>VLOOKUP($A555,'Hospitalisation Details'!$A:$K,10,FALSE)</f>
        <v>35668</v>
      </c>
      <c r="P555">
        <f>VLOOKUP($A555,'Hospitalisation Details'!$A:$K,11,FALSE)</f>
        <v>25</v>
      </c>
      <c r="Q555" t="str">
        <f>VLOOKUP($A555,'Customer Names'!$A:$E,4,FALSE)</f>
        <v xml:space="preserve"> Amy R.</v>
      </c>
    </row>
    <row r="556" spans="1:17" x14ac:dyDescent="0.25">
      <c r="A556" s="26" t="s">
        <v>1816</v>
      </c>
      <c r="B556" s="47">
        <f>VLOOKUP($A556,'Medical Examinations'!$A:$J,2,FALSE)</f>
        <v>51.65</v>
      </c>
      <c r="C556" s="47">
        <f>VLOOKUP($A556,'Medical Examinations'!$A:$J,3,FALSE)</f>
        <v>5.3</v>
      </c>
      <c r="D556" s="26" t="str">
        <f>VLOOKUP($A556,'Medical Examinations'!$A:$J,4,FALSE)</f>
        <v>yes</v>
      </c>
      <c r="E556" s="26" t="str">
        <f>VLOOKUP($A556,'Medical Examinations'!$A:$J,5,FALSE)</f>
        <v>No</v>
      </c>
      <c r="F556" s="26" t="str">
        <f>VLOOKUP($A556,'Medical Examinations'!$A:$J,6,FALSE)</f>
        <v>No</v>
      </c>
      <c r="G556" s="26">
        <f>VLOOKUP($A556,'Medical Examinations'!$A:$J,7,FALSE)</f>
        <v>0</v>
      </c>
      <c r="H556" s="26" t="str">
        <f>VLOOKUP($A556,'Medical Examinations'!$A:$J,8,FALSE)</f>
        <v>No</v>
      </c>
      <c r="I556" s="26" t="str">
        <f>VLOOKUP($A556,'Medical Examinations'!$A:$J,9,FALSE)</f>
        <v>Obesity</v>
      </c>
      <c r="J556" s="26" t="str">
        <f>VLOOKUP($A556,'Medical Examinations'!$A:$J,10,FALSE)</f>
        <v>Normal</v>
      </c>
      <c r="K556">
        <f>VLOOKUP($A556,'Hospitalisation Details'!$A:$K,6,FALSE)</f>
        <v>17862.919999999998</v>
      </c>
      <c r="L556" t="str">
        <f>VLOOKUP($A556,'Hospitalisation Details'!$A:$K,7,FALSE)</f>
        <v>tier - 1</v>
      </c>
      <c r="M556" t="str">
        <f>VLOOKUP($A556,'Hospitalisation Details'!$A:$K,8,FALSE)</f>
        <v>tier - 2</v>
      </c>
      <c r="N556" t="str">
        <f>VLOOKUP($A556,'Hospitalisation Details'!$A:$K,9,FALSE)</f>
        <v>R1012</v>
      </c>
      <c r="O556">
        <f>VLOOKUP($A556,'Hospitalisation Details'!$A:$K,10,FALSE)</f>
        <v>28106</v>
      </c>
      <c r="P556">
        <f>VLOOKUP($A556,'Hospitalisation Details'!$A:$K,11,FALSE)</f>
        <v>46</v>
      </c>
      <c r="Q556" t="str">
        <f>VLOOKUP($A556,'Customer Names'!$A:$E,4,FALSE)</f>
        <v xml:space="preserve"> Brian</v>
      </c>
    </row>
    <row r="557" spans="1:17" x14ac:dyDescent="0.25">
      <c r="A557" s="23" t="s">
        <v>1815</v>
      </c>
      <c r="B557" s="48">
        <f>VLOOKUP($A557,'Medical Examinations'!$A:$J,2,FALSE)</f>
        <v>44.52</v>
      </c>
      <c r="C557" s="48">
        <f>VLOOKUP($A557,'Medical Examinations'!$A:$J,3,FALSE)</f>
        <v>8.64</v>
      </c>
      <c r="D557" s="23" t="str">
        <f>VLOOKUP($A557,'Medical Examinations'!$A:$J,4,FALSE)</f>
        <v>yes</v>
      </c>
      <c r="E557" s="23" t="str">
        <f>VLOOKUP($A557,'Medical Examinations'!$A:$J,5,FALSE)</f>
        <v>No</v>
      </c>
      <c r="F557" s="23" t="str">
        <f>VLOOKUP($A557,'Medical Examinations'!$A:$J,6,FALSE)</f>
        <v>Yes</v>
      </c>
      <c r="G557" s="23">
        <f>VLOOKUP($A557,'Medical Examinations'!$A:$J,7,FALSE)</f>
        <v>1</v>
      </c>
      <c r="H557" s="23" t="str">
        <f>VLOOKUP($A557,'Medical Examinations'!$A:$J,8,FALSE)</f>
        <v>No</v>
      </c>
      <c r="I557" s="23" t="str">
        <f>VLOOKUP($A557,'Medical Examinations'!$A:$J,9,FALSE)</f>
        <v>Obesity</v>
      </c>
      <c r="J557" s="23" t="str">
        <f>VLOOKUP($A557,'Medical Examinations'!$A:$J,10,FALSE)</f>
        <v>Diabetes</v>
      </c>
      <c r="K557">
        <f>VLOOKUP($A557,'Hospitalisation Details'!$A:$K,6,FALSE)</f>
        <v>17832.599999999999</v>
      </c>
      <c r="L557" t="str">
        <f>VLOOKUP($A557,'Hospitalisation Details'!$A:$K,7,FALSE)</f>
        <v>tier - 1</v>
      </c>
      <c r="M557" t="str">
        <f>VLOOKUP($A557,'Hospitalisation Details'!$A:$K,8,FALSE)</f>
        <v>tier - 2</v>
      </c>
      <c r="N557" t="str">
        <f>VLOOKUP($A557,'Hospitalisation Details'!$A:$K,9,FALSE)</f>
        <v>R1012</v>
      </c>
      <c r="O557">
        <f>VLOOKUP($A557,'Hospitalisation Details'!$A:$K,10,FALSE)</f>
        <v>23353</v>
      </c>
      <c r="P557">
        <f>VLOOKUP($A557,'Hospitalisation Details'!$A:$K,11,FALSE)</f>
        <v>59</v>
      </c>
      <c r="Q557" t="str">
        <f>VLOOKUP($A557,'Customer Names'!$A:$E,4,FALSE)</f>
        <v xml:space="preserve"> Mike G</v>
      </c>
    </row>
    <row r="558" spans="1:17" x14ac:dyDescent="0.25">
      <c r="A558" s="26" t="s">
        <v>1814</v>
      </c>
      <c r="B558" s="47">
        <f>VLOOKUP($A558,'Medical Examinations'!$A:$J,2,FALSE)</f>
        <v>53.29</v>
      </c>
      <c r="C558" s="47">
        <f>VLOOKUP($A558,'Medical Examinations'!$A:$J,3,FALSE)</f>
        <v>4.03</v>
      </c>
      <c r="D558" s="26" t="str">
        <f>VLOOKUP($A558,'Medical Examinations'!$A:$J,4,FALSE)</f>
        <v>No</v>
      </c>
      <c r="E558" s="26" t="str">
        <f>VLOOKUP($A558,'Medical Examinations'!$A:$J,5,FALSE)</f>
        <v>No</v>
      </c>
      <c r="F558" s="26" t="str">
        <f>VLOOKUP($A558,'Medical Examinations'!$A:$J,6,FALSE)</f>
        <v>Yes</v>
      </c>
      <c r="G558" s="26">
        <f>VLOOKUP($A558,'Medical Examinations'!$A:$J,7,FALSE)</f>
        <v>1</v>
      </c>
      <c r="H558" s="26" t="str">
        <f>VLOOKUP($A558,'Medical Examinations'!$A:$J,8,FALSE)</f>
        <v>No</v>
      </c>
      <c r="I558" s="26" t="str">
        <f>VLOOKUP($A558,'Medical Examinations'!$A:$J,9,FALSE)</f>
        <v>Obesity</v>
      </c>
      <c r="J558" s="26" t="str">
        <f>VLOOKUP($A558,'Medical Examinations'!$A:$J,10,FALSE)</f>
        <v>Normal</v>
      </c>
      <c r="K558">
        <f>VLOOKUP($A558,'Hospitalisation Details'!$A:$K,6,FALSE)</f>
        <v>17779.939999999999</v>
      </c>
      <c r="L558" t="str">
        <f>VLOOKUP($A558,'Hospitalisation Details'!$A:$K,7,FALSE)</f>
        <v>tier - 1</v>
      </c>
      <c r="M558" t="str">
        <f>VLOOKUP($A558,'Hospitalisation Details'!$A:$K,8,FALSE)</f>
        <v>tier - 2</v>
      </c>
      <c r="N558" t="str">
        <f>VLOOKUP($A558,'Hospitalisation Details'!$A:$K,9,FALSE)</f>
        <v>R1012</v>
      </c>
      <c r="O558">
        <f>VLOOKUP($A558,'Hospitalisation Details'!$A:$K,10,FALSE)</f>
        <v>29138</v>
      </c>
      <c r="P558">
        <f>VLOOKUP($A558,'Hospitalisation Details'!$A:$K,11,FALSE)</f>
        <v>43</v>
      </c>
      <c r="Q558" t="str">
        <f>VLOOKUP($A558,'Customer Names'!$A:$E,4,FALSE)</f>
        <v xml:space="preserve"> Simonezitrone Sr.</v>
      </c>
    </row>
    <row r="559" spans="1:17" x14ac:dyDescent="0.25">
      <c r="A559" s="23" t="s">
        <v>1813</v>
      </c>
      <c r="B559" s="48">
        <f>VLOOKUP($A559,'Medical Examinations'!$A:$J,2,FALSE)</f>
        <v>46.63</v>
      </c>
      <c r="C559" s="48">
        <f>VLOOKUP($A559,'Medical Examinations'!$A:$J,3,FALSE)</f>
        <v>4.26</v>
      </c>
      <c r="D559" s="23" t="str">
        <f>VLOOKUP($A559,'Medical Examinations'!$A:$J,4,FALSE)</f>
        <v>yes</v>
      </c>
      <c r="E559" s="23" t="str">
        <f>VLOOKUP($A559,'Medical Examinations'!$A:$J,5,FALSE)</f>
        <v>No</v>
      </c>
      <c r="F559" s="23" t="str">
        <f>VLOOKUP($A559,'Medical Examinations'!$A:$J,6,FALSE)</f>
        <v>No</v>
      </c>
      <c r="G559" s="23">
        <f>VLOOKUP($A559,'Medical Examinations'!$A:$J,7,FALSE)</f>
        <v>2</v>
      </c>
      <c r="H559" s="23" t="str">
        <f>VLOOKUP($A559,'Medical Examinations'!$A:$J,8,FALSE)</f>
        <v>No</v>
      </c>
      <c r="I559" s="23" t="str">
        <f>VLOOKUP($A559,'Medical Examinations'!$A:$J,9,FALSE)</f>
        <v>Obesity</v>
      </c>
      <c r="J559" s="23" t="str">
        <f>VLOOKUP($A559,'Medical Examinations'!$A:$J,10,FALSE)</f>
        <v>Normal</v>
      </c>
      <c r="K559">
        <f>VLOOKUP($A559,'Hospitalisation Details'!$A:$K,6,FALSE)</f>
        <v>17777.73</v>
      </c>
      <c r="L559" t="str">
        <f>VLOOKUP($A559,'Hospitalisation Details'!$A:$K,7,FALSE)</f>
        <v>tier - 1</v>
      </c>
      <c r="M559" t="str">
        <f>VLOOKUP($A559,'Hospitalisation Details'!$A:$K,8,FALSE)</f>
        <v>tier - 3</v>
      </c>
      <c r="N559" t="str">
        <f>VLOOKUP($A559,'Hospitalisation Details'!$A:$K,9,FALSE)</f>
        <v>R1012</v>
      </c>
      <c r="O559">
        <f>VLOOKUP($A559,'Hospitalisation Details'!$A:$K,10,FALSE)</f>
        <v>24279</v>
      </c>
      <c r="P559">
        <f>VLOOKUP($A559,'Hospitalisation Details'!$A:$K,11,FALSE)</f>
        <v>56</v>
      </c>
      <c r="Q559" t="str">
        <f>VLOOKUP($A559,'Customer Names'!$A:$E,4,FALSE)</f>
        <v xml:space="preserve"> Nicholas</v>
      </c>
    </row>
    <row r="560" spans="1:17" x14ac:dyDescent="0.25">
      <c r="A560" s="26" t="s">
        <v>1812</v>
      </c>
      <c r="B560" s="47">
        <f>VLOOKUP($A560,'Medical Examinations'!$A:$J,2,FALSE)</f>
        <v>28.88</v>
      </c>
      <c r="C560" s="47">
        <f>VLOOKUP($A560,'Medical Examinations'!$A:$J,3,FALSE)</f>
        <v>5.35</v>
      </c>
      <c r="D560" s="26" t="str">
        <f>VLOOKUP($A560,'Medical Examinations'!$A:$J,4,FALSE)</f>
        <v>No</v>
      </c>
      <c r="E560" s="26" t="str">
        <f>VLOOKUP($A560,'Medical Examinations'!$A:$J,5,FALSE)</f>
        <v>No</v>
      </c>
      <c r="F560" s="26" t="str">
        <f>VLOOKUP($A560,'Medical Examinations'!$A:$J,6,FALSE)</f>
        <v>Yes</v>
      </c>
      <c r="G560" s="26">
        <f>VLOOKUP($A560,'Medical Examinations'!$A:$J,7,FALSE)</f>
        <v>1</v>
      </c>
      <c r="H560" s="26" t="str">
        <f>VLOOKUP($A560,'Medical Examinations'!$A:$J,8,FALSE)</f>
        <v>yes</v>
      </c>
      <c r="I560" s="26" t="str">
        <f>VLOOKUP($A560,'Medical Examinations'!$A:$J,9,FALSE)</f>
        <v>Overweight</v>
      </c>
      <c r="J560" s="26" t="str">
        <f>VLOOKUP($A560,'Medical Examinations'!$A:$J,10,FALSE)</f>
        <v>Normal</v>
      </c>
      <c r="K560">
        <f>VLOOKUP($A560,'Hospitalisation Details'!$A:$K,6,FALSE)</f>
        <v>17748.509999999998</v>
      </c>
      <c r="L560" t="str">
        <f>VLOOKUP($A560,'Hospitalisation Details'!$A:$K,7,FALSE)</f>
        <v>tier - 1</v>
      </c>
      <c r="M560" t="str">
        <f>VLOOKUP($A560,'Hospitalisation Details'!$A:$K,8,FALSE)</f>
        <v>tier - 1</v>
      </c>
      <c r="N560" t="str">
        <f>VLOOKUP($A560,'Hospitalisation Details'!$A:$K,9,FALSE)</f>
        <v>R1012</v>
      </c>
      <c r="O560">
        <f>VLOOKUP($A560,'Hospitalisation Details'!$A:$K,10,FALSE)</f>
        <v>37816</v>
      </c>
      <c r="P560">
        <f>VLOOKUP($A560,'Hospitalisation Details'!$A:$K,11,FALSE)</f>
        <v>19</v>
      </c>
      <c r="Q560" t="str">
        <f>VLOOKUP($A560,'Customer Names'!$A:$E,4,FALSE)</f>
        <v xml:space="preserve"> Angela M</v>
      </c>
    </row>
    <row r="561" spans="1:17" x14ac:dyDescent="0.25">
      <c r="A561" s="23" t="s">
        <v>1811</v>
      </c>
      <c r="B561" s="48">
        <f>VLOOKUP($A561,'Medical Examinations'!$A:$J,2,FALSE)</f>
        <v>23.98</v>
      </c>
      <c r="C561" s="48">
        <f>VLOOKUP($A561,'Medical Examinations'!$A:$J,3,FALSE)</f>
        <v>4.9000000000000004</v>
      </c>
      <c r="D561" s="23" t="str">
        <f>VLOOKUP($A561,'Medical Examinations'!$A:$J,4,FALSE)</f>
        <v>No</v>
      </c>
      <c r="E561" s="23" t="str">
        <f>VLOOKUP($A561,'Medical Examinations'!$A:$J,5,FALSE)</f>
        <v>No</v>
      </c>
      <c r="F561" s="23" t="str">
        <f>VLOOKUP($A561,'Medical Examinations'!$A:$J,6,FALSE)</f>
        <v>No</v>
      </c>
      <c r="G561" s="23">
        <f>VLOOKUP($A561,'Medical Examinations'!$A:$J,7,FALSE)</f>
        <v>0</v>
      </c>
      <c r="H561" s="23" t="str">
        <f>VLOOKUP($A561,'Medical Examinations'!$A:$J,8,FALSE)</f>
        <v>No</v>
      </c>
      <c r="I561" s="23" t="str">
        <f>VLOOKUP($A561,'Medical Examinations'!$A:$J,9,FALSE)</f>
        <v>Normal Weight</v>
      </c>
      <c r="J561" s="23" t="str">
        <f>VLOOKUP($A561,'Medical Examinations'!$A:$J,10,FALSE)</f>
        <v>Normal</v>
      </c>
      <c r="K561">
        <f>VLOOKUP($A561,'Hospitalisation Details'!$A:$K,6,FALSE)</f>
        <v>17663.14</v>
      </c>
      <c r="L561" t="str">
        <f>VLOOKUP($A561,'Hospitalisation Details'!$A:$K,7,FALSE)</f>
        <v>tier - 1</v>
      </c>
      <c r="M561" t="str">
        <f>VLOOKUP($A561,'Hospitalisation Details'!$A:$K,8,FALSE)</f>
        <v>tier - 3</v>
      </c>
      <c r="N561" t="str">
        <f>VLOOKUP($A561,'Hospitalisation Details'!$A:$K,9,FALSE)</f>
        <v>R1013</v>
      </c>
      <c r="O561">
        <f>VLOOKUP($A561,'Hospitalisation Details'!$A:$K,10,FALSE)</f>
        <v>34516</v>
      </c>
      <c r="P561">
        <f>VLOOKUP($A561,'Hospitalisation Details'!$A:$K,11,FALSE)</f>
        <v>28</v>
      </c>
      <c r="Q561" t="str">
        <f>VLOOKUP($A561,'Customer Names'!$A:$E,4,FALSE)</f>
        <v xml:space="preserve"> Oz</v>
      </c>
    </row>
    <row r="562" spans="1:17" x14ac:dyDescent="0.25">
      <c r="A562" s="26" t="s">
        <v>1810</v>
      </c>
      <c r="B562" s="47">
        <f>VLOOKUP($A562,'Medical Examinations'!$A:$J,2,FALSE)</f>
        <v>23.65</v>
      </c>
      <c r="C562" s="47">
        <f>VLOOKUP($A562,'Medical Examinations'!$A:$J,3,FALSE)</f>
        <v>4.5</v>
      </c>
      <c r="D562" s="26" t="str">
        <f>VLOOKUP($A562,'Medical Examinations'!$A:$J,4,FALSE)</f>
        <v>No</v>
      </c>
      <c r="E562" s="26" t="str">
        <f>VLOOKUP($A562,'Medical Examinations'!$A:$J,5,FALSE)</f>
        <v>No</v>
      </c>
      <c r="F562" s="26" t="str">
        <f>VLOOKUP($A562,'Medical Examinations'!$A:$J,6,FALSE)</f>
        <v>No</v>
      </c>
      <c r="G562" s="26">
        <f>VLOOKUP($A562,'Medical Examinations'!$A:$J,7,FALSE)</f>
        <v>0</v>
      </c>
      <c r="H562" s="26" t="str">
        <f>VLOOKUP($A562,'Medical Examinations'!$A:$J,8,FALSE)</f>
        <v>No</v>
      </c>
      <c r="I562" s="26" t="str">
        <f>VLOOKUP($A562,'Medical Examinations'!$A:$J,9,FALSE)</f>
        <v>Normal Weight</v>
      </c>
      <c r="J562" s="26" t="str">
        <f>VLOOKUP($A562,'Medical Examinations'!$A:$J,10,FALSE)</f>
        <v>Normal</v>
      </c>
      <c r="K562">
        <f>VLOOKUP($A562,'Hospitalisation Details'!$A:$K,6,FALSE)</f>
        <v>17626.240000000002</v>
      </c>
      <c r="L562" t="str">
        <f>VLOOKUP($A562,'Hospitalisation Details'!$A:$K,7,FALSE)</f>
        <v>tier - 1</v>
      </c>
      <c r="M562" t="str">
        <f>VLOOKUP($A562,'Hospitalisation Details'!$A:$K,8,FALSE)</f>
        <v>tier - 3</v>
      </c>
      <c r="N562" t="str">
        <f>VLOOKUP($A562,'Hospitalisation Details'!$A:$K,9,FALSE)</f>
        <v>R1013</v>
      </c>
      <c r="O562">
        <f>VLOOKUP($A562,'Hospitalisation Details'!$A:$K,10,FALSE)</f>
        <v>33171</v>
      </c>
      <c r="P562">
        <f>VLOOKUP($A562,'Hospitalisation Details'!$A:$K,11,FALSE)</f>
        <v>32</v>
      </c>
      <c r="Q562" t="str">
        <f>VLOOKUP($A562,'Customer Names'!$A:$E,4,FALSE)</f>
        <v xml:space="preserve"> Erin M.</v>
      </c>
    </row>
    <row r="563" spans="1:17" x14ac:dyDescent="0.25">
      <c r="A563" s="23" t="s">
        <v>1809</v>
      </c>
      <c r="B563" s="48">
        <f>VLOOKUP($A563,'Medical Examinations'!$A:$J,2,FALSE)</f>
        <v>49.09</v>
      </c>
      <c r="C563" s="48">
        <f>VLOOKUP($A563,'Medical Examinations'!$A:$J,3,FALSE)</f>
        <v>8.3800000000000008</v>
      </c>
      <c r="D563" s="23" t="str">
        <f>VLOOKUP($A563,'Medical Examinations'!$A:$J,4,FALSE)</f>
        <v>yes</v>
      </c>
      <c r="E563" s="23" t="str">
        <f>VLOOKUP($A563,'Medical Examinations'!$A:$J,5,FALSE)</f>
        <v>No</v>
      </c>
      <c r="F563" s="23" t="str">
        <f>VLOOKUP($A563,'Medical Examinations'!$A:$J,6,FALSE)</f>
        <v>No</v>
      </c>
      <c r="G563" s="23">
        <f>VLOOKUP($A563,'Medical Examinations'!$A:$J,7,FALSE)</f>
        <v>2</v>
      </c>
      <c r="H563" s="23" t="str">
        <f>VLOOKUP($A563,'Medical Examinations'!$A:$J,8,FALSE)</f>
        <v>No</v>
      </c>
      <c r="I563" s="23" t="str">
        <f>VLOOKUP($A563,'Medical Examinations'!$A:$J,9,FALSE)</f>
        <v>Obesity</v>
      </c>
      <c r="J563" s="23" t="str">
        <f>VLOOKUP($A563,'Medical Examinations'!$A:$J,10,FALSE)</f>
        <v>Diabetes</v>
      </c>
      <c r="K563">
        <f>VLOOKUP($A563,'Hospitalisation Details'!$A:$K,6,FALSE)</f>
        <v>17584.72</v>
      </c>
      <c r="L563" t="str">
        <f>VLOOKUP($A563,'Hospitalisation Details'!$A:$K,7,FALSE)</f>
        <v>tier - 1</v>
      </c>
      <c r="M563" t="str">
        <f>VLOOKUP($A563,'Hospitalisation Details'!$A:$K,8,FALSE)</f>
        <v>tier - 3</v>
      </c>
      <c r="N563" t="str">
        <f>VLOOKUP($A563,'Hospitalisation Details'!$A:$K,9,FALSE)</f>
        <v>R1012</v>
      </c>
      <c r="O563">
        <f>VLOOKUP($A563,'Hospitalisation Details'!$A:$K,10,FALSE)</f>
        <v>25775</v>
      </c>
      <c r="P563">
        <f>VLOOKUP($A563,'Hospitalisation Details'!$A:$K,11,FALSE)</f>
        <v>52</v>
      </c>
      <c r="Q563" t="str">
        <f>VLOOKUP($A563,'Customer Names'!$A:$E,4,FALSE)</f>
        <v xml:space="preserve"> Bobby E.</v>
      </c>
    </row>
    <row r="564" spans="1:17" x14ac:dyDescent="0.25">
      <c r="A564" s="26" t="s">
        <v>1808</v>
      </c>
      <c r="B564" s="47">
        <f>VLOOKUP($A564,'Medical Examinations'!$A:$J,2,FALSE)</f>
        <v>28.024999999999999</v>
      </c>
      <c r="C564" s="47">
        <f>VLOOKUP($A564,'Medical Examinations'!$A:$J,3,FALSE)</f>
        <v>7.03</v>
      </c>
      <c r="D564" s="26" t="str">
        <f>VLOOKUP($A564,'Medical Examinations'!$A:$J,4,FALSE)</f>
        <v>No</v>
      </c>
      <c r="E564" s="26" t="str">
        <f>VLOOKUP($A564,'Medical Examinations'!$A:$J,5,FALSE)</f>
        <v>No</v>
      </c>
      <c r="F564" s="26" t="str">
        <f>VLOOKUP($A564,'Medical Examinations'!$A:$J,6,FALSE)</f>
        <v>No</v>
      </c>
      <c r="G564" s="26">
        <f>VLOOKUP($A564,'Medical Examinations'!$A:$J,7,FALSE)</f>
        <v>0</v>
      </c>
      <c r="H564" s="26" t="str">
        <f>VLOOKUP($A564,'Medical Examinations'!$A:$J,8,FALSE)</f>
        <v>yes</v>
      </c>
      <c r="I564" s="26" t="str">
        <f>VLOOKUP($A564,'Medical Examinations'!$A:$J,9,FALSE)</f>
        <v>Overweight</v>
      </c>
      <c r="J564" s="26" t="str">
        <f>VLOOKUP($A564,'Medical Examinations'!$A:$J,10,FALSE)</f>
        <v>Diabetes</v>
      </c>
      <c r="K564">
        <f>VLOOKUP($A564,'Hospitalisation Details'!$A:$K,6,FALSE)</f>
        <v>17560.38</v>
      </c>
      <c r="L564" t="str">
        <f>VLOOKUP($A564,'Hospitalisation Details'!$A:$K,7,FALSE)</f>
        <v>tier - 1</v>
      </c>
      <c r="M564" t="str">
        <f>VLOOKUP($A564,'Hospitalisation Details'!$A:$K,8,FALSE)</f>
        <v>tier - 1</v>
      </c>
      <c r="N564" t="str">
        <f>VLOOKUP($A564,'Hospitalisation Details'!$A:$K,9,FALSE)</f>
        <v>R1012</v>
      </c>
      <c r="O564">
        <f>VLOOKUP($A564,'Hospitalisation Details'!$A:$K,10,FALSE)</f>
        <v>37493</v>
      </c>
      <c r="P564">
        <f>VLOOKUP($A564,'Hospitalisation Details'!$A:$K,11,FALSE)</f>
        <v>20</v>
      </c>
      <c r="Q564" t="str">
        <f>VLOOKUP($A564,'Customer Names'!$A:$E,4,FALSE)</f>
        <v xml:space="preserve"> Daniel P.</v>
      </c>
    </row>
    <row r="565" spans="1:17" x14ac:dyDescent="0.25">
      <c r="A565" s="23" t="s">
        <v>1807</v>
      </c>
      <c r="B565" s="48">
        <f>VLOOKUP($A565,'Medical Examinations'!$A:$J,2,FALSE)</f>
        <v>43.32</v>
      </c>
      <c r="C565" s="48">
        <f>VLOOKUP($A565,'Medical Examinations'!$A:$J,3,FALSE)</f>
        <v>8.75</v>
      </c>
      <c r="D565" s="23" t="str">
        <f>VLOOKUP($A565,'Medical Examinations'!$A:$J,4,FALSE)</f>
        <v>yes</v>
      </c>
      <c r="E565" s="23" t="str">
        <f>VLOOKUP($A565,'Medical Examinations'!$A:$J,5,FALSE)</f>
        <v>No</v>
      </c>
      <c r="F565" s="23" t="str">
        <f>VLOOKUP($A565,'Medical Examinations'!$A:$J,6,FALSE)</f>
        <v>Yes</v>
      </c>
      <c r="G565" s="23">
        <f>VLOOKUP($A565,'Medical Examinations'!$A:$J,7,FALSE)</f>
        <v>1</v>
      </c>
      <c r="H565" s="23" t="str">
        <f>VLOOKUP($A565,'Medical Examinations'!$A:$J,8,FALSE)</f>
        <v>No</v>
      </c>
      <c r="I565" s="23" t="str">
        <f>VLOOKUP($A565,'Medical Examinations'!$A:$J,9,FALSE)</f>
        <v>Obesity</v>
      </c>
      <c r="J565" s="23" t="str">
        <f>VLOOKUP($A565,'Medical Examinations'!$A:$J,10,FALSE)</f>
        <v>Diabetes</v>
      </c>
      <c r="K565">
        <f>VLOOKUP($A565,'Hospitalisation Details'!$A:$K,6,FALSE)</f>
        <v>17556.88</v>
      </c>
      <c r="L565" t="str">
        <f>VLOOKUP($A565,'Hospitalisation Details'!$A:$K,7,FALSE)</f>
        <v>tier - 1</v>
      </c>
      <c r="M565" t="str">
        <f>VLOOKUP($A565,'Hospitalisation Details'!$A:$K,8,FALSE)</f>
        <v>tier - 2</v>
      </c>
      <c r="N565" t="str">
        <f>VLOOKUP($A565,'Hospitalisation Details'!$A:$K,9,FALSE)</f>
        <v>R1012</v>
      </c>
      <c r="O565">
        <f>VLOOKUP($A565,'Hospitalisation Details'!$A:$K,10,FALSE)</f>
        <v>23331</v>
      </c>
      <c r="P565">
        <f>VLOOKUP($A565,'Hospitalisation Details'!$A:$K,11,FALSE)</f>
        <v>59</v>
      </c>
      <c r="Q565" t="str">
        <f>VLOOKUP($A565,'Customer Names'!$A:$E,4,FALSE)</f>
        <v xml:space="preserve"> Marie E.</v>
      </c>
    </row>
    <row r="566" spans="1:17" x14ac:dyDescent="0.25">
      <c r="A566" s="26" t="s">
        <v>1806</v>
      </c>
      <c r="B566" s="47">
        <f>VLOOKUP($A566,'Medical Examinations'!$A:$J,2,FALSE)</f>
        <v>45.92</v>
      </c>
      <c r="C566" s="47">
        <f>VLOOKUP($A566,'Medical Examinations'!$A:$J,3,FALSE)</f>
        <v>9.51</v>
      </c>
      <c r="D566" s="26" t="str">
        <f>VLOOKUP($A566,'Medical Examinations'!$A:$J,4,FALSE)</f>
        <v>No</v>
      </c>
      <c r="E566" s="26" t="str">
        <f>VLOOKUP($A566,'Medical Examinations'!$A:$J,5,FALSE)</f>
        <v>No</v>
      </c>
      <c r="F566" s="26" t="str">
        <f>VLOOKUP($A566,'Medical Examinations'!$A:$J,6,FALSE)</f>
        <v>No</v>
      </c>
      <c r="G566" s="26">
        <f>VLOOKUP($A566,'Medical Examinations'!$A:$J,7,FALSE)</f>
        <v>0</v>
      </c>
      <c r="H566" s="26" t="str">
        <f>VLOOKUP($A566,'Medical Examinations'!$A:$J,8,FALSE)</f>
        <v>No</v>
      </c>
      <c r="I566" s="26" t="str">
        <f>VLOOKUP($A566,'Medical Examinations'!$A:$J,9,FALSE)</f>
        <v>Obesity</v>
      </c>
      <c r="J566" s="26" t="str">
        <f>VLOOKUP($A566,'Medical Examinations'!$A:$J,10,FALSE)</f>
        <v>Diabetes</v>
      </c>
      <c r="K566">
        <f>VLOOKUP($A566,'Hospitalisation Details'!$A:$K,6,FALSE)</f>
        <v>17507.47</v>
      </c>
      <c r="L566" t="str">
        <f>VLOOKUP($A566,'Hospitalisation Details'!$A:$K,7,FALSE)</f>
        <v>tier - 1</v>
      </c>
      <c r="M566" t="str">
        <f>VLOOKUP($A566,'Hospitalisation Details'!$A:$K,8,FALSE)</f>
        <v>tier - 1</v>
      </c>
      <c r="N566" t="str">
        <f>VLOOKUP($A566,'Hospitalisation Details'!$A:$K,9,FALSE)</f>
        <v>R1026</v>
      </c>
      <c r="O566">
        <f>VLOOKUP($A566,'Hospitalisation Details'!$A:$K,10,FALSE)</f>
        <v>25031</v>
      </c>
      <c r="P566">
        <f>VLOOKUP($A566,'Hospitalisation Details'!$A:$K,11,FALSE)</f>
        <v>54</v>
      </c>
      <c r="Q566" t="str">
        <f>VLOOKUP($A566,'Customer Names'!$A:$E,4,FALSE)</f>
        <v xml:space="preserve"> Katie</v>
      </c>
    </row>
    <row r="567" spans="1:17" x14ac:dyDescent="0.25">
      <c r="A567" s="23" t="s">
        <v>1805</v>
      </c>
      <c r="B567" s="48">
        <f>VLOOKUP($A567,'Medical Examinations'!$A:$J,2,FALSE)</f>
        <v>44.03</v>
      </c>
      <c r="C567" s="48">
        <f>VLOOKUP($A567,'Medical Examinations'!$A:$J,3,FALSE)</f>
        <v>9.36</v>
      </c>
      <c r="D567" s="23" t="str">
        <f>VLOOKUP($A567,'Medical Examinations'!$A:$J,4,FALSE)</f>
        <v>No</v>
      </c>
      <c r="E567" s="23" t="str">
        <f>VLOOKUP($A567,'Medical Examinations'!$A:$J,5,FALSE)</f>
        <v>No</v>
      </c>
      <c r="F567" s="23" t="str">
        <f>VLOOKUP($A567,'Medical Examinations'!$A:$J,6,FALSE)</f>
        <v>No</v>
      </c>
      <c r="G567" s="23">
        <f>VLOOKUP($A567,'Medical Examinations'!$A:$J,7,FALSE)</f>
        <v>0</v>
      </c>
      <c r="H567" s="23" t="str">
        <f>VLOOKUP($A567,'Medical Examinations'!$A:$J,8,FALSE)</f>
        <v>No</v>
      </c>
      <c r="I567" s="23" t="str">
        <f>VLOOKUP($A567,'Medical Examinations'!$A:$J,9,FALSE)</f>
        <v>Obesity</v>
      </c>
      <c r="J567" s="23" t="str">
        <f>VLOOKUP($A567,'Medical Examinations'!$A:$J,10,FALSE)</f>
        <v>Diabetes</v>
      </c>
      <c r="K567">
        <f>VLOOKUP($A567,'Hospitalisation Details'!$A:$K,6,FALSE)</f>
        <v>17505.650000000001</v>
      </c>
      <c r="L567" t="str">
        <f>VLOOKUP($A567,'Hospitalisation Details'!$A:$K,7,FALSE)</f>
        <v>tier - 1</v>
      </c>
      <c r="M567" t="str">
        <f>VLOOKUP($A567,'Hospitalisation Details'!$A:$K,8,FALSE)</f>
        <v>tier - 2</v>
      </c>
      <c r="N567" t="str">
        <f>VLOOKUP($A567,'Hospitalisation Details'!$A:$K,9,FALSE)</f>
        <v>R1023</v>
      </c>
      <c r="O567">
        <f>VLOOKUP($A567,'Hospitalisation Details'!$A:$K,10,FALSE)</f>
        <v>23909</v>
      </c>
      <c r="P567">
        <f>VLOOKUP($A567,'Hospitalisation Details'!$A:$K,11,FALSE)</f>
        <v>57</v>
      </c>
      <c r="Q567" t="str">
        <f>VLOOKUP($A567,'Customer Names'!$A:$E,4,FALSE)</f>
        <v xml:space="preserve"> Eric D</v>
      </c>
    </row>
    <row r="568" spans="1:17" x14ac:dyDescent="0.25">
      <c r="A568" s="26" t="s">
        <v>1804</v>
      </c>
      <c r="B568" s="47">
        <f>VLOOKUP($A568,'Medical Examinations'!$A:$J,2,FALSE)</f>
        <v>24.6</v>
      </c>
      <c r="C568" s="47">
        <f>VLOOKUP($A568,'Medical Examinations'!$A:$J,3,FALSE)</f>
        <v>4.8099999999999996</v>
      </c>
      <c r="D568" s="26" t="str">
        <f>VLOOKUP($A568,'Medical Examinations'!$A:$J,4,FALSE)</f>
        <v>No</v>
      </c>
      <c r="E568" s="26" t="str">
        <f>VLOOKUP($A568,'Medical Examinations'!$A:$J,5,FALSE)</f>
        <v>No</v>
      </c>
      <c r="F568" s="26" t="str">
        <f>VLOOKUP($A568,'Medical Examinations'!$A:$J,6,FALSE)</f>
        <v>No</v>
      </c>
      <c r="G568" s="26">
        <f>VLOOKUP($A568,'Medical Examinations'!$A:$J,7,FALSE)</f>
        <v>0</v>
      </c>
      <c r="H568" s="26" t="str">
        <f>VLOOKUP($A568,'Medical Examinations'!$A:$J,8,FALSE)</f>
        <v>yes</v>
      </c>
      <c r="I568" s="26" t="str">
        <f>VLOOKUP($A568,'Medical Examinations'!$A:$J,9,FALSE)</f>
        <v>Normal Weight</v>
      </c>
      <c r="J568" s="26" t="str">
        <f>VLOOKUP($A568,'Medical Examinations'!$A:$J,10,FALSE)</f>
        <v>Normal</v>
      </c>
      <c r="K568">
        <f>VLOOKUP($A568,'Hospitalisation Details'!$A:$K,6,FALSE)</f>
        <v>17496.310000000001</v>
      </c>
      <c r="L568" t="str">
        <f>VLOOKUP($A568,'Hospitalisation Details'!$A:$K,7,FALSE)</f>
        <v>tier - 1</v>
      </c>
      <c r="M568" t="str">
        <f>VLOOKUP($A568,'Hospitalisation Details'!$A:$K,8,FALSE)</f>
        <v>tier - 2</v>
      </c>
      <c r="N568" t="str">
        <f>VLOOKUP($A568,'Hospitalisation Details'!$A:$K,9,FALSE)</f>
        <v>R1011</v>
      </c>
      <c r="O568">
        <f>VLOOKUP($A568,'Hospitalisation Details'!$A:$K,10,FALSE)</f>
        <v>33236</v>
      </c>
      <c r="P568">
        <f>VLOOKUP($A568,'Hospitalisation Details'!$A:$K,11,FALSE)</f>
        <v>32</v>
      </c>
      <c r="Q568" t="str">
        <f>VLOOKUP($A568,'Customer Names'!$A:$E,4,FALSE)</f>
        <v xml:space="preserve"> Tara</v>
      </c>
    </row>
    <row r="569" spans="1:17" x14ac:dyDescent="0.25">
      <c r="A569" s="23" t="s">
        <v>1803</v>
      </c>
      <c r="B569" s="48">
        <f>VLOOKUP($A569,'Medical Examinations'!$A:$J,2,FALSE)</f>
        <v>49.15</v>
      </c>
      <c r="C569" s="48">
        <f>VLOOKUP($A569,'Medical Examinations'!$A:$J,3,FALSE)</f>
        <v>8.08</v>
      </c>
      <c r="D569" s="23" t="str">
        <f>VLOOKUP($A569,'Medical Examinations'!$A:$J,4,FALSE)</f>
        <v>No</v>
      </c>
      <c r="E569" s="23" t="str">
        <f>VLOOKUP($A569,'Medical Examinations'!$A:$J,5,FALSE)</f>
        <v>No</v>
      </c>
      <c r="F569" s="23" t="str">
        <f>VLOOKUP($A569,'Medical Examinations'!$A:$J,6,FALSE)</f>
        <v>No</v>
      </c>
      <c r="G569" s="23">
        <f>VLOOKUP($A569,'Medical Examinations'!$A:$J,7,FALSE)</f>
        <v>0</v>
      </c>
      <c r="H569" s="23" t="str">
        <f>VLOOKUP($A569,'Medical Examinations'!$A:$J,8,FALSE)</f>
        <v>No</v>
      </c>
      <c r="I569" s="23" t="str">
        <f>VLOOKUP($A569,'Medical Examinations'!$A:$J,9,FALSE)</f>
        <v>Obesity</v>
      </c>
      <c r="J569" s="23" t="str">
        <f>VLOOKUP($A569,'Medical Examinations'!$A:$J,10,FALSE)</f>
        <v>Diabetes</v>
      </c>
      <c r="K569">
        <f>VLOOKUP($A569,'Hospitalisation Details'!$A:$K,6,FALSE)</f>
        <v>17479.53</v>
      </c>
      <c r="L569" t="str">
        <f>VLOOKUP($A569,'Hospitalisation Details'!$A:$K,7,FALSE)</f>
        <v>tier - 1</v>
      </c>
      <c r="M569" t="str">
        <f>VLOOKUP($A569,'Hospitalisation Details'!$A:$K,8,FALSE)</f>
        <v>tier - 1</v>
      </c>
      <c r="N569" t="str">
        <f>VLOOKUP($A569,'Hospitalisation Details'!$A:$K,9,FALSE)</f>
        <v>R1012</v>
      </c>
      <c r="O569">
        <f>VLOOKUP($A569,'Hospitalisation Details'!$A:$K,10,FALSE)</f>
        <v>26092</v>
      </c>
      <c r="P569">
        <f>VLOOKUP($A569,'Hospitalisation Details'!$A:$K,11,FALSE)</f>
        <v>52</v>
      </c>
      <c r="Q569" t="str">
        <f>VLOOKUP($A569,'Customer Names'!$A:$E,4,FALSE)</f>
        <v xml:space="preserve"> Haley L</v>
      </c>
    </row>
    <row r="570" spans="1:17" x14ac:dyDescent="0.25">
      <c r="A570" s="26" t="s">
        <v>1802</v>
      </c>
      <c r="B570" s="47">
        <f>VLOOKUP($A570,'Medical Examinations'!$A:$J,2,FALSE)</f>
        <v>28.31</v>
      </c>
      <c r="C570" s="47">
        <f>VLOOKUP($A570,'Medical Examinations'!$A:$J,3,FALSE)</f>
        <v>6.29</v>
      </c>
      <c r="D570" s="26" t="str">
        <f>VLOOKUP($A570,'Medical Examinations'!$A:$J,4,FALSE)</f>
        <v>No</v>
      </c>
      <c r="E570" s="26" t="str">
        <f>VLOOKUP($A570,'Medical Examinations'!$A:$J,5,FALSE)</f>
        <v>No</v>
      </c>
      <c r="F570" s="26" t="str">
        <f>VLOOKUP($A570,'Medical Examinations'!$A:$J,6,FALSE)</f>
        <v>Yes</v>
      </c>
      <c r="G570" s="26">
        <f>VLOOKUP($A570,'Medical Examinations'!$A:$J,7,FALSE)</f>
        <v>1</v>
      </c>
      <c r="H570" s="26" t="str">
        <f>VLOOKUP($A570,'Medical Examinations'!$A:$J,8,FALSE)</f>
        <v>yes</v>
      </c>
      <c r="I570" s="26" t="str">
        <f>VLOOKUP($A570,'Medical Examinations'!$A:$J,9,FALSE)</f>
        <v>Overweight</v>
      </c>
      <c r="J570" s="26" t="str">
        <f>VLOOKUP($A570,'Medical Examinations'!$A:$J,10,FALSE)</f>
        <v>Prediabetes</v>
      </c>
      <c r="K570">
        <f>VLOOKUP($A570,'Hospitalisation Details'!$A:$K,6,FALSE)</f>
        <v>17468.98</v>
      </c>
      <c r="L570" t="str">
        <f>VLOOKUP($A570,'Hospitalisation Details'!$A:$K,7,FALSE)</f>
        <v>tier - 2</v>
      </c>
      <c r="M570" t="str">
        <f>VLOOKUP($A570,'Hospitalisation Details'!$A:$K,8,FALSE)</f>
        <v>tier - 1</v>
      </c>
      <c r="N570" t="str">
        <f>VLOOKUP($A570,'Hospitalisation Details'!$A:$K,9,FALSE)</f>
        <v>R1012</v>
      </c>
      <c r="O570">
        <f>VLOOKUP($A570,'Hospitalisation Details'!$A:$K,10,FALSE)</f>
        <v>37927</v>
      </c>
      <c r="P570">
        <f>VLOOKUP($A570,'Hospitalisation Details'!$A:$K,11,FALSE)</f>
        <v>19</v>
      </c>
      <c r="Q570" t="str">
        <f>VLOOKUP($A570,'Customer Names'!$A:$E,4,FALSE)</f>
        <v xml:space="preserve"> Kayla B.</v>
      </c>
    </row>
    <row r="571" spans="1:17" x14ac:dyDescent="0.25">
      <c r="A571" s="23" t="s">
        <v>1801</v>
      </c>
      <c r="B571" s="48">
        <f>VLOOKUP($A571,'Medical Examinations'!$A:$J,2,FALSE)</f>
        <v>22.99</v>
      </c>
      <c r="C571" s="48">
        <f>VLOOKUP($A571,'Medical Examinations'!$A:$J,3,FALSE)</f>
        <v>6.29</v>
      </c>
      <c r="D571" s="23" t="str">
        <f>VLOOKUP($A571,'Medical Examinations'!$A:$J,4,FALSE)</f>
        <v>No</v>
      </c>
      <c r="E571" s="23" t="str">
        <f>VLOOKUP($A571,'Medical Examinations'!$A:$J,5,FALSE)</f>
        <v>No</v>
      </c>
      <c r="F571" s="23" t="str">
        <f>VLOOKUP($A571,'Medical Examinations'!$A:$J,6,FALSE)</f>
        <v>No</v>
      </c>
      <c r="G571" s="23">
        <f>VLOOKUP($A571,'Medical Examinations'!$A:$J,7,FALSE)</f>
        <v>1</v>
      </c>
      <c r="H571" s="23" t="str">
        <f>VLOOKUP($A571,'Medical Examinations'!$A:$J,8,FALSE)</f>
        <v>yes</v>
      </c>
      <c r="I571" s="23" t="str">
        <f>VLOOKUP($A571,'Medical Examinations'!$A:$J,9,FALSE)</f>
        <v>Normal Weight</v>
      </c>
      <c r="J571" s="23" t="str">
        <f>VLOOKUP($A571,'Medical Examinations'!$A:$J,10,FALSE)</f>
        <v>Prediabetes</v>
      </c>
      <c r="K571">
        <f>VLOOKUP($A571,'Hospitalisation Details'!$A:$K,6,FALSE)</f>
        <v>17361.77</v>
      </c>
      <c r="L571" t="str">
        <f>VLOOKUP($A571,'Hospitalisation Details'!$A:$K,7,FALSE)</f>
        <v>tier - 2</v>
      </c>
      <c r="M571" t="str">
        <f>VLOOKUP($A571,'Hospitalisation Details'!$A:$K,8,FALSE)</f>
        <v>tier - 1</v>
      </c>
      <c r="N571" t="str">
        <f>VLOOKUP($A571,'Hospitalisation Details'!$A:$K,9,FALSE)</f>
        <v>R1012</v>
      </c>
      <c r="O571">
        <f>VLOOKUP($A571,'Hospitalisation Details'!$A:$K,10,FALSE)</f>
        <v>33895</v>
      </c>
      <c r="P571">
        <f>VLOOKUP($A571,'Hospitalisation Details'!$A:$K,11,FALSE)</f>
        <v>30</v>
      </c>
      <c r="Q571" t="str">
        <f>VLOOKUP($A571,'Customer Names'!$A:$E,4,FALSE)</f>
        <v xml:space="preserve"> Mark D.</v>
      </c>
    </row>
    <row r="572" spans="1:17" x14ac:dyDescent="0.25">
      <c r="A572" s="26" t="s">
        <v>1800</v>
      </c>
      <c r="B572" s="47">
        <f>VLOOKUP($A572,'Medical Examinations'!$A:$J,2,FALSE)</f>
        <v>29.07</v>
      </c>
      <c r="C572" s="47">
        <f>VLOOKUP($A572,'Medical Examinations'!$A:$J,3,FALSE)</f>
        <v>5.12</v>
      </c>
      <c r="D572" s="26" t="str">
        <f>VLOOKUP($A572,'Medical Examinations'!$A:$J,4,FALSE)</f>
        <v>No</v>
      </c>
      <c r="E572" s="26" t="str">
        <f>VLOOKUP($A572,'Medical Examinations'!$A:$J,5,FALSE)</f>
        <v>No</v>
      </c>
      <c r="F572" s="26" t="str">
        <f>VLOOKUP($A572,'Medical Examinations'!$A:$J,6,FALSE)</f>
        <v>Yes</v>
      </c>
      <c r="G572" s="26">
        <f>VLOOKUP($A572,'Medical Examinations'!$A:$J,7,FALSE)</f>
        <v>1</v>
      </c>
      <c r="H572" s="26" t="str">
        <f>VLOOKUP($A572,'Medical Examinations'!$A:$J,8,FALSE)</f>
        <v>yes</v>
      </c>
      <c r="I572" s="26" t="str">
        <f>VLOOKUP($A572,'Medical Examinations'!$A:$J,9,FALSE)</f>
        <v>Overweight</v>
      </c>
      <c r="J572" s="26" t="str">
        <f>VLOOKUP($A572,'Medical Examinations'!$A:$J,10,FALSE)</f>
        <v>Normal</v>
      </c>
      <c r="K572">
        <f>VLOOKUP($A572,'Hospitalisation Details'!$A:$K,6,FALSE)</f>
        <v>17352.68</v>
      </c>
      <c r="L572" t="str">
        <f>VLOOKUP($A572,'Hospitalisation Details'!$A:$K,7,FALSE)</f>
        <v>tier - 2</v>
      </c>
      <c r="M572" t="str">
        <f>VLOOKUP($A572,'Hospitalisation Details'!$A:$K,8,FALSE)</f>
        <v>tier - 3</v>
      </c>
      <c r="N572" t="str">
        <f>VLOOKUP($A572,'Hospitalisation Details'!$A:$K,9,FALSE)</f>
        <v>R1012</v>
      </c>
      <c r="O572">
        <f>VLOOKUP($A572,'Hospitalisation Details'!$A:$K,10,FALSE)</f>
        <v>37926</v>
      </c>
      <c r="P572">
        <f>VLOOKUP($A572,'Hospitalisation Details'!$A:$K,11,FALSE)</f>
        <v>19</v>
      </c>
      <c r="Q572" t="str">
        <f>VLOOKUP($A572,'Customer Names'!$A:$E,4,FALSE)</f>
        <v xml:space="preserve"> Patrick J.</v>
      </c>
    </row>
    <row r="573" spans="1:17" x14ac:dyDescent="0.25">
      <c r="A573" s="23" t="s">
        <v>1799</v>
      </c>
      <c r="B573" s="48">
        <f>VLOOKUP($A573,'Medical Examinations'!$A:$J,2,FALSE)</f>
        <v>42.02</v>
      </c>
      <c r="C573" s="48">
        <f>VLOOKUP($A573,'Medical Examinations'!$A:$J,3,FALSE)</f>
        <v>9.9499999999999993</v>
      </c>
      <c r="D573" s="23" t="str">
        <f>VLOOKUP($A573,'Medical Examinations'!$A:$J,4,FALSE)</f>
        <v>yes</v>
      </c>
      <c r="E573" s="23" t="str">
        <f>VLOOKUP($A573,'Medical Examinations'!$A:$J,5,FALSE)</f>
        <v>No</v>
      </c>
      <c r="F573" s="23" t="str">
        <f>VLOOKUP($A573,'Medical Examinations'!$A:$J,6,FALSE)</f>
        <v>Yes</v>
      </c>
      <c r="G573" s="23">
        <f>VLOOKUP($A573,'Medical Examinations'!$A:$J,7,FALSE)</f>
        <v>1</v>
      </c>
      <c r="H573" s="23" t="str">
        <f>VLOOKUP($A573,'Medical Examinations'!$A:$J,8,FALSE)</f>
        <v>No</v>
      </c>
      <c r="I573" s="23" t="str">
        <f>VLOOKUP($A573,'Medical Examinations'!$A:$J,9,FALSE)</f>
        <v>Obesity</v>
      </c>
      <c r="J573" s="23" t="str">
        <f>VLOOKUP($A573,'Medical Examinations'!$A:$J,10,FALSE)</f>
        <v>Diabetes</v>
      </c>
      <c r="K573">
        <f>VLOOKUP($A573,'Hospitalisation Details'!$A:$K,6,FALSE)</f>
        <v>17337.580000000002</v>
      </c>
      <c r="L573" t="str">
        <f>VLOOKUP($A573,'Hospitalisation Details'!$A:$K,7,FALSE)</f>
        <v>tier - 2</v>
      </c>
      <c r="M573" t="str">
        <f>VLOOKUP($A573,'Hospitalisation Details'!$A:$K,8,FALSE)</f>
        <v>tier - 3</v>
      </c>
      <c r="N573" t="str">
        <f>VLOOKUP($A573,'Hospitalisation Details'!$A:$K,9,FALSE)</f>
        <v>R1023</v>
      </c>
      <c r="O573">
        <f>VLOOKUP($A573,'Hospitalisation Details'!$A:$K,10,FALSE)</f>
        <v>23204</v>
      </c>
      <c r="P573">
        <f>VLOOKUP($A573,'Hospitalisation Details'!$A:$K,11,FALSE)</f>
        <v>59</v>
      </c>
      <c r="Q573" t="str">
        <f>VLOOKUP($A573,'Customer Names'!$A:$E,4,FALSE)</f>
        <v xml:space="preserve"> Alejandro</v>
      </c>
    </row>
    <row r="574" spans="1:17" x14ac:dyDescent="0.25">
      <c r="A574" s="26" t="s">
        <v>1798</v>
      </c>
      <c r="B574" s="47">
        <f>VLOOKUP($A574,'Medical Examinations'!$A:$J,2,FALSE)</f>
        <v>49.07</v>
      </c>
      <c r="C574" s="47">
        <f>VLOOKUP($A574,'Medical Examinations'!$A:$J,3,FALSE)</f>
        <v>9.08</v>
      </c>
      <c r="D574" s="26" t="str">
        <f>VLOOKUP($A574,'Medical Examinations'!$A:$J,4,FALSE)</f>
        <v>yes</v>
      </c>
      <c r="E574" s="26" t="str">
        <f>VLOOKUP($A574,'Medical Examinations'!$A:$J,5,FALSE)</f>
        <v>No</v>
      </c>
      <c r="F574" s="26" t="str">
        <f>VLOOKUP($A574,'Medical Examinations'!$A:$J,6,FALSE)</f>
        <v>No</v>
      </c>
      <c r="G574" s="26">
        <f>VLOOKUP($A574,'Medical Examinations'!$A:$J,7,FALSE)</f>
        <v>1</v>
      </c>
      <c r="H574" s="26" t="str">
        <f>VLOOKUP($A574,'Medical Examinations'!$A:$J,8,FALSE)</f>
        <v>No</v>
      </c>
      <c r="I574" s="26" t="str">
        <f>VLOOKUP($A574,'Medical Examinations'!$A:$J,9,FALSE)</f>
        <v>Obesity</v>
      </c>
      <c r="J574" s="26" t="str">
        <f>VLOOKUP($A574,'Medical Examinations'!$A:$J,10,FALSE)</f>
        <v>Diabetes</v>
      </c>
      <c r="K574">
        <f>VLOOKUP($A574,'Hospitalisation Details'!$A:$K,6,FALSE)</f>
        <v>17253.43</v>
      </c>
      <c r="L574" t="str">
        <f>VLOOKUP($A574,'Hospitalisation Details'!$A:$K,7,FALSE)</f>
        <v>tier - 2</v>
      </c>
      <c r="M574" t="str">
        <f>VLOOKUP($A574,'Hospitalisation Details'!$A:$K,8,FALSE)</f>
        <v>tier - 3</v>
      </c>
      <c r="N574" t="str">
        <f>VLOOKUP($A574,'Hospitalisation Details'!$A:$K,9,FALSE)</f>
        <v>R1026</v>
      </c>
      <c r="O574">
        <f>VLOOKUP($A574,'Hospitalisation Details'!$A:$K,10,FALSE)</f>
        <v>27631</v>
      </c>
      <c r="P574">
        <f>VLOOKUP($A574,'Hospitalisation Details'!$A:$K,11,FALSE)</f>
        <v>47</v>
      </c>
      <c r="Q574" t="str">
        <f>VLOOKUP($A574,'Customer Names'!$A:$E,4,FALSE)</f>
        <v xml:space="preserve"> Beth A</v>
      </c>
    </row>
    <row r="575" spans="1:17" x14ac:dyDescent="0.25">
      <c r="A575" s="23" t="s">
        <v>1797</v>
      </c>
      <c r="B575" s="48">
        <f>VLOOKUP($A575,'Medical Examinations'!$A:$J,2,FALSE)</f>
        <v>19.8</v>
      </c>
      <c r="C575" s="48">
        <f>VLOOKUP($A575,'Medical Examinations'!$A:$J,3,FALSE)</f>
        <v>4.82</v>
      </c>
      <c r="D575" s="23" t="str">
        <f>VLOOKUP($A575,'Medical Examinations'!$A:$J,4,FALSE)</f>
        <v>No</v>
      </c>
      <c r="E575" s="23" t="str">
        <f>VLOOKUP($A575,'Medical Examinations'!$A:$J,5,FALSE)</f>
        <v>No</v>
      </c>
      <c r="F575" s="23" t="str">
        <f>VLOOKUP($A575,'Medical Examinations'!$A:$J,6,FALSE)</f>
        <v>No</v>
      </c>
      <c r="G575" s="23">
        <f>VLOOKUP($A575,'Medical Examinations'!$A:$J,7,FALSE)</f>
        <v>0</v>
      </c>
      <c r="H575" s="23" t="str">
        <f>VLOOKUP($A575,'Medical Examinations'!$A:$J,8,FALSE)</f>
        <v>yes</v>
      </c>
      <c r="I575" s="23" t="str">
        <f>VLOOKUP($A575,'Medical Examinations'!$A:$J,9,FALSE)</f>
        <v>Normal Weight</v>
      </c>
      <c r="J575" s="23" t="str">
        <f>VLOOKUP($A575,'Medical Examinations'!$A:$J,10,FALSE)</f>
        <v>Normal</v>
      </c>
      <c r="K575">
        <f>VLOOKUP($A575,'Hospitalisation Details'!$A:$K,6,FALSE)</f>
        <v>17179.52</v>
      </c>
      <c r="L575" t="str">
        <f>VLOOKUP($A575,'Hospitalisation Details'!$A:$K,7,FALSE)</f>
        <v>tier - 2</v>
      </c>
      <c r="M575" t="str">
        <f>VLOOKUP($A575,'Hospitalisation Details'!$A:$K,8,FALSE)</f>
        <v>tier - 1</v>
      </c>
      <c r="N575" t="str">
        <f>VLOOKUP($A575,'Hospitalisation Details'!$A:$K,9,FALSE)</f>
        <v>R1013</v>
      </c>
      <c r="O575">
        <f>VLOOKUP($A575,'Hospitalisation Details'!$A:$K,10,FALSE)</f>
        <v>30246</v>
      </c>
      <c r="P575">
        <f>VLOOKUP($A575,'Hospitalisation Details'!$A:$K,11,FALSE)</f>
        <v>40</v>
      </c>
      <c r="Q575" t="str">
        <f>VLOOKUP($A575,'Customer Names'!$A:$E,4,FALSE)</f>
        <v xml:space="preserve"> Jason R</v>
      </c>
    </row>
    <row r="576" spans="1:17" x14ac:dyDescent="0.25">
      <c r="A576" s="26" t="s">
        <v>1796</v>
      </c>
      <c r="B576" s="47">
        <f>VLOOKUP($A576,'Medical Examinations'!$A:$J,2,FALSE)</f>
        <v>27.36</v>
      </c>
      <c r="C576" s="47">
        <f>VLOOKUP($A576,'Medical Examinations'!$A:$J,3,FALSE)</f>
        <v>4.6500000000000004</v>
      </c>
      <c r="D576" s="26" t="str">
        <f>VLOOKUP($A576,'Medical Examinations'!$A:$J,4,FALSE)</f>
        <v>No</v>
      </c>
      <c r="E576" s="26" t="str">
        <f>VLOOKUP($A576,'Medical Examinations'!$A:$J,5,FALSE)</f>
        <v>yes</v>
      </c>
      <c r="F576" s="26" t="str">
        <f>VLOOKUP($A576,'Medical Examinations'!$A:$J,6,FALSE)</f>
        <v>No</v>
      </c>
      <c r="G576" s="26">
        <f>VLOOKUP($A576,'Medical Examinations'!$A:$J,7,FALSE)</f>
        <v>1</v>
      </c>
      <c r="H576" s="26" t="str">
        <f>VLOOKUP($A576,'Medical Examinations'!$A:$J,8,FALSE)</f>
        <v>yes</v>
      </c>
      <c r="I576" s="26" t="str">
        <f>VLOOKUP($A576,'Medical Examinations'!$A:$J,9,FALSE)</f>
        <v>Overweight</v>
      </c>
      <c r="J576" s="26" t="str">
        <f>VLOOKUP($A576,'Medical Examinations'!$A:$J,10,FALSE)</f>
        <v>Normal</v>
      </c>
      <c r="K576">
        <f>VLOOKUP($A576,'Hospitalisation Details'!$A:$K,6,FALSE)</f>
        <v>17178.68</v>
      </c>
      <c r="L576" t="str">
        <f>VLOOKUP($A576,'Hospitalisation Details'!$A:$K,7,FALSE)</f>
        <v>tier - 2</v>
      </c>
      <c r="M576" t="str">
        <f>VLOOKUP($A576,'Hospitalisation Details'!$A:$K,8,FALSE)</f>
        <v>tier - 2</v>
      </c>
      <c r="N576" t="str">
        <f>VLOOKUP($A576,'Hospitalisation Details'!$A:$K,9,FALSE)</f>
        <v>R1019</v>
      </c>
      <c r="O576">
        <f>VLOOKUP($A576,'Hospitalisation Details'!$A:$K,10,FALSE)</f>
        <v>38217</v>
      </c>
      <c r="P576">
        <f>VLOOKUP($A576,'Hospitalisation Details'!$A:$K,11,FALSE)</f>
        <v>18</v>
      </c>
      <c r="Q576" t="str">
        <f>VLOOKUP($A576,'Customer Names'!$A:$E,4,FALSE)</f>
        <v xml:space="preserve"> Yoshinori</v>
      </c>
    </row>
    <row r="577" spans="1:17" x14ac:dyDescent="0.25">
      <c r="A577" s="23" t="s">
        <v>1795</v>
      </c>
      <c r="B577" s="48">
        <f>VLOOKUP($A577,'Medical Examinations'!$A:$J,2,FALSE)</f>
        <v>42.95</v>
      </c>
      <c r="C577" s="48">
        <f>VLOOKUP($A577,'Medical Examinations'!$A:$J,3,FALSE)</f>
        <v>5.16</v>
      </c>
      <c r="D577" s="23" t="str">
        <f>VLOOKUP($A577,'Medical Examinations'!$A:$J,4,FALSE)</f>
        <v>yes</v>
      </c>
      <c r="E577" s="23" t="str">
        <f>VLOOKUP($A577,'Medical Examinations'!$A:$J,5,FALSE)</f>
        <v>No</v>
      </c>
      <c r="F577" s="23" t="str">
        <f>VLOOKUP($A577,'Medical Examinations'!$A:$J,6,FALSE)</f>
        <v>No</v>
      </c>
      <c r="G577" s="23">
        <f>VLOOKUP($A577,'Medical Examinations'!$A:$J,7,FALSE)</f>
        <v>1</v>
      </c>
      <c r="H577" s="23" t="str">
        <f>VLOOKUP($A577,'Medical Examinations'!$A:$J,8,FALSE)</f>
        <v>No</v>
      </c>
      <c r="I577" s="23" t="str">
        <f>VLOOKUP($A577,'Medical Examinations'!$A:$J,9,FALSE)</f>
        <v>Obesity</v>
      </c>
      <c r="J577" s="23" t="str">
        <f>VLOOKUP($A577,'Medical Examinations'!$A:$J,10,FALSE)</f>
        <v>Normal</v>
      </c>
      <c r="K577">
        <f>VLOOKUP($A577,'Hospitalisation Details'!$A:$K,6,FALSE)</f>
        <v>17174.52</v>
      </c>
      <c r="L577" t="str">
        <f>VLOOKUP($A577,'Hospitalisation Details'!$A:$K,7,FALSE)</f>
        <v>tier - 2</v>
      </c>
      <c r="M577" t="str">
        <f>VLOOKUP($A577,'Hospitalisation Details'!$A:$K,8,FALSE)</f>
        <v>tier - 2</v>
      </c>
      <c r="N577" t="str">
        <f>VLOOKUP($A577,'Hospitalisation Details'!$A:$K,9,FALSE)</f>
        <v>R1012</v>
      </c>
      <c r="O577">
        <f>VLOOKUP($A577,'Hospitalisation Details'!$A:$K,10,FALSE)</f>
        <v>23535</v>
      </c>
      <c r="P577">
        <f>VLOOKUP($A577,'Hospitalisation Details'!$A:$K,11,FALSE)</f>
        <v>59</v>
      </c>
      <c r="Q577" t="str">
        <f>VLOOKUP($A577,'Customer Names'!$A:$E,4,FALSE)</f>
        <v xml:space="preserve"> Adrienne G.</v>
      </c>
    </row>
    <row r="578" spans="1:17" x14ac:dyDescent="0.25">
      <c r="A578" s="26" t="s">
        <v>1794</v>
      </c>
      <c r="B578" s="47">
        <f>VLOOKUP($A578,'Medical Examinations'!$A:$J,2,FALSE)</f>
        <v>42.66</v>
      </c>
      <c r="C578" s="47">
        <f>VLOOKUP($A578,'Medical Examinations'!$A:$J,3,FALSE)</f>
        <v>10.44</v>
      </c>
      <c r="D578" s="26" t="str">
        <f>VLOOKUP($A578,'Medical Examinations'!$A:$J,4,FALSE)</f>
        <v>No</v>
      </c>
      <c r="E578" s="26" t="str">
        <f>VLOOKUP($A578,'Medical Examinations'!$A:$J,5,FALSE)</f>
        <v>No</v>
      </c>
      <c r="F578" s="26" t="str">
        <f>VLOOKUP($A578,'Medical Examinations'!$A:$J,6,FALSE)</f>
        <v>No</v>
      </c>
      <c r="G578" s="26">
        <f>VLOOKUP($A578,'Medical Examinations'!$A:$J,7,FALSE)</f>
        <v>0</v>
      </c>
      <c r="H578" s="26" t="str">
        <f>VLOOKUP($A578,'Medical Examinations'!$A:$J,8,FALSE)</f>
        <v>No</v>
      </c>
      <c r="I578" s="26" t="str">
        <f>VLOOKUP($A578,'Medical Examinations'!$A:$J,9,FALSE)</f>
        <v>Obesity</v>
      </c>
      <c r="J578" s="26" t="str">
        <f>VLOOKUP($A578,'Medical Examinations'!$A:$J,10,FALSE)</f>
        <v>Diabetes</v>
      </c>
      <c r="K578">
        <f>VLOOKUP($A578,'Hospitalisation Details'!$A:$K,6,FALSE)</f>
        <v>17172.27</v>
      </c>
      <c r="L578" t="str">
        <f>VLOOKUP($A578,'Hospitalisation Details'!$A:$K,7,FALSE)</f>
        <v>tier - 2</v>
      </c>
      <c r="M578" t="str">
        <f>VLOOKUP($A578,'Hospitalisation Details'!$A:$K,8,FALSE)</f>
        <v>tier - 2</v>
      </c>
      <c r="N578" t="str">
        <f>VLOOKUP($A578,'Hospitalisation Details'!$A:$K,9,FALSE)</f>
        <v>R1026</v>
      </c>
      <c r="O578">
        <f>VLOOKUP($A578,'Hospitalisation Details'!$A:$K,10,FALSE)</f>
        <v>24001</v>
      </c>
      <c r="P578">
        <f>VLOOKUP($A578,'Hospitalisation Details'!$A:$K,11,FALSE)</f>
        <v>57</v>
      </c>
      <c r="Q578" t="str">
        <f>VLOOKUP($A578,'Customer Names'!$A:$E,4,FALSE)</f>
        <v xml:space="preserve"> Meredith</v>
      </c>
    </row>
    <row r="579" spans="1:17" x14ac:dyDescent="0.25">
      <c r="A579" s="23" t="s">
        <v>1793</v>
      </c>
      <c r="B579" s="48">
        <f>VLOOKUP($A579,'Medical Examinations'!$A:$J,2,FALSE)</f>
        <v>33.630000000000003</v>
      </c>
      <c r="C579" s="48">
        <f>VLOOKUP($A579,'Medical Examinations'!$A:$J,3,FALSE)</f>
        <v>5.69</v>
      </c>
      <c r="D579" s="23" t="str">
        <f>VLOOKUP($A579,'Medical Examinations'!$A:$J,4,FALSE)</f>
        <v>No</v>
      </c>
      <c r="E579" s="23" t="str">
        <f>VLOOKUP($A579,'Medical Examinations'!$A:$J,5,FALSE)</f>
        <v>No</v>
      </c>
      <c r="F579" s="23" t="str">
        <f>VLOOKUP($A579,'Medical Examinations'!$A:$J,6,FALSE)</f>
        <v>No</v>
      </c>
      <c r="G579" s="23">
        <f>VLOOKUP($A579,'Medical Examinations'!$A:$J,7,FALSE)</f>
        <v>1</v>
      </c>
      <c r="H579" s="23" t="str">
        <f>VLOOKUP($A579,'Medical Examinations'!$A:$J,8,FALSE)</f>
        <v>No</v>
      </c>
      <c r="I579" s="23" t="str">
        <f>VLOOKUP($A579,'Medical Examinations'!$A:$J,9,FALSE)</f>
        <v>Obesity</v>
      </c>
      <c r="J579" s="23" t="str">
        <f>VLOOKUP($A579,'Medical Examinations'!$A:$J,10,FALSE)</f>
        <v>Normal</v>
      </c>
      <c r="K579">
        <f>VLOOKUP($A579,'Hospitalisation Details'!$A:$K,6,FALSE)</f>
        <v>17128.43</v>
      </c>
      <c r="L579" t="str">
        <f>VLOOKUP($A579,'Hospitalisation Details'!$A:$K,7,FALSE)</f>
        <v>tier - 2</v>
      </c>
      <c r="M579" t="str">
        <f>VLOOKUP($A579,'Hospitalisation Details'!$A:$K,8,FALSE)</f>
        <v>tier - 3</v>
      </c>
      <c r="N579" t="str">
        <f>VLOOKUP($A579,'Hospitalisation Details'!$A:$K,9,FALSE)</f>
        <v>R1016</v>
      </c>
      <c r="O579">
        <f>VLOOKUP($A579,'Hospitalisation Details'!$A:$K,10,FALSE)</f>
        <v>35949</v>
      </c>
      <c r="P579">
        <f>VLOOKUP($A579,'Hospitalisation Details'!$A:$K,11,FALSE)</f>
        <v>25</v>
      </c>
      <c r="Q579" t="str">
        <f>VLOOKUP($A579,'Customer Names'!$A:$E,4,FALSE)</f>
        <v xml:space="preserve"> Junyong</v>
      </c>
    </row>
    <row r="580" spans="1:17" x14ac:dyDescent="0.25">
      <c r="A580" s="26" t="s">
        <v>1792</v>
      </c>
      <c r="B580" s="47">
        <f>VLOOKUP($A580,'Medical Examinations'!$A:$J,2,FALSE)</f>
        <v>26.84</v>
      </c>
      <c r="C580" s="47">
        <f>VLOOKUP($A580,'Medical Examinations'!$A:$J,3,FALSE)</f>
        <v>6.5</v>
      </c>
      <c r="D580" s="26" t="str">
        <f>VLOOKUP($A580,'Medical Examinations'!$A:$J,4,FALSE)</f>
        <v>No</v>
      </c>
      <c r="E580" s="26" t="str">
        <f>VLOOKUP($A580,'Medical Examinations'!$A:$J,5,FALSE)</f>
        <v>No</v>
      </c>
      <c r="F580" s="26" t="str">
        <f>VLOOKUP($A580,'Medical Examinations'!$A:$J,6,FALSE)</f>
        <v>No</v>
      </c>
      <c r="G580" s="26">
        <f>VLOOKUP($A580,'Medical Examinations'!$A:$J,7,FALSE)</f>
        <v>0</v>
      </c>
      <c r="H580" s="26" t="str">
        <f>VLOOKUP($A580,'Medical Examinations'!$A:$J,8,FALSE)</f>
        <v>yes</v>
      </c>
      <c r="I580" s="26" t="str">
        <f>VLOOKUP($A580,'Medical Examinations'!$A:$J,9,FALSE)</f>
        <v>Overweight</v>
      </c>
      <c r="J580" s="26" t="str">
        <f>VLOOKUP($A580,'Medical Examinations'!$A:$J,10,FALSE)</f>
        <v>Diabetes</v>
      </c>
      <c r="K580">
        <f>VLOOKUP($A580,'Hospitalisation Details'!$A:$K,6,FALSE)</f>
        <v>17085.27</v>
      </c>
      <c r="L580" t="str">
        <f>VLOOKUP($A580,'Hospitalisation Details'!$A:$K,7,FALSE)</f>
        <v>tier - 2</v>
      </c>
      <c r="M580" t="str">
        <f>VLOOKUP($A580,'Hospitalisation Details'!$A:$K,8,FALSE)</f>
        <v>tier - 3</v>
      </c>
      <c r="N580" t="str">
        <f>VLOOKUP($A580,'Hospitalisation Details'!$A:$K,9,FALSE)</f>
        <v>R1013</v>
      </c>
      <c r="O580">
        <f>VLOOKUP($A580,'Hospitalisation Details'!$A:$K,10,FALSE)</f>
        <v>37435</v>
      </c>
      <c r="P580">
        <f>VLOOKUP($A580,'Hospitalisation Details'!$A:$K,11,FALSE)</f>
        <v>20</v>
      </c>
      <c r="Q580" t="str">
        <f>VLOOKUP($A580,'Customer Names'!$A:$E,4,FALSE)</f>
        <v xml:space="preserve"> Kristen A.</v>
      </c>
    </row>
    <row r="581" spans="1:17" x14ac:dyDescent="0.25">
      <c r="A581" s="23" t="s">
        <v>1791</v>
      </c>
      <c r="B581" s="48">
        <f>VLOOKUP($A581,'Medical Examinations'!$A:$J,2,FALSE)</f>
        <v>28.3</v>
      </c>
      <c r="C581" s="48">
        <f>VLOOKUP($A581,'Medical Examinations'!$A:$J,3,FALSE)</f>
        <v>5.73</v>
      </c>
      <c r="D581" s="23" t="str">
        <f>VLOOKUP($A581,'Medical Examinations'!$A:$J,4,FALSE)</f>
        <v>No</v>
      </c>
      <c r="E581" s="23" t="str">
        <f>VLOOKUP($A581,'Medical Examinations'!$A:$J,5,FALSE)</f>
        <v>No</v>
      </c>
      <c r="F581" s="23" t="str">
        <f>VLOOKUP($A581,'Medical Examinations'!$A:$J,6,FALSE)</f>
        <v>Yes</v>
      </c>
      <c r="G581" s="23">
        <f>VLOOKUP($A581,'Medical Examinations'!$A:$J,7,FALSE)</f>
        <v>1</v>
      </c>
      <c r="H581" s="23" t="str">
        <f>VLOOKUP($A581,'Medical Examinations'!$A:$J,8,FALSE)</f>
        <v>yes</v>
      </c>
      <c r="I581" s="23" t="str">
        <f>VLOOKUP($A581,'Medical Examinations'!$A:$J,9,FALSE)</f>
        <v>Overweight</v>
      </c>
      <c r="J581" s="23" t="str">
        <f>VLOOKUP($A581,'Medical Examinations'!$A:$J,10,FALSE)</f>
        <v>Prediabetes</v>
      </c>
      <c r="K581">
        <f>VLOOKUP($A581,'Hospitalisation Details'!$A:$K,6,FALSE)</f>
        <v>17081.080000000002</v>
      </c>
      <c r="L581" t="str">
        <f>VLOOKUP($A581,'Hospitalisation Details'!$A:$K,7,FALSE)</f>
        <v>tier - 2</v>
      </c>
      <c r="M581" t="str">
        <f>VLOOKUP($A581,'Hospitalisation Details'!$A:$K,8,FALSE)</f>
        <v>tier - 2</v>
      </c>
      <c r="N581" t="str">
        <f>VLOOKUP($A581,'Hospitalisation Details'!$A:$K,9,FALSE)</f>
        <v>R1011</v>
      </c>
      <c r="O581">
        <f>VLOOKUP($A581,'Hospitalisation Details'!$A:$K,10,FALSE)</f>
        <v>37981</v>
      </c>
      <c r="P581">
        <f>VLOOKUP($A581,'Hospitalisation Details'!$A:$K,11,FALSE)</f>
        <v>19</v>
      </c>
      <c r="Q581" t="str">
        <f>VLOOKUP($A581,'Customer Names'!$A:$E,4,FALSE)</f>
        <v xml:space="preserve"> Maria I.</v>
      </c>
    </row>
    <row r="582" spans="1:17" x14ac:dyDescent="0.25">
      <c r="A582" s="26" t="s">
        <v>1790</v>
      </c>
      <c r="B582" s="47">
        <f>VLOOKUP($A582,'Medical Examinations'!$A:$J,2,FALSE)</f>
        <v>27.06</v>
      </c>
      <c r="C582" s="47">
        <f>VLOOKUP($A582,'Medical Examinations'!$A:$J,3,FALSE)</f>
        <v>5.74</v>
      </c>
      <c r="D582" s="26" t="str">
        <f>VLOOKUP($A582,'Medical Examinations'!$A:$J,4,FALSE)</f>
        <v>yes</v>
      </c>
      <c r="E582" s="26" t="str">
        <f>VLOOKUP($A582,'Medical Examinations'!$A:$J,5,FALSE)</f>
        <v>No</v>
      </c>
      <c r="F582" s="26" t="str">
        <f>VLOOKUP($A582,'Medical Examinations'!$A:$J,6,FALSE)</f>
        <v>No</v>
      </c>
      <c r="G582" s="26">
        <f>VLOOKUP($A582,'Medical Examinations'!$A:$J,7,FALSE)</f>
        <v>0</v>
      </c>
      <c r="H582" s="26" t="str">
        <f>VLOOKUP($A582,'Medical Examinations'!$A:$J,8,FALSE)</f>
        <v>yes</v>
      </c>
      <c r="I582" s="26" t="str">
        <f>VLOOKUP($A582,'Medical Examinations'!$A:$J,9,FALSE)</f>
        <v>Overweight</v>
      </c>
      <c r="J582" s="26" t="str">
        <f>VLOOKUP($A582,'Medical Examinations'!$A:$J,10,FALSE)</f>
        <v>Prediabetes</v>
      </c>
      <c r="K582">
        <f>VLOOKUP($A582,'Hospitalisation Details'!$A:$K,6,FALSE)</f>
        <v>17043.34</v>
      </c>
      <c r="L582" t="str">
        <f>VLOOKUP($A582,'Hospitalisation Details'!$A:$K,7,FALSE)</f>
        <v>tier - 2</v>
      </c>
      <c r="M582" t="str">
        <f>VLOOKUP($A582,'Hospitalisation Details'!$A:$K,8,FALSE)</f>
        <v>tier - 3</v>
      </c>
      <c r="N582" t="str">
        <f>VLOOKUP($A582,'Hospitalisation Details'!$A:$K,9,FALSE)</f>
        <v>R1013</v>
      </c>
      <c r="O582">
        <f>VLOOKUP($A582,'Hospitalisation Details'!$A:$K,10,FALSE)</f>
        <v>35226</v>
      </c>
      <c r="P582">
        <f>VLOOKUP($A582,'Hospitalisation Details'!$A:$K,11,FALSE)</f>
        <v>26</v>
      </c>
      <c r="Q582" t="str">
        <f>VLOOKUP($A582,'Customer Names'!$A:$E,4,FALSE)</f>
        <v xml:space="preserve"> Jonathan</v>
      </c>
    </row>
    <row r="583" spans="1:17" x14ac:dyDescent="0.25">
      <c r="A583" s="23" t="s">
        <v>1789</v>
      </c>
      <c r="B583" s="48">
        <f>VLOOKUP($A583,'Medical Examinations'!$A:$J,2,FALSE)</f>
        <v>47.13</v>
      </c>
      <c r="C583" s="48">
        <f>VLOOKUP($A583,'Medical Examinations'!$A:$J,3,FALSE)</f>
        <v>8.6999999999999993</v>
      </c>
      <c r="D583" s="23" t="str">
        <f>VLOOKUP($A583,'Medical Examinations'!$A:$J,4,FALSE)</f>
        <v>No</v>
      </c>
      <c r="E583" s="23" t="str">
        <f>VLOOKUP($A583,'Medical Examinations'!$A:$J,5,FALSE)</f>
        <v>No</v>
      </c>
      <c r="F583" s="23" t="str">
        <f>VLOOKUP($A583,'Medical Examinations'!$A:$J,6,FALSE)</f>
        <v>No</v>
      </c>
      <c r="G583" s="23">
        <f>VLOOKUP($A583,'Medical Examinations'!$A:$J,7,FALSE)</f>
        <v>0</v>
      </c>
      <c r="H583" s="23" t="str">
        <f>VLOOKUP($A583,'Medical Examinations'!$A:$J,8,FALSE)</f>
        <v>No</v>
      </c>
      <c r="I583" s="23" t="str">
        <f>VLOOKUP($A583,'Medical Examinations'!$A:$J,9,FALSE)</f>
        <v>Obesity</v>
      </c>
      <c r="J583" s="23" t="str">
        <f>VLOOKUP($A583,'Medical Examinations'!$A:$J,10,FALSE)</f>
        <v>Diabetes</v>
      </c>
      <c r="K583">
        <f>VLOOKUP($A583,'Hospitalisation Details'!$A:$K,6,FALSE)</f>
        <v>17016.009999999998</v>
      </c>
      <c r="L583" t="str">
        <f>VLOOKUP($A583,'Hospitalisation Details'!$A:$K,7,FALSE)</f>
        <v>tier - 2</v>
      </c>
      <c r="M583" t="str">
        <f>VLOOKUP($A583,'Hospitalisation Details'!$A:$K,8,FALSE)</f>
        <v>tier - 2</v>
      </c>
      <c r="N583" t="str">
        <f>VLOOKUP($A583,'Hospitalisation Details'!$A:$K,9,FALSE)</f>
        <v>R1023</v>
      </c>
      <c r="O583">
        <f>VLOOKUP($A583,'Hospitalisation Details'!$A:$K,10,FALSE)</f>
        <v>26167</v>
      </c>
      <c r="P583">
        <f>VLOOKUP($A583,'Hospitalisation Details'!$A:$K,11,FALSE)</f>
        <v>51</v>
      </c>
      <c r="Q583" t="str">
        <f>VLOOKUP($A583,'Customer Names'!$A:$E,4,FALSE)</f>
        <v xml:space="preserve"> Phil</v>
      </c>
    </row>
    <row r="584" spans="1:17" x14ac:dyDescent="0.25">
      <c r="A584" s="26" t="s">
        <v>1788</v>
      </c>
      <c r="B584" s="47">
        <f>VLOOKUP($A584,'Medical Examinations'!$A:$J,2,FALSE)</f>
        <v>51.72</v>
      </c>
      <c r="C584" s="47">
        <f>VLOOKUP($A584,'Medical Examinations'!$A:$J,3,FALSE)</f>
        <v>5.09</v>
      </c>
      <c r="D584" s="26" t="str">
        <f>VLOOKUP($A584,'Medical Examinations'!$A:$J,4,FALSE)</f>
        <v>No</v>
      </c>
      <c r="E584" s="26" t="str">
        <f>VLOOKUP($A584,'Medical Examinations'!$A:$J,5,FALSE)</f>
        <v>No</v>
      </c>
      <c r="F584" s="26" t="str">
        <f>VLOOKUP($A584,'Medical Examinations'!$A:$J,6,FALSE)</f>
        <v>No</v>
      </c>
      <c r="G584" s="26">
        <f>VLOOKUP($A584,'Medical Examinations'!$A:$J,7,FALSE)</f>
        <v>0</v>
      </c>
      <c r="H584" s="26" t="str">
        <f>VLOOKUP($A584,'Medical Examinations'!$A:$J,8,FALSE)</f>
        <v>No</v>
      </c>
      <c r="I584" s="26" t="str">
        <f>VLOOKUP($A584,'Medical Examinations'!$A:$J,9,FALSE)</f>
        <v>Obesity</v>
      </c>
      <c r="J584" s="26" t="str">
        <f>VLOOKUP($A584,'Medical Examinations'!$A:$J,10,FALSE)</f>
        <v>Normal</v>
      </c>
      <c r="K584">
        <f>VLOOKUP($A584,'Hospitalisation Details'!$A:$K,6,FALSE)</f>
        <v>16990.55</v>
      </c>
      <c r="L584" t="str">
        <f>VLOOKUP($A584,'Hospitalisation Details'!$A:$K,7,FALSE)</f>
        <v>tier - 2</v>
      </c>
      <c r="M584" t="str">
        <f>VLOOKUP($A584,'Hospitalisation Details'!$A:$K,8,FALSE)</f>
        <v>tier - 3</v>
      </c>
      <c r="N584" t="str">
        <f>VLOOKUP($A584,'Hospitalisation Details'!$A:$K,9,FALSE)</f>
        <v>R1012</v>
      </c>
      <c r="O584">
        <f>VLOOKUP($A584,'Hospitalisation Details'!$A:$K,10,FALSE)</f>
        <v>29418</v>
      </c>
      <c r="P584">
        <f>VLOOKUP($A584,'Hospitalisation Details'!$A:$K,11,FALSE)</f>
        <v>42</v>
      </c>
      <c r="Q584" t="str">
        <f>VLOOKUP($A584,'Customer Names'!$A:$E,4,FALSE)</f>
        <v xml:space="preserve"> Benjamina C</v>
      </c>
    </row>
    <row r="585" spans="1:17" x14ac:dyDescent="0.25">
      <c r="A585" s="23" t="s">
        <v>1787</v>
      </c>
      <c r="B585" s="48">
        <f>VLOOKUP($A585,'Medical Examinations'!$A:$J,2,FALSE)</f>
        <v>48.59</v>
      </c>
      <c r="C585" s="48">
        <f>VLOOKUP($A585,'Medical Examinations'!$A:$J,3,FALSE)</f>
        <v>5.57</v>
      </c>
      <c r="D585" s="23" t="str">
        <f>VLOOKUP($A585,'Medical Examinations'!$A:$J,4,FALSE)</f>
        <v>No</v>
      </c>
      <c r="E585" s="23" t="str">
        <f>VLOOKUP($A585,'Medical Examinations'!$A:$J,5,FALSE)</f>
        <v>No</v>
      </c>
      <c r="F585" s="23" t="str">
        <f>VLOOKUP($A585,'Medical Examinations'!$A:$J,6,FALSE)</f>
        <v>No</v>
      </c>
      <c r="G585" s="23">
        <f>VLOOKUP($A585,'Medical Examinations'!$A:$J,7,FALSE)</f>
        <v>0</v>
      </c>
      <c r="H585" s="23" t="str">
        <f>VLOOKUP($A585,'Medical Examinations'!$A:$J,8,FALSE)</f>
        <v>No</v>
      </c>
      <c r="I585" s="23" t="str">
        <f>VLOOKUP($A585,'Medical Examinations'!$A:$J,9,FALSE)</f>
        <v>Obesity</v>
      </c>
      <c r="J585" s="23" t="str">
        <f>VLOOKUP($A585,'Medical Examinations'!$A:$J,10,FALSE)</f>
        <v>Normal</v>
      </c>
      <c r="K585">
        <f>VLOOKUP($A585,'Hospitalisation Details'!$A:$K,6,FALSE)</f>
        <v>16921.09</v>
      </c>
      <c r="L585" t="str">
        <f>VLOOKUP($A585,'Hospitalisation Details'!$A:$K,7,FALSE)</f>
        <v>tier - 2</v>
      </c>
      <c r="M585" t="str">
        <f>VLOOKUP($A585,'Hospitalisation Details'!$A:$K,8,FALSE)</f>
        <v>tier - 3</v>
      </c>
      <c r="N585" t="str">
        <f>VLOOKUP($A585,'Hospitalisation Details'!$A:$K,9,FALSE)</f>
        <v>R1023</v>
      </c>
      <c r="O585">
        <f>VLOOKUP($A585,'Hospitalisation Details'!$A:$K,10,FALSE)</f>
        <v>28362</v>
      </c>
      <c r="P585">
        <f>VLOOKUP($A585,'Hospitalisation Details'!$A:$K,11,FALSE)</f>
        <v>45</v>
      </c>
      <c r="Q585" t="str">
        <f>VLOOKUP($A585,'Customer Names'!$A:$E,4,FALSE)</f>
        <v xml:space="preserve"> Christopher</v>
      </c>
    </row>
    <row r="586" spans="1:17" x14ac:dyDescent="0.25">
      <c r="A586" s="26" t="s">
        <v>1786</v>
      </c>
      <c r="B586" s="47">
        <f>VLOOKUP($A586,'Medical Examinations'!$A:$J,2,FALSE)</f>
        <v>45.18</v>
      </c>
      <c r="C586" s="47">
        <f>VLOOKUP($A586,'Medical Examinations'!$A:$J,3,FALSE)</f>
        <v>10.87</v>
      </c>
      <c r="D586" s="26" t="str">
        <f>VLOOKUP($A586,'Medical Examinations'!$A:$J,4,FALSE)</f>
        <v>No</v>
      </c>
      <c r="E586" s="26" t="str">
        <f>VLOOKUP($A586,'Medical Examinations'!$A:$J,5,FALSE)</f>
        <v>No</v>
      </c>
      <c r="F586" s="26" t="str">
        <f>VLOOKUP($A586,'Medical Examinations'!$A:$J,6,FALSE)</f>
        <v>No</v>
      </c>
      <c r="G586" s="26">
        <f>VLOOKUP($A586,'Medical Examinations'!$A:$J,7,FALSE)</f>
        <v>0</v>
      </c>
      <c r="H586" s="26" t="str">
        <f>VLOOKUP($A586,'Medical Examinations'!$A:$J,8,FALSE)</f>
        <v>No</v>
      </c>
      <c r="I586" s="26" t="str">
        <f>VLOOKUP($A586,'Medical Examinations'!$A:$J,9,FALSE)</f>
        <v>Obesity</v>
      </c>
      <c r="J586" s="26" t="str">
        <f>VLOOKUP($A586,'Medical Examinations'!$A:$J,10,FALSE)</f>
        <v>Diabetes</v>
      </c>
      <c r="K586">
        <f>VLOOKUP($A586,'Hospitalisation Details'!$A:$K,6,FALSE)</f>
        <v>16903.5</v>
      </c>
      <c r="L586" t="str">
        <f>VLOOKUP($A586,'Hospitalisation Details'!$A:$K,7,FALSE)</f>
        <v>tier - 2</v>
      </c>
      <c r="M586" t="str">
        <f>VLOOKUP($A586,'Hospitalisation Details'!$A:$K,8,FALSE)</f>
        <v>tier - 3</v>
      </c>
      <c r="N586" t="str">
        <f>VLOOKUP($A586,'Hospitalisation Details'!$A:$K,9,FALSE)</f>
        <v>R1012</v>
      </c>
      <c r="O586">
        <f>VLOOKUP($A586,'Hospitalisation Details'!$A:$K,10,FALSE)</f>
        <v>25132</v>
      </c>
      <c r="P586">
        <f>VLOOKUP($A586,'Hospitalisation Details'!$A:$K,11,FALSE)</f>
        <v>54</v>
      </c>
      <c r="Q586" t="str">
        <f>VLOOKUP($A586,'Customer Names'!$A:$E,4,FALSE)</f>
        <v xml:space="preserve"> Alison B</v>
      </c>
    </row>
    <row r="587" spans="1:17" x14ac:dyDescent="0.25">
      <c r="A587" s="23" t="s">
        <v>1785</v>
      </c>
      <c r="B587" s="48">
        <f>VLOOKUP($A587,'Medical Examinations'!$A:$J,2,FALSE)</f>
        <v>27.9</v>
      </c>
      <c r="C587" s="48">
        <f>VLOOKUP($A587,'Medical Examinations'!$A:$J,3,FALSE)</f>
        <v>6.02</v>
      </c>
      <c r="D587" s="23" t="str">
        <f>VLOOKUP($A587,'Medical Examinations'!$A:$J,4,FALSE)</f>
        <v>No</v>
      </c>
      <c r="E587" s="23" t="str">
        <f>VLOOKUP($A587,'Medical Examinations'!$A:$J,5,FALSE)</f>
        <v>No</v>
      </c>
      <c r="F587" s="23" t="str">
        <f>VLOOKUP($A587,'Medical Examinations'!$A:$J,6,FALSE)</f>
        <v>Yes</v>
      </c>
      <c r="G587" s="23">
        <f>VLOOKUP($A587,'Medical Examinations'!$A:$J,7,FALSE)</f>
        <v>1</v>
      </c>
      <c r="H587" s="23" t="str">
        <f>VLOOKUP($A587,'Medical Examinations'!$A:$J,8,FALSE)</f>
        <v>yes</v>
      </c>
      <c r="I587" s="23" t="str">
        <f>VLOOKUP($A587,'Medical Examinations'!$A:$J,9,FALSE)</f>
        <v>Overweight</v>
      </c>
      <c r="J587" s="23" t="str">
        <f>VLOOKUP($A587,'Medical Examinations'!$A:$J,10,FALSE)</f>
        <v>Prediabetes</v>
      </c>
      <c r="K587">
        <f>VLOOKUP($A587,'Hospitalisation Details'!$A:$K,6,FALSE)</f>
        <v>16884.919999999998</v>
      </c>
      <c r="L587" t="str">
        <f>VLOOKUP($A587,'Hospitalisation Details'!$A:$K,7,FALSE)</f>
        <v>tier - 2</v>
      </c>
      <c r="M587" t="str">
        <f>VLOOKUP($A587,'Hospitalisation Details'!$A:$K,8,FALSE)</f>
        <v>tier - 2</v>
      </c>
      <c r="N587" t="str">
        <f>VLOOKUP($A587,'Hospitalisation Details'!$A:$K,9,FALSE)</f>
        <v>R1011</v>
      </c>
      <c r="O587">
        <f>VLOOKUP($A587,'Hospitalisation Details'!$A:$K,10,FALSE)</f>
        <v>37874</v>
      </c>
      <c r="P587">
        <f>VLOOKUP($A587,'Hospitalisation Details'!$A:$K,11,FALSE)</f>
        <v>19</v>
      </c>
      <c r="Q587" t="str">
        <f>VLOOKUP($A587,'Customer Names'!$A:$E,4,FALSE)</f>
        <v xml:space="preserve"> Caroline</v>
      </c>
    </row>
    <row r="588" spans="1:17" x14ac:dyDescent="0.25">
      <c r="A588" s="26" t="s">
        <v>1784</v>
      </c>
      <c r="B588" s="47">
        <f>VLOOKUP($A588,'Medical Examinations'!$A:$J,2,FALSE)</f>
        <v>51.33</v>
      </c>
      <c r="C588" s="47">
        <f>VLOOKUP($A588,'Medical Examinations'!$A:$J,3,FALSE)</f>
        <v>7</v>
      </c>
      <c r="D588" s="26" t="str">
        <f>VLOOKUP($A588,'Medical Examinations'!$A:$J,4,FALSE)</f>
        <v>No</v>
      </c>
      <c r="E588" s="26" t="str">
        <f>VLOOKUP($A588,'Medical Examinations'!$A:$J,5,FALSE)</f>
        <v>No</v>
      </c>
      <c r="F588" s="26" t="str">
        <f>VLOOKUP($A588,'Medical Examinations'!$A:$J,6,FALSE)</f>
        <v>No</v>
      </c>
      <c r="G588" s="26">
        <f>VLOOKUP($A588,'Medical Examinations'!$A:$J,7,FALSE)</f>
        <v>0</v>
      </c>
      <c r="H588" s="26" t="str">
        <f>VLOOKUP($A588,'Medical Examinations'!$A:$J,8,FALSE)</f>
        <v>No</v>
      </c>
      <c r="I588" s="26" t="str">
        <f>VLOOKUP($A588,'Medical Examinations'!$A:$J,9,FALSE)</f>
        <v>Obesity</v>
      </c>
      <c r="J588" s="26" t="str">
        <f>VLOOKUP($A588,'Medical Examinations'!$A:$J,10,FALSE)</f>
        <v>Diabetes</v>
      </c>
      <c r="K588">
        <f>VLOOKUP($A588,'Hospitalisation Details'!$A:$K,6,FALSE)</f>
        <v>16841.32</v>
      </c>
      <c r="L588" t="str">
        <f>VLOOKUP($A588,'Hospitalisation Details'!$A:$K,7,FALSE)</f>
        <v>tier - 2</v>
      </c>
      <c r="M588" t="str">
        <f>VLOOKUP($A588,'Hospitalisation Details'!$A:$K,8,FALSE)</f>
        <v>tier - 3</v>
      </c>
      <c r="N588" t="str">
        <f>VLOOKUP($A588,'Hospitalisation Details'!$A:$K,9,FALSE)</f>
        <v>R1011</v>
      </c>
      <c r="O588">
        <f>VLOOKUP($A588,'Hospitalisation Details'!$A:$K,10,FALSE)</f>
        <v>27249</v>
      </c>
      <c r="P588">
        <f>VLOOKUP($A588,'Hospitalisation Details'!$A:$K,11,FALSE)</f>
        <v>48</v>
      </c>
      <c r="Q588" t="str">
        <f>VLOOKUP($A588,'Customer Names'!$A:$E,4,FALSE)</f>
        <v xml:space="preserve"> Alexis N</v>
      </c>
    </row>
    <row r="589" spans="1:17" x14ac:dyDescent="0.25">
      <c r="A589" s="23" t="s">
        <v>1783</v>
      </c>
      <c r="B589" s="48">
        <f>VLOOKUP($A589,'Medical Examinations'!$A:$J,2,FALSE)</f>
        <v>30.59</v>
      </c>
      <c r="C589" s="48">
        <f>VLOOKUP($A589,'Medical Examinations'!$A:$J,3,FALSE)</f>
        <v>5.56</v>
      </c>
      <c r="D589" s="23" t="str">
        <f>VLOOKUP($A589,'Medical Examinations'!$A:$J,4,FALSE)</f>
        <v>yes</v>
      </c>
      <c r="E589" s="23" t="str">
        <f>VLOOKUP($A589,'Medical Examinations'!$A:$J,5,FALSE)</f>
        <v>No</v>
      </c>
      <c r="F589" s="23" t="str">
        <f>VLOOKUP($A589,'Medical Examinations'!$A:$J,6,FALSE)</f>
        <v>No</v>
      </c>
      <c r="G589" s="23">
        <f>VLOOKUP($A589,'Medical Examinations'!$A:$J,7,FALSE)</f>
        <v>1</v>
      </c>
      <c r="H589" s="23" t="str">
        <f>VLOOKUP($A589,'Medical Examinations'!$A:$J,8,FALSE)</f>
        <v>No</v>
      </c>
      <c r="I589" s="23" t="str">
        <f>VLOOKUP($A589,'Medical Examinations'!$A:$J,9,FALSE)</f>
        <v>Obesity</v>
      </c>
      <c r="J589" s="23" t="str">
        <f>VLOOKUP($A589,'Medical Examinations'!$A:$J,10,FALSE)</f>
        <v>Normal</v>
      </c>
      <c r="K589">
        <f>VLOOKUP($A589,'Hospitalisation Details'!$A:$K,6,FALSE)</f>
        <v>16796.41</v>
      </c>
      <c r="L589" t="str">
        <f>VLOOKUP($A589,'Hospitalisation Details'!$A:$K,7,FALSE)</f>
        <v>tier - 2</v>
      </c>
      <c r="M589" t="str">
        <f>VLOOKUP($A589,'Hospitalisation Details'!$A:$K,8,FALSE)</f>
        <v>tier - 3</v>
      </c>
      <c r="N589" t="str">
        <f>VLOOKUP($A589,'Hospitalisation Details'!$A:$K,9,FALSE)</f>
        <v>R1024</v>
      </c>
      <c r="O589">
        <f>VLOOKUP($A589,'Hospitalisation Details'!$A:$K,10,FALSE)</f>
        <v>34991</v>
      </c>
      <c r="P589">
        <f>VLOOKUP($A589,'Hospitalisation Details'!$A:$K,11,FALSE)</f>
        <v>27</v>
      </c>
      <c r="Q589" t="str">
        <f>VLOOKUP($A589,'Customer Names'!$A:$E,4,FALSE)</f>
        <v xml:space="preserve"> Shanda L</v>
      </c>
    </row>
    <row r="590" spans="1:17" x14ac:dyDescent="0.25">
      <c r="A590" s="26" t="s">
        <v>1782</v>
      </c>
      <c r="B590" s="47">
        <f>VLOOKUP($A590,'Medical Examinations'!$A:$J,2,FALSE)</f>
        <v>39.229999999999997</v>
      </c>
      <c r="C590" s="47">
        <f>VLOOKUP($A590,'Medical Examinations'!$A:$J,3,FALSE)</f>
        <v>8.4499999999999993</v>
      </c>
      <c r="D590" s="26" t="str">
        <f>VLOOKUP($A590,'Medical Examinations'!$A:$J,4,FALSE)</f>
        <v>No</v>
      </c>
      <c r="E590" s="26" t="str">
        <f>VLOOKUP($A590,'Medical Examinations'!$A:$J,5,FALSE)</f>
        <v>No</v>
      </c>
      <c r="F590" s="26" t="str">
        <f>VLOOKUP($A590,'Medical Examinations'!$A:$J,6,FALSE)</f>
        <v>No</v>
      </c>
      <c r="G590" s="26">
        <f>VLOOKUP($A590,'Medical Examinations'!$A:$J,7,FALSE)</f>
        <v>0</v>
      </c>
      <c r="H590" s="26" t="str">
        <f>VLOOKUP($A590,'Medical Examinations'!$A:$J,8,FALSE)</f>
        <v>No</v>
      </c>
      <c r="I590" s="26" t="str">
        <f>VLOOKUP($A590,'Medical Examinations'!$A:$J,9,FALSE)</f>
        <v>Obesity</v>
      </c>
      <c r="J590" s="26" t="str">
        <f>VLOOKUP($A590,'Medical Examinations'!$A:$J,10,FALSE)</f>
        <v>Diabetes</v>
      </c>
      <c r="K590">
        <f>VLOOKUP($A590,'Hospitalisation Details'!$A:$K,6,FALSE)</f>
        <v>16779.400000000001</v>
      </c>
      <c r="L590" t="str">
        <f>VLOOKUP($A590,'Hospitalisation Details'!$A:$K,7,FALSE)</f>
        <v>tier - 2</v>
      </c>
      <c r="M590" t="str">
        <f>VLOOKUP($A590,'Hospitalisation Details'!$A:$K,8,FALSE)</f>
        <v>tier - 2</v>
      </c>
      <c r="N590" t="str">
        <f>VLOOKUP($A590,'Hospitalisation Details'!$A:$K,9,FALSE)</f>
        <v>R1026</v>
      </c>
      <c r="O590">
        <f>VLOOKUP($A590,'Hospitalisation Details'!$A:$K,10,FALSE)</f>
        <v>22856</v>
      </c>
      <c r="P590">
        <f>VLOOKUP($A590,'Hospitalisation Details'!$A:$K,11,FALSE)</f>
        <v>60</v>
      </c>
      <c r="Q590" t="str">
        <f>VLOOKUP($A590,'Customer Names'!$A:$E,4,FALSE)</f>
        <v xml:space="preserve"> Lacey</v>
      </c>
    </row>
    <row r="591" spans="1:17" x14ac:dyDescent="0.25">
      <c r="A591" s="23" t="s">
        <v>1781</v>
      </c>
      <c r="B591" s="48">
        <f>VLOOKUP($A591,'Medical Examinations'!$A:$J,2,FALSE)</f>
        <v>19.094999999999999</v>
      </c>
      <c r="C591" s="48">
        <f>VLOOKUP($A591,'Medical Examinations'!$A:$J,3,FALSE)</f>
        <v>6.19</v>
      </c>
      <c r="D591" s="23" t="str">
        <f>VLOOKUP($A591,'Medical Examinations'!$A:$J,4,FALSE)</f>
        <v>No</v>
      </c>
      <c r="E591" s="23" t="str">
        <f>VLOOKUP($A591,'Medical Examinations'!$A:$J,5,FALSE)</f>
        <v>No</v>
      </c>
      <c r="F591" s="23" t="str">
        <f>VLOOKUP($A591,'Medical Examinations'!$A:$J,6,FALSE)</f>
        <v>No</v>
      </c>
      <c r="G591" s="23">
        <f>VLOOKUP($A591,'Medical Examinations'!$A:$J,7,FALSE)</f>
        <v>0</v>
      </c>
      <c r="H591" s="23" t="str">
        <f>VLOOKUP($A591,'Medical Examinations'!$A:$J,8,FALSE)</f>
        <v>yes</v>
      </c>
      <c r="I591" s="23" t="str">
        <f>VLOOKUP($A591,'Medical Examinations'!$A:$J,9,FALSE)</f>
        <v>Normal Weight</v>
      </c>
      <c r="J591" s="23" t="str">
        <f>VLOOKUP($A591,'Medical Examinations'!$A:$J,10,FALSE)</f>
        <v>Prediabetes</v>
      </c>
      <c r="K591">
        <f>VLOOKUP($A591,'Hospitalisation Details'!$A:$K,6,FALSE)</f>
        <v>16776.3</v>
      </c>
      <c r="L591" t="str">
        <f>VLOOKUP($A591,'Hospitalisation Details'!$A:$K,7,FALSE)</f>
        <v>tier - 2</v>
      </c>
      <c r="M591" t="str">
        <f>VLOOKUP($A591,'Hospitalisation Details'!$A:$K,8,FALSE)</f>
        <v>tier - 2</v>
      </c>
      <c r="N591" t="str">
        <f>VLOOKUP($A591,'Hospitalisation Details'!$A:$K,9,FALSE)</f>
        <v>R1024</v>
      </c>
      <c r="O591">
        <f>VLOOKUP($A591,'Hospitalisation Details'!$A:$K,10,FALSE)</f>
        <v>32774</v>
      </c>
      <c r="P591">
        <f>VLOOKUP($A591,'Hospitalisation Details'!$A:$K,11,FALSE)</f>
        <v>33</v>
      </c>
      <c r="Q591" t="str">
        <f>VLOOKUP($A591,'Customer Names'!$A:$E,4,FALSE)</f>
        <v xml:space="preserve"> Laurette</v>
      </c>
    </row>
    <row r="592" spans="1:17" x14ac:dyDescent="0.25">
      <c r="A592" s="26" t="s">
        <v>1780</v>
      </c>
      <c r="B592" s="47">
        <f>VLOOKUP($A592,'Medical Examinations'!$A:$J,2,FALSE)</f>
        <v>49.72</v>
      </c>
      <c r="C592" s="47">
        <f>VLOOKUP($A592,'Medical Examinations'!$A:$J,3,FALSE)</f>
        <v>7.71</v>
      </c>
      <c r="D592" s="26" t="str">
        <f>VLOOKUP($A592,'Medical Examinations'!$A:$J,4,FALSE)</f>
        <v>No</v>
      </c>
      <c r="E592" s="26" t="str">
        <f>VLOOKUP($A592,'Medical Examinations'!$A:$J,5,FALSE)</f>
        <v>No</v>
      </c>
      <c r="F592" s="26" t="str">
        <f>VLOOKUP($A592,'Medical Examinations'!$A:$J,6,FALSE)</f>
        <v>No</v>
      </c>
      <c r="G592" s="26">
        <f>VLOOKUP($A592,'Medical Examinations'!$A:$J,7,FALSE)</f>
        <v>0</v>
      </c>
      <c r="H592" s="26" t="str">
        <f>VLOOKUP($A592,'Medical Examinations'!$A:$J,8,FALSE)</f>
        <v>No</v>
      </c>
      <c r="I592" s="26" t="str">
        <f>VLOOKUP($A592,'Medical Examinations'!$A:$J,9,FALSE)</f>
        <v>Obesity</v>
      </c>
      <c r="J592" s="26" t="str">
        <f>VLOOKUP($A592,'Medical Examinations'!$A:$J,10,FALSE)</f>
        <v>Diabetes</v>
      </c>
      <c r="K592">
        <f>VLOOKUP($A592,'Hospitalisation Details'!$A:$K,6,FALSE)</f>
        <v>16770.990000000002</v>
      </c>
      <c r="L592" t="str">
        <f>VLOOKUP($A592,'Hospitalisation Details'!$A:$K,7,FALSE)</f>
        <v>tier - 2</v>
      </c>
      <c r="M592" t="str">
        <f>VLOOKUP($A592,'Hospitalisation Details'!$A:$K,8,FALSE)</f>
        <v>tier - 1</v>
      </c>
      <c r="N592" t="str">
        <f>VLOOKUP($A592,'Hospitalisation Details'!$A:$K,9,FALSE)</f>
        <v>R1012</v>
      </c>
      <c r="O592">
        <f>VLOOKUP($A592,'Hospitalisation Details'!$A:$K,10,FALSE)</f>
        <v>27269</v>
      </c>
      <c r="P592">
        <f>VLOOKUP($A592,'Hospitalisation Details'!$A:$K,11,FALSE)</f>
        <v>48</v>
      </c>
      <c r="Q592" t="str">
        <f>VLOOKUP($A592,'Customer Names'!$A:$E,4,FALSE)</f>
        <v xml:space="preserve"> Jason</v>
      </c>
    </row>
    <row r="593" spans="1:17" x14ac:dyDescent="0.25">
      <c r="A593" s="23" t="s">
        <v>1779</v>
      </c>
      <c r="B593" s="48">
        <f>VLOOKUP($A593,'Medical Examinations'!$A:$J,2,FALSE)</f>
        <v>21.754999999999999</v>
      </c>
      <c r="C593" s="48">
        <f>VLOOKUP($A593,'Medical Examinations'!$A:$J,3,FALSE)</f>
        <v>4.63</v>
      </c>
      <c r="D593" s="23" t="str">
        <f>VLOOKUP($A593,'Medical Examinations'!$A:$J,4,FALSE)</f>
        <v>No</v>
      </c>
      <c r="E593" s="23" t="str">
        <f>VLOOKUP($A593,'Medical Examinations'!$A:$J,5,FALSE)</f>
        <v>No</v>
      </c>
      <c r="F593" s="23" t="str">
        <f>VLOOKUP($A593,'Medical Examinations'!$A:$J,6,FALSE)</f>
        <v>Yes</v>
      </c>
      <c r="G593" s="23">
        <f>VLOOKUP($A593,'Medical Examinations'!$A:$J,7,FALSE)</f>
        <v>1</v>
      </c>
      <c r="H593" s="23" t="str">
        <f>VLOOKUP($A593,'Medical Examinations'!$A:$J,8,FALSE)</f>
        <v>yes</v>
      </c>
      <c r="I593" s="23" t="str">
        <f>VLOOKUP($A593,'Medical Examinations'!$A:$J,9,FALSE)</f>
        <v>Normal Weight</v>
      </c>
      <c r="J593" s="23" t="str">
        <f>VLOOKUP($A593,'Medical Examinations'!$A:$J,10,FALSE)</f>
        <v>Normal</v>
      </c>
      <c r="K593">
        <f>VLOOKUP($A593,'Hospitalisation Details'!$A:$K,6,FALSE)</f>
        <v>16657.72</v>
      </c>
      <c r="L593" t="str">
        <f>VLOOKUP($A593,'Hospitalisation Details'!$A:$K,7,FALSE)</f>
        <v>tier - 2</v>
      </c>
      <c r="M593" t="str">
        <f>VLOOKUP($A593,'Hospitalisation Details'!$A:$K,8,FALSE)</f>
        <v>tier - 1</v>
      </c>
      <c r="N593" t="str">
        <f>VLOOKUP($A593,'Hospitalisation Details'!$A:$K,9,FALSE)</f>
        <v>R1024</v>
      </c>
      <c r="O593">
        <f>VLOOKUP($A593,'Hospitalisation Details'!$A:$K,10,FALSE)</f>
        <v>34278</v>
      </c>
      <c r="P593">
        <f>VLOOKUP($A593,'Hospitalisation Details'!$A:$K,11,FALSE)</f>
        <v>29</v>
      </c>
      <c r="Q593" t="str">
        <f>VLOOKUP($A593,'Customer Names'!$A:$E,4,FALSE)</f>
        <v xml:space="preserve"> Mary</v>
      </c>
    </row>
    <row r="594" spans="1:17" x14ac:dyDescent="0.25">
      <c r="A594" s="26" t="s">
        <v>1778</v>
      </c>
      <c r="B594" s="47">
        <f>VLOOKUP($A594,'Medical Examinations'!$A:$J,2,FALSE)</f>
        <v>48.39</v>
      </c>
      <c r="C594" s="47">
        <f>VLOOKUP($A594,'Medical Examinations'!$A:$J,3,FALSE)</f>
        <v>4.6100000000000003</v>
      </c>
      <c r="D594" s="26" t="str">
        <f>VLOOKUP($A594,'Medical Examinations'!$A:$J,4,FALSE)</f>
        <v>No</v>
      </c>
      <c r="E594" s="26" t="str">
        <f>VLOOKUP($A594,'Medical Examinations'!$A:$J,5,FALSE)</f>
        <v>No</v>
      </c>
      <c r="F594" s="26" t="str">
        <f>VLOOKUP($A594,'Medical Examinations'!$A:$J,6,FALSE)</f>
        <v>No</v>
      </c>
      <c r="G594" s="26">
        <f>VLOOKUP($A594,'Medical Examinations'!$A:$J,7,FALSE)</f>
        <v>0</v>
      </c>
      <c r="H594" s="26" t="str">
        <f>VLOOKUP($A594,'Medical Examinations'!$A:$J,8,FALSE)</f>
        <v>No</v>
      </c>
      <c r="I594" s="26" t="str">
        <f>VLOOKUP($A594,'Medical Examinations'!$A:$J,9,FALSE)</f>
        <v>Obesity</v>
      </c>
      <c r="J594" s="26" t="str">
        <f>VLOOKUP($A594,'Medical Examinations'!$A:$J,10,FALSE)</f>
        <v>Normal</v>
      </c>
      <c r="K594">
        <f>VLOOKUP($A594,'Hospitalisation Details'!$A:$K,6,FALSE)</f>
        <v>16631.61</v>
      </c>
      <c r="L594" t="str">
        <f>VLOOKUP($A594,'Hospitalisation Details'!$A:$K,7,FALSE)</f>
        <v>tier - 2</v>
      </c>
      <c r="M594" t="str">
        <f>VLOOKUP($A594,'Hospitalisation Details'!$A:$K,8,FALSE)</f>
        <v>tier - 1</v>
      </c>
      <c r="N594" t="str">
        <f>VLOOKUP($A594,'Hospitalisation Details'!$A:$K,9,FALSE)</f>
        <v>R1012</v>
      </c>
      <c r="O594">
        <f>VLOOKUP($A594,'Hospitalisation Details'!$A:$K,10,FALSE)</f>
        <v>28393</v>
      </c>
      <c r="P594">
        <f>VLOOKUP($A594,'Hospitalisation Details'!$A:$K,11,FALSE)</f>
        <v>45</v>
      </c>
      <c r="Q594" t="str">
        <f>VLOOKUP($A594,'Customer Names'!$A:$E,4,FALSE)</f>
        <v xml:space="preserve"> Kati A</v>
      </c>
    </row>
    <row r="595" spans="1:17" x14ac:dyDescent="0.25">
      <c r="A595" s="23" t="s">
        <v>1777</v>
      </c>
      <c r="B595" s="48">
        <f>VLOOKUP($A595,'Medical Examinations'!$A:$J,2,FALSE)</f>
        <v>47.15</v>
      </c>
      <c r="C595" s="48">
        <f>VLOOKUP($A595,'Medical Examinations'!$A:$J,3,FALSE)</f>
        <v>9.5299999999999994</v>
      </c>
      <c r="D595" s="23" t="str">
        <f>VLOOKUP($A595,'Medical Examinations'!$A:$J,4,FALSE)</f>
        <v>yes</v>
      </c>
      <c r="E595" s="23" t="str">
        <f>VLOOKUP($A595,'Medical Examinations'!$A:$J,5,FALSE)</f>
        <v>No</v>
      </c>
      <c r="F595" s="23" t="str">
        <f>VLOOKUP($A595,'Medical Examinations'!$A:$J,6,FALSE)</f>
        <v>No</v>
      </c>
      <c r="G595" s="23">
        <f>VLOOKUP($A595,'Medical Examinations'!$A:$J,7,FALSE)</f>
        <v>1</v>
      </c>
      <c r="H595" s="23" t="str">
        <f>VLOOKUP($A595,'Medical Examinations'!$A:$J,8,FALSE)</f>
        <v>No</v>
      </c>
      <c r="I595" s="23" t="str">
        <f>VLOOKUP($A595,'Medical Examinations'!$A:$J,9,FALSE)</f>
        <v>Obesity</v>
      </c>
      <c r="J595" s="23" t="str">
        <f>VLOOKUP($A595,'Medical Examinations'!$A:$J,10,FALSE)</f>
        <v>Diabetes</v>
      </c>
      <c r="K595">
        <f>VLOOKUP($A595,'Hospitalisation Details'!$A:$K,6,FALSE)</f>
        <v>16602.18</v>
      </c>
      <c r="L595" t="str">
        <f>VLOOKUP($A595,'Hospitalisation Details'!$A:$K,7,FALSE)</f>
        <v>tier - 2</v>
      </c>
      <c r="M595" t="str">
        <f>VLOOKUP($A595,'Hospitalisation Details'!$A:$K,8,FALSE)</f>
        <v>tier - 1</v>
      </c>
      <c r="N595" t="str">
        <f>VLOOKUP($A595,'Hospitalisation Details'!$A:$K,9,FALSE)</f>
        <v>R1026</v>
      </c>
      <c r="O595">
        <f>VLOOKUP($A595,'Hospitalisation Details'!$A:$K,10,FALSE)</f>
        <v>27599</v>
      </c>
      <c r="P595">
        <f>VLOOKUP($A595,'Hospitalisation Details'!$A:$K,11,FALSE)</f>
        <v>47</v>
      </c>
      <c r="Q595" t="str">
        <f>VLOOKUP($A595,'Customer Names'!$A:$E,4,FALSE)</f>
        <v xml:space="preserve"> Kelly J</v>
      </c>
    </row>
    <row r="596" spans="1:17" x14ac:dyDescent="0.25">
      <c r="A596" s="26" t="s">
        <v>1776</v>
      </c>
      <c r="B596" s="47">
        <f>VLOOKUP($A596,'Medical Examinations'!$A:$J,2,FALSE)</f>
        <v>47.59</v>
      </c>
      <c r="C596" s="47">
        <f>VLOOKUP($A596,'Medical Examinations'!$A:$J,3,FALSE)</f>
        <v>11.43</v>
      </c>
      <c r="D596" s="26" t="str">
        <f>VLOOKUP($A596,'Medical Examinations'!$A:$J,4,FALSE)</f>
        <v>yes</v>
      </c>
      <c r="E596" s="26" t="str">
        <f>VLOOKUP($A596,'Medical Examinations'!$A:$J,5,FALSE)</f>
        <v>No</v>
      </c>
      <c r="F596" s="26" t="str">
        <f>VLOOKUP($A596,'Medical Examinations'!$A:$J,6,FALSE)</f>
        <v>No</v>
      </c>
      <c r="G596" s="26">
        <f>VLOOKUP($A596,'Medical Examinations'!$A:$J,7,FALSE)</f>
        <v>2</v>
      </c>
      <c r="H596" s="26" t="str">
        <f>VLOOKUP($A596,'Medical Examinations'!$A:$J,8,FALSE)</f>
        <v>No</v>
      </c>
      <c r="I596" s="26" t="str">
        <f>VLOOKUP($A596,'Medical Examinations'!$A:$J,9,FALSE)</f>
        <v>Obesity</v>
      </c>
      <c r="J596" s="26" t="str">
        <f>VLOOKUP($A596,'Medical Examinations'!$A:$J,10,FALSE)</f>
        <v>Diabetes</v>
      </c>
      <c r="K596">
        <f>VLOOKUP($A596,'Hospitalisation Details'!$A:$K,6,FALSE)</f>
        <v>16600.16</v>
      </c>
      <c r="L596" t="str">
        <f>VLOOKUP($A596,'Hospitalisation Details'!$A:$K,7,FALSE)</f>
        <v>tier - 2</v>
      </c>
      <c r="M596" t="str">
        <f>VLOOKUP($A596,'Hospitalisation Details'!$A:$K,8,FALSE)</f>
        <v>tier - 2</v>
      </c>
      <c r="N596" t="str">
        <f>VLOOKUP($A596,'Hospitalisation Details'!$A:$K,9,FALSE)</f>
        <v>R1011</v>
      </c>
      <c r="O596">
        <f>VLOOKUP($A596,'Hospitalisation Details'!$A:$K,10,FALSE)</f>
        <v>25759</v>
      </c>
      <c r="P596">
        <f>VLOOKUP($A596,'Hospitalisation Details'!$A:$K,11,FALSE)</f>
        <v>52</v>
      </c>
      <c r="Q596" t="str">
        <f>VLOOKUP($A596,'Customer Names'!$A:$E,4,FALSE)</f>
        <v xml:space="preserve"> Greer D</v>
      </c>
    </row>
    <row r="597" spans="1:17" x14ac:dyDescent="0.25">
      <c r="A597" s="23" t="s">
        <v>1775</v>
      </c>
      <c r="B597" s="48">
        <f>VLOOKUP($A597,'Medical Examinations'!$A:$J,2,FALSE)</f>
        <v>39.81</v>
      </c>
      <c r="C597" s="48">
        <f>VLOOKUP($A597,'Medical Examinations'!$A:$J,3,FALSE)</f>
        <v>7.65</v>
      </c>
      <c r="D597" s="23" t="str">
        <f>VLOOKUP($A597,'Medical Examinations'!$A:$J,4,FALSE)</f>
        <v>yes</v>
      </c>
      <c r="E597" s="23" t="str">
        <f>VLOOKUP($A597,'Medical Examinations'!$A:$J,5,FALSE)</f>
        <v>No</v>
      </c>
      <c r="F597" s="23" t="str">
        <f>VLOOKUP($A597,'Medical Examinations'!$A:$J,6,FALSE)</f>
        <v>Yes</v>
      </c>
      <c r="G597" s="23">
        <f>VLOOKUP($A597,'Medical Examinations'!$A:$J,7,FALSE)</f>
        <v>1</v>
      </c>
      <c r="H597" s="23" t="str">
        <f>VLOOKUP($A597,'Medical Examinations'!$A:$J,8,FALSE)</f>
        <v>No</v>
      </c>
      <c r="I597" s="23" t="str">
        <f>VLOOKUP($A597,'Medical Examinations'!$A:$J,9,FALSE)</f>
        <v>Obesity</v>
      </c>
      <c r="J597" s="23" t="str">
        <f>VLOOKUP($A597,'Medical Examinations'!$A:$J,10,FALSE)</f>
        <v>Diabetes</v>
      </c>
      <c r="K597">
        <f>VLOOKUP($A597,'Hospitalisation Details'!$A:$K,6,FALSE)</f>
        <v>16587.96</v>
      </c>
      <c r="L597" t="str">
        <f>VLOOKUP($A597,'Hospitalisation Details'!$A:$K,7,FALSE)</f>
        <v>tier - 2</v>
      </c>
      <c r="M597" t="str">
        <f>VLOOKUP($A597,'Hospitalisation Details'!$A:$K,8,FALSE)</f>
        <v>tier - 2</v>
      </c>
      <c r="N597" t="str">
        <f>VLOOKUP($A597,'Hospitalisation Details'!$A:$K,9,FALSE)</f>
        <v>R1023</v>
      </c>
      <c r="O597">
        <f>VLOOKUP($A597,'Hospitalisation Details'!$A:$K,10,FALSE)</f>
        <v>23187</v>
      </c>
      <c r="P597">
        <f>VLOOKUP($A597,'Hospitalisation Details'!$A:$K,11,FALSE)</f>
        <v>59</v>
      </c>
      <c r="Q597" t="str">
        <f>VLOOKUP($A597,'Customer Names'!$A:$E,4,FALSE)</f>
        <v xml:space="preserve"> Brent</v>
      </c>
    </row>
    <row r="598" spans="1:17" x14ac:dyDescent="0.25">
      <c r="A598" s="26" t="s">
        <v>1774</v>
      </c>
      <c r="B598" s="47">
        <f>VLOOKUP($A598,'Medical Examinations'!$A:$J,2,FALSE)</f>
        <v>31.02</v>
      </c>
      <c r="C598" s="47">
        <f>VLOOKUP($A598,'Medical Examinations'!$A:$J,3,FALSE)</f>
        <v>5.87</v>
      </c>
      <c r="D598" s="26" t="str">
        <f>VLOOKUP($A598,'Medical Examinations'!$A:$J,4,FALSE)</f>
        <v>yes</v>
      </c>
      <c r="E598" s="26" t="str">
        <f>VLOOKUP($A598,'Medical Examinations'!$A:$J,5,FALSE)</f>
        <v>No</v>
      </c>
      <c r="F598" s="26" t="str">
        <f>VLOOKUP($A598,'Medical Examinations'!$A:$J,6,FALSE)</f>
        <v>No</v>
      </c>
      <c r="G598" s="26">
        <f>VLOOKUP($A598,'Medical Examinations'!$A:$J,7,FALSE)</f>
        <v>0</v>
      </c>
      <c r="H598" s="26" t="str">
        <f>VLOOKUP($A598,'Medical Examinations'!$A:$J,8,FALSE)</f>
        <v>No</v>
      </c>
      <c r="I598" s="26" t="str">
        <f>VLOOKUP($A598,'Medical Examinations'!$A:$J,9,FALSE)</f>
        <v>Obesity</v>
      </c>
      <c r="J598" s="26" t="str">
        <f>VLOOKUP($A598,'Medical Examinations'!$A:$J,10,FALSE)</f>
        <v>Prediabetes</v>
      </c>
      <c r="K598">
        <f>VLOOKUP($A598,'Hospitalisation Details'!$A:$K,6,FALSE)</f>
        <v>16586.5</v>
      </c>
      <c r="L598" t="str">
        <f>VLOOKUP($A598,'Hospitalisation Details'!$A:$K,7,FALSE)</f>
        <v>tier - 2</v>
      </c>
      <c r="M598" t="str">
        <f>VLOOKUP($A598,'Hospitalisation Details'!$A:$K,8,FALSE)</f>
        <v>tier - 1</v>
      </c>
      <c r="N598" t="str">
        <f>VLOOKUP($A598,'Hospitalisation Details'!$A:$K,9,FALSE)</f>
        <v>R1013</v>
      </c>
      <c r="O598">
        <f>VLOOKUP($A598,'Hospitalisation Details'!$A:$K,10,FALSE)</f>
        <v>37067</v>
      </c>
      <c r="P598">
        <f>VLOOKUP($A598,'Hospitalisation Details'!$A:$K,11,FALSE)</f>
        <v>21</v>
      </c>
      <c r="Q598" t="str">
        <f>VLOOKUP($A598,'Customer Names'!$A:$E,4,FALSE)</f>
        <v xml:space="preserve"> Eugene M</v>
      </c>
    </row>
    <row r="599" spans="1:17" x14ac:dyDescent="0.25">
      <c r="A599" s="23" t="s">
        <v>1773</v>
      </c>
      <c r="B599" s="48">
        <f>VLOOKUP($A599,'Medical Examinations'!$A:$J,2,FALSE)</f>
        <v>24.75</v>
      </c>
      <c r="C599" s="48">
        <f>VLOOKUP($A599,'Medical Examinations'!$A:$J,3,FALSE)</f>
        <v>4.3600000000000003</v>
      </c>
      <c r="D599" s="23" t="str">
        <f>VLOOKUP($A599,'Medical Examinations'!$A:$J,4,FALSE)</f>
        <v>yes</v>
      </c>
      <c r="E599" s="23" t="str">
        <f>VLOOKUP($A599,'Medical Examinations'!$A:$J,5,FALSE)</f>
        <v>No</v>
      </c>
      <c r="F599" s="23" t="str">
        <f>VLOOKUP($A599,'Medical Examinations'!$A:$J,6,FALSE)</f>
        <v>No</v>
      </c>
      <c r="G599" s="23">
        <f>VLOOKUP($A599,'Medical Examinations'!$A:$J,7,FALSE)</f>
        <v>1</v>
      </c>
      <c r="H599" s="23" t="str">
        <f>VLOOKUP($A599,'Medical Examinations'!$A:$J,8,FALSE)</f>
        <v>yes</v>
      </c>
      <c r="I599" s="23" t="str">
        <f>VLOOKUP($A599,'Medical Examinations'!$A:$J,9,FALSE)</f>
        <v>Normal Weight</v>
      </c>
      <c r="J599" s="23" t="str">
        <f>VLOOKUP($A599,'Medical Examinations'!$A:$J,10,FALSE)</f>
        <v>Normal</v>
      </c>
      <c r="K599">
        <f>VLOOKUP($A599,'Hospitalisation Details'!$A:$K,6,FALSE)</f>
        <v>16577.78</v>
      </c>
      <c r="L599" t="str">
        <f>VLOOKUP($A599,'Hospitalisation Details'!$A:$K,7,FALSE)</f>
        <v>tier - 2</v>
      </c>
      <c r="M599" t="str">
        <f>VLOOKUP($A599,'Hospitalisation Details'!$A:$K,8,FALSE)</f>
        <v>tier - 1</v>
      </c>
      <c r="N599" t="str">
        <f>VLOOKUP($A599,'Hospitalisation Details'!$A:$K,9,FALSE)</f>
        <v>R1013</v>
      </c>
      <c r="O599">
        <f>VLOOKUP($A599,'Hospitalisation Details'!$A:$K,10,FALSE)</f>
        <v>35056</v>
      </c>
      <c r="P599">
        <f>VLOOKUP($A599,'Hospitalisation Details'!$A:$K,11,FALSE)</f>
        <v>27</v>
      </c>
      <c r="Q599" t="str">
        <f>VLOOKUP($A599,'Customer Names'!$A:$E,4,FALSE)</f>
        <v xml:space="preserve"> Erin D</v>
      </c>
    </row>
    <row r="600" spans="1:17" x14ac:dyDescent="0.25">
      <c r="A600" s="26" t="s">
        <v>1772</v>
      </c>
      <c r="B600" s="47">
        <f>VLOOKUP($A600,'Medical Examinations'!$A:$J,2,FALSE)</f>
        <v>30.114999999999998</v>
      </c>
      <c r="C600" s="47">
        <f>VLOOKUP($A600,'Medical Examinations'!$A:$J,3,FALSE)</f>
        <v>10.119999999999999</v>
      </c>
      <c r="D600" s="26" t="str">
        <f>VLOOKUP($A600,'Medical Examinations'!$A:$J,4,FALSE)</f>
        <v>No</v>
      </c>
      <c r="E600" s="26" t="str">
        <f>VLOOKUP($A600,'Medical Examinations'!$A:$J,5,FALSE)</f>
        <v>No</v>
      </c>
      <c r="F600" s="26" t="str">
        <f>VLOOKUP($A600,'Medical Examinations'!$A:$J,6,FALSE)</f>
        <v>No</v>
      </c>
      <c r="G600" s="26">
        <f>VLOOKUP($A600,'Medical Examinations'!$A:$J,7,FALSE)</f>
        <v>3</v>
      </c>
      <c r="H600" s="26" t="str">
        <f>VLOOKUP($A600,'Medical Examinations'!$A:$J,8,FALSE)</f>
        <v>No</v>
      </c>
      <c r="I600" s="26" t="str">
        <f>VLOOKUP($A600,'Medical Examinations'!$A:$J,9,FALSE)</f>
        <v>Obesity</v>
      </c>
      <c r="J600" s="26" t="str">
        <f>VLOOKUP($A600,'Medical Examinations'!$A:$J,10,FALSE)</f>
        <v>Diabetes</v>
      </c>
      <c r="K600">
        <f>VLOOKUP($A600,'Hospitalisation Details'!$A:$K,6,FALSE)</f>
        <v>16455.71</v>
      </c>
      <c r="L600" t="str">
        <f>VLOOKUP($A600,'Hospitalisation Details'!$A:$K,7,FALSE)</f>
        <v>tier - 2</v>
      </c>
      <c r="M600" t="str">
        <f>VLOOKUP($A600,'Hospitalisation Details'!$A:$K,8,FALSE)</f>
        <v>tier - 2</v>
      </c>
      <c r="N600" t="str">
        <f>VLOOKUP($A600,'Hospitalisation Details'!$A:$K,9,FALSE)</f>
        <v>R1012</v>
      </c>
      <c r="O600">
        <f>VLOOKUP($A600,'Hospitalisation Details'!$A:$K,10,FALSE)</f>
        <v>21468</v>
      </c>
      <c r="P600">
        <f>VLOOKUP($A600,'Hospitalisation Details'!$A:$K,11,FALSE)</f>
        <v>64</v>
      </c>
      <c r="Q600" t="str">
        <f>VLOOKUP($A600,'Customer Names'!$A:$E,4,FALSE)</f>
        <v xml:space="preserve"> Kamilla</v>
      </c>
    </row>
    <row r="601" spans="1:17" x14ac:dyDescent="0.25">
      <c r="A601" s="23" t="s">
        <v>1771</v>
      </c>
      <c r="B601" s="48">
        <f>VLOOKUP($A601,'Medical Examinations'!$A:$J,2,FALSE)</f>
        <v>26.03</v>
      </c>
      <c r="C601" s="48">
        <f>VLOOKUP($A601,'Medical Examinations'!$A:$J,3,FALSE)</f>
        <v>4.01</v>
      </c>
      <c r="D601" s="23" t="str">
        <f>VLOOKUP($A601,'Medical Examinations'!$A:$J,4,FALSE)</f>
        <v>No</v>
      </c>
      <c r="E601" s="23" t="str">
        <f>VLOOKUP($A601,'Medical Examinations'!$A:$J,5,FALSE)</f>
        <v>No</v>
      </c>
      <c r="F601" s="23" t="str">
        <f>VLOOKUP($A601,'Medical Examinations'!$A:$J,6,FALSE)</f>
        <v>Yes</v>
      </c>
      <c r="G601" s="23">
        <f>VLOOKUP($A601,'Medical Examinations'!$A:$J,7,FALSE)</f>
        <v>1</v>
      </c>
      <c r="H601" s="23" t="str">
        <f>VLOOKUP($A601,'Medical Examinations'!$A:$J,8,FALSE)</f>
        <v>yes</v>
      </c>
      <c r="I601" s="23" t="str">
        <f>VLOOKUP($A601,'Medical Examinations'!$A:$J,9,FALSE)</f>
        <v>Overweight</v>
      </c>
      <c r="J601" s="23" t="str">
        <f>VLOOKUP($A601,'Medical Examinations'!$A:$J,10,FALSE)</f>
        <v>Normal</v>
      </c>
      <c r="K601">
        <f>VLOOKUP($A601,'Hospitalisation Details'!$A:$K,6,FALSE)</f>
        <v>16450.89</v>
      </c>
      <c r="L601" t="str">
        <f>VLOOKUP($A601,'Hospitalisation Details'!$A:$K,7,FALSE)</f>
        <v>tier - 2</v>
      </c>
      <c r="M601" t="str">
        <f>VLOOKUP($A601,'Hospitalisation Details'!$A:$K,8,FALSE)</f>
        <v>tier - 1</v>
      </c>
      <c r="N601" t="str">
        <f>VLOOKUP($A601,'Hospitalisation Details'!$A:$K,9,FALSE)</f>
        <v>R1012</v>
      </c>
      <c r="O601">
        <f>VLOOKUP($A601,'Hospitalisation Details'!$A:$K,10,FALSE)</f>
        <v>37975</v>
      </c>
      <c r="P601">
        <f>VLOOKUP($A601,'Hospitalisation Details'!$A:$K,11,FALSE)</f>
        <v>19</v>
      </c>
      <c r="Q601" t="str">
        <f>VLOOKUP($A601,'Customer Names'!$A:$E,4,FALSE)</f>
        <v xml:space="preserve"> Wayne I.</v>
      </c>
    </row>
    <row r="602" spans="1:17" x14ac:dyDescent="0.25">
      <c r="A602" s="26" t="s">
        <v>1770</v>
      </c>
      <c r="B602" s="47">
        <f>VLOOKUP($A602,'Medical Examinations'!$A:$J,2,FALSE)</f>
        <v>20.045000000000002</v>
      </c>
      <c r="C602" s="47">
        <f>VLOOKUP($A602,'Medical Examinations'!$A:$J,3,FALSE)</f>
        <v>4.7699999999999996</v>
      </c>
      <c r="D602" s="26" t="str">
        <f>VLOOKUP($A602,'Medical Examinations'!$A:$J,4,FALSE)</f>
        <v>yes</v>
      </c>
      <c r="E602" s="26" t="str">
        <f>VLOOKUP($A602,'Medical Examinations'!$A:$J,5,FALSE)</f>
        <v>No</v>
      </c>
      <c r="F602" s="26" t="str">
        <f>VLOOKUP($A602,'Medical Examinations'!$A:$J,6,FALSE)</f>
        <v>No</v>
      </c>
      <c r="G602" s="26">
        <f>VLOOKUP($A602,'Medical Examinations'!$A:$J,7,FALSE)</f>
        <v>1</v>
      </c>
      <c r="H602" s="26" t="str">
        <f>VLOOKUP($A602,'Medical Examinations'!$A:$J,8,FALSE)</f>
        <v>yes</v>
      </c>
      <c r="I602" s="26" t="str">
        <f>VLOOKUP($A602,'Medical Examinations'!$A:$J,9,FALSE)</f>
        <v>Normal Weight</v>
      </c>
      <c r="J602" s="26" t="str">
        <f>VLOOKUP($A602,'Medical Examinations'!$A:$J,10,FALSE)</f>
        <v>Normal</v>
      </c>
      <c r="K602">
        <f>VLOOKUP($A602,'Hospitalisation Details'!$A:$K,6,FALSE)</f>
        <v>16420.490000000002</v>
      </c>
      <c r="L602" t="str">
        <f>VLOOKUP($A602,'Hospitalisation Details'!$A:$K,7,FALSE)</f>
        <v>tier - 2</v>
      </c>
      <c r="M602" t="str">
        <f>VLOOKUP($A602,'Hospitalisation Details'!$A:$K,8,FALSE)</f>
        <v>tier - 3</v>
      </c>
      <c r="N602" t="str">
        <f>VLOOKUP($A602,'Hospitalisation Details'!$A:$K,9,FALSE)</f>
        <v>R1012</v>
      </c>
      <c r="O602">
        <f>VLOOKUP($A602,'Hospitalisation Details'!$A:$K,10,FALSE)</f>
        <v>34970</v>
      </c>
      <c r="P602">
        <f>VLOOKUP($A602,'Hospitalisation Details'!$A:$K,11,FALSE)</f>
        <v>27</v>
      </c>
      <c r="Q602" t="str">
        <f>VLOOKUP($A602,'Customer Names'!$A:$E,4,FALSE)</f>
        <v xml:space="preserve"> Tracy L</v>
      </c>
    </row>
    <row r="603" spans="1:17" x14ac:dyDescent="0.25">
      <c r="A603" s="23" t="s">
        <v>1769</v>
      </c>
      <c r="B603" s="48">
        <f>VLOOKUP($A603,'Medical Examinations'!$A:$J,2,FALSE)</f>
        <v>40.24</v>
      </c>
      <c r="C603" s="48">
        <f>VLOOKUP($A603,'Medical Examinations'!$A:$J,3,FALSE)</f>
        <v>6.83</v>
      </c>
      <c r="D603" s="23" t="str">
        <f>VLOOKUP($A603,'Medical Examinations'!$A:$J,4,FALSE)</f>
        <v>No</v>
      </c>
      <c r="E603" s="23" t="str">
        <f>VLOOKUP($A603,'Medical Examinations'!$A:$J,5,FALSE)</f>
        <v>No</v>
      </c>
      <c r="F603" s="23" t="str">
        <f>VLOOKUP($A603,'Medical Examinations'!$A:$J,6,FALSE)</f>
        <v>No</v>
      </c>
      <c r="G603" s="23">
        <f>VLOOKUP($A603,'Medical Examinations'!$A:$J,7,FALSE)</f>
        <v>0</v>
      </c>
      <c r="H603" s="23" t="str">
        <f>VLOOKUP($A603,'Medical Examinations'!$A:$J,8,FALSE)</f>
        <v>No</v>
      </c>
      <c r="I603" s="23" t="str">
        <f>VLOOKUP($A603,'Medical Examinations'!$A:$J,9,FALSE)</f>
        <v>Obesity</v>
      </c>
      <c r="J603" s="23" t="str">
        <f>VLOOKUP($A603,'Medical Examinations'!$A:$J,10,FALSE)</f>
        <v>Diabetes</v>
      </c>
      <c r="K603">
        <f>VLOOKUP($A603,'Hospitalisation Details'!$A:$K,6,FALSE)</f>
        <v>16351.42</v>
      </c>
      <c r="L603" t="str">
        <f>VLOOKUP($A603,'Hospitalisation Details'!$A:$K,7,FALSE)</f>
        <v>tier - 2</v>
      </c>
      <c r="M603" t="str">
        <f>VLOOKUP($A603,'Hospitalisation Details'!$A:$K,8,FALSE)</f>
        <v>tier - 3</v>
      </c>
      <c r="N603" t="str">
        <f>VLOOKUP($A603,'Hospitalisation Details'!$A:$K,9,FALSE)</f>
        <v>R1026</v>
      </c>
      <c r="O603">
        <f>VLOOKUP($A603,'Hospitalisation Details'!$A:$K,10,FALSE)</f>
        <v>24081</v>
      </c>
      <c r="P603">
        <f>VLOOKUP($A603,'Hospitalisation Details'!$A:$K,11,FALSE)</f>
        <v>57</v>
      </c>
      <c r="Q603" t="str">
        <f>VLOOKUP($A603,'Customer Names'!$A:$E,4,FALSE)</f>
        <v xml:space="preserve"> Heather</v>
      </c>
    </row>
    <row r="604" spans="1:17" x14ac:dyDescent="0.25">
      <c r="A604" s="26" t="s">
        <v>1768</v>
      </c>
      <c r="B604" s="47">
        <f>VLOOKUP($A604,'Medical Examinations'!$A:$J,2,FALSE)</f>
        <v>43.15</v>
      </c>
      <c r="C604" s="47">
        <f>VLOOKUP($A604,'Medical Examinations'!$A:$J,3,FALSE)</f>
        <v>6.14</v>
      </c>
      <c r="D604" s="26" t="str">
        <f>VLOOKUP($A604,'Medical Examinations'!$A:$J,4,FALSE)</f>
        <v>yes</v>
      </c>
      <c r="E604" s="26" t="str">
        <f>VLOOKUP($A604,'Medical Examinations'!$A:$J,5,FALSE)</f>
        <v>No</v>
      </c>
      <c r="F604" s="26" t="str">
        <f>VLOOKUP($A604,'Medical Examinations'!$A:$J,6,FALSE)</f>
        <v>Yes</v>
      </c>
      <c r="G604" s="26">
        <f>VLOOKUP($A604,'Medical Examinations'!$A:$J,7,FALSE)</f>
        <v>1</v>
      </c>
      <c r="H604" s="26" t="str">
        <f>VLOOKUP($A604,'Medical Examinations'!$A:$J,8,FALSE)</f>
        <v>No</v>
      </c>
      <c r="I604" s="26" t="str">
        <f>VLOOKUP($A604,'Medical Examinations'!$A:$J,9,FALSE)</f>
        <v>Obesity</v>
      </c>
      <c r="J604" s="26" t="str">
        <f>VLOOKUP($A604,'Medical Examinations'!$A:$J,10,FALSE)</f>
        <v>Prediabetes</v>
      </c>
      <c r="K604">
        <f>VLOOKUP($A604,'Hospitalisation Details'!$A:$K,6,FALSE)</f>
        <v>16311.05</v>
      </c>
      <c r="L604" t="str">
        <f>VLOOKUP($A604,'Hospitalisation Details'!$A:$K,7,FALSE)</f>
        <v>tier - 2</v>
      </c>
      <c r="M604" t="str">
        <f>VLOOKUP($A604,'Hospitalisation Details'!$A:$K,8,FALSE)</f>
        <v>tier - 3</v>
      </c>
      <c r="N604" t="str">
        <f>VLOOKUP($A604,'Hospitalisation Details'!$A:$K,9,FALSE)</f>
        <v>R1026</v>
      </c>
      <c r="O604">
        <f>VLOOKUP($A604,'Hospitalisation Details'!$A:$K,10,FALSE)</f>
        <v>25423</v>
      </c>
      <c r="P604">
        <f>VLOOKUP($A604,'Hospitalisation Details'!$A:$K,11,FALSE)</f>
        <v>53</v>
      </c>
      <c r="Q604" t="str">
        <f>VLOOKUP($A604,'Customer Names'!$A:$E,4,FALSE)</f>
        <v xml:space="preserve"> Megan C</v>
      </c>
    </row>
    <row r="605" spans="1:17" x14ac:dyDescent="0.25">
      <c r="A605" s="23" t="s">
        <v>1767</v>
      </c>
      <c r="B605" s="48">
        <f>VLOOKUP($A605,'Medical Examinations'!$A:$J,2,FALSE)</f>
        <v>27.7</v>
      </c>
      <c r="C605" s="48">
        <f>VLOOKUP($A605,'Medical Examinations'!$A:$J,3,FALSE)</f>
        <v>5.6</v>
      </c>
      <c r="D605" s="23" t="str">
        <f>VLOOKUP($A605,'Medical Examinations'!$A:$J,4,FALSE)</f>
        <v>No</v>
      </c>
      <c r="E605" s="23" t="str">
        <f>VLOOKUP($A605,'Medical Examinations'!$A:$J,5,FALSE)</f>
        <v>No</v>
      </c>
      <c r="F605" s="23" t="str">
        <f>VLOOKUP($A605,'Medical Examinations'!$A:$J,6,FALSE)</f>
        <v>Yes</v>
      </c>
      <c r="G605" s="23">
        <f>VLOOKUP($A605,'Medical Examinations'!$A:$J,7,FALSE)</f>
        <v>1</v>
      </c>
      <c r="H605" s="23" t="str">
        <f>VLOOKUP($A605,'Medical Examinations'!$A:$J,8,FALSE)</f>
        <v>yes</v>
      </c>
      <c r="I605" s="23" t="str">
        <f>VLOOKUP($A605,'Medical Examinations'!$A:$J,9,FALSE)</f>
        <v>Overweight</v>
      </c>
      <c r="J605" s="23" t="str">
        <f>VLOOKUP($A605,'Medical Examinations'!$A:$J,10,FALSE)</f>
        <v>Normal</v>
      </c>
      <c r="K605">
        <f>VLOOKUP($A605,'Hospitalisation Details'!$A:$K,6,FALSE)</f>
        <v>16297.85</v>
      </c>
      <c r="L605" t="str">
        <f>VLOOKUP($A605,'Hospitalisation Details'!$A:$K,7,FALSE)</f>
        <v>tier - 2</v>
      </c>
      <c r="M605" t="str">
        <f>VLOOKUP($A605,'Hospitalisation Details'!$A:$K,8,FALSE)</f>
        <v>tier - 3</v>
      </c>
      <c r="N605" t="str">
        <f>VLOOKUP($A605,'Hospitalisation Details'!$A:$K,9,FALSE)</f>
        <v>R1011</v>
      </c>
      <c r="O605">
        <f>VLOOKUP($A605,'Hospitalisation Details'!$A:$K,10,FALSE)</f>
        <v>37857</v>
      </c>
      <c r="P605">
        <f>VLOOKUP($A605,'Hospitalisation Details'!$A:$K,11,FALSE)</f>
        <v>19</v>
      </c>
      <c r="Q605" t="str">
        <f>VLOOKUP($A605,'Customer Names'!$A:$E,4,FALSE)</f>
        <v xml:space="preserve"> Jonathan</v>
      </c>
    </row>
    <row r="606" spans="1:17" x14ac:dyDescent="0.25">
      <c r="A606" s="26" t="s">
        <v>1766</v>
      </c>
      <c r="B606" s="47">
        <f>VLOOKUP($A606,'Medical Examinations'!$A:$J,2,FALSE)</f>
        <v>45.68</v>
      </c>
      <c r="C606" s="47">
        <f>VLOOKUP($A606,'Medical Examinations'!$A:$J,3,FALSE)</f>
        <v>4.8</v>
      </c>
      <c r="D606" s="26" t="str">
        <f>VLOOKUP($A606,'Medical Examinations'!$A:$J,4,FALSE)</f>
        <v>No</v>
      </c>
      <c r="E606" s="26" t="str">
        <f>VLOOKUP($A606,'Medical Examinations'!$A:$J,5,FALSE)</f>
        <v>No</v>
      </c>
      <c r="F606" s="26" t="str">
        <f>VLOOKUP($A606,'Medical Examinations'!$A:$J,6,FALSE)</f>
        <v>No</v>
      </c>
      <c r="G606" s="26">
        <f>VLOOKUP($A606,'Medical Examinations'!$A:$J,7,FALSE)</f>
        <v>2</v>
      </c>
      <c r="H606" s="26" t="str">
        <f>VLOOKUP($A606,'Medical Examinations'!$A:$J,8,FALSE)</f>
        <v>No</v>
      </c>
      <c r="I606" s="26" t="str">
        <f>VLOOKUP($A606,'Medical Examinations'!$A:$J,9,FALSE)</f>
        <v>Obesity</v>
      </c>
      <c r="J606" s="26" t="str">
        <f>VLOOKUP($A606,'Medical Examinations'!$A:$J,10,FALSE)</f>
        <v>Normal</v>
      </c>
      <c r="K606">
        <f>VLOOKUP($A606,'Hospitalisation Details'!$A:$K,6,FALSE)</f>
        <v>16267.32</v>
      </c>
      <c r="L606" t="str">
        <f>VLOOKUP($A606,'Hospitalisation Details'!$A:$K,7,FALSE)</f>
        <v>tier - 2</v>
      </c>
      <c r="M606" t="str">
        <f>VLOOKUP($A606,'Hospitalisation Details'!$A:$K,8,FALSE)</f>
        <v>tier - 2</v>
      </c>
      <c r="N606" t="str">
        <f>VLOOKUP($A606,'Hospitalisation Details'!$A:$K,9,FALSE)</f>
        <v>R1023</v>
      </c>
      <c r="O606">
        <f>VLOOKUP($A606,'Hospitalisation Details'!$A:$K,10,FALSE)</f>
        <v>26510</v>
      </c>
      <c r="P606">
        <f>VLOOKUP($A606,'Hospitalisation Details'!$A:$K,11,FALSE)</f>
        <v>50</v>
      </c>
      <c r="Q606" t="str">
        <f>VLOOKUP($A606,'Customer Names'!$A:$E,4,FALSE)</f>
        <v xml:space="preserve"> Greg D.</v>
      </c>
    </row>
    <row r="607" spans="1:17" x14ac:dyDescent="0.25">
      <c r="A607" s="23" t="s">
        <v>1765</v>
      </c>
      <c r="B607" s="48">
        <f>VLOOKUP($A607,'Medical Examinations'!$A:$J,2,FALSE)</f>
        <v>27.3</v>
      </c>
      <c r="C607" s="48">
        <f>VLOOKUP($A607,'Medical Examinations'!$A:$J,3,FALSE)</f>
        <v>11.89</v>
      </c>
      <c r="D607" s="23" t="str">
        <f>VLOOKUP($A607,'Medical Examinations'!$A:$J,4,FALSE)</f>
        <v>No</v>
      </c>
      <c r="E607" s="23" t="str">
        <f>VLOOKUP($A607,'Medical Examinations'!$A:$J,5,FALSE)</f>
        <v>No</v>
      </c>
      <c r="F607" s="23" t="str">
        <f>VLOOKUP($A607,'Medical Examinations'!$A:$J,6,FALSE)</f>
        <v>No</v>
      </c>
      <c r="G607" s="23">
        <f>VLOOKUP($A607,'Medical Examinations'!$A:$J,7,FALSE)</f>
        <v>0</v>
      </c>
      <c r="H607" s="23" t="str">
        <f>VLOOKUP($A607,'Medical Examinations'!$A:$J,8,FALSE)</f>
        <v>yes</v>
      </c>
      <c r="I607" s="23" t="str">
        <f>VLOOKUP($A607,'Medical Examinations'!$A:$J,9,FALSE)</f>
        <v>Overweight</v>
      </c>
      <c r="J607" s="23" t="str">
        <f>VLOOKUP($A607,'Medical Examinations'!$A:$J,10,FALSE)</f>
        <v>Diabetes</v>
      </c>
      <c r="K607">
        <f>VLOOKUP($A607,'Hospitalisation Details'!$A:$K,6,FALSE)</f>
        <v>16232.85</v>
      </c>
      <c r="L607" t="str">
        <f>VLOOKUP($A607,'Hospitalisation Details'!$A:$K,7,FALSE)</f>
        <v>tier - 2</v>
      </c>
      <c r="M607" t="str">
        <f>VLOOKUP($A607,'Hospitalisation Details'!$A:$K,8,FALSE)</f>
        <v>tier - 1</v>
      </c>
      <c r="N607" t="str">
        <f>VLOOKUP($A607,'Hospitalisation Details'!$A:$K,9,FALSE)</f>
        <v>R1011</v>
      </c>
      <c r="O607">
        <f>VLOOKUP($A607,'Hospitalisation Details'!$A:$K,10,FALSE)</f>
        <v>37507</v>
      </c>
      <c r="P607">
        <f>VLOOKUP($A607,'Hospitalisation Details'!$A:$K,11,FALSE)</f>
        <v>20</v>
      </c>
      <c r="Q607" t="str">
        <f>VLOOKUP($A607,'Customer Names'!$A:$E,4,FALSE)</f>
        <v xml:space="preserve"> Steven L.</v>
      </c>
    </row>
    <row r="608" spans="1:17" x14ac:dyDescent="0.25">
      <c r="A608" s="26" t="s">
        <v>1764</v>
      </c>
      <c r="B608" s="47">
        <f>VLOOKUP($A608,'Medical Examinations'!$A:$J,2,FALSE)</f>
        <v>54.45</v>
      </c>
      <c r="C608" s="47">
        <f>VLOOKUP($A608,'Medical Examinations'!$A:$J,3,FALSE)</f>
        <v>4.7300000000000004</v>
      </c>
      <c r="D608" s="26" t="str">
        <f>VLOOKUP($A608,'Medical Examinations'!$A:$J,4,FALSE)</f>
        <v>yes</v>
      </c>
      <c r="E608" s="26" t="str">
        <f>VLOOKUP($A608,'Medical Examinations'!$A:$J,5,FALSE)</f>
        <v>No</v>
      </c>
      <c r="F608" s="26" t="str">
        <f>VLOOKUP($A608,'Medical Examinations'!$A:$J,6,FALSE)</f>
        <v>No</v>
      </c>
      <c r="G608" s="26">
        <f>VLOOKUP($A608,'Medical Examinations'!$A:$J,7,FALSE)</f>
        <v>1</v>
      </c>
      <c r="H608" s="26" t="str">
        <f>VLOOKUP($A608,'Medical Examinations'!$A:$J,8,FALSE)</f>
        <v>No</v>
      </c>
      <c r="I608" s="26" t="str">
        <f>VLOOKUP($A608,'Medical Examinations'!$A:$J,9,FALSE)</f>
        <v>Obesity</v>
      </c>
      <c r="J608" s="26" t="str">
        <f>VLOOKUP($A608,'Medical Examinations'!$A:$J,10,FALSE)</f>
        <v>Normal</v>
      </c>
      <c r="K608">
        <f>VLOOKUP($A608,'Hospitalisation Details'!$A:$K,6,FALSE)</f>
        <v>16205.88</v>
      </c>
      <c r="L608" t="str">
        <f>VLOOKUP($A608,'Hospitalisation Details'!$A:$K,7,FALSE)</f>
        <v>tier - 2</v>
      </c>
      <c r="M608" t="str">
        <f>VLOOKUP($A608,'Hospitalisation Details'!$A:$K,8,FALSE)</f>
        <v>tier - 1</v>
      </c>
      <c r="N608" t="str">
        <f>VLOOKUP($A608,'Hospitalisation Details'!$A:$K,9,FALSE)</f>
        <v>R1012</v>
      </c>
      <c r="O608">
        <f>VLOOKUP($A608,'Hospitalisation Details'!$A:$K,10,FALSE)</f>
        <v>32376</v>
      </c>
      <c r="P608">
        <f>VLOOKUP($A608,'Hospitalisation Details'!$A:$K,11,FALSE)</f>
        <v>34</v>
      </c>
      <c r="Q608" t="str">
        <f>VLOOKUP($A608,'Customer Names'!$A:$E,4,FALSE)</f>
        <v xml:space="preserve"> Gianfilippo</v>
      </c>
    </row>
    <row r="609" spans="1:17" x14ac:dyDescent="0.25">
      <c r="A609" s="23" t="s">
        <v>1763</v>
      </c>
      <c r="B609" s="48">
        <f>VLOOKUP($A609,'Medical Examinations'!$A:$J,2,FALSE)</f>
        <v>54.43</v>
      </c>
      <c r="C609" s="48">
        <f>VLOOKUP($A609,'Medical Examinations'!$A:$J,3,FALSE)</f>
        <v>4.6100000000000003</v>
      </c>
      <c r="D609" s="23" t="str">
        <f>VLOOKUP($A609,'Medical Examinations'!$A:$J,4,FALSE)</f>
        <v>yes</v>
      </c>
      <c r="E609" s="23" t="str">
        <f>VLOOKUP($A609,'Medical Examinations'!$A:$J,5,FALSE)</f>
        <v>No</v>
      </c>
      <c r="F609" s="23" t="str">
        <f>VLOOKUP($A609,'Medical Examinations'!$A:$J,6,FALSE)</f>
        <v>No</v>
      </c>
      <c r="G609" s="23">
        <f>VLOOKUP($A609,'Medical Examinations'!$A:$J,7,FALSE)</f>
        <v>1</v>
      </c>
      <c r="H609" s="23" t="str">
        <f>VLOOKUP($A609,'Medical Examinations'!$A:$J,8,FALSE)</f>
        <v>No</v>
      </c>
      <c r="I609" s="23" t="str">
        <f>VLOOKUP($A609,'Medical Examinations'!$A:$J,9,FALSE)</f>
        <v>Obesity</v>
      </c>
      <c r="J609" s="23" t="str">
        <f>VLOOKUP($A609,'Medical Examinations'!$A:$J,10,FALSE)</f>
        <v>Normal</v>
      </c>
      <c r="K609">
        <f>VLOOKUP($A609,'Hospitalisation Details'!$A:$K,6,FALSE)</f>
        <v>16199.1</v>
      </c>
      <c r="L609" t="str">
        <f>VLOOKUP($A609,'Hospitalisation Details'!$A:$K,7,FALSE)</f>
        <v>tier - 2</v>
      </c>
      <c r="M609" t="str">
        <f>VLOOKUP($A609,'Hospitalisation Details'!$A:$K,8,FALSE)</f>
        <v>tier - 2</v>
      </c>
      <c r="N609" t="str">
        <f>VLOOKUP($A609,'Hospitalisation Details'!$A:$K,9,FALSE)</f>
        <v>R1012</v>
      </c>
      <c r="O609">
        <f>VLOOKUP($A609,'Hospitalisation Details'!$A:$K,10,FALSE)</f>
        <v>32361</v>
      </c>
      <c r="P609">
        <f>VLOOKUP($A609,'Hospitalisation Details'!$A:$K,11,FALSE)</f>
        <v>34</v>
      </c>
      <c r="Q609" t="str">
        <f>VLOOKUP($A609,'Customer Names'!$A:$E,4,FALSE)</f>
        <v xml:space="preserve"> Hector</v>
      </c>
    </row>
    <row r="610" spans="1:17" x14ac:dyDescent="0.25">
      <c r="A610" s="26" t="s">
        <v>1762</v>
      </c>
      <c r="B610" s="47">
        <f>VLOOKUP($A610,'Medical Examinations'!$A:$J,2,FALSE)</f>
        <v>48.01</v>
      </c>
      <c r="C610" s="47">
        <f>VLOOKUP($A610,'Medical Examinations'!$A:$J,3,FALSE)</f>
        <v>7.3</v>
      </c>
      <c r="D610" s="26" t="str">
        <f>VLOOKUP($A610,'Medical Examinations'!$A:$J,4,FALSE)</f>
        <v>No</v>
      </c>
      <c r="E610" s="26" t="str">
        <f>VLOOKUP($A610,'Medical Examinations'!$A:$J,5,FALSE)</f>
        <v>No</v>
      </c>
      <c r="F610" s="26" t="str">
        <f>VLOOKUP($A610,'Medical Examinations'!$A:$J,6,FALSE)</f>
        <v>No</v>
      </c>
      <c r="G610" s="26">
        <f>VLOOKUP($A610,'Medical Examinations'!$A:$J,7,FALSE)</f>
        <v>0</v>
      </c>
      <c r="H610" s="26" t="str">
        <f>VLOOKUP($A610,'Medical Examinations'!$A:$J,8,FALSE)</f>
        <v>No</v>
      </c>
      <c r="I610" s="26" t="str">
        <f>VLOOKUP($A610,'Medical Examinations'!$A:$J,9,FALSE)</f>
        <v>Obesity</v>
      </c>
      <c r="J610" s="26" t="str">
        <f>VLOOKUP($A610,'Medical Examinations'!$A:$J,10,FALSE)</f>
        <v>Diabetes</v>
      </c>
      <c r="K610">
        <f>VLOOKUP($A610,'Hospitalisation Details'!$A:$K,6,FALSE)</f>
        <v>16190.97</v>
      </c>
      <c r="L610" t="str">
        <f>VLOOKUP($A610,'Hospitalisation Details'!$A:$K,7,FALSE)</f>
        <v>tier - 2</v>
      </c>
      <c r="M610" t="str">
        <f>VLOOKUP($A610,'Hospitalisation Details'!$A:$K,8,FALSE)</f>
        <v>tier - 3</v>
      </c>
      <c r="N610" t="str">
        <f>VLOOKUP($A610,'Hospitalisation Details'!$A:$K,9,FALSE)</f>
        <v>R1012</v>
      </c>
      <c r="O610">
        <f>VLOOKUP($A610,'Hospitalisation Details'!$A:$K,10,FALSE)</f>
        <v>27283</v>
      </c>
      <c r="P610">
        <f>VLOOKUP($A610,'Hospitalisation Details'!$A:$K,11,FALSE)</f>
        <v>48</v>
      </c>
      <c r="Q610" t="str">
        <f>VLOOKUP($A610,'Customer Names'!$A:$E,4,FALSE)</f>
        <v xml:space="preserve"> Mark W.</v>
      </c>
    </row>
    <row r="611" spans="1:17" x14ac:dyDescent="0.25">
      <c r="A611" s="23" t="s">
        <v>1761</v>
      </c>
      <c r="B611" s="48">
        <f>VLOOKUP($A611,'Medical Examinations'!$A:$J,2,FALSE)</f>
        <v>48.32</v>
      </c>
      <c r="C611" s="48">
        <f>VLOOKUP($A611,'Medical Examinations'!$A:$J,3,FALSE)</f>
        <v>5.88</v>
      </c>
      <c r="D611" s="23" t="str">
        <f>VLOOKUP($A611,'Medical Examinations'!$A:$J,4,FALSE)</f>
        <v>No</v>
      </c>
      <c r="E611" s="23" t="str">
        <f>VLOOKUP($A611,'Medical Examinations'!$A:$J,5,FALSE)</f>
        <v>No</v>
      </c>
      <c r="F611" s="23" t="str">
        <f>VLOOKUP($A611,'Medical Examinations'!$A:$J,6,FALSE)</f>
        <v>No</v>
      </c>
      <c r="G611" s="23">
        <f>VLOOKUP($A611,'Medical Examinations'!$A:$J,7,FALSE)</f>
        <v>0</v>
      </c>
      <c r="H611" s="23" t="str">
        <f>VLOOKUP($A611,'Medical Examinations'!$A:$J,8,FALSE)</f>
        <v>No</v>
      </c>
      <c r="I611" s="23" t="str">
        <f>VLOOKUP($A611,'Medical Examinations'!$A:$J,9,FALSE)</f>
        <v>Obesity</v>
      </c>
      <c r="J611" s="23" t="str">
        <f>VLOOKUP($A611,'Medical Examinations'!$A:$J,10,FALSE)</f>
        <v>Prediabetes</v>
      </c>
      <c r="K611">
        <f>VLOOKUP($A611,'Hospitalisation Details'!$A:$K,6,FALSE)</f>
        <v>16152.04</v>
      </c>
      <c r="L611" t="str">
        <f>VLOOKUP($A611,'Hospitalisation Details'!$A:$K,7,FALSE)</f>
        <v>tier - 2</v>
      </c>
      <c r="M611" t="str">
        <f>VLOOKUP($A611,'Hospitalisation Details'!$A:$K,8,FALSE)</f>
        <v>tier - 1</v>
      </c>
      <c r="N611" t="str">
        <f>VLOOKUP($A611,'Hospitalisation Details'!$A:$K,9,FALSE)</f>
        <v>R1026</v>
      </c>
      <c r="O611">
        <f>VLOOKUP($A611,'Hospitalisation Details'!$A:$K,10,FALSE)</f>
        <v>30138</v>
      </c>
      <c r="P611">
        <f>VLOOKUP($A611,'Hospitalisation Details'!$A:$K,11,FALSE)</f>
        <v>40</v>
      </c>
      <c r="Q611" t="str">
        <f>VLOOKUP($A611,'Customer Names'!$A:$E,4,FALSE)</f>
        <v xml:space="preserve"> Aubri</v>
      </c>
    </row>
    <row r="612" spans="1:17" x14ac:dyDescent="0.25">
      <c r="A612" s="26" t="s">
        <v>1760</v>
      </c>
      <c r="B612" s="47">
        <f>VLOOKUP($A612,'Medical Examinations'!$A:$J,2,FALSE)</f>
        <v>22.895</v>
      </c>
      <c r="C612" s="47">
        <f>VLOOKUP($A612,'Medical Examinations'!$A:$J,3,FALSE)</f>
        <v>4.0599999999999996</v>
      </c>
      <c r="D612" s="26" t="str">
        <f>VLOOKUP($A612,'Medical Examinations'!$A:$J,4,FALSE)</f>
        <v>No</v>
      </c>
      <c r="E612" s="26" t="str">
        <f>VLOOKUP($A612,'Medical Examinations'!$A:$J,5,FALSE)</f>
        <v>No</v>
      </c>
      <c r="F612" s="26" t="str">
        <f>VLOOKUP($A612,'Medical Examinations'!$A:$J,6,FALSE)</f>
        <v>Yes</v>
      </c>
      <c r="G612" s="26">
        <f>VLOOKUP($A612,'Medical Examinations'!$A:$J,7,FALSE)</f>
        <v>1</v>
      </c>
      <c r="H612" s="26" t="str">
        <f>VLOOKUP($A612,'Medical Examinations'!$A:$J,8,FALSE)</f>
        <v>yes</v>
      </c>
      <c r="I612" s="26" t="str">
        <f>VLOOKUP($A612,'Medical Examinations'!$A:$J,9,FALSE)</f>
        <v>Normal Weight</v>
      </c>
      <c r="J612" s="26" t="str">
        <f>VLOOKUP($A612,'Medical Examinations'!$A:$J,10,FALSE)</f>
        <v>Normal</v>
      </c>
      <c r="K612">
        <f>VLOOKUP($A612,'Hospitalisation Details'!$A:$K,6,FALSE)</f>
        <v>16138.76</v>
      </c>
      <c r="L612" t="str">
        <f>VLOOKUP($A612,'Hospitalisation Details'!$A:$K,7,FALSE)</f>
        <v>tier - 2</v>
      </c>
      <c r="M612" t="str">
        <f>VLOOKUP($A612,'Hospitalisation Details'!$A:$K,8,FALSE)</f>
        <v>tier - 3</v>
      </c>
      <c r="N612" t="str">
        <f>VLOOKUP($A612,'Hospitalisation Details'!$A:$K,9,FALSE)</f>
        <v>R1017</v>
      </c>
      <c r="O612">
        <f>VLOOKUP($A612,'Hospitalisation Details'!$A:$K,10,FALSE)</f>
        <v>34315</v>
      </c>
      <c r="P612">
        <f>VLOOKUP($A612,'Hospitalisation Details'!$A:$K,11,FALSE)</f>
        <v>29</v>
      </c>
      <c r="Q612" t="str">
        <f>VLOOKUP($A612,'Customer Names'!$A:$E,4,FALSE)</f>
        <v xml:space="preserve"> Justin</v>
      </c>
    </row>
    <row r="613" spans="1:17" x14ac:dyDescent="0.25">
      <c r="A613" s="23" t="s">
        <v>1759</v>
      </c>
      <c r="B613" s="48">
        <f>VLOOKUP($A613,'Medical Examinations'!$A:$J,2,FALSE)</f>
        <v>54.85</v>
      </c>
      <c r="C613" s="48">
        <f>VLOOKUP($A613,'Medical Examinations'!$A:$J,3,FALSE)</f>
        <v>4.9000000000000004</v>
      </c>
      <c r="D613" s="23" t="str">
        <f>VLOOKUP($A613,'Medical Examinations'!$A:$J,4,FALSE)</f>
        <v>No</v>
      </c>
      <c r="E613" s="23" t="str">
        <f>VLOOKUP($A613,'Medical Examinations'!$A:$J,5,FALSE)</f>
        <v>No</v>
      </c>
      <c r="F613" s="23" t="str">
        <f>VLOOKUP($A613,'Medical Examinations'!$A:$J,6,FALSE)</f>
        <v>No</v>
      </c>
      <c r="G613" s="23">
        <f>VLOOKUP($A613,'Medical Examinations'!$A:$J,7,FALSE)</f>
        <v>1</v>
      </c>
      <c r="H613" s="23" t="str">
        <f>VLOOKUP($A613,'Medical Examinations'!$A:$J,8,FALSE)</f>
        <v>No</v>
      </c>
      <c r="I613" s="23" t="str">
        <f>VLOOKUP($A613,'Medical Examinations'!$A:$J,9,FALSE)</f>
        <v>Obesity</v>
      </c>
      <c r="J613" s="23" t="str">
        <f>VLOOKUP($A613,'Medical Examinations'!$A:$J,10,FALSE)</f>
        <v>Normal</v>
      </c>
      <c r="K613">
        <f>VLOOKUP($A613,'Hospitalisation Details'!$A:$K,6,FALSE)</f>
        <v>16122.65</v>
      </c>
      <c r="L613" t="str">
        <f>VLOOKUP($A613,'Hospitalisation Details'!$A:$K,7,FALSE)</f>
        <v>tier - 2</v>
      </c>
      <c r="M613" t="str">
        <f>VLOOKUP($A613,'Hospitalisation Details'!$A:$K,8,FALSE)</f>
        <v>tier - 1</v>
      </c>
      <c r="N613" t="str">
        <f>VLOOKUP($A613,'Hospitalisation Details'!$A:$K,9,FALSE)</f>
        <v>R1011</v>
      </c>
      <c r="O613">
        <f>VLOOKUP($A613,'Hospitalisation Details'!$A:$K,10,FALSE)</f>
        <v>32056</v>
      </c>
      <c r="P613">
        <f>VLOOKUP($A613,'Hospitalisation Details'!$A:$K,11,FALSE)</f>
        <v>35</v>
      </c>
      <c r="Q613" t="str">
        <f>VLOOKUP($A613,'Customer Names'!$A:$E,4,FALSE)</f>
        <v xml:space="preserve"> Megan A.</v>
      </c>
    </row>
    <row r="614" spans="1:17" x14ac:dyDescent="0.25">
      <c r="A614" s="26" t="s">
        <v>1758</v>
      </c>
      <c r="B614" s="47">
        <f>VLOOKUP($A614,'Medical Examinations'!$A:$J,2,FALSE)</f>
        <v>21.85</v>
      </c>
      <c r="C614" s="47">
        <f>VLOOKUP($A614,'Medical Examinations'!$A:$J,3,FALSE)</f>
        <v>5.52</v>
      </c>
      <c r="D614" s="26" t="str">
        <f>VLOOKUP($A614,'Medical Examinations'!$A:$J,4,FALSE)</f>
        <v>No</v>
      </c>
      <c r="E614" s="26" t="str">
        <f>VLOOKUP($A614,'Medical Examinations'!$A:$J,5,FALSE)</f>
        <v>No</v>
      </c>
      <c r="F614" s="26" t="str">
        <f>VLOOKUP($A614,'Medical Examinations'!$A:$J,6,FALSE)</f>
        <v>Yes</v>
      </c>
      <c r="G614" s="26">
        <f>VLOOKUP($A614,'Medical Examinations'!$A:$J,7,FALSE)</f>
        <v>1</v>
      </c>
      <c r="H614" s="26" t="str">
        <f>VLOOKUP($A614,'Medical Examinations'!$A:$J,8,FALSE)</f>
        <v>yes</v>
      </c>
      <c r="I614" s="26" t="str">
        <f>VLOOKUP($A614,'Medical Examinations'!$A:$J,9,FALSE)</f>
        <v>Normal Weight</v>
      </c>
      <c r="J614" s="26" t="str">
        <f>VLOOKUP($A614,'Medical Examinations'!$A:$J,10,FALSE)</f>
        <v>Normal</v>
      </c>
      <c r="K614">
        <f>VLOOKUP($A614,'Hospitalisation Details'!$A:$K,6,FALSE)</f>
        <v>16115.3</v>
      </c>
      <c r="L614" t="str">
        <f>VLOOKUP($A614,'Hospitalisation Details'!$A:$K,7,FALSE)</f>
        <v>tier - 2</v>
      </c>
      <c r="M614" t="str">
        <f>VLOOKUP($A614,'Hospitalisation Details'!$A:$K,8,FALSE)</f>
        <v>tier - 1</v>
      </c>
      <c r="N614" t="str">
        <f>VLOOKUP($A614,'Hospitalisation Details'!$A:$K,9,FALSE)</f>
        <v>R1024</v>
      </c>
      <c r="O614">
        <f>VLOOKUP($A614,'Hospitalisation Details'!$A:$K,10,FALSE)</f>
        <v>34189</v>
      </c>
      <c r="P614">
        <f>VLOOKUP($A614,'Hospitalisation Details'!$A:$K,11,FALSE)</f>
        <v>29</v>
      </c>
      <c r="Q614" t="str">
        <f>VLOOKUP($A614,'Customer Names'!$A:$E,4,FALSE)</f>
        <v xml:space="preserve"> Erika M.</v>
      </c>
    </row>
    <row r="615" spans="1:17" x14ac:dyDescent="0.25">
      <c r="A615" s="23" t="s">
        <v>1757</v>
      </c>
      <c r="B615" s="48">
        <f>VLOOKUP($A615,'Medical Examinations'!$A:$J,2,FALSE)</f>
        <v>51.86</v>
      </c>
      <c r="C615" s="48">
        <f>VLOOKUP($A615,'Medical Examinations'!$A:$J,3,FALSE)</f>
        <v>5.2</v>
      </c>
      <c r="D615" s="23" t="str">
        <f>VLOOKUP($A615,'Medical Examinations'!$A:$J,4,FALSE)</f>
        <v>yes</v>
      </c>
      <c r="E615" s="23" t="str">
        <f>VLOOKUP($A615,'Medical Examinations'!$A:$J,5,FALSE)</f>
        <v>No</v>
      </c>
      <c r="F615" s="23" t="str">
        <f>VLOOKUP($A615,'Medical Examinations'!$A:$J,6,FALSE)</f>
        <v>No</v>
      </c>
      <c r="G615" s="23">
        <f>VLOOKUP($A615,'Medical Examinations'!$A:$J,7,FALSE)</f>
        <v>0</v>
      </c>
      <c r="H615" s="23" t="str">
        <f>VLOOKUP($A615,'Medical Examinations'!$A:$J,8,FALSE)</f>
        <v>No</v>
      </c>
      <c r="I615" s="23" t="str">
        <f>VLOOKUP($A615,'Medical Examinations'!$A:$J,9,FALSE)</f>
        <v>Obesity</v>
      </c>
      <c r="J615" s="23" t="str">
        <f>VLOOKUP($A615,'Medical Examinations'!$A:$J,10,FALSE)</f>
        <v>Normal</v>
      </c>
      <c r="K615">
        <f>VLOOKUP($A615,'Hospitalisation Details'!$A:$K,6,FALSE)</f>
        <v>16097.94</v>
      </c>
      <c r="L615" t="str">
        <f>VLOOKUP($A615,'Hospitalisation Details'!$A:$K,7,FALSE)</f>
        <v>tier - 2</v>
      </c>
      <c r="M615" t="str">
        <f>VLOOKUP($A615,'Hospitalisation Details'!$A:$K,8,FALSE)</f>
        <v>tier - 3</v>
      </c>
      <c r="N615" t="str">
        <f>VLOOKUP($A615,'Hospitalisation Details'!$A:$K,9,FALSE)</f>
        <v>R1012</v>
      </c>
      <c r="O615">
        <f>VLOOKUP($A615,'Hospitalisation Details'!$A:$K,10,FALSE)</f>
        <v>31286</v>
      </c>
      <c r="P615">
        <f>VLOOKUP($A615,'Hospitalisation Details'!$A:$K,11,FALSE)</f>
        <v>37</v>
      </c>
      <c r="Q615" t="str">
        <f>VLOOKUP($A615,'Customer Names'!$A:$E,4,FALSE)</f>
        <v xml:space="preserve"> Daniel G.</v>
      </c>
    </row>
    <row r="616" spans="1:17" x14ac:dyDescent="0.25">
      <c r="A616" s="26" t="s">
        <v>1756</v>
      </c>
      <c r="B616" s="47">
        <f>VLOOKUP($A616,'Medical Examinations'!$A:$J,2,FALSE)</f>
        <v>39.049999999999997</v>
      </c>
      <c r="C616" s="47">
        <f>VLOOKUP($A616,'Medical Examinations'!$A:$J,3,FALSE)</f>
        <v>7.59</v>
      </c>
      <c r="D616" s="26" t="str">
        <f>VLOOKUP($A616,'Medical Examinations'!$A:$J,4,FALSE)</f>
        <v>No</v>
      </c>
      <c r="E616" s="26" t="str">
        <f>VLOOKUP($A616,'Medical Examinations'!$A:$J,5,FALSE)</f>
        <v>No</v>
      </c>
      <c r="F616" s="26" t="str">
        <f>VLOOKUP($A616,'Medical Examinations'!$A:$J,6,FALSE)</f>
        <v>No</v>
      </c>
      <c r="G616" s="26">
        <f>VLOOKUP($A616,'Medical Examinations'!$A:$J,7,FALSE)</f>
        <v>3</v>
      </c>
      <c r="H616" s="26" t="str">
        <f>VLOOKUP($A616,'Medical Examinations'!$A:$J,8,FALSE)</f>
        <v>No</v>
      </c>
      <c r="I616" s="26" t="str">
        <f>VLOOKUP($A616,'Medical Examinations'!$A:$J,9,FALSE)</f>
        <v>Obesity</v>
      </c>
      <c r="J616" s="26" t="str">
        <f>VLOOKUP($A616,'Medical Examinations'!$A:$J,10,FALSE)</f>
        <v>Diabetes</v>
      </c>
      <c r="K616">
        <f>VLOOKUP($A616,'Hospitalisation Details'!$A:$K,6,FALSE)</f>
        <v>16085.13</v>
      </c>
      <c r="L616" t="str">
        <f>VLOOKUP($A616,'Hospitalisation Details'!$A:$K,7,FALSE)</f>
        <v>tier - 2</v>
      </c>
      <c r="M616" t="str">
        <f>VLOOKUP($A616,'Hospitalisation Details'!$A:$K,8,FALSE)</f>
        <v>tier - 2</v>
      </c>
      <c r="N616" t="str">
        <f>VLOOKUP($A616,'Hospitalisation Details'!$A:$K,9,FALSE)</f>
        <v>R1013</v>
      </c>
      <c r="O616">
        <f>VLOOKUP($A616,'Hospitalisation Details'!$A:$K,10,FALSE)</f>
        <v>21357</v>
      </c>
      <c r="P616">
        <f>VLOOKUP($A616,'Hospitalisation Details'!$A:$K,11,FALSE)</f>
        <v>64</v>
      </c>
      <c r="Q616" t="str">
        <f>VLOOKUP($A616,'Customer Names'!$A:$E,4,FALSE)</f>
        <v xml:space="preserve"> Devin C.</v>
      </c>
    </row>
    <row r="617" spans="1:17" x14ac:dyDescent="0.25">
      <c r="A617" s="23" t="s">
        <v>1755</v>
      </c>
      <c r="B617" s="48">
        <f>VLOOKUP($A617,'Medical Examinations'!$A:$J,2,FALSE)</f>
        <v>31.824999999999999</v>
      </c>
      <c r="C617" s="48">
        <f>VLOOKUP($A617,'Medical Examinations'!$A:$J,3,FALSE)</f>
        <v>8.2799999999999994</v>
      </c>
      <c r="D617" s="23" t="str">
        <f>VLOOKUP($A617,'Medical Examinations'!$A:$J,4,FALSE)</f>
        <v>No</v>
      </c>
      <c r="E617" s="23" t="str">
        <f>VLOOKUP($A617,'Medical Examinations'!$A:$J,5,FALSE)</f>
        <v>No</v>
      </c>
      <c r="F617" s="23" t="str">
        <f>VLOOKUP($A617,'Medical Examinations'!$A:$J,6,FALSE)</f>
        <v>No</v>
      </c>
      <c r="G617" s="23">
        <f>VLOOKUP($A617,'Medical Examinations'!$A:$J,7,FALSE)</f>
        <v>3</v>
      </c>
      <c r="H617" s="23" t="str">
        <f>VLOOKUP($A617,'Medical Examinations'!$A:$J,8,FALSE)</f>
        <v>No</v>
      </c>
      <c r="I617" s="23" t="str">
        <f>VLOOKUP($A617,'Medical Examinations'!$A:$J,9,FALSE)</f>
        <v>Obesity</v>
      </c>
      <c r="J617" s="23" t="str">
        <f>VLOOKUP($A617,'Medical Examinations'!$A:$J,10,FALSE)</f>
        <v>Diabetes</v>
      </c>
      <c r="K617">
        <f>VLOOKUP($A617,'Hospitalisation Details'!$A:$K,6,FALSE)</f>
        <v>16069.08</v>
      </c>
      <c r="L617" t="str">
        <f>VLOOKUP($A617,'Hospitalisation Details'!$A:$K,7,FALSE)</f>
        <v>tier - 2</v>
      </c>
      <c r="M617" t="str">
        <f>VLOOKUP($A617,'Hospitalisation Details'!$A:$K,8,FALSE)</f>
        <v>tier - 2</v>
      </c>
      <c r="N617" t="str">
        <f>VLOOKUP($A617,'Hospitalisation Details'!$A:$K,9,FALSE)</f>
        <v>R1024</v>
      </c>
      <c r="O617">
        <f>VLOOKUP($A617,'Hospitalisation Details'!$A:$K,10,FALSE)</f>
        <v>21480</v>
      </c>
      <c r="P617">
        <f>VLOOKUP($A617,'Hospitalisation Details'!$A:$K,11,FALSE)</f>
        <v>64</v>
      </c>
      <c r="Q617" t="str">
        <f>VLOOKUP($A617,'Customer Names'!$A:$E,4,FALSE)</f>
        <v xml:space="preserve"> Louise A</v>
      </c>
    </row>
    <row r="618" spans="1:17" x14ac:dyDescent="0.25">
      <c r="A618" s="26" t="s">
        <v>1754</v>
      </c>
      <c r="B618" s="47">
        <f>VLOOKUP($A618,'Medical Examinations'!$A:$J,2,FALSE)</f>
        <v>46.43</v>
      </c>
      <c r="C618" s="47">
        <f>VLOOKUP($A618,'Medical Examinations'!$A:$J,3,FALSE)</f>
        <v>6.72</v>
      </c>
      <c r="D618" s="26" t="str">
        <f>VLOOKUP($A618,'Medical Examinations'!$A:$J,4,FALSE)</f>
        <v>No</v>
      </c>
      <c r="E618" s="26" t="str">
        <f>VLOOKUP($A618,'Medical Examinations'!$A:$J,5,FALSE)</f>
        <v>No</v>
      </c>
      <c r="F618" s="26" t="str">
        <f>VLOOKUP($A618,'Medical Examinations'!$A:$J,6,FALSE)</f>
        <v>No</v>
      </c>
      <c r="G618" s="26">
        <f>VLOOKUP($A618,'Medical Examinations'!$A:$J,7,FALSE)</f>
        <v>0</v>
      </c>
      <c r="H618" s="26" t="str">
        <f>VLOOKUP($A618,'Medical Examinations'!$A:$J,8,FALSE)</f>
        <v>No</v>
      </c>
      <c r="I618" s="26" t="str">
        <f>VLOOKUP($A618,'Medical Examinations'!$A:$J,9,FALSE)</f>
        <v>Obesity</v>
      </c>
      <c r="J618" s="26" t="str">
        <f>VLOOKUP($A618,'Medical Examinations'!$A:$J,10,FALSE)</f>
        <v>Diabetes</v>
      </c>
      <c r="K618">
        <f>VLOOKUP($A618,'Hospitalisation Details'!$A:$K,6,FALSE)</f>
        <v>16062.89</v>
      </c>
      <c r="L618" t="str">
        <f>VLOOKUP($A618,'Hospitalisation Details'!$A:$K,7,FALSE)</f>
        <v>tier - 2</v>
      </c>
      <c r="M618" t="str">
        <f>VLOOKUP($A618,'Hospitalisation Details'!$A:$K,8,FALSE)</f>
        <v>tier - 2</v>
      </c>
      <c r="N618" t="str">
        <f>VLOOKUP($A618,'Hospitalisation Details'!$A:$K,9,FALSE)</f>
        <v>R1026</v>
      </c>
      <c r="O618">
        <f>VLOOKUP($A618,'Hospitalisation Details'!$A:$K,10,FALSE)</f>
        <v>28749</v>
      </c>
      <c r="P618">
        <f>VLOOKUP($A618,'Hospitalisation Details'!$A:$K,11,FALSE)</f>
        <v>44</v>
      </c>
      <c r="Q618" t="str">
        <f>VLOOKUP($A618,'Customer Names'!$A:$E,4,FALSE)</f>
        <v xml:space="preserve"> Sarah</v>
      </c>
    </row>
    <row r="619" spans="1:17" x14ac:dyDescent="0.25">
      <c r="A619" s="23" t="s">
        <v>1753</v>
      </c>
      <c r="B619" s="48">
        <f>VLOOKUP($A619,'Medical Examinations'!$A:$J,2,FALSE)</f>
        <v>53.63</v>
      </c>
      <c r="C619" s="48">
        <f>VLOOKUP($A619,'Medical Examinations'!$A:$J,3,FALSE)</f>
        <v>5.47</v>
      </c>
      <c r="D619" s="23" t="str">
        <f>VLOOKUP($A619,'Medical Examinations'!$A:$J,4,FALSE)</f>
        <v>yes</v>
      </c>
      <c r="E619" s="23" t="str">
        <f>VLOOKUP($A619,'Medical Examinations'!$A:$J,5,FALSE)</f>
        <v>No</v>
      </c>
      <c r="F619" s="23" t="str">
        <f>VLOOKUP($A619,'Medical Examinations'!$A:$J,6,FALSE)</f>
        <v>No</v>
      </c>
      <c r="G619" s="23">
        <f>VLOOKUP($A619,'Medical Examinations'!$A:$J,7,FALSE)</f>
        <v>1</v>
      </c>
      <c r="H619" s="23" t="str">
        <f>VLOOKUP($A619,'Medical Examinations'!$A:$J,8,FALSE)</f>
        <v>No</v>
      </c>
      <c r="I619" s="23" t="str">
        <f>VLOOKUP($A619,'Medical Examinations'!$A:$J,9,FALSE)</f>
        <v>Obesity</v>
      </c>
      <c r="J619" s="23" t="str">
        <f>VLOOKUP($A619,'Medical Examinations'!$A:$J,10,FALSE)</f>
        <v>Normal</v>
      </c>
      <c r="K619">
        <f>VLOOKUP($A619,'Hospitalisation Details'!$A:$K,6,FALSE)</f>
        <v>16059.06</v>
      </c>
      <c r="L619" t="str">
        <f>VLOOKUP($A619,'Hospitalisation Details'!$A:$K,7,FALSE)</f>
        <v>tier - 2</v>
      </c>
      <c r="M619" t="str">
        <f>VLOOKUP($A619,'Hospitalisation Details'!$A:$K,8,FALSE)</f>
        <v>tier - 3</v>
      </c>
      <c r="N619" t="str">
        <f>VLOOKUP($A619,'Hospitalisation Details'!$A:$K,9,FALSE)</f>
        <v>R1012</v>
      </c>
      <c r="O619">
        <f>VLOOKUP($A619,'Hospitalisation Details'!$A:$K,10,FALSE)</f>
        <v>32482</v>
      </c>
      <c r="P619">
        <f>VLOOKUP($A619,'Hospitalisation Details'!$A:$K,11,FALSE)</f>
        <v>34</v>
      </c>
      <c r="Q619" t="str">
        <f>VLOOKUP($A619,'Customer Names'!$A:$E,4,FALSE)</f>
        <v xml:space="preserve"> Amy</v>
      </c>
    </row>
    <row r="620" spans="1:17" x14ac:dyDescent="0.25">
      <c r="A620" s="26" t="s">
        <v>1752</v>
      </c>
      <c r="B620" s="47">
        <f>VLOOKUP($A620,'Medical Examinations'!$A:$J,2,FALSE)</f>
        <v>48.7</v>
      </c>
      <c r="C620" s="47">
        <f>VLOOKUP($A620,'Medical Examinations'!$A:$J,3,FALSE)</f>
        <v>4.71</v>
      </c>
      <c r="D620" s="26" t="str">
        <f>VLOOKUP($A620,'Medical Examinations'!$A:$J,4,FALSE)</f>
        <v>No</v>
      </c>
      <c r="E620" s="26" t="str">
        <f>VLOOKUP($A620,'Medical Examinations'!$A:$J,5,FALSE)</f>
        <v>No</v>
      </c>
      <c r="F620" s="26" t="str">
        <f>VLOOKUP($A620,'Medical Examinations'!$A:$J,6,FALSE)</f>
        <v>No</v>
      </c>
      <c r="G620" s="26">
        <f>VLOOKUP($A620,'Medical Examinations'!$A:$J,7,FALSE)</f>
        <v>0</v>
      </c>
      <c r="H620" s="26" t="str">
        <f>VLOOKUP($A620,'Medical Examinations'!$A:$J,8,FALSE)</f>
        <v>No</v>
      </c>
      <c r="I620" s="26" t="str">
        <f>VLOOKUP($A620,'Medical Examinations'!$A:$J,9,FALSE)</f>
        <v>Obesity</v>
      </c>
      <c r="J620" s="26" t="str">
        <f>VLOOKUP($A620,'Medical Examinations'!$A:$J,10,FALSE)</f>
        <v>Normal</v>
      </c>
      <c r="K620">
        <f>VLOOKUP($A620,'Hospitalisation Details'!$A:$K,6,FALSE)</f>
        <v>15966.19</v>
      </c>
      <c r="L620" t="str">
        <f>VLOOKUP($A620,'Hospitalisation Details'!$A:$K,7,FALSE)</f>
        <v>tier - 2</v>
      </c>
      <c r="M620" t="str">
        <f>VLOOKUP($A620,'Hospitalisation Details'!$A:$K,8,FALSE)</f>
        <v>tier - 2</v>
      </c>
      <c r="N620" t="str">
        <f>VLOOKUP($A620,'Hospitalisation Details'!$A:$K,9,FALSE)</f>
        <v>R1012</v>
      </c>
      <c r="O620">
        <f>VLOOKUP($A620,'Hospitalisation Details'!$A:$K,10,FALSE)</f>
        <v>29483</v>
      </c>
      <c r="P620">
        <f>VLOOKUP($A620,'Hospitalisation Details'!$A:$K,11,FALSE)</f>
        <v>42</v>
      </c>
      <c r="Q620" t="str">
        <f>VLOOKUP($A620,'Customer Names'!$A:$E,4,FALSE)</f>
        <v xml:space="preserve"> Brittany L.</v>
      </c>
    </row>
    <row r="621" spans="1:17" x14ac:dyDescent="0.25">
      <c r="A621" s="23" t="s">
        <v>1751</v>
      </c>
      <c r="B621" s="48">
        <f>VLOOKUP($A621,'Medical Examinations'!$A:$J,2,FALSE)</f>
        <v>48.81</v>
      </c>
      <c r="C621" s="48">
        <f>VLOOKUP($A621,'Medical Examinations'!$A:$J,3,FALSE)</f>
        <v>5.49</v>
      </c>
      <c r="D621" s="23" t="str">
        <f>VLOOKUP($A621,'Medical Examinations'!$A:$J,4,FALSE)</f>
        <v>No</v>
      </c>
      <c r="E621" s="23" t="str">
        <f>VLOOKUP($A621,'Medical Examinations'!$A:$J,5,FALSE)</f>
        <v>No</v>
      </c>
      <c r="F621" s="23" t="str">
        <f>VLOOKUP($A621,'Medical Examinations'!$A:$J,6,FALSE)</f>
        <v>No</v>
      </c>
      <c r="G621" s="23">
        <f>VLOOKUP($A621,'Medical Examinations'!$A:$J,7,FALSE)</f>
        <v>0</v>
      </c>
      <c r="H621" s="23" t="str">
        <f>VLOOKUP($A621,'Medical Examinations'!$A:$J,8,FALSE)</f>
        <v>No</v>
      </c>
      <c r="I621" s="23" t="str">
        <f>VLOOKUP($A621,'Medical Examinations'!$A:$J,9,FALSE)</f>
        <v>Obesity</v>
      </c>
      <c r="J621" s="23" t="str">
        <f>VLOOKUP($A621,'Medical Examinations'!$A:$J,10,FALSE)</f>
        <v>Normal</v>
      </c>
      <c r="K621">
        <f>VLOOKUP($A621,'Hospitalisation Details'!$A:$K,6,FALSE)</f>
        <v>15965.29</v>
      </c>
      <c r="L621" t="str">
        <f>VLOOKUP($A621,'Hospitalisation Details'!$A:$K,7,FALSE)</f>
        <v>tier - 2</v>
      </c>
      <c r="M621" t="str">
        <f>VLOOKUP($A621,'Hospitalisation Details'!$A:$K,8,FALSE)</f>
        <v>tier - 1</v>
      </c>
      <c r="N621" t="str">
        <f>VLOOKUP($A621,'Hospitalisation Details'!$A:$K,9,FALSE)</f>
        <v>R1012</v>
      </c>
      <c r="O621">
        <f>VLOOKUP($A621,'Hospitalisation Details'!$A:$K,10,FALSE)</f>
        <v>30156</v>
      </c>
      <c r="P621">
        <f>VLOOKUP($A621,'Hospitalisation Details'!$A:$K,11,FALSE)</f>
        <v>40</v>
      </c>
      <c r="Q621" t="str">
        <f>VLOOKUP($A621,'Customer Names'!$A:$E,4,FALSE)</f>
        <v xml:space="preserve"> Jessica L</v>
      </c>
    </row>
    <row r="622" spans="1:17" x14ac:dyDescent="0.25">
      <c r="A622" s="26" t="s">
        <v>1750</v>
      </c>
      <c r="B622" s="47">
        <f>VLOOKUP($A622,'Medical Examinations'!$A:$J,2,FALSE)</f>
        <v>47.53</v>
      </c>
      <c r="C622" s="47">
        <f>VLOOKUP($A622,'Medical Examinations'!$A:$J,3,FALSE)</f>
        <v>4.72</v>
      </c>
      <c r="D622" s="26" t="str">
        <f>VLOOKUP($A622,'Medical Examinations'!$A:$J,4,FALSE)</f>
        <v>No</v>
      </c>
      <c r="E622" s="26" t="str">
        <f>VLOOKUP($A622,'Medical Examinations'!$A:$J,5,FALSE)</f>
        <v>No</v>
      </c>
      <c r="F622" s="26" t="str">
        <f>VLOOKUP($A622,'Medical Examinations'!$A:$J,6,FALSE)</f>
        <v>No</v>
      </c>
      <c r="G622" s="26">
        <f>VLOOKUP($A622,'Medical Examinations'!$A:$J,7,FALSE)</f>
        <v>0</v>
      </c>
      <c r="H622" s="26" t="str">
        <f>VLOOKUP($A622,'Medical Examinations'!$A:$J,8,FALSE)</f>
        <v>No</v>
      </c>
      <c r="I622" s="26" t="str">
        <f>VLOOKUP($A622,'Medical Examinations'!$A:$J,9,FALSE)</f>
        <v>Obesity</v>
      </c>
      <c r="J622" s="26" t="str">
        <f>VLOOKUP($A622,'Medical Examinations'!$A:$J,10,FALSE)</f>
        <v>Normal</v>
      </c>
      <c r="K622">
        <f>VLOOKUP($A622,'Hospitalisation Details'!$A:$K,6,FALSE)</f>
        <v>15922.29</v>
      </c>
      <c r="L622" t="str">
        <f>VLOOKUP($A622,'Hospitalisation Details'!$A:$K,7,FALSE)</f>
        <v>tier - 2</v>
      </c>
      <c r="M622" t="str">
        <f>VLOOKUP($A622,'Hospitalisation Details'!$A:$K,8,FALSE)</f>
        <v>tier - 3</v>
      </c>
      <c r="N622" t="str">
        <f>VLOOKUP($A622,'Hospitalisation Details'!$A:$K,9,FALSE)</f>
        <v>R1026</v>
      </c>
      <c r="O622">
        <f>VLOOKUP($A622,'Hospitalisation Details'!$A:$K,10,FALSE)</f>
        <v>29506</v>
      </c>
      <c r="P622">
        <f>VLOOKUP($A622,'Hospitalisation Details'!$A:$K,11,FALSE)</f>
        <v>42</v>
      </c>
      <c r="Q622" t="str">
        <f>VLOOKUP($A622,'Customer Names'!$A:$E,4,FALSE)</f>
        <v xml:space="preserve"> Kristina K</v>
      </c>
    </row>
    <row r="623" spans="1:17" x14ac:dyDescent="0.25">
      <c r="A623" s="23" t="s">
        <v>1749</v>
      </c>
      <c r="B623" s="48">
        <f>VLOOKUP($A623,'Medical Examinations'!$A:$J,2,FALSE)</f>
        <v>36.85</v>
      </c>
      <c r="C623" s="48">
        <f>VLOOKUP($A623,'Medical Examinations'!$A:$J,3,FALSE)</f>
        <v>6.7</v>
      </c>
      <c r="D623" s="23" t="str">
        <f>VLOOKUP($A623,'Medical Examinations'!$A:$J,4,FALSE)</f>
        <v>No</v>
      </c>
      <c r="E623" s="23" t="str">
        <f>VLOOKUP($A623,'Medical Examinations'!$A:$J,5,FALSE)</f>
        <v>No</v>
      </c>
      <c r="F623" s="23" t="str">
        <f>VLOOKUP($A623,'Medical Examinations'!$A:$J,6,FALSE)</f>
        <v>No</v>
      </c>
      <c r="G623" s="23">
        <f>VLOOKUP($A623,'Medical Examinations'!$A:$J,7,FALSE)</f>
        <v>0</v>
      </c>
      <c r="H623" s="23" t="str">
        <f>VLOOKUP($A623,'Medical Examinations'!$A:$J,8,FALSE)</f>
        <v>No</v>
      </c>
      <c r="I623" s="23" t="str">
        <f>VLOOKUP($A623,'Medical Examinations'!$A:$J,9,FALSE)</f>
        <v>Obesity</v>
      </c>
      <c r="J623" s="23" t="str">
        <f>VLOOKUP($A623,'Medical Examinations'!$A:$J,10,FALSE)</f>
        <v>Diabetes</v>
      </c>
      <c r="K623">
        <f>VLOOKUP($A623,'Hospitalisation Details'!$A:$K,6,FALSE)</f>
        <v>15840.81</v>
      </c>
      <c r="L623" t="str">
        <f>VLOOKUP($A623,'Hospitalisation Details'!$A:$K,7,FALSE)</f>
        <v>tier - 2</v>
      </c>
      <c r="M623" t="str">
        <f>VLOOKUP($A623,'Hospitalisation Details'!$A:$K,8,FALSE)</f>
        <v>tier - 1</v>
      </c>
      <c r="N623" t="str">
        <f>VLOOKUP($A623,'Hospitalisation Details'!$A:$K,9,FALSE)</f>
        <v>R1022</v>
      </c>
      <c r="O623">
        <f>VLOOKUP($A623,'Hospitalisation Details'!$A:$K,10,FALSE)</f>
        <v>23005</v>
      </c>
      <c r="P623">
        <f>VLOOKUP($A623,'Hospitalisation Details'!$A:$K,11,FALSE)</f>
        <v>60</v>
      </c>
      <c r="Q623" t="str">
        <f>VLOOKUP($A623,'Customer Names'!$A:$E,4,FALSE)</f>
        <v xml:space="preserve"> Brad</v>
      </c>
    </row>
    <row r="624" spans="1:17" x14ac:dyDescent="0.25">
      <c r="A624" s="26" t="s">
        <v>1748</v>
      </c>
      <c r="B624" s="47">
        <f>VLOOKUP($A624,'Medical Examinations'!$A:$J,2,FALSE)</f>
        <v>29.3</v>
      </c>
      <c r="C624" s="47">
        <f>VLOOKUP($A624,'Medical Examinations'!$A:$J,3,FALSE)</f>
        <v>5.5</v>
      </c>
      <c r="D624" s="26" t="str">
        <f>VLOOKUP($A624,'Medical Examinations'!$A:$J,4,FALSE)</f>
        <v>No</v>
      </c>
      <c r="E624" s="26" t="str">
        <f>VLOOKUP($A624,'Medical Examinations'!$A:$J,5,FALSE)</f>
        <v>No</v>
      </c>
      <c r="F624" s="26" t="str">
        <f>VLOOKUP($A624,'Medical Examinations'!$A:$J,6,FALSE)</f>
        <v>No</v>
      </c>
      <c r="G624" s="26">
        <f>VLOOKUP($A624,'Medical Examinations'!$A:$J,7,FALSE)</f>
        <v>0</v>
      </c>
      <c r="H624" s="26" t="str">
        <f>VLOOKUP($A624,'Medical Examinations'!$A:$J,8,FALSE)</f>
        <v>No</v>
      </c>
      <c r="I624" s="26" t="str">
        <f>VLOOKUP($A624,'Medical Examinations'!$A:$J,9,FALSE)</f>
        <v>Overweight</v>
      </c>
      <c r="J624" s="26" t="str">
        <f>VLOOKUP($A624,'Medical Examinations'!$A:$J,10,FALSE)</f>
        <v>Normal</v>
      </c>
      <c r="K624">
        <f>VLOOKUP($A624,'Hospitalisation Details'!$A:$K,6,FALSE)</f>
        <v>15828.82</v>
      </c>
      <c r="L624" t="str">
        <f>VLOOKUP($A624,'Hospitalisation Details'!$A:$K,7,FALSE)</f>
        <v>tier - 2</v>
      </c>
      <c r="M624" t="str">
        <f>VLOOKUP($A624,'Hospitalisation Details'!$A:$K,8,FALSE)</f>
        <v>tier - 3</v>
      </c>
      <c r="N624" t="str">
        <f>VLOOKUP($A624,'Hospitalisation Details'!$A:$K,9,FALSE)</f>
        <v>R1011</v>
      </c>
      <c r="O624">
        <f>VLOOKUP($A624,'Hospitalisation Details'!$A:$K,10,FALSE)</f>
        <v>30266</v>
      </c>
      <c r="P624">
        <f>VLOOKUP($A624,'Hospitalisation Details'!$A:$K,11,FALSE)</f>
        <v>40</v>
      </c>
      <c r="Q624" t="str">
        <f>VLOOKUP($A624,'Customer Names'!$A:$E,4,FALSE)</f>
        <v xml:space="preserve"> Margaret O</v>
      </c>
    </row>
    <row r="625" spans="1:17" x14ac:dyDescent="0.25">
      <c r="A625" s="23" t="s">
        <v>1747</v>
      </c>
      <c r="B625" s="48">
        <f>VLOOKUP($A625,'Medical Examinations'!$A:$J,2,FALSE)</f>
        <v>19.3</v>
      </c>
      <c r="C625" s="48">
        <f>VLOOKUP($A625,'Medical Examinations'!$A:$J,3,FALSE)</f>
        <v>4.46</v>
      </c>
      <c r="D625" s="23" t="str">
        <f>VLOOKUP($A625,'Medical Examinations'!$A:$J,4,FALSE)</f>
        <v>No</v>
      </c>
      <c r="E625" s="23" t="str">
        <f>VLOOKUP($A625,'Medical Examinations'!$A:$J,5,FALSE)</f>
        <v>No</v>
      </c>
      <c r="F625" s="23" t="str">
        <f>VLOOKUP($A625,'Medical Examinations'!$A:$J,6,FALSE)</f>
        <v>No</v>
      </c>
      <c r="G625" s="23">
        <f>VLOOKUP($A625,'Medical Examinations'!$A:$J,7,FALSE)</f>
        <v>1</v>
      </c>
      <c r="H625" s="23" t="str">
        <f>VLOOKUP($A625,'Medical Examinations'!$A:$J,8,FALSE)</f>
        <v>yes</v>
      </c>
      <c r="I625" s="23" t="str">
        <f>VLOOKUP($A625,'Medical Examinations'!$A:$J,9,FALSE)</f>
        <v>Normal Weight</v>
      </c>
      <c r="J625" s="23" t="str">
        <f>VLOOKUP($A625,'Medical Examinations'!$A:$J,10,FALSE)</f>
        <v>Normal</v>
      </c>
      <c r="K625">
        <f>VLOOKUP($A625,'Hospitalisation Details'!$A:$K,6,FALSE)</f>
        <v>15820.7</v>
      </c>
      <c r="L625" t="str">
        <f>VLOOKUP($A625,'Hospitalisation Details'!$A:$K,7,FALSE)</f>
        <v>tier - 2</v>
      </c>
      <c r="M625" t="str">
        <f>VLOOKUP($A625,'Hospitalisation Details'!$A:$K,8,FALSE)</f>
        <v>tier - 3</v>
      </c>
      <c r="N625" t="str">
        <f>VLOOKUP($A625,'Hospitalisation Details'!$A:$K,9,FALSE)</f>
        <v>R1011</v>
      </c>
      <c r="O625">
        <f>VLOOKUP($A625,'Hospitalisation Details'!$A:$K,10,FALSE)</f>
        <v>30859</v>
      </c>
      <c r="P625">
        <f>VLOOKUP($A625,'Hospitalisation Details'!$A:$K,11,FALSE)</f>
        <v>38</v>
      </c>
      <c r="Q625" t="str">
        <f>VLOOKUP($A625,'Customer Names'!$A:$E,4,FALSE)</f>
        <v xml:space="preserve"> Craig R.</v>
      </c>
    </row>
    <row r="626" spans="1:17" x14ac:dyDescent="0.25">
      <c r="A626" s="26" t="s">
        <v>1746</v>
      </c>
      <c r="B626" s="47">
        <f>VLOOKUP($A626,'Medical Examinations'!$A:$J,2,FALSE)</f>
        <v>24.13</v>
      </c>
      <c r="C626" s="47">
        <f>VLOOKUP($A626,'Medical Examinations'!$A:$J,3,FALSE)</f>
        <v>5.29</v>
      </c>
      <c r="D626" s="26" t="str">
        <f>VLOOKUP($A626,'Medical Examinations'!$A:$J,4,FALSE)</f>
        <v>yes</v>
      </c>
      <c r="E626" s="26" t="str">
        <f>VLOOKUP($A626,'Medical Examinations'!$A:$J,5,FALSE)</f>
        <v>No</v>
      </c>
      <c r="F626" s="26" t="str">
        <f>VLOOKUP($A626,'Medical Examinations'!$A:$J,6,FALSE)</f>
        <v>Yes</v>
      </c>
      <c r="G626" s="26">
        <f>VLOOKUP($A626,'Medical Examinations'!$A:$J,7,FALSE)</f>
        <v>1</v>
      </c>
      <c r="H626" s="26" t="str">
        <f>VLOOKUP($A626,'Medical Examinations'!$A:$J,8,FALSE)</f>
        <v>yes</v>
      </c>
      <c r="I626" s="26" t="str">
        <f>VLOOKUP($A626,'Medical Examinations'!$A:$J,9,FALSE)</f>
        <v>Normal Weight</v>
      </c>
      <c r="J626" s="26" t="str">
        <f>VLOOKUP($A626,'Medical Examinations'!$A:$J,10,FALSE)</f>
        <v>Normal</v>
      </c>
      <c r="K626">
        <f>VLOOKUP($A626,'Hospitalisation Details'!$A:$K,6,FALSE)</f>
        <v>15817.99</v>
      </c>
      <c r="L626" t="str">
        <f>VLOOKUP($A626,'Hospitalisation Details'!$A:$K,7,FALSE)</f>
        <v>tier - 2</v>
      </c>
      <c r="M626" t="str">
        <f>VLOOKUP($A626,'Hospitalisation Details'!$A:$K,8,FALSE)</f>
        <v>tier - 2</v>
      </c>
      <c r="N626" t="str">
        <f>VLOOKUP($A626,'Hospitalisation Details'!$A:$K,9,FALSE)</f>
        <v>R1012</v>
      </c>
      <c r="O626">
        <f>VLOOKUP($A626,'Hospitalisation Details'!$A:$K,10,FALSE)</f>
        <v>35712</v>
      </c>
      <c r="P626">
        <f>VLOOKUP($A626,'Hospitalisation Details'!$A:$K,11,FALSE)</f>
        <v>25</v>
      </c>
      <c r="Q626" t="str">
        <f>VLOOKUP($A626,'Customer Names'!$A:$E,4,FALSE)</f>
        <v xml:space="preserve"> Simo</v>
      </c>
    </row>
    <row r="627" spans="1:17" x14ac:dyDescent="0.25">
      <c r="A627" s="23" t="s">
        <v>1745</v>
      </c>
      <c r="B627" s="48">
        <f>VLOOKUP($A627,'Medical Examinations'!$A:$J,2,FALSE)</f>
        <v>46.7</v>
      </c>
      <c r="C627" s="48">
        <f>VLOOKUP($A627,'Medical Examinations'!$A:$J,3,FALSE)</f>
        <v>10.99</v>
      </c>
      <c r="D627" s="23" t="str">
        <f>VLOOKUP($A627,'Medical Examinations'!$A:$J,4,FALSE)</f>
        <v>No</v>
      </c>
      <c r="E627" s="23" t="str">
        <f>VLOOKUP($A627,'Medical Examinations'!$A:$J,5,FALSE)</f>
        <v>No</v>
      </c>
      <c r="F627" s="23" t="str">
        <f>VLOOKUP($A627,'Medical Examinations'!$A:$J,6,FALSE)</f>
        <v>No</v>
      </c>
      <c r="G627" s="23">
        <f>VLOOKUP($A627,'Medical Examinations'!$A:$J,7,FALSE)</f>
        <v>0</v>
      </c>
      <c r="H627" s="23" t="str">
        <f>VLOOKUP($A627,'Medical Examinations'!$A:$J,8,FALSE)</f>
        <v>No</v>
      </c>
      <c r="I627" s="23" t="str">
        <f>VLOOKUP($A627,'Medical Examinations'!$A:$J,9,FALSE)</f>
        <v>Obesity</v>
      </c>
      <c r="J627" s="23" t="str">
        <f>VLOOKUP($A627,'Medical Examinations'!$A:$J,10,FALSE)</f>
        <v>Diabetes</v>
      </c>
      <c r="K627">
        <f>VLOOKUP($A627,'Hospitalisation Details'!$A:$K,6,FALSE)</f>
        <v>15746.62</v>
      </c>
      <c r="L627" t="str">
        <f>VLOOKUP($A627,'Hospitalisation Details'!$A:$K,7,FALSE)</f>
        <v>tier - 2</v>
      </c>
      <c r="M627" t="str">
        <f>VLOOKUP($A627,'Hospitalisation Details'!$A:$K,8,FALSE)</f>
        <v>tier - 1</v>
      </c>
      <c r="N627" t="str">
        <f>VLOOKUP($A627,'Hospitalisation Details'!$A:$K,9,FALSE)</f>
        <v>R1012</v>
      </c>
      <c r="O627">
        <f>VLOOKUP($A627,'Hospitalisation Details'!$A:$K,10,FALSE)</f>
        <v>27270</v>
      </c>
      <c r="P627">
        <f>VLOOKUP($A627,'Hospitalisation Details'!$A:$K,11,FALSE)</f>
        <v>48</v>
      </c>
      <c r="Q627" t="str">
        <f>VLOOKUP($A627,'Customer Names'!$A:$E,4,FALSE)</f>
        <v xml:space="preserve"> Christopher J</v>
      </c>
    </row>
    <row r="628" spans="1:17" x14ac:dyDescent="0.25">
      <c r="A628" s="26" t="s">
        <v>1744</v>
      </c>
      <c r="B628" s="47">
        <f>VLOOKUP($A628,'Medical Examinations'!$A:$J,2,FALSE)</f>
        <v>45.27</v>
      </c>
      <c r="C628" s="47">
        <f>VLOOKUP($A628,'Medical Examinations'!$A:$J,3,FALSE)</f>
        <v>5.2</v>
      </c>
      <c r="D628" s="26" t="str">
        <f>VLOOKUP($A628,'Medical Examinations'!$A:$J,4,FALSE)</f>
        <v>yes</v>
      </c>
      <c r="E628" s="26" t="str">
        <f>VLOOKUP($A628,'Medical Examinations'!$A:$J,5,FALSE)</f>
        <v>No</v>
      </c>
      <c r="F628" s="26" t="str">
        <f>VLOOKUP($A628,'Medical Examinations'!$A:$J,6,FALSE)</f>
        <v>No</v>
      </c>
      <c r="G628" s="26">
        <f>VLOOKUP($A628,'Medical Examinations'!$A:$J,7,FALSE)</f>
        <v>0</v>
      </c>
      <c r="H628" s="26" t="str">
        <f>VLOOKUP($A628,'Medical Examinations'!$A:$J,8,FALSE)</f>
        <v>No</v>
      </c>
      <c r="I628" s="26" t="str">
        <f>VLOOKUP($A628,'Medical Examinations'!$A:$J,9,FALSE)</f>
        <v>Obesity</v>
      </c>
      <c r="J628" s="26" t="str">
        <f>VLOOKUP($A628,'Medical Examinations'!$A:$J,10,FALSE)</f>
        <v>Normal</v>
      </c>
      <c r="K628">
        <f>VLOOKUP($A628,'Hospitalisation Details'!$A:$K,6,FALSE)</f>
        <v>15698.86</v>
      </c>
      <c r="L628" t="str">
        <f>VLOOKUP($A628,'Hospitalisation Details'!$A:$K,7,FALSE)</f>
        <v>tier - 2</v>
      </c>
      <c r="M628" t="str">
        <f>VLOOKUP($A628,'Hospitalisation Details'!$A:$K,8,FALSE)</f>
        <v>tier - 2</v>
      </c>
      <c r="N628" t="str">
        <f>VLOOKUP($A628,'Hospitalisation Details'!$A:$K,9,FALSE)</f>
        <v>R1012</v>
      </c>
      <c r="O628">
        <f>VLOOKUP($A628,'Hospitalisation Details'!$A:$K,10,FALSE)</f>
        <v>28023</v>
      </c>
      <c r="P628">
        <f>VLOOKUP($A628,'Hospitalisation Details'!$A:$K,11,FALSE)</f>
        <v>46</v>
      </c>
      <c r="Q628" t="str">
        <f>VLOOKUP($A628,'Customer Names'!$A:$E,4,FALSE)</f>
        <v xml:space="preserve"> Mario Sr.</v>
      </c>
    </row>
    <row r="629" spans="1:17" x14ac:dyDescent="0.25">
      <c r="A629" s="23" t="s">
        <v>1743</v>
      </c>
      <c r="B629" s="48">
        <f>VLOOKUP($A629,'Medical Examinations'!$A:$J,2,FALSE)</f>
        <v>44.29</v>
      </c>
      <c r="C629" s="48">
        <f>VLOOKUP($A629,'Medical Examinations'!$A:$J,3,FALSE)</f>
        <v>9.66</v>
      </c>
      <c r="D629" s="23" t="str">
        <f>VLOOKUP($A629,'Medical Examinations'!$A:$J,4,FALSE)</f>
        <v>No</v>
      </c>
      <c r="E629" s="23" t="str">
        <f>VLOOKUP($A629,'Medical Examinations'!$A:$J,5,FALSE)</f>
        <v>No</v>
      </c>
      <c r="F629" s="23" t="str">
        <f>VLOOKUP($A629,'Medical Examinations'!$A:$J,6,FALSE)</f>
        <v>No</v>
      </c>
      <c r="G629" s="23">
        <f>VLOOKUP($A629,'Medical Examinations'!$A:$J,7,FALSE)</f>
        <v>2</v>
      </c>
      <c r="H629" s="23" t="str">
        <f>VLOOKUP($A629,'Medical Examinations'!$A:$J,8,FALSE)</f>
        <v>No</v>
      </c>
      <c r="I629" s="23" t="str">
        <f>VLOOKUP($A629,'Medical Examinations'!$A:$J,9,FALSE)</f>
        <v>Obesity</v>
      </c>
      <c r="J629" s="23" t="str">
        <f>VLOOKUP($A629,'Medical Examinations'!$A:$J,10,FALSE)</f>
        <v>Diabetes</v>
      </c>
      <c r="K629">
        <f>VLOOKUP($A629,'Hospitalisation Details'!$A:$K,6,FALSE)</f>
        <v>15670.3</v>
      </c>
      <c r="L629" t="str">
        <f>VLOOKUP($A629,'Hospitalisation Details'!$A:$K,7,FALSE)</f>
        <v>tier - 2</v>
      </c>
      <c r="M629" t="str">
        <f>VLOOKUP($A629,'Hospitalisation Details'!$A:$K,8,FALSE)</f>
        <v>tier - 2</v>
      </c>
      <c r="N629" t="str">
        <f>VLOOKUP($A629,'Hospitalisation Details'!$A:$K,9,FALSE)</f>
        <v>R1026</v>
      </c>
      <c r="O629">
        <f>VLOOKUP($A629,'Hospitalisation Details'!$A:$K,10,FALSE)</f>
        <v>26841</v>
      </c>
      <c r="P629">
        <f>VLOOKUP($A629,'Hospitalisation Details'!$A:$K,11,FALSE)</f>
        <v>49</v>
      </c>
      <c r="Q629" t="str">
        <f>VLOOKUP($A629,'Customer Names'!$A:$E,4,FALSE)</f>
        <v xml:space="preserve"> Meghann R.</v>
      </c>
    </row>
    <row r="630" spans="1:17" x14ac:dyDescent="0.25">
      <c r="A630" s="26" t="s">
        <v>1742</v>
      </c>
      <c r="B630" s="47">
        <f>VLOOKUP($A630,'Medical Examinations'!$A:$J,2,FALSE)</f>
        <v>54.59</v>
      </c>
      <c r="C630" s="47">
        <f>VLOOKUP($A630,'Medical Examinations'!$A:$J,3,FALSE)</f>
        <v>4.22</v>
      </c>
      <c r="D630" s="26" t="str">
        <f>VLOOKUP($A630,'Medical Examinations'!$A:$J,4,FALSE)</f>
        <v>yes</v>
      </c>
      <c r="E630" s="26" t="str">
        <f>VLOOKUP($A630,'Medical Examinations'!$A:$J,5,FALSE)</f>
        <v>No</v>
      </c>
      <c r="F630" s="26" t="str">
        <f>VLOOKUP($A630,'Medical Examinations'!$A:$J,6,FALSE)</f>
        <v>No</v>
      </c>
      <c r="G630" s="26">
        <f>VLOOKUP($A630,'Medical Examinations'!$A:$J,7,FALSE)</f>
        <v>1</v>
      </c>
      <c r="H630" s="26" t="str">
        <f>VLOOKUP($A630,'Medical Examinations'!$A:$J,8,FALSE)</f>
        <v>No</v>
      </c>
      <c r="I630" s="26" t="str">
        <f>VLOOKUP($A630,'Medical Examinations'!$A:$J,9,FALSE)</f>
        <v>Obesity</v>
      </c>
      <c r="J630" s="26" t="str">
        <f>VLOOKUP($A630,'Medical Examinations'!$A:$J,10,FALSE)</f>
        <v>Normal</v>
      </c>
      <c r="K630">
        <f>VLOOKUP($A630,'Hospitalisation Details'!$A:$K,6,FALSE)</f>
        <v>15646.28</v>
      </c>
      <c r="L630" t="str">
        <f>VLOOKUP($A630,'Hospitalisation Details'!$A:$K,7,FALSE)</f>
        <v>tier - 2</v>
      </c>
      <c r="M630" t="str">
        <f>VLOOKUP($A630,'Hospitalisation Details'!$A:$K,8,FALSE)</f>
        <v>tier - 2</v>
      </c>
      <c r="N630" t="str">
        <f>VLOOKUP($A630,'Hospitalisation Details'!$A:$K,9,FALSE)</f>
        <v>R1011</v>
      </c>
      <c r="O630">
        <f>VLOOKUP($A630,'Hospitalisation Details'!$A:$K,10,FALSE)</f>
        <v>32499</v>
      </c>
      <c r="P630">
        <f>VLOOKUP($A630,'Hospitalisation Details'!$A:$K,11,FALSE)</f>
        <v>34</v>
      </c>
      <c r="Q630" t="str">
        <f>VLOOKUP($A630,'Customer Names'!$A:$E,4,FALSE)</f>
        <v xml:space="preserve"> Scott M</v>
      </c>
    </row>
    <row r="631" spans="1:17" x14ac:dyDescent="0.25">
      <c r="A631" s="23" t="s">
        <v>1741</v>
      </c>
      <c r="B631" s="48">
        <f>VLOOKUP($A631,'Medical Examinations'!$A:$J,2,FALSE)</f>
        <v>32.965000000000003</v>
      </c>
      <c r="C631" s="48">
        <f>VLOOKUP($A631,'Medical Examinations'!$A:$J,3,FALSE)</f>
        <v>11.78</v>
      </c>
      <c r="D631" s="23" t="str">
        <f>VLOOKUP($A631,'Medical Examinations'!$A:$J,4,FALSE)</f>
        <v>No</v>
      </c>
      <c r="E631" s="23" t="str">
        <f>VLOOKUP($A631,'Medical Examinations'!$A:$J,5,FALSE)</f>
        <v>No</v>
      </c>
      <c r="F631" s="23" t="str">
        <f>VLOOKUP($A631,'Medical Examinations'!$A:$J,6,FALSE)</f>
        <v>No</v>
      </c>
      <c r="G631" s="23">
        <f>VLOOKUP($A631,'Medical Examinations'!$A:$J,7,FALSE)</f>
        <v>0</v>
      </c>
      <c r="H631" s="23" t="str">
        <f>VLOOKUP($A631,'Medical Examinations'!$A:$J,8,FALSE)</f>
        <v>No</v>
      </c>
      <c r="I631" s="23" t="str">
        <f>VLOOKUP($A631,'Medical Examinations'!$A:$J,9,FALSE)</f>
        <v>Obesity</v>
      </c>
      <c r="J631" s="23" t="str">
        <f>VLOOKUP($A631,'Medical Examinations'!$A:$J,10,FALSE)</f>
        <v>Diabetes</v>
      </c>
      <c r="K631">
        <f>VLOOKUP($A631,'Hospitalisation Details'!$A:$K,6,FALSE)</f>
        <v>15612.19</v>
      </c>
      <c r="L631" t="str">
        <f>VLOOKUP($A631,'Hospitalisation Details'!$A:$K,7,FALSE)</f>
        <v>tier - 2</v>
      </c>
      <c r="M631" t="str">
        <f>VLOOKUP($A631,'Hospitalisation Details'!$A:$K,8,FALSE)</f>
        <v>tier - 2</v>
      </c>
      <c r="N631" t="str">
        <f>VLOOKUP($A631,'Hospitalisation Details'!$A:$K,9,FALSE)</f>
        <v>R1012</v>
      </c>
      <c r="O631">
        <f>VLOOKUP($A631,'Hospitalisation Details'!$A:$K,10,FALSE)</f>
        <v>22073</v>
      </c>
      <c r="P631">
        <f>VLOOKUP($A631,'Hospitalisation Details'!$A:$K,11,FALSE)</f>
        <v>63</v>
      </c>
      <c r="Q631" t="str">
        <f>VLOOKUP($A631,'Customer Names'!$A:$E,4,FALSE)</f>
        <v xml:space="preserve"> Caitlin E.</v>
      </c>
    </row>
    <row r="632" spans="1:17" x14ac:dyDescent="0.25">
      <c r="A632" s="26" t="s">
        <v>1740</v>
      </c>
      <c r="B632" s="47">
        <f>VLOOKUP($A632,'Medical Examinations'!$A:$J,2,FALSE)</f>
        <v>38.049999999999997</v>
      </c>
      <c r="C632" s="47">
        <f>VLOOKUP($A632,'Medical Examinations'!$A:$J,3,FALSE)</f>
        <v>9.6199999999999992</v>
      </c>
      <c r="D632" s="26" t="str">
        <f>VLOOKUP($A632,'Medical Examinations'!$A:$J,4,FALSE)</f>
        <v>No</v>
      </c>
      <c r="E632" s="26" t="str">
        <f>VLOOKUP($A632,'Medical Examinations'!$A:$J,5,FALSE)</f>
        <v>No</v>
      </c>
      <c r="F632" s="26" t="str">
        <f>VLOOKUP($A632,'Medical Examinations'!$A:$J,6,FALSE)</f>
        <v>No</v>
      </c>
      <c r="G632" s="26">
        <f>VLOOKUP($A632,'Medical Examinations'!$A:$J,7,FALSE)</f>
        <v>0</v>
      </c>
      <c r="H632" s="26" t="str">
        <f>VLOOKUP($A632,'Medical Examinations'!$A:$J,8,FALSE)</f>
        <v>No</v>
      </c>
      <c r="I632" s="26" t="str">
        <f>VLOOKUP($A632,'Medical Examinations'!$A:$J,9,FALSE)</f>
        <v>Obesity</v>
      </c>
      <c r="J632" s="26" t="str">
        <f>VLOOKUP($A632,'Medical Examinations'!$A:$J,10,FALSE)</f>
        <v>Diabetes</v>
      </c>
      <c r="K632">
        <f>VLOOKUP($A632,'Hospitalisation Details'!$A:$K,6,FALSE)</f>
        <v>15608.58</v>
      </c>
      <c r="L632" t="str">
        <f>VLOOKUP($A632,'Hospitalisation Details'!$A:$K,7,FALSE)</f>
        <v>tier - 2</v>
      </c>
      <c r="M632" t="str">
        <f>VLOOKUP($A632,'Hospitalisation Details'!$A:$K,8,FALSE)</f>
        <v>tier - 2</v>
      </c>
      <c r="N632" t="str">
        <f>VLOOKUP($A632,'Hospitalisation Details'!$A:$K,9,FALSE)</f>
        <v>R1026</v>
      </c>
      <c r="O632">
        <f>VLOOKUP($A632,'Hospitalisation Details'!$A:$K,10,FALSE)</f>
        <v>24043</v>
      </c>
      <c r="P632">
        <f>VLOOKUP($A632,'Hospitalisation Details'!$A:$K,11,FALSE)</f>
        <v>57</v>
      </c>
      <c r="Q632" t="str">
        <f>VLOOKUP($A632,'Customer Names'!$A:$E,4,FALSE)</f>
        <v xml:space="preserve"> Samantha A.</v>
      </c>
    </row>
    <row r="633" spans="1:17" x14ac:dyDescent="0.25">
      <c r="A633" s="23" t="s">
        <v>1739</v>
      </c>
      <c r="B633" s="48">
        <f>VLOOKUP($A633,'Medical Examinations'!$A:$J,2,FALSE)</f>
        <v>46.14</v>
      </c>
      <c r="C633" s="48">
        <f>VLOOKUP($A633,'Medical Examinations'!$A:$J,3,FALSE)</f>
        <v>10.78</v>
      </c>
      <c r="D633" s="23" t="str">
        <f>VLOOKUP($A633,'Medical Examinations'!$A:$J,4,FALSE)</f>
        <v>No</v>
      </c>
      <c r="E633" s="23" t="str">
        <f>VLOOKUP($A633,'Medical Examinations'!$A:$J,5,FALSE)</f>
        <v>No</v>
      </c>
      <c r="F633" s="23" t="str">
        <f>VLOOKUP($A633,'Medical Examinations'!$A:$J,6,FALSE)</f>
        <v>No</v>
      </c>
      <c r="G633" s="23">
        <f>VLOOKUP($A633,'Medical Examinations'!$A:$J,7,FALSE)</f>
        <v>0</v>
      </c>
      <c r="H633" s="23" t="str">
        <f>VLOOKUP($A633,'Medical Examinations'!$A:$J,8,FALSE)</f>
        <v>No</v>
      </c>
      <c r="I633" s="23" t="str">
        <f>VLOOKUP($A633,'Medical Examinations'!$A:$J,9,FALSE)</f>
        <v>Obesity</v>
      </c>
      <c r="J633" s="23" t="str">
        <f>VLOOKUP($A633,'Medical Examinations'!$A:$J,10,FALSE)</f>
        <v>Diabetes</v>
      </c>
      <c r="K633">
        <f>VLOOKUP($A633,'Hospitalisation Details'!$A:$K,6,FALSE)</f>
        <v>15556.67</v>
      </c>
      <c r="L633" t="str">
        <f>VLOOKUP($A633,'Hospitalisation Details'!$A:$K,7,FALSE)</f>
        <v>tier - 2</v>
      </c>
      <c r="M633" t="str">
        <f>VLOOKUP($A633,'Hospitalisation Details'!$A:$K,8,FALSE)</f>
        <v>tier - 2</v>
      </c>
      <c r="N633" t="str">
        <f>VLOOKUP($A633,'Hospitalisation Details'!$A:$K,9,FALSE)</f>
        <v>R1012</v>
      </c>
      <c r="O633">
        <f>VLOOKUP($A633,'Hospitalisation Details'!$A:$K,10,FALSE)</f>
        <v>27240</v>
      </c>
      <c r="P633">
        <f>VLOOKUP($A633,'Hospitalisation Details'!$A:$K,11,FALSE)</f>
        <v>48</v>
      </c>
      <c r="Q633" t="str">
        <f>VLOOKUP($A633,'Customer Names'!$A:$E,4,FALSE)</f>
        <v xml:space="preserve"> Erik</v>
      </c>
    </row>
    <row r="634" spans="1:17" x14ac:dyDescent="0.25">
      <c r="A634" s="26" t="s">
        <v>1738</v>
      </c>
      <c r="B634" s="47">
        <f>VLOOKUP($A634,'Medical Examinations'!$A:$J,2,FALSE)</f>
        <v>41.325000000000003</v>
      </c>
      <c r="C634" s="47">
        <f>VLOOKUP($A634,'Medical Examinations'!$A:$J,3,FALSE)</f>
        <v>5.1100000000000003</v>
      </c>
      <c r="D634" s="26" t="str">
        <f>VLOOKUP($A634,'Medical Examinations'!$A:$J,4,FALSE)</f>
        <v>yes</v>
      </c>
      <c r="E634" s="26" t="str">
        <f>VLOOKUP($A634,'Medical Examinations'!$A:$J,5,FALSE)</f>
        <v>No</v>
      </c>
      <c r="F634" s="26" t="str">
        <f>VLOOKUP($A634,'Medical Examinations'!$A:$J,6,FALSE)</f>
        <v>No</v>
      </c>
      <c r="G634" s="26">
        <f>VLOOKUP($A634,'Medical Examinations'!$A:$J,7,FALSE)</f>
        <v>2</v>
      </c>
      <c r="H634" s="26" t="str">
        <f>VLOOKUP($A634,'Medical Examinations'!$A:$J,8,FALSE)</f>
        <v>No</v>
      </c>
      <c r="I634" s="26" t="str">
        <f>VLOOKUP($A634,'Medical Examinations'!$A:$J,9,FALSE)</f>
        <v>Obesity</v>
      </c>
      <c r="J634" s="26" t="str">
        <f>VLOOKUP($A634,'Medical Examinations'!$A:$J,10,FALSE)</f>
        <v>Normal</v>
      </c>
      <c r="K634">
        <f>VLOOKUP($A634,'Hospitalisation Details'!$A:$K,6,FALSE)</f>
        <v>15555.19</v>
      </c>
      <c r="L634" t="str">
        <f>VLOOKUP($A634,'Hospitalisation Details'!$A:$K,7,FALSE)</f>
        <v>tier - 2</v>
      </c>
      <c r="M634" t="str">
        <f>VLOOKUP($A634,'Hospitalisation Details'!$A:$K,8,FALSE)</f>
        <v>tier - 3</v>
      </c>
      <c r="N634" t="str">
        <f>VLOOKUP($A634,'Hospitalisation Details'!$A:$K,9,FALSE)</f>
        <v>R1012</v>
      </c>
      <c r="O634">
        <f>VLOOKUP($A634,'Hospitalisation Details'!$A:$K,10,FALSE)</f>
        <v>21825</v>
      </c>
      <c r="P634">
        <f>VLOOKUP($A634,'Hospitalisation Details'!$A:$K,11,FALSE)</f>
        <v>63</v>
      </c>
      <c r="Q634" t="str">
        <f>VLOOKUP($A634,'Customer Names'!$A:$E,4,FALSE)</f>
        <v xml:space="preserve"> Christopher</v>
      </c>
    </row>
    <row r="635" spans="1:17" x14ac:dyDescent="0.25">
      <c r="A635" s="23" t="s">
        <v>1737</v>
      </c>
      <c r="B635" s="48">
        <f>VLOOKUP($A635,'Medical Examinations'!$A:$J,2,FALSE)</f>
        <v>44.64</v>
      </c>
      <c r="C635" s="48">
        <f>VLOOKUP($A635,'Medical Examinations'!$A:$J,3,FALSE)</f>
        <v>7.18</v>
      </c>
      <c r="D635" s="23" t="str">
        <f>VLOOKUP($A635,'Medical Examinations'!$A:$J,4,FALSE)</f>
        <v>No</v>
      </c>
      <c r="E635" s="23" t="str">
        <f>VLOOKUP($A635,'Medical Examinations'!$A:$J,5,FALSE)</f>
        <v>No</v>
      </c>
      <c r="F635" s="23" t="str">
        <f>VLOOKUP($A635,'Medical Examinations'!$A:$J,6,FALSE)</f>
        <v>No</v>
      </c>
      <c r="G635" s="23">
        <f>VLOOKUP($A635,'Medical Examinations'!$A:$J,7,FALSE)</f>
        <v>0</v>
      </c>
      <c r="H635" s="23" t="str">
        <f>VLOOKUP($A635,'Medical Examinations'!$A:$J,8,FALSE)</f>
        <v>No</v>
      </c>
      <c r="I635" s="23" t="str">
        <f>VLOOKUP($A635,'Medical Examinations'!$A:$J,9,FALSE)</f>
        <v>Obesity</v>
      </c>
      <c r="J635" s="23" t="str">
        <f>VLOOKUP($A635,'Medical Examinations'!$A:$J,10,FALSE)</f>
        <v>Diabetes</v>
      </c>
      <c r="K635">
        <f>VLOOKUP($A635,'Hospitalisation Details'!$A:$K,6,FALSE)</f>
        <v>15532.16</v>
      </c>
      <c r="L635" t="str">
        <f>VLOOKUP($A635,'Hospitalisation Details'!$A:$K,7,FALSE)</f>
        <v>tier - 2</v>
      </c>
      <c r="M635" t="str">
        <f>VLOOKUP($A635,'Hospitalisation Details'!$A:$K,8,FALSE)</f>
        <v>tier - 2</v>
      </c>
      <c r="N635" t="str">
        <f>VLOOKUP($A635,'Hospitalisation Details'!$A:$K,9,FALSE)</f>
        <v>R1026</v>
      </c>
      <c r="O635">
        <f>VLOOKUP($A635,'Hospitalisation Details'!$A:$K,10,FALSE)</f>
        <v>27208</v>
      </c>
      <c r="P635">
        <f>VLOOKUP($A635,'Hospitalisation Details'!$A:$K,11,FALSE)</f>
        <v>48</v>
      </c>
      <c r="Q635" t="str">
        <f>VLOOKUP($A635,'Customer Names'!$A:$E,4,FALSE)</f>
        <v xml:space="preserve"> Maya</v>
      </c>
    </row>
    <row r="636" spans="1:17" x14ac:dyDescent="0.25">
      <c r="A636" s="26" t="s">
        <v>1736</v>
      </c>
      <c r="B636" s="47">
        <f>VLOOKUP($A636,'Medical Examinations'!$A:$J,2,FALSE)</f>
        <v>25.175000000000001</v>
      </c>
      <c r="C636" s="47">
        <f>VLOOKUP($A636,'Medical Examinations'!$A:$J,3,FALSE)</f>
        <v>4.96</v>
      </c>
      <c r="D636" s="26" t="str">
        <f>VLOOKUP($A636,'Medical Examinations'!$A:$J,4,FALSE)</f>
        <v>No</v>
      </c>
      <c r="E636" s="26" t="str">
        <f>VLOOKUP($A636,'Medical Examinations'!$A:$J,5,FALSE)</f>
        <v>yes</v>
      </c>
      <c r="F636" s="26" t="str">
        <f>VLOOKUP($A636,'Medical Examinations'!$A:$J,6,FALSE)</f>
        <v>No</v>
      </c>
      <c r="G636" s="26">
        <f>VLOOKUP($A636,'Medical Examinations'!$A:$J,7,FALSE)</f>
        <v>1</v>
      </c>
      <c r="H636" s="26" t="str">
        <f>VLOOKUP($A636,'Medical Examinations'!$A:$J,8,FALSE)</f>
        <v>No</v>
      </c>
      <c r="I636" s="26" t="str">
        <f>VLOOKUP($A636,'Medical Examinations'!$A:$J,9,FALSE)</f>
        <v>Overweight</v>
      </c>
      <c r="J636" s="26" t="str">
        <f>VLOOKUP($A636,'Medical Examinations'!$A:$J,10,FALSE)</f>
        <v>Normal</v>
      </c>
      <c r="K636">
        <f>VLOOKUP($A636,'Hospitalisation Details'!$A:$K,6,FALSE)</f>
        <v>15518.18</v>
      </c>
      <c r="L636" t="str">
        <f>VLOOKUP($A636,'Hospitalisation Details'!$A:$K,7,FALSE)</f>
        <v>tier - 2</v>
      </c>
      <c r="M636" t="str">
        <f>VLOOKUP($A636,'Hospitalisation Details'!$A:$K,8,FALSE)</f>
        <v>tier - 3</v>
      </c>
      <c r="N636" t="str">
        <f>VLOOKUP($A636,'Hospitalisation Details'!$A:$K,9,FALSE)</f>
        <v>R1015</v>
      </c>
      <c r="O636">
        <f>VLOOKUP($A636,'Hospitalisation Details'!$A:$K,10,FALSE)</f>
        <v>38185</v>
      </c>
      <c r="P636">
        <f>VLOOKUP($A636,'Hospitalisation Details'!$A:$K,11,FALSE)</f>
        <v>18</v>
      </c>
      <c r="Q636" t="str">
        <f>VLOOKUP($A636,'Customer Names'!$A:$E,4,FALSE)</f>
        <v xml:space="preserve"> Zachary T</v>
      </c>
    </row>
    <row r="637" spans="1:17" x14ac:dyDescent="0.25">
      <c r="A637" s="23" t="s">
        <v>1735</v>
      </c>
      <c r="B637" s="48">
        <f>VLOOKUP($A637,'Medical Examinations'!$A:$J,2,FALSE)</f>
        <v>43.11</v>
      </c>
      <c r="C637" s="48">
        <f>VLOOKUP($A637,'Medical Examinations'!$A:$J,3,FALSE)</f>
        <v>4.67</v>
      </c>
      <c r="D637" s="23" t="str">
        <f>VLOOKUP($A637,'Medical Examinations'!$A:$J,4,FALSE)</f>
        <v>yes</v>
      </c>
      <c r="E637" s="23" t="str">
        <f>VLOOKUP($A637,'Medical Examinations'!$A:$J,5,FALSE)</f>
        <v>No</v>
      </c>
      <c r="F637" s="23" t="str">
        <f>VLOOKUP($A637,'Medical Examinations'!$A:$J,6,FALSE)</f>
        <v>No</v>
      </c>
      <c r="G637" s="23">
        <f>VLOOKUP($A637,'Medical Examinations'!$A:$J,7,FALSE)</f>
        <v>0</v>
      </c>
      <c r="H637" s="23" t="str">
        <f>VLOOKUP($A637,'Medical Examinations'!$A:$J,8,FALSE)</f>
        <v>No</v>
      </c>
      <c r="I637" s="23" t="str">
        <f>VLOOKUP($A637,'Medical Examinations'!$A:$J,9,FALSE)</f>
        <v>Obesity</v>
      </c>
      <c r="J637" s="23" t="str">
        <f>VLOOKUP($A637,'Medical Examinations'!$A:$J,10,FALSE)</f>
        <v>Normal</v>
      </c>
      <c r="K637">
        <f>VLOOKUP($A637,'Hospitalisation Details'!$A:$K,6,FALSE)</f>
        <v>15450.48</v>
      </c>
      <c r="L637" t="str">
        <f>VLOOKUP($A637,'Hospitalisation Details'!$A:$K,7,FALSE)</f>
        <v>tier - 2</v>
      </c>
      <c r="M637" t="str">
        <f>VLOOKUP($A637,'Hospitalisation Details'!$A:$K,8,FALSE)</f>
        <v>tier - 1</v>
      </c>
      <c r="N637" t="str">
        <f>VLOOKUP($A637,'Hospitalisation Details'!$A:$K,9,FALSE)</f>
        <v>R1026</v>
      </c>
      <c r="O637">
        <f>VLOOKUP($A637,'Hospitalisation Details'!$A:$K,10,FALSE)</f>
        <v>27961</v>
      </c>
      <c r="P637">
        <f>VLOOKUP($A637,'Hospitalisation Details'!$A:$K,11,FALSE)</f>
        <v>46</v>
      </c>
      <c r="Q637" t="str">
        <f>VLOOKUP($A637,'Customer Names'!$A:$E,4,FALSE)</f>
        <v xml:space="preserve"> Hilda</v>
      </c>
    </row>
    <row r="638" spans="1:17" x14ac:dyDescent="0.25">
      <c r="A638" s="26" t="s">
        <v>1734</v>
      </c>
      <c r="B638" s="47">
        <f>VLOOKUP($A638,'Medical Examinations'!$A:$J,2,FALSE)</f>
        <v>53.32</v>
      </c>
      <c r="C638" s="47">
        <f>VLOOKUP($A638,'Medical Examinations'!$A:$J,3,FALSE)</f>
        <v>5.0599999999999996</v>
      </c>
      <c r="D638" s="26" t="str">
        <f>VLOOKUP($A638,'Medical Examinations'!$A:$J,4,FALSE)</f>
        <v>No</v>
      </c>
      <c r="E638" s="26" t="str">
        <f>VLOOKUP($A638,'Medical Examinations'!$A:$J,5,FALSE)</f>
        <v>No</v>
      </c>
      <c r="F638" s="26" t="str">
        <f>VLOOKUP($A638,'Medical Examinations'!$A:$J,6,FALSE)</f>
        <v>No</v>
      </c>
      <c r="G638" s="26">
        <f>VLOOKUP($A638,'Medical Examinations'!$A:$J,7,FALSE)</f>
        <v>0</v>
      </c>
      <c r="H638" s="26" t="str">
        <f>VLOOKUP($A638,'Medical Examinations'!$A:$J,8,FALSE)</f>
        <v>No</v>
      </c>
      <c r="I638" s="26" t="str">
        <f>VLOOKUP($A638,'Medical Examinations'!$A:$J,9,FALSE)</f>
        <v>Obesity</v>
      </c>
      <c r="J638" s="26" t="str">
        <f>VLOOKUP($A638,'Medical Examinations'!$A:$J,10,FALSE)</f>
        <v>Normal</v>
      </c>
      <c r="K638">
        <f>VLOOKUP($A638,'Hospitalisation Details'!$A:$K,6,FALSE)</f>
        <v>15440.2</v>
      </c>
      <c r="L638" t="str">
        <f>VLOOKUP($A638,'Hospitalisation Details'!$A:$K,7,FALSE)</f>
        <v>tier - 2</v>
      </c>
      <c r="M638" t="str">
        <f>VLOOKUP($A638,'Hospitalisation Details'!$A:$K,8,FALSE)</f>
        <v>tier - 1</v>
      </c>
      <c r="N638" t="str">
        <f>VLOOKUP($A638,'Hospitalisation Details'!$A:$K,9,FALSE)</f>
        <v>R1012</v>
      </c>
      <c r="O638">
        <f>VLOOKUP($A638,'Hospitalisation Details'!$A:$K,10,FALSE)</f>
        <v>33171</v>
      </c>
      <c r="P638">
        <f>VLOOKUP($A638,'Hospitalisation Details'!$A:$K,11,FALSE)</f>
        <v>32</v>
      </c>
      <c r="Q638" t="str">
        <f>VLOOKUP($A638,'Customer Names'!$A:$E,4,FALSE)</f>
        <v xml:space="preserve"> Stephanie</v>
      </c>
    </row>
    <row r="639" spans="1:17" x14ac:dyDescent="0.25">
      <c r="A639" s="23" t="s">
        <v>1733</v>
      </c>
      <c r="B639" s="48">
        <f>VLOOKUP($A639,'Medical Examinations'!$A:$J,2,FALSE)</f>
        <v>38.04</v>
      </c>
      <c r="C639" s="48">
        <f>VLOOKUP($A639,'Medical Examinations'!$A:$J,3,FALSE)</f>
        <v>5.0199999999999996</v>
      </c>
      <c r="D639" s="23" t="str">
        <f>VLOOKUP($A639,'Medical Examinations'!$A:$J,4,FALSE)</f>
        <v>yes</v>
      </c>
      <c r="E639" s="23" t="str">
        <f>VLOOKUP($A639,'Medical Examinations'!$A:$J,5,FALSE)</f>
        <v>No</v>
      </c>
      <c r="F639" s="23" t="str">
        <f>VLOOKUP($A639,'Medical Examinations'!$A:$J,6,FALSE)</f>
        <v>No</v>
      </c>
      <c r="G639" s="23">
        <f>VLOOKUP($A639,'Medical Examinations'!$A:$J,7,FALSE)</f>
        <v>1</v>
      </c>
      <c r="H639" s="23" t="str">
        <f>VLOOKUP($A639,'Medical Examinations'!$A:$J,8,FALSE)</f>
        <v>No</v>
      </c>
      <c r="I639" s="23" t="str">
        <f>VLOOKUP($A639,'Medical Examinations'!$A:$J,9,FALSE)</f>
        <v>Obesity</v>
      </c>
      <c r="J639" s="23" t="str">
        <f>VLOOKUP($A639,'Medical Examinations'!$A:$J,10,FALSE)</f>
        <v>Normal</v>
      </c>
      <c r="K639">
        <f>VLOOKUP($A639,'Hospitalisation Details'!$A:$K,6,FALSE)</f>
        <v>15377.77</v>
      </c>
      <c r="L639" t="str">
        <f>VLOOKUP($A639,'Hospitalisation Details'!$A:$K,7,FALSE)</f>
        <v>tier - 2</v>
      </c>
      <c r="M639" t="str">
        <f>VLOOKUP($A639,'Hospitalisation Details'!$A:$K,8,FALSE)</f>
        <v>tier - 2</v>
      </c>
      <c r="N639" t="str">
        <f>VLOOKUP($A639,'Hospitalisation Details'!$A:$K,9,FALSE)</f>
        <v>R1012</v>
      </c>
      <c r="O639">
        <f>VLOOKUP($A639,'Hospitalisation Details'!$A:$K,10,FALSE)</f>
        <v>23624</v>
      </c>
      <c r="P639">
        <f>VLOOKUP($A639,'Hospitalisation Details'!$A:$K,11,FALSE)</f>
        <v>58</v>
      </c>
      <c r="Q639" t="str">
        <f>VLOOKUP($A639,'Customer Names'!$A:$E,4,FALSE)</f>
        <v xml:space="preserve"> Doug</v>
      </c>
    </row>
    <row r="640" spans="1:17" x14ac:dyDescent="0.25">
      <c r="A640" s="26" t="s">
        <v>1732</v>
      </c>
      <c r="B640" s="47">
        <f>VLOOKUP($A640,'Medical Examinations'!$A:$J,2,FALSE)</f>
        <v>37.9</v>
      </c>
      <c r="C640" s="47">
        <f>VLOOKUP($A640,'Medical Examinations'!$A:$J,3,FALSE)</f>
        <v>7.76</v>
      </c>
      <c r="D640" s="26" t="str">
        <f>VLOOKUP($A640,'Medical Examinations'!$A:$J,4,FALSE)</f>
        <v>No</v>
      </c>
      <c r="E640" s="26" t="str">
        <f>VLOOKUP($A640,'Medical Examinations'!$A:$J,5,FALSE)</f>
        <v>No</v>
      </c>
      <c r="F640" s="26" t="str">
        <f>VLOOKUP($A640,'Medical Examinations'!$A:$J,6,FALSE)</f>
        <v>No</v>
      </c>
      <c r="G640" s="26">
        <f>VLOOKUP($A640,'Medical Examinations'!$A:$J,7,FALSE)</f>
        <v>0</v>
      </c>
      <c r="H640" s="26" t="str">
        <f>VLOOKUP($A640,'Medical Examinations'!$A:$J,8,FALSE)</f>
        <v>No</v>
      </c>
      <c r="I640" s="26" t="str">
        <f>VLOOKUP($A640,'Medical Examinations'!$A:$J,9,FALSE)</f>
        <v>Obesity</v>
      </c>
      <c r="J640" s="26" t="str">
        <f>VLOOKUP($A640,'Medical Examinations'!$A:$J,10,FALSE)</f>
        <v>Diabetes</v>
      </c>
      <c r="K640">
        <f>VLOOKUP($A640,'Hospitalisation Details'!$A:$K,6,FALSE)</f>
        <v>15368.22</v>
      </c>
      <c r="L640" t="str">
        <f>VLOOKUP($A640,'Hospitalisation Details'!$A:$K,7,FALSE)</f>
        <v>tier - 2</v>
      </c>
      <c r="M640" t="str">
        <f>VLOOKUP($A640,'Hospitalisation Details'!$A:$K,8,FALSE)</f>
        <v>tier - 2</v>
      </c>
      <c r="N640" t="str">
        <f>VLOOKUP($A640,'Hospitalisation Details'!$A:$K,9,FALSE)</f>
        <v>R1011</v>
      </c>
      <c r="O640">
        <f>VLOOKUP($A640,'Hospitalisation Details'!$A:$K,10,FALSE)</f>
        <v>22895</v>
      </c>
      <c r="P640">
        <f>VLOOKUP($A640,'Hospitalisation Details'!$A:$K,11,FALSE)</f>
        <v>60</v>
      </c>
      <c r="Q640" t="str">
        <f>VLOOKUP($A640,'Customer Names'!$A:$E,4,FALSE)</f>
        <v xml:space="preserve"> Bethany N.</v>
      </c>
    </row>
    <row r="641" spans="1:17" x14ac:dyDescent="0.25">
      <c r="A641" s="23" t="s">
        <v>1731</v>
      </c>
      <c r="B641" s="48">
        <f>VLOOKUP($A641,'Medical Examinations'!$A:$J,2,FALSE)</f>
        <v>39.6</v>
      </c>
      <c r="C641" s="48">
        <f>VLOOKUP($A641,'Medical Examinations'!$A:$J,3,FALSE)</f>
        <v>9.32</v>
      </c>
      <c r="D641" s="23" t="str">
        <f>VLOOKUP($A641,'Medical Examinations'!$A:$J,4,FALSE)</f>
        <v>No</v>
      </c>
      <c r="E641" s="23" t="str">
        <f>VLOOKUP($A641,'Medical Examinations'!$A:$J,5,FALSE)</f>
        <v>No</v>
      </c>
      <c r="F641" s="23" t="str">
        <f>VLOOKUP($A641,'Medical Examinations'!$A:$J,6,FALSE)</f>
        <v>No</v>
      </c>
      <c r="G641" s="23">
        <f>VLOOKUP($A641,'Medical Examinations'!$A:$J,7,FALSE)</f>
        <v>0</v>
      </c>
      <c r="H641" s="23" t="str">
        <f>VLOOKUP($A641,'Medical Examinations'!$A:$J,8,FALSE)</f>
        <v>No</v>
      </c>
      <c r="I641" s="23" t="str">
        <f>VLOOKUP($A641,'Medical Examinations'!$A:$J,9,FALSE)</f>
        <v>Obesity</v>
      </c>
      <c r="J641" s="23" t="str">
        <f>VLOOKUP($A641,'Medical Examinations'!$A:$J,10,FALSE)</f>
        <v>Diabetes</v>
      </c>
      <c r="K641">
        <f>VLOOKUP($A641,'Hospitalisation Details'!$A:$K,6,FALSE)</f>
        <v>15363.77</v>
      </c>
      <c r="L641" t="str">
        <f>VLOOKUP($A641,'Hospitalisation Details'!$A:$K,7,FALSE)</f>
        <v>tier - 2</v>
      </c>
      <c r="M641" t="str">
        <f>VLOOKUP($A641,'Hospitalisation Details'!$A:$K,8,FALSE)</f>
        <v>tier - 1</v>
      </c>
      <c r="N641" t="str">
        <f>VLOOKUP($A641,'Hospitalisation Details'!$A:$K,9,FALSE)</f>
        <v>R1026</v>
      </c>
      <c r="O641">
        <f>VLOOKUP($A641,'Hospitalisation Details'!$A:$K,10,FALSE)</f>
        <v>25037</v>
      </c>
      <c r="P641">
        <f>VLOOKUP($A641,'Hospitalisation Details'!$A:$K,11,FALSE)</f>
        <v>54</v>
      </c>
      <c r="Q641" t="str">
        <f>VLOOKUP($A641,'Customer Names'!$A:$E,4,FALSE)</f>
        <v xml:space="preserve"> Sandra H</v>
      </c>
    </row>
    <row r="642" spans="1:17" x14ac:dyDescent="0.25">
      <c r="A642" s="26" t="s">
        <v>1730</v>
      </c>
      <c r="B642" s="47">
        <f>VLOOKUP($A642,'Medical Examinations'!$A:$J,2,FALSE)</f>
        <v>50.92</v>
      </c>
      <c r="C642" s="47">
        <f>VLOOKUP($A642,'Medical Examinations'!$A:$J,3,FALSE)</f>
        <v>5.31</v>
      </c>
      <c r="D642" s="26" t="str">
        <f>VLOOKUP($A642,'Medical Examinations'!$A:$J,4,FALSE)</f>
        <v>yes</v>
      </c>
      <c r="E642" s="26" t="str">
        <f>VLOOKUP($A642,'Medical Examinations'!$A:$J,5,FALSE)</f>
        <v>No</v>
      </c>
      <c r="F642" s="26" t="str">
        <f>VLOOKUP($A642,'Medical Examinations'!$A:$J,6,FALSE)</f>
        <v>No</v>
      </c>
      <c r="G642" s="26">
        <f>VLOOKUP($A642,'Medical Examinations'!$A:$J,7,FALSE)</f>
        <v>1</v>
      </c>
      <c r="H642" s="26" t="str">
        <f>VLOOKUP($A642,'Medical Examinations'!$A:$J,8,FALSE)</f>
        <v>No</v>
      </c>
      <c r="I642" s="26" t="str">
        <f>VLOOKUP($A642,'Medical Examinations'!$A:$J,9,FALSE)</f>
        <v>Obesity</v>
      </c>
      <c r="J642" s="26" t="str">
        <f>VLOOKUP($A642,'Medical Examinations'!$A:$J,10,FALSE)</f>
        <v>Normal</v>
      </c>
      <c r="K642">
        <f>VLOOKUP($A642,'Hospitalisation Details'!$A:$K,6,FALSE)</f>
        <v>15361.5</v>
      </c>
      <c r="L642" t="str">
        <f>VLOOKUP($A642,'Hospitalisation Details'!$A:$K,7,FALSE)</f>
        <v>tier - 2</v>
      </c>
      <c r="M642" t="str">
        <f>VLOOKUP($A642,'Hospitalisation Details'!$A:$K,8,FALSE)</f>
        <v>tier - 3</v>
      </c>
      <c r="N642" t="str">
        <f>VLOOKUP($A642,'Hospitalisation Details'!$A:$K,9,FALSE)</f>
        <v>R1023</v>
      </c>
      <c r="O642">
        <f>VLOOKUP($A642,'Hospitalisation Details'!$A:$K,10,FALSE)</f>
        <v>32494</v>
      </c>
      <c r="P642">
        <f>VLOOKUP($A642,'Hospitalisation Details'!$A:$K,11,FALSE)</f>
        <v>34</v>
      </c>
      <c r="Q642" t="str">
        <f>VLOOKUP($A642,'Customer Names'!$A:$E,4,FALSE)</f>
        <v xml:space="preserve"> Takuo</v>
      </c>
    </row>
    <row r="643" spans="1:17" x14ac:dyDescent="0.25">
      <c r="A643" s="23" t="s">
        <v>1729</v>
      </c>
      <c r="B643" s="48">
        <f>VLOOKUP($A643,'Medical Examinations'!$A:$J,2,FALSE)</f>
        <v>21.85</v>
      </c>
      <c r="C643" s="48">
        <f>VLOOKUP($A643,'Medical Examinations'!$A:$J,3,FALSE)</f>
        <v>5.56</v>
      </c>
      <c r="D643" s="23" t="str">
        <f>VLOOKUP($A643,'Medical Examinations'!$A:$J,4,FALSE)</f>
        <v>yes</v>
      </c>
      <c r="E643" s="23" t="str">
        <f>VLOOKUP($A643,'Medical Examinations'!$A:$J,5,FALSE)</f>
        <v>No</v>
      </c>
      <c r="F643" s="23" t="str">
        <f>VLOOKUP($A643,'Medical Examinations'!$A:$J,6,FALSE)</f>
        <v>No</v>
      </c>
      <c r="G643" s="23">
        <f>VLOOKUP($A643,'Medical Examinations'!$A:$J,7,FALSE)</f>
        <v>0</v>
      </c>
      <c r="H643" s="23" t="str">
        <f>VLOOKUP($A643,'Medical Examinations'!$A:$J,8,FALSE)</f>
        <v>yes</v>
      </c>
      <c r="I643" s="23" t="str">
        <f>VLOOKUP($A643,'Medical Examinations'!$A:$J,9,FALSE)</f>
        <v>Normal Weight</v>
      </c>
      <c r="J643" s="23" t="str">
        <f>VLOOKUP($A643,'Medical Examinations'!$A:$J,10,FALSE)</f>
        <v>Normal</v>
      </c>
      <c r="K643">
        <f>VLOOKUP($A643,'Hospitalisation Details'!$A:$K,6,FALSE)</f>
        <v>15359.1</v>
      </c>
      <c r="L643" t="str">
        <f>VLOOKUP($A643,'Hospitalisation Details'!$A:$K,7,FALSE)</f>
        <v>tier - 2</v>
      </c>
      <c r="M643" t="str">
        <f>VLOOKUP($A643,'Hospitalisation Details'!$A:$K,8,FALSE)</f>
        <v>tier - 3</v>
      </c>
      <c r="N643" t="str">
        <f>VLOOKUP($A643,'Hospitalisation Details'!$A:$K,9,FALSE)</f>
        <v>R1024</v>
      </c>
      <c r="O643">
        <f>VLOOKUP($A643,'Hospitalisation Details'!$A:$K,10,FALSE)</f>
        <v>37086</v>
      </c>
      <c r="P643">
        <f>VLOOKUP($A643,'Hospitalisation Details'!$A:$K,11,FALSE)</f>
        <v>21</v>
      </c>
      <c r="Q643" t="str">
        <f>VLOOKUP($A643,'Customer Names'!$A:$E,4,FALSE)</f>
        <v xml:space="preserve"> Kelly A.</v>
      </c>
    </row>
    <row r="644" spans="1:17" x14ac:dyDescent="0.25">
      <c r="A644" s="26" t="s">
        <v>1728</v>
      </c>
      <c r="B644" s="47">
        <f>VLOOKUP($A644,'Medical Examinations'!$A:$J,2,FALSE)</f>
        <v>36.08</v>
      </c>
      <c r="C644" s="47">
        <f>VLOOKUP($A644,'Medical Examinations'!$A:$J,3,FALSE)</f>
        <v>7.11</v>
      </c>
      <c r="D644" s="26" t="str">
        <f>VLOOKUP($A644,'Medical Examinations'!$A:$J,4,FALSE)</f>
        <v>yes</v>
      </c>
      <c r="E644" s="26" t="str">
        <f>VLOOKUP($A644,'Medical Examinations'!$A:$J,5,FALSE)</f>
        <v>No</v>
      </c>
      <c r="F644" s="26" t="str">
        <f>VLOOKUP($A644,'Medical Examinations'!$A:$J,6,FALSE)</f>
        <v>Yes</v>
      </c>
      <c r="G644" s="26">
        <f>VLOOKUP($A644,'Medical Examinations'!$A:$J,7,FALSE)</f>
        <v>1</v>
      </c>
      <c r="H644" s="26" t="str">
        <f>VLOOKUP($A644,'Medical Examinations'!$A:$J,8,FALSE)</f>
        <v>No</v>
      </c>
      <c r="I644" s="26" t="str">
        <f>VLOOKUP($A644,'Medical Examinations'!$A:$J,9,FALSE)</f>
        <v>Obesity</v>
      </c>
      <c r="J644" s="26" t="str">
        <f>VLOOKUP($A644,'Medical Examinations'!$A:$J,10,FALSE)</f>
        <v>Diabetes</v>
      </c>
      <c r="K644">
        <f>VLOOKUP($A644,'Hospitalisation Details'!$A:$K,6,FALSE)</f>
        <v>15322.77</v>
      </c>
      <c r="L644" t="str">
        <f>VLOOKUP($A644,'Hospitalisation Details'!$A:$K,7,FALSE)</f>
        <v>tier - 2</v>
      </c>
      <c r="M644" t="str">
        <f>VLOOKUP($A644,'Hospitalisation Details'!$A:$K,8,FALSE)</f>
        <v>tier - 3</v>
      </c>
      <c r="N644" t="str">
        <f>VLOOKUP($A644,'Hospitalisation Details'!$A:$K,9,FALSE)</f>
        <v>R1021</v>
      </c>
      <c r="O644">
        <f>VLOOKUP($A644,'Hospitalisation Details'!$A:$K,10,FALSE)</f>
        <v>23358</v>
      </c>
      <c r="P644">
        <f>VLOOKUP($A644,'Hospitalisation Details'!$A:$K,11,FALSE)</f>
        <v>59</v>
      </c>
      <c r="Q644" t="str">
        <f>VLOOKUP($A644,'Customer Names'!$A:$E,4,FALSE)</f>
        <v xml:space="preserve"> Scott</v>
      </c>
    </row>
    <row r="645" spans="1:17" x14ac:dyDescent="0.25">
      <c r="A645" s="23" t="s">
        <v>1727</v>
      </c>
      <c r="B645" s="48">
        <f>VLOOKUP($A645,'Medical Examinations'!$A:$J,2,FALSE)</f>
        <v>40.44</v>
      </c>
      <c r="C645" s="48">
        <f>VLOOKUP($A645,'Medical Examinations'!$A:$J,3,FALSE)</f>
        <v>5.13</v>
      </c>
      <c r="D645" s="23" t="str">
        <f>VLOOKUP($A645,'Medical Examinations'!$A:$J,4,FALSE)</f>
        <v>yes</v>
      </c>
      <c r="E645" s="23" t="str">
        <f>VLOOKUP($A645,'Medical Examinations'!$A:$J,5,FALSE)</f>
        <v>No</v>
      </c>
      <c r="F645" s="23" t="str">
        <f>VLOOKUP($A645,'Medical Examinations'!$A:$J,6,FALSE)</f>
        <v>Yes</v>
      </c>
      <c r="G645" s="23">
        <f>VLOOKUP($A645,'Medical Examinations'!$A:$J,7,FALSE)</f>
        <v>1</v>
      </c>
      <c r="H645" s="23" t="str">
        <f>VLOOKUP($A645,'Medical Examinations'!$A:$J,8,FALSE)</f>
        <v>No</v>
      </c>
      <c r="I645" s="23" t="str">
        <f>VLOOKUP($A645,'Medical Examinations'!$A:$J,9,FALSE)</f>
        <v>Obesity</v>
      </c>
      <c r="J645" s="23" t="str">
        <f>VLOOKUP($A645,'Medical Examinations'!$A:$J,10,FALSE)</f>
        <v>Normal</v>
      </c>
      <c r="K645">
        <f>VLOOKUP($A645,'Hospitalisation Details'!$A:$K,6,FALSE)</f>
        <v>15260.52</v>
      </c>
      <c r="L645" t="str">
        <f>VLOOKUP($A645,'Hospitalisation Details'!$A:$K,7,FALSE)</f>
        <v>tier - 2</v>
      </c>
      <c r="M645" t="str">
        <f>VLOOKUP($A645,'Hospitalisation Details'!$A:$K,8,FALSE)</f>
        <v>tier - 2</v>
      </c>
      <c r="N645" t="str">
        <f>VLOOKUP($A645,'Hospitalisation Details'!$A:$K,9,FALSE)</f>
        <v>R1023</v>
      </c>
      <c r="O645">
        <f>VLOOKUP($A645,'Hospitalisation Details'!$A:$K,10,FALSE)</f>
        <v>25462</v>
      </c>
      <c r="P645">
        <f>VLOOKUP($A645,'Hospitalisation Details'!$A:$K,11,FALSE)</f>
        <v>53</v>
      </c>
      <c r="Q645" t="str">
        <f>VLOOKUP($A645,'Customer Names'!$A:$E,4,FALSE)</f>
        <v xml:space="preserve"> Benoit</v>
      </c>
    </row>
    <row r="646" spans="1:17" x14ac:dyDescent="0.25">
      <c r="A646" s="26" t="s">
        <v>1726</v>
      </c>
      <c r="B646" s="47">
        <f>VLOOKUP($A646,'Medical Examinations'!$A:$J,2,FALSE)</f>
        <v>38.094999999999999</v>
      </c>
      <c r="C646" s="47">
        <f>VLOOKUP($A646,'Medical Examinations'!$A:$J,3,FALSE)</f>
        <v>10.199999999999999</v>
      </c>
      <c r="D646" s="26" t="str">
        <f>VLOOKUP($A646,'Medical Examinations'!$A:$J,4,FALSE)</f>
        <v>No</v>
      </c>
      <c r="E646" s="26" t="str">
        <f>VLOOKUP($A646,'Medical Examinations'!$A:$J,5,FALSE)</f>
        <v>No</v>
      </c>
      <c r="F646" s="26" t="str">
        <f>VLOOKUP($A646,'Medical Examinations'!$A:$J,6,FALSE)</f>
        <v>No</v>
      </c>
      <c r="G646" s="26">
        <f>VLOOKUP($A646,'Medical Examinations'!$A:$J,7,FALSE)</f>
        <v>0</v>
      </c>
      <c r="H646" s="26" t="str">
        <f>VLOOKUP($A646,'Medical Examinations'!$A:$J,8,FALSE)</f>
        <v>No</v>
      </c>
      <c r="I646" s="26" t="str">
        <f>VLOOKUP($A646,'Medical Examinations'!$A:$J,9,FALSE)</f>
        <v>Obesity</v>
      </c>
      <c r="J646" s="26" t="str">
        <f>VLOOKUP($A646,'Medical Examinations'!$A:$J,10,FALSE)</f>
        <v>Diabetes</v>
      </c>
      <c r="K646">
        <f>VLOOKUP($A646,'Hospitalisation Details'!$A:$K,6,FALSE)</f>
        <v>15230.32</v>
      </c>
      <c r="L646" t="str">
        <f>VLOOKUP($A646,'Hospitalisation Details'!$A:$K,7,FALSE)</f>
        <v>tier - 2</v>
      </c>
      <c r="M646" t="str">
        <f>VLOOKUP($A646,'Hospitalisation Details'!$A:$K,8,FALSE)</f>
        <v>tier - 2</v>
      </c>
      <c r="N646" t="str">
        <f>VLOOKUP($A646,'Hospitalisation Details'!$A:$K,9,FALSE)</f>
        <v>R1024</v>
      </c>
      <c r="O646">
        <f>VLOOKUP($A646,'Hospitalisation Details'!$A:$K,10,FALSE)</f>
        <v>22122</v>
      </c>
      <c r="P646">
        <f>VLOOKUP($A646,'Hospitalisation Details'!$A:$K,11,FALSE)</f>
        <v>62</v>
      </c>
      <c r="Q646" t="str">
        <f>VLOOKUP($A646,'Customer Names'!$A:$E,4,FALSE)</f>
        <v xml:space="preserve"> Elizabeth M.</v>
      </c>
    </row>
    <row r="647" spans="1:17" x14ac:dyDescent="0.25">
      <c r="A647" s="23" t="s">
        <v>1725</v>
      </c>
      <c r="B647" s="48">
        <f>VLOOKUP($A647,'Medical Examinations'!$A:$J,2,FALSE)</f>
        <v>44.95</v>
      </c>
      <c r="C647" s="48">
        <f>VLOOKUP($A647,'Medical Examinations'!$A:$J,3,FALSE)</f>
        <v>10.4</v>
      </c>
      <c r="D647" s="23" t="str">
        <f>VLOOKUP($A647,'Medical Examinations'!$A:$J,4,FALSE)</f>
        <v>No</v>
      </c>
      <c r="E647" s="23" t="str">
        <f>VLOOKUP($A647,'Medical Examinations'!$A:$J,5,FALSE)</f>
        <v>No</v>
      </c>
      <c r="F647" s="23" t="str">
        <f>VLOOKUP($A647,'Medical Examinations'!$A:$J,6,FALSE)</f>
        <v>No</v>
      </c>
      <c r="G647" s="23">
        <f>VLOOKUP($A647,'Medical Examinations'!$A:$J,7,FALSE)</f>
        <v>0</v>
      </c>
      <c r="H647" s="23" t="str">
        <f>VLOOKUP($A647,'Medical Examinations'!$A:$J,8,FALSE)</f>
        <v>No</v>
      </c>
      <c r="I647" s="23" t="str">
        <f>VLOOKUP($A647,'Medical Examinations'!$A:$J,9,FALSE)</f>
        <v>Obesity</v>
      </c>
      <c r="J647" s="23" t="str">
        <f>VLOOKUP($A647,'Medical Examinations'!$A:$J,10,FALSE)</f>
        <v>Diabetes</v>
      </c>
      <c r="K647">
        <f>VLOOKUP($A647,'Hospitalisation Details'!$A:$K,6,FALSE)</f>
        <v>15207.92</v>
      </c>
      <c r="L647" t="str">
        <f>VLOOKUP($A647,'Hospitalisation Details'!$A:$K,7,FALSE)</f>
        <v>tier - 2</v>
      </c>
      <c r="M647" t="str">
        <f>VLOOKUP($A647,'Hospitalisation Details'!$A:$K,8,FALSE)</f>
        <v>tier - 1</v>
      </c>
      <c r="N647" t="str">
        <f>VLOOKUP($A647,'Hospitalisation Details'!$A:$K,9,FALSE)</f>
        <v>R1012</v>
      </c>
      <c r="O647">
        <f>VLOOKUP($A647,'Hospitalisation Details'!$A:$K,10,FALSE)</f>
        <v>28817</v>
      </c>
      <c r="P647">
        <f>VLOOKUP($A647,'Hospitalisation Details'!$A:$K,11,FALSE)</f>
        <v>44</v>
      </c>
      <c r="Q647" t="str">
        <f>VLOOKUP($A647,'Customer Names'!$A:$E,4,FALSE)</f>
        <v xml:space="preserve"> Jessica A.</v>
      </c>
    </row>
    <row r="648" spans="1:17" x14ac:dyDescent="0.25">
      <c r="A648" s="26" t="s">
        <v>1724</v>
      </c>
      <c r="B648" s="47">
        <f>VLOOKUP($A648,'Medical Examinations'!$A:$J,2,FALSE)</f>
        <v>35.54</v>
      </c>
      <c r="C648" s="47">
        <f>VLOOKUP($A648,'Medical Examinations'!$A:$J,3,FALSE)</f>
        <v>10.67</v>
      </c>
      <c r="D648" s="26" t="str">
        <f>VLOOKUP($A648,'Medical Examinations'!$A:$J,4,FALSE)</f>
        <v>No</v>
      </c>
      <c r="E648" s="26" t="str">
        <f>VLOOKUP($A648,'Medical Examinations'!$A:$J,5,FALSE)</f>
        <v>No</v>
      </c>
      <c r="F648" s="26" t="str">
        <f>VLOOKUP($A648,'Medical Examinations'!$A:$J,6,FALSE)</f>
        <v>No</v>
      </c>
      <c r="G648" s="26">
        <f>VLOOKUP($A648,'Medical Examinations'!$A:$J,7,FALSE)</f>
        <v>0</v>
      </c>
      <c r="H648" s="26" t="str">
        <f>VLOOKUP($A648,'Medical Examinations'!$A:$J,8,FALSE)</f>
        <v>No</v>
      </c>
      <c r="I648" s="26" t="str">
        <f>VLOOKUP($A648,'Medical Examinations'!$A:$J,9,FALSE)</f>
        <v>Obesity</v>
      </c>
      <c r="J648" s="26" t="str">
        <f>VLOOKUP($A648,'Medical Examinations'!$A:$J,10,FALSE)</f>
        <v>Diabetes</v>
      </c>
      <c r="K648">
        <f>VLOOKUP($A648,'Hospitalisation Details'!$A:$K,6,FALSE)</f>
        <v>15174.81</v>
      </c>
      <c r="L648" t="str">
        <f>VLOOKUP($A648,'Hospitalisation Details'!$A:$K,7,FALSE)</f>
        <v>tier - 2</v>
      </c>
      <c r="M648" t="str">
        <f>VLOOKUP($A648,'Hospitalisation Details'!$A:$K,8,FALSE)</f>
        <v>tier - 1</v>
      </c>
      <c r="N648" t="str">
        <f>VLOOKUP($A648,'Hospitalisation Details'!$A:$K,9,FALSE)</f>
        <v>R1012</v>
      </c>
      <c r="O648">
        <f>VLOOKUP($A648,'Hospitalisation Details'!$A:$K,10,FALSE)</f>
        <v>22814</v>
      </c>
      <c r="P648">
        <f>VLOOKUP($A648,'Hospitalisation Details'!$A:$K,11,FALSE)</f>
        <v>60</v>
      </c>
      <c r="Q648" t="str">
        <f>VLOOKUP($A648,'Customer Names'!$A:$E,4,FALSE)</f>
        <v xml:space="preserve"> Monica K</v>
      </c>
    </row>
    <row r="649" spans="1:17" x14ac:dyDescent="0.25">
      <c r="A649" s="23" t="s">
        <v>1723</v>
      </c>
      <c r="B649" s="48">
        <f>VLOOKUP($A649,'Medical Examinations'!$A:$J,2,FALSE)</f>
        <v>39.799999999999997</v>
      </c>
      <c r="C649" s="48">
        <f>VLOOKUP($A649,'Medical Examinations'!$A:$J,3,FALSE)</f>
        <v>4.6500000000000004</v>
      </c>
      <c r="D649" s="23" t="str">
        <f>VLOOKUP($A649,'Medical Examinations'!$A:$J,4,FALSE)</f>
        <v>yes</v>
      </c>
      <c r="E649" s="23" t="str">
        <f>VLOOKUP($A649,'Medical Examinations'!$A:$J,5,FALSE)</f>
        <v>No</v>
      </c>
      <c r="F649" s="23" t="str">
        <f>VLOOKUP($A649,'Medical Examinations'!$A:$J,6,FALSE)</f>
        <v>No</v>
      </c>
      <c r="G649" s="23">
        <f>VLOOKUP($A649,'Medical Examinations'!$A:$J,7,FALSE)</f>
        <v>2</v>
      </c>
      <c r="H649" s="23" t="str">
        <f>VLOOKUP($A649,'Medical Examinations'!$A:$J,8,FALSE)</f>
        <v>No</v>
      </c>
      <c r="I649" s="23" t="str">
        <f>VLOOKUP($A649,'Medical Examinations'!$A:$J,9,FALSE)</f>
        <v>Obesity</v>
      </c>
      <c r="J649" s="23" t="str">
        <f>VLOOKUP($A649,'Medical Examinations'!$A:$J,10,FALSE)</f>
        <v>Normal</v>
      </c>
      <c r="K649">
        <f>VLOOKUP($A649,'Hospitalisation Details'!$A:$K,6,FALSE)</f>
        <v>15170.07</v>
      </c>
      <c r="L649" t="str">
        <f>VLOOKUP($A649,'Hospitalisation Details'!$A:$K,7,FALSE)</f>
        <v>tier - 2</v>
      </c>
      <c r="M649" t="str">
        <f>VLOOKUP($A649,'Hospitalisation Details'!$A:$K,8,FALSE)</f>
        <v>tier - 3</v>
      </c>
      <c r="N649" t="str">
        <f>VLOOKUP($A649,'Hospitalisation Details'!$A:$K,9,FALSE)</f>
        <v>R1011</v>
      </c>
      <c r="O649">
        <f>VLOOKUP($A649,'Hospitalisation Details'!$A:$K,10,FALSE)</f>
        <v>21887</v>
      </c>
      <c r="P649">
        <f>VLOOKUP($A649,'Hospitalisation Details'!$A:$K,11,FALSE)</f>
        <v>63</v>
      </c>
      <c r="Q649" t="str">
        <f>VLOOKUP($A649,'Customer Names'!$A:$E,4,FALSE)</f>
        <v xml:space="preserve"> Kevin L</v>
      </c>
    </row>
    <row r="650" spans="1:17" x14ac:dyDescent="0.25">
      <c r="A650" s="26" t="s">
        <v>1722</v>
      </c>
      <c r="B650" s="47">
        <f>VLOOKUP($A650,'Medical Examinations'!$A:$J,2,FALSE)</f>
        <v>33.659999999999997</v>
      </c>
      <c r="C650" s="47">
        <f>VLOOKUP($A650,'Medical Examinations'!$A:$J,3,FALSE)</f>
        <v>5.65</v>
      </c>
      <c r="D650" s="26" t="str">
        <f>VLOOKUP($A650,'Medical Examinations'!$A:$J,4,FALSE)</f>
        <v>yes</v>
      </c>
      <c r="E650" s="26" t="str">
        <f>VLOOKUP($A650,'Medical Examinations'!$A:$J,5,FALSE)</f>
        <v>No</v>
      </c>
      <c r="F650" s="26" t="str">
        <f>VLOOKUP($A650,'Medical Examinations'!$A:$J,6,FALSE)</f>
        <v>No</v>
      </c>
      <c r="G650" s="26">
        <f>VLOOKUP($A650,'Medical Examinations'!$A:$J,7,FALSE)</f>
        <v>2</v>
      </c>
      <c r="H650" s="26" t="str">
        <f>VLOOKUP($A650,'Medical Examinations'!$A:$J,8,FALSE)</f>
        <v>No</v>
      </c>
      <c r="I650" s="26" t="str">
        <f>VLOOKUP($A650,'Medical Examinations'!$A:$J,9,FALSE)</f>
        <v>Obesity</v>
      </c>
      <c r="J650" s="26" t="str">
        <f>VLOOKUP($A650,'Medical Examinations'!$A:$J,10,FALSE)</f>
        <v>Normal</v>
      </c>
      <c r="K650">
        <f>VLOOKUP($A650,'Hospitalisation Details'!$A:$K,6,FALSE)</f>
        <v>15161.53</v>
      </c>
      <c r="L650" t="str">
        <f>VLOOKUP($A650,'Hospitalisation Details'!$A:$K,7,FALSE)</f>
        <v>tier - 2</v>
      </c>
      <c r="M650" t="str">
        <f>VLOOKUP($A650,'Hospitalisation Details'!$A:$K,8,FALSE)</f>
        <v>tier - 1</v>
      </c>
      <c r="N650" t="str">
        <f>VLOOKUP($A650,'Hospitalisation Details'!$A:$K,9,FALSE)</f>
        <v>R1013</v>
      </c>
      <c r="O650">
        <f>VLOOKUP($A650,'Hospitalisation Details'!$A:$K,10,FALSE)</f>
        <v>21705</v>
      </c>
      <c r="P650">
        <f>VLOOKUP($A650,'Hospitalisation Details'!$A:$K,11,FALSE)</f>
        <v>64</v>
      </c>
      <c r="Q650" t="str">
        <f>VLOOKUP($A650,'Customer Names'!$A:$E,4,FALSE)</f>
        <v xml:space="preserve"> Gregory</v>
      </c>
    </row>
    <row r="651" spans="1:17" x14ac:dyDescent="0.25">
      <c r="A651" s="23" t="s">
        <v>1721</v>
      </c>
      <c r="B651" s="48">
        <f>VLOOKUP($A651,'Medical Examinations'!$A:$J,2,FALSE)</f>
        <v>35.5</v>
      </c>
      <c r="C651" s="48">
        <f>VLOOKUP($A651,'Medical Examinations'!$A:$J,3,FALSE)</f>
        <v>11.97</v>
      </c>
      <c r="D651" s="23" t="str">
        <f>VLOOKUP($A651,'Medical Examinations'!$A:$J,4,FALSE)</f>
        <v>No</v>
      </c>
      <c r="E651" s="23" t="str">
        <f>VLOOKUP($A651,'Medical Examinations'!$A:$J,5,FALSE)</f>
        <v>No</v>
      </c>
      <c r="F651" s="23" t="str">
        <f>VLOOKUP($A651,'Medical Examinations'!$A:$J,6,FALSE)</f>
        <v>No</v>
      </c>
      <c r="G651" s="23">
        <f>VLOOKUP($A651,'Medical Examinations'!$A:$J,7,FALSE)</f>
        <v>0</v>
      </c>
      <c r="H651" s="23" t="str">
        <f>VLOOKUP($A651,'Medical Examinations'!$A:$J,8,FALSE)</f>
        <v>No</v>
      </c>
      <c r="I651" s="23" t="str">
        <f>VLOOKUP($A651,'Medical Examinations'!$A:$J,9,FALSE)</f>
        <v>Obesity</v>
      </c>
      <c r="J651" s="23" t="str">
        <f>VLOOKUP($A651,'Medical Examinations'!$A:$J,10,FALSE)</f>
        <v>Diabetes</v>
      </c>
      <c r="K651">
        <f>VLOOKUP($A651,'Hospitalisation Details'!$A:$K,6,FALSE)</f>
        <v>15161.25</v>
      </c>
      <c r="L651" t="str">
        <f>VLOOKUP($A651,'Hospitalisation Details'!$A:$K,7,FALSE)</f>
        <v>tier - 2</v>
      </c>
      <c r="M651" t="str">
        <f>VLOOKUP($A651,'Hospitalisation Details'!$A:$K,8,FALSE)</f>
        <v>tier - 2</v>
      </c>
      <c r="N651" t="str">
        <f>VLOOKUP($A651,'Hospitalisation Details'!$A:$K,9,FALSE)</f>
        <v>R1012</v>
      </c>
      <c r="O651">
        <f>VLOOKUP($A651,'Hospitalisation Details'!$A:$K,10,FALSE)</f>
        <v>22944</v>
      </c>
      <c r="P651">
        <f>VLOOKUP($A651,'Hospitalisation Details'!$A:$K,11,FALSE)</f>
        <v>60</v>
      </c>
      <c r="Q651" t="str">
        <f>VLOOKUP($A651,'Customer Names'!$A:$E,4,FALSE)</f>
        <v xml:space="preserve"> Della</v>
      </c>
    </row>
    <row r="652" spans="1:17" x14ac:dyDescent="0.25">
      <c r="A652" s="26" t="s">
        <v>1720</v>
      </c>
      <c r="B652" s="47">
        <f>VLOOKUP($A652,'Medical Examinations'!$A:$J,2,FALSE)</f>
        <v>41.63</v>
      </c>
      <c r="C652" s="47">
        <f>VLOOKUP($A652,'Medical Examinations'!$A:$J,3,FALSE)</f>
        <v>6.71</v>
      </c>
      <c r="D652" s="26" t="str">
        <f>VLOOKUP($A652,'Medical Examinations'!$A:$J,4,FALSE)</f>
        <v>No</v>
      </c>
      <c r="E652" s="26" t="str">
        <f>VLOOKUP($A652,'Medical Examinations'!$A:$J,5,FALSE)</f>
        <v>No</v>
      </c>
      <c r="F652" s="26" t="str">
        <f>VLOOKUP($A652,'Medical Examinations'!$A:$J,6,FALSE)</f>
        <v>No</v>
      </c>
      <c r="G652" s="26">
        <f>VLOOKUP($A652,'Medical Examinations'!$A:$J,7,FALSE)</f>
        <v>0</v>
      </c>
      <c r="H652" s="26" t="str">
        <f>VLOOKUP($A652,'Medical Examinations'!$A:$J,8,FALSE)</f>
        <v>No</v>
      </c>
      <c r="I652" s="26" t="str">
        <f>VLOOKUP($A652,'Medical Examinations'!$A:$J,9,FALSE)</f>
        <v>Obesity</v>
      </c>
      <c r="J652" s="26" t="str">
        <f>VLOOKUP($A652,'Medical Examinations'!$A:$J,10,FALSE)</f>
        <v>Diabetes</v>
      </c>
      <c r="K652">
        <f>VLOOKUP($A652,'Hospitalisation Details'!$A:$K,6,FALSE)</f>
        <v>15150.44</v>
      </c>
      <c r="L652" t="str">
        <f>VLOOKUP($A652,'Hospitalisation Details'!$A:$K,7,FALSE)</f>
        <v>tier - 2</v>
      </c>
      <c r="M652" t="str">
        <f>VLOOKUP($A652,'Hospitalisation Details'!$A:$K,8,FALSE)</f>
        <v>tier - 1</v>
      </c>
      <c r="N652" t="str">
        <f>VLOOKUP($A652,'Hospitalisation Details'!$A:$K,9,FALSE)</f>
        <v>R1023</v>
      </c>
      <c r="O652">
        <f>VLOOKUP($A652,'Hospitalisation Details'!$A:$K,10,FALSE)</f>
        <v>26262</v>
      </c>
      <c r="P652">
        <f>VLOOKUP($A652,'Hospitalisation Details'!$A:$K,11,FALSE)</f>
        <v>51</v>
      </c>
      <c r="Q652" t="str">
        <f>VLOOKUP($A652,'Customer Names'!$A:$E,4,FALSE)</f>
        <v xml:space="preserve"> David</v>
      </c>
    </row>
    <row r="653" spans="1:17" x14ac:dyDescent="0.25">
      <c r="A653" s="23" t="s">
        <v>1719</v>
      </c>
      <c r="B653" s="48">
        <f>VLOOKUP($A653,'Medical Examinations'!$A:$J,2,FALSE)</f>
        <v>46.49</v>
      </c>
      <c r="C653" s="48">
        <f>VLOOKUP($A653,'Medical Examinations'!$A:$J,3,FALSE)</f>
        <v>11.92</v>
      </c>
      <c r="D653" s="23" t="str">
        <f>VLOOKUP($A653,'Medical Examinations'!$A:$J,4,FALSE)</f>
        <v>No</v>
      </c>
      <c r="E653" s="23" t="str">
        <f>VLOOKUP($A653,'Medical Examinations'!$A:$J,5,FALSE)</f>
        <v>No</v>
      </c>
      <c r="F653" s="23" t="str">
        <f>VLOOKUP($A653,'Medical Examinations'!$A:$J,6,FALSE)</f>
        <v>No</v>
      </c>
      <c r="G653" s="23">
        <f>VLOOKUP($A653,'Medical Examinations'!$A:$J,7,FALSE)</f>
        <v>0</v>
      </c>
      <c r="H653" s="23" t="str">
        <f>VLOOKUP($A653,'Medical Examinations'!$A:$J,8,FALSE)</f>
        <v>No</v>
      </c>
      <c r="I653" s="23" t="str">
        <f>VLOOKUP($A653,'Medical Examinations'!$A:$J,9,FALSE)</f>
        <v>Obesity</v>
      </c>
      <c r="J653" s="23" t="str">
        <f>VLOOKUP($A653,'Medical Examinations'!$A:$J,10,FALSE)</f>
        <v>Diabetes</v>
      </c>
      <c r="K653">
        <f>VLOOKUP($A653,'Hospitalisation Details'!$A:$K,6,FALSE)</f>
        <v>15123.19</v>
      </c>
      <c r="L653" t="str">
        <f>VLOOKUP($A653,'Hospitalisation Details'!$A:$K,7,FALSE)</f>
        <v>tier - 2</v>
      </c>
      <c r="M653" t="str">
        <f>VLOOKUP($A653,'Hospitalisation Details'!$A:$K,8,FALSE)</f>
        <v>tier - 1</v>
      </c>
      <c r="N653" t="str">
        <f>VLOOKUP($A653,'Hospitalisation Details'!$A:$K,9,FALSE)</f>
        <v>R1011</v>
      </c>
      <c r="O653">
        <f>VLOOKUP($A653,'Hospitalisation Details'!$A:$K,10,FALSE)</f>
        <v>28738</v>
      </c>
      <c r="P653">
        <f>VLOOKUP($A653,'Hospitalisation Details'!$A:$K,11,FALSE)</f>
        <v>44</v>
      </c>
      <c r="Q653" t="str">
        <f>VLOOKUP($A653,'Customer Names'!$A:$E,4,FALSE)</f>
        <v xml:space="preserve"> Victoria</v>
      </c>
    </row>
    <row r="654" spans="1:17" x14ac:dyDescent="0.25">
      <c r="A654" s="26" t="s">
        <v>1718</v>
      </c>
      <c r="B654" s="47">
        <f>VLOOKUP($A654,'Medical Examinations'!$A:$J,2,FALSE)</f>
        <v>43.29</v>
      </c>
      <c r="C654" s="47">
        <f>VLOOKUP($A654,'Medical Examinations'!$A:$J,3,FALSE)</f>
        <v>5.35</v>
      </c>
      <c r="D654" s="26" t="str">
        <f>VLOOKUP($A654,'Medical Examinations'!$A:$J,4,FALSE)</f>
        <v>No</v>
      </c>
      <c r="E654" s="26" t="str">
        <f>VLOOKUP($A654,'Medical Examinations'!$A:$J,5,FALSE)</f>
        <v>No</v>
      </c>
      <c r="F654" s="26" t="str">
        <f>VLOOKUP($A654,'Medical Examinations'!$A:$J,6,FALSE)</f>
        <v>No</v>
      </c>
      <c r="G654" s="26">
        <f>VLOOKUP($A654,'Medical Examinations'!$A:$J,7,FALSE)</f>
        <v>2</v>
      </c>
      <c r="H654" s="26" t="str">
        <f>VLOOKUP($A654,'Medical Examinations'!$A:$J,8,FALSE)</f>
        <v>No</v>
      </c>
      <c r="I654" s="26" t="str">
        <f>VLOOKUP($A654,'Medical Examinations'!$A:$J,9,FALSE)</f>
        <v>Obesity</v>
      </c>
      <c r="J654" s="26" t="str">
        <f>VLOOKUP($A654,'Medical Examinations'!$A:$J,10,FALSE)</f>
        <v>Normal</v>
      </c>
      <c r="K654">
        <f>VLOOKUP($A654,'Hospitalisation Details'!$A:$K,6,FALSE)</f>
        <v>15103.69</v>
      </c>
      <c r="L654" t="str">
        <f>VLOOKUP($A654,'Hospitalisation Details'!$A:$K,7,FALSE)</f>
        <v>tier - 2</v>
      </c>
      <c r="M654" t="str">
        <f>VLOOKUP($A654,'Hospitalisation Details'!$A:$K,8,FALSE)</f>
        <v>tier - 1</v>
      </c>
      <c r="N654" t="str">
        <f>VLOOKUP($A654,'Hospitalisation Details'!$A:$K,9,FALSE)</f>
        <v>R1012</v>
      </c>
      <c r="O654">
        <f>VLOOKUP($A654,'Hospitalisation Details'!$A:$K,10,FALSE)</f>
        <v>26610</v>
      </c>
      <c r="P654">
        <f>VLOOKUP($A654,'Hospitalisation Details'!$A:$K,11,FALSE)</f>
        <v>50</v>
      </c>
      <c r="Q654" t="str">
        <f>VLOOKUP($A654,'Customer Names'!$A:$E,4,FALSE)</f>
        <v xml:space="preserve"> Tasos</v>
      </c>
    </row>
    <row r="655" spans="1:17" x14ac:dyDescent="0.25">
      <c r="A655" s="23" t="s">
        <v>1717</v>
      </c>
      <c r="B655" s="48">
        <f>VLOOKUP($A655,'Medical Examinations'!$A:$J,2,FALSE)</f>
        <v>43.08</v>
      </c>
      <c r="C655" s="48">
        <f>VLOOKUP($A655,'Medical Examinations'!$A:$J,3,FALSE)</f>
        <v>8.9600000000000009</v>
      </c>
      <c r="D655" s="23" t="str">
        <f>VLOOKUP($A655,'Medical Examinations'!$A:$J,4,FALSE)</f>
        <v>yes</v>
      </c>
      <c r="E655" s="23" t="str">
        <f>VLOOKUP($A655,'Medical Examinations'!$A:$J,5,FALSE)</f>
        <v>No</v>
      </c>
      <c r="F655" s="23" t="str">
        <f>VLOOKUP($A655,'Medical Examinations'!$A:$J,6,FALSE)</f>
        <v>No</v>
      </c>
      <c r="G655" s="23">
        <f>VLOOKUP($A655,'Medical Examinations'!$A:$J,7,FALSE)</f>
        <v>1</v>
      </c>
      <c r="H655" s="23" t="str">
        <f>VLOOKUP($A655,'Medical Examinations'!$A:$J,8,FALSE)</f>
        <v>No</v>
      </c>
      <c r="I655" s="23" t="str">
        <f>VLOOKUP($A655,'Medical Examinations'!$A:$J,9,FALSE)</f>
        <v>Obesity</v>
      </c>
      <c r="J655" s="23" t="str">
        <f>VLOOKUP($A655,'Medical Examinations'!$A:$J,10,FALSE)</f>
        <v>Diabetes</v>
      </c>
      <c r="K655">
        <f>VLOOKUP($A655,'Hospitalisation Details'!$A:$K,6,FALSE)</f>
        <v>15090.35</v>
      </c>
      <c r="L655" t="str">
        <f>VLOOKUP($A655,'Hospitalisation Details'!$A:$K,7,FALSE)</f>
        <v>tier - 2</v>
      </c>
      <c r="M655" t="str">
        <f>VLOOKUP($A655,'Hospitalisation Details'!$A:$K,8,FALSE)</f>
        <v>tier - 1</v>
      </c>
      <c r="N655" t="str">
        <f>VLOOKUP($A655,'Hospitalisation Details'!$A:$K,9,FALSE)</f>
        <v>R1023</v>
      </c>
      <c r="O655">
        <f>VLOOKUP($A655,'Hospitalisation Details'!$A:$K,10,FALSE)</f>
        <v>27693</v>
      </c>
      <c r="P655">
        <f>VLOOKUP($A655,'Hospitalisation Details'!$A:$K,11,FALSE)</f>
        <v>47</v>
      </c>
      <c r="Q655" t="str">
        <f>VLOOKUP($A655,'Customer Names'!$A:$E,4,FALSE)</f>
        <v xml:space="preserve"> Thomas</v>
      </c>
    </row>
    <row r="656" spans="1:17" x14ac:dyDescent="0.25">
      <c r="A656" s="26" t="s">
        <v>1716</v>
      </c>
      <c r="B656" s="47">
        <f>VLOOKUP($A656,'Medical Examinations'!$A:$J,2,FALSE)</f>
        <v>39.07</v>
      </c>
      <c r="C656" s="47">
        <f>VLOOKUP($A656,'Medical Examinations'!$A:$J,3,FALSE)</f>
        <v>11.93</v>
      </c>
      <c r="D656" s="26" t="str">
        <f>VLOOKUP($A656,'Medical Examinations'!$A:$J,4,FALSE)</f>
        <v>No</v>
      </c>
      <c r="E656" s="26" t="str">
        <f>VLOOKUP($A656,'Medical Examinations'!$A:$J,5,FALSE)</f>
        <v>No</v>
      </c>
      <c r="F656" s="26" t="str">
        <f>VLOOKUP($A656,'Medical Examinations'!$A:$J,6,FALSE)</f>
        <v>No</v>
      </c>
      <c r="G656" s="26">
        <f>VLOOKUP($A656,'Medical Examinations'!$A:$J,7,FALSE)</f>
        <v>0</v>
      </c>
      <c r="H656" s="26" t="str">
        <f>VLOOKUP($A656,'Medical Examinations'!$A:$J,8,FALSE)</f>
        <v>No</v>
      </c>
      <c r="I656" s="26" t="str">
        <f>VLOOKUP($A656,'Medical Examinations'!$A:$J,9,FALSE)</f>
        <v>Obesity</v>
      </c>
      <c r="J656" s="26" t="str">
        <f>VLOOKUP($A656,'Medical Examinations'!$A:$J,10,FALSE)</f>
        <v>Diabetes</v>
      </c>
      <c r="K656">
        <f>VLOOKUP($A656,'Hospitalisation Details'!$A:$K,6,FALSE)</f>
        <v>15052.68</v>
      </c>
      <c r="L656" t="str">
        <f>VLOOKUP($A656,'Hospitalisation Details'!$A:$K,7,FALSE)</f>
        <v>tier - 2</v>
      </c>
      <c r="M656" t="str">
        <f>VLOOKUP($A656,'Hospitalisation Details'!$A:$K,8,FALSE)</f>
        <v>tier - 2</v>
      </c>
      <c r="N656" t="str">
        <f>VLOOKUP($A656,'Hospitalisation Details'!$A:$K,9,FALSE)</f>
        <v>R1022</v>
      </c>
      <c r="O656">
        <f>VLOOKUP($A656,'Hospitalisation Details'!$A:$K,10,FALSE)</f>
        <v>25001</v>
      </c>
      <c r="P656">
        <f>VLOOKUP($A656,'Hospitalisation Details'!$A:$K,11,FALSE)</f>
        <v>54</v>
      </c>
      <c r="Q656" t="str">
        <f>VLOOKUP($A656,'Customer Names'!$A:$E,4,FALSE)</f>
        <v xml:space="preserve"> Lukasz</v>
      </c>
    </row>
    <row r="657" spans="1:17" x14ac:dyDescent="0.25">
      <c r="A657" s="23" t="s">
        <v>1715</v>
      </c>
      <c r="B657" s="48">
        <f>VLOOKUP($A657,'Medical Examinations'!$A:$J,2,FALSE)</f>
        <v>41.3</v>
      </c>
      <c r="C657" s="48">
        <f>VLOOKUP($A657,'Medical Examinations'!$A:$J,3,FALSE)</f>
        <v>9.59</v>
      </c>
      <c r="D657" s="23" t="str">
        <f>VLOOKUP($A657,'Medical Examinations'!$A:$J,4,FALSE)</f>
        <v>No</v>
      </c>
      <c r="E657" s="23" t="str">
        <f>VLOOKUP($A657,'Medical Examinations'!$A:$J,5,FALSE)</f>
        <v>No</v>
      </c>
      <c r="F657" s="23" t="str">
        <f>VLOOKUP($A657,'Medical Examinations'!$A:$J,6,FALSE)</f>
        <v>No</v>
      </c>
      <c r="G657" s="23">
        <f>VLOOKUP($A657,'Medical Examinations'!$A:$J,7,FALSE)</f>
        <v>0</v>
      </c>
      <c r="H657" s="23" t="str">
        <f>VLOOKUP($A657,'Medical Examinations'!$A:$J,8,FALSE)</f>
        <v>No</v>
      </c>
      <c r="I657" s="23" t="str">
        <f>VLOOKUP($A657,'Medical Examinations'!$A:$J,9,FALSE)</f>
        <v>Obesity</v>
      </c>
      <c r="J657" s="23" t="str">
        <f>VLOOKUP($A657,'Medical Examinations'!$A:$J,10,FALSE)</f>
        <v>Diabetes</v>
      </c>
      <c r="K657">
        <f>VLOOKUP($A657,'Hospitalisation Details'!$A:$K,6,FALSE)</f>
        <v>15038.51</v>
      </c>
      <c r="L657" t="str">
        <f>VLOOKUP($A657,'Hospitalisation Details'!$A:$K,7,FALSE)</f>
        <v>tier - 2</v>
      </c>
      <c r="M657" t="str">
        <f>VLOOKUP($A657,'Hospitalisation Details'!$A:$K,8,FALSE)</f>
        <v>tier - 3</v>
      </c>
      <c r="N657" t="str">
        <f>VLOOKUP($A657,'Hospitalisation Details'!$A:$K,9,FALSE)</f>
        <v>R1023</v>
      </c>
      <c r="O657">
        <f>VLOOKUP($A657,'Hospitalisation Details'!$A:$K,10,FALSE)</f>
        <v>26160</v>
      </c>
      <c r="P657">
        <f>VLOOKUP($A657,'Hospitalisation Details'!$A:$K,11,FALSE)</f>
        <v>51</v>
      </c>
      <c r="Q657" t="str">
        <f>VLOOKUP($A657,'Customer Names'!$A:$E,4,FALSE)</f>
        <v xml:space="preserve"> Matthew A.</v>
      </c>
    </row>
    <row r="658" spans="1:17" x14ac:dyDescent="0.25">
      <c r="A658" s="26" t="s">
        <v>1714</v>
      </c>
      <c r="B658" s="47">
        <f>VLOOKUP($A658,'Medical Examinations'!$A:$J,2,FALSE)</f>
        <v>42.95</v>
      </c>
      <c r="C658" s="47">
        <f>VLOOKUP($A658,'Medical Examinations'!$A:$J,3,FALSE)</f>
        <v>11.88</v>
      </c>
      <c r="D658" s="26" t="str">
        <f>VLOOKUP($A658,'Medical Examinations'!$A:$J,4,FALSE)</f>
        <v>yes</v>
      </c>
      <c r="E658" s="26" t="str">
        <f>VLOOKUP($A658,'Medical Examinations'!$A:$J,5,FALSE)</f>
        <v>No</v>
      </c>
      <c r="F658" s="26" t="str">
        <f>VLOOKUP($A658,'Medical Examinations'!$A:$J,6,FALSE)</f>
        <v>No</v>
      </c>
      <c r="G658" s="26">
        <f>VLOOKUP($A658,'Medical Examinations'!$A:$J,7,FALSE)</f>
        <v>2</v>
      </c>
      <c r="H658" s="26" t="str">
        <f>VLOOKUP($A658,'Medical Examinations'!$A:$J,8,FALSE)</f>
        <v>No</v>
      </c>
      <c r="I658" s="26" t="str">
        <f>VLOOKUP($A658,'Medical Examinations'!$A:$J,9,FALSE)</f>
        <v>Obesity</v>
      </c>
      <c r="J658" s="26" t="str">
        <f>VLOOKUP($A658,'Medical Examinations'!$A:$J,10,FALSE)</f>
        <v>Diabetes</v>
      </c>
      <c r="K658">
        <f>VLOOKUP($A658,'Hospitalisation Details'!$A:$K,6,FALSE)</f>
        <v>15026.3</v>
      </c>
      <c r="L658" t="str">
        <f>VLOOKUP($A658,'Hospitalisation Details'!$A:$K,7,FALSE)</f>
        <v>tier - 2</v>
      </c>
      <c r="M658" t="str">
        <f>VLOOKUP($A658,'Hospitalisation Details'!$A:$K,8,FALSE)</f>
        <v>tier - 3</v>
      </c>
      <c r="N658" t="str">
        <f>VLOOKUP($A658,'Hospitalisation Details'!$A:$K,9,FALSE)</f>
        <v>R1011</v>
      </c>
      <c r="O658">
        <f>VLOOKUP($A658,'Hospitalisation Details'!$A:$K,10,FALSE)</f>
        <v>25822</v>
      </c>
      <c r="P658">
        <f>VLOOKUP($A658,'Hospitalisation Details'!$A:$K,11,FALSE)</f>
        <v>52</v>
      </c>
      <c r="Q658" t="str">
        <f>VLOOKUP($A658,'Customer Names'!$A:$E,4,FALSE)</f>
        <v xml:space="preserve"> Meta</v>
      </c>
    </row>
    <row r="659" spans="1:17" x14ac:dyDescent="0.25">
      <c r="A659" s="23" t="s">
        <v>1713</v>
      </c>
      <c r="B659" s="48">
        <f>VLOOKUP($A659,'Medical Examinations'!$A:$J,2,FALSE)</f>
        <v>46.96</v>
      </c>
      <c r="C659" s="48">
        <f>VLOOKUP($A659,'Medical Examinations'!$A:$J,3,FALSE)</f>
        <v>4.6399999999999997</v>
      </c>
      <c r="D659" s="23" t="str">
        <f>VLOOKUP($A659,'Medical Examinations'!$A:$J,4,FALSE)</f>
        <v>No</v>
      </c>
      <c r="E659" s="23" t="str">
        <f>VLOOKUP($A659,'Medical Examinations'!$A:$J,5,FALSE)</f>
        <v>No</v>
      </c>
      <c r="F659" s="23" t="str">
        <f>VLOOKUP($A659,'Medical Examinations'!$A:$J,6,FALSE)</f>
        <v>Yes</v>
      </c>
      <c r="G659" s="23">
        <f>VLOOKUP($A659,'Medical Examinations'!$A:$J,7,FALSE)</f>
        <v>1</v>
      </c>
      <c r="H659" s="23" t="str">
        <f>VLOOKUP($A659,'Medical Examinations'!$A:$J,8,FALSE)</f>
        <v>No</v>
      </c>
      <c r="I659" s="23" t="str">
        <f>VLOOKUP($A659,'Medical Examinations'!$A:$J,9,FALSE)</f>
        <v>Obesity</v>
      </c>
      <c r="J659" s="23" t="str">
        <f>VLOOKUP($A659,'Medical Examinations'!$A:$J,10,FALSE)</f>
        <v>Normal</v>
      </c>
      <c r="K659">
        <f>VLOOKUP($A659,'Hospitalisation Details'!$A:$K,6,FALSE)</f>
        <v>15025.76</v>
      </c>
      <c r="L659" t="str">
        <f>VLOOKUP($A659,'Hospitalisation Details'!$A:$K,7,FALSE)</f>
        <v>tier - 2</v>
      </c>
      <c r="M659" t="str">
        <f>VLOOKUP($A659,'Hospitalisation Details'!$A:$K,8,FALSE)</f>
        <v>tier - 1</v>
      </c>
      <c r="N659" t="str">
        <f>VLOOKUP($A659,'Hospitalisation Details'!$A:$K,9,FALSE)</f>
        <v>R1011</v>
      </c>
      <c r="O659">
        <f>VLOOKUP($A659,'Hospitalisation Details'!$A:$K,10,FALSE)</f>
        <v>29184</v>
      </c>
      <c r="P659">
        <f>VLOOKUP($A659,'Hospitalisation Details'!$A:$K,11,FALSE)</f>
        <v>43</v>
      </c>
      <c r="Q659" t="str">
        <f>VLOOKUP($A659,'Customer Names'!$A:$E,4,FALSE)</f>
        <v xml:space="preserve"> Rachel E</v>
      </c>
    </row>
    <row r="660" spans="1:17" x14ac:dyDescent="0.25">
      <c r="A660" s="26" t="s">
        <v>1712</v>
      </c>
      <c r="B660" s="47">
        <f>VLOOKUP($A660,'Medical Examinations'!$A:$J,2,FALSE)</f>
        <v>30.495000000000001</v>
      </c>
      <c r="C660" s="47">
        <f>VLOOKUP($A660,'Medical Examinations'!$A:$J,3,FALSE)</f>
        <v>9.5299999999999994</v>
      </c>
      <c r="D660" s="26" t="str">
        <f>VLOOKUP($A660,'Medical Examinations'!$A:$J,4,FALSE)</f>
        <v>No</v>
      </c>
      <c r="E660" s="26" t="str">
        <f>VLOOKUP($A660,'Medical Examinations'!$A:$J,5,FALSE)</f>
        <v>No</v>
      </c>
      <c r="F660" s="26" t="str">
        <f>VLOOKUP($A660,'Medical Examinations'!$A:$J,6,FALSE)</f>
        <v>No</v>
      </c>
      <c r="G660" s="26">
        <f>VLOOKUP($A660,'Medical Examinations'!$A:$J,7,FALSE)</f>
        <v>0</v>
      </c>
      <c r="H660" s="26" t="str">
        <f>VLOOKUP($A660,'Medical Examinations'!$A:$J,8,FALSE)</f>
        <v>No</v>
      </c>
      <c r="I660" s="26" t="str">
        <f>VLOOKUP($A660,'Medical Examinations'!$A:$J,9,FALSE)</f>
        <v>Obesity</v>
      </c>
      <c r="J660" s="26" t="str">
        <f>VLOOKUP($A660,'Medical Examinations'!$A:$J,10,FALSE)</f>
        <v>Diabetes</v>
      </c>
      <c r="K660">
        <f>VLOOKUP($A660,'Hospitalisation Details'!$A:$K,6,FALSE)</f>
        <v>15019.76</v>
      </c>
      <c r="L660" t="str">
        <f>VLOOKUP($A660,'Hospitalisation Details'!$A:$K,7,FALSE)</f>
        <v>tier - 2</v>
      </c>
      <c r="M660" t="str">
        <f>VLOOKUP($A660,'Hospitalisation Details'!$A:$K,8,FALSE)</f>
        <v>tier - 2</v>
      </c>
      <c r="N660" t="str">
        <f>VLOOKUP($A660,'Hospitalisation Details'!$A:$K,9,FALSE)</f>
        <v>R1012</v>
      </c>
      <c r="O660">
        <f>VLOOKUP($A660,'Hospitalisation Details'!$A:$K,10,FALSE)</f>
        <v>22136</v>
      </c>
      <c r="P660">
        <f>VLOOKUP($A660,'Hospitalisation Details'!$A:$K,11,FALSE)</f>
        <v>62</v>
      </c>
      <c r="Q660" t="str">
        <f>VLOOKUP($A660,'Customer Names'!$A:$E,4,FALSE)</f>
        <v xml:space="preserve"> Angelica</v>
      </c>
    </row>
    <row r="661" spans="1:17" x14ac:dyDescent="0.25">
      <c r="A661" s="23" t="s">
        <v>1711</v>
      </c>
      <c r="B661" s="48">
        <f>VLOOKUP($A661,'Medical Examinations'!$A:$J,2,FALSE)</f>
        <v>17.954999999999998</v>
      </c>
      <c r="C661" s="48">
        <f>VLOOKUP($A661,'Medical Examinations'!$A:$J,3,FALSE)</f>
        <v>5.29</v>
      </c>
      <c r="D661" s="23" t="str">
        <f>VLOOKUP($A661,'Medical Examinations'!$A:$J,4,FALSE)</f>
        <v>yes</v>
      </c>
      <c r="E661" s="23" t="str">
        <f>VLOOKUP($A661,'Medical Examinations'!$A:$J,5,FALSE)</f>
        <v>No</v>
      </c>
      <c r="F661" s="23" t="str">
        <f>VLOOKUP($A661,'Medical Examinations'!$A:$J,6,FALSE)</f>
        <v>No</v>
      </c>
      <c r="G661" s="23">
        <f>VLOOKUP($A661,'Medical Examinations'!$A:$J,7,FALSE)</f>
        <v>1</v>
      </c>
      <c r="H661" s="23" t="str">
        <f>VLOOKUP($A661,'Medical Examinations'!$A:$J,8,FALSE)</f>
        <v>yes</v>
      </c>
      <c r="I661" s="23" t="str">
        <f>VLOOKUP($A661,'Medical Examinations'!$A:$J,9,FALSE)</f>
        <v>Underweight</v>
      </c>
      <c r="J661" s="23" t="str">
        <f>VLOOKUP($A661,'Medical Examinations'!$A:$J,10,FALSE)</f>
        <v>Normal</v>
      </c>
      <c r="K661">
        <f>VLOOKUP($A661,'Hospitalisation Details'!$A:$K,6,FALSE)</f>
        <v>15006.58</v>
      </c>
      <c r="L661" t="str">
        <f>VLOOKUP($A661,'Hospitalisation Details'!$A:$K,7,FALSE)</f>
        <v>tier - 2</v>
      </c>
      <c r="M661" t="str">
        <f>VLOOKUP($A661,'Hospitalisation Details'!$A:$K,8,FALSE)</f>
        <v>tier - 2</v>
      </c>
      <c r="N661" t="str">
        <f>VLOOKUP($A661,'Hospitalisation Details'!$A:$K,9,FALSE)</f>
        <v>R1024</v>
      </c>
      <c r="O661">
        <f>VLOOKUP($A661,'Hospitalisation Details'!$A:$K,10,FALSE)</f>
        <v>34913</v>
      </c>
      <c r="P661">
        <f>VLOOKUP($A661,'Hospitalisation Details'!$A:$K,11,FALSE)</f>
        <v>27</v>
      </c>
      <c r="Q661" t="str">
        <f>VLOOKUP($A661,'Customer Names'!$A:$E,4,FALSE)</f>
        <v xml:space="preserve"> Kathleen</v>
      </c>
    </row>
    <row r="662" spans="1:17" x14ac:dyDescent="0.25">
      <c r="A662" s="26" t="s">
        <v>1710</v>
      </c>
      <c r="B662" s="47">
        <f>VLOOKUP($A662,'Medical Examinations'!$A:$J,2,FALSE)</f>
        <v>25.6</v>
      </c>
      <c r="C662" s="47">
        <f>VLOOKUP($A662,'Medical Examinations'!$A:$J,3,FALSE)</f>
        <v>10.95</v>
      </c>
      <c r="D662" s="26" t="str">
        <f>VLOOKUP($A662,'Medical Examinations'!$A:$J,4,FALSE)</f>
        <v>No</v>
      </c>
      <c r="E662" s="26" t="str">
        <f>VLOOKUP($A662,'Medical Examinations'!$A:$J,5,FALSE)</f>
        <v>No</v>
      </c>
      <c r="F662" s="26" t="str">
        <f>VLOOKUP($A662,'Medical Examinations'!$A:$J,6,FALSE)</f>
        <v>No</v>
      </c>
      <c r="G662" s="26">
        <f>VLOOKUP($A662,'Medical Examinations'!$A:$J,7,FALSE)</f>
        <v>3</v>
      </c>
      <c r="H662" s="26" t="str">
        <f>VLOOKUP($A662,'Medical Examinations'!$A:$J,8,FALSE)</f>
        <v>No</v>
      </c>
      <c r="I662" s="26" t="str">
        <f>VLOOKUP($A662,'Medical Examinations'!$A:$J,9,FALSE)</f>
        <v>Overweight</v>
      </c>
      <c r="J662" s="26" t="str">
        <f>VLOOKUP($A662,'Medical Examinations'!$A:$J,10,FALSE)</f>
        <v>Diabetes</v>
      </c>
      <c r="K662">
        <f>VLOOKUP($A662,'Hospitalisation Details'!$A:$K,6,FALSE)</f>
        <v>14988.43</v>
      </c>
      <c r="L662" t="str">
        <f>VLOOKUP($A662,'Hospitalisation Details'!$A:$K,7,FALSE)</f>
        <v>tier - 2</v>
      </c>
      <c r="M662" t="str">
        <f>VLOOKUP($A662,'Hospitalisation Details'!$A:$K,8,FALSE)</f>
        <v>tier - 3</v>
      </c>
      <c r="N662" t="str">
        <f>VLOOKUP($A662,'Hospitalisation Details'!$A:$K,9,FALSE)</f>
        <v>R1011</v>
      </c>
      <c r="O662">
        <f>VLOOKUP($A662,'Hospitalisation Details'!$A:$K,10,FALSE)</f>
        <v>21395</v>
      </c>
      <c r="P662">
        <f>VLOOKUP($A662,'Hospitalisation Details'!$A:$K,11,FALSE)</f>
        <v>64</v>
      </c>
      <c r="Q662" t="str">
        <f>VLOOKUP($A662,'Customer Names'!$A:$E,4,FALSE)</f>
        <v xml:space="preserve"> Gabriel D.</v>
      </c>
    </row>
    <row r="663" spans="1:17" x14ac:dyDescent="0.25">
      <c r="A663" s="23" t="s">
        <v>1709</v>
      </c>
      <c r="B663" s="48">
        <f>VLOOKUP($A663,'Medical Examinations'!$A:$J,2,FALSE)</f>
        <v>34.21</v>
      </c>
      <c r="C663" s="48">
        <f>VLOOKUP($A663,'Medical Examinations'!$A:$J,3,FALSE)</f>
        <v>9.17</v>
      </c>
      <c r="D663" s="23" t="str">
        <f>VLOOKUP($A663,'Medical Examinations'!$A:$J,4,FALSE)</f>
        <v>No</v>
      </c>
      <c r="E663" s="23" t="str">
        <f>VLOOKUP($A663,'Medical Examinations'!$A:$J,5,FALSE)</f>
        <v>No</v>
      </c>
      <c r="F663" s="23" t="str">
        <f>VLOOKUP($A663,'Medical Examinations'!$A:$J,6,FALSE)</f>
        <v>No</v>
      </c>
      <c r="G663" s="23">
        <f>VLOOKUP($A663,'Medical Examinations'!$A:$J,7,FALSE)</f>
        <v>0</v>
      </c>
      <c r="H663" s="23" t="str">
        <f>VLOOKUP($A663,'Medical Examinations'!$A:$J,8,FALSE)</f>
        <v>No</v>
      </c>
      <c r="I663" s="23" t="str">
        <f>VLOOKUP($A663,'Medical Examinations'!$A:$J,9,FALSE)</f>
        <v>Obesity</v>
      </c>
      <c r="J663" s="23" t="str">
        <f>VLOOKUP($A663,'Medical Examinations'!$A:$J,10,FALSE)</f>
        <v>Diabetes</v>
      </c>
      <c r="K663">
        <f>VLOOKUP($A663,'Hospitalisation Details'!$A:$K,6,FALSE)</f>
        <v>14945.34</v>
      </c>
      <c r="L663" t="str">
        <f>VLOOKUP($A663,'Hospitalisation Details'!$A:$K,7,FALSE)</f>
        <v>tier - 2</v>
      </c>
      <c r="M663" t="str">
        <f>VLOOKUP($A663,'Hospitalisation Details'!$A:$K,8,FALSE)</f>
        <v>tier - 1</v>
      </c>
      <c r="N663" t="str">
        <f>VLOOKUP($A663,'Hospitalisation Details'!$A:$K,9,FALSE)</f>
        <v>R1021</v>
      </c>
      <c r="O663">
        <f>VLOOKUP($A663,'Hospitalisation Details'!$A:$K,10,FALSE)</f>
        <v>22979</v>
      </c>
      <c r="P663">
        <f>VLOOKUP($A663,'Hospitalisation Details'!$A:$K,11,FALSE)</f>
        <v>60</v>
      </c>
      <c r="Q663" t="str">
        <f>VLOOKUP($A663,'Customer Names'!$A:$E,4,FALSE)</f>
        <v xml:space="preserve"> Jeff T</v>
      </c>
    </row>
    <row r="664" spans="1:17" x14ac:dyDescent="0.25">
      <c r="A664" s="26" t="s">
        <v>1708</v>
      </c>
      <c r="B664" s="47">
        <f>VLOOKUP($A664,'Medical Examinations'!$A:$J,2,FALSE)</f>
        <v>39.74</v>
      </c>
      <c r="C664" s="47">
        <f>VLOOKUP($A664,'Medical Examinations'!$A:$J,3,FALSE)</f>
        <v>7.39</v>
      </c>
      <c r="D664" s="26" t="str">
        <f>VLOOKUP($A664,'Medical Examinations'!$A:$J,4,FALSE)</f>
        <v>No</v>
      </c>
      <c r="E664" s="26" t="str">
        <f>VLOOKUP($A664,'Medical Examinations'!$A:$J,5,FALSE)</f>
        <v>No</v>
      </c>
      <c r="F664" s="26" t="str">
        <f>VLOOKUP($A664,'Medical Examinations'!$A:$J,6,FALSE)</f>
        <v>No</v>
      </c>
      <c r="G664" s="26">
        <f>VLOOKUP($A664,'Medical Examinations'!$A:$J,7,FALSE)</f>
        <v>0</v>
      </c>
      <c r="H664" s="26" t="str">
        <f>VLOOKUP($A664,'Medical Examinations'!$A:$J,8,FALSE)</f>
        <v>No</v>
      </c>
      <c r="I664" s="26" t="str">
        <f>VLOOKUP($A664,'Medical Examinations'!$A:$J,9,FALSE)</f>
        <v>Obesity</v>
      </c>
      <c r="J664" s="26" t="str">
        <f>VLOOKUP($A664,'Medical Examinations'!$A:$J,10,FALSE)</f>
        <v>Diabetes</v>
      </c>
      <c r="K664">
        <f>VLOOKUP($A664,'Hospitalisation Details'!$A:$K,6,FALSE)</f>
        <v>14926.97</v>
      </c>
      <c r="L664" t="str">
        <f>VLOOKUP($A664,'Hospitalisation Details'!$A:$K,7,FALSE)</f>
        <v>tier - 2</v>
      </c>
      <c r="M664" t="str">
        <f>VLOOKUP($A664,'Hospitalisation Details'!$A:$K,8,FALSE)</f>
        <v>tier - 2</v>
      </c>
      <c r="N664" t="str">
        <f>VLOOKUP($A664,'Hospitalisation Details'!$A:$K,9,FALSE)</f>
        <v>R1012</v>
      </c>
      <c r="O664">
        <f>VLOOKUP($A664,'Hospitalisation Details'!$A:$K,10,FALSE)</f>
        <v>25150</v>
      </c>
      <c r="P664">
        <f>VLOOKUP($A664,'Hospitalisation Details'!$A:$K,11,FALSE)</f>
        <v>54</v>
      </c>
      <c r="Q664" t="str">
        <f>VLOOKUP($A664,'Customer Names'!$A:$E,4,FALSE)</f>
        <v xml:space="preserve"> Neil D</v>
      </c>
    </row>
    <row r="665" spans="1:17" x14ac:dyDescent="0.25">
      <c r="A665" s="23" t="s">
        <v>1707</v>
      </c>
      <c r="B665" s="48">
        <f>VLOOKUP($A665,'Medical Examinations'!$A:$J,2,FALSE)</f>
        <v>49.53</v>
      </c>
      <c r="C665" s="48">
        <f>VLOOKUP($A665,'Medical Examinations'!$A:$J,3,FALSE)</f>
        <v>9.1300000000000008</v>
      </c>
      <c r="D665" s="23" t="str">
        <f>VLOOKUP($A665,'Medical Examinations'!$A:$J,4,FALSE)</f>
        <v>yes</v>
      </c>
      <c r="E665" s="23" t="str">
        <f>VLOOKUP($A665,'Medical Examinations'!$A:$J,5,FALSE)</f>
        <v>No</v>
      </c>
      <c r="F665" s="23" t="str">
        <f>VLOOKUP($A665,'Medical Examinations'!$A:$J,6,FALSE)</f>
        <v>No</v>
      </c>
      <c r="G665" s="23">
        <f>VLOOKUP($A665,'Medical Examinations'!$A:$J,7,FALSE)</f>
        <v>0</v>
      </c>
      <c r="H665" s="23" t="str">
        <f>VLOOKUP($A665,'Medical Examinations'!$A:$J,8,FALSE)</f>
        <v>No</v>
      </c>
      <c r="I665" s="23" t="str">
        <f>VLOOKUP($A665,'Medical Examinations'!$A:$J,9,FALSE)</f>
        <v>Obesity</v>
      </c>
      <c r="J665" s="23" t="str">
        <f>VLOOKUP($A665,'Medical Examinations'!$A:$J,10,FALSE)</f>
        <v>Diabetes</v>
      </c>
      <c r="K665">
        <f>VLOOKUP($A665,'Hospitalisation Details'!$A:$K,6,FALSE)</f>
        <v>14908.27</v>
      </c>
      <c r="L665" t="str">
        <f>VLOOKUP($A665,'Hospitalisation Details'!$A:$K,7,FALSE)</f>
        <v>tier - 2</v>
      </c>
      <c r="M665" t="str">
        <f>VLOOKUP($A665,'Hospitalisation Details'!$A:$K,8,FALSE)</f>
        <v>tier - 1</v>
      </c>
      <c r="N665" t="str">
        <f>VLOOKUP($A665,'Hospitalisation Details'!$A:$K,9,FALSE)</f>
        <v>R1011</v>
      </c>
      <c r="O665">
        <f>VLOOKUP($A665,'Hospitalisation Details'!$A:$K,10,FALSE)</f>
        <v>29771</v>
      </c>
      <c r="P665">
        <f>VLOOKUP($A665,'Hospitalisation Details'!$A:$K,11,FALSE)</f>
        <v>41</v>
      </c>
      <c r="Q665" t="str">
        <f>VLOOKUP($A665,'Customer Names'!$A:$E,4,FALSE)</f>
        <v xml:space="preserve"> Katherine L.</v>
      </c>
    </row>
    <row r="666" spans="1:17" x14ac:dyDescent="0.25">
      <c r="A666" s="26" t="s">
        <v>1706</v>
      </c>
      <c r="B666" s="47">
        <f>VLOOKUP($A666,'Medical Examinations'!$A:$J,2,FALSE)</f>
        <v>39.33</v>
      </c>
      <c r="C666" s="47">
        <f>VLOOKUP($A666,'Medical Examinations'!$A:$J,3,FALSE)</f>
        <v>10.4</v>
      </c>
      <c r="D666" s="26" t="str">
        <f>VLOOKUP($A666,'Medical Examinations'!$A:$J,4,FALSE)</f>
        <v>No</v>
      </c>
      <c r="E666" s="26" t="str">
        <f>VLOOKUP($A666,'Medical Examinations'!$A:$J,5,FALSE)</f>
        <v>No</v>
      </c>
      <c r="F666" s="26" t="str">
        <f>VLOOKUP($A666,'Medical Examinations'!$A:$J,6,FALSE)</f>
        <v>No</v>
      </c>
      <c r="G666" s="26">
        <f>VLOOKUP($A666,'Medical Examinations'!$A:$J,7,FALSE)</f>
        <v>3</v>
      </c>
      <c r="H666" s="26" t="str">
        <f>VLOOKUP($A666,'Medical Examinations'!$A:$J,8,FALSE)</f>
        <v>No</v>
      </c>
      <c r="I666" s="26" t="str">
        <f>VLOOKUP($A666,'Medical Examinations'!$A:$J,9,FALSE)</f>
        <v>Obesity</v>
      </c>
      <c r="J666" s="26" t="str">
        <f>VLOOKUP($A666,'Medical Examinations'!$A:$J,10,FALSE)</f>
        <v>Diabetes</v>
      </c>
      <c r="K666">
        <f>VLOOKUP($A666,'Hospitalisation Details'!$A:$K,6,FALSE)</f>
        <v>14901.52</v>
      </c>
      <c r="L666" t="str">
        <f>VLOOKUP($A666,'Hospitalisation Details'!$A:$K,7,FALSE)</f>
        <v>tier - 2</v>
      </c>
      <c r="M666" t="str">
        <f>VLOOKUP($A666,'Hospitalisation Details'!$A:$K,8,FALSE)</f>
        <v>tier - 2</v>
      </c>
      <c r="N666" t="str">
        <f>VLOOKUP($A666,'Hospitalisation Details'!$A:$K,9,FALSE)</f>
        <v>R1024</v>
      </c>
      <c r="O666">
        <f>VLOOKUP($A666,'Hospitalisation Details'!$A:$K,10,FALSE)</f>
        <v>21475</v>
      </c>
      <c r="P666">
        <f>VLOOKUP($A666,'Hospitalisation Details'!$A:$K,11,FALSE)</f>
        <v>64</v>
      </c>
      <c r="Q666" t="str">
        <f>VLOOKUP($A666,'Customer Names'!$A:$E,4,FALSE)</f>
        <v xml:space="preserve"> Ariel E</v>
      </c>
    </row>
    <row r="667" spans="1:17" x14ac:dyDescent="0.25">
      <c r="A667" s="23" t="s">
        <v>1705</v>
      </c>
      <c r="B667" s="48">
        <f>VLOOKUP($A667,'Medical Examinations'!$A:$J,2,FALSE)</f>
        <v>39.979999999999997</v>
      </c>
      <c r="C667" s="48">
        <f>VLOOKUP($A667,'Medical Examinations'!$A:$J,3,FALSE)</f>
        <v>9.4600000000000009</v>
      </c>
      <c r="D667" s="23" t="str">
        <f>VLOOKUP($A667,'Medical Examinations'!$A:$J,4,FALSE)</f>
        <v>yes</v>
      </c>
      <c r="E667" s="23" t="str">
        <f>VLOOKUP($A667,'Medical Examinations'!$A:$J,5,FALSE)</f>
        <v>No</v>
      </c>
      <c r="F667" s="23" t="str">
        <f>VLOOKUP($A667,'Medical Examinations'!$A:$J,6,FALSE)</f>
        <v>No</v>
      </c>
      <c r="G667" s="23">
        <f>VLOOKUP($A667,'Medical Examinations'!$A:$J,7,FALSE)</f>
        <v>2</v>
      </c>
      <c r="H667" s="23" t="str">
        <f>VLOOKUP($A667,'Medical Examinations'!$A:$J,8,FALSE)</f>
        <v>No</v>
      </c>
      <c r="I667" s="23" t="str">
        <f>VLOOKUP($A667,'Medical Examinations'!$A:$J,9,FALSE)</f>
        <v>Obesity</v>
      </c>
      <c r="J667" s="23" t="str">
        <f>VLOOKUP($A667,'Medical Examinations'!$A:$J,10,FALSE)</f>
        <v>Diabetes</v>
      </c>
      <c r="K667">
        <f>VLOOKUP($A667,'Hospitalisation Details'!$A:$K,6,FALSE)</f>
        <v>14847.63</v>
      </c>
      <c r="L667" t="str">
        <f>VLOOKUP($A667,'Hospitalisation Details'!$A:$K,7,FALSE)</f>
        <v>tier - 2</v>
      </c>
      <c r="M667" t="str">
        <f>VLOOKUP($A667,'Hospitalisation Details'!$A:$K,8,FALSE)</f>
        <v>tier - 2</v>
      </c>
      <c r="N667" t="str">
        <f>VLOOKUP($A667,'Hospitalisation Details'!$A:$K,9,FALSE)</f>
        <v>R1023</v>
      </c>
      <c r="O667">
        <f>VLOOKUP($A667,'Hospitalisation Details'!$A:$K,10,FALSE)</f>
        <v>25883</v>
      </c>
      <c r="P667">
        <f>VLOOKUP($A667,'Hospitalisation Details'!$A:$K,11,FALSE)</f>
        <v>52</v>
      </c>
      <c r="Q667" t="str">
        <f>VLOOKUP($A667,'Customer Names'!$A:$E,4,FALSE)</f>
        <v xml:space="preserve"> Christopher P</v>
      </c>
    </row>
    <row r="668" spans="1:17" x14ac:dyDescent="0.25">
      <c r="A668" s="26" t="s">
        <v>1704</v>
      </c>
      <c r="B668" s="47">
        <f>VLOOKUP($A668,'Medical Examinations'!$A:$J,2,FALSE)</f>
        <v>46.51</v>
      </c>
      <c r="C668" s="47">
        <f>VLOOKUP($A668,'Medical Examinations'!$A:$J,3,FALSE)</f>
        <v>8.69</v>
      </c>
      <c r="D668" s="26" t="str">
        <f>VLOOKUP($A668,'Medical Examinations'!$A:$J,4,FALSE)</f>
        <v>yes</v>
      </c>
      <c r="E668" s="26" t="str">
        <f>VLOOKUP($A668,'Medical Examinations'!$A:$J,5,FALSE)</f>
        <v>No</v>
      </c>
      <c r="F668" s="26" t="str">
        <f>VLOOKUP($A668,'Medical Examinations'!$A:$J,6,FALSE)</f>
        <v>No</v>
      </c>
      <c r="G668" s="26">
        <f>VLOOKUP($A668,'Medical Examinations'!$A:$J,7,FALSE)</f>
        <v>0</v>
      </c>
      <c r="H668" s="26" t="str">
        <f>VLOOKUP($A668,'Medical Examinations'!$A:$J,8,FALSE)</f>
        <v>No</v>
      </c>
      <c r="I668" s="26" t="str">
        <f>VLOOKUP($A668,'Medical Examinations'!$A:$J,9,FALSE)</f>
        <v>Obesity</v>
      </c>
      <c r="J668" s="26" t="str">
        <f>VLOOKUP($A668,'Medical Examinations'!$A:$J,10,FALSE)</f>
        <v>Diabetes</v>
      </c>
      <c r="K668">
        <f>VLOOKUP($A668,'Hospitalisation Details'!$A:$K,6,FALSE)</f>
        <v>14843.96</v>
      </c>
      <c r="L668" t="str">
        <f>VLOOKUP($A668,'Hospitalisation Details'!$A:$K,7,FALSE)</f>
        <v>tier - 2</v>
      </c>
      <c r="M668" t="str">
        <f>VLOOKUP($A668,'Hospitalisation Details'!$A:$K,8,FALSE)</f>
        <v>tier - 3</v>
      </c>
      <c r="N668" t="str">
        <f>VLOOKUP($A668,'Hospitalisation Details'!$A:$K,9,FALSE)</f>
        <v>R1026</v>
      </c>
      <c r="O668">
        <f>VLOOKUP($A668,'Hospitalisation Details'!$A:$K,10,FALSE)</f>
        <v>29742</v>
      </c>
      <c r="P668">
        <f>VLOOKUP($A668,'Hospitalisation Details'!$A:$K,11,FALSE)</f>
        <v>42</v>
      </c>
      <c r="Q668" t="str">
        <f>VLOOKUP($A668,'Customer Names'!$A:$E,4,FALSE)</f>
        <v xml:space="preserve"> Erin M.</v>
      </c>
    </row>
    <row r="669" spans="1:17" x14ac:dyDescent="0.25">
      <c r="A669" s="23" t="s">
        <v>1703</v>
      </c>
      <c r="B669" s="48">
        <f>VLOOKUP($A669,'Medical Examinations'!$A:$J,2,FALSE)</f>
        <v>43.58</v>
      </c>
      <c r="C669" s="48">
        <f>VLOOKUP($A669,'Medical Examinations'!$A:$J,3,FALSE)</f>
        <v>4.2300000000000004</v>
      </c>
      <c r="D669" s="23" t="str">
        <f>VLOOKUP($A669,'Medical Examinations'!$A:$J,4,FALSE)</f>
        <v>No</v>
      </c>
      <c r="E669" s="23" t="str">
        <f>VLOOKUP($A669,'Medical Examinations'!$A:$J,5,FALSE)</f>
        <v>No</v>
      </c>
      <c r="F669" s="23" t="str">
        <f>VLOOKUP($A669,'Medical Examinations'!$A:$J,6,FALSE)</f>
        <v>Yes</v>
      </c>
      <c r="G669" s="23">
        <f>VLOOKUP($A669,'Medical Examinations'!$A:$J,7,FALSE)</f>
        <v>1</v>
      </c>
      <c r="H669" s="23" t="str">
        <f>VLOOKUP($A669,'Medical Examinations'!$A:$J,8,FALSE)</f>
        <v>No</v>
      </c>
      <c r="I669" s="23" t="str">
        <f>VLOOKUP($A669,'Medical Examinations'!$A:$J,9,FALSE)</f>
        <v>Obesity</v>
      </c>
      <c r="J669" s="23" t="str">
        <f>VLOOKUP($A669,'Medical Examinations'!$A:$J,10,FALSE)</f>
        <v>Normal</v>
      </c>
      <c r="K669">
        <f>VLOOKUP($A669,'Hospitalisation Details'!$A:$K,6,FALSE)</f>
        <v>14839.34</v>
      </c>
      <c r="L669" t="str">
        <f>VLOOKUP($A669,'Hospitalisation Details'!$A:$K,7,FALSE)</f>
        <v>tier - 2</v>
      </c>
      <c r="M669" t="str">
        <f>VLOOKUP($A669,'Hospitalisation Details'!$A:$K,8,FALSE)</f>
        <v>tier - 3</v>
      </c>
      <c r="N669" t="str">
        <f>VLOOKUP($A669,'Hospitalisation Details'!$A:$K,9,FALSE)</f>
        <v>R1026</v>
      </c>
      <c r="O669">
        <f>VLOOKUP($A669,'Hospitalisation Details'!$A:$K,10,FALSE)</f>
        <v>29146</v>
      </c>
      <c r="P669">
        <f>VLOOKUP($A669,'Hospitalisation Details'!$A:$K,11,FALSE)</f>
        <v>43</v>
      </c>
      <c r="Q669" t="str">
        <f>VLOOKUP($A669,'Customer Names'!$A:$E,4,FALSE)</f>
        <v xml:space="preserve"> Molly K.</v>
      </c>
    </row>
    <row r="670" spans="1:17" x14ac:dyDescent="0.25">
      <c r="A670" s="26" t="s">
        <v>1702</v>
      </c>
      <c r="B670" s="47">
        <f>VLOOKUP($A670,'Medical Examinations'!$A:$J,2,FALSE)</f>
        <v>42.28</v>
      </c>
      <c r="C670" s="47">
        <f>VLOOKUP($A670,'Medical Examinations'!$A:$J,3,FALSE)</f>
        <v>9.16</v>
      </c>
      <c r="D670" s="26" t="str">
        <f>VLOOKUP($A670,'Medical Examinations'!$A:$J,4,FALSE)</f>
        <v>yes</v>
      </c>
      <c r="E670" s="26" t="str">
        <f>VLOOKUP($A670,'Medical Examinations'!$A:$J,5,FALSE)</f>
        <v>No</v>
      </c>
      <c r="F670" s="26" t="str">
        <f>VLOOKUP($A670,'Medical Examinations'!$A:$J,6,FALSE)</f>
        <v>No</v>
      </c>
      <c r="G670" s="26">
        <f>VLOOKUP($A670,'Medical Examinations'!$A:$J,7,FALSE)</f>
        <v>1</v>
      </c>
      <c r="H670" s="26" t="str">
        <f>VLOOKUP($A670,'Medical Examinations'!$A:$J,8,FALSE)</f>
        <v>No</v>
      </c>
      <c r="I670" s="26" t="str">
        <f>VLOOKUP($A670,'Medical Examinations'!$A:$J,9,FALSE)</f>
        <v>Obesity</v>
      </c>
      <c r="J670" s="26" t="str">
        <f>VLOOKUP($A670,'Medical Examinations'!$A:$J,10,FALSE)</f>
        <v>Diabetes</v>
      </c>
      <c r="K670">
        <f>VLOOKUP($A670,'Hospitalisation Details'!$A:$K,6,FALSE)</f>
        <v>14819</v>
      </c>
      <c r="L670" t="str">
        <f>VLOOKUP($A670,'Hospitalisation Details'!$A:$K,7,FALSE)</f>
        <v>tier - 2</v>
      </c>
      <c r="M670" t="str">
        <f>VLOOKUP($A670,'Hospitalisation Details'!$A:$K,8,FALSE)</f>
        <v>tier - 3</v>
      </c>
      <c r="N670" t="str">
        <f>VLOOKUP($A670,'Hospitalisation Details'!$A:$K,9,FALSE)</f>
        <v>R1023</v>
      </c>
      <c r="O670">
        <f>VLOOKUP($A670,'Hospitalisation Details'!$A:$K,10,FALSE)</f>
        <v>27738</v>
      </c>
      <c r="P670">
        <f>VLOOKUP($A670,'Hospitalisation Details'!$A:$K,11,FALSE)</f>
        <v>47</v>
      </c>
      <c r="Q670" t="str">
        <f>VLOOKUP($A670,'Customer Names'!$A:$E,4,FALSE)</f>
        <v xml:space="preserve"> Ryan J.</v>
      </c>
    </row>
    <row r="671" spans="1:17" x14ac:dyDescent="0.25">
      <c r="A671" s="23" t="s">
        <v>1701</v>
      </c>
      <c r="B671" s="48">
        <f>VLOOKUP($A671,'Medical Examinations'!$A:$J,2,FALSE)</f>
        <v>35.520000000000003</v>
      </c>
      <c r="C671" s="48">
        <f>VLOOKUP($A671,'Medical Examinations'!$A:$J,3,FALSE)</f>
        <v>8.26</v>
      </c>
      <c r="D671" s="23" t="str">
        <f>VLOOKUP($A671,'Medical Examinations'!$A:$J,4,FALSE)</f>
        <v>No</v>
      </c>
      <c r="E671" s="23" t="str">
        <f>VLOOKUP($A671,'Medical Examinations'!$A:$J,5,FALSE)</f>
        <v>No</v>
      </c>
      <c r="F671" s="23" t="str">
        <f>VLOOKUP($A671,'Medical Examinations'!$A:$J,6,FALSE)</f>
        <v>No</v>
      </c>
      <c r="G671" s="23">
        <f>VLOOKUP($A671,'Medical Examinations'!$A:$J,7,FALSE)</f>
        <v>0</v>
      </c>
      <c r="H671" s="23" t="str">
        <f>VLOOKUP($A671,'Medical Examinations'!$A:$J,8,FALSE)</f>
        <v>No</v>
      </c>
      <c r="I671" s="23" t="str">
        <f>VLOOKUP($A671,'Medical Examinations'!$A:$J,9,FALSE)</f>
        <v>Obesity</v>
      </c>
      <c r="J671" s="23" t="str">
        <f>VLOOKUP($A671,'Medical Examinations'!$A:$J,10,FALSE)</f>
        <v>Diabetes</v>
      </c>
      <c r="K671">
        <f>VLOOKUP($A671,'Hospitalisation Details'!$A:$K,6,FALSE)</f>
        <v>14750.42</v>
      </c>
      <c r="L671" t="str">
        <f>VLOOKUP($A671,'Hospitalisation Details'!$A:$K,7,FALSE)</f>
        <v>tier - 2</v>
      </c>
      <c r="M671" t="str">
        <f>VLOOKUP($A671,'Hospitalisation Details'!$A:$K,8,FALSE)</f>
        <v>tier - 2</v>
      </c>
      <c r="N671" t="str">
        <f>VLOOKUP($A671,'Hospitalisation Details'!$A:$K,9,FALSE)</f>
        <v>R1026</v>
      </c>
      <c r="O671">
        <f>VLOOKUP($A671,'Hospitalisation Details'!$A:$K,10,FALSE)</f>
        <v>23950</v>
      </c>
      <c r="P671">
        <f>VLOOKUP($A671,'Hospitalisation Details'!$A:$K,11,FALSE)</f>
        <v>57</v>
      </c>
      <c r="Q671" t="str">
        <f>VLOOKUP($A671,'Customer Names'!$A:$E,4,FALSE)</f>
        <v xml:space="preserve"> Jennifer</v>
      </c>
    </row>
    <row r="672" spans="1:17" x14ac:dyDescent="0.25">
      <c r="A672" s="26" t="s">
        <v>1700</v>
      </c>
      <c r="B672" s="47">
        <f>VLOOKUP($A672,'Medical Examinations'!$A:$J,2,FALSE)</f>
        <v>33.6</v>
      </c>
      <c r="C672" s="47">
        <f>VLOOKUP($A672,'Medical Examinations'!$A:$J,3,FALSE)</f>
        <v>11.25</v>
      </c>
      <c r="D672" s="26" t="str">
        <f>VLOOKUP($A672,'Medical Examinations'!$A:$J,4,FALSE)</f>
        <v>No</v>
      </c>
      <c r="E672" s="26" t="str">
        <f>VLOOKUP($A672,'Medical Examinations'!$A:$J,5,FALSE)</f>
        <v>No</v>
      </c>
      <c r="F672" s="26" t="str">
        <f>VLOOKUP($A672,'Medical Examinations'!$A:$J,6,FALSE)</f>
        <v>No</v>
      </c>
      <c r="G672" s="26">
        <f>VLOOKUP($A672,'Medical Examinations'!$A:$J,7,FALSE)</f>
        <v>0</v>
      </c>
      <c r="H672" s="26" t="str">
        <f>VLOOKUP($A672,'Medical Examinations'!$A:$J,8,FALSE)</f>
        <v>No</v>
      </c>
      <c r="I672" s="26" t="str">
        <f>VLOOKUP($A672,'Medical Examinations'!$A:$J,9,FALSE)</f>
        <v>Obesity</v>
      </c>
      <c r="J672" s="26" t="str">
        <f>VLOOKUP($A672,'Medical Examinations'!$A:$J,10,FALSE)</f>
        <v>Diabetes</v>
      </c>
      <c r="K672">
        <f>VLOOKUP($A672,'Hospitalisation Details'!$A:$K,6,FALSE)</f>
        <v>14738.43</v>
      </c>
      <c r="L672" t="str">
        <f>VLOOKUP($A672,'Hospitalisation Details'!$A:$K,7,FALSE)</f>
        <v>tier - 2</v>
      </c>
      <c r="M672" t="str">
        <f>VLOOKUP($A672,'Hospitalisation Details'!$A:$K,8,FALSE)</f>
        <v>tier - 3</v>
      </c>
      <c r="N672" t="str">
        <f>VLOOKUP($A672,'Hospitalisation Details'!$A:$K,9,FALSE)</f>
        <v>R1021</v>
      </c>
      <c r="O672">
        <f>VLOOKUP($A672,'Hospitalisation Details'!$A:$K,10,FALSE)</f>
        <v>22856</v>
      </c>
      <c r="P672">
        <f>VLOOKUP($A672,'Hospitalisation Details'!$A:$K,11,FALSE)</f>
        <v>60</v>
      </c>
      <c r="Q672" t="str">
        <f>VLOOKUP($A672,'Customer Names'!$A:$E,4,FALSE)</f>
        <v xml:space="preserve"> Daniel M</v>
      </c>
    </row>
    <row r="673" spans="1:17" x14ac:dyDescent="0.25">
      <c r="A673" s="23" t="s">
        <v>1699</v>
      </c>
      <c r="B673" s="48">
        <f>VLOOKUP($A673,'Medical Examinations'!$A:$J,2,FALSE)</f>
        <v>22.42</v>
      </c>
      <c r="C673" s="48">
        <f>VLOOKUP($A673,'Medical Examinations'!$A:$J,3,FALSE)</f>
        <v>6.74</v>
      </c>
      <c r="D673" s="23" t="str">
        <f>VLOOKUP($A673,'Medical Examinations'!$A:$J,4,FALSE)</f>
        <v>No</v>
      </c>
      <c r="E673" s="23" t="str">
        <f>VLOOKUP($A673,'Medical Examinations'!$A:$J,5,FALSE)</f>
        <v>No</v>
      </c>
      <c r="F673" s="23" t="str">
        <f>VLOOKUP($A673,'Medical Examinations'!$A:$J,6,FALSE)</f>
        <v>No</v>
      </c>
      <c r="G673" s="23">
        <f>VLOOKUP($A673,'Medical Examinations'!$A:$J,7,FALSE)</f>
        <v>0</v>
      </c>
      <c r="H673" s="23" t="str">
        <f>VLOOKUP($A673,'Medical Examinations'!$A:$J,8,FALSE)</f>
        <v>yes</v>
      </c>
      <c r="I673" s="23" t="str">
        <f>VLOOKUP($A673,'Medical Examinations'!$A:$J,9,FALSE)</f>
        <v>Normal Weight</v>
      </c>
      <c r="J673" s="23" t="str">
        <f>VLOOKUP($A673,'Medical Examinations'!$A:$J,10,FALSE)</f>
        <v>Diabetes</v>
      </c>
      <c r="K673">
        <f>VLOOKUP($A673,'Hospitalisation Details'!$A:$K,6,FALSE)</f>
        <v>14711.74</v>
      </c>
      <c r="L673" t="str">
        <f>VLOOKUP($A673,'Hospitalisation Details'!$A:$K,7,FALSE)</f>
        <v>tier - 2</v>
      </c>
      <c r="M673" t="str">
        <f>VLOOKUP($A673,'Hospitalisation Details'!$A:$K,8,FALSE)</f>
        <v>tier - 2</v>
      </c>
      <c r="N673" t="str">
        <f>VLOOKUP($A673,'Hospitalisation Details'!$A:$K,9,FALSE)</f>
        <v>R1012</v>
      </c>
      <c r="O673">
        <f>VLOOKUP($A673,'Hospitalisation Details'!$A:$K,10,FALSE)</f>
        <v>37523</v>
      </c>
      <c r="P673">
        <f>VLOOKUP($A673,'Hospitalisation Details'!$A:$K,11,FALSE)</f>
        <v>20</v>
      </c>
      <c r="Q673" t="str">
        <f>VLOOKUP($A673,'Customer Names'!$A:$E,4,FALSE)</f>
        <v xml:space="preserve"> Hiruni</v>
      </c>
    </row>
    <row r="674" spans="1:17" x14ac:dyDescent="0.25">
      <c r="A674" s="26" t="s">
        <v>1698</v>
      </c>
      <c r="B674" s="47">
        <f>VLOOKUP($A674,'Medical Examinations'!$A:$J,2,FALSE)</f>
        <v>46.86</v>
      </c>
      <c r="C674" s="47">
        <f>VLOOKUP($A674,'Medical Examinations'!$A:$J,3,FALSE)</f>
        <v>4.87</v>
      </c>
      <c r="D674" s="26" t="str">
        <f>VLOOKUP($A674,'Medical Examinations'!$A:$J,4,FALSE)</f>
        <v>No</v>
      </c>
      <c r="E674" s="26" t="str">
        <f>VLOOKUP($A674,'Medical Examinations'!$A:$J,5,FALSE)</f>
        <v>No</v>
      </c>
      <c r="F674" s="26" t="str">
        <f>VLOOKUP($A674,'Medical Examinations'!$A:$J,6,FALSE)</f>
        <v>No</v>
      </c>
      <c r="G674" s="26">
        <f>VLOOKUP($A674,'Medical Examinations'!$A:$J,7,FALSE)</f>
        <v>0</v>
      </c>
      <c r="H674" s="26" t="str">
        <f>VLOOKUP($A674,'Medical Examinations'!$A:$J,8,FALSE)</f>
        <v>No</v>
      </c>
      <c r="I674" s="26" t="str">
        <f>VLOOKUP($A674,'Medical Examinations'!$A:$J,9,FALSE)</f>
        <v>Obesity</v>
      </c>
      <c r="J674" s="26" t="str">
        <f>VLOOKUP($A674,'Medical Examinations'!$A:$J,10,FALSE)</f>
        <v>Normal</v>
      </c>
      <c r="K674">
        <f>VLOOKUP($A674,'Hospitalisation Details'!$A:$K,6,FALSE)</f>
        <v>14696.77</v>
      </c>
      <c r="L674" t="str">
        <f>VLOOKUP($A674,'Hospitalisation Details'!$A:$K,7,FALSE)</f>
        <v>tier - 2</v>
      </c>
      <c r="M674" t="str">
        <f>VLOOKUP($A674,'Hospitalisation Details'!$A:$K,8,FALSE)</f>
        <v>tier - 2</v>
      </c>
      <c r="N674" t="str">
        <f>VLOOKUP($A674,'Hospitalisation Details'!$A:$K,9,FALSE)</f>
        <v>R1011</v>
      </c>
      <c r="O674">
        <f>VLOOKUP($A674,'Hospitalisation Details'!$A:$K,10,FALSE)</f>
        <v>30198</v>
      </c>
      <c r="P674">
        <f>VLOOKUP($A674,'Hospitalisation Details'!$A:$K,11,FALSE)</f>
        <v>40</v>
      </c>
      <c r="Q674" t="str">
        <f>VLOOKUP($A674,'Customer Names'!$A:$E,4,FALSE)</f>
        <v xml:space="preserve"> Reina H.</v>
      </c>
    </row>
    <row r="675" spans="1:17" x14ac:dyDescent="0.25">
      <c r="A675" s="23" t="s">
        <v>1697</v>
      </c>
      <c r="B675" s="48">
        <f>VLOOKUP($A675,'Medical Examinations'!$A:$J,2,FALSE)</f>
        <v>32.965000000000003</v>
      </c>
      <c r="C675" s="48">
        <f>VLOOKUP($A675,'Medical Examinations'!$A:$J,3,FALSE)</f>
        <v>6.68</v>
      </c>
      <c r="D675" s="23" t="str">
        <f>VLOOKUP($A675,'Medical Examinations'!$A:$J,4,FALSE)</f>
        <v>No</v>
      </c>
      <c r="E675" s="23" t="str">
        <f>VLOOKUP($A675,'Medical Examinations'!$A:$J,5,FALSE)</f>
        <v>No</v>
      </c>
      <c r="F675" s="23" t="str">
        <f>VLOOKUP($A675,'Medical Examinations'!$A:$J,6,FALSE)</f>
        <v>No</v>
      </c>
      <c r="G675" s="23">
        <f>VLOOKUP($A675,'Medical Examinations'!$A:$J,7,FALSE)</f>
        <v>3</v>
      </c>
      <c r="H675" s="23" t="str">
        <f>VLOOKUP($A675,'Medical Examinations'!$A:$J,8,FALSE)</f>
        <v>No</v>
      </c>
      <c r="I675" s="23" t="str">
        <f>VLOOKUP($A675,'Medical Examinations'!$A:$J,9,FALSE)</f>
        <v>Obesity</v>
      </c>
      <c r="J675" s="23" t="str">
        <f>VLOOKUP($A675,'Medical Examinations'!$A:$J,10,FALSE)</f>
        <v>Diabetes</v>
      </c>
      <c r="K675">
        <f>VLOOKUP($A675,'Hospitalisation Details'!$A:$K,6,FALSE)</f>
        <v>14692.67</v>
      </c>
      <c r="L675" t="str">
        <f>VLOOKUP($A675,'Hospitalisation Details'!$A:$K,7,FALSE)</f>
        <v>tier - 2</v>
      </c>
      <c r="M675" t="str">
        <f>VLOOKUP($A675,'Hospitalisation Details'!$A:$K,8,FALSE)</f>
        <v>tier - 1</v>
      </c>
      <c r="N675" t="str">
        <f>VLOOKUP($A675,'Hospitalisation Details'!$A:$K,9,FALSE)</f>
        <v>R1012</v>
      </c>
      <c r="O675">
        <f>VLOOKUP($A675,'Hospitalisation Details'!$A:$K,10,FALSE)</f>
        <v>21389</v>
      </c>
      <c r="P675">
        <f>VLOOKUP($A675,'Hospitalisation Details'!$A:$K,11,FALSE)</f>
        <v>64</v>
      </c>
      <c r="Q675" t="str">
        <f>VLOOKUP($A675,'Customer Names'!$A:$E,4,FALSE)</f>
        <v xml:space="preserve"> Kristi</v>
      </c>
    </row>
    <row r="676" spans="1:17" x14ac:dyDescent="0.25">
      <c r="A676" s="26" t="s">
        <v>1696</v>
      </c>
      <c r="B676" s="47">
        <f>VLOOKUP($A676,'Medical Examinations'!$A:$J,2,FALSE)</f>
        <v>39.340000000000003</v>
      </c>
      <c r="C676" s="47">
        <f>VLOOKUP($A676,'Medical Examinations'!$A:$J,3,FALSE)</f>
        <v>5.0199999999999996</v>
      </c>
      <c r="D676" s="26" t="str">
        <f>VLOOKUP($A676,'Medical Examinations'!$A:$J,4,FALSE)</f>
        <v>yes</v>
      </c>
      <c r="E676" s="26" t="str">
        <f>VLOOKUP($A676,'Medical Examinations'!$A:$J,5,FALSE)</f>
        <v>No</v>
      </c>
      <c r="F676" s="26" t="str">
        <f>VLOOKUP($A676,'Medical Examinations'!$A:$J,6,FALSE)</f>
        <v>Yes</v>
      </c>
      <c r="G676" s="26">
        <f>VLOOKUP($A676,'Medical Examinations'!$A:$J,7,FALSE)</f>
        <v>1</v>
      </c>
      <c r="H676" s="26" t="str">
        <f>VLOOKUP($A676,'Medical Examinations'!$A:$J,8,FALSE)</f>
        <v>No</v>
      </c>
      <c r="I676" s="26" t="str">
        <f>VLOOKUP($A676,'Medical Examinations'!$A:$J,9,FALSE)</f>
        <v>Obesity</v>
      </c>
      <c r="J676" s="26" t="str">
        <f>VLOOKUP($A676,'Medical Examinations'!$A:$J,10,FALSE)</f>
        <v>Normal</v>
      </c>
      <c r="K676">
        <f>VLOOKUP($A676,'Hospitalisation Details'!$A:$K,6,FALSE)</f>
        <v>14665.75</v>
      </c>
      <c r="L676" t="str">
        <f>VLOOKUP($A676,'Hospitalisation Details'!$A:$K,7,FALSE)</f>
        <v>tier - 2</v>
      </c>
      <c r="M676" t="str">
        <f>VLOOKUP($A676,'Hospitalisation Details'!$A:$K,8,FALSE)</f>
        <v>tier - 1</v>
      </c>
      <c r="N676" t="str">
        <f>VLOOKUP($A676,'Hospitalisation Details'!$A:$K,9,FALSE)</f>
        <v>R1012</v>
      </c>
      <c r="O676">
        <f>VLOOKUP($A676,'Hospitalisation Details'!$A:$K,10,FALSE)</f>
        <v>25496</v>
      </c>
      <c r="P676">
        <f>VLOOKUP($A676,'Hospitalisation Details'!$A:$K,11,FALSE)</f>
        <v>53</v>
      </c>
      <c r="Q676" t="str">
        <f>VLOOKUP($A676,'Customer Names'!$A:$E,4,FALSE)</f>
        <v xml:space="preserve"> Meredith L.</v>
      </c>
    </row>
    <row r="677" spans="1:17" x14ac:dyDescent="0.25">
      <c r="A677" s="23" t="s">
        <v>1695</v>
      </c>
      <c r="B677" s="48">
        <f>VLOOKUP($A677,'Medical Examinations'!$A:$J,2,FALSE)</f>
        <v>47</v>
      </c>
      <c r="C677" s="48">
        <f>VLOOKUP($A677,'Medical Examinations'!$A:$J,3,FALSE)</f>
        <v>10.64</v>
      </c>
      <c r="D677" s="23" t="str">
        <f>VLOOKUP($A677,'Medical Examinations'!$A:$J,4,FALSE)</f>
        <v>yes</v>
      </c>
      <c r="E677" s="23" t="str">
        <f>VLOOKUP($A677,'Medical Examinations'!$A:$J,5,FALSE)</f>
        <v>No</v>
      </c>
      <c r="F677" s="23" t="str">
        <f>VLOOKUP($A677,'Medical Examinations'!$A:$J,6,FALSE)</f>
        <v>No</v>
      </c>
      <c r="G677" s="23">
        <f>VLOOKUP($A677,'Medical Examinations'!$A:$J,7,FALSE)</f>
        <v>0</v>
      </c>
      <c r="H677" s="23" t="str">
        <f>VLOOKUP($A677,'Medical Examinations'!$A:$J,8,FALSE)</f>
        <v>No</v>
      </c>
      <c r="I677" s="23" t="str">
        <f>VLOOKUP($A677,'Medical Examinations'!$A:$J,9,FALSE)</f>
        <v>Obesity</v>
      </c>
      <c r="J677" s="23" t="str">
        <f>VLOOKUP($A677,'Medical Examinations'!$A:$J,10,FALSE)</f>
        <v>Diabetes</v>
      </c>
      <c r="K677">
        <f>VLOOKUP($A677,'Hospitalisation Details'!$A:$K,6,FALSE)</f>
        <v>14657.2</v>
      </c>
      <c r="L677" t="str">
        <f>VLOOKUP($A677,'Hospitalisation Details'!$A:$K,7,FALSE)</f>
        <v>tier - 2</v>
      </c>
      <c r="M677" t="str">
        <f>VLOOKUP($A677,'Hospitalisation Details'!$A:$K,8,FALSE)</f>
        <v>tier - 1</v>
      </c>
      <c r="N677" t="str">
        <f>VLOOKUP($A677,'Hospitalisation Details'!$A:$K,9,FALSE)</f>
        <v>R1012</v>
      </c>
      <c r="O677">
        <f>VLOOKUP($A677,'Hospitalisation Details'!$A:$K,10,FALSE)</f>
        <v>29903</v>
      </c>
      <c r="P677">
        <f>VLOOKUP($A677,'Hospitalisation Details'!$A:$K,11,FALSE)</f>
        <v>41</v>
      </c>
      <c r="Q677" t="str">
        <f>VLOOKUP($A677,'Customer Names'!$A:$E,4,FALSE)</f>
        <v xml:space="preserve"> Jocelyn</v>
      </c>
    </row>
    <row r="678" spans="1:17" x14ac:dyDescent="0.25">
      <c r="A678" s="26" t="s">
        <v>1694</v>
      </c>
      <c r="B678" s="47">
        <f>VLOOKUP($A678,'Medical Examinations'!$A:$J,2,FALSE)</f>
        <v>36.71</v>
      </c>
      <c r="C678" s="47">
        <f>VLOOKUP($A678,'Medical Examinations'!$A:$J,3,FALSE)</f>
        <v>8.74</v>
      </c>
      <c r="D678" s="26" t="str">
        <f>VLOOKUP($A678,'Medical Examinations'!$A:$J,4,FALSE)</f>
        <v>yes</v>
      </c>
      <c r="E678" s="26" t="str">
        <f>VLOOKUP($A678,'Medical Examinations'!$A:$J,5,FALSE)</f>
        <v>No</v>
      </c>
      <c r="F678" s="26" t="str">
        <f>VLOOKUP($A678,'Medical Examinations'!$A:$J,6,FALSE)</f>
        <v>No</v>
      </c>
      <c r="G678" s="26">
        <f>VLOOKUP($A678,'Medical Examinations'!$A:$J,7,FALSE)</f>
        <v>0</v>
      </c>
      <c r="H678" s="26" t="str">
        <f>VLOOKUP($A678,'Medical Examinations'!$A:$J,8,FALSE)</f>
        <v>No</v>
      </c>
      <c r="I678" s="26" t="str">
        <f>VLOOKUP($A678,'Medical Examinations'!$A:$J,9,FALSE)</f>
        <v>Obesity</v>
      </c>
      <c r="J678" s="26" t="str">
        <f>VLOOKUP($A678,'Medical Examinations'!$A:$J,10,FALSE)</f>
        <v>Diabetes</v>
      </c>
      <c r="K678">
        <f>VLOOKUP($A678,'Hospitalisation Details'!$A:$K,6,FALSE)</f>
        <v>14640.35</v>
      </c>
      <c r="L678" t="str">
        <f>VLOOKUP($A678,'Hospitalisation Details'!$A:$K,7,FALSE)</f>
        <v>tier - 2</v>
      </c>
      <c r="M678" t="str">
        <f>VLOOKUP($A678,'Hospitalisation Details'!$A:$K,8,FALSE)</f>
        <v>tier - 3</v>
      </c>
      <c r="N678" t="str">
        <f>VLOOKUP($A678,'Hospitalisation Details'!$A:$K,9,FALSE)</f>
        <v>R1026</v>
      </c>
      <c r="O678">
        <f>VLOOKUP($A678,'Hospitalisation Details'!$A:$K,10,FALSE)</f>
        <v>24716</v>
      </c>
      <c r="P678">
        <f>VLOOKUP($A678,'Hospitalisation Details'!$A:$K,11,FALSE)</f>
        <v>55</v>
      </c>
      <c r="Q678" t="str">
        <f>VLOOKUP($A678,'Customer Names'!$A:$E,4,FALSE)</f>
        <v xml:space="preserve"> Daphne</v>
      </c>
    </row>
    <row r="679" spans="1:17" x14ac:dyDescent="0.25">
      <c r="A679" s="23" t="s">
        <v>1693</v>
      </c>
      <c r="B679" s="48">
        <f>VLOOKUP($A679,'Medical Examinations'!$A:$J,2,FALSE)</f>
        <v>53.48</v>
      </c>
      <c r="C679" s="48">
        <f>VLOOKUP($A679,'Medical Examinations'!$A:$J,3,FALSE)</f>
        <v>5.64</v>
      </c>
      <c r="D679" s="23" t="str">
        <f>VLOOKUP($A679,'Medical Examinations'!$A:$J,4,FALSE)</f>
        <v>No</v>
      </c>
      <c r="E679" s="23" t="str">
        <f>VLOOKUP($A679,'Medical Examinations'!$A:$J,5,FALSE)</f>
        <v>No</v>
      </c>
      <c r="F679" s="23" t="str">
        <f>VLOOKUP($A679,'Medical Examinations'!$A:$J,6,FALSE)</f>
        <v>No</v>
      </c>
      <c r="G679" s="23">
        <f>VLOOKUP($A679,'Medical Examinations'!$A:$J,7,FALSE)</f>
        <v>0</v>
      </c>
      <c r="H679" s="23" t="str">
        <f>VLOOKUP($A679,'Medical Examinations'!$A:$J,8,FALSE)</f>
        <v>No</v>
      </c>
      <c r="I679" s="23" t="str">
        <f>VLOOKUP($A679,'Medical Examinations'!$A:$J,9,FALSE)</f>
        <v>Obesity</v>
      </c>
      <c r="J679" s="23" t="str">
        <f>VLOOKUP($A679,'Medical Examinations'!$A:$J,10,FALSE)</f>
        <v>Normal</v>
      </c>
      <c r="K679">
        <f>VLOOKUP($A679,'Hospitalisation Details'!$A:$K,6,FALSE)</f>
        <v>14630.52</v>
      </c>
      <c r="L679" t="str">
        <f>VLOOKUP($A679,'Hospitalisation Details'!$A:$K,7,FALSE)</f>
        <v>tier - 2</v>
      </c>
      <c r="M679" t="str">
        <f>VLOOKUP($A679,'Hospitalisation Details'!$A:$K,8,FALSE)</f>
        <v>tier - 3</v>
      </c>
      <c r="N679" t="str">
        <f>VLOOKUP($A679,'Hospitalisation Details'!$A:$K,9,FALSE)</f>
        <v>R1011</v>
      </c>
      <c r="O679">
        <f>VLOOKUP($A679,'Hospitalisation Details'!$A:$K,10,FALSE)</f>
        <v>33471</v>
      </c>
      <c r="P679">
        <f>VLOOKUP($A679,'Hospitalisation Details'!$A:$K,11,FALSE)</f>
        <v>31</v>
      </c>
      <c r="Q679" t="str">
        <f>VLOOKUP($A679,'Customer Names'!$A:$E,4,FALSE)</f>
        <v xml:space="preserve"> Margaret E</v>
      </c>
    </row>
    <row r="680" spans="1:17" x14ac:dyDescent="0.25">
      <c r="A680" s="26" t="s">
        <v>1692</v>
      </c>
      <c r="B680" s="47">
        <f>VLOOKUP($A680,'Medical Examinations'!$A:$J,2,FALSE)</f>
        <v>35.5</v>
      </c>
      <c r="C680" s="47">
        <f>VLOOKUP($A680,'Medical Examinations'!$A:$J,3,FALSE)</f>
        <v>10.37</v>
      </c>
      <c r="D680" s="26" t="str">
        <f>VLOOKUP($A680,'Medical Examinations'!$A:$J,4,FALSE)</f>
        <v>No</v>
      </c>
      <c r="E680" s="26" t="str">
        <f>VLOOKUP($A680,'Medical Examinations'!$A:$J,5,FALSE)</f>
        <v>No</v>
      </c>
      <c r="F680" s="26" t="str">
        <f>VLOOKUP($A680,'Medical Examinations'!$A:$J,6,FALSE)</f>
        <v>No</v>
      </c>
      <c r="G680" s="26">
        <f>VLOOKUP($A680,'Medical Examinations'!$A:$J,7,FALSE)</f>
        <v>0</v>
      </c>
      <c r="H680" s="26" t="str">
        <f>VLOOKUP($A680,'Medical Examinations'!$A:$J,8,FALSE)</f>
        <v>No</v>
      </c>
      <c r="I680" s="26" t="str">
        <f>VLOOKUP($A680,'Medical Examinations'!$A:$J,9,FALSE)</f>
        <v>Obesity</v>
      </c>
      <c r="J680" s="26" t="str">
        <f>VLOOKUP($A680,'Medical Examinations'!$A:$J,10,FALSE)</f>
        <v>Diabetes</v>
      </c>
      <c r="K680">
        <f>VLOOKUP($A680,'Hospitalisation Details'!$A:$K,6,FALSE)</f>
        <v>14612.33</v>
      </c>
      <c r="L680" t="str">
        <f>VLOOKUP($A680,'Hospitalisation Details'!$A:$K,7,FALSE)</f>
        <v>tier - 2</v>
      </c>
      <c r="M680" t="str">
        <f>VLOOKUP($A680,'Hospitalisation Details'!$A:$K,8,FALSE)</f>
        <v>tier - 3</v>
      </c>
      <c r="N680" t="str">
        <f>VLOOKUP($A680,'Hospitalisation Details'!$A:$K,9,FALSE)</f>
        <v>R1021</v>
      </c>
      <c r="O680">
        <f>VLOOKUP($A680,'Hospitalisation Details'!$A:$K,10,FALSE)</f>
        <v>24054</v>
      </c>
      <c r="P680">
        <f>VLOOKUP($A680,'Hospitalisation Details'!$A:$K,11,FALSE)</f>
        <v>57</v>
      </c>
      <c r="Q680" t="str">
        <f>VLOOKUP($A680,'Customer Names'!$A:$E,4,FALSE)</f>
        <v xml:space="preserve"> Mario J.</v>
      </c>
    </row>
    <row r="681" spans="1:17" x14ac:dyDescent="0.25">
      <c r="A681" s="23" t="s">
        <v>1691</v>
      </c>
      <c r="B681" s="48">
        <f>VLOOKUP($A681,'Medical Examinations'!$A:$J,2,FALSE)</f>
        <v>36.979999999999997</v>
      </c>
      <c r="C681" s="48">
        <f>VLOOKUP($A681,'Medical Examinations'!$A:$J,3,FALSE)</f>
        <v>9.56</v>
      </c>
      <c r="D681" s="23" t="str">
        <f>VLOOKUP($A681,'Medical Examinations'!$A:$J,4,FALSE)</f>
        <v>yes</v>
      </c>
      <c r="E681" s="23" t="str">
        <f>VLOOKUP($A681,'Medical Examinations'!$A:$J,5,FALSE)</f>
        <v>No</v>
      </c>
      <c r="F681" s="23" t="str">
        <f>VLOOKUP($A681,'Medical Examinations'!$A:$J,6,FALSE)</f>
        <v>No</v>
      </c>
      <c r="G681" s="23">
        <f>VLOOKUP($A681,'Medical Examinations'!$A:$J,7,FALSE)</f>
        <v>0</v>
      </c>
      <c r="H681" s="23" t="str">
        <f>VLOOKUP($A681,'Medical Examinations'!$A:$J,8,FALSE)</f>
        <v>No</v>
      </c>
      <c r="I681" s="23" t="str">
        <f>VLOOKUP($A681,'Medical Examinations'!$A:$J,9,FALSE)</f>
        <v>Obesity</v>
      </c>
      <c r="J681" s="23" t="str">
        <f>VLOOKUP($A681,'Medical Examinations'!$A:$J,10,FALSE)</f>
        <v>Diabetes</v>
      </c>
      <c r="K681">
        <f>VLOOKUP($A681,'Hospitalisation Details'!$A:$K,6,FALSE)</f>
        <v>14600.62</v>
      </c>
      <c r="L681" t="str">
        <f>VLOOKUP($A681,'Hospitalisation Details'!$A:$K,7,FALSE)</f>
        <v>tier - 2</v>
      </c>
      <c r="M681" t="str">
        <f>VLOOKUP($A681,'Hospitalisation Details'!$A:$K,8,FALSE)</f>
        <v>tier - 3</v>
      </c>
      <c r="N681" t="str">
        <f>VLOOKUP($A681,'Hospitalisation Details'!$A:$K,9,FALSE)</f>
        <v>R1022</v>
      </c>
      <c r="O681">
        <f>VLOOKUP($A681,'Hospitalisation Details'!$A:$K,10,FALSE)</f>
        <v>24671</v>
      </c>
      <c r="P681">
        <f>VLOOKUP($A681,'Hospitalisation Details'!$A:$K,11,FALSE)</f>
        <v>55</v>
      </c>
      <c r="Q681" t="str">
        <f>VLOOKUP($A681,'Customer Names'!$A:$E,4,FALSE)</f>
        <v xml:space="preserve"> Peter</v>
      </c>
    </row>
    <row r="682" spans="1:17" x14ac:dyDescent="0.25">
      <c r="A682" s="26" t="s">
        <v>1690</v>
      </c>
      <c r="B682" s="47">
        <f>VLOOKUP($A682,'Medical Examinations'!$A:$J,2,FALSE)</f>
        <v>32.395000000000003</v>
      </c>
      <c r="C682" s="47">
        <f>VLOOKUP($A682,'Medical Examinations'!$A:$J,3,FALSE)</f>
        <v>8.23</v>
      </c>
      <c r="D682" s="26" t="str">
        <f>VLOOKUP($A682,'Medical Examinations'!$A:$J,4,FALSE)</f>
        <v>yes</v>
      </c>
      <c r="E682" s="26" t="str">
        <f>VLOOKUP($A682,'Medical Examinations'!$A:$J,5,FALSE)</f>
        <v>No</v>
      </c>
      <c r="F682" s="26" t="str">
        <f>VLOOKUP($A682,'Medical Examinations'!$A:$J,6,FALSE)</f>
        <v>Yes</v>
      </c>
      <c r="G682" s="26">
        <f>VLOOKUP($A682,'Medical Examinations'!$A:$J,7,FALSE)</f>
        <v>1</v>
      </c>
      <c r="H682" s="26" t="str">
        <f>VLOOKUP($A682,'Medical Examinations'!$A:$J,8,FALSE)</f>
        <v>No</v>
      </c>
      <c r="I682" s="26" t="str">
        <f>VLOOKUP($A682,'Medical Examinations'!$A:$J,9,FALSE)</f>
        <v>Obesity</v>
      </c>
      <c r="J682" s="26" t="str">
        <f>VLOOKUP($A682,'Medical Examinations'!$A:$J,10,FALSE)</f>
        <v>Diabetes</v>
      </c>
      <c r="K682">
        <f>VLOOKUP($A682,'Hospitalisation Details'!$A:$K,6,FALSE)</f>
        <v>14590.63</v>
      </c>
      <c r="L682" t="str">
        <f>VLOOKUP($A682,'Hospitalisation Details'!$A:$K,7,FALSE)</f>
        <v>tier - 2</v>
      </c>
      <c r="M682" t="str">
        <f>VLOOKUP($A682,'Hospitalisation Details'!$A:$K,8,FALSE)</f>
        <v>tier - 1</v>
      </c>
      <c r="N682" t="str">
        <f>VLOOKUP($A682,'Hospitalisation Details'!$A:$K,9,FALSE)</f>
        <v>R1024</v>
      </c>
      <c r="O682">
        <f>VLOOKUP($A682,'Hospitalisation Details'!$A:$K,10,FALSE)</f>
        <v>23298</v>
      </c>
      <c r="P682">
        <f>VLOOKUP($A682,'Hospitalisation Details'!$A:$K,11,FALSE)</f>
        <v>59</v>
      </c>
      <c r="Q682" t="str">
        <f>VLOOKUP($A682,'Customer Names'!$A:$E,4,FALSE)</f>
        <v xml:space="preserve"> Carolina</v>
      </c>
    </row>
    <row r="683" spans="1:17" x14ac:dyDescent="0.25">
      <c r="A683" s="23" t="s">
        <v>1689</v>
      </c>
      <c r="B683" s="48">
        <f>VLOOKUP($A683,'Medical Examinations'!$A:$J,2,FALSE)</f>
        <v>32.729999999999997</v>
      </c>
      <c r="C683" s="48">
        <f>VLOOKUP($A683,'Medical Examinations'!$A:$J,3,FALSE)</f>
        <v>7.03</v>
      </c>
      <c r="D683" s="23" t="str">
        <f>VLOOKUP($A683,'Medical Examinations'!$A:$J,4,FALSE)</f>
        <v>No</v>
      </c>
      <c r="E683" s="23" t="str">
        <f>VLOOKUP($A683,'Medical Examinations'!$A:$J,5,FALSE)</f>
        <v>No</v>
      </c>
      <c r="F683" s="23" t="str">
        <f>VLOOKUP($A683,'Medical Examinations'!$A:$J,6,FALSE)</f>
        <v>No</v>
      </c>
      <c r="G683" s="23">
        <f>VLOOKUP($A683,'Medical Examinations'!$A:$J,7,FALSE)</f>
        <v>0</v>
      </c>
      <c r="H683" s="23" t="str">
        <f>VLOOKUP($A683,'Medical Examinations'!$A:$J,8,FALSE)</f>
        <v>No</v>
      </c>
      <c r="I683" s="23" t="str">
        <f>VLOOKUP($A683,'Medical Examinations'!$A:$J,9,FALSE)</f>
        <v>Obesity</v>
      </c>
      <c r="J683" s="23" t="str">
        <f>VLOOKUP($A683,'Medical Examinations'!$A:$J,10,FALSE)</f>
        <v>Diabetes</v>
      </c>
      <c r="K683">
        <f>VLOOKUP($A683,'Hospitalisation Details'!$A:$K,6,FALSE)</f>
        <v>14574.64</v>
      </c>
      <c r="L683" t="str">
        <f>VLOOKUP($A683,'Hospitalisation Details'!$A:$K,7,FALSE)</f>
        <v>tier - 2</v>
      </c>
      <c r="M683" t="str">
        <f>VLOOKUP($A683,'Hospitalisation Details'!$A:$K,8,FALSE)</f>
        <v>tier - 1</v>
      </c>
      <c r="N683" t="str">
        <f>VLOOKUP($A683,'Hospitalisation Details'!$A:$K,9,FALSE)</f>
        <v>R1025</v>
      </c>
      <c r="O683">
        <f>VLOOKUP($A683,'Hospitalisation Details'!$A:$K,10,FALSE)</f>
        <v>22983</v>
      </c>
      <c r="P683">
        <f>VLOOKUP($A683,'Hospitalisation Details'!$A:$K,11,FALSE)</f>
        <v>60</v>
      </c>
      <c r="Q683" t="str">
        <f>VLOOKUP($A683,'Customer Names'!$A:$E,4,FALSE)</f>
        <v xml:space="preserve"> Jenny K.</v>
      </c>
    </row>
    <row r="684" spans="1:17" x14ac:dyDescent="0.25">
      <c r="A684" s="26" t="s">
        <v>1688</v>
      </c>
      <c r="B684" s="47">
        <f>VLOOKUP($A684,'Medical Examinations'!$A:$J,2,FALSE)</f>
        <v>20.52</v>
      </c>
      <c r="C684" s="47">
        <f>VLOOKUP($A684,'Medical Examinations'!$A:$J,3,FALSE)</f>
        <v>5.45</v>
      </c>
      <c r="D684" s="26" t="str">
        <f>VLOOKUP($A684,'Medical Examinations'!$A:$J,4,FALSE)</f>
        <v>No</v>
      </c>
      <c r="E684" s="26" t="str">
        <f>VLOOKUP($A684,'Medical Examinations'!$A:$J,5,FALSE)</f>
        <v>No</v>
      </c>
      <c r="F684" s="26" t="str">
        <f>VLOOKUP($A684,'Medical Examinations'!$A:$J,6,FALSE)</f>
        <v>No</v>
      </c>
      <c r="G684" s="26">
        <f>VLOOKUP($A684,'Medical Examinations'!$A:$J,7,FALSE)</f>
        <v>1</v>
      </c>
      <c r="H684" s="26" t="str">
        <f>VLOOKUP($A684,'Medical Examinations'!$A:$J,8,FALSE)</f>
        <v>yes</v>
      </c>
      <c r="I684" s="26" t="str">
        <f>VLOOKUP($A684,'Medical Examinations'!$A:$J,9,FALSE)</f>
        <v>Normal Weight</v>
      </c>
      <c r="J684" s="26" t="str">
        <f>VLOOKUP($A684,'Medical Examinations'!$A:$J,10,FALSE)</f>
        <v>Normal</v>
      </c>
      <c r="K684">
        <f>VLOOKUP($A684,'Hospitalisation Details'!$A:$K,6,FALSE)</f>
        <v>14571.89</v>
      </c>
      <c r="L684" t="str">
        <f>VLOOKUP($A684,'Hospitalisation Details'!$A:$K,7,FALSE)</f>
        <v>tier - 2</v>
      </c>
      <c r="M684" t="str">
        <f>VLOOKUP($A684,'Hospitalisation Details'!$A:$K,8,FALSE)</f>
        <v>tier - 1</v>
      </c>
      <c r="N684" t="str">
        <f>VLOOKUP($A684,'Hospitalisation Details'!$A:$K,9,FALSE)</f>
        <v>R1024</v>
      </c>
      <c r="O684">
        <f>VLOOKUP($A684,'Hospitalisation Details'!$A:$K,10,FALSE)</f>
        <v>36050</v>
      </c>
      <c r="P684">
        <f>VLOOKUP($A684,'Hospitalisation Details'!$A:$K,11,FALSE)</f>
        <v>24</v>
      </c>
      <c r="Q684" t="str">
        <f>VLOOKUP($A684,'Customer Names'!$A:$E,4,FALSE)</f>
        <v xml:space="preserve"> Jessica</v>
      </c>
    </row>
    <row r="685" spans="1:17" x14ac:dyDescent="0.25">
      <c r="A685" s="23" t="s">
        <v>1687</v>
      </c>
      <c r="B685" s="48">
        <f>VLOOKUP($A685,'Medical Examinations'!$A:$J,2,FALSE)</f>
        <v>51.72</v>
      </c>
      <c r="C685" s="48">
        <f>VLOOKUP($A685,'Medical Examinations'!$A:$J,3,FALSE)</f>
        <v>5.76</v>
      </c>
      <c r="D685" s="23" t="str">
        <f>VLOOKUP($A685,'Medical Examinations'!$A:$J,4,FALSE)</f>
        <v>No</v>
      </c>
      <c r="E685" s="23" t="str">
        <f>VLOOKUP($A685,'Medical Examinations'!$A:$J,5,FALSE)</f>
        <v>No</v>
      </c>
      <c r="F685" s="23" t="str">
        <f>VLOOKUP($A685,'Medical Examinations'!$A:$J,6,FALSE)</f>
        <v>No</v>
      </c>
      <c r="G685" s="23">
        <f>VLOOKUP($A685,'Medical Examinations'!$A:$J,7,FALSE)</f>
        <v>0</v>
      </c>
      <c r="H685" s="23" t="str">
        <f>VLOOKUP($A685,'Medical Examinations'!$A:$J,8,FALSE)</f>
        <v>No</v>
      </c>
      <c r="I685" s="23" t="str">
        <f>VLOOKUP($A685,'Medical Examinations'!$A:$J,9,FALSE)</f>
        <v>Obesity</v>
      </c>
      <c r="J685" s="23" t="str">
        <f>VLOOKUP($A685,'Medical Examinations'!$A:$J,10,FALSE)</f>
        <v>Prediabetes</v>
      </c>
      <c r="K685">
        <f>VLOOKUP($A685,'Hospitalisation Details'!$A:$K,6,FALSE)</f>
        <v>14547.26</v>
      </c>
      <c r="L685" t="str">
        <f>VLOOKUP($A685,'Hospitalisation Details'!$A:$K,7,FALSE)</f>
        <v>tier - 2</v>
      </c>
      <c r="M685" t="str">
        <f>VLOOKUP($A685,'Hospitalisation Details'!$A:$K,8,FALSE)</f>
        <v>tier - 3</v>
      </c>
      <c r="N685" t="str">
        <f>VLOOKUP($A685,'Hospitalisation Details'!$A:$K,9,FALSE)</f>
        <v>R1011</v>
      </c>
      <c r="O685">
        <f>VLOOKUP($A685,'Hospitalisation Details'!$A:$K,10,FALSE)</f>
        <v>32703</v>
      </c>
      <c r="P685">
        <f>VLOOKUP($A685,'Hospitalisation Details'!$A:$K,11,FALSE)</f>
        <v>33</v>
      </c>
      <c r="Q685" t="str">
        <f>VLOOKUP($A685,'Customer Names'!$A:$E,4,FALSE)</f>
        <v xml:space="preserve"> Kimberly D</v>
      </c>
    </row>
    <row r="686" spans="1:17" x14ac:dyDescent="0.25">
      <c r="A686" s="26" t="s">
        <v>1686</v>
      </c>
      <c r="B686" s="47">
        <f>VLOOKUP($A686,'Medical Examinations'!$A:$J,2,FALSE)</f>
        <v>50.2</v>
      </c>
      <c r="C686" s="47">
        <f>VLOOKUP($A686,'Medical Examinations'!$A:$J,3,FALSE)</f>
        <v>5.4</v>
      </c>
      <c r="D686" s="26" t="str">
        <f>VLOOKUP($A686,'Medical Examinations'!$A:$J,4,FALSE)</f>
        <v>No</v>
      </c>
      <c r="E686" s="26" t="str">
        <f>VLOOKUP($A686,'Medical Examinations'!$A:$J,5,FALSE)</f>
        <v>No</v>
      </c>
      <c r="F686" s="26" t="str">
        <f>VLOOKUP($A686,'Medical Examinations'!$A:$J,6,FALSE)</f>
        <v>No</v>
      </c>
      <c r="G686" s="26">
        <f>VLOOKUP($A686,'Medical Examinations'!$A:$J,7,FALSE)</f>
        <v>0</v>
      </c>
      <c r="H686" s="26" t="str">
        <f>VLOOKUP($A686,'Medical Examinations'!$A:$J,8,FALSE)</f>
        <v>No</v>
      </c>
      <c r="I686" s="26" t="str">
        <f>VLOOKUP($A686,'Medical Examinations'!$A:$J,9,FALSE)</f>
        <v>Obesity</v>
      </c>
      <c r="J686" s="26" t="str">
        <f>VLOOKUP($A686,'Medical Examinations'!$A:$J,10,FALSE)</f>
        <v>Normal</v>
      </c>
      <c r="K686">
        <f>VLOOKUP($A686,'Hospitalisation Details'!$A:$K,6,FALSE)</f>
        <v>14507.46</v>
      </c>
      <c r="L686" t="str">
        <f>VLOOKUP($A686,'Hospitalisation Details'!$A:$K,7,FALSE)</f>
        <v>tier - 2</v>
      </c>
      <c r="M686" t="str">
        <f>VLOOKUP($A686,'Hospitalisation Details'!$A:$K,8,FALSE)</f>
        <v>tier - 3</v>
      </c>
      <c r="N686" t="str">
        <f>VLOOKUP($A686,'Hospitalisation Details'!$A:$K,9,FALSE)</f>
        <v>R1012</v>
      </c>
      <c r="O686">
        <f>VLOOKUP($A686,'Hospitalisation Details'!$A:$K,10,FALSE)</f>
        <v>32711</v>
      </c>
      <c r="P686">
        <f>VLOOKUP($A686,'Hospitalisation Details'!$A:$K,11,FALSE)</f>
        <v>33</v>
      </c>
      <c r="Q686" t="str">
        <f>VLOOKUP($A686,'Customer Names'!$A:$E,4,FALSE)</f>
        <v xml:space="preserve"> Marc-Olivier</v>
      </c>
    </row>
    <row r="687" spans="1:17" x14ac:dyDescent="0.25">
      <c r="A687" s="23" t="s">
        <v>1685</v>
      </c>
      <c r="B687" s="48">
        <f>VLOOKUP($A687,'Medical Examinations'!$A:$J,2,FALSE)</f>
        <v>25.52</v>
      </c>
      <c r="C687" s="48">
        <f>VLOOKUP($A687,'Medical Examinations'!$A:$J,3,FALSE)</f>
        <v>6.35</v>
      </c>
      <c r="D687" s="23" t="str">
        <f>VLOOKUP($A687,'Medical Examinations'!$A:$J,4,FALSE)</f>
        <v>No</v>
      </c>
      <c r="E687" s="23" t="str">
        <f>VLOOKUP($A687,'Medical Examinations'!$A:$J,5,FALSE)</f>
        <v>No</v>
      </c>
      <c r="F687" s="23" t="str">
        <f>VLOOKUP($A687,'Medical Examinations'!$A:$J,6,FALSE)</f>
        <v>Yes</v>
      </c>
      <c r="G687" s="23">
        <f>VLOOKUP($A687,'Medical Examinations'!$A:$J,7,FALSE)</f>
        <v>1</v>
      </c>
      <c r="H687" s="23" t="str">
        <f>VLOOKUP($A687,'Medical Examinations'!$A:$J,8,FALSE)</f>
        <v>No</v>
      </c>
      <c r="I687" s="23" t="str">
        <f>VLOOKUP($A687,'Medical Examinations'!$A:$J,9,FALSE)</f>
        <v>Overweight</v>
      </c>
      <c r="J687" s="23" t="str">
        <f>VLOOKUP($A687,'Medical Examinations'!$A:$J,10,FALSE)</f>
        <v>Prediabetes</v>
      </c>
      <c r="K687">
        <f>VLOOKUP($A687,'Hospitalisation Details'!$A:$K,6,FALSE)</f>
        <v>14478.33</v>
      </c>
      <c r="L687" t="str">
        <f>VLOOKUP($A687,'Hospitalisation Details'!$A:$K,7,FALSE)</f>
        <v>tier - 2</v>
      </c>
      <c r="M687" t="str">
        <f>VLOOKUP($A687,'Hospitalisation Details'!$A:$K,8,FALSE)</f>
        <v>tier - 2</v>
      </c>
      <c r="N687" t="str">
        <f>VLOOKUP($A687,'Hospitalisation Details'!$A:$K,9,FALSE)</f>
        <v>R1013</v>
      </c>
      <c r="O687">
        <f>VLOOKUP($A687,'Hospitalisation Details'!$A:$K,10,FALSE)</f>
        <v>29148</v>
      </c>
      <c r="P687">
        <f>VLOOKUP($A687,'Hospitalisation Details'!$A:$K,11,FALSE)</f>
        <v>43</v>
      </c>
      <c r="Q687" t="str">
        <f>VLOOKUP($A687,'Customer Names'!$A:$E,4,FALSE)</f>
        <v xml:space="preserve"> Russell J</v>
      </c>
    </row>
    <row r="688" spans="1:17" x14ac:dyDescent="0.25">
      <c r="A688" s="26" t="s">
        <v>1684</v>
      </c>
      <c r="B688" s="47">
        <f>VLOOKUP($A688,'Medical Examinations'!$A:$J,2,FALSE)</f>
        <v>35.200000000000003</v>
      </c>
      <c r="C688" s="47">
        <f>VLOOKUP($A688,'Medical Examinations'!$A:$J,3,FALSE)</f>
        <v>6.26</v>
      </c>
      <c r="D688" s="26" t="str">
        <f>VLOOKUP($A688,'Medical Examinations'!$A:$J,4,FALSE)</f>
        <v>yes</v>
      </c>
      <c r="E688" s="26" t="str">
        <f>VLOOKUP($A688,'Medical Examinations'!$A:$J,5,FALSE)</f>
        <v>No</v>
      </c>
      <c r="F688" s="26" t="str">
        <f>VLOOKUP($A688,'Medical Examinations'!$A:$J,6,FALSE)</f>
        <v>No</v>
      </c>
      <c r="G688" s="26">
        <f>VLOOKUP($A688,'Medical Examinations'!$A:$J,7,FALSE)</f>
        <v>2</v>
      </c>
      <c r="H688" s="26" t="str">
        <f>VLOOKUP($A688,'Medical Examinations'!$A:$J,8,FALSE)</f>
        <v>No</v>
      </c>
      <c r="I688" s="26" t="str">
        <f>VLOOKUP($A688,'Medical Examinations'!$A:$J,9,FALSE)</f>
        <v>Obesity</v>
      </c>
      <c r="J688" s="26" t="str">
        <f>VLOOKUP($A688,'Medical Examinations'!$A:$J,10,FALSE)</f>
        <v>Prediabetes</v>
      </c>
      <c r="K688">
        <f>VLOOKUP($A688,'Hospitalisation Details'!$A:$K,6,FALSE)</f>
        <v>14474.68</v>
      </c>
      <c r="L688" t="str">
        <f>VLOOKUP($A688,'Hospitalisation Details'!$A:$K,7,FALSE)</f>
        <v>tier - 2</v>
      </c>
      <c r="M688" t="str">
        <f>VLOOKUP($A688,'Hospitalisation Details'!$A:$K,8,FALSE)</f>
        <v>tier - 2</v>
      </c>
      <c r="N688" t="str">
        <f>VLOOKUP($A688,'Hospitalisation Details'!$A:$K,9,FALSE)</f>
        <v>R1013</v>
      </c>
      <c r="O688">
        <f>VLOOKUP($A688,'Hospitalisation Details'!$A:$K,10,FALSE)</f>
        <v>21874</v>
      </c>
      <c r="P688">
        <f>VLOOKUP($A688,'Hospitalisation Details'!$A:$K,11,FALSE)</f>
        <v>63</v>
      </c>
      <c r="Q688" t="str">
        <f>VLOOKUP($A688,'Customer Names'!$A:$E,4,FALSE)</f>
        <v xml:space="preserve"> Karine</v>
      </c>
    </row>
    <row r="689" spans="1:17" x14ac:dyDescent="0.25">
      <c r="A689" s="23" t="s">
        <v>1683</v>
      </c>
      <c r="B689" s="48">
        <f>VLOOKUP($A689,'Medical Examinations'!$A:$J,2,FALSE)</f>
        <v>41.26</v>
      </c>
      <c r="C689" s="48">
        <f>VLOOKUP($A689,'Medical Examinations'!$A:$J,3,FALSE)</f>
        <v>5.97</v>
      </c>
      <c r="D689" s="23" t="str">
        <f>VLOOKUP($A689,'Medical Examinations'!$A:$J,4,FALSE)</f>
        <v>yes</v>
      </c>
      <c r="E689" s="23" t="str">
        <f>VLOOKUP($A689,'Medical Examinations'!$A:$J,5,FALSE)</f>
        <v>No</v>
      </c>
      <c r="F689" s="23" t="str">
        <f>VLOOKUP($A689,'Medical Examinations'!$A:$J,6,FALSE)</f>
        <v>No</v>
      </c>
      <c r="G689" s="23">
        <f>VLOOKUP($A689,'Medical Examinations'!$A:$J,7,FALSE)</f>
        <v>0</v>
      </c>
      <c r="H689" s="23" t="str">
        <f>VLOOKUP($A689,'Medical Examinations'!$A:$J,8,FALSE)</f>
        <v>No</v>
      </c>
      <c r="I689" s="23" t="str">
        <f>VLOOKUP($A689,'Medical Examinations'!$A:$J,9,FALSE)</f>
        <v>Obesity</v>
      </c>
      <c r="J689" s="23" t="str">
        <f>VLOOKUP($A689,'Medical Examinations'!$A:$J,10,FALSE)</f>
        <v>Prediabetes</v>
      </c>
      <c r="K689">
        <f>VLOOKUP($A689,'Hospitalisation Details'!$A:$K,6,FALSE)</f>
        <v>14470.01</v>
      </c>
      <c r="L689" t="str">
        <f>VLOOKUP($A689,'Hospitalisation Details'!$A:$K,7,FALSE)</f>
        <v>tier - 2</v>
      </c>
      <c r="M689" t="str">
        <f>VLOOKUP($A689,'Hospitalisation Details'!$A:$K,8,FALSE)</f>
        <v>tier - 3</v>
      </c>
      <c r="N689" t="str">
        <f>VLOOKUP($A689,'Hospitalisation Details'!$A:$K,9,FALSE)</f>
        <v>R1012</v>
      </c>
      <c r="O689">
        <f>VLOOKUP($A689,'Hospitalisation Details'!$A:$K,10,FALSE)</f>
        <v>28091</v>
      </c>
      <c r="P689">
        <f>VLOOKUP($A689,'Hospitalisation Details'!$A:$K,11,FALSE)</f>
        <v>46</v>
      </c>
      <c r="Q689" t="str">
        <f>VLOOKUP($A689,'Customer Names'!$A:$E,4,FALSE)</f>
        <v xml:space="preserve"> Cheryl</v>
      </c>
    </row>
    <row r="690" spans="1:17" x14ac:dyDescent="0.25">
      <c r="A690" s="26" t="s">
        <v>1682</v>
      </c>
      <c r="B690" s="47">
        <f>VLOOKUP($A690,'Medical Examinations'!$A:$J,2,FALSE)</f>
        <v>17.195</v>
      </c>
      <c r="C690" s="47">
        <f>VLOOKUP($A690,'Medical Examinations'!$A:$J,3,FALSE)</f>
        <v>5.29</v>
      </c>
      <c r="D690" s="26" t="str">
        <f>VLOOKUP($A690,'Medical Examinations'!$A:$J,4,FALSE)</f>
        <v>yes</v>
      </c>
      <c r="E690" s="26" t="str">
        <f>VLOOKUP($A690,'Medical Examinations'!$A:$J,5,FALSE)</f>
        <v>No</v>
      </c>
      <c r="F690" s="26" t="str">
        <f>VLOOKUP($A690,'Medical Examinations'!$A:$J,6,FALSE)</f>
        <v>No</v>
      </c>
      <c r="G690" s="26">
        <f>VLOOKUP($A690,'Medical Examinations'!$A:$J,7,FALSE)</f>
        <v>0</v>
      </c>
      <c r="H690" s="26" t="str">
        <f>VLOOKUP($A690,'Medical Examinations'!$A:$J,8,FALSE)</f>
        <v>yes</v>
      </c>
      <c r="I690" s="26" t="str">
        <f>VLOOKUP($A690,'Medical Examinations'!$A:$J,9,FALSE)</f>
        <v>Underweight</v>
      </c>
      <c r="J690" s="26" t="str">
        <f>VLOOKUP($A690,'Medical Examinations'!$A:$J,10,FALSE)</f>
        <v>Normal</v>
      </c>
      <c r="K690">
        <f>VLOOKUP($A690,'Hospitalisation Details'!$A:$K,6,FALSE)</f>
        <v>14455.64</v>
      </c>
      <c r="L690" t="str">
        <f>VLOOKUP($A690,'Hospitalisation Details'!$A:$K,7,FALSE)</f>
        <v>tier - 2</v>
      </c>
      <c r="M690" t="str">
        <f>VLOOKUP($A690,'Hospitalisation Details'!$A:$K,8,FALSE)</f>
        <v>tier - 3</v>
      </c>
      <c r="N690" t="str">
        <f>VLOOKUP($A690,'Hospitalisation Details'!$A:$K,9,FALSE)</f>
        <v>R1024</v>
      </c>
      <c r="O690">
        <f>VLOOKUP($A690,'Hospitalisation Details'!$A:$K,10,FALSE)</f>
        <v>35379</v>
      </c>
      <c r="P690">
        <f>VLOOKUP($A690,'Hospitalisation Details'!$A:$K,11,FALSE)</f>
        <v>26</v>
      </c>
      <c r="Q690" t="str">
        <f>VLOOKUP($A690,'Customer Names'!$A:$E,4,FALSE)</f>
        <v xml:space="preserve"> Allison M.</v>
      </c>
    </row>
    <row r="691" spans="1:17" x14ac:dyDescent="0.25">
      <c r="A691" s="23" t="s">
        <v>1681</v>
      </c>
      <c r="B691" s="48">
        <f>VLOOKUP($A691,'Medical Examinations'!$A:$J,2,FALSE)</f>
        <v>23.085000000000001</v>
      </c>
      <c r="C691" s="48">
        <f>VLOOKUP($A691,'Medical Examinations'!$A:$J,3,FALSE)</f>
        <v>4.2699999999999996</v>
      </c>
      <c r="D691" s="23" t="str">
        <f>VLOOKUP($A691,'Medical Examinations'!$A:$J,4,FALSE)</f>
        <v>yes</v>
      </c>
      <c r="E691" s="23" t="str">
        <f>VLOOKUP($A691,'Medical Examinations'!$A:$J,5,FALSE)</f>
        <v>No</v>
      </c>
      <c r="F691" s="23" t="str">
        <f>VLOOKUP($A691,'Medical Examinations'!$A:$J,6,FALSE)</f>
        <v>No</v>
      </c>
      <c r="G691" s="23">
        <f>VLOOKUP($A691,'Medical Examinations'!$A:$J,7,FALSE)</f>
        <v>2</v>
      </c>
      <c r="H691" s="23" t="str">
        <f>VLOOKUP($A691,'Medical Examinations'!$A:$J,8,FALSE)</f>
        <v>No</v>
      </c>
      <c r="I691" s="23" t="str">
        <f>VLOOKUP($A691,'Medical Examinations'!$A:$J,9,FALSE)</f>
        <v>Normal Weight</v>
      </c>
      <c r="J691" s="23" t="str">
        <f>VLOOKUP($A691,'Medical Examinations'!$A:$J,10,FALSE)</f>
        <v>Normal</v>
      </c>
      <c r="K691">
        <f>VLOOKUP($A691,'Hospitalisation Details'!$A:$K,6,FALSE)</f>
        <v>14451.84</v>
      </c>
      <c r="L691" t="str">
        <f>VLOOKUP($A691,'Hospitalisation Details'!$A:$K,7,FALSE)</f>
        <v>tier - 2</v>
      </c>
      <c r="M691" t="str">
        <f>VLOOKUP($A691,'Hospitalisation Details'!$A:$K,8,FALSE)</f>
        <v>tier - 3</v>
      </c>
      <c r="N691" t="str">
        <f>VLOOKUP($A691,'Hospitalisation Details'!$A:$K,9,FALSE)</f>
        <v>R1023</v>
      </c>
      <c r="O691">
        <f>VLOOKUP($A691,'Hospitalisation Details'!$A:$K,10,FALSE)</f>
        <v>21765</v>
      </c>
      <c r="P691">
        <f>VLOOKUP($A691,'Hospitalisation Details'!$A:$K,11,FALSE)</f>
        <v>63</v>
      </c>
      <c r="Q691" t="str">
        <f>VLOOKUP($A691,'Customer Names'!$A:$E,4,FALSE)</f>
        <v xml:space="preserve"> Adriana</v>
      </c>
    </row>
    <row r="692" spans="1:17" x14ac:dyDescent="0.25">
      <c r="A692" s="26" t="s">
        <v>1680</v>
      </c>
      <c r="B692" s="47">
        <f>VLOOKUP($A692,'Medical Examinations'!$A:$J,2,FALSE)</f>
        <v>21.66</v>
      </c>
      <c r="C692" s="47">
        <f>VLOOKUP($A692,'Medical Examinations'!$A:$J,3,FALSE)</f>
        <v>5.2</v>
      </c>
      <c r="D692" s="26" t="str">
        <f>VLOOKUP($A692,'Medical Examinations'!$A:$J,4,FALSE)</f>
        <v>yes</v>
      </c>
      <c r="E692" s="26" t="str">
        <f>VLOOKUP($A692,'Medical Examinations'!$A:$J,5,FALSE)</f>
        <v>No</v>
      </c>
      <c r="F692" s="26" t="str">
        <f>VLOOKUP($A692,'Medical Examinations'!$A:$J,6,FALSE)</f>
        <v>No</v>
      </c>
      <c r="G692" s="26">
        <f>VLOOKUP($A692,'Medical Examinations'!$A:$J,7,FALSE)</f>
        <v>2</v>
      </c>
      <c r="H692" s="26" t="str">
        <f>VLOOKUP($A692,'Medical Examinations'!$A:$J,8,FALSE)</f>
        <v>No</v>
      </c>
      <c r="I692" s="26" t="str">
        <f>VLOOKUP($A692,'Medical Examinations'!$A:$J,9,FALSE)</f>
        <v>Normal Weight</v>
      </c>
      <c r="J692" s="26" t="str">
        <f>VLOOKUP($A692,'Medical Examinations'!$A:$J,10,FALSE)</f>
        <v>Normal</v>
      </c>
      <c r="K692">
        <f>VLOOKUP($A692,'Hospitalisation Details'!$A:$K,6,FALSE)</f>
        <v>14449.85</v>
      </c>
      <c r="L692" t="str">
        <f>VLOOKUP($A692,'Hospitalisation Details'!$A:$K,7,FALSE)</f>
        <v>tier - 2</v>
      </c>
      <c r="M692" t="str">
        <f>VLOOKUP($A692,'Hospitalisation Details'!$A:$K,8,FALSE)</f>
        <v>tier - 1</v>
      </c>
      <c r="N692" t="str">
        <f>VLOOKUP($A692,'Hospitalisation Details'!$A:$K,9,FALSE)</f>
        <v>R1024</v>
      </c>
      <c r="O692">
        <f>VLOOKUP($A692,'Hospitalisation Details'!$A:$K,10,FALSE)</f>
        <v>21730</v>
      </c>
      <c r="P692">
        <f>VLOOKUP($A692,'Hospitalisation Details'!$A:$K,11,FALSE)</f>
        <v>63</v>
      </c>
      <c r="Q692" t="str">
        <f>VLOOKUP($A692,'Customer Names'!$A:$E,4,FALSE)</f>
        <v xml:space="preserve"> Miranda J</v>
      </c>
    </row>
    <row r="693" spans="1:17" x14ac:dyDescent="0.25">
      <c r="A693" s="23" t="s">
        <v>1679</v>
      </c>
      <c r="B693" s="48">
        <f>VLOOKUP($A693,'Medical Examinations'!$A:$J,2,FALSE)</f>
        <v>36.47</v>
      </c>
      <c r="C693" s="48">
        <f>VLOOKUP($A693,'Medical Examinations'!$A:$J,3,FALSE)</f>
        <v>8.23</v>
      </c>
      <c r="D693" s="23" t="str">
        <f>VLOOKUP($A693,'Medical Examinations'!$A:$J,4,FALSE)</f>
        <v>yes</v>
      </c>
      <c r="E693" s="23" t="str">
        <f>VLOOKUP($A693,'Medical Examinations'!$A:$J,5,FALSE)</f>
        <v>No</v>
      </c>
      <c r="F693" s="23" t="str">
        <f>VLOOKUP($A693,'Medical Examinations'!$A:$J,6,FALSE)</f>
        <v>No</v>
      </c>
      <c r="G693" s="23">
        <f>VLOOKUP($A693,'Medical Examinations'!$A:$J,7,FALSE)</f>
        <v>0</v>
      </c>
      <c r="H693" s="23" t="str">
        <f>VLOOKUP($A693,'Medical Examinations'!$A:$J,8,FALSE)</f>
        <v>No</v>
      </c>
      <c r="I693" s="23" t="str">
        <f>VLOOKUP($A693,'Medical Examinations'!$A:$J,9,FALSE)</f>
        <v>Obesity</v>
      </c>
      <c r="J693" s="23" t="str">
        <f>VLOOKUP($A693,'Medical Examinations'!$A:$J,10,FALSE)</f>
        <v>Diabetes</v>
      </c>
      <c r="K693">
        <f>VLOOKUP($A693,'Hospitalisation Details'!$A:$K,6,FALSE)</f>
        <v>14427.63</v>
      </c>
      <c r="L693" t="str">
        <f>VLOOKUP($A693,'Hospitalisation Details'!$A:$K,7,FALSE)</f>
        <v>tier - 2</v>
      </c>
      <c r="M693" t="str">
        <f>VLOOKUP($A693,'Hospitalisation Details'!$A:$K,8,FALSE)</f>
        <v>tier - 2</v>
      </c>
      <c r="N693" t="str">
        <f>VLOOKUP($A693,'Hospitalisation Details'!$A:$K,9,FALSE)</f>
        <v>R1021</v>
      </c>
      <c r="O693">
        <f>VLOOKUP($A693,'Hospitalisation Details'!$A:$K,10,FALSE)</f>
        <v>24780</v>
      </c>
      <c r="P693">
        <f>VLOOKUP($A693,'Hospitalisation Details'!$A:$K,11,FALSE)</f>
        <v>55</v>
      </c>
      <c r="Q693" t="str">
        <f>VLOOKUP($A693,'Customer Names'!$A:$E,4,FALSE)</f>
        <v xml:space="preserve"> Roberto</v>
      </c>
    </row>
    <row r="694" spans="1:17" x14ac:dyDescent="0.25">
      <c r="A694" s="26" t="s">
        <v>1678</v>
      </c>
      <c r="B694" s="47">
        <f>VLOOKUP($A694,'Medical Examinations'!$A:$J,2,FALSE)</f>
        <v>36.08</v>
      </c>
      <c r="C694" s="47">
        <f>VLOOKUP($A694,'Medical Examinations'!$A:$J,3,FALSE)</f>
        <v>10.33</v>
      </c>
      <c r="D694" s="26" t="str">
        <f>VLOOKUP($A694,'Medical Examinations'!$A:$J,4,FALSE)</f>
        <v>yes</v>
      </c>
      <c r="E694" s="26" t="str">
        <f>VLOOKUP($A694,'Medical Examinations'!$A:$J,5,FALSE)</f>
        <v>No</v>
      </c>
      <c r="F694" s="26" t="str">
        <f>VLOOKUP($A694,'Medical Examinations'!$A:$J,6,FALSE)</f>
        <v>No</v>
      </c>
      <c r="G694" s="26">
        <f>VLOOKUP($A694,'Medical Examinations'!$A:$J,7,FALSE)</f>
        <v>0</v>
      </c>
      <c r="H694" s="26" t="str">
        <f>VLOOKUP($A694,'Medical Examinations'!$A:$J,8,FALSE)</f>
        <v>No</v>
      </c>
      <c r="I694" s="26" t="str">
        <f>VLOOKUP($A694,'Medical Examinations'!$A:$J,9,FALSE)</f>
        <v>Obesity</v>
      </c>
      <c r="J694" s="26" t="str">
        <f>VLOOKUP($A694,'Medical Examinations'!$A:$J,10,FALSE)</f>
        <v>Diabetes</v>
      </c>
      <c r="K694">
        <f>VLOOKUP($A694,'Hospitalisation Details'!$A:$K,6,FALSE)</f>
        <v>14426.66</v>
      </c>
      <c r="L694" t="str">
        <f>VLOOKUP($A694,'Hospitalisation Details'!$A:$K,7,FALSE)</f>
        <v>tier - 2</v>
      </c>
      <c r="M694" t="str">
        <f>VLOOKUP($A694,'Hospitalisation Details'!$A:$K,8,FALSE)</f>
        <v>tier - 2</v>
      </c>
      <c r="N694" t="str">
        <f>VLOOKUP($A694,'Hospitalisation Details'!$A:$K,9,FALSE)</f>
        <v>R1026</v>
      </c>
      <c r="O694">
        <f>VLOOKUP($A694,'Hospitalisation Details'!$A:$K,10,FALSE)</f>
        <v>24699</v>
      </c>
      <c r="P694">
        <f>VLOOKUP($A694,'Hospitalisation Details'!$A:$K,11,FALSE)</f>
        <v>55</v>
      </c>
      <c r="Q694" t="str">
        <f>VLOOKUP($A694,'Customer Names'!$A:$E,4,FALSE)</f>
        <v xml:space="preserve"> Rebecca B.</v>
      </c>
    </row>
    <row r="695" spans="1:17" x14ac:dyDescent="0.25">
      <c r="A695" s="23" t="s">
        <v>1677</v>
      </c>
      <c r="B695" s="48">
        <f>VLOOKUP($A695,'Medical Examinations'!$A:$J,2,FALSE)</f>
        <v>23.18</v>
      </c>
      <c r="C695" s="48">
        <f>VLOOKUP($A695,'Medical Examinations'!$A:$J,3,FALSE)</f>
        <v>6.13</v>
      </c>
      <c r="D695" s="23" t="str">
        <f>VLOOKUP($A695,'Medical Examinations'!$A:$J,4,FALSE)</f>
        <v>No</v>
      </c>
      <c r="E695" s="23" t="str">
        <f>VLOOKUP($A695,'Medical Examinations'!$A:$J,5,FALSE)</f>
        <v>No</v>
      </c>
      <c r="F695" s="23" t="str">
        <f>VLOOKUP($A695,'Medical Examinations'!$A:$J,6,FALSE)</f>
        <v>No</v>
      </c>
      <c r="G695" s="23">
        <f>VLOOKUP($A695,'Medical Examinations'!$A:$J,7,FALSE)</f>
        <v>0</v>
      </c>
      <c r="H695" s="23" t="str">
        <f>VLOOKUP($A695,'Medical Examinations'!$A:$J,8,FALSE)</f>
        <v>No</v>
      </c>
      <c r="I695" s="23" t="str">
        <f>VLOOKUP($A695,'Medical Examinations'!$A:$J,9,FALSE)</f>
        <v>Normal Weight</v>
      </c>
      <c r="J695" s="23" t="str">
        <f>VLOOKUP($A695,'Medical Examinations'!$A:$J,10,FALSE)</f>
        <v>Prediabetes</v>
      </c>
      <c r="K695">
        <f>VLOOKUP($A695,'Hospitalisation Details'!$A:$K,6,FALSE)</f>
        <v>14426.07</v>
      </c>
      <c r="L695" t="str">
        <f>VLOOKUP($A695,'Hospitalisation Details'!$A:$K,7,FALSE)</f>
        <v>tier - 2</v>
      </c>
      <c r="M695" t="str">
        <f>VLOOKUP($A695,'Hospitalisation Details'!$A:$K,8,FALSE)</f>
        <v>tier - 1</v>
      </c>
      <c r="N695" t="str">
        <f>VLOOKUP($A695,'Hospitalisation Details'!$A:$K,9,FALSE)</f>
        <v>R1012</v>
      </c>
      <c r="O695">
        <f>VLOOKUP($A695,'Hospitalisation Details'!$A:$K,10,FALSE)</f>
        <v>36382</v>
      </c>
      <c r="P695">
        <f>VLOOKUP($A695,'Hospitalisation Details'!$A:$K,11,FALSE)</f>
        <v>23</v>
      </c>
      <c r="Q695" t="str">
        <f>VLOOKUP($A695,'Customer Names'!$A:$E,4,FALSE)</f>
        <v xml:space="preserve"> Tiffany</v>
      </c>
    </row>
    <row r="696" spans="1:17" x14ac:dyDescent="0.25">
      <c r="A696" s="26" t="s">
        <v>1676</v>
      </c>
      <c r="B696" s="47">
        <f>VLOOKUP($A696,'Medical Examinations'!$A:$J,2,FALSE)</f>
        <v>39.159999999999997</v>
      </c>
      <c r="C696" s="47">
        <f>VLOOKUP($A696,'Medical Examinations'!$A:$J,3,FALSE)</f>
        <v>8.08</v>
      </c>
      <c r="D696" s="26" t="str">
        <f>VLOOKUP($A696,'Medical Examinations'!$A:$J,4,FALSE)</f>
        <v>No</v>
      </c>
      <c r="E696" s="26" t="str">
        <f>VLOOKUP($A696,'Medical Examinations'!$A:$J,5,FALSE)</f>
        <v>No</v>
      </c>
      <c r="F696" s="26" t="str">
        <f>VLOOKUP($A696,'Medical Examinations'!$A:$J,6,FALSE)</f>
        <v>No</v>
      </c>
      <c r="G696" s="26">
        <f>VLOOKUP($A696,'Medical Examinations'!$A:$J,7,FALSE)</f>
        <v>3</v>
      </c>
      <c r="H696" s="26" t="str">
        <f>VLOOKUP($A696,'Medical Examinations'!$A:$J,8,FALSE)</f>
        <v>No</v>
      </c>
      <c r="I696" s="26" t="str">
        <f>VLOOKUP($A696,'Medical Examinations'!$A:$J,9,FALSE)</f>
        <v>Obesity</v>
      </c>
      <c r="J696" s="26" t="str">
        <f>VLOOKUP($A696,'Medical Examinations'!$A:$J,10,FALSE)</f>
        <v>Diabetes</v>
      </c>
      <c r="K696">
        <f>VLOOKUP($A696,'Hospitalisation Details'!$A:$K,6,FALSE)</f>
        <v>14418.28</v>
      </c>
      <c r="L696" t="str">
        <f>VLOOKUP($A696,'Hospitalisation Details'!$A:$K,7,FALSE)</f>
        <v>tier - 2</v>
      </c>
      <c r="M696" t="str">
        <f>VLOOKUP($A696,'Hospitalisation Details'!$A:$K,8,FALSE)</f>
        <v>tier - 3</v>
      </c>
      <c r="N696" t="str">
        <f>VLOOKUP($A696,'Hospitalisation Details'!$A:$K,9,FALSE)</f>
        <v>R1013</v>
      </c>
      <c r="O696">
        <f>VLOOKUP($A696,'Hospitalisation Details'!$A:$K,10,FALSE)</f>
        <v>21448</v>
      </c>
      <c r="P696">
        <f>VLOOKUP($A696,'Hospitalisation Details'!$A:$K,11,FALSE)</f>
        <v>64</v>
      </c>
      <c r="Q696" t="str">
        <f>VLOOKUP($A696,'Customer Names'!$A:$E,4,FALSE)</f>
        <v xml:space="preserve"> Alexander</v>
      </c>
    </row>
    <row r="697" spans="1:17" x14ac:dyDescent="0.25">
      <c r="A697" s="23" t="s">
        <v>1675</v>
      </c>
      <c r="B697" s="48">
        <f>VLOOKUP($A697,'Medical Examinations'!$A:$J,2,FALSE)</f>
        <v>38.19</v>
      </c>
      <c r="C697" s="48">
        <f>VLOOKUP($A697,'Medical Examinations'!$A:$J,3,FALSE)</f>
        <v>10.49</v>
      </c>
      <c r="D697" s="23" t="str">
        <f>VLOOKUP($A697,'Medical Examinations'!$A:$J,4,FALSE)</f>
        <v>No</v>
      </c>
      <c r="E697" s="23" t="str">
        <f>VLOOKUP($A697,'Medical Examinations'!$A:$J,5,FALSE)</f>
        <v>No</v>
      </c>
      <c r="F697" s="23" t="str">
        <f>VLOOKUP($A697,'Medical Examinations'!$A:$J,6,FALSE)</f>
        <v>No</v>
      </c>
      <c r="G697" s="23">
        <f>VLOOKUP($A697,'Medical Examinations'!$A:$J,7,FALSE)</f>
        <v>3</v>
      </c>
      <c r="H697" s="23" t="str">
        <f>VLOOKUP($A697,'Medical Examinations'!$A:$J,8,FALSE)</f>
        <v>No</v>
      </c>
      <c r="I697" s="23" t="str">
        <f>VLOOKUP($A697,'Medical Examinations'!$A:$J,9,FALSE)</f>
        <v>Obesity</v>
      </c>
      <c r="J697" s="23" t="str">
        <f>VLOOKUP($A697,'Medical Examinations'!$A:$J,10,FALSE)</f>
        <v>Diabetes</v>
      </c>
      <c r="K697">
        <f>VLOOKUP($A697,'Hospitalisation Details'!$A:$K,6,FALSE)</f>
        <v>14410.93</v>
      </c>
      <c r="L697" t="str">
        <f>VLOOKUP($A697,'Hospitalisation Details'!$A:$K,7,FALSE)</f>
        <v>tier - 2</v>
      </c>
      <c r="M697" t="str">
        <f>VLOOKUP($A697,'Hospitalisation Details'!$A:$K,8,FALSE)</f>
        <v>tier - 2</v>
      </c>
      <c r="N697" t="str">
        <f>VLOOKUP($A697,'Hospitalisation Details'!$A:$K,9,FALSE)</f>
        <v>R1016</v>
      </c>
      <c r="O697">
        <f>VLOOKUP($A697,'Hospitalisation Details'!$A:$K,10,FALSE)</f>
        <v>21395</v>
      </c>
      <c r="P697">
        <f>VLOOKUP($A697,'Hospitalisation Details'!$A:$K,11,FALSE)</f>
        <v>64</v>
      </c>
      <c r="Q697" t="str">
        <f>VLOOKUP($A697,'Customer Names'!$A:$E,4,FALSE)</f>
        <v xml:space="preserve"> Rich M</v>
      </c>
    </row>
    <row r="698" spans="1:17" x14ac:dyDescent="0.25">
      <c r="A698" s="26" t="s">
        <v>1674</v>
      </c>
      <c r="B698" s="47">
        <f>VLOOKUP($A698,'Medical Examinations'!$A:$J,2,FALSE)</f>
        <v>26.41</v>
      </c>
      <c r="C698" s="47">
        <f>VLOOKUP($A698,'Medical Examinations'!$A:$J,3,FALSE)</f>
        <v>8.11</v>
      </c>
      <c r="D698" s="26" t="str">
        <f>VLOOKUP($A698,'Medical Examinations'!$A:$J,4,FALSE)</f>
        <v>No</v>
      </c>
      <c r="E698" s="26" t="str">
        <f>VLOOKUP($A698,'Medical Examinations'!$A:$J,5,FALSE)</f>
        <v>No</v>
      </c>
      <c r="F698" s="26" t="str">
        <f>VLOOKUP($A698,'Medical Examinations'!$A:$J,6,FALSE)</f>
        <v>No</v>
      </c>
      <c r="G698" s="26">
        <f>VLOOKUP($A698,'Medical Examinations'!$A:$J,7,FALSE)</f>
        <v>3</v>
      </c>
      <c r="H698" s="26" t="str">
        <f>VLOOKUP($A698,'Medical Examinations'!$A:$J,8,FALSE)</f>
        <v>No</v>
      </c>
      <c r="I698" s="26" t="str">
        <f>VLOOKUP($A698,'Medical Examinations'!$A:$J,9,FALSE)</f>
        <v>Overweight</v>
      </c>
      <c r="J698" s="26" t="str">
        <f>VLOOKUP($A698,'Medical Examinations'!$A:$J,10,FALSE)</f>
        <v>Diabetes</v>
      </c>
      <c r="K698">
        <f>VLOOKUP($A698,'Hospitalisation Details'!$A:$K,6,FALSE)</f>
        <v>14394.56</v>
      </c>
      <c r="L698" t="str">
        <f>VLOOKUP($A698,'Hospitalisation Details'!$A:$K,7,FALSE)</f>
        <v>tier - 2</v>
      </c>
      <c r="M698" t="str">
        <f>VLOOKUP($A698,'Hospitalisation Details'!$A:$K,8,FALSE)</f>
        <v>tier - 1</v>
      </c>
      <c r="N698" t="str">
        <f>VLOOKUP($A698,'Hospitalisation Details'!$A:$K,9,FALSE)</f>
        <v>R1018</v>
      </c>
      <c r="O698">
        <f>VLOOKUP($A698,'Hospitalisation Details'!$A:$K,10,FALSE)</f>
        <v>21442</v>
      </c>
      <c r="P698">
        <f>VLOOKUP($A698,'Hospitalisation Details'!$A:$K,11,FALSE)</f>
        <v>64</v>
      </c>
      <c r="Q698" t="str">
        <f>VLOOKUP($A698,'Customer Names'!$A:$E,4,FALSE)</f>
        <v xml:space="preserve"> Aaron C</v>
      </c>
    </row>
    <row r="699" spans="1:17" x14ac:dyDescent="0.25">
      <c r="A699" s="23" t="s">
        <v>1673</v>
      </c>
      <c r="B699" s="48">
        <f>VLOOKUP($A699,'Medical Examinations'!$A:$J,2,FALSE)</f>
        <v>28.785</v>
      </c>
      <c r="C699" s="48">
        <f>VLOOKUP($A699,'Medical Examinations'!$A:$J,3,FALSE)</f>
        <v>6.6</v>
      </c>
      <c r="D699" s="23" t="str">
        <f>VLOOKUP($A699,'Medical Examinations'!$A:$J,4,FALSE)</f>
        <v>No</v>
      </c>
      <c r="E699" s="23" t="str">
        <f>VLOOKUP($A699,'Medical Examinations'!$A:$J,5,FALSE)</f>
        <v>No</v>
      </c>
      <c r="F699" s="23" t="str">
        <f>VLOOKUP($A699,'Medical Examinations'!$A:$J,6,FALSE)</f>
        <v>No</v>
      </c>
      <c r="G699" s="23">
        <f>VLOOKUP($A699,'Medical Examinations'!$A:$J,7,FALSE)</f>
        <v>0</v>
      </c>
      <c r="H699" s="23" t="str">
        <f>VLOOKUP($A699,'Medical Examinations'!$A:$J,8,FALSE)</f>
        <v>No</v>
      </c>
      <c r="I699" s="23" t="str">
        <f>VLOOKUP($A699,'Medical Examinations'!$A:$J,9,FALSE)</f>
        <v>Overweight</v>
      </c>
      <c r="J699" s="23" t="str">
        <f>VLOOKUP($A699,'Medical Examinations'!$A:$J,10,FALSE)</f>
        <v>Diabetes</v>
      </c>
      <c r="K699">
        <f>VLOOKUP($A699,'Hospitalisation Details'!$A:$K,6,FALSE)</f>
        <v>14394.4</v>
      </c>
      <c r="L699" t="str">
        <f>VLOOKUP($A699,'Hospitalisation Details'!$A:$K,7,FALSE)</f>
        <v>tier - 2</v>
      </c>
      <c r="M699" t="str">
        <f>VLOOKUP($A699,'Hospitalisation Details'!$A:$K,8,FALSE)</f>
        <v>tier - 3</v>
      </c>
      <c r="N699" t="str">
        <f>VLOOKUP($A699,'Hospitalisation Details'!$A:$K,9,FALSE)</f>
        <v>R1024</v>
      </c>
      <c r="O699">
        <f>VLOOKUP($A699,'Hospitalisation Details'!$A:$K,10,FALSE)</f>
        <v>23915</v>
      </c>
      <c r="P699">
        <f>VLOOKUP($A699,'Hospitalisation Details'!$A:$K,11,FALSE)</f>
        <v>57</v>
      </c>
      <c r="Q699" t="str">
        <f>VLOOKUP($A699,'Customer Names'!$A:$E,4,FALSE)</f>
        <v xml:space="preserve"> Kate</v>
      </c>
    </row>
    <row r="700" spans="1:17" x14ac:dyDescent="0.25">
      <c r="A700" s="26" t="s">
        <v>1672</v>
      </c>
      <c r="B700" s="47">
        <f>VLOOKUP($A700,'Medical Examinations'!$A:$J,2,FALSE)</f>
        <v>26.695</v>
      </c>
      <c r="C700" s="47">
        <f>VLOOKUP($A700,'Medical Examinations'!$A:$J,3,FALSE)</f>
        <v>10.14</v>
      </c>
      <c r="D700" s="26" t="str">
        <f>VLOOKUP($A700,'Medical Examinations'!$A:$J,4,FALSE)</f>
        <v>yes</v>
      </c>
      <c r="E700" s="26" t="str">
        <f>VLOOKUP($A700,'Medical Examinations'!$A:$J,5,FALSE)</f>
        <v>No</v>
      </c>
      <c r="F700" s="26" t="str">
        <f>VLOOKUP($A700,'Medical Examinations'!$A:$J,6,FALSE)</f>
        <v>Yes</v>
      </c>
      <c r="G700" s="26">
        <f>VLOOKUP($A700,'Medical Examinations'!$A:$J,7,FALSE)</f>
        <v>1</v>
      </c>
      <c r="H700" s="26" t="str">
        <f>VLOOKUP($A700,'Medical Examinations'!$A:$J,8,FALSE)</f>
        <v>No</v>
      </c>
      <c r="I700" s="26" t="str">
        <f>VLOOKUP($A700,'Medical Examinations'!$A:$J,9,FALSE)</f>
        <v>Overweight</v>
      </c>
      <c r="J700" s="26" t="str">
        <f>VLOOKUP($A700,'Medical Examinations'!$A:$J,10,FALSE)</f>
        <v>Diabetes</v>
      </c>
      <c r="K700">
        <f>VLOOKUP($A700,'Hospitalisation Details'!$A:$K,6,FALSE)</f>
        <v>14382.71</v>
      </c>
      <c r="L700" t="str">
        <f>VLOOKUP($A700,'Hospitalisation Details'!$A:$K,7,FALSE)</f>
        <v>tier - 2</v>
      </c>
      <c r="M700" t="str">
        <f>VLOOKUP($A700,'Hospitalisation Details'!$A:$K,8,FALSE)</f>
        <v>tier - 2</v>
      </c>
      <c r="N700" t="str">
        <f>VLOOKUP($A700,'Hospitalisation Details'!$A:$K,9,FALSE)</f>
        <v>R1012</v>
      </c>
      <c r="O700">
        <f>VLOOKUP($A700,'Hospitalisation Details'!$A:$K,10,FALSE)</f>
        <v>23208</v>
      </c>
      <c r="P700">
        <f>VLOOKUP($A700,'Hospitalisation Details'!$A:$K,11,FALSE)</f>
        <v>59</v>
      </c>
      <c r="Q700" t="str">
        <f>VLOOKUP($A700,'Customer Names'!$A:$E,4,FALSE)</f>
        <v xml:space="preserve"> Maria M</v>
      </c>
    </row>
    <row r="701" spans="1:17" x14ac:dyDescent="0.25">
      <c r="A701" s="23" t="s">
        <v>1671</v>
      </c>
      <c r="B701" s="48">
        <f>VLOOKUP($A701,'Medical Examinations'!$A:$J,2,FALSE)</f>
        <v>32.799999999999997</v>
      </c>
      <c r="C701" s="48">
        <f>VLOOKUP($A701,'Medical Examinations'!$A:$J,3,FALSE)</f>
        <v>6.06</v>
      </c>
      <c r="D701" s="23" t="str">
        <f>VLOOKUP($A701,'Medical Examinations'!$A:$J,4,FALSE)</f>
        <v>yes</v>
      </c>
      <c r="E701" s="23" t="str">
        <f>VLOOKUP($A701,'Medical Examinations'!$A:$J,5,FALSE)</f>
        <v>No</v>
      </c>
      <c r="F701" s="23" t="str">
        <f>VLOOKUP($A701,'Medical Examinations'!$A:$J,6,FALSE)</f>
        <v>No</v>
      </c>
      <c r="G701" s="23">
        <f>VLOOKUP($A701,'Medical Examinations'!$A:$J,7,FALSE)</f>
        <v>1</v>
      </c>
      <c r="H701" s="23" t="str">
        <f>VLOOKUP($A701,'Medical Examinations'!$A:$J,8,FALSE)</f>
        <v>No</v>
      </c>
      <c r="I701" s="23" t="str">
        <f>VLOOKUP($A701,'Medical Examinations'!$A:$J,9,FALSE)</f>
        <v>Obesity</v>
      </c>
      <c r="J701" s="23" t="str">
        <f>VLOOKUP($A701,'Medical Examinations'!$A:$J,10,FALSE)</f>
        <v>Prediabetes</v>
      </c>
      <c r="K701">
        <f>VLOOKUP($A701,'Hospitalisation Details'!$A:$K,6,FALSE)</f>
        <v>14358.36</v>
      </c>
      <c r="L701" t="str">
        <f>VLOOKUP($A701,'Hospitalisation Details'!$A:$K,7,FALSE)</f>
        <v>tier - 2</v>
      </c>
      <c r="M701" t="str">
        <f>VLOOKUP($A701,'Hospitalisation Details'!$A:$K,8,FALSE)</f>
        <v>tier - 2</v>
      </c>
      <c r="N701" t="str">
        <f>VLOOKUP($A701,'Hospitalisation Details'!$A:$K,9,FALSE)</f>
        <v>R1011</v>
      </c>
      <c r="O701">
        <f>VLOOKUP($A701,'Hospitalisation Details'!$A:$K,10,FALSE)</f>
        <v>32463</v>
      </c>
      <c r="P701">
        <f>VLOOKUP($A701,'Hospitalisation Details'!$A:$K,11,FALSE)</f>
        <v>34</v>
      </c>
      <c r="Q701" t="str">
        <f>VLOOKUP($A701,'Customer Names'!$A:$E,4,FALSE)</f>
        <v xml:space="preserve"> Daven W</v>
      </c>
    </row>
    <row r="702" spans="1:17" x14ac:dyDescent="0.25">
      <c r="A702" s="26" t="s">
        <v>1670</v>
      </c>
      <c r="B702" s="47">
        <f>VLOOKUP($A702,'Medical Examinations'!$A:$J,2,FALSE)</f>
        <v>35.869999999999997</v>
      </c>
      <c r="C702" s="47">
        <f>VLOOKUP($A702,'Medical Examinations'!$A:$J,3,FALSE)</f>
        <v>9.91</v>
      </c>
      <c r="D702" s="26" t="str">
        <f>VLOOKUP($A702,'Medical Examinations'!$A:$J,4,FALSE)</f>
        <v>yes</v>
      </c>
      <c r="E702" s="26" t="str">
        <f>VLOOKUP($A702,'Medical Examinations'!$A:$J,5,FALSE)</f>
        <v>No</v>
      </c>
      <c r="F702" s="26" t="str">
        <f>VLOOKUP($A702,'Medical Examinations'!$A:$J,6,FALSE)</f>
        <v>No</v>
      </c>
      <c r="G702" s="26">
        <f>VLOOKUP($A702,'Medical Examinations'!$A:$J,7,FALSE)</f>
        <v>0</v>
      </c>
      <c r="H702" s="26" t="str">
        <f>VLOOKUP($A702,'Medical Examinations'!$A:$J,8,FALSE)</f>
        <v>No</v>
      </c>
      <c r="I702" s="26" t="str">
        <f>VLOOKUP($A702,'Medical Examinations'!$A:$J,9,FALSE)</f>
        <v>Obesity</v>
      </c>
      <c r="J702" s="26" t="str">
        <f>VLOOKUP($A702,'Medical Examinations'!$A:$J,10,FALSE)</f>
        <v>Diabetes</v>
      </c>
      <c r="K702">
        <f>VLOOKUP($A702,'Hospitalisation Details'!$A:$K,6,FALSE)</f>
        <v>14355.43</v>
      </c>
      <c r="L702" t="str">
        <f>VLOOKUP($A702,'Hospitalisation Details'!$A:$K,7,FALSE)</f>
        <v>tier - 2</v>
      </c>
      <c r="M702" t="str">
        <f>VLOOKUP($A702,'Hospitalisation Details'!$A:$K,8,FALSE)</f>
        <v>tier - 1</v>
      </c>
      <c r="N702" t="str">
        <f>VLOOKUP($A702,'Hospitalisation Details'!$A:$K,9,FALSE)</f>
        <v>R1026</v>
      </c>
      <c r="O702">
        <f>VLOOKUP($A702,'Hospitalisation Details'!$A:$K,10,FALSE)</f>
        <v>24755</v>
      </c>
      <c r="P702">
        <f>VLOOKUP($A702,'Hospitalisation Details'!$A:$K,11,FALSE)</f>
        <v>55</v>
      </c>
      <c r="Q702" t="str">
        <f>VLOOKUP($A702,'Customer Names'!$A:$E,4,FALSE)</f>
        <v xml:space="preserve"> Brianne</v>
      </c>
    </row>
    <row r="703" spans="1:17" x14ac:dyDescent="0.25">
      <c r="A703" s="23" t="s">
        <v>1669</v>
      </c>
      <c r="B703" s="48">
        <f>VLOOKUP($A703,'Medical Examinations'!$A:$J,2,FALSE)</f>
        <v>21.66</v>
      </c>
      <c r="C703" s="48">
        <f>VLOOKUP($A703,'Medical Examinations'!$A:$J,3,FALSE)</f>
        <v>4.1399999999999997</v>
      </c>
      <c r="D703" s="23" t="str">
        <f>VLOOKUP($A703,'Medical Examinations'!$A:$J,4,FALSE)</f>
        <v>yes</v>
      </c>
      <c r="E703" s="23" t="str">
        <f>VLOOKUP($A703,'Medical Examinations'!$A:$J,5,FALSE)</f>
        <v>No</v>
      </c>
      <c r="F703" s="23" t="str">
        <f>VLOOKUP($A703,'Medical Examinations'!$A:$J,6,FALSE)</f>
        <v>No</v>
      </c>
      <c r="G703" s="23">
        <f>VLOOKUP($A703,'Medical Examinations'!$A:$J,7,FALSE)</f>
        <v>2</v>
      </c>
      <c r="H703" s="23" t="str">
        <f>VLOOKUP($A703,'Medical Examinations'!$A:$J,8,FALSE)</f>
        <v>No</v>
      </c>
      <c r="I703" s="23" t="str">
        <f>VLOOKUP($A703,'Medical Examinations'!$A:$J,9,FALSE)</f>
        <v>Normal Weight</v>
      </c>
      <c r="J703" s="23" t="str">
        <f>VLOOKUP($A703,'Medical Examinations'!$A:$J,10,FALSE)</f>
        <v>Normal</v>
      </c>
      <c r="K703">
        <f>VLOOKUP($A703,'Hospitalisation Details'!$A:$K,6,FALSE)</f>
        <v>14349.85</v>
      </c>
      <c r="L703" t="str">
        <f>VLOOKUP($A703,'Hospitalisation Details'!$A:$K,7,FALSE)</f>
        <v>tier - 2</v>
      </c>
      <c r="M703" t="str">
        <f>VLOOKUP($A703,'Hospitalisation Details'!$A:$K,8,FALSE)</f>
        <v>tier - 2</v>
      </c>
      <c r="N703" t="str">
        <f>VLOOKUP($A703,'Hospitalisation Details'!$A:$K,9,FALSE)</f>
        <v>R1012</v>
      </c>
      <c r="O703">
        <f>VLOOKUP($A703,'Hospitalisation Details'!$A:$K,10,FALSE)</f>
        <v>21908</v>
      </c>
      <c r="P703">
        <f>VLOOKUP($A703,'Hospitalisation Details'!$A:$K,11,FALSE)</f>
        <v>63</v>
      </c>
      <c r="Q703" t="str">
        <f>VLOOKUP($A703,'Customer Names'!$A:$E,4,FALSE)</f>
        <v xml:space="preserve"> Hiroki</v>
      </c>
    </row>
    <row r="704" spans="1:17" x14ac:dyDescent="0.25">
      <c r="A704" s="26" t="s">
        <v>1668</v>
      </c>
      <c r="B704" s="47">
        <f>VLOOKUP($A704,'Medical Examinations'!$A:$J,2,FALSE)</f>
        <v>37.72</v>
      </c>
      <c r="C704" s="47">
        <f>VLOOKUP($A704,'Medical Examinations'!$A:$J,3,FALSE)</f>
        <v>4.38</v>
      </c>
      <c r="D704" s="26" t="str">
        <f>VLOOKUP($A704,'Medical Examinations'!$A:$J,4,FALSE)</f>
        <v>yes</v>
      </c>
      <c r="E704" s="26" t="str">
        <f>VLOOKUP($A704,'Medical Examinations'!$A:$J,5,FALSE)</f>
        <v>No</v>
      </c>
      <c r="F704" s="26" t="str">
        <f>VLOOKUP($A704,'Medical Examinations'!$A:$J,6,FALSE)</f>
        <v>Yes</v>
      </c>
      <c r="G704" s="26">
        <f>VLOOKUP($A704,'Medical Examinations'!$A:$J,7,FALSE)</f>
        <v>1</v>
      </c>
      <c r="H704" s="26" t="str">
        <f>VLOOKUP($A704,'Medical Examinations'!$A:$J,8,FALSE)</f>
        <v>No</v>
      </c>
      <c r="I704" s="26" t="str">
        <f>VLOOKUP($A704,'Medical Examinations'!$A:$J,9,FALSE)</f>
        <v>Obesity</v>
      </c>
      <c r="J704" s="26" t="str">
        <f>VLOOKUP($A704,'Medical Examinations'!$A:$J,10,FALSE)</f>
        <v>Normal</v>
      </c>
      <c r="K704">
        <f>VLOOKUP($A704,'Hospitalisation Details'!$A:$K,6,FALSE)</f>
        <v>14337.91</v>
      </c>
      <c r="L704" t="str">
        <f>VLOOKUP($A704,'Hospitalisation Details'!$A:$K,7,FALSE)</f>
        <v>tier - 2</v>
      </c>
      <c r="M704" t="str">
        <f>VLOOKUP($A704,'Hospitalisation Details'!$A:$K,8,FALSE)</f>
        <v>tier - 3</v>
      </c>
      <c r="N704" t="str">
        <f>VLOOKUP($A704,'Hospitalisation Details'!$A:$K,9,FALSE)</f>
        <v>R1022</v>
      </c>
      <c r="O704">
        <f>VLOOKUP($A704,'Hospitalisation Details'!$A:$K,10,FALSE)</f>
        <v>25472</v>
      </c>
      <c r="P704">
        <f>VLOOKUP($A704,'Hospitalisation Details'!$A:$K,11,FALSE)</f>
        <v>53</v>
      </c>
      <c r="Q704" t="str">
        <f>VLOOKUP($A704,'Customer Names'!$A:$E,4,FALSE)</f>
        <v xml:space="preserve"> Anders</v>
      </c>
    </row>
    <row r="705" spans="1:17" x14ac:dyDescent="0.25">
      <c r="A705" s="23" t="s">
        <v>1667</v>
      </c>
      <c r="B705" s="48">
        <f>VLOOKUP($A705,'Medical Examinations'!$A:$J,2,FALSE)</f>
        <v>39.700000000000003</v>
      </c>
      <c r="C705" s="48">
        <f>VLOOKUP($A705,'Medical Examinations'!$A:$J,3,FALSE)</f>
        <v>9.83</v>
      </c>
      <c r="D705" s="23" t="str">
        <f>VLOOKUP($A705,'Medical Examinations'!$A:$J,4,FALSE)</f>
        <v>No</v>
      </c>
      <c r="E705" s="23" t="str">
        <f>VLOOKUP($A705,'Medical Examinations'!$A:$J,5,FALSE)</f>
        <v>No</v>
      </c>
      <c r="F705" s="23" t="str">
        <f>VLOOKUP($A705,'Medical Examinations'!$A:$J,6,FALSE)</f>
        <v>No</v>
      </c>
      <c r="G705" s="23">
        <f>VLOOKUP($A705,'Medical Examinations'!$A:$J,7,FALSE)</f>
        <v>3</v>
      </c>
      <c r="H705" s="23" t="str">
        <f>VLOOKUP($A705,'Medical Examinations'!$A:$J,8,FALSE)</f>
        <v>No</v>
      </c>
      <c r="I705" s="23" t="str">
        <f>VLOOKUP($A705,'Medical Examinations'!$A:$J,9,FALSE)</f>
        <v>Obesity</v>
      </c>
      <c r="J705" s="23" t="str">
        <f>VLOOKUP($A705,'Medical Examinations'!$A:$J,10,FALSE)</f>
        <v>Diabetes</v>
      </c>
      <c r="K705">
        <f>VLOOKUP($A705,'Hospitalisation Details'!$A:$K,6,FALSE)</f>
        <v>14319.03</v>
      </c>
      <c r="L705" t="str">
        <f>VLOOKUP($A705,'Hospitalisation Details'!$A:$K,7,FALSE)</f>
        <v>tier - 2</v>
      </c>
      <c r="M705" t="str">
        <f>VLOOKUP($A705,'Hospitalisation Details'!$A:$K,8,FALSE)</f>
        <v>tier - 2</v>
      </c>
      <c r="N705" t="str">
        <f>VLOOKUP($A705,'Hospitalisation Details'!$A:$K,9,FALSE)</f>
        <v>R1011</v>
      </c>
      <c r="O705">
        <f>VLOOKUP($A705,'Hospitalisation Details'!$A:$K,10,FALSE)</f>
        <v>21376</v>
      </c>
      <c r="P705">
        <f>VLOOKUP($A705,'Hospitalisation Details'!$A:$K,11,FALSE)</f>
        <v>64</v>
      </c>
      <c r="Q705" t="str">
        <f>VLOOKUP($A705,'Customer Names'!$A:$E,4,FALSE)</f>
        <v xml:space="preserve"> Danielle</v>
      </c>
    </row>
    <row r="706" spans="1:17" x14ac:dyDescent="0.25">
      <c r="A706" s="26" t="s">
        <v>1666</v>
      </c>
      <c r="B706" s="47">
        <f>VLOOKUP($A706,'Medical Examinations'!$A:$J,2,FALSE)</f>
        <v>35.97</v>
      </c>
      <c r="C706" s="47">
        <f>VLOOKUP($A706,'Medical Examinations'!$A:$J,3,FALSE)</f>
        <v>11.08</v>
      </c>
      <c r="D706" s="26" t="str">
        <f>VLOOKUP($A706,'Medical Examinations'!$A:$J,4,FALSE)</f>
        <v>No</v>
      </c>
      <c r="E706" s="26" t="str">
        <f>VLOOKUP($A706,'Medical Examinations'!$A:$J,5,FALSE)</f>
        <v>No</v>
      </c>
      <c r="F706" s="26" t="str">
        <f>VLOOKUP($A706,'Medical Examinations'!$A:$J,6,FALSE)</f>
        <v>No</v>
      </c>
      <c r="G706" s="26">
        <f>VLOOKUP($A706,'Medical Examinations'!$A:$J,7,FALSE)</f>
        <v>3</v>
      </c>
      <c r="H706" s="26" t="str">
        <f>VLOOKUP($A706,'Medical Examinations'!$A:$J,8,FALSE)</f>
        <v>No</v>
      </c>
      <c r="I706" s="26" t="str">
        <f>VLOOKUP($A706,'Medical Examinations'!$A:$J,9,FALSE)</f>
        <v>Obesity</v>
      </c>
      <c r="J706" s="26" t="str">
        <f>VLOOKUP($A706,'Medical Examinations'!$A:$J,10,FALSE)</f>
        <v>Diabetes</v>
      </c>
      <c r="K706">
        <f>VLOOKUP($A706,'Hospitalisation Details'!$A:$K,6,FALSE)</f>
        <v>14313.85</v>
      </c>
      <c r="L706" t="str">
        <f>VLOOKUP($A706,'Hospitalisation Details'!$A:$K,7,FALSE)</f>
        <v>tier - 2</v>
      </c>
      <c r="M706" t="str">
        <f>VLOOKUP($A706,'Hospitalisation Details'!$A:$K,8,FALSE)</f>
        <v>tier - 3</v>
      </c>
      <c r="N706" t="str">
        <f>VLOOKUP($A706,'Hospitalisation Details'!$A:$K,9,FALSE)</f>
        <v>R1013</v>
      </c>
      <c r="O706">
        <f>VLOOKUP($A706,'Hospitalisation Details'!$A:$K,10,FALSE)</f>
        <v>21473</v>
      </c>
      <c r="P706">
        <f>VLOOKUP($A706,'Hospitalisation Details'!$A:$K,11,FALSE)</f>
        <v>64</v>
      </c>
      <c r="Q706" t="str">
        <f>VLOOKUP($A706,'Customer Names'!$A:$E,4,FALSE)</f>
        <v xml:space="preserve"> Candace N</v>
      </c>
    </row>
    <row r="707" spans="1:17" x14ac:dyDescent="0.25">
      <c r="A707" s="23" t="s">
        <v>1665</v>
      </c>
      <c r="B707" s="48">
        <f>VLOOKUP($A707,'Medical Examinations'!$A:$J,2,FALSE)</f>
        <v>37.85</v>
      </c>
      <c r="C707" s="48">
        <f>VLOOKUP($A707,'Medical Examinations'!$A:$J,3,FALSE)</f>
        <v>11.01</v>
      </c>
      <c r="D707" s="23" t="str">
        <f>VLOOKUP($A707,'Medical Examinations'!$A:$J,4,FALSE)</f>
        <v>No</v>
      </c>
      <c r="E707" s="23" t="str">
        <f>VLOOKUP($A707,'Medical Examinations'!$A:$J,5,FALSE)</f>
        <v>No</v>
      </c>
      <c r="F707" s="23" t="str">
        <f>VLOOKUP($A707,'Medical Examinations'!$A:$J,6,FALSE)</f>
        <v>No</v>
      </c>
      <c r="G707" s="23">
        <f>VLOOKUP($A707,'Medical Examinations'!$A:$J,7,FALSE)</f>
        <v>0</v>
      </c>
      <c r="H707" s="23" t="str">
        <f>VLOOKUP($A707,'Medical Examinations'!$A:$J,8,FALSE)</f>
        <v>No</v>
      </c>
      <c r="I707" s="23" t="str">
        <f>VLOOKUP($A707,'Medical Examinations'!$A:$J,9,FALSE)</f>
        <v>Obesity</v>
      </c>
      <c r="J707" s="23" t="str">
        <f>VLOOKUP($A707,'Medical Examinations'!$A:$J,10,FALSE)</f>
        <v>Diabetes</v>
      </c>
      <c r="K707">
        <f>VLOOKUP($A707,'Hospitalisation Details'!$A:$K,6,FALSE)</f>
        <v>14285.9</v>
      </c>
      <c r="L707" t="str">
        <f>VLOOKUP($A707,'Hospitalisation Details'!$A:$K,7,FALSE)</f>
        <v>tier - 2</v>
      </c>
      <c r="M707" t="str">
        <f>VLOOKUP($A707,'Hospitalisation Details'!$A:$K,8,FALSE)</f>
        <v>tier - 3</v>
      </c>
      <c r="N707" t="str">
        <f>VLOOKUP($A707,'Hospitalisation Details'!$A:$K,9,FALSE)</f>
        <v>R1012</v>
      </c>
      <c r="O707">
        <f>VLOOKUP($A707,'Hospitalisation Details'!$A:$K,10,FALSE)</f>
        <v>25187</v>
      </c>
      <c r="P707">
        <f>VLOOKUP($A707,'Hospitalisation Details'!$A:$K,11,FALSE)</f>
        <v>54</v>
      </c>
      <c r="Q707" t="str">
        <f>VLOOKUP($A707,'Customer Names'!$A:$E,4,FALSE)</f>
        <v xml:space="preserve"> Bruno F.</v>
      </c>
    </row>
    <row r="708" spans="1:17" x14ac:dyDescent="0.25">
      <c r="A708" s="26" t="s">
        <v>1664</v>
      </c>
      <c r="B708" s="47">
        <f>VLOOKUP($A708,'Medical Examinations'!$A:$J,2,FALSE)</f>
        <v>21.66</v>
      </c>
      <c r="C708" s="47">
        <f>VLOOKUP($A708,'Medical Examinations'!$A:$J,3,FALSE)</f>
        <v>4.37</v>
      </c>
      <c r="D708" s="26" t="str">
        <f>VLOOKUP($A708,'Medical Examinations'!$A:$J,4,FALSE)</f>
        <v>No</v>
      </c>
      <c r="E708" s="26" t="str">
        <f>VLOOKUP($A708,'Medical Examinations'!$A:$J,5,FALSE)</f>
        <v>yes</v>
      </c>
      <c r="F708" s="26" t="str">
        <f>VLOOKUP($A708,'Medical Examinations'!$A:$J,6,FALSE)</f>
        <v>No</v>
      </c>
      <c r="G708" s="26">
        <f>VLOOKUP($A708,'Medical Examinations'!$A:$J,7,FALSE)</f>
        <v>1</v>
      </c>
      <c r="H708" s="26" t="str">
        <f>VLOOKUP($A708,'Medical Examinations'!$A:$J,8,FALSE)</f>
        <v>yes</v>
      </c>
      <c r="I708" s="26" t="str">
        <f>VLOOKUP($A708,'Medical Examinations'!$A:$J,9,FALSE)</f>
        <v>Normal Weight</v>
      </c>
      <c r="J708" s="26" t="str">
        <f>VLOOKUP($A708,'Medical Examinations'!$A:$J,10,FALSE)</f>
        <v>Normal</v>
      </c>
      <c r="K708">
        <f>VLOOKUP($A708,'Hospitalisation Details'!$A:$K,6,FALSE)</f>
        <v>14283.46</v>
      </c>
      <c r="L708" t="str">
        <f>VLOOKUP($A708,'Hospitalisation Details'!$A:$K,7,FALSE)</f>
        <v>tier - 2</v>
      </c>
      <c r="M708" t="str">
        <f>VLOOKUP($A708,'Hospitalisation Details'!$A:$K,8,FALSE)</f>
        <v>tier - 2</v>
      </c>
      <c r="N708" t="str">
        <f>VLOOKUP($A708,'Hospitalisation Details'!$A:$K,9,FALSE)</f>
        <v>R1024</v>
      </c>
      <c r="O708">
        <f>VLOOKUP($A708,'Hospitalisation Details'!$A:$K,10,FALSE)</f>
        <v>38236</v>
      </c>
      <c r="P708">
        <f>VLOOKUP($A708,'Hospitalisation Details'!$A:$K,11,FALSE)</f>
        <v>18</v>
      </c>
      <c r="Q708" t="str">
        <f>VLOOKUP($A708,'Customer Names'!$A:$E,4,FALSE)</f>
        <v xml:space="preserve"> Emily</v>
      </c>
    </row>
    <row r="709" spans="1:17" x14ac:dyDescent="0.25">
      <c r="A709" s="23" t="s">
        <v>1663</v>
      </c>
      <c r="B709" s="48">
        <f>VLOOKUP($A709,'Medical Examinations'!$A:$J,2,FALSE)</f>
        <v>39.369999999999997</v>
      </c>
      <c r="C709" s="48">
        <f>VLOOKUP($A709,'Medical Examinations'!$A:$J,3,FALSE)</f>
        <v>5.91</v>
      </c>
      <c r="D709" s="23" t="str">
        <f>VLOOKUP($A709,'Medical Examinations'!$A:$J,4,FALSE)</f>
        <v>No</v>
      </c>
      <c r="E709" s="23" t="str">
        <f>VLOOKUP($A709,'Medical Examinations'!$A:$J,5,FALSE)</f>
        <v>No</v>
      </c>
      <c r="F709" s="23" t="str">
        <f>VLOOKUP($A709,'Medical Examinations'!$A:$J,6,FALSE)</f>
        <v>No</v>
      </c>
      <c r="G709" s="23">
        <f>VLOOKUP($A709,'Medical Examinations'!$A:$J,7,FALSE)</f>
        <v>2</v>
      </c>
      <c r="H709" s="23" t="str">
        <f>VLOOKUP($A709,'Medical Examinations'!$A:$J,8,FALSE)</f>
        <v>No</v>
      </c>
      <c r="I709" s="23" t="str">
        <f>VLOOKUP($A709,'Medical Examinations'!$A:$J,9,FALSE)</f>
        <v>Obesity</v>
      </c>
      <c r="J709" s="23" t="str">
        <f>VLOOKUP($A709,'Medical Examinations'!$A:$J,10,FALSE)</f>
        <v>Prediabetes</v>
      </c>
      <c r="K709">
        <f>VLOOKUP($A709,'Hospitalisation Details'!$A:$K,6,FALSE)</f>
        <v>14258.33</v>
      </c>
      <c r="L709" t="str">
        <f>VLOOKUP($A709,'Hospitalisation Details'!$A:$K,7,FALSE)</f>
        <v>tier - 2</v>
      </c>
      <c r="M709" t="str">
        <f>VLOOKUP($A709,'Hospitalisation Details'!$A:$K,8,FALSE)</f>
        <v>tier - 2</v>
      </c>
      <c r="N709" t="str">
        <f>VLOOKUP($A709,'Hospitalisation Details'!$A:$K,9,FALSE)</f>
        <v>R1026</v>
      </c>
      <c r="O709">
        <f>VLOOKUP($A709,'Hospitalisation Details'!$A:$K,10,FALSE)</f>
        <v>26493</v>
      </c>
      <c r="P709">
        <f>VLOOKUP($A709,'Hospitalisation Details'!$A:$K,11,FALSE)</f>
        <v>50</v>
      </c>
      <c r="Q709" t="str">
        <f>VLOOKUP($A709,'Customer Names'!$A:$E,4,FALSE)</f>
        <v xml:space="preserve"> Katie</v>
      </c>
    </row>
    <row r="710" spans="1:17" x14ac:dyDescent="0.25">
      <c r="A710" s="26" t="s">
        <v>1662</v>
      </c>
      <c r="B710" s="47">
        <f>VLOOKUP($A710,'Medical Examinations'!$A:$J,2,FALSE)</f>
        <v>40.880000000000003</v>
      </c>
      <c r="C710" s="47">
        <f>VLOOKUP($A710,'Medical Examinations'!$A:$J,3,FALSE)</f>
        <v>7.65</v>
      </c>
      <c r="D710" s="26" t="str">
        <f>VLOOKUP($A710,'Medical Examinations'!$A:$J,4,FALSE)</f>
        <v>No</v>
      </c>
      <c r="E710" s="26" t="str">
        <f>VLOOKUP($A710,'Medical Examinations'!$A:$J,5,FALSE)</f>
        <v>No</v>
      </c>
      <c r="F710" s="26" t="str">
        <f>VLOOKUP($A710,'Medical Examinations'!$A:$J,6,FALSE)</f>
        <v>No</v>
      </c>
      <c r="G710" s="26">
        <f>VLOOKUP($A710,'Medical Examinations'!$A:$J,7,FALSE)</f>
        <v>0</v>
      </c>
      <c r="H710" s="26" t="str">
        <f>VLOOKUP($A710,'Medical Examinations'!$A:$J,8,FALSE)</f>
        <v>No</v>
      </c>
      <c r="I710" s="26" t="str">
        <f>VLOOKUP($A710,'Medical Examinations'!$A:$J,9,FALSE)</f>
        <v>Obesity</v>
      </c>
      <c r="J710" s="26" t="str">
        <f>VLOOKUP($A710,'Medical Examinations'!$A:$J,10,FALSE)</f>
        <v>Diabetes</v>
      </c>
      <c r="K710">
        <f>VLOOKUP($A710,'Hospitalisation Details'!$A:$K,6,FALSE)</f>
        <v>14256.79</v>
      </c>
      <c r="L710" t="str">
        <f>VLOOKUP($A710,'Hospitalisation Details'!$A:$K,7,FALSE)</f>
        <v>tier - 2</v>
      </c>
      <c r="M710" t="str">
        <f>VLOOKUP($A710,'Hospitalisation Details'!$A:$K,8,FALSE)</f>
        <v>tier - 2</v>
      </c>
      <c r="N710" t="str">
        <f>VLOOKUP($A710,'Hospitalisation Details'!$A:$K,9,FALSE)</f>
        <v>R1026</v>
      </c>
      <c r="O710">
        <f>VLOOKUP($A710,'Hospitalisation Details'!$A:$K,10,FALSE)</f>
        <v>27389</v>
      </c>
      <c r="P710">
        <f>VLOOKUP($A710,'Hospitalisation Details'!$A:$K,11,FALSE)</f>
        <v>48</v>
      </c>
      <c r="Q710" t="str">
        <f>VLOOKUP($A710,'Customer Names'!$A:$E,4,FALSE)</f>
        <v xml:space="preserve"> Sally</v>
      </c>
    </row>
    <row r="711" spans="1:17" x14ac:dyDescent="0.25">
      <c r="A711" s="23" t="s">
        <v>1661</v>
      </c>
      <c r="B711" s="48">
        <f>VLOOKUP($A711,'Medical Examinations'!$A:$J,2,FALSE)</f>
        <v>26.22</v>
      </c>
      <c r="C711" s="48">
        <f>VLOOKUP($A711,'Medical Examinations'!$A:$J,3,FALSE)</f>
        <v>5.37</v>
      </c>
      <c r="D711" s="23" t="str">
        <f>VLOOKUP($A711,'Medical Examinations'!$A:$J,4,FALSE)</f>
        <v>yes</v>
      </c>
      <c r="E711" s="23" t="str">
        <f>VLOOKUP($A711,'Medical Examinations'!$A:$J,5,FALSE)</f>
        <v>No</v>
      </c>
      <c r="F711" s="23" t="str">
        <f>VLOOKUP($A711,'Medical Examinations'!$A:$J,6,FALSE)</f>
        <v>No</v>
      </c>
      <c r="G711" s="23">
        <f>VLOOKUP($A711,'Medical Examinations'!$A:$J,7,FALSE)</f>
        <v>2</v>
      </c>
      <c r="H711" s="23" t="str">
        <f>VLOOKUP($A711,'Medical Examinations'!$A:$J,8,FALSE)</f>
        <v>No</v>
      </c>
      <c r="I711" s="23" t="str">
        <f>VLOOKUP($A711,'Medical Examinations'!$A:$J,9,FALSE)</f>
        <v>Overweight</v>
      </c>
      <c r="J711" s="23" t="str">
        <f>VLOOKUP($A711,'Medical Examinations'!$A:$J,10,FALSE)</f>
        <v>Normal</v>
      </c>
      <c r="K711">
        <f>VLOOKUP($A711,'Hospitalisation Details'!$A:$K,6,FALSE)</f>
        <v>14256.19</v>
      </c>
      <c r="L711" t="str">
        <f>VLOOKUP($A711,'Hospitalisation Details'!$A:$K,7,FALSE)</f>
        <v>tier - 2</v>
      </c>
      <c r="M711" t="str">
        <f>VLOOKUP($A711,'Hospitalisation Details'!$A:$K,8,FALSE)</f>
        <v>tier - 3</v>
      </c>
      <c r="N711" t="str">
        <f>VLOOKUP($A711,'Hospitalisation Details'!$A:$K,9,FALSE)</f>
        <v>R1012</v>
      </c>
      <c r="O711">
        <f>VLOOKUP($A711,'Hospitalisation Details'!$A:$K,10,FALSE)</f>
        <v>21862</v>
      </c>
      <c r="P711">
        <f>VLOOKUP($A711,'Hospitalisation Details'!$A:$K,11,FALSE)</f>
        <v>63</v>
      </c>
      <c r="Q711" t="str">
        <f>VLOOKUP($A711,'Customer Names'!$A:$E,4,FALSE)</f>
        <v xml:space="preserve"> Meaghan J</v>
      </c>
    </row>
    <row r="712" spans="1:17" x14ac:dyDescent="0.25">
      <c r="A712" s="26" t="s">
        <v>1660</v>
      </c>
      <c r="B712" s="47">
        <f>VLOOKUP($A712,'Medical Examinations'!$A:$J,2,FALSE)</f>
        <v>25.08</v>
      </c>
      <c r="C712" s="47">
        <f>VLOOKUP($A712,'Medical Examinations'!$A:$J,3,FALSE)</f>
        <v>5.75</v>
      </c>
      <c r="D712" s="26" t="str">
        <f>VLOOKUP($A712,'Medical Examinations'!$A:$J,4,FALSE)</f>
        <v>yes</v>
      </c>
      <c r="E712" s="26" t="str">
        <f>VLOOKUP($A712,'Medical Examinations'!$A:$J,5,FALSE)</f>
        <v>No</v>
      </c>
      <c r="F712" s="26" t="str">
        <f>VLOOKUP($A712,'Medical Examinations'!$A:$J,6,FALSE)</f>
        <v>No</v>
      </c>
      <c r="G712" s="26">
        <f>VLOOKUP($A712,'Medical Examinations'!$A:$J,7,FALSE)</f>
        <v>2</v>
      </c>
      <c r="H712" s="26" t="str">
        <f>VLOOKUP($A712,'Medical Examinations'!$A:$J,8,FALSE)</f>
        <v>No</v>
      </c>
      <c r="I712" s="26" t="str">
        <f>VLOOKUP($A712,'Medical Examinations'!$A:$J,9,FALSE)</f>
        <v>Overweight</v>
      </c>
      <c r="J712" s="26" t="str">
        <f>VLOOKUP($A712,'Medical Examinations'!$A:$J,10,FALSE)</f>
        <v>Prediabetes</v>
      </c>
      <c r="K712">
        <f>VLOOKUP($A712,'Hospitalisation Details'!$A:$K,6,FALSE)</f>
        <v>14254.61</v>
      </c>
      <c r="L712" t="str">
        <f>VLOOKUP($A712,'Hospitalisation Details'!$A:$K,7,FALSE)</f>
        <v>tier - 2</v>
      </c>
      <c r="M712" t="str">
        <f>VLOOKUP($A712,'Hospitalisation Details'!$A:$K,8,FALSE)</f>
        <v>tier - 1</v>
      </c>
      <c r="N712" t="str">
        <f>VLOOKUP($A712,'Hospitalisation Details'!$A:$K,9,FALSE)</f>
        <v>R1012</v>
      </c>
      <c r="O712">
        <f>VLOOKUP($A712,'Hospitalisation Details'!$A:$K,10,FALSE)</f>
        <v>21833</v>
      </c>
      <c r="P712">
        <f>VLOOKUP($A712,'Hospitalisation Details'!$A:$K,11,FALSE)</f>
        <v>63</v>
      </c>
      <c r="Q712" t="str">
        <f>VLOOKUP($A712,'Customer Names'!$A:$E,4,FALSE)</f>
        <v xml:space="preserve"> Rina</v>
      </c>
    </row>
    <row r="713" spans="1:17" x14ac:dyDescent="0.25">
      <c r="A713" s="23" t="s">
        <v>1659</v>
      </c>
      <c r="B713" s="48">
        <f>VLOOKUP($A713,'Medical Examinations'!$A:$J,2,FALSE)</f>
        <v>39.1</v>
      </c>
      <c r="C713" s="48">
        <f>VLOOKUP($A713,'Medical Examinations'!$A:$J,3,FALSE)</f>
        <v>6.79</v>
      </c>
      <c r="D713" s="23" t="str">
        <f>VLOOKUP($A713,'Medical Examinations'!$A:$J,4,FALSE)</f>
        <v>yes</v>
      </c>
      <c r="E713" s="23" t="str">
        <f>VLOOKUP($A713,'Medical Examinations'!$A:$J,5,FALSE)</f>
        <v>No</v>
      </c>
      <c r="F713" s="23" t="str">
        <f>VLOOKUP($A713,'Medical Examinations'!$A:$J,6,FALSE)</f>
        <v>No</v>
      </c>
      <c r="G713" s="23">
        <f>VLOOKUP($A713,'Medical Examinations'!$A:$J,7,FALSE)</f>
        <v>2</v>
      </c>
      <c r="H713" s="23" t="str">
        <f>VLOOKUP($A713,'Medical Examinations'!$A:$J,8,FALSE)</f>
        <v>No</v>
      </c>
      <c r="I713" s="23" t="str">
        <f>VLOOKUP($A713,'Medical Examinations'!$A:$J,9,FALSE)</f>
        <v>Obesity</v>
      </c>
      <c r="J713" s="23" t="str">
        <f>VLOOKUP($A713,'Medical Examinations'!$A:$J,10,FALSE)</f>
        <v>Diabetes</v>
      </c>
      <c r="K713">
        <f>VLOOKUP($A713,'Hospitalisation Details'!$A:$K,6,FALSE)</f>
        <v>14235.07</v>
      </c>
      <c r="L713" t="str">
        <f>VLOOKUP($A713,'Hospitalisation Details'!$A:$K,7,FALSE)</f>
        <v>tier - 2</v>
      </c>
      <c r="M713" t="str">
        <f>VLOOKUP($A713,'Hospitalisation Details'!$A:$K,8,FALSE)</f>
        <v>tier - 1</v>
      </c>
      <c r="N713" t="str">
        <f>VLOOKUP($A713,'Hospitalisation Details'!$A:$K,9,FALSE)</f>
        <v>R1011</v>
      </c>
      <c r="O713">
        <f>VLOOKUP($A713,'Hospitalisation Details'!$A:$K,10,FALSE)</f>
        <v>22549</v>
      </c>
      <c r="P713">
        <f>VLOOKUP($A713,'Hospitalisation Details'!$A:$K,11,FALSE)</f>
        <v>61</v>
      </c>
      <c r="Q713" t="str">
        <f>VLOOKUP($A713,'Customer Names'!$A:$E,4,FALSE)</f>
        <v xml:space="preserve"> Kristin P.</v>
      </c>
    </row>
    <row r="714" spans="1:17" x14ac:dyDescent="0.25">
      <c r="A714" s="26" t="s">
        <v>1658</v>
      </c>
      <c r="B714" s="47">
        <f>VLOOKUP($A714,'Medical Examinations'!$A:$J,2,FALSE)</f>
        <v>37.905000000000001</v>
      </c>
      <c r="C714" s="47">
        <f>VLOOKUP($A714,'Medical Examinations'!$A:$J,3,FALSE)</f>
        <v>7.03</v>
      </c>
      <c r="D714" s="26" t="str">
        <f>VLOOKUP($A714,'Medical Examinations'!$A:$J,4,FALSE)</f>
        <v>No</v>
      </c>
      <c r="E714" s="26" t="str">
        <f>VLOOKUP($A714,'Medical Examinations'!$A:$J,5,FALSE)</f>
        <v>No</v>
      </c>
      <c r="F714" s="26" t="str">
        <f>VLOOKUP($A714,'Medical Examinations'!$A:$J,6,FALSE)</f>
        <v>No</v>
      </c>
      <c r="G714" s="26">
        <f>VLOOKUP($A714,'Medical Examinations'!$A:$J,7,FALSE)</f>
        <v>3</v>
      </c>
      <c r="H714" s="26" t="str">
        <f>VLOOKUP($A714,'Medical Examinations'!$A:$J,8,FALSE)</f>
        <v>No</v>
      </c>
      <c r="I714" s="26" t="str">
        <f>VLOOKUP($A714,'Medical Examinations'!$A:$J,9,FALSE)</f>
        <v>Obesity</v>
      </c>
      <c r="J714" s="26" t="str">
        <f>VLOOKUP($A714,'Medical Examinations'!$A:$J,10,FALSE)</f>
        <v>Diabetes</v>
      </c>
      <c r="K714">
        <f>VLOOKUP($A714,'Hospitalisation Details'!$A:$K,6,FALSE)</f>
        <v>14210.54</v>
      </c>
      <c r="L714" t="str">
        <f>VLOOKUP($A714,'Hospitalisation Details'!$A:$K,7,FALSE)</f>
        <v>tier - 2</v>
      </c>
      <c r="M714" t="str">
        <f>VLOOKUP($A714,'Hospitalisation Details'!$A:$K,8,FALSE)</f>
        <v>tier - 2</v>
      </c>
      <c r="N714" t="str">
        <f>VLOOKUP($A714,'Hospitalisation Details'!$A:$K,9,FALSE)</f>
        <v>R1012</v>
      </c>
      <c r="O714">
        <f>VLOOKUP($A714,'Hospitalisation Details'!$A:$K,10,FALSE)</f>
        <v>21449</v>
      </c>
      <c r="P714">
        <f>VLOOKUP($A714,'Hospitalisation Details'!$A:$K,11,FALSE)</f>
        <v>64</v>
      </c>
      <c r="Q714" t="str">
        <f>VLOOKUP($A714,'Customer Names'!$A:$E,4,FALSE)</f>
        <v xml:space="preserve"> Albert</v>
      </c>
    </row>
    <row r="715" spans="1:17" x14ac:dyDescent="0.25">
      <c r="A715" s="23" t="s">
        <v>1657</v>
      </c>
      <c r="B715" s="48">
        <f>VLOOKUP($A715,'Medical Examinations'!$A:$J,2,FALSE)</f>
        <v>43.35</v>
      </c>
      <c r="C715" s="48">
        <f>VLOOKUP($A715,'Medical Examinations'!$A:$J,3,FALSE)</f>
        <v>5.41</v>
      </c>
      <c r="D715" s="23" t="str">
        <f>VLOOKUP($A715,'Medical Examinations'!$A:$J,4,FALSE)</f>
        <v>yes</v>
      </c>
      <c r="E715" s="23" t="str">
        <f>VLOOKUP($A715,'Medical Examinations'!$A:$J,5,FALSE)</f>
        <v>No</v>
      </c>
      <c r="F715" s="23" t="str">
        <f>VLOOKUP($A715,'Medical Examinations'!$A:$J,6,FALSE)</f>
        <v>Yes</v>
      </c>
      <c r="G715" s="23">
        <f>VLOOKUP($A715,'Medical Examinations'!$A:$J,7,FALSE)</f>
        <v>1</v>
      </c>
      <c r="H715" s="23" t="str">
        <f>VLOOKUP($A715,'Medical Examinations'!$A:$J,8,FALSE)</f>
        <v>No</v>
      </c>
      <c r="I715" s="23" t="str">
        <f>VLOOKUP($A715,'Medical Examinations'!$A:$J,9,FALSE)</f>
        <v>Obesity</v>
      </c>
      <c r="J715" s="23" t="str">
        <f>VLOOKUP($A715,'Medical Examinations'!$A:$J,10,FALSE)</f>
        <v>Normal</v>
      </c>
      <c r="K715">
        <f>VLOOKUP($A715,'Hospitalisation Details'!$A:$K,6,FALSE)</f>
        <v>14209.4</v>
      </c>
      <c r="L715" t="str">
        <f>VLOOKUP($A715,'Hospitalisation Details'!$A:$K,7,FALSE)</f>
        <v>tier - 2</v>
      </c>
      <c r="M715" t="str">
        <f>VLOOKUP($A715,'Hospitalisation Details'!$A:$K,8,FALSE)</f>
        <v>tier - 1</v>
      </c>
      <c r="N715" t="str">
        <f>VLOOKUP($A715,'Hospitalisation Details'!$A:$K,9,FALSE)</f>
        <v>R1026</v>
      </c>
      <c r="O715">
        <f>VLOOKUP($A715,'Hospitalisation Details'!$A:$K,10,FALSE)</f>
        <v>30637</v>
      </c>
      <c r="P715">
        <f>VLOOKUP($A715,'Hospitalisation Details'!$A:$K,11,FALSE)</f>
        <v>39</v>
      </c>
      <c r="Q715" t="str">
        <f>VLOOKUP($A715,'Customer Names'!$A:$E,4,FALSE)</f>
        <v xml:space="preserve"> Ashley</v>
      </c>
    </row>
    <row r="716" spans="1:17" x14ac:dyDescent="0.25">
      <c r="A716" s="26" t="s">
        <v>1656</v>
      </c>
      <c r="B716" s="47">
        <f>VLOOKUP($A716,'Medical Examinations'!$A:$J,2,FALSE)</f>
        <v>36.15</v>
      </c>
      <c r="C716" s="47">
        <f>VLOOKUP($A716,'Medical Examinations'!$A:$J,3,FALSE)</f>
        <v>8.0500000000000007</v>
      </c>
      <c r="D716" s="26" t="str">
        <f>VLOOKUP($A716,'Medical Examinations'!$A:$J,4,FALSE)</f>
        <v>No</v>
      </c>
      <c r="E716" s="26" t="str">
        <f>VLOOKUP($A716,'Medical Examinations'!$A:$J,5,FALSE)</f>
        <v>No</v>
      </c>
      <c r="F716" s="26" t="str">
        <f>VLOOKUP($A716,'Medical Examinations'!$A:$J,6,FALSE)</f>
        <v>No</v>
      </c>
      <c r="G716" s="26">
        <f>VLOOKUP($A716,'Medical Examinations'!$A:$J,7,FALSE)</f>
        <v>0</v>
      </c>
      <c r="H716" s="26" t="str">
        <f>VLOOKUP($A716,'Medical Examinations'!$A:$J,8,FALSE)</f>
        <v>No</v>
      </c>
      <c r="I716" s="26" t="str">
        <f>VLOOKUP($A716,'Medical Examinations'!$A:$J,9,FALSE)</f>
        <v>Obesity</v>
      </c>
      <c r="J716" s="26" t="str">
        <f>VLOOKUP($A716,'Medical Examinations'!$A:$J,10,FALSE)</f>
        <v>Diabetes</v>
      </c>
      <c r="K716">
        <f>VLOOKUP($A716,'Hospitalisation Details'!$A:$K,6,FALSE)</f>
        <v>14193.55</v>
      </c>
      <c r="L716" t="str">
        <f>VLOOKUP($A716,'Hospitalisation Details'!$A:$K,7,FALSE)</f>
        <v>tier - 2</v>
      </c>
      <c r="M716" t="str">
        <f>VLOOKUP($A716,'Hospitalisation Details'!$A:$K,8,FALSE)</f>
        <v>tier - 1</v>
      </c>
      <c r="N716" t="str">
        <f>VLOOKUP($A716,'Hospitalisation Details'!$A:$K,9,FALSE)</f>
        <v>R1026</v>
      </c>
      <c r="O716">
        <f>VLOOKUP($A716,'Hospitalisation Details'!$A:$K,10,FALSE)</f>
        <v>25197</v>
      </c>
      <c r="P716">
        <f>VLOOKUP($A716,'Hospitalisation Details'!$A:$K,11,FALSE)</f>
        <v>54</v>
      </c>
      <c r="Q716" t="str">
        <f>VLOOKUP($A716,'Customer Names'!$A:$E,4,FALSE)</f>
        <v xml:space="preserve"> Shannon L</v>
      </c>
    </row>
    <row r="717" spans="1:17" x14ac:dyDescent="0.25">
      <c r="A717" s="23" t="s">
        <v>1655</v>
      </c>
      <c r="B717" s="48">
        <f>VLOOKUP($A717,'Medical Examinations'!$A:$J,2,FALSE)</f>
        <v>44.98</v>
      </c>
      <c r="C717" s="48">
        <f>VLOOKUP($A717,'Medical Examinations'!$A:$J,3,FALSE)</f>
        <v>5.94</v>
      </c>
      <c r="D717" s="23" t="str">
        <f>VLOOKUP($A717,'Medical Examinations'!$A:$J,4,FALSE)</f>
        <v>No</v>
      </c>
      <c r="E717" s="23" t="str">
        <f>VLOOKUP($A717,'Medical Examinations'!$A:$J,5,FALSE)</f>
        <v>No</v>
      </c>
      <c r="F717" s="23" t="str">
        <f>VLOOKUP($A717,'Medical Examinations'!$A:$J,6,FALSE)</f>
        <v>No</v>
      </c>
      <c r="G717" s="23">
        <f>VLOOKUP($A717,'Medical Examinations'!$A:$J,7,FALSE)</f>
        <v>1</v>
      </c>
      <c r="H717" s="23" t="str">
        <f>VLOOKUP($A717,'Medical Examinations'!$A:$J,8,FALSE)</f>
        <v>No</v>
      </c>
      <c r="I717" s="23" t="str">
        <f>VLOOKUP($A717,'Medical Examinations'!$A:$J,9,FALSE)</f>
        <v>Obesity</v>
      </c>
      <c r="J717" s="23" t="str">
        <f>VLOOKUP($A717,'Medical Examinations'!$A:$J,10,FALSE)</f>
        <v>Prediabetes</v>
      </c>
      <c r="K717">
        <f>VLOOKUP($A717,'Hospitalisation Details'!$A:$K,6,FALSE)</f>
        <v>14152.46</v>
      </c>
      <c r="L717" t="str">
        <f>VLOOKUP($A717,'Hospitalisation Details'!$A:$K,7,FALSE)</f>
        <v>tier - 2</v>
      </c>
      <c r="M717" t="str">
        <f>VLOOKUP($A717,'Hospitalisation Details'!$A:$K,8,FALSE)</f>
        <v>tier - 1</v>
      </c>
      <c r="N717" t="str">
        <f>VLOOKUP($A717,'Hospitalisation Details'!$A:$K,9,FALSE)</f>
        <v>R1012</v>
      </c>
      <c r="O717">
        <f>VLOOKUP($A717,'Hospitalisation Details'!$A:$K,10,FALSE)</f>
        <v>30870</v>
      </c>
      <c r="P717">
        <f>VLOOKUP($A717,'Hospitalisation Details'!$A:$K,11,FALSE)</f>
        <v>38</v>
      </c>
      <c r="Q717" t="str">
        <f>VLOOKUP($A717,'Customer Names'!$A:$E,4,FALSE)</f>
        <v xml:space="preserve"> Amy B</v>
      </c>
    </row>
    <row r="718" spans="1:17" x14ac:dyDescent="0.25">
      <c r="A718" s="26" t="s">
        <v>1654</v>
      </c>
      <c r="B718" s="47">
        <f>VLOOKUP($A718,'Medical Examinations'!$A:$J,2,FALSE)</f>
        <v>38.28</v>
      </c>
      <c r="C718" s="47">
        <f>VLOOKUP($A718,'Medical Examinations'!$A:$J,3,FALSE)</f>
        <v>5.51</v>
      </c>
      <c r="D718" s="26" t="str">
        <f>VLOOKUP($A718,'Medical Examinations'!$A:$J,4,FALSE)</f>
        <v>No</v>
      </c>
      <c r="E718" s="26" t="str">
        <f>VLOOKUP($A718,'Medical Examinations'!$A:$J,5,FALSE)</f>
        <v>yes</v>
      </c>
      <c r="F718" s="26" t="str">
        <f>VLOOKUP($A718,'Medical Examinations'!$A:$J,6,FALSE)</f>
        <v>No</v>
      </c>
      <c r="G718" s="26">
        <f>VLOOKUP($A718,'Medical Examinations'!$A:$J,7,FALSE)</f>
        <v>1</v>
      </c>
      <c r="H718" s="26" t="str">
        <f>VLOOKUP($A718,'Medical Examinations'!$A:$J,8,FALSE)</f>
        <v>No</v>
      </c>
      <c r="I718" s="26" t="str">
        <f>VLOOKUP($A718,'Medical Examinations'!$A:$J,9,FALSE)</f>
        <v>Obesity</v>
      </c>
      <c r="J718" s="26" t="str">
        <f>VLOOKUP($A718,'Medical Examinations'!$A:$J,10,FALSE)</f>
        <v>Normal</v>
      </c>
      <c r="K718">
        <f>VLOOKUP($A718,'Hospitalisation Details'!$A:$K,6,FALSE)</f>
        <v>14133.04</v>
      </c>
      <c r="L718" t="str">
        <f>VLOOKUP($A718,'Hospitalisation Details'!$A:$K,7,FALSE)</f>
        <v>tier - 2</v>
      </c>
      <c r="M718" t="str">
        <f>VLOOKUP($A718,'Hospitalisation Details'!$A:$K,8,FALSE)</f>
        <v>tier - 3</v>
      </c>
      <c r="N718" t="str">
        <f>VLOOKUP($A718,'Hospitalisation Details'!$A:$K,9,FALSE)</f>
        <v>R1013</v>
      </c>
      <c r="O718">
        <f>VLOOKUP($A718,'Hospitalisation Details'!$A:$K,10,FALSE)</f>
        <v>38174</v>
      </c>
      <c r="P718">
        <f>VLOOKUP($A718,'Hospitalisation Details'!$A:$K,11,FALSE)</f>
        <v>18</v>
      </c>
      <c r="Q718" t="str">
        <f>VLOOKUP($A718,'Customer Names'!$A:$E,4,FALSE)</f>
        <v xml:space="preserve"> A Danielle</v>
      </c>
    </row>
    <row r="719" spans="1:17" x14ac:dyDescent="0.25">
      <c r="A719" s="23" t="s">
        <v>1653</v>
      </c>
      <c r="B719" s="48">
        <f>VLOOKUP($A719,'Medical Examinations'!$A:$J,2,FALSE)</f>
        <v>32.299999999999997</v>
      </c>
      <c r="C719" s="48">
        <f>VLOOKUP($A719,'Medical Examinations'!$A:$J,3,FALSE)</f>
        <v>6.55</v>
      </c>
      <c r="D719" s="23" t="str">
        <f>VLOOKUP($A719,'Medical Examinations'!$A:$J,4,FALSE)</f>
        <v>yes</v>
      </c>
      <c r="E719" s="23" t="str">
        <f>VLOOKUP($A719,'Medical Examinations'!$A:$J,5,FALSE)</f>
        <v>No</v>
      </c>
      <c r="F719" s="23" t="str">
        <f>VLOOKUP($A719,'Medical Examinations'!$A:$J,6,FALSE)</f>
        <v>No</v>
      </c>
      <c r="G719" s="23">
        <f>VLOOKUP($A719,'Medical Examinations'!$A:$J,7,FALSE)</f>
        <v>2</v>
      </c>
      <c r="H719" s="23" t="str">
        <f>VLOOKUP($A719,'Medical Examinations'!$A:$J,8,FALSE)</f>
        <v>No</v>
      </c>
      <c r="I719" s="23" t="str">
        <f>VLOOKUP($A719,'Medical Examinations'!$A:$J,9,FALSE)</f>
        <v>Obesity</v>
      </c>
      <c r="J719" s="23" t="str">
        <f>VLOOKUP($A719,'Medical Examinations'!$A:$J,10,FALSE)</f>
        <v>Diabetes</v>
      </c>
      <c r="K719">
        <f>VLOOKUP($A719,'Hospitalisation Details'!$A:$K,6,FALSE)</f>
        <v>14119.62</v>
      </c>
      <c r="L719" t="str">
        <f>VLOOKUP($A719,'Hospitalisation Details'!$A:$K,7,FALSE)</f>
        <v>tier - 2</v>
      </c>
      <c r="M719" t="str">
        <f>VLOOKUP($A719,'Hospitalisation Details'!$A:$K,8,FALSE)</f>
        <v>tier - 1</v>
      </c>
      <c r="N719" t="str">
        <f>VLOOKUP($A719,'Hospitalisation Details'!$A:$K,9,FALSE)</f>
        <v>R1012</v>
      </c>
      <c r="O719">
        <f>VLOOKUP($A719,'Hospitalisation Details'!$A:$K,10,FALSE)</f>
        <v>22446</v>
      </c>
      <c r="P719">
        <f>VLOOKUP($A719,'Hospitalisation Details'!$A:$K,11,FALSE)</f>
        <v>61</v>
      </c>
      <c r="Q719" t="str">
        <f>VLOOKUP($A719,'Customer Names'!$A:$E,4,FALSE)</f>
        <v xml:space="preserve"> Conrad F</v>
      </c>
    </row>
    <row r="720" spans="1:17" x14ac:dyDescent="0.25">
      <c r="A720" s="26" t="s">
        <v>1652</v>
      </c>
      <c r="B720" s="47">
        <f>VLOOKUP($A720,'Medical Examinations'!$A:$J,2,FALSE)</f>
        <v>39.51</v>
      </c>
      <c r="C720" s="47">
        <f>VLOOKUP($A720,'Medical Examinations'!$A:$J,3,FALSE)</f>
        <v>5.79</v>
      </c>
      <c r="D720" s="26" t="str">
        <f>VLOOKUP($A720,'Medical Examinations'!$A:$J,4,FALSE)</f>
        <v>yes</v>
      </c>
      <c r="E720" s="26" t="str">
        <f>VLOOKUP($A720,'Medical Examinations'!$A:$J,5,FALSE)</f>
        <v>No</v>
      </c>
      <c r="F720" s="26" t="str">
        <f>VLOOKUP($A720,'Medical Examinations'!$A:$J,6,FALSE)</f>
        <v>No</v>
      </c>
      <c r="G720" s="26">
        <f>VLOOKUP($A720,'Medical Examinations'!$A:$J,7,FALSE)</f>
        <v>0</v>
      </c>
      <c r="H720" s="26" t="str">
        <f>VLOOKUP($A720,'Medical Examinations'!$A:$J,8,FALSE)</f>
        <v>No</v>
      </c>
      <c r="I720" s="26" t="str">
        <f>VLOOKUP($A720,'Medical Examinations'!$A:$J,9,FALSE)</f>
        <v>Obesity</v>
      </c>
      <c r="J720" s="26" t="str">
        <f>VLOOKUP($A720,'Medical Examinations'!$A:$J,10,FALSE)</f>
        <v>Prediabetes</v>
      </c>
      <c r="K720">
        <f>VLOOKUP($A720,'Hospitalisation Details'!$A:$K,6,FALSE)</f>
        <v>14098.07</v>
      </c>
      <c r="L720" t="str">
        <f>VLOOKUP($A720,'Hospitalisation Details'!$A:$K,7,FALSE)</f>
        <v>tier - 2</v>
      </c>
      <c r="M720" t="str">
        <f>VLOOKUP($A720,'Hospitalisation Details'!$A:$K,8,FALSE)</f>
        <v>tier - 3</v>
      </c>
      <c r="N720" t="str">
        <f>VLOOKUP($A720,'Hospitalisation Details'!$A:$K,9,FALSE)</f>
        <v>R1023</v>
      </c>
      <c r="O720">
        <f>VLOOKUP($A720,'Hospitalisation Details'!$A:$K,10,FALSE)</f>
        <v>28029</v>
      </c>
      <c r="P720">
        <f>VLOOKUP($A720,'Hospitalisation Details'!$A:$K,11,FALSE)</f>
        <v>46</v>
      </c>
      <c r="Q720" t="str">
        <f>VLOOKUP($A720,'Customer Names'!$A:$E,4,FALSE)</f>
        <v xml:space="preserve"> Josh</v>
      </c>
    </row>
    <row r="721" spans="1:17" x14ac:dyDescent="0.25">
      <c r="A721" s="23" t="s">
        <v>1651</v>
      </c>
      <c r="B721" s="48">
        <f>VLOOKUP($A721,'Medical Examinations'!$A:$J,2,FALSE)</f>
        <v>50.46</v>
      </c>
      <c r="C721" s="48">
        <f>VLOOKUP($A721,'Medical Examinations'!$A:$J,3,FALSE)</f>
        <v>4.5599999999999996</v>
      </c>
      <c r="D721" s="23" t="str">
        <f>VLOOKUP($A721,'Medical Examinations'!$A:$J,4,FALSE)</f>
        <v>No</v>
      </c>
      <c r="E721" s="23" t="str">
        <f>VLOOKUP($A721,'Medical Examinations'!$A:$J,5,FALSE)</f>
        <v>No</v>
      </c>
      <c r="F721" s="23" t="str">
        <f>VLOOKUP($A721,'Medical Examinations'!$A:$J,6,FALSE)</f>
        <v>No</v>
      </c>
      <c r="G721" s="23">
        <f>VLOOKUP($A721,'Medical Examinations'!$A:$J,7,FALSE)</f>
        <v>0</v>
      </c>
      <c r="H721" s="23" t="str">
        <f>VLOOKUP($A721,'Medical Examinations'!$A:$J,8,FALSE)</f>
        <v>No</v>
      </c>
      <c r="I721" s="23" t="str">
        <f>VLOOKUP($A721,'Medical Examinations'!$A:$J,9,FALSE)</f>
        <v>Obesity</v>
      </c>
      <c r="J721" s="23" t="str">
        <f>VLOOKUP($A721,'Medical Examinations'!$A:$J,10,FALSE)</f>
        <v>Normal</v>
      </c>
      <c r="K721">
        <f>VLOOKUP($A721,'Hospitalisation Details'!$A:$K,6,FALSE)</f>
        <v>14081.93</v>
      </c>
      <c r="L721" t="str">
        <f>VLOOKUP($A721,'Hospitalisation Details'!$A:$K,7,FALSE)</f>
        <v>tier - 2</v>
      </c>
      <c r="M721" t="str">
        <f>VLOOKUP($A721,'Hospitalisation Details'!$A:$K,8,FALSE)</f>
        <v>tier - 3</v>
      </c>
      <c r="N721" t="str">
        <f>VLOOKUP($A721,'Hospitalisation Details'!$A:$K,9,FALSE)</f>
        <v>R1012</v>
      </c>
      <c r="O721">
        <f>VLOOKUP($A721,'Hospitalisation Details'!$A:$K,10,FALSE)</f>
        <v>33493</v>
      </c>
      <c r="P721">
        <f>VLOOKUP($A721,'Hospitalisation Details'!$A:$K,11,FALSE)</f>
        <v>31</v>
      </c>
      <c r="Q721" t="str">
        <f>VLOOKUP($A721,'Customer Names'!$A:$E,4,FALSE)</f>
        <v xml:space="preserve"> Maxime</v>
      </c>
    </row>
    <row r="722" spans="1:17" x14ac:dyDescent="0.25">
      <c r="A722" s="26" t="s">
        <v>1650</v>
      </c>
      <c r="B722" s="47">
        <f>VLOOKUP($A722,'Medical Examinations'!$A:$J,2,FALSE)</f>
        <v>31.73</v>
      </c>
      <c r="C722" s="47">
        <f>VLOOKUP($A722,'Medical Examinations'!$A:$J,3,FALSE)</f>
        <v>7</v>
      </c>
      <c r="D722" s="26" t="str">
        <f>VLOOKUP($A722,'Medical Examinations'!$A:$J,4,FALSE)</f>
        <v>No</v>
      </c>
      <c r="E722" s="26" t="str">
        <f>VLOOKUP($A722,'Medical Examinations'!$A:$J,5,FALSE)</f>
        <v>No</v>
      </c>
      <c r="F722" s="26" t="str">
        <f>VLOOKUP($A722,'Medical Examinations'!$A:$J,6,FALSE)</f>
        <v>No</v>
      </c>
      <c r="G722" s="26">
        <f>VLOOKUP($A722,'Medical Examinations'!$A:$J,7,FALSE)</f>
        <v>0</v>
      </c>
      <c r="H722" s="26" t="str">
        <f>VLOOKUP($A722,'Medical Examinations'!$A:$J,8,FALSE)</f>
        <v>No</v>
      </c>
      <c r="I722" s="26" t="str">
        <f>VLOOKUP($A722,'Medical Examinations'!$A:$J,9,FALSE)</f>
        <v>Obesity</v>
      </c>
      <c r="J722" s="26" t="str">
        <f>VLOOKUP($A722,'Medical Examinations'!$A:$J,10,FALSE)</f>
        <v>Diabetes</v>
      </c>
      <c r="K722">
        <f>VLOOKUP($A722,'Hospitalisation Details'!$A:$K,6,FALSE)</f>
        <v>14043.48</v>
      </c>
      <c r="L722" t="str">
        <f>VLOOKUP($A722,'Hospitalisation Details'!$A:$K,7,FALSE)</f>
        <v>tier - 2</v>
      </c>
      <c r="M722" t="str">
        <f>VLOOKUP($A722,'Hospitalisation Details'!$A:$K,8,FALSE)</f>
        <v>tier - 3</v>
      </c>
      <c r="N722" t="str">
        <f>VLOOKUP($A722,'Hospitalisation Details'!$A:$K,9,FALSE)</f>
        <v>R1024</v>
      </c>
      <c r="O722">
        <f>VLOOKUP($A722,'Hospitalisation Details'!$A:$K,10,FALSE)</f>
        <v>22228</v>
      </c>
      <c r="P722">
        <f>VLOOKUP($A722,'Hospitalisation Details'!$A:$K,11,FALSE)</f>
        <v>62</v>
      </c>
      <c r="Q722" t="str">
        <f>VLOOKUP($A722,'Customer Names'!$A:$E,4,FALSE)</f>
        <v xml:space="preserve"> Natalie</v>
      </c>
    </row>
    <row r="723" spans="1:17" x14ac:dyDescent="0.25">
      <c r="A723" s="23" t="s">
        <v>1649</v>
      </c>
      <c r="B723" s="48">
        <f>VLOOKUP($A723,'Medical Examinations'!$A:$J,2,FALSE)</f>
        <v>32.1</v>
      </c>
      <c r="C723" s="48">
        <f>VLOOKUP($A723,'Medical Examinations'!$A:$J,3,FALSE)</f>
        <v>6.57</v>
      </c>
      <c r="D723" s="23" t="str">
        <f>VLOOKUP($A723,'Medical Examinations'!$A:$J,4,FALSE)</f>
        <v>yes</v>
      </c>
      <c r="E723" s="23" t="str">
        <f>VLOOKUP($A723,'Medical Examinations'!$A:$J,5,FALSE)</f>
        <v>No</v>
      </c>
      <c r="F723" s="23" t="str">
        <f>VLOOKUP($A723,'Medical Examinations'!$A:$J,6,FALSE)</f>
        <v>Yes</v>
      </c>
      <c r="G723" s="23">
        <f>VLOOKUP($A723,'Medical Examinations'!$A:$J,7,FALSE)</f>
        <v>1</v>
      </c>
      <c r="H723" s="23" t="str">
        <f>VLOOKUP($A723,'Medical Examinations'!$A:$J,8,FALSE)</f>
        <v>No</v>
      </c>
      <c r="I723" s="23" t="str">
        <f>VLOOKUP($A723,'Medical Examinations'!$A:$J,9,FALSE)</f>
        <v>Obesity</v>
      </c>
      <c r="J723" s="23" t="str">
        <f>VLOOKUP($A723,'Medical Examinations'!$A:$J,10,FALSE)</f>
        <v>Diabetes</v>
      </c>
      <c r="K723">
        <f>VLOOKUP($A723,'Hospitalisation Details'!$A:$K,6,FALSE)</f>
        <v>14007.22</v>
      </c>
      <c r="L723" t="str">
        <f>VLOOKUP($A723,'Hospitalisation Details'!$A:$K,7,FALSE)</f>
        <v>tier - 2</v>
      </c>
      <c r="M723" t="str">
        <f>VLOOKUP($A723,'Hospitalisation Details'!$A:$K,8,FALSE)</f>
        <v>tier - 3</v>
      </c>
      <c r="N723" t="str">
        <f>VLOOKUP($A723,'Hospitalisation Details'!$A:$K,9,FALSE)</f>
        <v>R1011</v>
      </c>
      <c r="O723">
        <f>VLOOKUP($A723,'Hospitalisation Details'!$A:$K,10,FALSE)</f>
        <v>23200</v>
      </c>
      <c r="P723">
        <f>VLOOKUP($A723,'Hospitalisation Details'!$A:$K,11,FALSE)</f>
        <v>59</v>
      </c>
      <c r="Q723" t="str">
        <f>VLOOKUP($A723,'Customer Names'!$A:$E,4,FALSE)</f>
        <v xml:space="preserve"> Melissa</v>
      </c>
    </row>
    <row r="724" spans="1:17" x14ac:dyDescent="0.25">
      <c r="A724" s="26" t="s">
        <v>1648</v>
      </c>
      <c r="B724" s="47">
        <f>VLOOKUP($A724,'Medical Examinations'!$A:$J,2,FALSE)</f>
        <v>27.83</v>
      </c>
      <c r="C724" s="47">
        <f>VLOOKUP($A724,'Medical Examinations'!$A:$J,3,FALSE)</f>
        <v>11.61</v>
      </c>
      <c r="D724" s="26" t="str">
        <f>VLOOKUP($A724,'Medical Examinations'!$A:$J,4,FALSE)</f>
        <v>yes</v>
      </c>
      <c r="E724" s="26" t="str">
        <f>VLOOKUP($A724,'Medical Examinations'!$A:$J,5,FALSE)</f>
        <v>No</v>
      </c>
      <c r="F724" s="26" t="str">
        <f>VLOOKUP($A724,'Medical Examinations'!$A:$J,6,FALSE)</f>
        <v>Yes</v>
      </c>
      <c r="G724" s="26">
        <f>VLOOKUP($A724,'Medical Examinations'!$A:$J,7,FALSE)</f>
        <v>1</v>
      </c>
      <c r="H724" s="26" t="str">
        <f>VLOOKUP($A724,'Medical Examinations'!$A:$J,8,FALSE)</f>
        <v>No</v>
      </c>
      <c r="I724" s="26" t="str">
        <f>VLOOKUP($A724,'Medical Examinations'!$A:$J,9,FALSE)</f>
        <v>Overweight</v>
      </c>
      <c r="J724" s="26" t="str">
        <f>VLOOKUP($A724,'Medical Examinations'!$A:$J,10,FALSE)</f>
        <v>Diabetes</v>
      </c>
      <c r="K724">
        <f>VLOOKUP($A724,'Hospitalisation Details'!$A:$K,6,FALSE)</f>
        <v>14001.29</v>
      </c>
      <c r="L724" t="str">
        <f>VLOOKUP($A724,'Hospitalisation Details'!$A:$K,7,FALSE)</f>
        <v>tier - 2</v>
      </c>
      <c r="M724" t="str">
        <f>VLOOKUP($A724,'Hospitalisation Details'!$A:$K,8,FALSE)</f>
        <v>tier - 2</v>
      </c>
      <c r="N724" t="str">
        <f>VLOOKUP($A724,'Hospitalisation Details'!$A:$K,9,FALSE)</f>
        <v>R1013</v>
      </c>
      <c r="O724">
        <f>VLOOKUP($A724,'Hospitalisation Details'!$A:$K,10,FALSE)</f>
        <v>23198</v>
      </c>
      <c r="P724">
        <f>VLOOKUP($A724,'Hospitalisation Details'!$A:$K,11,FALSE)</f>
        <v>59</v>
      </c>
      <c r="Q724" t="str">
        <f>VLOOKUP($A724,'Customer Names'!$A:$E,4,FALSE)</f>
        <v xml:space="preserve"> Laura P.</v>
      </c>
    </row>
    <row r="725" spans="1:17" x14ac:dyDescent="0.25">
      <c r="A725" s="23" t="s">
        <v>1647</v>
      </c>
      <c r="B725" s="48">
        <f>VLOOKUP($A725,'Medical Examinations'!$A:$J,2,FALSE)</f>
        <v>27.72</v>
      </c>
      <c r="C725" s="48">
        <f>VLOOKUP($A725,'Medical Examinations'!$A:$J,3,FALSE)</f>
        <v>8.16</v>
      </c>
      <c r="D725" s="23" t="str">
        <f>VLOOKUP($A725,'Medical Examinations'!$A:$J,4,FALSE)</f>
        <v>yes</v>
      </c>
      <c r="E725" s="23" t="str">
        <f>VLOOKUP($A725,'Medical Examinations'!$A:$J,5,FALSE)</f>
        <v>No</v>
      </c>
      <c r="F725" s="23" t="str">
        <f>VLOOKUP($A725,'Medical Examinations'!$A:$J,6,FALSE)</f>
        <v>Yes</v>
      </c>
      <c r="G725" s="23">
        <f>VLOOKUP($A725,'Medical Examinations'!$A:$J,7,FALSE)</f>
        <v>1</v>
      </c>
      <c r="H725" s="23" t="str">
        <f>VLOOKUP($A725,'Medical Examinations'!$A:$J,8,FALSE)</f>
        <v>No</v>
      </c>
      <c r="I725" s="23" t="str">
        <f>VLOOKUP($A725,'Medical Examinations'!$A:$J,9,FALSE)</f>
        <v>Overweight</v>
      </c>
      <c r="J725" s="23" t="str">
        <f>VLOOKUP($A725,'Medical Examinations'!$A:$J,10,FALSE)</f>
        <v>Diabetes</v>
      </c>
      <c r="K725">
        <f>VLOOKUP($A725,'Hospitalisation Details'!$A:$K,6,FALSE)</f>
        <v>14001.13</v>
      </c>
      <c r="L725" t="str">
        <f>VLOOKUP($A725,'Hospitalisation Details'!$A:$K,7,FALSE)</f>
        <v>tier - 2</v>
      </c>
      <c r="M725" t="str">
        <f>VLOOKUP($A725,'Hospitalisation Details'!$A:$K,8,FALSE)</f>
        <v>tier - 1</v>
      </c>
      <c r="N725" t="str">
        <f>VLOOKUP($A725,'Hospitalisation Details'!$A:$K,9,FALSE)</f>
        <v>R1013</v>
      </c>
      <c r="O725">
        <f>VLOOKUP($A725,'Hospitalisation Details'!$A:$K,10,FALSE)</f>
        <v>23368</v>
      </c>
      <c r="P725">
        <f>VLOOKUP($A725,'Hospitalisation Details'!$A:$K,11,FALSE)</f>
        <v>59</v>
      </c>
      <c r="Q725" t="str">
        <f>VLOOKUP($A725,'Customer Names'!$A:$E,4,FALSE)</f>
        <v xml:space="preserve"> Lisa</v>
      </c>
    </row>
    <row r="726" spans="1:17" x14ac:dyDescent="0.25">
      <c r="A726" s="26" t="s">
        <v>1646</v>
      </c>
      <c r="B726" s="47">
        <f>VLOOKUP($A726,'Medical Examinations'!$A:$J,2,FALSE)</f>
        <v>36.765000000000001</v>
      </c>
      <c r="C726" s="47">
        <f>VLOOKUP($A726,'Medical Examinations'!$A:$J,3,FALSE)</f>
        <v>4.4800000000000004</v>
      </c>
      <c r="D726" s="26" t="str">
        <f>VLOOKUP($A726,'Medical Examinations'!$A:$J,4,FALSE)</f>
        <v>yes</v>
      </c>
      <c r="E726" s="26" t="str">
        <f>VLOOKUP($A726,'Medical Examinations'!$A:$J,5,FALSE)</f>
        <v>No</v>
      </c>
      <c r="F726" s="26" t="str">
        <f>VLOOKUP($A726,'Medical Examinations'!$A:$J,6,FALSE)</f>
        <v>No</v>
      </c>
      <c r="G726" s="26">
        <f>VLOOKUP($A726,'Medical Examinations'!$A:$J,7,FALSE)</f>
        <v>2</v>
      </c>
      <c r="H726" s="26" t="str">
        <f>VLOOKUP($A726,'Medical Examinations'!$A:$J,8,FALSE)</f>
        <v>No</v>
      </c>
      <c r="I726" s="26" t="str">
        <f>VLOOKUP($A726,'Medical Examinations'!$A:$J,9,FALSE)</f>
        <v>Obesity</v>
      </c>
      <c r="J726" s="26" t="str">
        <f>VLOOKUP($A726,'Medical Examinations'!$A:$J,10,FALSE)</f>
        <v>Normal</v>
      </c>
      <c r="K726">
        <f>VLOOKUP($A726,'Hospitalisation Details'!$A:$K,6,FALSE)</f>
        <v>13981.85</v>
      </c>
      <c r="L726" t="str">
        <f>VLOOKUP($A726,'Hospitalisation Details'!$A:$K,7,FALSE)</f>
        <v>tier - 2</v>
      </c>
      <c r="M726" t="str">
        <f>VLOOKUP($A726,'Hospitalisation Details'!$A:$K,8,FALSE)</f>
        <v>tier - 1</v>
      </c>
      <c r="N726" t="str">
        <f>VLOOKUP($A726,'Hospitalisation Details'!$A:$K,9,FALSE)</f>
        <v>R1016</v>
      </c>
      <c r="O726">
        <f>VLOOKUP($A726,'Hospitalisation Details'!$A:$K,10,FALSE)</f>
        <v>21799</v>
      </c>
      <c r="P726">
        <f>VLOOKUP($A726,'Hospitalisation Details'!$A:$K,11,FALSE)</f>
        <v>63</v>
      </c>
      <c r="Q726" t="str">
        <f>VLOOKUP($A726,'Customer Names'!$A:$E,4,FALSE)</f>
        <v xml:space="preserve"> William D. Jr.</v>
      </c>
    </row>
    <row r="727" spans="1:17" x14ac:dyDescent="0.25">
      <c r="A727" s="23" t="s">
        <v>1645</v>
      </c>
      <c r="B727" s="48">
        <f>VLOOKUP($A727,'Medical Examinations'!$A:$J,2,FALSE)</f>
        <v>48.36</v>
      </c>
      <c r="C727" s="48">
        <f>VLOOKUP($A727,'Medical Examinations'!$A:$J,3,FALSE)</f>
        <v>4.08</v>
      </c>
      <c r="D727" s="23" t="str">
        <f>VLOOKUP($A727,'Medical Examinations'!$A:$J,4,FALSE)</f>
        <v>No</v>
      </c>
      <c r="E727" s="23" t="str">
        <f>VLOOKUP($A727,'Medical Examinations'!$A:$J,5,FALSE)</f>
        <v>No</v>
      </c>
      <c r="F727" s="23" t="str">
        <f>VLOOKUP($A727,'Medical Examinations'!$A:$J,6,FALSE)</f>
        <v>No</v>
      </c>
      <c r="G727" s="23">
        <f>VLOOKUP($A727,'Medical Examinations'!$A:$J,7,FALSE)</f>
        <v>0</v>
      </c>
      <c r="H727" s="23" t="str">
        <f>VLOOKUP($A727,'Medical Examinations'!$A:$J,8,FALSE)</f>
        <v>No</v>
      </c>
      <c r="I727" s="23" t="str">
        <f>VLOOKUP($A727,'Medical Examinations'!$A:$J,9,FALSE)</f>
        <v>Obesity</v>
      </c>
      <c r="J727" s="23" t="str">
        <f>VLOOKUP($A727,'Medical Examinations'!$A:$J,10,FALSE)</f>
        <v>Normal</v>
      </c>
      <c r="K727">
        <f>VLOOKUP($A727,'Hospitalisation Details'!$A:$K,6,FALSE)</f>
        <v>13979.45</v>
      </c>
      <c r="L727" t="str">
        <f>VLOOKUP($A727,'Hospitalisation Details'!$A:$K,7,FALSE)</f>
        <v>tier - 2</v>
      </c>
      <c r="M727" t="str">
        <f>VLOOKUP($A727,'Hospitalisation Details'!$A:$K,8,FALSE)</f>
        <v>tier - 1</v>
      </c>
      <c r="N727" t="str">
        <f>VLOOKUP($A727,'Hospitalisation Details'!$A:$K,9,FALSE)</f>
        <v>R1023</v>
      </c>
      <c r="O727">
        <f>VLOOKUP($A727,'Hospitalisation Details'!$A:$K,10,FALSE)</f>
        <v>33067</v>
      </c>
      <c r="P727">
        <f>VLOOKUP($A727,'Hospitalisation Details'!$A:$K,11,FALSE)</f>
        <v>32</v>
      </c>
      <c r="Q727" t="str">
        <f>VLOOKUP($A727,'Customer Names'!$A:$E,4,FALSE)</f>
        <v xml:space="preserve"> James</v>
      </c>
    </row>
    <row r="728" spans="1:17" x14ac:dyDescent="0.25">
      <c r="A728" s="26" t="s">
        <v>1644</v>
      </c>
      <c r="B728" s="47">
        <f>VLOOKUP($A728,'Medical Examinations'!$A:$J,2,FALSE)</f>
        <v>31.445</v>
      </c>
      <c r="C728" s="47">
        <f>VLOOKUP($A728,'Medical Examinations'!$A:$J,3,FALSE)</f>
        <v>4.4000000000000004</v>
      </c>
      <c r="D728" s="26" t="str">
        <f>VLOOKUP($A728,'Medical Examinations'!$A:$J,4,FALSE)</f>
        <v>yes</v>
      </c>
      <c r="E728" s="26" t="str">
        <f>VLOOKUP($A728,'Medical Examinations'!$A:$J,5,FALSE)</f>
        <v>No</v>
      </c>
      <c r="F728" s="26" t="str">
        <f>VLOOKUP($A728,'Medical Examinations'!$A:$J,6,FALSE)</f>
        <v>No</v>
      </c>
      <c r="G728" s="26">
        <f>VLOOKUP($A728,'Medical Examinations'!$A:$J,7,FALSE)</f>
        <v>2</v>
      </c>
      <c r="H728" s="26" t="str">
        <f>VLOOKUP($A728,'Medical Examinations'!$A:$J,8,FALSE)</f>
        <v>No</v>
      </c>
      <c r="I728" s="26" t="str">
        <f>VLOOKUP($A728,'Medical Examinations'!$A:$J,9,FALSE)</f>
        <v>Obesity</v>
      </c>
      <c r="J728" s="26" t="str">
        <f>VLOOKUP($A728,'Medical Examinations'!$A:$J,10,FALSE)</f>
        <v>Normal</v>
      </c>
      <c r="K728">
        <f>VLOOKUP($A728,'Hospitalisation Details'!$A:$K,6,FALSE)</f>
        <v>13974.46</v>
      </c>
      <c r="L728" t="str">
        <f>VLOOKUP($A728,'Hospitalisation Details'!$A:$K,7,FALSE)</f>
        <v>tier - 2</v>
      </c>
      <c r="M728" t="str">
        <f>VLOOKUP($A728,'Hospitalisation Details'!$A:$K,8,FALSE)</f>
        <v>tier - 2</v>
      </c>
      <c r="N728" t="str">
        <f>VLOOKUP($A728,'Hospitalisation Details'!$A:$K,9,FALSE)</f>
        <v>R1019</v>
      </c>
      <c r="O728">
        <f>VLOOKUP($A728,'Hospitalisation Details'!$A:$K,10,FALSE)</f>
        <v>21791</v>
      </c>
      <c r="P728">
        <f>VLOOKUP($A728,'Hospitalisation Details'!$A:$K,11,FALSE)</f>
        <v>63</v>
      </c>
      <c r="Q728" t="str">
        <f>VLOOKUP($A728,'Customer Names'!$A:$E,4,FALSE)</f>
        <v xml:space="preserve"> John</v>
      </c>
    </row>
    <row r="729" spans="1:17" x14ac:dyDescent="0.25">
      <c r="A729" s="23" t="s">
        <v>1643</v>
      </c>
      <c r="B729" s="48">
        <f>VLOOKUP($A729,'Medical Examinations'!$A:$J,2,FALSE)</f>
        <v>27.55</v>
      </c>
      <c r="C729" s="48">
        <f>VLOOKUP($A729,'Medical Examinations'!$A:$J,3,FALSE)</f>
        <v>9.02</v>
      </c>
      <c r="D729" s="23" t="str">
        <f>VLOOKUP($A729,'Medical Examinations'!$A:$J,4,FALSE)</f>
        <v>No</v>
      </c>
      <c r="E729" s="23" t="str">
        <f>VLOOKUP($A729,'Medical Examinations'!$A:$J,5,FALSE)</f>
        <v>No</v>
      </c>
      <c r="F729" s="23" t="str">
        <f>VLOOKUP($A729,'Medical Examinations'!$A:$J,6,FALSE)</f>
        <v>No</v>
      </c>
      <c r="G729" s="23">
        <f>VLOOKUP($A729,'Medical Examinations'!$A:$J,7,FALSE)</f>
        <v>0</v>
      </c>
      <c r="H729" s="23" t="str">
        <f>VLOOKUP($A729,'Medical Examinations'!$A:$J,8,FALSE)</f>
        <v>No</v>
      </c>
      <c r="I729" s="23" t="str">
        <f>VLOOKUP($A729,'Medical Examinations'!$A:$J,9,FALSE)</f>
        <v>Overweight</v>
      </c>
      <c r="J729" s="23" t="str">
        <f>VLOOKUP($A729,'Medical Examinations'!$A:$J,10,FALSE)</f>
        <v>Diabetes</v>
      </c>
      <c r="K729">
        <f>VLOOKUP($A729,'Hospitalisation Details'!$A:$K,6,FALSE)</f>
        <v>13937.67</v>
      </c>
      <c r="L729" t="str">
        <f>VLOOKUP($A729,'Hospitalisation Details'!$A:$K,7,FALSE)</f>
        <v>tier - 2</v>
      </c>
      <c r="M729" t="str">
        <f>VLOOKUP($A729,'Hospitalisation Details'!$A:$K,8,FALSE)</f>
        <v>tier - 1</v>
      </c>
      <c r="N729" t="str">
        <f>VLOOKUP($A729,'Hospitalisation Details'!$A:$K,9,FALSE)</f>
        <v>R1012</v>
      </c>
      <c r="O729">
        <f>VLOOKUP($A729,'Hospitalisation Details'!$A:$K,10,FALSE)</f>
        <v>22085</v>
      </c>
      <c r="P729">
        <f>VLOOKUP($A729,'Hospitalisation Details'!$A:$K,11,FALSE)</f>
        <v>62</v>
      </c>
      <c r="Q729" t="str">
        <f>VLOOKUP($A729,'Customer Names'!$A:$E,4,FALSE)</f>
        <v xml:space="preserve"> Adam S</v>
      </c>
    </row>
    <row r="730" spans="1:17" x14ac:dyDescent="0.25">
      <c r="A730" s="26" t="s">
        <v>1642</v>
      </c>
      <c r="B730" s="47">
        <f>VLOOKUP($A730,'Medical Examinations'!$A:$J,2,FALSE)</f>
        <v>33.11</v>
      </c>
      <c r="C730" s="47">
        <f>VLOOKUP($A730,'Medical Examinations'!$A:$J,3,FALSE)</f>
        <v>8.06</v>
      </c>
      <c r="D730" s="26" t="str">
        <f>VLOOKUP($A730,'Medical Examinations'!$A:$J,4,FALSE)</f>
        <v>No</v>
      </c>
      <c r="E730" s="26" t="str">
        <f>VLOOKUP($A730,'Medical Examinations'!$A:$J,5,FALSE)</f>
        <v>No</v>
      </c>
      <c r="F730" s="26" t="str">
        <f>VLOOKUP($A730,'Medical Examinations'!$A:$J,6,FALSE)</f>
        <v>No</v>
      </c>
      <c r="G730" s="26">
        <f>VLOOKUP($A730,'Medical Examinations'!$A:$J,7,FALSE)</f>
        <v>0</v>
      </c>
      <c r="H730" s="26" t="str">
        <f>VLOOKUP($A730,'Medical Examinations'!$A:$J,8,FALSE)</f>
        <v>No</v>
      </c>
      <c r="I730" s="26" t="str">
        <f>VLOOKUP($A730,'Medical Examinations'!$A:$J,9,FALSE)</f>
        <v>Obesity</v>
      </c>
      <c r="J730" s="26" t="str">
        <f>VLOOKUP($A730,'Medical Examinations'!$A:$J,10,FALSE)</f>
        <v>Diabetes</v>
      </c>
      <c r="K730">
        <f>VLOOKUP($A730,'Hospitalisation Details'!$A:$K,6,FALSE)</f>
        <v>13919.82</v>
      </c>
      <c r="L730" t="str">
        <f>VLOOKUP($A730,'Hospitalisation Details'!$A:$K,7,FALSE)</f>
        <v>tier - 2</v>
      </c>
      <c r="M730" t="str">
        <f>VLOOKUP($A730,'Hospitalisation Details'!$A:$K,8,FALSE)</f>
        <v>tier - 2</v>
      </c>
      <c r="N730" t="str">
        <f>VLOOKUP($A730,'Hospitalisation Details'!$A:$K,9,FALSE)</f>
        <v>R1013</v>
      </c>
      <c r="O730">
        <f>VLOOKUP($A730,'Hospitalisation Details'!$A:$K,10,FALSE)</f>
        <v>22854</v>
      </c>
      <c r="P730">
        <f>VLOOKUP($A730,'Hospitalisation Details'!$A:$K,11,FALSE)</f>
        <v>60</v>
      </c>
      <c r="Q730" t="str">
        <f>VLOOKUP($A730,'Customer Names'!$A:$E,4,FALSE)</f>
        <v xml:space="preserve"> Armando</v>
      </c>
    </row>
    <row r="731" spans="1:17" x14ac:dyDescent="0.25">
      <c r="A731" s="23" t="s">
        <v>1641</v>
      </c>
      <c r="B731" s="48">
        <f>VLOOKUP($A731,'Medical Examinations'!$A:$J,2,FALSE)</f>
        <v>36.85</v>
      </c>
      <c r="C731" s="48">
        <f>VLOOKUP($A731,'Medical Examinations'!$A:$J,3,FALSE)</f>
        <v>6.21</v>
      </c>
      <c r="D731" s="23" t="str">
        <f>VLOOKUP($A731,'Medical Examinations'!$A:$J,4,FALSE)</f>
        <v>yes</v>
      </c>
      <c r="E731" s="23" t="str">
        <f>VLOOKUP($A731,'Medical Examinations'!$A:$J,5,FALSE)</f>
        <v>No</v>
      </c>
      <c r="F731" s="23" t="str">
        <f>VLOOKUP($A731,'Medical Examinations'!$A:$J,6,FALSE)</f>
        <v>No</v>
      </c>
      <c r="G731" s="23">
        <f>VLOOKUP($A731,'Medical Examinations'!$A:$J,7,FALSE)</f>
        <v>2</v>
      </c>
      <c r="H731" s="23" t="str">
        <f>VLOOKUP($A731,'Medical Examinations'!$A:$J,8,FALSE)</f>
        <v>No</v>
      </c>
      <c r="I731" s="23" t="str">
        <f>VLOOKUP($A731,'Medical Examinations'!$A:$J,9,FALSE)</f>
        <v>Obesity</v>
      </c>
      <c r="J731" s="23" t="str">
        <f>VLOOKUP($A731,'Medical Examinations'!$A:$J,10,FALSE)</f>
        <v>Prediabetes</v>
      </c>
      <c r="K731">
        <f>VLOOKUP($A731,'Hospitalisation Details'!$A:$K,6,FALSE)</f>
        <v>13887.97</v>
      </c>
      <c r="L731" t="str">
        <f>VLOOKUP($A731,'Hospitalisation Details'!$A:$K,7,FALSE)</f>
        <v>tier - 2</v>
      </c>
      <c r="M731" t="str">
        <f>VLOOKUP($A731,'Hospitalisation Details'!$A:$K,8,FALSE)</f>
        <v>tier - 2</v>
      </c>
      <c r="N731" t="str">
        <f>VLOOKUP($A731,'Hospitalisation Details'!$A:$K,9,FALSE)</f>
        <v>R1013</v>
      </c>
      <c r="O731">
        <f>VLOOKUP($A731,'Hospitalisation Details'!$A:$K,10,FALSE)</f>
        <v>21738</v>
      </c>
      <c r="P731">
        <f>VLOOKUP($A731,'Hospitalisation Details'!$A:$K,11,FALSE)</f>
        <v>63</v>
      </c>
      <c r="Q731" t="str">
        <f>VLOOKUP($A731,'Customer Names'!$A:$E,4,FALSE)</f>
        <v xml:space="preserve"> Dana</v>
      </c>
    </row>
    <row r="732" spans="1:17" x14ac:dyDescent="0.25">
      <c r="A732" s="26" t="s">
        <v>1640</v>
      </c>
      <c r="B732" s="47">
        <f>VLOOKUP($A732,'Medical Examinations'!$A:$J,2,FALSE)</f>
        <v>36.299999999999997</v>
      </c>
      <c r="C732" s="47">
        <f>VLOOKUP($A732,'Medical Examinations'!$A:$J,3,FALSE)</f>
        <v>5.79</v>
      </c>
      <c r="D732" s="26" t="str">
        <f>VLOOKUP($A732,'Medical Examinations'!$A:$J,4,FALSE)</f>
        <v>yes</v>
      </c>
      <c r="E732" s="26" t="str">
        <f>VLOOKUP($A732,'Medical Examinations'!$A:$J,5,FALSE)</f>
        <v>No</v>
      </c>
      <c r="F732" s="26" t="str">
        <f>VLOOKUP($A732,'Medical Examinations'!$A:$J,6,FALSE)</f>
        <v>No</v>
      </c>
      <c r="G732" s="26">
        <f>VLOOKUP($A732,'Medical Examinations'!$A:$J,7,FALSE)</f>
        <v>2</v>
      </c>
      <c r="H732" s="26" t="str">
        <f>VLOOKUP($A732,'Medical Examinations'!$A:$J,8,FALSE)</f>
        <v>No</v>
      </c>
      <c r="I732" s="26" t="str">
        <f>VLOOKUP($A732,'Medical Examinations'!$A:$J,9,FALSE)</f>
        <v>Obesity</v>
      </c>
      <c r="J732" s="26" t="str">
        <f>VLOOKUP($A732,'Medical Examinations'!$A:$J,10,FALSE)</f>
        <v>Prediabetes</v>
      </c>
      <c r="K732">
        <f>VLOOKUP($A732,'Hospitalisation Details'!$A:$K,6,FALSE)</f>
        <v>13887.2</v>
      </c>
      <c r="L732" t="str">
        <f>VLOOKUP($A732,'Hospitalisation Details'!$A:$K,7,FALSE)</f>
        <v>tier - 2</v>
      </c>
      <c r="M732" t="str">
        <f>VLOOKUP($A732,'Hospitalisation Details'!$A:$K,8,FALSE)</f>
        <v>tier - 3</v>
      </c>
      <c r="N732" t="str">
        <f>VLOOKUP($A732,'Hospitalisation Details'!$A:$K,9,FALSE)</f>
        <v>R1013</v>
      </c>
      <c r="O732">
        <f>VLOOKUP($A732,'Hospitalisation Details'!$A:$K,10,FALSE)</f>
        <v>21913</v>
      </c>
      <c r="P732">
        <f>VLOOKUP($A732,'Hospitalisation Details'!$A:$K,11,FALSE)</f>
        <v>63</v>
      </c>
      <c r="Q732" t="str">
        <f>VLOOKUP($A732,'Customer Names'!$A:$E,4,FALSE)</f>
        <v xml:space="preserve"> Jennifer L</v>
      </c>
    </row>
    <row r="733" spans="1:17" x14ac:dyDescent="0.25">
      <c r="A733" s="23" t="s">
        <v>1639</v>
      </c>
      <c r="B733" s="48">
        <f>VLOOKUP($A733,'Medical Examinations'!$A:$J,2,FALSE)</f>
        <v>45.34</v>
      </c>
      <c r="C733" s="48">
        <f>VLOOKUP($A733,'Medical Examinations'!$A:$J,3,FALSE)</f>
        <v>5.69</v>
      </c>
      <c r="D733" s="23" t="str">
        <f>VLOOKUP($A733,'Medical Examinations'!$A:$J,4,FALSE)</f>
        <v>yes</v>
      </c>
      <c r="E733" s="23" t="str">
        <f>VLOOKUP($A733,'Medical Examinations'!$A:$J,5,FALSE)</f>
        <v>No</v>
      </c>
      <c r="F733" s="23" t="str">
        <f>VLOOKUP($A733,'Medical Examinations'!$A:$J,6,FALSE)</f>
        <v>No</v>
      </c>
      <c r="G733" s="23">
        <f>VLOOKUP($A733,'Medical Examinations'!$A:$J,7,FALSE)</f>
        <v>0</v>
      </c>
      <c r="H733" s="23" t="str">
        <f>VLOOKUP($A733,'Medical Examinations'!$A:$J,8,FALSE)</f>
        <v>No</v>
      </c>
      <c r="I733" s="23" t="str">
        <f>VLOOKUP($A733,'Medical Examinations'!$A:$J,9,FALSE)</f>
        <v>Obesity</v>
      </c>
      <c r="J733" s="23" t="str">
        <f>VLOOKUP($A733,'Medical Examinations'!$A:$J,10,FALSE)</f>
        <v>Normal</v>
      </c>
      <c r="K733">
        <f>VLOOKUP($A733,'Hospitalisation Details'!$A:$K,6,FALSE)</f>
        <v>13886.4</v>
      </c>
      <c r="L733" t="str">
        <f>VLOOKUP($A733,'Hospitalisation Details'!$A:$K,7,FALSE)</f>
        <v>tier - 2</v>
      </c>
      <c r="M733" t="str">
        <f>VLOOKUP($A733,'Hospitalisation Details'!$A:$K,8,FALSE)</f>
        <v>tier - 2</v>
      </c>
      <c r="N733" t="str">
        <f>VLOOKUP($A733,'Hospitalisation Details'!$A:$K,9,FALSE)</f>
        <v>R1012</v>
      </c>
      <c r="O733">
        <f>VLOOKUP($A733,'Hospitalisation Details'!$A:$K,10,FALSE)</f>
        <v>31315</v>
      </c>
      <c r="P733">
        <f>VLOOKUP($A733,'Hospitalisation Details'!$A:$K,11,FALSE)</f>
        <v>37</v>
      </c>
      <c r="Q733" t="str">
        <f>VLOOKUP($A733,'Customer Names'!$A:$E,4,FALSE)</f>
        <v xml:space="preserve"> Benjamin</v>
      </c>
    </row>
    <row r="734" spans="1:17" x14ac:dyDescent="0.25">
      <c r="A734" s="26" t="s">
        <v>1638</v>
      </c>
      <c r="B734" s="47">
        <f>VLOOKUP($A734,'Medical Examinations'!$A:$J,2,FALSE)</f>
        <v>31.8</v>
      </c>
      <c r="C734" s="47">
        <f>VLOOKUP($A734,'Medical Examinations'!$A:$J,3,FALSE)</f>
        <v>5.36</v>
      </c>
      <c r="D734" s="26" t="str">
        <f>VLOOKUP($A734,'Medical Examinations'!$A:$J,4,FALSE)</f>
        <v>yes</v>
      </c>
      <c r="E734" s="26" t="str">
        <f>VLOOKUP($A734,'Medical Examinations'!$A:$J,5,FALSE)</f>
        <v>No</v>
      </c>
      <c r="F734" s="26" t="str">
        <f>VLOOKUP($A734,'Medical Examinations'!$A:$J,6,FALSE)</f>
        <v>No</v>
      </c>
      <c r="G734" s="26">
        <f>VLOOKUP($A734,'Medical Examinations'!$A:$J,7,FALSE)</f>
        <v>2</v>
      </c>
      <c r="H734" s="26" t="str">
        <f>VLOOKUP($A734,'Medical Examinations'!$A:$J,8,FALSE)</f>
        <v>No</v>
      </c>
      <c r="I734" s="26" t="str">
        <f>VLOOKUP($A734,'Medical Examinations'!$A:$J,9,FALSE)</f>
        <v>Obesity</v>
      </c>
      <c r="J734" s="26" t="str">
        <f>VLOOKUP($A734,'Medical Examinations'!$A:$J,10,FALSE)</f>
        <v>Normal</v>
      </c>
      <c r="K734">
        <f>VLOOKUP($A734,'Hospitalisation Details'!$A:$K,6,FALSE)</f>
        <v>13880.95</v>
      </c>
      <c r="L734" t="str">
        <f>VLOOKUP($A734,'Hospitalisation Details'!$A:$K,7,FALSE)</f>
        <v>tier - 2</v>
      </c>
      <c r="M734" t="str">
        <f>VLOOKUP($A734,'Hospitalisation Details'!$A:$K,8,FALSE)</f>
        <v>tier - 2</v>
      </c>
      <c r="N734" t="str">
        <f>VLOOKUP($A734,'Hospitalisation Details'!$A:$K,9,FALSE)</f>
        <v>R1011</v>
      </c>
      <c r="O734">
        <f>VLOOKUP($A734,'Hospitalisation Details'!$A:$K,10,FALSE)</f>
        <v>21828</v>
      </c>
      <c r="P734">
        <f>VLOOKUP($A734,'Hospitalisation Details'!$A:$K,11,FALSE)</f>
        <v>63</v>
      </c>
      <c r="Q734" t="str">
        <f>VLOOKUP($A734,'Customer Names'!$A:$E,4,FALSE)</f>
        <v xml:space="preserve"> Tanya</v>
      </c>
    </row>
    <row r="735" spans="1:17" x14ac:dyDescent="0.25">
      <c r="A735" s="23" t="s">
        <v>1637</v>
      </c>
      <c r="B735" s="48">
        <f>VLOOKUP($A735,'Medical Examinations'!$A:$J,2,FALSE)</f>
        <v>41.02</v>
      </c>
      <c r="C735" s="48">
        <f>VLOOKUP($A735,'Medical Examinations'!$A:$J,3,FALSE)</f>
        <v>11.37</v>
      </c>
      <c r="D735" s="23" t="str">
        <f>VLOOKUP($A735,'Medical Examinations'!$A:$J,4,FALSE)</f>
        <v>No</v>
      </c>
      <c r="E735" s="23" t="str">
        <f>VLOOKUP($A735,'Medical Examinations'!$A:$J,5,FALSE)</f>
        <v>No</v>
      </c>
      <c r="F735" s="23" t="str">
        <f>VLOOKUP($A735,'Medical Examinations'!$A:$J,6,FALSE)</f>
        <v>No</v>
      </c>
      <c r="G735" s="23">
        <f>VLOOKUP($A735,'Medical Examinations'!$A:$J,7,FALSE)</f>
        <v>0</v>
      </c>
      <c r="H735" s="23" t="str">
        <f>VLOOKUP($A735,'Medical Examinations'!$A:$J,8,FALSE)</f>
        <v>No</v>
      </c>
      <c r="I735" s="23" t="str">
        <f>VLOOKUP($A735,'Medical Examinations'!$A:$J,9,FALSE)</f>
        <v>Obesity</v>
      </c>
      <c r="J735" s="23" t="str">
        <f>VLOOKUP($A735,'Medical Examinations'!$A:$J,10,FALSE)</f>
        <v>Diabetes</v>
      </c>
      <c r="K735">
        <f>VLOOKUP($A735,'Hospitalisation Details'!$A:$K,6,FALSE)</f>
        <v>13874.89</v>
      </c>
      <c r="L735" t="str">
        <f>VLOOKUP($A735,'Hospitalisation Details'!$A:$K,7,FALSE)</f>
        <v>tier - 2</v>
      </c>
      <c r="M735" t="str">
        <f>VLOOKUP($A735,'Hospitalisation Details'!$A:$K,8,FALSE)</f>
        <v>tier - 1</v>
      </c>
      <c r="N735" t="str">
        <f>VLOOKUP($A735,'Hospitalisation Details'!$A:$K,9,FALSE)</f>
        <v>R1012</v>
      </c>
      <c r="O735">
        <f>VLOOKUP($A735,'Hospitalisation Details'!$A:$K,10,FALSE)</f>
        <v>28843</v>
      </c>
      <c r="P735">
        <f>VLOOKUP($A735,'Hospitalisation Details'!$A:$K,11,FALSE)</f>
        <v>44</v>
      </c>
      <c r="Q735" t="str">
        <f>VLOOKUP($A735,'Customer Names'!$A:$E,4,FALSE)</f>
        <v xml:space="preserve"> Tracy</v>
      </c>
    </row>
    <row r="736" spans="1:17" x14ac:dyDescent="0.25">
      <c r="A736" s="26" t="s">
        <v>1636</v>
      </c>
      <c r="B736" s="47">
        <f>VLOOKUP($A736,'Medical Examinations'!$A:$J,2,FALSE)</f>
        <v>32.68</v>
      </c>
      <c r="C736" s="47">
        <f>VLOOKUP($A736,'Medical Examinations'!$A:$J,3,FALSE)</f>
        <v>11.87</v>
      </c>
      <c r="D736" s="26" t="str">
        <f>VLOOKUP($A736,'Medical Examinations'!$A:$J,4,FALSE)</f>
        <v>No</v>
      </c>
      <c r="E736" s="26" t="str">
        <f>VLOOKUP($A736,'Medical Examinations'!$A:$J,5,FALSE)</f>
        <v>No</v>
      </c>
      <c r="F736" s="26" t="str">
        <f>VLOOKUP($A736,'Medical Examinations'!$A:$J,6,FALSE)</f>
        <v>No</v>
      </c>
      <c r="G736" s="26">
        <f>VLOOKUP($A736,'Medical Examinations'!$A:$J,7,FALSE)</f>
        <v>0</v>
      </c>
      <c r="H736" s="26" t="str">
        <f>VLOOKUP($A736,'Medical Examinations'!$A:$J,8,FALSE)</f>
        <v>No</v>
      </c>
      <c r="I736" s="26" t="str">
        <f>VLOOKUP($A736,'Medical Examinations'!$A:$J,9,FALSE)</f>
        <v>Obesity</v>
      </c>
      <c r="J736" s="26" t="str">
        <f>VLOOKUP($A736,'Medical Examinations'!$A:$J,10,FALSE)</f>
        <v>Diabetes</v>
      </c>
      <c r="K736">
        <f>VLOOKUP($A736,'Hospitalisation Details'!$A:$K,6,FALSE)</f>
        <v>13844.8</v>
      </c>
      <c r="L736" t="str">
        <f>VLOOKUP($A736,'Hospitalisation Details'!$A:$K,7,FALSE)</f>
        <v>tier - 2</v>
      </c>
      <c r="M736" t="str">
        <f>VLOOKUP($A736,'Hospitalisation Details'!$A:$K,8,FALSE)</f>
        <v>tier - 2</v>
      </c>
      <c r="N736" t="str">
        <f>VLOOKUP($A736,'Hospitalisation Details'!$A:$K,9,FALSE)</f>
        <v>R1012</v>
      </c>
      <c r="O736">
        <f>VLOOKUP($A736,'Hospitalisation Details'!$A:$K,10,FALSE)</f>
        <v>22118</v>
      </c>
      <c r="P736">
        <f>VLOOKUP($A736,'Hospitalisation Details'!$A:$K,11,FALSE)</f>
        <v>62</v>
      </c>
      <c r="Q736" t="str">
        <f>VLOOKUP($A736,'Customer Names'!$A:$E,4,FALSE)</f>
        <v xml:space="preserve"> Emily S</v>
      </c>
    </row>
    <row r="737" spans="1:17" x14ac:dyDescent="0.25">
      <c r="A737" s="23" t="s">
        <v>1635</v>
      </c>
      <c r="B737" s="48">
        <f>VLOOKUP($A737,'Medical Examinations'!$A:$J,2,FALSE)</f>
        <v>21.7</v>
      </c>
      <c r="C737" s="48">
        <f>VLOOKUP($A737,'Medical Examinations'!$A:$J,3,FALSE)</f>
        <v>4.9000000000000004</v>
      </c>
      <c r="D737" s="23" t="str">
        <f>VLOOKUP($A737,'Medical Examinations'!$A:$J,4,FALSE)</f>
        <v>No</v>
      </c>
      <c r="E737" s="23" t="str">
        <f>VLOOKUP($A737,'Medical Examinations'!$A:$J,5,FALSE)</f>
        <v>No</v>
      </c>
      <c r="F737" s="23" t="str">
        <f>VLOOKUP($A737,'Medical Examinations'!$A:$J,6,FALSE)</f>
        <v>Yes</v>
      </c>
      <c r="G737" s="23">
        <f>VLOOKUP($A737,'Medical Examinations'!$A:$J,7,FALSE)</f>
        <v>1</v>
      </c>
      <c r="H737" s="23" t="str">
        <f>VLOOKUP($A737,'Medical Examinations'!$A:$J,8,FALSE)</f>
        <v>yes</v>
      </c>
      <c r="I737" s="23" t="str">
        <f>VLOOKUP($A737,'Medical Examinations'!$A:$J,9,FALSE)</f>
        <v>Normal Weight</v>
      </c>
      <c r="J737" s="23" t="str">
        <f>VLOOKUP($A737,'Medical Examinations'!$A:$J,10,FALSE)</f>
        <v>Normal</v>
      </c>
      <c r="K737">
        <f>VLOOKUP($A737,'Hospitalisation Details'!$A:$K,6,FALSE)</f>
        <v>13844.51</v>
      </c>
      <c r="L737" t="str">
        <f>VLOOKUP($A737,'Hospitalisation Details'!$A:$K,7,FALSE)</f>
        <v>tier - 2</v>
      </c>
      <c r="M737" t="str">
        <f>VLOOKUP($A737,'Hospitalisation Details'!$A:$K,8,FALSE)</f>
        <v>tier - 1</v>
      </c>
      <c r="N737" t="str">
        <f>VLOOKUP($A737,'Hospitalisation Details'!$A:$K,9,FALSE)</f>
        <v>R1011</v>
      </c>
      <c r="O737">
        <f>VLOOKUP($A737,'Hospitalisation Details'!$A:$K,10,FALSE)</f>
        <v>37779</v>
      </c>
      <c r="P737">
        <f>VLOOKUP($A737,'Hospitalisation Details'!$A:$K,11,FALSE)</f>
        <v>20</v>
      </c>
      <c r="Q737" t="str">
        <f>VLOOKUP($A737,'Customer Names'!$A:$E,4,FALSE)</f>
        <v xml:space="preserve"> Kelly R</v>
      </c>
    </row>
    <row r="738" spans="1:17" x14ac:dyDescent="0.25">
      <c r="A738" s="26" t="s">
        <v>1634</v>
      </c>
      <c r="B738" s="47">
        <f>VLOOKUP($A738,'Medical Examinations'!$A:$J,2,FALSE)</f>
        <v>40.479999999999997</v>
      </c>
      <c r="C738" s="47">
        <f>VLOOKUP($A738,'Medical Examinations'!$A:$J,3,FALSE)</f>
        <v>6.7</v>
      </c>
      <c r="D738" s="26" t="str">
        <f>VLOOKUP($A738,'Medical Examinations'!$A:$J,4,FALSE)</f>
        <v>No</v>
      </c>
      <c r="E738" s="26" t="str">
        <f>VLOOKUP($A738,'Medical Examinations'!$A:$J,5,FALSE)</f>
        <v>No</v>
      </c>
      <c r="F738" s="26" t="str">
        <f>VLOOKUP($A738,'Medical Examinations'!$A:$J,6,FALSE)</f>
        <v>No</v>
      </c>
      <c r="G738" s="26">
        <f>VLOOKUP($A738,'Medical Examinations'!$A:$J,7,FALSE)</f>
        <v>3</v>
      </c>
      <c r="H738" s="26" t="str">
        <f>VLOOKUP($A738,'Medical Examinations'!$A:$J,8,FALSE)</f>
        <v>No</v>
      </c>
      <c r="I738" s="26" t="str">
        <f>VLOOKUP($A738,'Medical Examinations'!$A:$J,9,FALSE)</f>
        <v>Obesity</v>
      </c>
      <c r="J738" s="26" t="str">
        <f>VLOOKUP($A738,'Medical Examinations'!$A:$J,10,FALSE)</f>
        <v>Diabetes</v>
      </c>
      <c r="K738">
        <f>VLOOKUP($A738,'Hospitalisation Details'!$A:$K,6,FALSE)</f>
        <v>13831.12</v>
      </c>
      <c r="L738" t="str">
        <f>VLOOKUP($A738,'Hospitalisation Details'!$A:$K,7,FALSE)</f>
        <v>tier - 3</v>
      </c>
      <c r="M738" t="str">
        <f>VLOOKUP($A738,'Hospitalisation Details'!$A:$K,8,FALSE)</f>
        <v>tier - 1</v>
      </c>
      <c r="N738" t="str">
        <f>VLOOKUP($A738,'Hospitalisation Details'!$A:$K,9,FALSE)</f>
        <v>R1013</v>
      </c>
      <c r="O738">
        <f>VLOOKUP($A738,'Hospitalisation Details'!$A:$K,10,FALSE)</f>
        <v>21529</v>
      </c>
      <c r="P738">
        <f>VLOOKUP($A738,'Hospitalisation Details'!$A:$K,11,FALSE)</f>
        <v>64</v>
      </c>
      <c r="Q738" t="str">
        <f>VLOOKUP($A738,'Customer Names'!$A:$E,4,FALSE)</f>
        <v xml:space="preserve"> Kyle</v>
      </c>
    </row>
    <row r="739" spans="1:17" x14ac:dyDescent="0.25">
      <c r="A739" s="23" t="s">
        <v>1633</v>
      </c>
      <c r="B739" s="48">
        <f>VLOOKUP($A739,'Medical Examinations'!$A:$J,2,FALSE)</f>
        <v>34.5</v>
      </c>
      <c r="C739" s="48">
        <f>VLOOKUP($A739,'Medical Examinations'!$A:$J,3,FALSE)</f>
        <v>10.3</v>
      </c>
      <c r="D739" s="23" t="str">
        <f>VLOOKUP($A739,'Medical Examinations'!$A:$J,4,FALSE)</f>
        <v>No</v>
      </c>
      <c r="E739" s="23" t="str">
        <f>VLOOKUP($A739,'Medical Examinations'!$A:$J,5,FALSE)</f>
        <v>No</v>
      </c>
      <c r="F739" s="23" t="str">
        <f>VLOOKUP($A739,'Medical Examinations'!$A:$J,6,FALSE)</f>
        <v>No</v>
      </c>
      <c r="G739" s="23">
        <f>VLOOKUP($A739,'Medical Examinations'!$A:$J,7,FALSE)</f>
        <v>3</v>
      </c>
      <c r="H739" s="23" t="str">
        <f>VLOOKUP($A739,'Medical Examinations'!$A:$J,8,FALSE)</f>
        <v>No</v>
      </c>
      <c r="I739" s="23" t="str">
        <f>VLOOKUP($A739,'Medical Examinations'!$A:$J,9,FALSE)</f>
        <v>Obesity</v>
      </c>
      <c r="J739" s="23" t="str">
        <f>VLOOKUP($A739,'Medical Examinations'!$A:$J,10,FALSE)</f>
        <v>Diabetes</v>
      </c>
      <c r="K739">
        <f>VLOOKUP($A739,'Hospitalisation Details'!$A:$K,6,FALSE)</f>
        <v>13822.8</v>
      </c>
      <c r="L739" t="str">
        <f>VLOOKUP($A739,'Hospitalisation Details'!$A:$K,7,FALSE)</f>
        <v>tier - 3</v>
      </c>
      <c r="M739" t="str">
        <f>VLOOKUP($A739,'Hospitalisation Details'!$A:$K,8,FALSE)</f>
        <v>tier - 3</v>
      </c>
      <c r="N739" t="str">
        <f>VLOOKUP($A739,'Hospitalisation Details'!$A:$K,9,FALSE)</f>
        <v>R1011</v>
      </c>
      <c r="O739">
        <f>VLOOKUP($A739,'Hospitalisation Details'!$A:$K,10,FALSE)</f>
        <v>21514</v>
      </c>
      <c r="P739">
        <f>VLOOKUP($A739,'Hospitalisation Details'!$A:$K,11,FALSE)</f>
        <v>64</v>
      </c>
      <c r="Q739" t="str">
        <f>VLOOKUP($A739,'Customer Names'!$A:$E,4,FALSE)</f>
        <v xml:space="preserve"> Bruce A Jr.</v>
      </c>
    </row>
    <row r="740" spans="1:17" x14ac:dyDescent="0.25">
      <c r="A740" s="26" t="s">
        <v>1632</v>
      </c>
      <c r="B740" s="47">
        <f>VLOOKUP($A740,'Medical Examinations'!$A:$J,2,FALSE)</f>
        <v>45.9</v>
      </c>
      <c r="C740" s="47">
        <f>VLOOKUP($A740,'Medical Examinations'!$A:$J,3,FALSE)</f>
        <v>11.14</v>
      </c>
      <c r="D740" s="26" t="str">
        <f>VLOOKUP($A740,'Medical Examinations'!$A:$J,4,FALSE)</f>
        <v>yes</v>
      </c>
      <c r="E740" s="26" t="str">
        <f>VLOOKUP($A740,'Medical Examinations'!$A:$J,5,FALSE)</f>
        <v>No</v>
      </c>
      <c r="F740" s="26" t="str">
        <f>VLOOKUP($A740,'Medical Examinations'!$A:$J,6,FALSE)</f>
        <v>No</v>
      </c>
      <c r="G740" s="26">
        <f>VLOOKUP($A740,'Medical Examinations'!$A:$J,7,FALSE)</f>
        <v>1</v>
      </c>
      <c r="H740" s="26" t="str">
        <f>VLOOKUP($A740,'Medical Examinations'!$A:$J,8,FALSE)</f>
        <v>No</v>
      </c>
      <c r="I740" s="26" t="str">
        <f>VLOOKUP($A740,'Medical Examinations'!$A:$J,9,FALSE)</f>
        <v>Obesity</v>
      </c>
      <c r="J740" s="26" t="str">
        <f>VLOOKUP($A740,'Medical Examinations'!$A:$J,10,FALSE)</f>
        <v>Diabetes</v>
      </c>
      <c r="K740">
        <f>VLOOKUP($A740,'Hospitalisation Details'!$A:$K,6,FALSE)</f>
        <v>13819.49</v>
      </c>
      <c r="L740" t="str">
        <f>VLOOKUP($A740,'Hospitalisation Details'!$A:$K,7,FALSE)</f>
        <v>tier - 3</v>
      </c>
      <c r="M740" t="str">
        <f>VLOOKUP($A740,'Hospitalisation Details'!$A:$K,8,FALSE)</f>
        <v>tier - 2</v>
      </c>
      <c r="N740" t="str">
        <f>VLOOKUP($A740,'Hospitalisation Details'!$A:$K,9,FALSE)</f>
        <v>R1012</v>
      </c>
      <c r="O740">
        <f>VLOOKUP($A740,'Hospitalisation Details'!$A:$K,10,FALSE)</f>
        <v>31754</v>
      </c>
      <c r="P740">
        <f>VLOOKUP($A740,'Hospitalisation Details'!$A:$K,11,FALSE)</f>
        <v>36</v>
      </c>
      <c r="Q740" t="str">
        <f>VLOOKUP($A740,'Customer Names'!$A:$E,4,FALSE)</f>
        <v xml:space="preserve"> Cary J</v>
      </c>
    </row>
    <row r="741" spans="1:17" x14ac:dyDescent="0.25">
      <c r="A741" s="23" t="s">
        <v>1631</v>
      </c>
      <c r="B741" s="48">
        <f>VLOOKUP($A741,'Medical Examinations'!$A:$J,2,FALSE)</f>
        <v>33.479999999999997</v>
      </c>
      <c r="C741" s="48">
        <f>VLOOKUP($A741,'Medical Examinations'!$A:$J,3,FALSE)</f>
        <v>4.74</v>
      </c>
      <c r="D741" s="23" t="str">
        <f>VLOOKUP($A741,'Medical Examinations'!$A:$J,4,FALSE)</f>
        <v>yes</v>
      </c>
      <c r="E741" s="23" t="str">
        <f>VLOOKUP($A741,'Medical Examinations'!$A:$J,5,FALSE)</f>
        <v>No</v>
      </c>
      <c r="F741" s="23" t="str">
        <f>VLOOKUP($A741,'Medical Examinations'!$A:$J,6,FALSE)</f>
        <v>No</v>
      </c>
      <c r="G741" s="23">
        <f>VLOOKUP($A741,'Medical Examinations'!$A:$J,7,FALSE)</f>
        <v>2</v>
      </c>
      <c r="H741" s="23" t="str">
        <f>VLOOKUP($A741,'Medical Examinations'!$A:$J,8,FALSE)</f>
        <v>No</v>
      </c>
      <c r="I741" s="23" t="str">
        <f>VLOOKUP($A741,'Medical Examinations'!$A:$J,9,FALSE)</f>
        <v>Obesity</v>
      </c>
      <c r="J741" s="23" t="str">
        <f>VLOOKUP($A741,'Medical Examinations'!$A:$J,10,FALSE)</f>
        <v>Normal</v>
      </c>
      <c r="K741">
        <f>VLOOKUP($A741,'Hospitalisation Details'!$A:$K,6,FALSE)</f>
        <v>13801.61</v>
      </c>
      <c r="L741" t="str">
        <f>VLOOKUP($A741,'Hospitalisation Details'!$A:$K,7,FALSE)</f>
        <v>tier - 3</v>
      </c>
      <c r="M741" t="str">
        <f>VLOOKUP($A741,'Hospitalisation Details'!$A:$K,8,FALSE)</f>
        <v>tier - 3</v>
      </c>
      <c r="N741" t="str">
        <f>VLOOKUP($A741,'Hospitalisation Details'!$A:$K,9,FALSE)</f>
        <v>R1026</v>
      </c>
      <c r="O741">
        <f>VLOOKUP($A741,'Hospitalisation Details'!$A:$K,10,FALSE)</f>
        <v>24421</v>
      </c>
      <c r="P741">
        <f>VLOOKUP($A741,'Hospitalisation Details'!$A:$K,11,FALSE)</f>
        <v>56</v>
      </c>
      <c r="Q741" t="str">
        <f>VLOOKUP($A741,'Customer Names'!$A:$E,4,FALSE)</f>
        <v xml:space="preserve"> Jill M</v>
      </c>
    </row>
    <row r="742" spans="1:17" x14ac:dyDescent="0.25">
      <c r="A742" s="26" t="s">
        <v>1630</v>
      </c>
      <c r="B742" s="47">
        <f>VLOOKUP($A742,'Medical Examinations'!$A:$J,2,FALSE)</f>
        <v>28.31</v>
      </c>
      <c r="C742" s="47">
        <f>VLOOKUP($A742,'Medical Examinations'!$A:$J,3,FALSE)</f>
        <v>5.96</v>
      </c>
      <c r="D742" s="26" t="str">
        <f>VLOOKUP($A742,'Medical Examinations'!$A:$J,4,FALSE)</f>
        <v>yes</v>
      </c>
      <c r="E742" s="26" t="str">
        <f>VLOOKUP($A742,'Medical Examinations'!$A:$J,5,FALSE)</f>
        <v>No</v>
      </c>
      <c r="F742" s="26" t="str">
        <f>VLOOKUP($A742,'Medical Examinations'!$A:$J,6,FALSE)</f>
        <v>No</v>
      </c>
      <c r="G742" s="26">
        <f>VLOOKUP($A742,'Medical Examinations'!$A:$J,7,FALSE)</f>
        <v>2</v>
      </c>
      <c r="H742" s="26" t="str">
        <f>VLOOKUP($A742,'Medical Examinations'!$A:$J,8,FALSE)</f>
        <v>No</v>
      </c>
      <c r="I742" s="26" t="str">
        <f>VLOOKUP($A742,'Medical Examinations'!$A:$J,9,FALSE)</f>
        <v>Overweight</v>
      </c>
      <c r="J742" s="26" t="str">
        <f>VLOOKUP($A742,'Medical Examinations'!$A:$J,10,FALSE)</f>
        <v>Prediabetes</v>
      </c>
      <c r="K742">
        <f>VLOOKUP($A742,'Hospitalisation Details'!$A:$K,6,FALSE)</f>
        <v>13770.1</v>
      </c>
      <c r="L742" t="str">
        <f>VLOOKUP($A742,'Hospitalisation Details'!$A:$K,7,FALSE)</f>
        <v>tier - 3</v>
      </c>
      <c r="M742" t="str">
        <f>VLOOKUP($A742,'Hospitalisation Details'!$A:$K,8,FALSE)</f>
        <v>tier - 1</v>
      </c>
      <c r="N742" t="str">
        <f>VLOOKUP($A742,'Hospitalisation Details'!$A:$K,9,FALSE)</f>
        <v>R1012</v>
      </c>
      <c r="O742">
        <f>VLOOKUP($A742,'Hospitalisation Details'!$A:$K,10,FALSE)</f>
        <v>21768</v>
      </c>
      <c r="P742">
        <f>VLOOKUP($A742,'Hospitalisation Details'!$A:$K,11,FALSE)</f>
        <v>63</v>
      </c>
      <c r="Q742" t="str">
        <f>VLOOKUP($A742,'Customer Names'!$A:$E,4,FALSE)</f>
        <v xml:space="preserve"> Chris</v>
      </c>
    </row>
    <row r="743" spans="1:17" x14ac:dyDescent="0.25">
      <c r="A743" s="23" t="s">
        <v>1629</v>
      </c>
      <c r="B743" s="48">
        <f>VLOOKUP($A743,'Medical Examinations'!$A:$J,2,FALSE)</f>
        <v>21.565000000000001</v>
      </c>
      <c r="C743" s="48">
        <f>VLOOKUP($A743,'Medical Examinations'!$A:$J,3,FALSE)</f>
        <v>4.95</v>
      </c>
      <c r="D743" s="23" t="str">
        <f>VLOOKUP($A743,'Medical Examinations'!$A:$J,4,FALSE)</f>
        <v>No</v>
      </c>
      <c r="E743" s="23" t="str">
        <f>VLOOKUP($A743,'Medical Examinations'!$A:$J,5,FALSE)</f>
        <v>yes</v>
      </c>
      <c r="F743" s="23" t="str">
        <f>VLOOKUP($A743,'Medical Examinations'!$A:$J,6,FALSE)</f>
        <v>No</v>
      </c>
      <c r="G743" s="23">
        <f>VLOOKUP($A743,'Medical Examinations'!$A:$J,7,FALSE)</f>
        <v>1</v>
      </c>
      <c r="H743" s="23" t="str">
        <f>VLOOKUP($A743,'Medical Examinations'!$A:$J,8,FALSE)</f>
        <v>yes</v>
      </c>
      <c r="I743" s="23" t="str">
        <f>VLOOKUP($A743,'Medical Examinations'!$A:$J,9,FALSE)</f>
        <v>Normal Weight</v>
      </c>
      <c r="J743" s="23" t="str">
        <f>VLOOKUP($A743,'Medical Examinations'!$A:$J,10,FALSE)</f>
        <v>Normal</v>
      </c>
      <c r="K743">
        <f>VLOOKUP($A743,'Hospitalisation Details'!$A:$K,6,FALSE)</f>
        <v>13747.87</v>
      </c>
      <c r="L743" t="str">
        <f>VLOOKUP($A743,'Hospitalisation Details'!$A:$K,7,FALSE)</f>
        <v>tier - 3</v>
      </c>
      <c r="M743" t="str">
        <f>VLOOKUP($A743,'Hospitalisation Details'!$A:$K,8,FALSE)</f>
        <v>tier - 2</v>
      </c>
      <c r="N743" t="str">
        <f>VLOOKUP($A743,'Hospitalisation Details'!$A:$K,9,FALSE)</f>
        <v>R1018</v>
      </c>
      <c r="O743">
        <f>VLOOKUP($A743,'Hospitalisation Details'!$A:$K,10,FALSE)</f>
        <v>38184</v>
      </c>
      <c r="P743">
        <f>VLOOKUP($A743,'Hospitalisation Details'!$A:$K,11,FALSE)</f>
        <v>18</v>
      </c>
      <c r="Q743" t="str">
        <f>VLOOKUP($A743,'Customer Names'!$A:$E,4,FALSE)</f>
        <v xml:space="preserve"> Michael E.</v>
      </c>
    </row>
    <row r="744" spans="1:17" x14ac:dyDescent="0.25">
      <c r="A744" s="26" t="s">
        <v>1628</v>
      </c>
      <c r="B744" s="47">
        <f>VLOOKUP($A744,'Medical Examinations'!$A:$J,2,FALSE)</f>
        <v>35.590000000000003</v>
      </c>
      <c r="C744" s="47">
        <f>VLOOKUP($A744,'Medical Examinations'!$A:$J,3,FALSE)</f>
        <v>5.21</v>
      </c>
      <c r="D744" s="26" t="str">
        <f>VLOOKUP($A744,'Medical Examinations'!$A:$J,4,FALSE)</f>
        <v>yes</v>
      </c>
      <c r="E744" s="26" t="str">
        <f>VLOOKUP($A744,'Medical Examinations'!$A:$J,5,FALSE)</f>
        <v>No</v>
      </c>
      <c r="F744" s="26" t="str">
        <f>VLOOKUP($A744,'Medical Examinations'!$A:$J,6,FALSE)</f>
        <v>Yes</v>
      </c>
      <c r="G744" s="26">
        <f>VLOOKUP($A744,'Medical Examinations'!$A:$J,7,FALSE)</f>
        <v>1</v>
      </c>
      <c r="H744" s="26" t="str">
        <f>VLOOKUP($A744,'Medical Examinations'!$A:$J,8,FALSE)</f>
        <v>No</v>
      </c>
      <c r="I744" s="26" t="str">
        <f>VLOOKUP($A744,'Medical Examinations'!$A:$J,9,FALSE)</f>
        <v>Obesity</v>
      </c>
      <c r="J744" s="26" t="str">
        <f>VLOOKUP($A744,'Medical Examinations'!$A:$J,10,FALSE)</f>
        <v>Normal</v>
      </c>
      <c r="K744">
        <f>VLOOKUP($A744,'Hospitalisation Details'!$A:$K,6,FALSE)</f>
        <v>13746.74</v>
      </c>
      <c r="L744" t="str">
        <f>VLOOKUP($A744,'Hospitalisation Details'!$A:$K,7,FALSE)</f>
        <v>tier - 3</v>
      </c>
      <c r="M744" t="str">
        <f>VLOOKUP($A744,'Hospitalisation Details'!$A:$K,8,FALSE)</f>
        <v>tier - 2</v>
      </c>
      <c r="N744" t="str">
        <f>VLOOKUP($A744,'Hospitalisation Details'!$A:$K,9,FALSE)</f>
        <v>R1026</v>
      </c>
      <c r="O744">
        <f>VLOOKUP($A744,'Hospitalisation Details'!$A:$K,10,FALSE)</f>
        <v>25499</v>
      </c>
      <c r="P744">
        <f>VLOOKUP($A744,'Hospitalisation Details'!$A:$K,11,FALSE)</f>
        <v>53</v>
      </c>
      <c r="Q744" t="str">
        <f>VLOOKUP($A744,'Customer Names'!$A:$E,4,FALSE)</f>
        <v xml:space="preserve"> Lauren</v>
      </c>
    </row>
    <row r="745" spans="1:17" x14ac:dyDescent="0.25">
      <c r="A745" s="23" t="s">
        <v>1627</v>
      </c>
      <c r="B745" s="48">
        <f>VLOOKUP($A745,'Medical Examinations'!$A:$J,2,FALSE)</f>
        <v>43.44</v>
      </c>
      <c r="C745" s="48">
        <f>VLOOKUP($A745,'Medical Examinations'!$A:$J,3,FALSE)</f>
        <v>4.8600000000000003</v>
      </c>
      <c r="D745" s="23" t="str">
        <f>VLOOKUP($A745,'Medical Examinations'!$A:$J,4,FALSE)</f>
        <v>yes</v>
      </c>
      <c r="E745" s="23" t="str">
        <f>VLOOKUP($A745,'Medical Examinations'!$A:$J,5,FALSE)</f>
        <v>No</v>
      </c>
      <c r="F745" s="23" t="str">
        <f>VLOOKUP($A745,'Medical Examinations'!$A:$J,6,FALSE)</f>
        <v>No</v>
      </c>
      <c r="G745" s="23">
        <f>VLOOKUP($A745,'Medical Examinations'!$A:$J,7,FALSE)</f>
        <v>0</v>
      </c>
      <c r="H745" s="23" t="str">
        <f>VLOOKUP($A745,'Medical Examinations'!$A:$J,8,FALSE)</f>
        <v>No</v>
      </c>
      <c r="I745" s="23" t="str">
        <f>VLOOKUP($A745,'Medical Examinations'!$A:$J,9,FALSE)</f>
        <v>Obesity</v>
      </c>
      <c r="J745" s="23" t="str">
        <f>VLOOKUP($A745,'Medical Examinations'!$A:$J,10,FALSE)</f>
        <v>Normal</v>
      </c>
      <c r="K745">
        <f>VLOOKUP($A745,'Hospitalisation Details'!$A:$K,6,FALSE)</f>
        <v>13726.21</v>
      </c>
      <c r="L745" t="str">
        <f>VLOOKUP($A745,'Hospitalisation Details'!$A:$K,7,FALSE)</f>
        <v>tier - 3</v>
      </c>
      <c r="M745" t="str">
        <f>VLOOKUP($A745,'Hospitalisation Details'!$A:$K,8,FALSE)</f>
        <v>tier - 3</v>
      </c>
      <c r="N745" t="str">
        <f>VLOOKUP($A745,'Hospitalisation Details'!$A:$K,9,FALSE)</f>
        <v>R1026</v>
      </c>
      <c r="O745">
        <f>VLOOKUP($A745,'Hospitalisation Details'!$A:$K,10,FALSE)</f>
        <v>31288</v>
      </c>
      <c r="P745">
        <f>VLOOKUP($A745,'Hospitalisation Details'!$A:$K,11,FALSE)</f>
        <v>37</v>
      </c>
      <c r="Q745" t="str">
        <f>VLOOKUP($A745,'Customer Names'!$A:$E,4,FALSE)</f>
        <v xml:space="preserve"> Kathryn E</v>
      </c>
    </row>
    <row r="746" spans="1:17" x14ac:dyDescent="0.25">
      <c r="A746" s="26" t="s">
        <v>1626</v>
      </c>
      <c r="B746" s="47">
        <f>VLOOKUP($A746,'Medical Examinations'!$A:$J,2,FALSE)</f>
        <v>21.754999999999999</v>
      </c>
      <c r="C746" s="47">
        <f>VLOOKUP($A746,'Medical Examinations'!$A:$J,3,FALSE)</f>
        <v>7.79</v>
      </c>
      <c r="D746" s="26" t="str">
        <f>VLOOKUP($A746,'Medical Examinations'!$A:$J,4,FALSE)</f>
        <v>yes</v>
      </c>
      <c r="E746" s="26" t="str">
        <f>VLOOKUP($A746,'Medical Examinations'!$A:$J,5,FALSE)</f>
        <v>No</v>
      </c>
      <c r="F746" s="26" t="str">
        <f>VLOOKUP($A746,'Medical Examinations'!$A:$J,6,FALSE)</f>
        <v>No</v>
      </c>
      <c r="G746" s="26">
        <f>VLOOKUP($A746,'Medical Examinations'!$A:$J,7,FALSE)</f>
        <v>0</v>
      </c>
      <c r="H746" s="26" t="str">
        <f>VLOOKUP($A746,'Medical Examinations'!$A:$J,8,FALSE)</f>
        <v>No</v>
      </c>
      <c r="I746" s="26" t="str">
        <f>VLOOKUP($A746,'Medical Examinations'!$A:$J,9,FALSE)</f>
        <v>Normal Weight</v>
      </c>
      <c r="J746" s="26" t="str">
        <f>VLOOKUP($A746,'Medical Examinations'!$A:$J,10,FALSE)</f>
        <v>Diabetes</v>
      </c>
      <c r="K746">
        <f>VLOOKUP($A746,'Hospitalisation Details'!$A:$K,6,FALSE)</f>
        <v>13725.47</v>
      </c>
      <c r="L746" t="str">
        <f>VLOOKUP($A746,'Hospitalisation Details'!$A:$K,7,FALSE)</f>
        <v>tier - 3</v>
      </c>
      <c r="M746" t="str">
        <f>VLOOKUP($A746,'Hospitalisation Details'!$A:$K,8,FALSE)</f>
        <v>tier - 2</v>
      </c>
      <c r="N746" t="str">
        <f>VLOOKUP($A746,'Hospitalisation Details'!$A:$K,9,FALSE)</f>
        <v>R1024</v>
      </c>
      <c r="O746">
        <f>VLOOKUP($A746,'Hospitalisation Details'!$A:$K,10,FALSE)</f>
        <v>29800</v>
      </c>
      <c r="P746">
        <f>VLOOKUP($A746,'Hospitalisation Details'!$A:$K,11,FALSE)</f>
        <v>41</v>
      </c>
      <c r="Q746" t="str">
        <f>VLOOKUP($A746,'Customer Names'!$A:$E,4,FALSE)</f>
        <v xml:space="preserve"> Polly</v>
      </c>
    </row>
    <row r="747" spans="1:17" x14ac:dyDescent="0.25">
      <c r="A747" s="23" t="s">
        <v>1625</v>
      </c>
      <c r="B747" s="48">
        <f>VLOOKUP($A747,'Medical Examinations'!$A:$J,2,FALSE)</f>
        <v>44.55</v>
      </c>
      <c r="C747" s="48">
        <f>VLOOKUP($A747,'Medical Examinations'!$A:$J,3,FALSE)</f>
        <v>7.12</v>
      </c>
      <c r="D747" s="23" t="str">
        <f>VLOOKUP($A747,'Medical Examinations'!$A:$J,4,FALSE)</f>
        <v>yes</v>
      </c>
      <c r="E747" s="23" t="str">
        <f>VLOOKUP($A747,'Medical Examinations'!$A:$J,5,FALSE)</f>
        <v>No</v>
      </c>
      <c r="F747" s="23" t="str">
        <f>VLOOKUP($A747,'Medical Examinations'!$A:$J,6,FALSE)</f>
        <v>No</v>
      </c>
      <c r="G747" s="23">
        <f>VLOOKUP($A747,'Medical Examinations'!$A:$J,7,FALSE)</f>
        <v>1</v>
      </c>
      <c r="H747" s="23" t="str">
        <f>VLOOKUP($A747,'Medical Examinations'!$A:$J,8,FALSE)</f>
        <v>No</v>
      </c>
      <c r="I747" s="23" t="str">
        <f>VLOOKUP($A747,'Medical Examinations'!$A:$J,9,FALSE)</f>
        <v>Obesity</v>
      </c>
      <c r="J747" s="23" t="str">
        <f>VLOOKUP($A747,'Medical Examinations'!$A:$J,10,FALSE)</f>
        <v>Diabetes</v>
      </c>
      <c r="K747">
        <f>VLOOKUP($A747,'Hospitalisation Details'!$A:$K,6,FALSE)</f>
        <v>13714.55</v>
      </c>
      <c r="L747" t="str">
        <f>VLOOKUP($A747,'Hospitalisation Details'!$A:$K,7,FALSE)</f>
        <v>tier - 3</v>
      </c>
      <c r="M747" t="str">
        <f>VLOOKUP($A747,'Hospitalisation Details'!$A:$K,8,FALSE)</f>
        <v>tier - 2</v>
      </c>
      <c r="N747" t="str">
        <f>VLOOKUP($A747,'Hospitalisation Details'!$A:$K,9,FALSE)</f>
        <v>R1023</v>
      </c>
      <c r="O747">
        <f>VLOOKUP($A747,'Hospitalisation Details'!$A:$K,10,FALSE)</f>
        <v>31740</v>
      </c>
      <c r="P747">
        <f>VLOOKUP($A747,'Hospitalisation Details'!$A:$K,11,FALSE)</f>
        <v>36</v>
      </c>
      <c r="Q747" t="str">
        <f>VLOOKUP($A747,'Customer Names'!$A:$E,4,FALSE)</f>
        <v xml:space="preserve"> Mark H.</v>
      </c>
    </row>
    <row r="748" spans="1:17" x14ac:dyDescent="0.25">
      <c r="A748" s="26" t="s">
        <v>1624</v>
      </c>
      <c r="B748" s="47">
        <f>VLOOKUP($A748,'Medical Examinations'!$A:$J,2,FALSE)</f>
        <v>43.32</v>
      </c>
      <c r="C748" s="47">
        <f>VLOOKUP($A748,'Medical Examinations'!$A:$J,3,FALSE)</f>
        <v>4.67</v>
      </c>
      <c r="D748" s="26" t="str">
        <f>VLOOKUP($A748,'Medical Examinations'!$A:$J,4,FALSE)</f>
        <v>yes</v>
      </c>
      <c r="E748" s="26" t="str">
        <f>VLOOKUP($A748,'Medical Examinations'!$A:$J,5,FALSE)</f>
        <v>No</v>
      </c>
      <c r="F748" s="26" t="str">
        <f>VLOOKUP($A748,'Medical Examinations'!$A:$J,6,FALSE)</f>
        <v>No</v>
      </c>
      <c r="G748" s="26">
        <f>VLOOKUP($A748,'Medical Examinations'!$A:$J,7,FALSE)</f>
        <v>0</v>
      </c>
      <c r="H748" s="26" t="str">
        <f>VLOOKUP($A748,'Medical Examinations'!$A:$J,8,FALSE)</f>
        <v>No</v>
      </c>
      <c r="I748" s="26" t="str">
        <f>VLOOKUP($A748,'Medical Examinations'!$A:$J,9,FALSE)</f>
        <v>Obesity</v>
      </c>
      <c r="J748" s="26" t="str">
        <f>VLOOKUP($A748,'Medical Examinations'!$A:$J,10,FALSE)</f>
        <v>Normal</v>
      </c>
      <c r="K748">
        <f>VLOOKUP($A748,'Hospitalisation Details'!$A:$K,6,FALSE)</f>
        <v>13685.51</v>
      </c>
      <c r="L748" t="str">
        <f>VLOOKUP($A748,'Hospitalisation Details'!$A:$K,7,FALSE)</f>
        <v>tier - 3</v>
      </c>
      <c r="M748" t="str">
        <f>VLOOKUP($A748,'Hospitalisation Details'!$A:$K,8,FALSE)</f>
        <v>tier - 1</v>
      </c>
      <c r="N748" t="str">
        <f>VLOOKUP($A748,'Hospitalisation Details'!$A:$K,9,FALSE)</f>
        <v>R1026</v>
      </c>
      <c r="O748">
        <f>VLOOKUP($A748,'Hospitalisation Details'!$A:$K,10,FALSE)</f>
        <v>31304</v>
      </c>
      <c r="P748">
        <f>VLOOKUP($A748,'Hospitalisation Details'!$A:$K,11,FALSE)</f>
        <v>37</v>
      </c>
      <c r="Q748" t="str">
        <f>VLOOKUP($A748,'Customer Names'!$A:$E,4,FALSE)</f>
        <v xml:space="preserve"> Jessie M.</v>
      </c>
    </row>
    <row r="749" spans="1:17" x14ac:dyDescent="0.25">
      <c r="A749" s="23" t="s">
        <v>1623</v>
      </c>
      <c r="B749" s="48">
        <f>VLOOKUP($A749,'Medical Examinations'!$A:$J,2,FALSE)</f>
        <v>31.23</v>
      </c>
      <c r="C749" s="48">
        <f>VLOOKUP($A749,'Medical Examinations'!$A:$J,3,FALSE)</f>
        <v>9.1199999999999992</v>
      </c>
      <c r="D749" s="23" t="str">
        <f>VLOOKUP($A749,'Medical Examinations'!$A:$J,4,FALSE)</f>
        <v>yes</v>
      </c>
      <c r="E749" s="23" t="str">
        <f>VLOOKUP($A749,'Medical Examinations'!$A:$J,5,FALSE)</f>
        <v>No</v>
      </c>
      <c r="F749" s="23" t="str">
        <f>VLOOKUP($A749,'Medical Examinations'!$A:$J,6,FALSE)</f>
        <v>Yes</v>
      </c>
      <c r="G749" s="23">
        <f>VLOOKUP($A749,'Medical Examinations'!$A:$J,7,FALSE)</f>
        <v>1</v>
      </c>
      <c r="H749" s="23" t="str">
        <f>VLOOKUP($A749,'Medical Examinations'!$A:$J,8,FALSE)</f>
        <v>No</v>
      </c>
      <c r="I749" s="23" t="str">
        <f>VLOOKUP($A749,'Medical Examinations'!$A:$J,9,FALSE)</f>
        <v>Obesity</v>
      </c>
      <c r="J749" s="23" t="str">
        <f>VLOOKUP($A749,'Medical Examinations'!$A:$J,10,FALSE)</f>
        <v>Diabetes</v>
      </c>
      <c r="K749">
        <f>VLOOKUP($A749,'Hospitalisation Details'!$A:$K,6,FALSE)</f>
        <v>13677.68</v>
      </c>
      <c r="L749" t="str">
        <f>VLOOKUP($A749,'Hospitalisation Details'!$A:$K,7,FALSE)</f>
        <v>tier - 3</v>
      </c>
      <c r="M749" t="str">
        <f>VLOOKUP($A749,'Hospitalisation Details'!$A:$K,8,FALSE)</f>
        <v>tier - 2</v>
      </c>
      <c r="N749" t="str">
        <f>VLOOKUP($A749,'Hospitalisation Details'!$A:$K,9,FALSE)</f>
        <v>R1021</v>
      </c>
      <c r="O749">
        <f>VLOOKUP($A749,'Hospitalisation Details'!$A:$K,10,FALSE)</f>
        <v>23227</v>
      </c>
      <c r="P749">
        <f>VLOOKUP($A749,'Hospitalisation Details'!$A:$K,11,FALSE)</f>
        <v>59</v>
      </c>
      <c r="Q749" t="str">
        <f>VLOOKUP($A749,'Customer Names'!$A:$E,4,FALSE)</f>
        <v xml:space="preserve"> Chris</v>
      </c>
    </row>
    <row r="750" spans="1:17" x14ac:dyDescent="0.25">
      <c r="A750" s="26" t="s">
        <v>1622</v>
      </c>
      <c r="B750" s="47">
        <f>VLOOKUP($A750,'Medical Examinations'!$A:$J,2,FALSE)</f>
        <v>42.81</v>
      </c>
      <c r="C750" s="47">
        <f>VLOOKUP($A750,'Medical Examinations'!$A:$J,3,FALSE)</f>
        <v>4.1500000000000004</v>
      </c>
      <c r="D750" s="26" t="str">
        <f>VLOOKUP($A750,'Medical Examinations'!$A:$J,4,FALSE)</f>
        <v>No</v>
      </c>
      <c r="E750" s="26" t="str">
        <f>VLOOKUP($A750,'Medical Examinations'!$A:$J,5,FALSE)</f>
        <v>No</v>
      </c>
      <c r="F750" s="26" t="str">
        <f>VLOOKUP($A750,'Medical Examinations'!$A:$J,6,FALSE)</f>
        <v>No</v>
      </c>
      <c r="G750" s="26">
        <f>VLOOKUP($A750,'Medical Examinations'!$A:$J,7,FALSE)</f>
        <v>1</v>
      </c>
      <c r="H750" s="26" t="str">
        <f>VLOOKUP($A750,'Medical Examinations'!$A:$J,8,FALSE)</f>
        <v>No</v>
      </c>
      <c r="I750" s="26" t="str">
        <f>VLOOKUP($A750,'Medical Examinations'!$A:$J,9,FALSE)</f>
        <v>Obesity</v>
      </c>
      <c r="J750" s="26" t="str">
        <f>VLOOKUP($A750,'Medical Examinations'!$A:$J,10,FALSE)</f>
        <v>Normal</v>
      </c>
      <c r="K750">
        <f>VLOOKUP($A750,'Hospitalisation Details'!$A:$K,6,FALSE)</f>
        <v>13638.06</v>
      </c>
      <c r="L750" t="str">
        <f>VLOOKUP($A750,'Hospitalisation Details'!$A:$K,7,FALSE)</f>
        <v>tier - 3</v>
      </c>
      <c r="M750" t="str">
        <f>VLOOKUP($A750,'Hospitalisation Details'!$A:$K,8,FALSE)</f>
        <v>tier - 3</v>
      </c>
      <c r="N750" t="str">
        <f>VLOOKUP($A750,'Hospitalisation Details'!$A:$K,9,FALSE)</f>
        <v>R1023</v>
      </c>
      <c r="O750">
        <f>VLOOKUP($A750,'Hospitalisation Details'!$A:$K,10,FALSE)</f>
        <v>30883</v>
      </c>
      <c r="P750">
        <f>VLOOKUP($A750,'Hospitalisation Details'!$A:$K,11,FALSE)</f>
        <v>38</v>
      </c>
      <c r="Q750" t="str">
        <f>VLOOKUP($A750,'Customer Names'!$A:$E,4,FALSE)</f>
        <v xml:space="preserve"> Daniel</v>
      </c>
    </row>
    <row r="751" spans="1:17" x14ac:dyDescent="0.25">
      <c r="A751" s="23" t="s">
        <v>1621</v>
      </c>
      <c r="B751" s="48">
        <f>VLOOKUP($A751,'Medical Examinations'!$A:$J,2,FALSE)</f>
        <v>35.909999999999997</v>
      </c>
      <c r="C751" s="48">
        <f>VLOOKUP($A751,'Medical Examinations'!$A:$J,3,FALSE)</f>
        <v>6.72</v>
      </c>
      <c r="D751" s="23" t="str">
        <f>VLOOKUP($A751,'Medical Examinations'!$A:$J,4,FALSE)</f>
        <v>yes</v>
      </c>
      <c r="E751" s="23" t="str">
        <f>VLOOKUP($A751,'Medical Examinations'!$A:$J,5,FALSE)</f>
        <v>No</v>
      </c>
      <c r="F751" s="23" t="str">
        <f>VLOOKUP($A751,'Medical Examinations'!$A:$J,6,FALSE)</f>
        <v>No</v>
      </c>
      <c r="G751" s="23">
        <f>VLOOKUP($A751,'Medical Examinations'!$A:$J,7,FALSE)</f>
        <v>2</v>
      </c>
      <c r="H751" s="23" t="str">
        <f>VLOOKUP($A751,'Medical Examinations'!$A:$J,8,FALSE)</f>
        <v>No</v>
      </c>
      <c r="I751" s="23" t="str">
        <f>VLOOKUP($A751,'Medical Examinations'!$A:$J,9,FALSE)</f>
        <v>Obesity</v>
      </c>
      <c r="J751" s="23" t="str">
        <f>VLOOKUP($A751,'Medical Examinations'!$A:$J,10,FALSE)</f>
        <v>Diabetes</v>
      </c>
      <c r="K751">
        <f>VLOOKUP($A751,'Hospitalisation Details'!$A:$K,6,FALSE)</f>
        <v>13635.64</v>
      </c>
      <c r="L751" t="str">
        <f>VLOOKUP($A751,'Hospitalisation Details'!$A:$K,7,FALSE)</f>
        <v>tier - 3</v>
      </c>
      <c r="M751" t="str">
        <f>VLOOKUP($A751,'Hospitalisation Details'!$A:$K,8,FALSE)</f>
        <v>tier - 3</v>
      </c>
      <c r="N751" t="str">
        <f>VLOOKUP($A751,'Hospitalisation Details'!$A:$K,9,FALSE)</f>
        <v>R1024</v>
      </c>
      <c r="O751">
        <f>VLOOKUP($A751,'Hospitalisation Details'!$A:$K,10,FALSE)</f>
        <v>22639</v>
      </c>
      <c r="P751">
        <f>VLOOKUP($A751,'Hospitalisation Details'!$A:$K,11,FALSE)</f>
        <v>61</v>
      </c>
      <c r="Q751" t="str">
        <f>VLOOKUP($A751,'Customer Names'!$A:$E,4,FALSE)</f>
        <v xml:space="preserve"> Megan</v>
      </c>
    </row>
    <row r="752" spans="1:17" x14ac:dyDescent="0.25">
      <c r="A752" s="26" t="s">
        <v>1620</v>
      </c>
      <c r="B752" s="47">
        <f>VLOOKUP($A752,'Medical Examinations'!$A:$J,2,FALSE)</f>
        <v>36.65</v>
      </c>
      <c r="C752" s="47">
        <f>VLOOKUP($A752,'Medical Examinations'!$A:$J,3,FALSE)</f>
        <v>5.01</v>
      </c>
      <c r="D752" s="26" t="str">
        <f>VLOOKUP($A752,'Medical Examinations'!$A:$J,4,FALSE)</f>
        <v>yes</v>
      </c>
      <c r="E752" s="26" t="str">
        <f>VLOOKUP($A752,'Medical Examinations'!$A:$J,5,FALSE)</f>
        <v>No</v>
      </c>
      <c r="F752" s="26" t="str">
        <f>VLOOKUP($A752,'Medical Examinations'!$A:$J,6,FALSE)</f>
        <v>Yes</v>
      </c>
      <c r="G752" s="26">
        <f>VLOOKUP($A752,'Medical Examinations'!$A:$J,7,FALSE)</f>
        <v>1</v>
      </c>
      <c r="H752" s="26" t="str">
        <f>VLOOKUP($A752,'Medical Examinations'!$A:$J,8,FALSE)</f>
        <v>No</v>
      </c>
      <c r="I752" s="26" t="str">
        <f>VLOOKUP($A752,'Medical Examinations'!$A:$J,9,FALSE)</f>
        <v>Obesity</v>
      </c>
      <c r="J752" s="26" t="str">
        <f>VLOOKUP($A752,'Medical Examinations'!$A:$J,10,FALSE)</f>
        <v>Normal</v>
      </c>
      <c r="K752">
        <f>VLOOKUP($A752,'Hospitalisation Details'!$A:$K,6,FALSE)</f>
        <v>13622.01</v>
      </c>
      <c r="L752" t="str">
        <f>VLOOKUP($A752,'Hospitalisation Details'!$A:$K,7,FALSE)</f>
        <v>tier - 3</v>
      </c>
      <c r="M752" t="str">
        <f>VLOOKUP($A752,'Hospitalisation Details'!$A:$K,8,FALSE)</f>
        <v>tier - 3</v>
      </c>
      <c r="N752" t="str">
        <f>VLOOKUP($A752,'Hospitalisation Details'!$A:$K,9,FALSE)</f>
        <v>R1012</v>
      </c>
      <c r="O752">
        <f>VLOOKUP($A752,'Hospitalisation Details'!$A:$K,10,FALSE)</f>
        <v>25410</v>
      </c>
      <c r="P752">
        <f>VLOOKUP($A752,'Hospitalisation Details'!$A:$K,11,FALSE)</f>
        <v>53</v>
      </c>
      <c r="Q752" t="str">
        <f>VLOOKUP($A752,'Customer Names'!$A:$E,4,FALSE)</f>
        <v xml:space="preserve"> Kevin</v>
      </c>
    </row>
    <row r="753" spans="1:17" x14ac:dyDescent="0.25">
      <c r="A753" s="23" t="s">
        <v>1619</v>
      </c>
      <c r="B753" s="48">
        <f>VLOOKUP($A753,'Medical Examinations'!$A:$J,2,FALSE)</f>
        <v>22.04</v>
      </c>
      <c r="C753" s="48">
        <f>VLOOKUP($A753,'Medical Examinations'!$A:$J,3,FALSE)</f>
        <v>10.9</v>
      </c>
      <c r="D753" s="23" t="str">
        <f>VLOOKUP($A753,'Medical Examinations'!$A:$J,4,FALSE)</f>
        <v>yes</v>
      </c>
      <c r="E753" s="23" t="str">
        <f>VLOOKUP($A753,'Medical Examinations'!$A:$J,5,FALSE)</f>
        <v>No</v>
      </c>
      <c r="F753" s="23" t="str">
        <f>VLOOKUP($A753,'Medical Examinations'!$A:$J,6,FALSE)</f>
        <v>No</v>
      </c>
      <c r="G753" s="23">
        <f>VLOOKUP($A753,'Medical Examinations'!$A:$J,7,FALSE)</f>
        <v>2</v>
      </c>
      <c r="H753" s="23" t="str">
        <f>VLOOKUP($A753,'Medical Examinations'!$A:$J,8,FALSE)</f>
        <v>No</v>
      </c>
      <c r="I753" s="23" t="str">
        <f>VLOOKUP($A753,'Medical Examinations'!$A:$J,9,FALSE)</f>
        <v>Normal Weight</v>
      </c>
      <c r="J753" s="23" t="str">
        <f>VLOOKUP($A753,'Medical Examinations'!$A:$J,10,FALSE)</f>
        <v>Diabetes</v>
      </c>
      <c r="K753">
        <f>VLOOKUP($A753,'Hospitalisation Details'!$A:$K,6,FALSE)</f>
        <v>13616.36</v>
      </c>
      <c r="L753" t="str">
        <f>VLOOKUP($A753,'Hospitalisation Details'!$A:$K,7,FALSE)</f>
        <v>tier - 3</v>
      </c>
      <c r="M753" t="str">
        <f>VLOOKUP($A753,'Hospitalisation Details'!$A:$K,8,FALSE)</f>
        <v>tier - 3</v>
      </c>
      <c r="N753" t="str">
        <f>VLOOKUP($A753,'Hospitalisation Details'!$A:$K,9,FALSE)</f>
        <v>R1024</v>
      </c>
      <c r="O753">
        <f>VLOOKUP($A753,'Hospitalisation Details'!$A:$K,10,FALSE)</f>
        <v>22603</v>
      </c>
      <c r="P753">
        <f>VLOOKUP($A753,'Hospitalisation Details'!$A:$K,11,FALSE)</f>
        <v>61</v>
      </c>
      <c r="Q753" t="str">
        <f>VLOOKUP($A753,'Customer Names'!$A:$E,4,FALSE)</f>
        <v xml:space="preserve"> Caroline S.</v>
      </c>
    </row>
    <row r="754" spans="1:17" x14ac:dyDescent="0.25">
      <c r="A754" s="26" t="s">
        <v>1618</v>
      </c>
      <c r="B754" s="47">
        <f>VLOOKUP($A754,'Medical Examinations'!$A:$J,2,FALSE)</f>
        <v>31.824999999999999</v>
      </c>
      <c r="C754" s="47">
        <f>VLOOKUP($A754,'Medical Examinations'!$A:$J,3,FALSE)</f>
        <v>5.52</v>
      </c>
      <c r="D754" s="26" t="str">
        <f>VLOOKUP($A754,'Medical Examinations'!$A:$J,4,FALSE)</f>
        <v>yes</v>
      </c>
      <c r="E754" s="26" t="str">
        <f>VLOOKUP($A754,'Medical Examinations'!$A:$J,5,FALSE)</f>
        <v>No</v>
      </c>
      <c r="F754" s="26" t="str">
        <f>VLOOKUP($A754,'Medical Examinations'!$A:$J,6,FALSE)</f>
        <v>No</v>
      </c>
      <c r="G754" s="26">
        <f>VLOOKUP($A754,'Medical Examinations'!$A:$J,7,FALSE)</f>
        <v>1</v>
      </c>
      <c r="H754" s="26" t="str">
        <f>VLOOKUP($A754,'Medical Examinations'!$A:$J,8,FALSE)</f>
        <v>No</v>
      </c>
      <c r="I754" s="26" t="str">
        <f>VLOOKUP($A754,'Medical Examinations'!$A:$J,9,FALSE)</f>
        <v>Obesity</v>
      </c>
      <c r="J754" s="26" t="str">
        <f>VLOOKUP($A754,'Medical Examinations'!$A:$J,10,FALSE)</f>
        <v>Normal</v>
      </c>
      <c r="K754">
        <f>VLOOKUP($A754,'Hospitalisation Details'!$A:$K,6,FALSE)</f>
        <v>13607.37</v>
      </c>
      <c r="L754" t="str">
        <f>VLOOKUP($A754,'Hospitalisation Details'!$A:$K,7,FALSE)</f>
        <v>tier - 3</v>
      </c>
      <c r="M754" t="str">
        <f>VLOOKUP($A754,'Hospitalisation Details'!$A:$K,8,FALSE)</f>
        <v>tier - 1</v>
      </c>
      <c r="N754" t="str">
        <f>VLOOKUP($A754,'Hospitalisation Details'!$A:$K,9,FALSE)</f>
        <v>R1024</v>
      </c>
      <c r="O754">
        <f>VLOOKUP($A754,'Hospitalisation Details'!$A:$K,10,FALSE)</f>
        <v>23630</v>
      </c>
      <c r="P754">
        <f>VLOOKUP($A754,'Hospitalisation Details'!$A:$K,11,FALSE)</f>
        <v>58</v>
      </c>
      <c r="Q754" t="str">
        <f>VLOOKUP($A754,'Customer Names'!$A:$E,4,FALSE)</f>
        <v xml:space="preserve"> Nuta</v>
      </c>
    </row>
    <row r="755" spans="1:17" x14ac:dyDescent="0.25">
      <c r="A755" s="23" t="s">
        <v>1617</v>
      </c>
      <c r="B755" s="48">
        <f>VLOOKUP($A755,'Medical Examinations'!$A:$J,2,FALSE)</f>
        <v>53.58</v>
      </c>
      <c r="C755" s="48">
        <f>VLOOKUP($A755,'Medical Examinations'!$A:$J,3,FALSE)</f>
        <v>4.55</v>
      </c>
      <c r="D755" s="23" t="str">
        <f>VLOOKUP($A755,'Medical Examinations'!$A:$J,4,FALSE)</f>
        <v>No</v>
      </c>
      <c r="E755" s="23" t="str">
        <f>VLOOKUP($A755,'Medical Examinations'!$A:$J,5,FALSE)</f>
        <v>No</v>
      </c>
      <c r="F755" s="23" t="str">
        <f>VLOOKUP($A755,'Medical Examinations'!$A:$J,6,FALSE)</f>
        <v>No</v>
      </c>
      <c r="G755" s="23">
        <f>VLOOKUP($A755,'Medical Examinations'!$A:$J,7,FALSE)</f>
        <v>1</v>
      </c>
      <c r="H755" s="23" t="str">
        <f>VLOOKUP($A755,'Medical Examinations'!$A:$J,8,FALSE)</f>
        <v>No</v>
      </c>
      <c r="I755" s="23" t="str">
        <f>VLOOKUP($A755,'Medical Examinations'!$A:$J,9,FALSE)</f>
        <v>Obesity</v>
      </c>
      <c r="J755" s="23" t="str">
        <f>VLOOKUP($A755,'Medical Examinations'!$A:$J,10,FALSE)</f>
        <v>Normal</v>
      </c>
      <c r="K755">
        <f>VLOOKUP($A755,'Hospitalisation Details'!$A:$K,6,FALSE)</f>
        <v>13588.17</v>
      </c>
      <c r="L755" t="str">
        <f>VLOOKUP($A755,'Hospitalisation Details'!$A:$K,7,FALSE)</f>
        <v>tier - 3</v>
      </c>
      <c r="M755" t="str">
        <f>VLOOKUP($A755,'Hospitalisation Details'!$A:$K,8,FALSE)</f>
        <v>tier - 1</v>
      </c>
      <c r="N755" t="str">
        <f>VLOOKUP($A755,'Hospitalisation Details'!$A:$K,9,FALSE)</f>
        <v>R1012</v>
      </c>
      <c r="O755">
        <f>VLOOKUP($A755,'Hospitalisation Details'!$A:$K,10,FALSE)</f>
        <v>33830</v>
      </c>
      <c r="P755">
        <f>VLOOKUP($A755,'Hospitalisation Details'!$A:$K,11,FALSE)</f>
        <v>30</v>
      </c>
      <c r="Q755" t="str">
        <f>VLOOKUP($A755,'Customer Names'!$A:$E,4,FALSE)</f>
        <v xml:space="preserve"> Margie</v>
      </c>
    </row>
    <row r="756" spans="1:17" x14ac:dyDescent="0.25">
      <c r="A756" s="26" t="s">
        <v>1616</v>
      </c>
      <c r="B756" s="47">
        <f>VLOOKUP($A756,'Medical Examinations'!$A:$J,2,FALSE)</f>
        <v>34.299999999999997</v>
      </c>
      <c r="C756" s="47">
        <f>VLOOKUP($A756,'Medical Examinations'!$A:$J,3,FALSE)</f>
        <v>11.76</v>
      </c>
      <c r="D756" s="26" t="str">
        <f>VLOOKUP($A756,'Medical Examinations'!$A:$J,4,FALSE)</f>
        <v>No</v>
      </c>
      <c r="E756" s="26" t="str">
        <f>VLOOKUP($A756,'Medical Examinations'!$A:$J,5,FALSE)</f>
        <v>No</v>
      </c>
      <c r="F756" s="26" t="str">
        <f>VLOOKUP($A756,'Medical Examinations'!$A:$J,6,FALSE)</f>
        <v>No</v>
      </c>
      <c r="G756" s="26">
        <f>VLOOKUP($A756,'Medical Examinations'!$A:$J,7,FALSE)</f>
        <v>0</v>
      </c>
      <c r="H756" s="26" t="str">
        <f>VLOOKUP($A756,'Medical Examinations'!$A:$J,8,FALSE)</f>
        <v>No</v>
      </c>
      <c r="I756" s="26" t="str">
        <f>VLOOKUP($A756,'Medical Examinations'!$A:$J,9,FALSE)</f>
        <v>Obesity</v>
      </c>
      <c r="J756" s="26" t="str">
        <f>VLOOKUP($A756,'Medical Examinations'!$A:$J,10,FALSE)</f>
        <v>Diabetes</v>
      </c>
      <c r="K756">
        <f>VLOOKUP($A756,'Hospitalisation Details'!$A:$K,6,FALSE)</f>
        <v>13566.04</v>
      </c>
      <c r="L756" t="str">
        <f>VLOOKUP($A756,'Hospitalisation Details'!$A:$K,7,FALSE)</f>
        <v>tier - 3</v>
      </c>
      <c r="M756" t="str">
        <f>VLOOKUP($A756,'Hospitalisation Details'!$A:$K,8,FALSE)</f>
        <v>tier - 3</v>
      </c>
      <c r="N756" t="str">
        <f>VLOOKUP($A756,'Hospitalisation Details'!$A:$K,9,FALSE)</f>
        <v>R1026</v>
      </c>
      <c r="O756">
        <f>VLOOKUP($A756,'Hospitalisation Details'!$A:$K,10,FALSE)</f>
        <v>25034</v>
      </c>
      <c r="P756">
        <f>VLOOKUP($A756,'Hospitalisation Details'!$A:$K,11,FALSE)</f>
        <v>54</v>
      </c>
      <c r="Q756" t="str">
        <f>VLOOKUP($A756,'Customer Names'!$A:$E,4,FALSE)</f>
        <v xml:space="preserve"> Heidi</v>
      </c>
    </row>
    <row r="757" spans="1:17" x14ac:dyDescent="0.25">
      <c r="A757" s="23" t="s">
        <v>1615</v>
      </c>
      <c r="B757" s="48">
        <f>VLOOKUP($A757,'Medical Examinations'!$A:$J,2,FALSE)</f>
        <v>32.11</v>
      </c>
      <c r="C757" s="48">
        <f>VLOOKUP($A757,'Medical Examinations'!$A:$J,3,FALSE)</f>
        <v>7.06</v>
      </c>
      <c r="D757" s="23" t="str">
        <f>VLOOKUP($A757,'Medical Examinations'!$A:$J,4,FALSE)</f>
        <v>No</v>
      </c>
      <c r="E757" s="23" t="str">
        <f>VLOOKUP($A757,'Medical Examinations'!$A:$J,5,FALSE)</f>
        <v>No</v>
      </c>
      <c r="F757" s="23" t="str">
        <f>VLOOKUP($A757,'Medical Examinations'!$A:$J,6,FALSE)</f>
        <v>No</v>
      </c>
      <c r="G757" s="23">
        <f>VLOOKUP($A757,'Medical Examinations'!$A:$J,7,FALSE)</f>
        <v>0</v>
      </c>
      <c r="H757" s="23" t="str">
        <f>VLOOKUP($A757,'Medical Examinations'!$A:$J,8,FALSE)</f>
        <v>No</v>
      </c>
      <c r="I757" s="23" t="str">
        <f>VLOOKUP($A757,'Medical Examinations'!$A:$J,9,FALSE)</f>
        <v>Obesity</v>
      </c>
      <c r="J757" s="23" t="str">
        <f>VLOOKUP($A757,'Medical Examinations'!$A:$J,10,FALSE)</f>
        <v>Diabetes</v>
      </c>
      <c r="K757">
        <f>VLOOKUP($A757,'Hospitalisation Details'!$A:$K,6,FALSE)</f>
        <v>13555</v>
      </c>
      <c r="L757" t="str">
        <f>VLOOKUP($A757,'Hospitalisation Details'!$A:$K,7,FALSE)</f>
        <v>tier - 3</v>
      </c>
      <c r="M757" t="str">
        <f>VLOOKUP($A757,'Hospitalisation Details'!$A:$K,8,FALSE)</f>
        <v>tier - 3</v>
      </c>
      <c r="N757" t="str">
        <f>VLOOKUP($A757,'Hospitalisation Details'!$A:$K,9,FALSE)</f>
        <v>R1017</v>
      </c>
      <c r="O757">
        <f>VLOOKUP($A757,'Hospitalisation Details'!$A:$K,10,FALSE)</f>
        <v>22108</v>
      </c>
      <c r="P757">
        <f>VLOOKUP($A757,'Hospitalisation Details'!$A:$K,11,FALSE)</f>
        <v>62</v>
      </c>
      <c r="Q757" t="str">
        <f>VLOOKUP($A757,'Customer Names'!$A:$E,4,FALSE)</f>
        <v xml:space="preserve"> Diego J</v>
      </c>
    </row>
    <row r="758" spans="1:17" x14ac:dyDescent="0.25">
      <c r="A758" s="26" t="s">
        <v>1614</v>
      </c>
      <c r="B758" s="47">
        <f>VLOOKUP($A758,'Medical Examinations'!$A:$J,2,FALSE)</f>
        <v>31.78</v>
      </c>
      <c r="C758" s="47">
        <f>VLOOKUP($A758,'Medical Examinations'!$A:$J,3,FALSE)</f>
        <v>11.35</v>
      </c>
      <c r="D758" s="26" t="str">
        <f>VLOOKUP($A758,'Medical Examinations'!$A:$J,4,FALSE)</f>
        <v>yes</v>
      </c>
      <c r="E758" s="26" t="str">
        <f>VLOOKUP($A758,'Medical Examinations'!$A:$J,5,FALSE)</f>
        <v>No</v>
      </c>
      <c r="F758" s="26" t="str">
        <f>VLOOKUP($A758,'Medical Examinations'!$A:$J,6,FALSE)</f>
        <v>Yes</v>
      </c>
      <c r="G758" s="26">
        <f>VLOOKUP($A758,'Medical Examinations'!$A:$J,7,FALSE)</f>
        <v>1</v>
      </c>
      <c r="H758" s="26" t="str">
        <f>VLOOKUP($A758,'Medical Examinations'!$A:$J,8,FALSE)</f>
        <v>No</v>
      </c>
      <c r="I758" s="26" t="str">
        <f>VLOOKUP($A758,'Medical Examinations'!$A:$J,9,FALSE)</f>
        <v>Obesity</v>
      </c>
      <c r="J758" s="26" t="str">
        <f>VLOOKUP($A758,'Medical Examinations'!$A:$J,10,FALSE)</f>
        <v>Diabetes</v>
      </c>
      <c r="K758">
        <f>VLOOKUP($A758,'Hospitalisation Details'!$A:$K,6,FALSE)</f>
        <v>13511.28</v>
      </c>
      <c r="L758" t="str">
        <f>VLOOKUP($A758,'Hospitalisation Details'!$A:$K,7,FALSE)</f>
        <v>tier - 3</v>
      </c>
      <c r="M758" t="str">
        <f>VLOOKUP($A758,'Hospitalisation Details'!$A:$K,8,FALSE)</f>
        <v>tier - 1</v>
      </c>
      <c r="N758" t="str">
        <f>VLOOKUP($A758,'Hospitalisation Details'!$A:$K,9,FALSE)</f>
        <v>R1012</v>
      </c>
      <c r="O758">
        <f>VLOOKUP($A758,'Hospitalisation Details'!$A:$K,10,FALSE)</f>
        <v>23298</v>
      </c>
      <c r="P758">
        <f>VLOOKUP($A758,'Hospitalisation Details'!$A:$K,11,FALSE)</f>
        <v>59</v>
      </c>
      <c r="Q758" t="str">
        <f>VLOOKUP($A758,'Customer Names'!$A:$E,4,FALSE)</f>
        <v xml:space="preserve"> Enrique M Sr.</v>
      </c>
    </row>
    <row r="759" spans="1:17" x14ac:dyDescent="0.25">
      <c r="A759" s="23" t="s">
        <v>1613</v>
      </c>
      <c r="B759" s="48">
        <f>VLOOKUP($A759,'Medical Examinations'!$A:$J,2,FALSE)</f>
        <v>46.89</v>
      </c>
      <c r="C759" s="48">
        <f>VLOOKUP($A759,'Medical Examinations'!$A:$J,3,FALSE)</f>
        <v>5.52</v>
      </c>
      <c r="D759" s="23" t="str">
        <f>VLOOKUP($A759,'Medical Examinations'!$A:$J,4,FALSE)</f>
        <v>No</v>
      </c>
      <c r="E759" s="23" t="str">
        <f>VLOOKUP($A759,'Medical Examinations'!$A:$J,5,FALSE)</f>
        <v>No</v>
      </c>
      <c r="F759" s="23" t="str">
        <f>VLOOKUP($A759,'Medical Examinations'!$A:$J,6,FALSE)</f>
        <v>No</v>
      </c>
      <c r="G759" s="23">
        <f>VLOOKUP($A759,'Medical Examinations'!$A:$J,7,FALSE)</f>
        <v>0</v>
      </c>
      <c r="H759" s="23" t="str">
        <f>VLOOKUP($A759,'Medical Examinations'!$A:$J,8,FALSE)</f>
        <v>No</v>
      </c>
      <c r="I759" s="23" t="str">
        <f>VLOOKUP($A759,'Medical Examinations'!$A:$J,9,FALSE)</f>
        <v>Obesity</v>
      </c>
      <c r="J759" s="23" t="str">
        <f>VLOOKUP($A759,'Medical Examinations'!$A:$J,10,FALSE)</f>
        <v>Normal</v>
      </c>
      <c r="K759">
        <f>VLOOKUP($A759,'Hospitalisation Details'!$A:$K,6,FALSE)</f>
        <v>13480.83</v>
      </c>
      <c r="L759" t="str">
        <f>VLOOKUP($A759,'Hospitalisation Details'!$A:$K,7,FALSE)</f>
        <v>tier - 3</v>
      </c>
      <c r="M759" t="str">
        <f>VLOOKUP($A759,'Hospitalisation Details'!$A:$K,8,FALSE)</f>
        <v>tier - 2</v>
      </c>
      <c r="N759" t="str">
        <f>VLOOKUP($A759,'Hospitalisation Details'!$A:$K,9,FALSE)</f>
        <v>R1023</v>
      </c>
      <c r="O759">
        <f>VLOOKUP($A759,'Hospitalisation Details'!$A:$K,10,FALSE)</f>
        <v>33115</v>
      </c>
      <c r="P759">
        <f>VLOOKUP($A759,'Hospitalisation Details'!$A:$K,11,FALSE)</f>
        <v>32</v>
      </c>
      <c r="Q759" t="str">
        <f>VLOOKUP($A759,'Customer Names'!$A:$E,4,FALSE)</f>
        <v xml:space="preserve"> Greg</v>
      </c>
    </row>
    <row r="760" spans="1:17" x14ac:dyDescent="0.25">
      <c r="A760" s="26" t="s">
        <v>1612</v>
      </c>
      <c r="B760" s="47">
        <f>VLOOKUP($A760,'Medical Examinations'!$A:$J,2,FALSE)</f>
        <v>39.35</v>
      </c>
      <c r="C760" s="47">
        <f>VLOOKUP($A760,'Medical Examinations'!$A:$J,3,FALSE)</f>
        <v>7.86</v>
      </c>
      <c r="D760" s="26" t="str">
        <f>VLOOKUP($A760,'Medical Examinations'!$A:$J,4,FALSE)</f>
        <v>yes</v>
      </c>
      <c r="E760" s="26" t="str">
        <f>VLOOKUP($A760,'Medical Examinations'!$A:$J,5,FALSE)</f>
        <v>No</v>
      </c>
      <c r="F760" s="26" t="str">
        <f>VLOOKUP($A760,'Medical Examinations'!$A:$J,6,FALSE)</f>
        <v>No</v>
      </c>
      <c r="G760" s="26">
        <f>VLOOKUP($A760,'Medical Examinations'!$A:$J,7,FALSE)</f>
        <v>1</v>
      </c>
      <c r="H760" s="26" t="str">
        <f>VLOOKUP($A760,'Medical Examinations'!$A:$J,8,FALSE)</f>
        <v>No</v>
      </c>
      <c r="I760" s="26" t="str">
        <f>VLOOKUP($A760,'Medical Examinations'!$A:$J,9,FALSE)</f>
        <v>Obesity</v>
      </c>
      <c r="J760" s="26" t="str">
        <f>VLOOKUP($A760,'Medical Examinations'!$A:$J,10,FALSE)</f>
        <v>Diabetes</v>
      </c>
      <c r="K760">
        <f>VLOOKUP($A760,'Hospitalisation Details'!$A:$K,6,FALSE)</f>
        <v>13472.19</v>
      </c>
      <c r="L760" t="str">
        <f>VLOOKUP($A760,'Hospitalisation Details'!$A:$K,7,FALSE)</f>
        <v>tier - 3</v>
      </c>
      <c r="M760" t="str">
        <f>VLOOKUP($A760,'Hospitalisation Details'!$A:$K,8,FALSE)</f>
        <v>tier - 2</v>
      </c>
      <c r="N760" t="str">
        <f>VLOOKUP($A760,'Hospitalisation Details'!$A:$K,9,FALSE)</f>
        <v>R1012</v>
      </c>
      <c r="O760">
        <f>VLOOKUP($A760,'Hospitalisation Details'!$A:$K,10,FALSE)</f>
        <v>27613</v>
      </c>
      <c r="P760">
        <f>VLOOKUP($A760,'Hospitalisation Details'!$A:$K,11,FALSE)</f>
        <v>47</v>
      </c>
      <c r="Q760" t="str">
        <f>VLOOKUP($A760,'Customer Names'!$A:$E,4,FALSE)</f>
        <v xml:space="preserve"> Filip</v>
      </c>
    </row>
    <row r="761" spans="1:17" x14ac:dyDescent="0.25">
      <c r="A761" s="23" t="s">
        <v>1611</v>
      </c>
      <c r="B761" s="48">
        <f>VLOOKUP($A761,'Medical Examinations'!$A:$J,2,FALSE)</f>
        <v>39.200000000000003</v>
      </c>
      <c r="C761" s="48">
        <f>VLOOKUP($A761,'Medical Examinations'!$A:$J,3,FALSE)</f>
        <v>11.38</v>
      </c>
      <c r="D761" s="23" t="str">
        <f>VLOOKUP($A761,'Medical Examinations'!$A:$J,4,FALSE)</f>
        <v>No</v>
      </c>
      <c r="E761" s="23" t="str">
        <f>VLOOKUP($A761,'Medical Examinations'!$A:$J,5,FALSE)</f>
        <v>No</v>
      </c>
      <c r="F761" s="23" t="str">
        <f>VLOOKUP($A761,'Medical Examinations'!$A:$J,6,FALSE)</f>
        <v>No</v>
      </c>
      <c r="G761" s="23">
        <f>VLOOKUP($A761,'Medical Examinations'!$A:$J,7,FALSE)</f>
        <v>0</v>
      </c>
      <c r="H761" s="23" t="str">
        <f>VLOOKUP($A761,'Medical Examinations'!$A:$J,8,FALSE)</f>
        <v>No</v>
      </c>
      <c r="I761" s="23" t="str">
        <f>VLOOKUP($A761,'Medical Examinations'!$A:$J,9,FALSE)</f>
        <v>Obesity</v>
      </c>
      <c r="J761" s="23" t="str">
        <f>VLOOKUP($A761,'Medical Examinations'!$A:$J,10,FALSE)</f>
        <v>Diabetes</v>
      </c>
      <c r="K761">
        <f>VLOOKUP($A761,'Hospitalisation Details'!$A:$K,6,FALSE)</f>
        <v>13470.86</v>
      </c>
      <c r="L761" t="str">
        <f>VLOOKUP($A761,'Hospitalisation Details'!$A:$K,7,FALSE)</f>
        <v>tier - 3</v>
      </c>
      <c r="M761" t="str">
        <f>VLOOKUP($A761,'Hospitalisation Details'!$A:$K,8,FALSE)</f>
        <v>tier - 3</v>
      </c>
      <c r="N761" t="str">
        <f>VLOOKUP($A761,'Hospitalisation Details'!$A:$K,9,FALSE)</f>
        <v>R1011</v>
      </c>
      <c r="O761">
        <f>VLOOKUP($A761,'Hospitalisation Details'!$A:$K,10,FALSE)</f>
        <v>22121</v>
      </c>
      <c r="P761">
        <f>VLOOKUP($A761,'Hospitalisation Details'!$A:$K,11,FALSE)</f>
        <v>62</v>
      </c>
      <c r="Q761" t="str">
        <f>VLOOKUP($A761,'Customer Names'!$A:$E,4,FALSE)</f>
        <v xml:space="preserve"> Rosemary E.</v>
      </c>
    </row>
    <row r="762" spans="1:17" x14ac:dyDescent="0.25">
      <c r="A762" s="26" t="s">
        <v>1610</v>
      </c>
      <c r="B762" s="47">
        <f>VLOOKUP($A762,'Medical Examinations'!$A:$J,2,FALSE)</f>
        <v>39.159999999999997</v>
      </c>
      <c r="C762" s="47">
        <f>VLOOKUP($A762,'Medical Examinations'!$A:$J,3,FALSE)</f>
        <v>10.48</v>
      </c>
      <c r="D762" s="26" t="str">
        <f>VLOOKUP($A762,'Medical Examinations'!$A:$J,4,FALSE)</f>
        <v>No</v>
      </c>
      <c r="E762" s="26" t="str">
        <f>VLOOKUP($A762,'Medical Examinations'!$A:$J,5,FALSE)</f>
        <v>No</v>
      </c>
      <c r="F762" s="26" t="str">
        <f>VLOOKUP($A762,'Medical Examinations'!$A:$J,6,FALSE)</f>
        <v>No</v>
      </c>
      <c r="G762" s="26">
        <f>VLOOKUP($A762,'Medical Examinations'!$A:$J,7,FALSE)</f>
        <v>0</v>
      </c>
      <c r="H762" s="26" t="str">
        <f>VLOOKUP($A762,'Medical Examinations'!$A:$J,8,FALSE)</f>
        <v>No</v>
      </c>
      <c r="I762" s="26" t="str">
        <f>VLOOKUP($A762,'Medical Examinations'!$A:$J,9,FALSE)</f>
        <v>Obesity</v>
      </c>
      <c r="J762" s="26" t="str">
        <f>VLOOKUP($A762,'Medical Examinations'!$A:$J,10,FALSE)</f>
        <v>Diabetes</v>
      </c>
      <c r="K762">
        <f>VLOOKUP($A762,'Hospitalisation Details'!$A:$K,6,FALSE)</f>
        <v>13470.8</v>
      </c>
      <c r="L762" t="str">
        <f>VLOOKUP($A762,'Hospitalisation Details'!$A:$K,7,FALSE)</f>
        <v>tier - 3</v>
      </c>
      <c r="M762" t="str">
        <f>VLOOKUP($A762,'Hospitalisation Details'!$A:$K,8,FALSE)</f>
        <v>tier - 2</v>
      </c>
      <c r="N762" t="str">
        <f>VLOOKUP($A762,'Hospitalisation Details'!$A:$K,9,FALSE)</f>
        <v>R1013</v>
      </c>
      <c r="O762">
        <f>VLOOKUP($A762,'Hospitalisation Details'!$A:$K,10,FALSE)</f>
        <v>22125</v>
      </c>
      <c r="P762">
        <f>VLOOKUP($A762,'Hospitalisation Details'!$A:$K,11,FALSE)</f>
        <v>62</v>
      </c>
      <c r="Q762" t="str">
        <f>VLOOKUP($A762,'Customer Names'!$A:$E,4,FALSE)</f>
        <v xml:space="preserve"> Lisa</v>
      </c>
    </row>
    <row r="763" spans="1:17" x14ac:dyDescent="0.25">
      <c r="A763" s="23" t="s">
        <v>1609</v>
      </c>
      <c r="B763" s="48">
        <f>VLOOKUP($A763,'Medical Examinations'!$A:$J,2,FALSE)</f>
        <v>44.1</v>
      </c>
      <c r="C763" s="48">
        <f>VLOOKUP($A763,'Medical Examinations'!$A:$J,3,FALSE)</f>
        <v>5.04</v>
      </c>
      <c r="D763" s="23" t="str">
        <f>VLOOKUP($A763,'Medical Examinations'!$A:$J,4,FALSE)</f>
        <v>yes</v>
      </c>
      <c r="E763" s="23" t="str">
        <f>VLOOKUP($A763,'Medical Examinations'!$A:$J,5,FALSE)</f>
        <v>No</v>
      </c>
      <c r="F763" s="23" t="str">
        <f>VLOOKUP($A763,'Medical Examinations'!$A:$J,6,FALSE)</f>
        <v>No</v>
      </c>
      <c r="G763" s="23">
        <f>VLOOKUP($A763,'Medical Examinations'!$A:$J,7,FALSE)</f>
        <v>0</v>
      </c>
      <c r="H763" s="23" t="str">
        <f>VLOOKUP($A763,'Medical Examinations'!$A:$J,8,FALSE)</f>
        <v>No</v>
      </c>
      <c r="I763" s="23" t="str">
        <f>VLOOKUP($A763,'Medical Examinations'!$A:$J,9,FALSE)</f>
        <v>Obesity</v>
      </c>
      <c r="J763" s="23" t="str">
        <f>VLOOKUP($A763,'Medical Examinations'!$A:$J,10,FALSE)</f>
        <v>Normal</v>
      </c>
      <c r="K763">
        <f>VLOOKUP($A763,'Hospitalisation Details'!$A:$K,6,FALSE)</f>
        <v>13465.8</v>
      </c>
      <c r="L763" t="str">
        <f>VLOOKUP($A763,'Hospitalisation Details'!$A:$K,7,FALSE)</f>
        <v>tier - 3</v>
      </c>
      <c r="M763" t="str">
        <f>VLOOKUP($A763,'Hospitalisation Details'!$A:$K,8,FALSE)</f>
        <v>tier - 1</v>
      </c>
      <c r="N763" t="str">
        <f>VLOOKUP($A763,'Hospitalisation Details'!$A:$K,9,FALSE)</f>
        <v>R1012</v>
      </c>
      <c r="O763">
        <f>VLOOKUP($A763,'Hospitalisation Details'!$A:$K,10,FALSE)</f>
        <v>31278</v>
      </c>
      <c r="P763">
        <f>VLOOKUP($A763,'Hospitalisation Details'!$A:$K,11,FALSE)</f>
        <v>37</v>
      </c>
      <c r="Q763" t="str">
        <f>VLOOKUP($A763,'Customer Names'!$A:$E,4,FALSE)</f>
        <v xml:space="preserve"> Jason</v>
      </c>
    </row>
    <row r="764" spans="1:17" x14ac:dyDescent="0.25">
      <c r="A764" s="26" t="s">
        <v>1608</v>
      </c>
      <c r="B764" s="47">
        <f>VLOOKUP($A764,'Medical Examinations'!$A:$J,2,FALSE)</f>
        <v>33.200000000000003</v>
      </c>
      <c r="C764" s="47">
        <f>VLOOKUP($A764,'Medical Examinations'!$A:$J,3,FALSE)</f>
        <v>9.06</v>
      </c>
      <c r="D764" s="26" t="str">
        <f>VLOOKUP($A764,'Medical Examinations'!$A:$J,4,FALSE)</f>
        <v>No</v>
      </c>
      <c r="E764" s="26" t="str">
        <f>VLOOKUP($A764,'Medical Examinations'!$A:$J,5,FALSE)</f>
        <v>No</v>
      </c>
      <c r="F764" s="26" t="str">
        <f>VLOOKUP($A764,'Medical Examinations'!$A:$J,6,FALSE)</f>
        <v>No</v>
      </c>
      <c r="G764" s="26">
        <f>VLOOKUP($A764,'Medical Examinations'!$A:$J,7,FALSE)</f>
        <v>0</v>
      </c>
      <c r="H764" s="26" t="str">
        <f>VLOOKUP($A764,'Medical Examinations'!$A:$J,8,FALSE)</f>
        <v>No</v>
      </c>
      <c r="I764" s="26" t="str">
        <f>VLOOKUP($A764,'Medical Examinations'!$A:$J,9,FALSE)</f>
        <v>Obesity</v>
      </c>
      <c r="J764" s="26" t="str">
        <f>VLOOKUP($A764,'Medical Examinations'!$A:$J,10,FALSE)</f>
        <v>Diabetes</v>
      </c>
      <c r="K764">
        <f>VLOOKUP($A764,'Hospitalisation Details'!$A:$K,6,FALSE)</f>
        <v>13462.52</v>
      </c>
      <c r="L764" t="str">
        <f>VLOOKUP($A764,'Hospitalisation Details'!$A:$K,7,FALSE)</f>
        <v>tier - 3</v>
      </c>
      <c r="M764" t="str">
        <f>VLOOKUP($A764,'Hospitalisation Details'!$A:$K,8,FALSE)</f>
        <v>tier - 2</v>
      </c>
      <c r="N764" t="str">
        <f>VLOOKUP($A764,'Hospitalisation Details'!$A:$K,9,FALSE)</f>
        <v>R1011</v>
      </c>
      <c r="O764">
        <f>VLOOKUP($A764,'Hospitalisation Details'!$A:$K,10,FALSE)</f>
        <v>22266</v>
      </c>
      <c r="P764">
        <f>VLOOKUP($A764,'Hospitalisation Details'!$A:$K,11,FALSE)</f>
        <v>62</v>
      </c>
      <c r="Q764" t="str">
        <f>VLOOKUP($A764,'Customer Names'!$A:$E,4,FALSE)</f>
        <v xml:space="preserve"> Courtney</v>
      </c>
    </row>
    <row r="765" spans="1:17" x14ac:dyDescent="0.25">
      <c r="A765" s="23" t="s">
        <v>1607</v>
      </c>
      <c r="B765" s="48">
        <f>VLOOKUP($A765,'Medical Examinations'!$A:$J,2,FALSE)</f>
        <v>29.92</v>
      </c>
      <c r="C765" s="48">
        <f>VLOOKUP($A765,'Medical Examinations'!$A:$J,3,FALSE)</f>
        <v>11.07</v>
      </c>
      <c r="D765" s="23" t="str">
        <f>VLOOKUP($A765,'Medical Examinations'!$A:$J,4,FALSE)</f>
        <v>No</v>
      </c>
      <c r="E765" s="23" t="str">
        <f>VLOOKUP($A765,'Medical Examinations'!$A:$J,5,FALSE)</f>
        <v>No</v>
      </c>
      <c r="F765" s="23" t="str">
        <f>VLOOKUP($A765,'Medical Examinations'!$A:$J,6,FALSE)</f>
        <v>No</v>
      </c>
      <c r="G765" s="23">
        <f>VLOOKUP($A765,'Medical Examinations'!$A:$J,7,FALSE)</f>
        <v>0</v>
      </c>
      <c r="H765" s="23" t="str">
        <f>VLOOKUP($A765,'Medical Examinations'!$A:$J,8,FALSE)</f>
        <v>No</v>
      </c>
      <c r="I765" s="23" t="str">
        <f>VLOOKUP($A765,'Medical Examinations'!$A:$J,9,FALSE)</f>
        <v>Overweight</v>
      </c>
      <c r="J765" s="23" t="str">
        <f>VLOOKUP($A765,'Medical Examinations'!$A:$J,10,FALSE)</f>
        <v>Diabetes</v>
      </c>
      <c r="K765">
        <f>VLOOKUP($A765,'Hospitalisation Details'!$A:$K,6,FALSE)</f>
        <v>13457.96</v>
      </c>
      <c r="L765" t="str">
        <f>VLOOKUP($A765,'Hospitalisation Details'!$A:$K,7,FALSE)</f>
        <v>tier - 3</v>
      </c>
      <c r="M765" t="str">
        <f>VLOOKUP($A765,'Hospitalisation Details'!$A:$K,8,FALSE)</f>
        <v>tier - 1</v>
      </c>
      <c r="N765" t="str">
        <f>VLOOKUP($A765,'Hospitalisation Details'!$A:$K,9,FALSE)</f>
        <v>R1013</v>
      </c>
      <c r="O765">
        <f>VLOOKUP($A765,'Hospitalisation Details'!$A:$K,10,FALSE)</f>
        <v>22108</v>
      </c>
      <c r="P765">
        <f>VLOOKUP($A765,'Hospitalisation Details'!$A:$K,11,FALSE)</f>
        <v>62</v>
      </c>
      <c r="Q765" t="str">
        <f>VLOOKUP($A765,'Customer Names'!$A:$E,4,FALSE)</f>
        <v xml:space="preserve"> Jennifer R.</v>
      </c>
    </row>
    <row r="766" spans="1:17" x14ac:dyDescent="0.25">
      <c r="A766" s="26" t="s">
        <v>1606</v>
      </c>
      <c r="B766" s="47">
        <f>VLOOKUP($A766,'Medical Examinations'!$A:$J,2,FALSE)</f>
        <v>25</v>
      </c>
      <c r="C766" s="47">
        <f>VLOOKUP($A766,'Medical Examinations'!$A:$J,3,FALSE)</f>
        <v>10.45</v>
      </c>
      <c r="D766" s="26" t="str">
        <f>VLOOKUP($A766,'Medical Examinations'!$A:$J,4,FALSE)</f>
        <v>No</v>
      </c>
      <c r="E766" s="26" t="str">
        <f>VLOOKUP($A766,'Medical Examinations'!$A:$J,5,FALSE)</f>
        <v>No</v>
      </c>
      <c r="F766" s="26" t="str">
        <f>VLOOKUP($A766,'Medical Examinations'!$A:$J,6,FALSE)</f>
        <v>No</v>
      </c>
      <c r="G766" s="26">
        <f>VLOOKUP($A766,'Medical Examinations'!$A:$J,7,FALSE)</f>
        <v>0</v>
      </c>
      <c r="H766" s="26" t="str">
        <f>VLOOKUP($A766,'Medical Examinations'!$A:$J,8,FALSE)</f>
        <v>No</v>
      </c>
      <c r="I766" s="26" t="str">
        <f>VLOOKUP($A766,'Medical Examinations'!$A:$J,9,FALSE)</f>
        <v>Overweight</v>
      </c>
      <c r="J766" s="26" t="str">
        <f>VLOOKUP($A766,'Medical Examinations'!$A:$J,10,FALSE)</f>
        <v>Diabetes</v>
      </c>
      <c r="K766">
        <f>VLOOKUP($A766,'Hospitalisation Details'!$A:$K,6,FALSE)</f>
        <v>13451.12</v>
      </c>
      <c r="L766" t="str">
        <f>VLOOKUP($A766,'Hospitalisation Details'!$A:$K,7,FALSE)</f>
        <v>tier - 3</v>
      </c>
      <c r="M766" t="str">
        <f>VLOOKUP($A766,'Hospitalisation Details'!$A:$K,8,FALSE)</f>
        <v>tier - 1</v>
      </c>
      <c r="N766" t="str">
        <f>VLOOKUP($A766,'Hospitalisation Details'!$A:$K,9,FALSE)</f>
        <v>R1011</v>
      </c>
      <c r="O766">
        <f>VLOOKUP($A766,'Hospitalisation Details'!$A:$K,10,FALSE)</f>
        <v>22141</v>
      </c>
      <c r="P766">
        <f>VLOOKUP($A766,'Hospitalisation Details'!$A:$K,11,FALSE)</f>
        <v>62</v>
      </c>
      <c r="Q766" t="str">
        <f>VLOOKUP($A766,'Customer Names'!$A:$E,4,FALSE)</f>
        <v xml:space="preserve"> Lauren E</v>
      </c>
    </row>
    <row r="767" spans="1:17" x14ac:dyDescent="0.25">
      <c r="A767" s="23" t="s">
        <v>1605</v>
      </c>
      <c r="B767" s="48">
        <f>VLOOKUP($A767,'Medical Examinations'!$A:$J,2,FALSE)</f>
        <v>38.869999999999997</v>
      </c>
      <c r="C767" s="48">
        <f>VLOOKUP($A767,'Medical Examinations'!$A:$J,3,FALSE)</f>
        <v>8.6300000000000008</v>
      </c>
      <c r="D767" s="23" t="str">
        <f>VLOOKUP($A767,'Medical Examinations'!$A:$J,4,FALSE)</f>
        <v>yes</v>
      </c>
      <c r="E767" s="23" t="str">
        <f>VLOOKUP($A767,'Medical Examinations'!$A:$J,5,FALSE)</f>
        <v>No</v>
      </c>
      <c r="F767" s="23" t="str">
        <f>VLOOKUP($A767,'Medical Examinations'!$A:$J,6,FALSE)</f>
        <v>No</v>
      </c>
      <c r="G767" s="23">
        <f>VLOOKUP($A767,'Medical Examinations'!$A:$J,7,FALSE)</f>
        <v>1</v>
      </c>
      <c r="H767" s="23" t="str">
        <f>VLOOKUP($A767,'Medical Examinations'!$A:$J,8,FALSE)</f>
        <v>No</v>
      </c>
      <c r="I767" s="23" t="str">
        <f>VLOOKUP($A767,'Medical Examinations'!$A:$J,9,FALSE)</f>
        <v>Obesity</v>
      </c>
      <c r="J767" s="23" t="str">
        <f>VLOOKUP($A767,'Medical Examinations'!$A:$J,10,FALSE)</f>
        <v>Diabetes</v>
      </c>
      <c r="K767">
        <f>VLOOKUP($A767,'Hospitalisation Details'!$A:$K,6,FALSE)</f>
        <v>13440.7</v>
      </c>
      <c r="L767" t="str">
        <f>VLOOKUP($A767,'Hospitalisation Details'!$A:$K,7,FALSE)</f>
        <v>tier - 3</v>
      </c>
      <c r="M767" t="str">
        <f>VLOOKUP($A767,'Hospitalisation Details'!$A:$K,8,FALSE)</f>
        <v>tier - 2</v>
      </c>
      <c r="N767" t="str">
        <f>VLOOKUP($A767,'Hospitalisation Details'!$A:$K,9,FALSE)</f>
        <v>R1012</v>
      </c>
      <c r="O767">
        <f>VLOOKUP($A767,'Hospitalisation Details'!$A:$K,10,FALSE)</f>
        <v>27574</v>
      </c>
      <c r="P767">
        <f>VLOOKUP($A767,'Hospitalisation Details'!$A:$K,11,FALSE)</f>
        <v>47</v>
      </c>
      <c r="Q767" t="str">
        <f>VLOOKUP($A767,'Customer Names'!$A:$E,4,FALSE)</f>
        <v xml:space="preserve"> Ashley M.</v>
      </c>
    </row>
    <row r="768" spans="1:17" x14ac:dyDescent="0.25">
      <c r="A768" s="26" t="s">
        <v>1604</v>
      </c>
      <c r="B768" s="47">
        <f>VLOOKUP($A768,'Medical Examinations'!$A:$J,2,FALSE)</f>
        <v>32.299999999999997</v>
      </c>
      <c r="C768" s="47">
        <f>VLOOKUP($A768,'Medical Examinations'!$A:$J,3,FALSE)</f>
        <v>5.28</v>
      </c>
      <c r="D768" s="26" t="str">
        <f>VLOOKUP($A768,'Medical Examinations'!$A:$J,4,FALSE)</f>
        <v>yes</v>
      </c>
      <c r="E768" s="26" t="str">
        <f>VLOOKUP($A768,'Medical Examinations'!$A:$J,5,FALSE)</f>
        <v>No</v>
      </c>
      <c r="F768" s="26" t="str">
        <f>VLOOKUP($A768,'Medical Examinations'!$A:$J,6,FALSE)</f>
        <v>No</v>
      </c>
      <c r="G768" s="26">
        <f>VLOOKUP($A768,'Medical Examinations'!$A:$J,7,FALSE)</f>
        <v>2</v>
      </c>
      <c r="H768" s="26" t="str">
        <f>VLOOKUP($A768,'Medical Examinations'!$A:$J,8,FALSE)</f>
        <v>No</v>
      </c>
      <c r="I768" s="26" t="str">
        <f>VLOOKUP($A768,'Medical Examinations'!$A:$J,9,FALSE)</f>
        <v>Obesity</v>
      </c>
      <c r="J768" s="26" t="str">
        <f>VLOOKUP($A768,'Medical Examinations'!$A:$J,10,FALSE)</f>
        <v>Normal</v>
      </c>
      <c r="K768">
        <f>VLOOKUP($A768,'Hospitalisation Details'!$A:$K,6,FALSE)</f>
        <v>13430.27</v>
      </c>
      <c r="L768" t="str">
        <f>VLOOKUP($A768,'Hospitalisation Details'!$A:$K,7,FALSE)</f>
        <v>tier - 3</v>
      </c>
      <c r="M768" t="str">
        <f>VLOOKUP($A768,'Hospitalisation Details'!$A:$K,8,FALSE)</f>
        <v>tier - 3</v>
      </c>
      <c r="N768" t="str">
        <f>VLOOKUP($A768,'Hospitalisation Details'!$A:$K,9,FALSE)</f>
        <v>R1024</v>
      </c>
      <c r="O768">
        <f>VLOOKUP($A768,'Hospitalisation Details'!$A:$K,10,FALSE)</f>
        <v>24425</v>
      </c>
      <c r="P768">
        <f>VLOOKUP($A768,'Hospitalisation Details'!$A:$K,11,FALSE)</f>
        <v>56</v>
      </c>
      <c r="Q768" t="str">
        <f>VLOOKUP($A768,'Customer Names'!$A:$E,4,FALSE)</f>
        <v xml:space="preserve"> Alison R.</v>
      </c>
    </row>
    <row r="769" spans="1:17" x14ac:dyDescent="0.25">
      <c r="A769" s="23" t="s">
        <v>1603</v>
      </c>
      <c r="B769" s="48">
        <f>VLOOKUP($A769,'Medical Examinations'!$A:$J,2,FALSE)</f>
        <v>31.16</v>
      </c>
      <c r="C769" s="48">
        <f>VLOOKUP($A769,'Medical Examinations'!$A:$J,3,FALSE)</f>
        <v>7.49</v>
      </c>
      <c r="D769" s="23" t="str">
        <f>VLOOKUP($A769,'Medical Examinations'!$A:$J,4,FALSE)</f>
        <v>yes</v>
      </c>
      <c r="E769" s="23" t="str">
        <f>VLOOKUP($A769,'Medical Examinations'!$A:$J,5,FALSE)</f>
        <v>No</v>
      </c>
      <c r="F769" s="23" t="str">
        <f>VLOOKUP($A769,'Medical Examinations'!$A:$J,6,FALSE)</f>
        <v>No</v>
      </c>
      <c r="G769" s="23">
        <f>VLOOKUP($A769,'Medical Examinations'!$A:$J,7,FALSE)</f>
        <v>2</v>
      </c>
      <c r="H769" s="23" t="str">
        <f>VLOOKUP($A769,'Medical Examinations'!$A:$J,8,FALSE)</f>
        <v>No</v>
      </c>
      <c r="I769" s="23" t="str">
        <f>VLOOKUP($A769,'Medical Examinations'!$A:$J,9,FALSE)</f>
        <v>Obesity</v>
      </c>
      <c r="J769" s="23" t="str">
        <f>VLOOKUP($A769,'Medical Examinations'!$A:$J,10,FALSE)</f>
        <v>Diabetes</v>
      </c>
      <c r="K769">
        <f>VLOOKUP($A769,'Hospitalisation Details'!$A:$K,6,FALSE)</f>
        <v>13429.04</v>
      </c>
      <c r="L769" t="str">
        <f>VLOOKUP($A769,'Hospitalisation Details'!$A:$K,7,FALSE)</f>
        <v>tier - 3</v>
      </c>
      <c r="M769" t="str">
        <f>VLOOKUP($A769,'Hospitalisation Details'!$A:$K,8,FALSE)</f>
        <v>tier - 3</v>
      </c>
      <c r="N769" t="str">
        <f>VLOOKUP($A769,'Hospitalisation Details'!$A:$K,9,FALSE)</f>
        <v>R1012</v>
      </c>
      <c r="O769">
        <f>VLOOKUP($A769,'Hospitalisation Details'!$A:$K,10,FALSE)</f>
        <v>22588</v>
      </c>
      <c r="P769">
        <f>VLOOKUP($A769,'Hospitalisation Details'!$A:$K,11,FALSE)</f>
        <v>61</v>
      </c>
      <c r="Q769" t="str">
        <f>VLOOKUP($A769,'Customer Names'!$A:$E,4,FALSE)</f>
        <v xml:space="preserve"> Madeleine</v>
      </c>
    </row>
    <row r="770" spans="1:17" x14ac:dyDescent="0.25">
      <c r="A770" s="26" t="s">
        <v>1602</v>
      </c>
      <c r="B770" s="47">
        <f>VLOOKUP($A770,'Medical Examinations'!$A:$J,2,FALSE)</f>
        <v>54.59</v>
      </c>
      <c r="C770" s="47">
        <f>VLOOKUP($A770,'Medical Examinations'!$A:$J,3,FALSE)</f>
        <v>4.2699999999999996</v>
      </c>
      <c r="D770" s="26" t="str">
        <f>VLOOKUP($A770,'Medical Examinations'!$A:$J,4,FALSE)</f>
        <v>No</v>
      </c>
      <c r="E770" s="26" t="str">
        <f>VLOOKUP($A770,'Medical Examinations'!$A:$J,5,FALSE)</f>
        <v>No</v>
      </c>
      <c r="F770" s="26" t="str">
        <f>VLOOKUP($A770,'Medical Examinations'!$A:$J,6,FALSE)</f>
        <v>No</v>
      </c>
      <c r="G770" s="26">
        <f>VLOOKUP($A770,'Medical Examinations'!$A:$J,7,FALSE)</f>
        <v>0</v>
      </c>
      <c r="H770" s="26" t="str">
        <f>VLOOKUP($A770,'Medical Examinations'!$A:$J,8,FALSE)</f>
        <v>No</v>
      </c>
      <c r="I770" s="26" t="str">
        <f>VLOOKUP($A770,'Medical Examinations'!$A:$J,9,FALSE)</f>
        <v>Obesity</v>
      </c>
      <c r="J770" s="26" t="str">
        <f>VLOOKUP($A770,'Medical Examinations'!$A:$J,10,FALSE)</f>
        <v>Normal</v>
      </c>
      <c r="K770">
        <f>VLOOKUP($A770,'Hospitalisation Details'!$A:$K,6,FALSE)</f>
        <v>13417.05</v>
      </c>
      <c r="L770" t="str">
        <f>VLOOKUP($A770,'Hospitalisation Details'!$A:$K,7,FALSE)</f>
        <v>tier - 3</v>
      </c>
      <c r="M770" t="str">
        <f>VLOOKUP($A770,'Hospitalisation Details'!$A:$K,8,FALSE)</f>
        <v>tier - 3</v>
      </c>
      <c r="N770" t="str">
        <f>VLOOKUP($A770,'Hospitalisation Details'!$A:$K,9,FALSE)</f>
        <v>R1012</v>
      </c>
      <c r="O770">
        <f>VLOOKUP($A770,'Hospitalisation Details'!$A:$K,10,FALSE)</f>
        <v>34502</v>
      </c>
      <c r="P770">
        <f>VLOOKUP($A770,'Hospitalisation Details'!$A:$K,11,FALSE)</f>
        <v>28</v>
      </c>
      <c r="Q770" t="str">
        <f>VLOOKUP($A770,'Customer Names'!$A:$E,4,FALSE)</f>
        <v xml:space="preserve"> Stacey</v>
      </c>
    </row>
    <row r="771" spans="1:17" x14ac:dyDescent="0.25">
      <c r="A771" s="23" t="s">
        <v>1601</v>
      </c>
      <c r="B771" s="48">
        <f>VLOOKUP($A771,'Medical Examinations'!$A:$J,2,FALSE)</f>
        <v>21.09</v>
      </c>
      <c r="C771" s="48">
        <f>VLOOKUP($A771,'Medical Examinations'!$A:$J,3,FALSE)</f>
        <v>9.2200000000000006</v>
      </c>
      <c r="D771" s="23" t="str">
        <f>VLOOKUP($A771,'Medical Examinations'!$A:$J,4,FALSE)</f>
        <v>yes</v>
      </c>
      <c r="E771" s="23" t="str">
        <f>VLOOKUP($A771,'Medical Examinations'!$A:$J,5,FALSE)</f>
        <v>No</v>
      </c>
      <c r="F771" s="23" t="str">
        <f>VLOOKUP($A771,'Medical Examinations'!$A:$J,6,FALSE)</f>
        <v>No</v>
      </c>
      <c r="G771" s="23">
        <f>VLOOKUP($A771,'Medical Examinations'!$A:$J,7,FALSE)</f>
        <v>2</v>
      </c>
      <c r="H771" s="23" t="str">
        <f>VLOOKUP($A771,'Medical Examinations'!$A:$J,8,FALSE)</f>
        <v>No</v>
      </c>
      <c r="I771" s="23" t="str">
        <f>VLOOKUP($A771,'Medical Examinations'!$A:$J,9,FALSE)</f>
        <v>Normal Weight</v>
      </c>
      <c r="J771" s="23" t="str">
        <f>VLOOKUP($A771,'Medical Examinations'!$A:$J,10,FALSE)</f>
        <v>Diabetes</v>
      </c>
      <c r="K771">
        <f>VLOOKUP($A771,'Hospitalisation Details'!$A:$K,6,FALSE)</f>
        <v>13415.04</v>
      </c>
      <c r="L771" t="str">
        <f>VLOOKUP($A771,'Hospitalisation Details'!$A:$K,7,FALSE)</f>
        <v>tier - 3</v>
      </c>
      <c r="M771" t="str">
        <f>VLOOKUP($A771,'Hospitalisation Details'!$A:$K,8,FALSE)</f>
        <v>tier - 2</v>
      </c>
      <c r="N771" t="str">
        <f>VLOOKUP($A771,'Hospitalisation Details'!$A:$K,9,FALSE)</f>
        <v>R1012</v>
      </c>
      <c r="O771">
        <f>VLOOKUP($A771,'Hospitalisation Details'!$A:$K,10,FALSE)</f>
        <v>22484</v>
      </c>
      <c r="P771">
        <f>VLOOKUP($A771,'Hospitalisation Details'!$A:$K,11,FALSE)</f>
        <v>61</v>
      </c>
      <c r="Q771" t="str">
        <f>VLOOKUP($A771,'Customer Names'!$A:$E,4,FALSE)</f>
        <v xml:space="preserve"> Kimberly</v>
      </c>
    </row>
    <row r="772" spans="1:17" x14ac:dyDescent="0.25">
      <c r="A772" s="26" t="s">
        <v>1600</v>
      </c>
      <c r="B772" s="47">
        <f>VLOOKUP($A772,'Medical Examinations'!$A:$J,2,FALSE)</f>
        <v>52.41</v>
      </c>
      <c r="C772" s="47">
        <f>VLOOKUP($A772,'Medical Examinations'!$A:$J,3,FALSE)</f>
        <v>5.99</v>
      </c>
      <c r="D772" s="26" t="str">
        <f>VLOOKUP($A772,'Medical Examinations'!$A:$J,4,FALSE)</f>
        <v>No</v>
      </c>
      <c r="E772" s="26" t="str">
        <f>VLOOKUP($A772,'Medical Examinations'!$A:$J,5,FALSE)</f>
        <v>No</v>
      </c>
      <c r="F772" s="26" t="str">
        <f>VLOOKUP($A772,'Medical Examinations'!$A:$J,6,FALSE)</f>
        <v>No</v>
      </c>
      <c r="G772" s="26">
        <f>VLOOKUP($A772,'Medical Examinations'!$A:$J,7,FALSE)</f>
        <v>1</v>
      </c>
      <c r="H772" s="26" t="str">
        <f>VLOOKUP($A772,'Medical Examinations'!$A:$J,8,FALSE)</f>
        <v>No</v>
      </c>
      <c r="I772" s="26" t="str">
        <f>VLOOKUP($A772,'Medical Examinations'!$A:$J,9,FALSE)</f>
        <v>Obesity</v>
      </c>
      <c r="J772" s="26" t="str">
        <f>VLOOKUP($A772,'Medical Examinations'!$A:$J,10,FALSE)</f>
        <v>Prediabetes</v>
      </c>
      <c r="K772">
        <f>VLOOKUP($A772,'Hospitalisation Details'!$A:$K,6,FALSE)</f>
        <v>13412.97</v>
      </c>
      <c r="L772" t="str">
        <f>VLOOKUP($A772,'Hospitalisation Details'!$A:$K,7,FALSE)</f>
        <v>tier - 3</v>
      </c>
      <c r="M772" t="str">
        <f>VLOOKUP($A772,'Hospitalisation Details'!$A:$K,8,FALSE)</f>
        <v>tier - 3</v>
      </c>
      <c r="N772" t="str">
        <f>VLOOKUP($A772,'Hospitalisation Details'!$A:$K,9,FALSE)</f>
        <v>R1023</v>
      </c>
      <c r="O772">
        <f>VLOOKUP($A772,'Hospitalisation Details'!$A:$K,10,FALSE)</f>
        <v>33957</v>
      </c>
      <c r="P772">
        <f>VLOOKUP($A772,'Hospitalisation Details'!$A:$K,11,FALSE)</f>
        <v>30</v>
      </c>
      <c r="Q772" t="str">
        <f>VLOOKUP($A772,'Customer Names'!$A:$E,4,FALSE)</f>
        <v xml:space="preserve"> Matthew D</v>
      </c>
    </row>
    <row r="773" spans="1:17" x14ac:dyDescent="0.25">
      <c r="A773" s="23" t="s">
        <v>1599</v>
      </c>
      <c r="B773" s="48">
        <f>VLOOKUP($A773,'Medical Examinations'!$A:$J,2,FALSE)</f>
        <v>41.47</v>
      </c>
      <c r="C773" s="48">
        <f>VLOOKUP($A773,'Medical Examinations'!$A:$J,3,FALSE)</f>
        <v>5.86</v>
      </c>
      <c r="D773" s="23" t="str">
        <f>VLOOKUP($A773,'Medical Examinations'!$A:$J,4,FALSE)</f>
        <v>yes</v>
      </c>
      <c r="E773" s="23" t="str">
        <f>VLOOKUP($A773,'Medical Examinations'!$A:$J,5,FALSE)</f>
        <v>No</v>
      </c>
      <c r="F773" s="23" t="str">
        <f>VLOOKUP($A773,'Medical Examinations'!$A:$J,6,FALSE)</f>
        <v>No</v>
      </c>
      <c r="G773" s="23">
        <f>VLOOKUP($A773,'Medical Examinations'!$A:$J,7,FALSE)</f>
        <v>2</v>
      </c>
      <c r="H773" s="23" t="str">
        <f>VLOOKUP($A773,'Medical Examinations'!$A:$J,8,FALSE)</f>
        <v>No</v>
      </c>
      <c r="I773" s="23" t="str">
        <f>VLOOKUP($A773,'Medical Examinations'!$A:$J,9,FALSE)</f>
        <v>Obesity</v>
      </c>
      <c r="J773" s="23" t="str">
        <f>VLOOKUP($A773,'Medical Examinations'!$A:$J,10,FALSE)</f>
        <v>Prediabetes</v>
      </c>
      <c r="K773">
        <f>VLOOKUP($A773,'Hospitalisation Details'!$A:$K,6,FALSE)</f>
        <v>13405.39</v>
      </c>
      <c r="L773" t="str">
        <f>VLOOKUP($A773,'Hospitalisation Details'!$A:$K,7,FALSE)</f>
        <v>tier - 3</v>
      </c>
      <c r="M773" t="str">
        <f>VLOOKUP($A773,'Hospitalisation Details'!$A:$K,8,FALSE)</f>
        <v>tier - 3</v>
      </c>
      <c r="N773" t="str">
        <f>VLOOKUP($A773,'Hospitalisation Details'!$A:$K,9,FALSE)</f>
        <v>R1013</v>
      </c>
      <c r="O773">
        <f>VLOOKUP($A773,'Hospitalisation Details'!$A:$K,10,FALSE)</f>
        <v>21904</v>
      </c>
      <c r="P773">
        <f>VLOOKUP($A773,'Hospitalisation Details'!$A:$K,11,FALSE)</f>
        <v>63</v>
      </c>
      <c r="Q773" t="str">
        <f>VLOOKUP($A773,'Customer Names'!$A:$E,4,FALSE)</f>
        <v xml:space="preserve"> Michael</v>
      </c>
    </row>
    <row r="774" spans="1:17" x14ac:dyDescent="0.25">
      <c r="A774" s="26" t="s">
        <v>1598</v>
      </c>
      <c r="B774" s="47">
        <f>VLOOKUP($A774,'Medical Examinations'!$A:$J,2,FALSE)</f>
        <v>33.1</v>
      </c>
      <c r="C774" s="47">
        <f>VLOOKUP($A774,'Medical Examinations'!$A:$J,3,FALSE)</f>
        <v>5.19</v>
      </c>
      <c r="D774" s="26" t="str">
        <f>VLOOKUP($A774,'Medical Examinations'!$A:$J,4,FALSE)</f>
        <v>yes</v>
      </c>
      <c r="E774" s="26" t="str">
        <f>VLOOKUP($A774,'Medical Examinations'!$A:$J,5,FALSE)</f>
        <v>No</v>
      </c>
      <c r="F774" s="26" t="str">
        <f>VLOOKUP($A774,'Medical Examinations'!$A:$J,6,FALSE)</f>
        <v>No</v>
      </c>
      <c r="G774" s="26">
        <f>VLOOKUP($A774,'Medical Examinations'!$A:$J,7,FALSE)</f>
        <v>2</v>
      </c>
      <c r="H774" s="26" t="str">
        <f>VLOOKUP($A774,'Medical Examinations'!$A:$J,8,FALSE)</f>
        <v>No</v>
      </c>
      <c r="I774" s="26" t="str">
        <f>VLOOKUP($A774,'Medical Examinations'!$A:$J,9,FALSE)</f>
        <v>Obesity</v>
      </c>
      <c r="J774" s="26" t="str">
        <f>VLOOKUP($A774,'Medical Examinations'!$A:$J,10,FALSE)</f>
        <v>Normal</v>
      </c>
      <c r="K774">
        <f>VLOOKUP($A774,'Hospitalisation Details'!$A:$K,6,FALSE)</f>
        <v>13393.76</v>
      </c>
      <c r="L774" t="str">
        <f>VLOOKUP($A774,'Hospitalisation Details'!$A:$K,7,FALSE)</f>
        <v>tier - 3</v>
      </c>
      <c r="M774" t="str">
        <f>VLOOKUP($A774,'Hospitalisation Details'!$A:$K,8,FALSE)</f>
        <v>tier - 1</v>
      </c>
      <c r="N774" t="str">
        <f>VLOOKUP($A774,'Hospitalisation Details'!$A:$K,9,FALSE)</f>
        <v>R1011</v>
      </c>
      <c r="O774">
        <f>VLOOKUP($A774,'Hospitalisation Details'!$A:$K,10,FALSE)</f>
        <v>21879</v>
      </c>
      <c r="P774">
        <f>VLOOKUP($A774,'Hospitalisation Details'!$A:$K,11,FALSE)</f>
        <v>63</v>
      </c>
      <c r="Q774" t="str">
        <f>VLOOKUP($A774,'Customer Names'!$A:$E,4,FALSE)</f>
        <v xml:space="preserve"> Ben</v>
      </c>
    </row>
    <row r="775" spans="1:17" x14ac:dyDescent="0.25">
      <c r="A775" s="23" t="s">
        <v>1597</v>
      </c>
      <c r="B775" s="48">
        <f>VLOOKUP($A775,'Medical Examinations'!$A:$J,2,FALSE)</f>
        <v>30.8</v>
      </c>
      <c r="C775" s="48">
        <f>VLOOKUP($A775,'Medical Examinations'!$A:$J,3,FALSE)</f>
        <v>4.37</v>
      </c>
      <c r="D775" s="23" t="str">
        <f>VLOOKUP($A775,'Medical Examinations'!$A:$J,4,FALSE)</f>
        <v>yes</v>
      </c>
      <c r="E775" s="23" t="str">
        <f>VLOOKUP($A775,'Medical Examinations'!$A:$J,5,FALSE)</f>
        <v>No</v>
      </c>
      <c r="F775" s="23" t="str">
        <f>VLOOKUP($A775,'Medical Examinations'!$A:$J,6,FALSE)</f>
        <v>No</v>
      </c>
      <c r="G775" s="23">
        <f>VLOOKUP($A775,'Medical Examinations'!$A:$J,7,FALSE)</f>
        <v>2</v>
      </c>
      <c r="H775" s="23" t="str">
        <f>VLOOKUP($A775,'Medical Examinations'!$A:$J,8,FALSE)</f>
        <v>No</v>
      </c>
      <c r="I775" s="23" t="str">
        <f>VLOOKUP($A775,'Medical Examinations'!$A:$J,9,FALSE)</f>
        <v>Obesity</v>
      </c>
      <c r="J775" s="23" t="str">
        <f>VLOOKUP($A775,'Medical Examinations'!$A:$J,10,FALSE)</f>
        <v>Normal</v>
      </c>
      <c r="K775">
        <f>VLOOKUP($A775,'Hospitalisation Details'!$A:$K,6,FALSE)</f>
        <v>13390.56</v>
      </c>
      <c r="L775" t="str">
        <f>VLOOKUP($A775,'Hospitalisation Details'!$A:$K,7,FALSE)</f>
        <v>tier - 3</v>
      </c>
      <c r="M775" t="str">
        <f>VLOOKUP($A775,'Hospitalisation Details'!$A:$K,8,FALSE)</f>
        <v>tier - 3</v>
      </c>
      <c r="N775" t="str">
        <f>VLOOKUP($A775,'Hospitalisation Details'!$A:$K,9,FALSE)</f>
        <v>R1011</v>
      </c>
      <c r="O775">
        <f>VLOOKUP($A775,'Hospitalisation Details'!$A:$K,10,FALSE)</f>
        <v>21893</v>
      </c>
      <c r="P775">
        <f>VLOOKUP($A775,'Hospitalisation Details'!$A:$K,11,FALSE)</f>
        <v>63</v>
      </c>
      <c r="Q775" t="str">
        <f>VLOOKUP($A775,'Customer Names'!$A:$E,4,FALSE)</f>
        <v xml:space="preserve"> Chris</v>
      </c>
    </row>
    <row r="776" spans="1:17" x14ac:dyDescent="0.25">
      <c r="A776" s="26" t="s">
        <v>1596</v>
      </c>
      <c r="B776" s="47">
        <f>VLOOKUP($A776,'Medical Examinations'!$A:$J,2,FALSE)</f>
        <v>42.06</v>
      </c>
      <c r="C776" s="47">
        <f>VLOOKUP($A776,'Medical Examinations'!$A:$J,3,FALSE)</f>
        <v>5.32</v>
      </c>
      <c r="D776" s="26" t="str">
        <f>VLOOKUP($A776,'Medical Examinations'!$A:$J,4,FALSE)</f>
        <v>No</v>
      </c>
      <c r="E776" s="26" t="str">
        <f>VLOOKUP($A776,'Medical Examinations'!$A:$J,5,FALSE)</f>
        <v>No</v>
      </c>
      <c r="F776" s="26" t="str">
        <f>VLOOKUP($A776,'Medical Examinations'!$A:$J,6,FALSE)</f>
        <v>No</v>
      </c>
      <c r="G776" s="26">
        <f>VLOOKUP($A776,'Medical Examinations'!$A:$J,7,FALSE)</f>
        <v>1</v>
      </c>
      <c r="H776" s="26" t="str">
        <f>VLOOKUP($A776,'Medical Examinations'!$A:$J,8,FALSE)</f>
        <v>No</v>
      </c>
      <c r="I776" s="26" t="str">
        <f>VLOOKUP($A776,'Medical Examinations'!$A:$J,9,FALSE)</f>
        <v>Obesity</v>
      </c>
      <c r="J776" s="26" t="str">
        <f>VLOOKUP($A776,'Medical Examinations'!$A:$J,10,FALSE)</f>
        <v>Normal</v>
      </c>
      <c r="K776">
        <f>VLOOKUP($A776,'Hospitalisation Details'!$A:$K,6,FALSE)</f>
        <v>13383.67</v>
      </c>
      <c r="L776" t="str">
        <f>VLOOKUP($A776,'Hospitalisation Details'!$A:$K,7,FALSE)</f>
        <v>tier - 3</v>
      </c>
      <c r="M776" t="str">
        <f>VLOOKUP($A776,'Hospitalisation Details'!$A:$K,8,FALSE)</f>
        <v>tier - 2</v>
      </c>
      <c r="N776" t="str">
        <f>VLOOKUP($A776,'Hospitalisation Details'!$A:$K,9,FALSE)</f>
        <v>R1023</v>
      </c>
      <c r="O776">
        <f>VLOOKUP($A776,'Hospitalisation Details'!$A:$K,10,FALSE)</f>
        <v>30839</v>
      </c>
      <c r="P776">
        <f>VLOOKUP($A776,'Hospitalisation Details'!$A:$K,11,FALSE)</f>
        <v>39</v>
      </c>
      <c r="Q776" t="str">
        <f>VLOOKUP($A776,'Customer Names'!$A:$E,4,FALSE)</f>
        <v xml:space="preserve"> Jeremy J</v>
      </c>
    </row>
    <row r="777" spans="1:17" x14ac:dyDescent="0.25">
      <c r="A777" s="23" t="s">
        <v>1595</v>
      </c>
      <c r="B777" s="48">
        <f>VLOOKUP($A777,'Medical Examinations'!$A:$J,2,FALSE)</f>
        <v>39.270000000000003</v>
      </c>
      <c r="C777" s="48">
        <f>VLOOKUP($A777,'Medical Examinations'!$A:$J,3,FALSE)</f>
        <v>5.64</v>
      </c>
      <c r="D777" s="23" t="str">
        <f>VLOOKUP($A777,'Medical Examinations'!$A:$J,4,FALSE)</f>
        <v>No</v>
      </c>
      <c r="E777" s="23" t="str">
        <f>VLOOKUP($A777,'Medical Examinations'!$A:$J,5,FALSE)</f>
        <v>No</v>
      </c>
      <c r="F777" s="23" t="str">
        <f>VLOOKUP($A777,'Medical Examinations'!$A:$J,6,FALSE)</f>
        <v>Yes</v>
      </c>
      <c r="G777" s="23">
        <f>VLOOKUP($A777,'Medical Examinations'!$A:$J,7,FALSE)</f>
        <v>1</v>
      </c>
      <c r="H777" s="23" t="str">
        <f>VLOOKUP($A777,'Medical Examinations'!$A:$J,8,FALSE)</f>
        <v>No</v>
      </c>
      <c r="I777" s="23" t="str">
        <f>VLOOKUP($A777,'Medical Examinations'!$A:$J,9,FALSE)</f>
        <v>Obesity</v>
      </c>
      <c r="J777" s="23" t="str">
        <f>VLOOKUP($A777,'Medical Examinations'!$A:$J,10,FALSE)</f>
        <v>Normal</v>
      </c>
      <c r="K777">
        <f>VLOOKUP($A777,'Hospitalisation Details'!$A:$K,6,FALSE)</f>
        <v>13377.41</v>
      </c>
      <c r="L777" t="str">
        <f>VLOOKUP($A777,'Hospitalisation Details'!$A:$K,7,FALSE)</f>
        <v>tier - 3</v>
      </c>
      <c r="M777" t="str">
        <f>VLOOKUP($A777,'Hospitalisation Details'!$A:$K,8,FALSE)</f>
        <v>tier - 3</v>
      </c>
      <c r="N777" t="str">
        <f>VLOOKUP($A777,'Hospitalisation Details'!$A:$K,9,FALSE)</f>
        <v>R1026</v>
      </c>
      <c r="O777">
        <f>VLOOKUP($A777,'Hospitalisation Details'!$A:$K,10,FALSE)</f>
        <v>29128</v>
      </c>
      <c r="P777">
        <f>VLOOKUP($A777,'Hospitalisation Details'!$A:$K,11,FALSE)</f>
        <v>43</v>
      </c>
      <c r="Q777" t="str">
        <f>VLOOKUP($A777,'Customer Names'!$A:$E,4,FALSE)</f>
        <v xml:space="preserve"> Amy L.</v>
      </c>
    </row>
    <row r="778" spans="1:17" x14ac:dyDescent="0.25">
      <c r="A778" s="26" t="s">
        <v>1594</v>
      </c>
      <c r="B778" s="47">
        <f>VLOOKUP($A778,'Medical Examinations'!$A:$J,2,FALSE)</f>
        <v>30.71</v>
      </c>
      <c r="C778" s="47">
        <f>VLOOKUP($A778,'Medical Examinations'!$A:$J,3,FALSE)</f>
        <v>5.59</v>
      </c>
      <c r="D778" s="26" t="str">
        <f>VLOOKUP($A778,'Medical Examinations'!$A:$J,4,FALSE)</f>
        <v>yes</v>
      </c>
      <c r="E778" s="26" t="str">
        <f>VLOOKUP($A778,'Medical Examinations'!$A:$J,5,FALSE)</f>
        <v>No</v>
      </c>
      <c r="F778" s="26" t="str">
        <f>VLOOKUP($A778,'Medical Examinations'!$A:$J,6,FALSE)</f>
        <v>No</v>
      </c>
      <c r="G778" s="26">
        <f>VLOOKUP($A778,'Medical Examinations'!$A:$J,7,FALSE)</f>
        <v>1</v>
      </c>
      <c r="H778" s="26" t="str">
        <f>VLOOKUP($A778,'Medical Examinations'!$A:$J,8,FALSE)</f>
        <v>No</v>
      </c>
      <c r="I778" s="26" t="str">
        <f>VLOOKUP($A778,'Medical Examinations'!$A:$J,9,FALSE)</f>
        <v>Obesity</v>
      </c>
      <c r="J778" s="26" t="str">
        <f>VLOOKUP($A778,'Medical Examinations'!$A:$J,10,FALSE)</f>
        <v>Normal</v>
      </c>
      <c r="K778">
        <f>VLOOKUP($A778,'Hospitalisation Details'!$A:$K,6,FALSE)</f>
        <v>13375.76</v>
      </c>
      <c r="L778" t="str">
        <f>VLOOKUP($A778,'Hospitalisation Details'!$A:$K,7,FALSE)</f>
        <v>tier - 3</v>
      </c>
      <c r="M778" t="str">
        <f>VLOOKUP($A778,'Hospitalisation Details'!$A:$K,8,FALSE)</f>
        <v>tier - 2</v>
      </c>
      <c r="N778" t="str">
        <f>VLOOKUP($A778,'Hospitalisation Details'!$A:$K,9,FALSE)</f>
        <v>R1025</v>
      </c>
      <c r="O778">
        <f>VLOOKUP($A778,'Hospitalisation Details'!$A:$K,10,FALSE)</f>
        <v>23644</v>
      </c>
      <c r="P778">
        <f>VLOOKUP($A778,'Hospitalisation Details'!$A:$K,11,FALSE)</f>
        <v>58</v>
      </c>
      <c r="Q778" t="str">
        <f>VLOOKUP($A778,'Customer Names'!$A:$E,4,FALSE)</f>
        <v xml:space="preserve"> Karen L.</v>
      </c>
    </row>
    <row r="779" spans="1:17" x14ac:dyDescent="0.25">
      <c r="A779" s="23" t="s">
        <v>1593</v>
      </c>
      <c r="B779" s="48">
        <f>VLOOKUP($A779,'Medical Examinations'!$A:$J,2,FALSE)</f>
        <v>47.19</v>
      </c>
      <c r="C779" s="48">
        <f>VLOOKUP($A779,'Medical Examinations'!$A:$J,3,FALSE)</f>
        <v>5.29</v>
      </c>
      <c r="D779" s="23" t="str">
        <f>VLOOKUP($A779,'Medical Examinations'!$A:$J,4,FALSE)</f>
        <v>No</v>
      </c>
      <c r="E779" s="23" t="str">
        <f>VLOOKUP($A779,'Medical Examinations'!$A:$J,5,FALSE)</f>
        <v>No</v>
      </c>
      <c r="F779" s="23" t="str">
        <f>VLOOKUP($A779,'Medical Examinations'!$A:$J,6,FALSE)</f>
        <v>No</v>
      </c>
      <c r="G779" s="23">
        <f>VLOOKUP($A779,'Medical Examinations'!$A:$J,7,FALSE)</f>
        <v>0</v>
      </c>
      <c r="H779" s="23" t="str">
        <f>VLOOKUP($A779,'Medical Examinations'!$A:$J,8,FALSE)</f>
        <v>No</v>
      </c>
      <c r="I779" s="23" t="str">
        <f>VLOOKUP($A779,'Medical Examinations'!$A:$J,9,FALSE)</f>
        <v>Obesity</v>
      </c>
      <c r="J779" s="23" t="str">
        <f>VLOOKUP($A779,'Medical Examinations'!$A:$J,10,FALSE)</f>
        <v>Normal</v>
      </c>
      <c r="K779">
        <f>VLOOKUP($A779,'Hospitalisation Details'!$A:$K,6,FALSE)</f>
        <v>13360.94</v>
      </c>
      <c r="L779" t="str">
        <f>VLOOKUP($A779,'Hospitalisation Details'!$A:$K,7,FALSE)</f>
        <v>tier - 3</v>
      </c>
      <c r="M779" t="str">
        <f>VLOOKUP($A779,'Hospitalisation Details'!$A:$K,8,FALSE)</f>
        <v>tier - 1</v>
      </c>
      <c r="N779" t="str">
        <f>VLOOKUP($A779,'Hospitalisation Details'!$A:$K,9,FALSE)</f>
        <v>R1012</v>
      </c>
      <c r="O779">
        <f>VLOOKUP($A779,'Hospitalisation Details'!$A:$K,10,FALSE)</f>
        <v>33148</v>
      </c>
      <c r="P779">
        <f>VLOOKUP($A779,'Hospitalisation Details'!$A:$K,11,FALSE)</f>
        <v>32</v>
      </c>
      <c r="Q779" t="str">
        <f>VLOOKUP($A779,'Customer Names'!$A:$E,4,FALSE)</f>
        <v xml:space="preserve"> Tennille</v>
      </c>
    </row>
    <row r="780" spans="1:17" x14ac:dyDescent="0.25">
      <c r="A780" s="26" t="s">
        <v>1592</v>
      </c>
      <c r="B780" s="47">
        <f>VLOOKUP($A780,'Medical Examinations'!$A:$J,2,FALSE)</f>
        <v>30.02</v>
      </c>
      <c r="C780" s="47">
        <f>VLOOKUP($A780,'Medical Examinations'!$A:$J,3,FALSE)</f>
        <v>6.65</v>
      </c>
      <c r="D780" s="26" t="str">
        <f>VLOOKUP($A780,'Medical Examinations'!$A:$J,4,FALSE)</f>
        <v>No</v>
      </c>
      <c r="E780" s="26" t="str">
        <f>VLOOKUP($A780,'Medical Examinations'!$A:$J,5,FALSE)</f>
        <v>No</v>
      </c>
      <c r="F780" s="26" t="str">
        <f>VLOOKUP($A780,'Medical Examinations'!$A:$J,6,FALSE)</f>
        <v>No</v>
      </c>
      <c r="G780" s="26">
        <f>VLOOKUP($A780,'Medical Examinations'!$A:$J,7,FALSE)</f>
        <v>0</v>
      </c>
      <c r="H780" s="26" t="str">
        <f>VLOOKUP($A780,'Medical Examinations'!$A:$J,8,FALSE)</f>
        <v>No</v>
      </c>
      <c r="I780" s="26" t="str">
        <f>VLOOKUP($A780,'Medical Examinations'!$A:$J,9,FALSE)</f>
        <v>Obesity</v>
      </c>
      <c r="J780" s="26" t="str">
        <f>VLOOKUP($A780,'Medical Examinations'!$A:$J,10,FALSE)</f>
        <v>Diabetes</v>
      </c>
      <c r="K780">
        <f>VLOOKUP($A780,'Hospitalisation Details'!$A:$K,6,FALSE)</f>
        <v>13352.1</v>
      </c>
      <c r="L780" t="str">
        <f>VLOOKUP($A780,'Hospitalisation Details'!$A:$K,7,FALSE)</f>
        <v>tier - 3</v>
      </c>
      <c r="M780" t="str">
        <f>VLOOKUP($A780,'Hospitalisation Details'!$A:$K,8,FALSE)</f>
        <v>tier - 1</v>
      </c>
      <c r="N780" t="str">
        <f>VLOOKUP($A780,'Hospitalisation Details'!$A:$K,9,FALSE)</f>
        <v>R1012</v>
      </c>
      <c r="O780">
        <f>VLOOKUP($A780,'Hospitalisation Details'!$A:$K,10,FALSE)</f>
        <v>22231</v>
      </c>
      <c r="P780">
        <f>VLOOKUP($A780,'Hospitalisation Details'!$A:$K,11,FALSE)</f>
        <v>62</v>
      </c>
      <c r="Q780" t="str">
        <f>VLOOKUP($A780,'Customer Names'!$A:$E,4,FALSE)</f>
        <v xml:space="preserve"> Matt</v>
      </c>
    </row>
    <row r="781" spans="1:17" x14ac:dyDescent="0.25">
      <c r="A781" s="23" t="s">
        <v>1591</v>
      </c>
      <c r="B781" s="48">
        <f>VLOOKUP($A781,'Medical Examinations'!$A:$J,2,FALSE)</f>
        <v>37.909999999999997</v>
      </c>
      <c r="C781" s="48">
        <f>VLOOKUP($A781,'Medical Examinations'!$A:$J,3,FALSE)</f>
        <v>5.68</v>
      </c>
      <c r="D781" s="23" t="str">
        <f>VLOOKUP($A781,'Medical Examinations'!$A:$J,4,FALSE)</f>
        <v>yes</v>
      </c>
      <c r="E781" s="23" t="str">
        <f>VLOOKUP($A781,'Medical Examinations'!$A:$J,5,FALSE)</f>
        <v>No</v>
      </c>
      <c r="F781" s="23" t="str">
        <f>VLOOKUP($A781,'Medical Examinations'!$A:$J,6,FALSE)</f>
        <v>No</v>
      </c>
      <c r="G781" s="23">
        <f>VLOOKUP($A781,'Medical Examinations'!$A:$J,7,FALSE)</f>
        <v>0</v>
      </c>
      <c r="H781" s="23" t="str">
        <f>VLOOKUP($A781,'Medical Examinations'!$A:$J,8,FALSE)</f>
        <v>No</v>
      </c>
      <c r="I781" s="23" t="str">
        <f>VLOOKUP($A781,'Medical Examinations'!$A:$J,9,FALSE)</f>
        <v>Obesity</v>
      </c>
      <c r="J781" s="23" t="str">
        <f>VLOOKUP($A781,'Medical Examinations'!$A:$J,10,FALSE)</f>
        <v>Normal</v>
      </c>
      <c r="K781">
        <f>VLOOKUP($A781,'Hospitalisation Details'!$A:$K,6,FALSE)</f>
        <v>13333.71</v>
      </c>
      <c r="L781" t="str">
        <f>VLOOKUP($A781,'Hospitalisation Details'!$A:$K,7,FALSE)</f>
        <v>tier - 3</v>
      </c>
      <c r="M781" t="str">
        <f>VLOOKUP($A781,'Hospitalisation Details'!$A:$K,8,FALSE)</f>
        <v>tier - 2</v>
      </c>
      <c r="N781" t="str">
        <f>VLOOKUP($A781,'Hospitalisation Details'!$A:$K,9,FALSE)</f>
        <v>R1012</v>
      </c>
      <c r="O781">
        <f>VLOOKUP($A781,'Hospitalisation Details'!$A:$K,10,FALSE)</f>
        <v>27995</v>
      </c>
      <c r="P781">
        <f>VLOOKUP($A781,'Hospitalisation Details'!$A:$K,11,FALSE)</f>
        <v>46</v>
      </c>
      <c r="Q781" t="str">
        <f>VLOOKUP($A781,'Customer Names'!$A:$E,4,FALSE)</f>
        <v xml:space="preserve"> Emily</v>
      </c>
    </row>
    <row r="782" spans="1:17" x14ac:dyDescent="0.25">
      <c r="A782" s="26" t="s">
        <v>1590</v>
      </c>
      <c r="B782" s="47">
        <f>VLOOKUP($A782,'Medical Examinations'!$A:$J,2,FALSE)</f>
        <v>54.61</v>
      </c>
      <c r="C782" s="47">
        <f>VLOOKUP($A782,'Medical Examinations'!$A:$J,3,FALSE)</f>
        <v>4.49</v>
      </c>
      <c r="D782" s="26" t="str">
        <f>VLOOKUP($A782,'Medical Examinations'!$A:$J,4,FALSE)</f>
        <v>No</v>
      </c>
      <c r="E782" s="26" t="str">
        <f>VLOOKUP($A782,'Medical Examinations'!$A:$J,5,FALSE)</f>
        <v>No</v>
      </c>
      <c r="F782" s="26" t="str">
        <f>VLOOKUP($A782,'Medical Examinations'!$A:$J,6,FALSE)</f>
        <v>No</v>
      </c>
      <c r="G782" s="26">
        <f>VLOOKUP($A782,'Medical Examinations'!$A:$J,7,FALSE)</f>
        <v>0</v>
      </c>
      <c r="H782" s="26" t="str">
        <f>VLOOKUP($A782,'Medical Examinations'!$A:$J,8,FALSE)</f>
        <v>No</v>
      </c>
      <c r="I782" s="26" t="str">
        <f>VLOOKUP($A782,'Medical Examinations'!$A:$J,9,FALSE)</f>
        <v>Obesity</v>
      </c>
      <c r="J782" s="26" t="str">
        <f>VLOOKUP($A782,'Medical Examinations'!$A:$J,10,FALSE)</f>
        <v>Normal</v>
      </c>
      <c r="K782">
        <f>VLOOKUP($A782,'Hospitalisation Details'!$A:$K,6,FALSE)</f>
        <v>13292.52</v>
      </c>
      <c r="L782" t="str">
        <f>VLOOKUP($A782,'Hospitalisation Details'!$A:$K,7,FALSE)</f>
        <v>tier - 3</v>
      </c>
      <c r="M782" t="str">
        <f>VLOOKUP($A782,'Hospitalisation Details'!$A:$K,8,FALSE)</f>
        <v>tier - 3</v>
      </c>
      <c r="N782" t="str">
        <f>VLOOKUP($A782,'Hospitalisation Details'!$A:$K,9,FALSE)</f>
        <v>R1012</v>
      </c>
      <c r="O782">
        <f>VLOOKUP($A782,'Hospitalisation Details'!$A:$K,10,FALSE)</f>
        <v>34516</v>
      </c>
      <c r="P782">
        <f>VLOOKUP($A782,'Hospitalisation Details'!$A:$K,11,FALSE)</f>
        <v>28</v>
      </c>
      <c r="Q782" t="str">
        <f>VLOOKUP($A782,'Customer Names'!$A:$E,4,FALSE)</f>
        <v xml:space="preserve"> Justin E</v>
      </c>
    </row>
    <row r="783" spans="1:17" x14ac:dyDescent="0.25">
      <c r="A783" s="23" t="s">
        <v>1589</v>
      </c>
      <c r="B783" s="48">
        <f>VLOOKUP($A783,'Medical Examinations'!$A:$J,2,FALSE)</f>
        <v>36.005000000000003</v>
      </c>
      <c r="C783" s="48">
        <f>VLOOKUP($A783,'Medical Examinations'!$A:$J,3,FALSE)</f>
        <v>6.9</v>
      </c>
      <c r="D783" s="23" t="str">
        <f>VLOOKUP($A783,'Medical Examinations'!$A:$J,4,FALSE)</f>
        <v>No</v>
      </c>
      <c r="E783" s="23" t="str">
        <f>VLOOKUP($A783,'Medical Examinations'!$A:$J,5,FALSE)</f>
        <v>No</v>
      </c>
      <c r="F783" s="23" t="str">
        <f>VLOOKUP($A783,'Medical Examinations'!$A:$J,6,FALSE)</f>
        <v>No</v>
      </c>
      <c r="G783" s="23">
        <f>VLOOKUP($A783,'Medical Examinations'!$A:$J,7,FALSE)</f>
        <v>0</v>
      </c>
      <c r="H783" s="23" t="str">
        <f>VLOOKUP($A783,'Medical Examinations'!$A:$J,8,FALSE)</f>
        <v>No</v>
      </c>
      <c r="I783" s="23" t="str">
        <f>VLOOKUP($A783,'Medical Examinations'!$A:$J,9,FALSE)</f>
        <v>Obesity</v>
      </c>
      <c r="J783" s="23" t="str">
        <f>VLOOKUP($A783,'Medical Examinations'!$A:$J,10,FALSE)</f>
        <v>Diabetes</v>
      </c>
      <c r="K783">
        <f>VLOOKUP($A783,'Hospitalisation Details'!$A:$K,6,FALSE)</f>
        <v>13228.85</v>
      </c>
      <c r="L783" t="str">
        <f>VLOOKUP($A783,'Hospitalisation Details'!$A:$K,7,FALSE)</f>
        <v>tier - 3</v>
      </c>
      <c r="M783" t="str">
        <f>VLOOKUP($A783,'Hospitalisation Details'!$A:$K,8,FALSE)</f>
        <v>tier - 3</v>
      </c>
      <c r="N783" t="str">
        <f>VLOOKUP($A783,'Hospitalisation Details'!$A:$K,9,FALSE)</f>
        <v>R1023</v>
      </c>
      <c r="O783">
        <f>VLOOKUP($A783,'Hospitalisation Details'!$A:$K,10,FALSE)</f>
        <v>22930</v>
      </c>
      <c r="P783">
        <f>VLOOKUP($A783,'Hospitalisation Details'!$A:$K,11,FALSE)</f>
        <v>60</v>
      </c>
      <c r="Q783" t="str">
        <f>VLOOKUP($A783,'Customer Names'!$A:$E,4,FALSE)</f>
        <v xml:space="preserve"> Shalane</v>
      </c>
    </row>
    <row r="784" spans="1:17" x14ac:dyDescent="0.25">
      <c r="A784" s="26" t="s">
        <v>1588</v>
      </c>
      <c r="B784" s="47">
        <f>VLOOKUP($A784,'Medical Examinations'!$A:$J,2,FALSE)</f>
        <v>28.7</v>
      </c>
      <c r="C784" s="47">
        <f>VLOOKUP($A784,'Medical Examinations'!$A:$J,3,FALSE)</f>
        <v>11.52</v>
      </c>
      <c r="D784" s="26" t="str">
        <f>VLOOKUP($A784,'Medical Examinations'!$A:$J,4,FALSE)</f>
        <v>No</v>
      </c>
      <c r="E784" s="26" t="str">
        <f>VLOOKUP($A784,'Medical Examinations'!$A:$J,5,FALSE)</f>
        <v>No</v>
      </c>
      <c r="F784" s="26" t="str">
        <f>VLOOKUP($A784,'Medical Examinations'!$A:$J,6,FALSE)</f>
        <v>No</v>
      </c>
      <c r="G784" s="26">
        <f>VLOOKUP($A784,'Medical Examinations'!$A:$J,7,FALSE)</f>
        <v>0</v>
      </c>
      <c r="H784" s="26" t="str">
        <f>VLOOKUP($A784,'Medical Examinations'!$A:$J,8,FALSE)</f>
        <v>No</v>
      </c>
      <c r="I784" s="26" t="str">
        <f>VLOOKUP($A784,'Medical Examinations'!$A:$J,9,FALSE)</f>
        <v>Overweight</v>
      </c>
      <c r="J784" s="26" t="str">
        <f>VLOOKUP($A784,'Medical Examinations'!$A:$J,10,FALSE)</f>
        <v>Diabetes</v>
      </c>
      <c r="K784">
        <f>VLOOKUP($A784,'Hospitalisation Details'!$A:$K,6,FALSE)</f>
        <v>13224.69</v>
      </c>
      <c r="L784" t="str">
        <f>VLOOKUP($A784,'Hospitalisation Details'!$A:$K,7,FALSE)</f>
        <v>tier - 3</v>
      </c>
      <c r="M784" t="str">
        <f>VLOOKUP($A784,'Hospitalisation Details'!$A:$K,8,FALSE)</f>
        <v>tier - 2</v>
      </c>
      <c r="N784" t="str">
        <f>VLOOKUP($A784,'Hospitalisation Details'!$A:$K,9,FALSE)</f>
        <v>R1011</v>
      </c>
      <c r="O784">
        <f>VLOOKUP($A784,'Hospitalisation Details'!$A:$K,10,FALSE)</f>
        <v>22974</v>
      </c>
      <c r="P784">
        <f>VLOOKUP($A784,'Hospitalisation Details'!$A:$K,11,FALSE)</f>
        <v>60</v>
      </c>
      <c r="Q784" t="str">
        <f>VLOOKUP($A784,'Customer Names'!$A:$E,4,FALSE)</f>
        <v xml:space="preserve"> Jessica N.</v>
      </c>
    </row>
    <row r="785" spans="1:17" x14ac:dyDescent="0.25">
      <c r="A785" s="23" t="s">
        <v>1587</v>
      </c>
      <c r="B785" s="48">
        <f>VLOOKUP($A785,'Medical Examinations'!$A:$J,2,FALSE)</f>
        <v>34.295000000000002</v>
      </c>
      <c r="C785" s="48">
        <f>VLOOKUP($A785,'Medical Examinations'!$A:$J,3,FALSE)</f>
        <v>11.24</v>
      </c>
      <c r="D785" s="23" t="str">
        <f>VLOOKUP($A785,'Medical Examinations'!$A:$J,4,FALSE)</f>
        <v>No</v>
      </c>
      <c r="E785" s="23" t="str">
        <f>VLOOKUP($A785,'Medical Examinations'!$A:$J,5,FALSE)</f>
        <v>No</v>
      </c>
      <c r="F785" s="23" t="str">
        <f>VLOOKUP($A785,'Medical Examinations'!$A:$J,6,FALSE)</f>
        <v>No</v>
      </c>
      <c r="G785" s="23">
        <f>VLOOKUP($A785,'Medical Examinations'!$A:$J,7,FALSE)</f>
        <v>0</v>
      </c>
      <c r="H785" s="23" t="str">
        <f>VLOOKUP($A785,'Medical Examinations'!$A:$J,8,FALSE)</f>
        <v>No</v>
      </c>
      <c r="I785" s="23" t="str">
        <f>VLOOKUP($A785,'Medical Examinations'!$A:$J,9,FALSE)</f>
        <v>Obesity</v>
      </c>
      <c r="J785" s="23" t="str">
        <f>VLOOKUP($A785,'Medical Examinations'!$A:$J,10,FALSE)</f>
        <v>Diabetes</v>
      </c>
      <c r="K785">
        <f>VLOOKUP($A785,'Hospitalisation Details'!$A:$K,6,FALSE)</f>
        <v>13224.06</v>
      </c>
      <c r="L785" t="str">
        <f>VLOOKUP($A785,'Hospitalisation Details'!$A:$K,7,FALSE)</f>
        <v>tier - 3</v>
      </c>
      <c r="M785" t="str">
        <f>VLOOKUP($A785,'Hospitalisation Details'!$A:$K,8,FALSE)</f>
        <v>tier - 3</v>
      </c>
      <c r="N785" t="str">
        <f>VLOOKUP($A785,'Hospitalisation Details'!$A:$K,9,FALSE)</f>
        <v>R1024</v>
      </c>
      <c r="O785">
        <f>VLOOKUP($A785,'Hospitalisation Details'!$A:$K,10,FALSE)</f>
        <v>24059</v>
      </c>
      <c r="P785">
        <f>VLOOKUP($A785,'Hospitalisation Details'!$A:$K,11,FALSE)</f>
        <v>57</v>
      </c>
      <c r="Q785" t="str">
        <f>VLOOKUP($A785,'Customer Names'!$A:$E,4,FALSE)</f>
        <v xml:space="preserve"> Melanie</v>
      </c>
    </row>
    <row r="786" spans="1:17" x14ac:dyDescent="0.25">
      <c r="A786" s="26" t="s">
        <v>1586</v>
      </c>
      <c r="B786" s="47">
        <f>VLOOKUP($A786,'Medical Examinations'!$A:$J,2,FALSE)</f>
        <v>27.55</v>
      </c>
      <c r="C786" s="47">
        <f>VLOOKUP($A786,'Medical Examinations'!$A:$J,3,FALSE)</f>
        <v>10.98</v>
      </c>
      <c r="D786" s="26" t="str">
        <f>VLOOKUP($A786,'Medical Examinations'!$A:$J,4,FALSE)</f>
        <v>No</v>
      </c>
      <c r="E786" s="26" t="str">
        <f>VLOOKUP($A786,'Medical Examinations'!$A:$J,5,FALSE)</f>
        <v>No</v>
      </c>
      <c r="F786" s="26" t="str">
        <f>VLOOKUP($A786,'Medical Examinations'!$A:$J,6,FALSE)</f>
        <v>No</v>
      </c>
      <c r="G786" s="26">
        <f>VLOOKUP($A786,'Medical Examinations'!$A:$J,7,FALSE)</f>
        <v>0</v>
      </c>
      <c r="H786" s="26" t="str">
        <f>VLOOKUP($A786,'Medical Examinations'!$A:$J,8,FALSE)</f>
        <v>No</v>
      </c>
      <c r="I786" s="26" t="str">
        <f>VLOOKUP($A786,'Medical Examinations'!$A:$J,9,FALSE)</f>
        <v>Overweight</v>
      </c>
      <c r="J786" s="26" t="str">
        <f>VLOOKUP($A786,'Medical Examinations'!$A:$J,10,FALSE)</f>
        <v>Diabetes</v>
      </c>
      <c r="K786">
        <f>VLOOKUP($A786,'Hospitalisation Details'!$A:$K,6,FALSE)</f>
        <v>13217.09</v>
      </c>
      <c r="L786" t="str">
        <f>VLOOKUP($A786,'Hospitalisation Details'!$A:$K,7,FALSE)</f>
        <v>tier - 3</v>
      </c>
      <c r="M786" t="str">
        <f>VLOOKUP($A786,'Hospitalisation Details'!$A:$K,8,FALSE)</f>
        <v>tier - 1</v>
      </c>
      <c r="N786" t="str">
        <f>VLOOKUP($A786,'Hospitalisation Details'!$A:$K,9,FALSE)</f>
        <v>R1024</v>
      </c>
      <c r="O786">
        <f>VLOOKUP($A786,'Hospitalisation Details'!$A:$K,10,FALSE)</f>
        <v>22987</v>
      </c>
      <c r="P786">
        <f>VLOOKUP($A786,'Hospitalisation Details'!$A:$K,11,FALSE)</f>
        <v>60</v>
      </c>
      <c r="Q786" t="str">
        <f>VLOOKUP($A786,'Customer Names'!$A:$E,4,FALSE)</f>
        <v xml:space="preserve"> Ruth Angelica</v>
      </c>
    </row>
    <row r="787" spans="1:17" x14ac:dyDescent="0.25">
      <c r="A787" s="23" t="s">
        <v>1585</v>
      </c>
      <c r="B787" s="48">
        <f>VLOOKUP($A787,'Medical Examinations'!$A:$J,2,FALSE)</f>
        <v>40.700000000000003</v>
      </c>
      <c r="C787" s="48">
        <f>VLOOKUP($A787,'Medical Examinations'!$A:$J,3,FALSE)</f>
        <v>5.42</v>
      </c>
      <c r="D787" s="23" t="str">
        <f>VLOOKUP($A787,'Medical Examinations'!$A:$J,4,FALSE)</f>
        <v>No</v>
      </c>
      <c r="E787" s="23" t="str">
        <f>VLOOKUP($A787,'Medical Examinations'!$A:$J,5,FALSE)</f>
        <v>No</v>
      </c>
      <c r="F787" s="23" t="str">
        <f>VLOOKUP($A787,'Medical Examinations'!$A:$J,6,FALSE)</f>
        <v>No</v>
      </c>
      <c r="G787" s="23">
        <f>VLOOKUP($A787,'Medical Examinations'!$A:$J,7,FALSE)</f>
        <v>0</v>
      </c>
      <c r="H787" s="23" t="str">
        <f>VLOOKUP($A787,'Medical Examinations'!$A:$J,8,FALSE)</f>
        <v>No</v>
      </c>
      <c r="I787" s="23" t="str">
        <f>VLOOKUP($A787,'Medical Examinations'!$A:$J,9,FALSE)</f>
        <v>Obesity</v>
      </c>
      <c r="J787" s="23" t="str">
        <f>VLOOKUP($A787,'Medical Examinations'!$A:$J,10,FALSE)</f>
        <v>Normal</v>
      </c>
      <c r="K787">
        <f>VLOOKUP($A787,'Hospitalisation Details'!$A:$K,6,FALSE)</f>
        <v>13214.43</v>
      </c>
      <c r="L787" t="str">
        <f>VLOOKUP($A787,'Hospitalisation Details'!$A:$K,7,FALSE)</f>
        <v>tier - 3</v>
      </c>
      <c r="M787" t="str">
        <f>VLOOKUP($A787,'Hospitalisation Details'!$A:$K,8,FALSE)</f>
        <v>tier - 2</v>
      </c>
      <c r="N787" t="str">
        <f>VLOOKUP($A787,'Hospitalisation Details'!$A:$K,9,FALSE)</f>
        <v>R1012</v>
      </c>
      <c r="O787">
        <f>VLOOKUP($A787,'Hospitalisation Details'!$A:$K,10,FALSE)</f>
        <v>30239</v>
      </c>
      <c r="P787">
        <f>VLOOKUP($A787,'Hospitalisation Details'!$A:$K,11,FALSE)</f>
        <v>40</v>
      </c>
      <c r="Q787" t="str">
        <f>VLOOKUP($A787,'Customer Names'!$A:$E,4,FALSE)</f>
        <v xml:space="preserve"> Una M</v>
      </c>
    </row>
    <row r="788" spans="1:17" x14ac:dyDescent="0.25">
      <c r="A788" s="26" t="s">
        <v>1584</v>
      </c>
      <c r="B788" s="47">
        <f>VLOOKUP($A788,'Medical Examinations'!$A:$J,2,FALSE)</f>
        <v>18.335000000000001</v>
      </c>
      <c r="C788" s="47">
        <f>VLOOKUP($A788,'Medical Examinations'!$A:$J,3,FALSE)</f>
        <v>10.97</v>
      </c>
      <c r="D788" s="26" t="str">
        <f>VLOOKUP($A788,'Medical Examinations'!$A:$J,4,FALSE)</f>
        <v>No</v>
      </c>
      <c r="E788" s="26" t="str">
        <f>VLOOKUP($A788,'Medical Examinations'!$A:$J,5,FALSE)</f>
        <v>No</v>
      </c>
      <c r="F788" s="26" t="str">
        <f>VLOOKUP($A788,'Medical Examinations'!$A:$J,6,FALSE)</f>
        <v>No</v>
      </c>
      <c r="G788" s="26">
        <f>VLOOKUP($A788,'Medical Examinations'!$A:$J,7,FALSE)</f>
        <v>0</v>
      </c>
      <c r="H788" s="26" t="str">
        <f>VLOOKUP($A788,'Medical Examinations'!$A:$J,8,FALSE)</f>
        <v>No</v>
      </c>
      <c r="I788" s="26" t="str">
        <f>VLOOKUP($A788,'Medical Examinations'!$A:$J,9,FALSE)</f>
        <v>Underweight</v>
      </c>
      <c r="J788" s="26" t="str">
        <f>VLOOKUP($A788,'Medical Examinations'!$A:$J,10,FALSE)</f>
        <v>Diabetes</v>
      </c>
      <c r="K788">
        <f>VLOOKUP($A788,'Hospitalisation Details'!$A:$K,6,FALSE)</f>
        <v>13204.29</v>
      </c>
      <c r="L788" t="str">
        <f>VLOOKUP($A788,'Hospitalisation Details'!$A:$K,7,FALSE)</f>
        <v>tier - 3</v>
      </c>
      <c r="M788" t="str">
        <f>VLOOKUP($A788,'Hospitalisation Details'!$A:$K,8,FALSE)</f>
        <v>tier - 1</v>
      </c>
      <c r="N788" t="str">
        <f>VLOOKUP($A788,'Hospitalisation Details'!$A:$K,9,FALSE)</f>
        <v>R1024</v>
      </c>
      <c r="O788">
        <f>VLOOKUP($A788,'Hospitalisation Details'!$A:$K,10,FALSE)</f>
        <v>22863</v>
      </c>
      <c r="P788">
        <f>VLOOKUP($A788,'Hospitalisation Details'!$A:$K,11,FALSE)</f>
        <v>60</v>
      </c>
      <c r="Q788" t="str">
        <f>VLOOKUP($A788,'Customer Names'!$A:$E,4,FALSE)</f>
        <v xml:space="preserve"> Taralyn</v>
      </c>
    </row>
    <row r="789" spans="1:17" x14ac:dyDescent="0.25">
      <c r="A789" s="23" t="s">
        <v>1583</v>
      </c>
      <c r="B789" s="48">
        <f>VLOOKUP($A789,'Medical Examinations'!$A:$J,2,FALSE)</f>
        <v>33.914999999999999</v>
      </c>
      <c r="C789" s="48">
        <f>VLOOKUP($A789,'Medical Examinations'!$A:$J,3,FALSE)</f>
        <v>9.56</v>
      </c>
      <c r="D789" s="23" t="str">
        <f>VLOOKUP($A789,'Medical Examinations'!$A:$J,4,FALSE)</f>
        <v>yes</v>
      </c>
      <c r="E789" s="23" t="str">
        <f>VLOOKUP($A789,'Medical Examinations'!$A:$J,5,FALSE)</f>
        <v>No</v>
      </c>
      <c r="F789" s="23" t="str">
        <f>VLOOKUP($A789,'Medical Examinations'!$A:$J,6,FALSE)</f>
        <v>No</v>
      </c>
      <c r="G789" s="23">
        <f>VLOOKUP($A789,'Medical Examinations'!$A:$J,7,FALSE)</f>
        <v>2</v>
      </c>
      <c r="H789" s="23" t="str">
        <f>VLOOKUP($A789,'Medical Examinations'!$A:$J,8,FALSE)</f>
        <v>No</v>
      </c>
      <c r="I789" s="23" t="str">
        <f>VLOOKUP($A789,'Medical Examinations'!$A:$J,9,FALSE)</f>
        <v>Obesity</v>
      </c>
      <c r="J789" s="23" t="str">
        <f>VLOOKUP($A789,'Medical Examinations'!$A:$J,10,FALSE)</f>
        <v>Diabetes</v>
      </c>
      <c r="K789">
        <f>VLOOKUP($A789,'Hospitalisation Details'!$A:$K,6,FALSE)</f>
        <v>13143.86</v>
      </c>
      <c r="L789" t="str">
        <f>VLOOKUP($A789,'Hospitalisation Details'!$A:$K,7,FALSE)</f>
        <v>tier - 3</v>
      </c>
      <c r="M789" t="str">
        <f>VLOOKUP($A789,'Hospitalisation Details'!$A:$K,8,FALSE)</f>
        <v>tier - 2</v>
      </c>
      <c r="N789" t="str">
        <f>VLOOKUP($A789,'Hospitalisation Details'!$A:$K,9,FALSE)</f>
        <v>R1016</v>
      </c>
      <c r="O789">
        <f>VLOOKUP($A789,'Hospitalisation Details'!$A:$K,10,FALSE)</f>
        <v>22621</v>
      </c>
      <c r="P789">
        <f>VLOOKUP($A789,'Hospitalisation Details'!$A:$K,11,FALSE)</f>
        <v>61</v>
      </c>
      <c r="Q789" t="str">
        <f>VLOOKUP($A789,'Customer Names'!$A:$E,4,FALSE)</f>
        <v xml:space="preserve"> James A</v>
      </c>
    </row>
    <row r="790" spans="1:17" x14ac:dyDescent="0.25">
      <c r="A790" s="26" t="s">
        <v>1582</v>
      </c>
      <c r="B790" s="47">
        <f>VLOOKUP($A790,'Medical Examinations'!$A:$J,2,FALSE)</f>
        <v>33.534999999999997</v>
      </c>
      <c r="C790" s="47">
        <f>VLOOKUP($A790,'Medical Examinations'!$A:$J,3,FALSE)</f>
        <v>9.4</v>
      </c>
      <c r="D790" s="26" t="str">
        <f>VLOOKUP($A790,'Medical Examinations'!$A:$J,4,FALSE)</f>
        <v>yes</v>
      </c>
      <c r="E790" s="26" t="str">
        <f>VLOOKUP($A790,'Medical Examinations'!$A:$J,5,FALSE)</f>
        <v>No</v>
      </c>
      <c r="F790" s="26" t="str">
        <f>VLOOKUP($A790,'Medical Examinations'!$A:$J,6,FALSE)</f>
        <v>No</v>
      </c>
      <c r="G790" s="26">
        <f>VLOOKUP($A790,'Medical Examinations'!$A:$J,7,FALSE)</f>
        <v>2</v>
      </c>
      <c r="H790" s="26" t="str">
        <f>VLOOKUP($A790,'Medical Examinations'!$A:$J,8,FALSE)</f>
        <v>No</v>
      </c>
      <c r="I790" s="26" t="str">
        <f>VLOOKUP($A790,'Medical Examinations'!$A:$J,9,FALSE)</f>
        <v>Obesity</v>
      </c>
      <c r="J790" s="26" t="str">
        <f>VLOOKUP($A790,'Medical Examinations'!$A:$J,10,FALSE)</f>
        <v>Diabetes</v>
      </c>
      <c r="K790">
        <f>VLOOKUP($A790,'Hospitalisation Details'!$A:$K,6,FALSE)</f>
        <v>13143.34</v>
      </c>
      <c r="L790" t="str">
        <f>VLOOKUP($A790,'Hospitalisation Details'!$A:$K,7,FALSE)</f>
        <v>tier - 3</v>
      </c>
      <c r="M790" t="str">
        <f>VLOOKUP($A790,'Hospitalisation Details'!$A:$K,8,FALSE)</f>
        <v>tier - 2</v>
      </c>
      <c r="N790" t="str">
        <f>VLOOKUP($A790,'Hospitalisation Details'!$A:$K,9,FALSE)</f>
        <v>R1020</v>
      </c>
      <c r="O790">
        <f>VLOOKUP($A790,'Hospitalisation Details'!$A:$K,10,FALSE)</f>
        <v>22621</v>
      </c>
      <c r="P790">
        <f>VLOOKUP($A790,'Hospitalisation Details'!$A:$K,11,FALSE)</f>
        <v>61</v>
      </c>
      <c r="Q790" t="str">
        <f>VLOOKUP($A790,'Customer Names'!$A:$E,4,FALSE)</f>
        <v xml:space="preserve"> Ning</v>
      </c>
    </row>
    <row r="791" spans="1:17" x14ac:dyDescent="0.25">
      <c r="A791" s="23" t="s">
        <v>1581</v>
      </c>
      <c r="B791" s="48">
        <f>VLOOKUP($A791,'Medical Examinations'!$A:$J,2,FALSE)</f>
        <v>23.655000000000001</v>
      </c>
      <c r="C791" s="48">
        <f>VLOOKUP($A791,'Medical Examinations'!$A:$J,3,FALSE)</f>
        <v>8.48</v>
      </c>
      <c r="D791" s="23" t="str">
        <f>VLOOKUP($A791,'Medical Examinations'!$A:$J,4,FALSE)</f>
        <v>yes</v>
      </c>
      <c r="E791" s="23" t="str">
        <f>VLOOKUP($A791,'Medical Examinations'!$A:$J,5,FALSE)</f>
        <v>No</v>
      </c>
      <c r="F791" s="23" t="str">
        <f>VLOOKUP($A791,'Medical Examinations'!$A:$J,6,FALSE)</f>
        <v>No</v>
      </c>
      <c r="G791" s="23">
        <f>VLOOKUP($A791,'Medical Examinations'!$A:$J,7,FALSE)</f>
        <v>2</v>
      </c>
      <c r="H791" s="23" t="str">
        <f>VLOOKUP($A791,'Medical Examinations'!$A:$J,8,FALSE)</f>
        <v>No</v>
      </c>
      <c r="I791" s="23" t="str">
        <f>VLOOKUP($A791,'Medical Examinations'!$A:$J,9,FALSE)</f>
        <v>Normal Weight</v>
      </c>
      <c r="J791" s="23" t="str">
        <f>VLOOKUP($A791,'Medical Examinations'!$A:$J,10,FALSE)</f>
        <v>Diabetes</v>
      </c>
      <c r="K791">
        <f>VLOOKUP($A791,'Hospitalisation Details'!$A:$K,6,FALSE)</f>
        <v>13129.6</v>
      </c>
      <c r="L791" t="str">
        <f>VLOOKUP($A791,'Hospitalisation Details'!$A:$K,7,FALSE)</f>
        <v>tier - 3</v>
      </c>
      <c r="M791" t="str">
        <f>VLOOKUP($A791,'Hospitalisation Details'!$A:$K,8,FALSE)</f>
        <v>tier - 2</v>
      </c>
      <c r="N791" t="str">
        <f>VLOOKUP($A791,'Hospitalisation Details'!$A:$K,9,FALSE)</f>
        <v>R1017</v>
      </c>
      <c r="O791">
        <f>VLOOKUP($A791,'Hospitalisation Details'!$A:$K,10,FALSE)</f>
        <v>22531</v>
      </c>
      <c r="P791">
        <f>VLOOKUP($A791,'Hospitalisation Details'!$A:$K,11,FALSE)</f>
        <v>61</v>
      </c>
      <c r="Q791" t="str">
        <f>VLOOKUP($A791,'Customer Names'!$A:$E,4,FALSE)</f>
        <v xml:space="preserve"> Joel</v>
      </c>
    </row>
    <row r="792" spans="1:17" x14ac:dyDescent="0.25">
      <c r="A792" s="26" t="s">
        <v>1580</v>
      </c>
      <c r="B792" s="47">
        <f>VLOOKUP($A792,'Medical Examinations'!$A:$J,2,FALSE)</f>
        <v>28</v>
      </c>
      <c r="C792" s="47">
        <f>VLOOKUP($A792,'Medical Examinations'!$A:$J,3,FALSE)</f>
        <v>5.57</v>
      </c>
      <c r="D792" s="26" t="str">
        <f>VLOOKUP($A792,'Medical Examinations'!$A:$J,4,FALSE)</f>
        <v>No</v>
      </c>
      <c r="E792" s="26" t="str">
        <f>VLOOKUP($A792,'Medical Examinations'!$A:$J,5,FALSE)</f>
        <v>No</v>
      </c>
      <c r="F792" s="26" t="str">
        <f>VLOOKUP($A792,'Medical Examinations'!$A:$J,6,FALSE)</f>
        <v>No</v>
      </c>
      <c r="G792" s="26">
        <f>VLOOKUP($A792,'Medical Examinations'!$A:$J,7,FALSE)</f>
        <v>0</v>
      </c>
      <c r="H792" s="26" t="str">
        <f>VLOOKUP($A792,'Medical Examinations'!$A:$J,8,FALSE)</f>
        <v>No</v>
      </c>
      <c r="I792" s="26" t="str">
        <f>VLOOKUP($A792,'Medical Examinations'!$A:$J,9,FALSE)</f>
        <v>Overweight</v>
      </c>
      <c r="J792" s="26" t="str">
        <f>VLOOKUP($A792,'Medical Examinations'!$A:$J,10,FALSE)</f>
        <v>Normal</v>
      </c>
      <c r="K792">
        <f>VLOOKUP($A792,'Hospitalisation Details'!$A:$K,6,FALSE)</f>
        <v>13126.68</v>
      </c>
      <c r="L792" t="str">
        <f>VLOOKUP($A792,'Hospitalisation Details'!$A:$K,7,FALSE)</f>
        <v>tier - 3</v>
      </c>
      <c r="M792" t="str">
        <f>VLOOKUP($A792,'Hospitalisation Details'!$A:$K,8,FALSE)</f>
        <v>tier - 3</v>
      </c>
      <c r="N792" t="str">
        <f>VLOOKUP($A792,'Hospitalisation Details'!$A:$K,9,FALSE)</f>
        <v>R1011</v>
      </c>
      <c r="O792">
        <f>VLOOKUP($A792,'Hospitalisation Details'!$A:$K,10,FALSE)</f>
        <v>36388</v>
      </c>
      <c r="P792">
        <f>VLOOKUP($A792,'Hospitalisation Details'!$A:$K,11,FALSE)</f>
        <v>23</v>
      </c>
      <c r="Q792" t="str">
        <f>VLOOKUP($A792,'Customer Names'!$A:$E,4,FALSE)</f>
        <v xml:space="preserve"> Pamela J.</v>
      </c>
    </row>
    <row r="793" spans="1:17" x14ac:dyDescent="0.25">
      <c r="A793" s="23" t="s">
        <v>1579</v>
      </c>
      <c r="B793" s="48">
        <f>VLOOKUP($A793,'Medical Examinations'!$A:$J,2,FALSE)</f>
        <v>30.23</v>
      </c>
      <c r="C793" s="48">
        <f>VLOOKUP($A793,'Medical Examinations'!$A:$J,3,FALSE)</f>
        <v>6.94</v>
      </c>
      <c r="D793" s="23" t="str">
        <f>VLOOKUP($A793,'Medical Examinations'!$A:$J,4,FALSE)</f>
        <v>yes</v>
      </c>
      <c r="E793" s="23" t="str">
        <f>VLOOKUP($A793,'Medical Examinations'!$A:$J,5,FALSE)</f>
        <v>No</v>
      </c>
      <c r="F793" s="23" t="str">
        <f>VLOOKUP($A793,'Medical Examinations'!$A:$J,6,FALSE)</f>
        <v>Yes</v>
      </c>
      <c r="G793" s="23">
        <f>VLOOKUP($A793,'Medical Examinations'!$A:$J,7,FALSE)</f>
        <v>1</v>
      </c>
      <c r="H793" s="23" t="str">
        <f>VLOOKUP($A793,'Medical Examinations'!$A:$J,8,FALSE)</f>
        <v>No</v>
      </c>
      <c r="I793" s="23" t="str">
        <f>VLOOKUP($A793,'Medical Examinations'!$A:$J,9,FALSE)</f>
        <v>Obesity</v>
      </c>
      <c r="J793" s="23" t="str">
        <f>VLOOKUP($A793,'Medical Examinations'!$A:$J,10,FALSE)</f>
        <v>Diabetes</v>
      </c>
      <c r="K793">
        <f>VLOOKUP($A793,'Hospitalisation Details'!$A:$K,6,FALSE)</f>
        <v>13116.84</v>
      </c>
      <c r="L793" t="str">
        <f>VLOOKUP($A793,'Hospitalisation Details'!$A:$K,7,FALSE)</f>
        <v>tier - 3</v>
      </c>
      <c r="M793" t="str">
        <f>VLOOKUP($A793,'Hospitalisation Details'!$A:$K,8,FALSE)</f>
        <v>tier - 1</v>
      </c>
      <c r="N793" t="str">
        <f>VLOOKUP($A793,'Hospitalisation Details'!$A:$K,9,FALSE)</f>
        <v>R1012</v>
      </c>
      <c r="O793">
        <f>VLOOKUP($A793,'Hospitalisation Details'!$A:$K,10,FALSE)</f>
        <v>23268</v>
      </c>
      <c r="P793">
        <f>VLOOKUP($A793,'Hospitalisation Details'!$A:$K,11,FALSE)</f>
        <v>59</v>
      </c>
      <c r="Q793" t="str">
        <f>VLOOKUP($A793,'Customer Names'!$A:$E,4,FALSE)</f>
        <v xml:space="preserve"> Brittney</v>
      </c>
    </row>
    <row r="794" spans="1:17" x14ac:dyDescent="0.25">
      <c r="A794" s="26" t="s">
        <v>1578</v>
      </c>
      <c r="B794" s="47">
        <f>VLOOKUP($A794,'Medical Examinations'!$A:$J,2,FALSE)</f>
        <v>51.14</v>
      </c>
      <c r="C794" s="47">
        <f>VLOOKUP($A794,'Medical Examinations'!$A:$J,3,FALSE)</f>
        <v>4.05</v>
      </c>
      <c r="D794" s="26" t="str">
        <f>VLOOKUP($A794,'Medical Examinations'!$A:$J,4,FALSE)</f>
        <v>No</v>
      </c>
      <c r="E794" s="26" t="str">
        <f>VLOOKUP($A794,'Medical Examinations'!$A:$J,5,FALSE)</f>
        <v>No</v>
      </c>
      <c r="F794" s="26" t="str">
        <f>VLOOKUP($A794,'Medical Examinations'!$A:$J,6,FALSE)</f>
        <v>No</v>
      </c>
      <c r="G794" s="26">
        <f>VLOOKUP($A794,'Medical Examinations'!$A:$J,7,FALSE)</f>
        <v>1</v>
      </c>
      <c r="H794" s="26" t="str">
        <f>VLOOKUP($A794,'Medical Examinations'!$A:$J,8,FALSE)</f>
        <v>No</v>
      </c>
      <c r="I794" s="26" t="str">
        <f>VLOOKUP($A794,'Medical Examinations'!$A:$J,9,FALSE)</f>
        <v>Obesity</v>
      </c>
      <c r="J794" s="26" t="str">
        <f>VLOOKUP($A794,'Medical Examinations'!$A:$J,10,FALSE)</f>
        <v>Normal</v>
      </c>
      <c r="K794">
        <f>VLOOKUP($A794,'Hospitalisation Details'!$A:$K,6,FALSE)</f>
        <v>13113.51</v>
      </c>
      <c r="L794" t="str">
        <f>VLOOKUP($A794,'Hospitalisation Details'!$A:$K,7,FALSE)</f>
        <v>tier - 3</v>
      </c>
      <c r="M794" t="str">
        <f>VLOOKUP($A794,'Hospitalisation Details'!$A:$K,8,FALSE)</f>
        <v>tier - 2</v>
      </c>
      <c r="N794" t="str">
        <f>VLOOKUP($A794,'Hospitalisation Details'!$A:$K,9,FALSE)</f>
        <v>R1026</v>
      </c>
      <c r="O794">
        <f>VLOOKUP($A794,'Hospitalisation Details'!$A:$K,10,FALSE)</f>
        <v>33828</v>
      </c>
      <c r="P794">
        <f>VLOOKUP($A794,'Hospitalisation Details'!$A:$K,11,FALSE)</f>
        <v>30</v>
      </c>
      <c r="Q794" t="str">
        <f>VLOOKUP($A794,'Customer Names'!$A:$E,4,FALSE)</f>
        <v xml:space="preserve"> Sheila</v>
      </c>
    </row>
    <row r="795" spans="1:17" x14ac:dyDescent="0.25">
      <c r="A795" s="23" t="s">
        <v>1577</v>
      </c>
      <c r="B795" s="48">
        <f>VLOOKUP($A795,'Medical Examinations'!$A:$J,2,FALSE)</f>
        <v>24.32</v>
      </c>
      <c r="C795" s="48">
        <f>VLOOKUP($A795,'Medical Examinations'!$A:$J,3,FALSE)</f>
        <v>10.220000000000001</v>
      </c>
      <c r="D795" s="23" t="str">
        <f>VLOOKUP($A795,'Medical Examinations'!$A:$J,4,FALSE)</f>
        <v>No</v>
      </c>
      <c r="E795" s="23" t="str">
        <f>VLOOKUP($A795,'Medical Examinations'!$A:$J,5,FALSE)</f>
        <v>No</v>
      </c>
      <c r="F795" s="23" t="str">
        <f>VLOOKUP($A795,'Medical Examinations'!$A:$J,6,FALSE)</f>
        <v>No</v>
      </c>
      <c r="G795" s="23">
        <f>VLOOKUP($A795,'Medical Examinations'!$A:$J,7,FALSE)</f>
        <v>0</v>
      </c>
      <c r="H795" s="23" t="str">
        <f>VLOOKUP($A795,'Medical Examinations'!$A:$J,8,FALSE)</f>
        <v>No</v>
      </c>
      <c r="I795" s="23" t="str">
        <f>VLOOKUP($A795,'Medical Examinations'!$A:$J,9,FALSE)</f>
        <v>Normal Weight</v>
      </c>
      <c r="J795" s="23" t="str">
        <f>VLOOKUP($A795,'Medical Examinations'!$A:$J,10,FALSE)</f>
        <v>Diabetes</v>
      </c>
      <c r="K795">
        <f>VLOOKUP($A795,'Hospitalisation Details'!$A:$K,6,FALSE)</f>
        <v>13112.6</v>
      </c>
      <c r="L795" t="str">
        <f>VLOOKUP($A795,'Hospitalisation Details'!$A:$K,7,FALSE)</f>
        <v>tier - 3</v>
      </c>
      <c r="M795" t="str">
        <f>VLOOKUP($A795,'Hospitalisation Details'!$A:$K,8,FALSE)</f>
        <v>tier - 3</v>
      </c>
      <c r="N795" t="str">
        <f>VLOOKUP($A795,'Hospitalisation Details'!$A:$K,9,FALSE)</f>
        <v>R1012</v>
      </c>
      <c r="O795">
        <f>VLOOKUP($A795,'Hospitalisation Details'!$A:$K,10,FALSE)</f>
        <v>22860</v>
      </c>
      <c r="P795">
        <f>VLOOKUP($A795,'Hospitalisation Details'!$A:$K,11,FALSE)</f>
        <v>60</v>
      </c>
      <c r="Q795" t="str">
        <f>VLOOKUP($A795,'Customer Names'!$A:$E,4,FALSE)</f>
        <v xml:space="preserve"> Koji</v>
      </c>
    </row>
    <row r="796" spans="1:17" x14ac:dyDescent="0.25">
      <c r="A796" s="26" t="s">
        <v>1576</v>
      </c>
      <c r="B796" s="47">
        <f>VLOOKUP($A796,'Medical Examinations'!$A:$J,2,FALSE)</f>
        <v>38.06</v>
      </c>
      <c r="C796" s="47">
        <f>VLOOKUP($A796,'Medical Examinations'!$A:$J,3,FALSE)</f>
        <v>9.24</v>
      </c>
      <c r="D796" s="26" t="str">
        <f>VLOOKUP($A796,'Medical Examinations'!$A:$J,4,FALSE)</f>
        <v>No</v>
      </c>
      <c r="E796" s="26" t="str">
        <f>VLOOKUP($A796,'Medical Examinations'!$A:$J,5,FALSE)</f>
        <v>No</v>
      </c>
      <c r="F796" s="26" t="str">
        <f>VLOOKUP($A796,'Medical Examinations'!$A:$J,6,FALSE)</f>
        <v>No</v>
      </c>
      <c r="G796" s="26">
        <f>VLOOKUP($A796,'Medical Examinations'!$A:$J,7,FALSE)</f>
        <v>0</v>
      </c>
      <c r="H796" s="26" t="str">
        <f>VLOOKUP($A796,'Medical Examinations'!$A:$J,8,FALSE)</f>
        <v>No</v>
      </c>
      <c r="I796" s="26" t="str">
        <f>VLOOKUP($A796,'Medical Examinations'!$A:$J,9,FALSE)</f>
        <v>Obesity</v>
      </c>
      <c r="J796" s="26" t="str">
        <f>VLOOKUP($A796,'Medical Examinations'!$A:$J,10,FALSE)</f>
        <v>Diabetes</v>
      </c>
      <c r="K796">
        <f>VLOOKUP($A796,'Hospitalisation Details'!$A:$K,6,FALSE)</f>
        <v>13110.79</v>
      </c>
      <c r="L796" t="str">
        <f>VLOOKUP($A796,'Hospitalisation Details'!$A:$K,7,FALSE)</f>
        <v>tier - 3</v>
      </c>
      <c r="M796" t="str">
        <f>VLOOKUP($A796,'Hospitalisation Details'!$A:$K,8,FALSE)</f>
        <v>tier - 2</v>
      </c>
      <c r="N796" t="str">
        <f>VLOOKUP($A796,'Hospitalisation Details'!$A:$K,9,FALSE)</f>
        <v>R1011</v>
      </c>
      <c r="O796">
        <f>VLOOKUP($A796,'Hospitalisation Details'!$A:$K,10,FALSE)</f>
        <v>26236</v>
      </c>
      <c r="P796">
        <f>VLOOKUP($A796,'Hospitalisation Details'!$A:$K,11,FALSE)</f>
        <v>51</v>
      </c>
      <c r="Q796" t="str">
        <f>VLOOKUP($A796,'Customer Names'!$A:$E,4,FALSE)</f>
        <v xml:space="preserve"> Sarah</v>
      </c>
    </row>
    <row r="797" spans="1:17" x14ac:dyDescent="0.25">
      <c r="A797" s="23" t="s">
        <v>1575</v>
      </c>
      <c r="B797" s="48">
        <f>VLOOKUP($A797,'Medical Examinations'!$A:$J,2,FALSE)</f>
        <v>37.700000000000003</v>
      </c>
      <c r="C797" s="48">
        <f>VLOOKUP($A797,'Medical Examinations'!$A:$J,3,FALSE)</f>
        <v>8.6</v>
      </c>
      <c r="D797" s="23" t="str">
        <f>VLOOKUP($A797,'Medical Examinations'!$A:$J,4,FALSE)</f>
        <v>No</v>
      </c>
      <c r="E797" s="23" t="str">
        <f>VLOOKUP($A797,'Medical Examinations'!$A:$J,5,FALSE)</f>
        <v>No</v>
      </c>
      <c r="F797" s="23" t="str">
        <f>VLOOKUP($A797,'Medical Examinations'!$A:$J,6,FALSE)</f>
        <v>No</v>
      </c>
      <c r="G797" s="23">
        <f>VLOOKUP($A797,'Medical Examinations'!$A:$J,7,FALSE)</f>
        <v>0</v>
      </c>
      <c r="H797" s="23" t="str">
        <f>VLOOKUP($A797,'Medical Examinations'!$A:$J,8,FALSE)</f>
        <v>No</v>
      </c>
      <c r="I797" s="23" t="str">
        <f>VLOOKUP($A797,'Medical Examinations'!$A:$J,9,FALSE)</f>
        <v>Obesity</v>
      </c>
      <c r="J797" s="23" t="str">
        <f>VLOOKUP($A797,'Medical Examinations'!$A:$J,10,FALSE)</f>
        <v>Diabetes</v>
      </c>
      <c r="K797">
        <f>VLOOKUP($A797,'Hospitalisation Details'!$A:$K,6,FALSE)</f>
        <v>13101.74</v>
      </c>
      <c r="L797" t="str">
        <f>VLOOKUP($A797,'Hospitalisation Details'!$A:$K,7,FALSE)</f>
        <v>tier - 3</v>
      </c>
      <c r="M797" t="str">
        <f>VLOOKUP($A797,'Hospitalisation Details'!$A:$K,8,FALSE)</f>
        <v>tier - 2</v>
      </c>
      <c r="N797" t="str">
        <f>VLOOKUP($A797,'Hospitalisation Details'!$A:$K,9,FALSE)</f>
        <v>R1026</v>
      </c>
      <c r="O797">
        <f>VLOOKUP($A797,'Hospitalisation Details'!$A:$K,10,FALSE)</f>
        <v>28688</v>
      </c>
      <c r="P797">
        <f>VLOOKUP($A797,'Hospitalisation Details'!$A:$K,11,FALSE)</f>
        <v>44</v>
      </c>
      <c r="Q797" t="str">
        <f>VLOOKUP($A797,'Customer Names'!$A:$E,4,FALSE)</f>
        <v xml:space="preserve"> Colleen M</v>
      </c>
    </row>
    <row r="798" spans="1:17" x14ac:dyDescent="0.25">
      <c r="A798" s="26" t="s">
        <v>1574</v>
      </c>
      <c r="B798" s="47">
        <f>VLOOKUP($A798,'Medical Examinations'!$A:$J,2,FALSE)</f>
        <v>44</v>
      </c>
      <c r="C798" s="47">
        <f>VLOOKUP($A798,'Medical Examinations'!$A:$J,3,FALSE)</f>
        <v>9.32</v>
      </c>
      <c r="D798" s="26" t="str">
        <f>VLOOKUP($A798,'Medical Examinations'!$A:$J,4,FALSE)</f>
        <v>yes</v>
      </c>
      <c r="E798" s="26" t="str">
        <f>VLOOKUP($A798,'Medical Examinations'!$A:$J,5,FALSE)</f>
        <v>No</v>
      </c>
      <c r="F798" s="26" t="str">
        <f>VLOOKUP($A798,'Medical Examinations'!$A:$J,6,FALSE)</f>
        <v>No</v>
      </c>
      <c r="G798" s="26">
        <f>VLOOKUP($A798,'Medical Examinations'!$A:$J,7,FALSE)</f>
        <v>2</v>
      </c>
      <c r="H798" s="26" t="str">
        <f>VLOOKUP($A798,'Medical Examinations'!$A:$J,8,FALSE)</f>
        <v>No</v>
      </c>
      <c r="I798" s="26" t="str">
        <f>VLOOKUP($A798,'Medical Examinations'!$A:$J,9,FALSE)</f>
        <v>Obesity</v>
      </c>
      <c r="J798" s="26" t="str">
        <f>VLOOKUP($A798,'Medical Examinations'!$A:$J,10,FALSE)</f>
        <v>Diabetes</v>
      </c>
      <c r="K798">
        <f>VLOOKUP($A798,'Hospitalisation Details'!$A:$K,6,FALSE)</f>
        <v>13063.88</v>
      </c>
      <c r="L798" t="str">
        <f>VLOOKUP($A798,'Hospitalisation Details'!$A:$K,7,FALSE)</f>
        <v>tier - 3</v>
      </c>
      <c r="M798" t="str">
        <f>VLOOKUP($A798,'Hospitalisation Details'!$A:$K,8,FALSE)</f>
        <v>tier - 2</v>
      </c>
      <c r="N798" t="str">
        <f>VLOOKUP($A798,'Hospitalisation Details'!$A:$K,9,FALSE)</f>
        <v>R1011</v>
      </c>
      <c r="O798">
        <f>VLOOKUP($A798,'Hospitalisation Details'!$A:$K,10,FALSE)</f>
        <v>22591</v>
      </c>
      <c r="P798">
        <f>VLOOKUP($A798,'Hospitalisation Details'!$A:$K,11,FALSE)</f>
        <v>61</v>
      </c>
      <c r="Q798" t="str">
        <f>VLOOKUP($A798,'Customer Names'!$A:$E,4,FALSE)</f>
        <v xml:space="preserve"> Deedra G.</v>
      </c>
    </row>
    <row r="799" spans="1:17" x14ac:dyDescent="0.25">
      <c r="A799" s="23" t="s">
        <v>1573</v>
      </c>
      <c r="B799" s="48">
        <f>VLOOKUP($A799,'Medical Examinations'!$A:$J,2,FALSE)</f>
        <v>41.45</v>
      </c>
      <c r="C799" s="48">
        <f>VLOOKUP($A799,'Medical Examinations'!$A:$J,3,FALSE)</f>
        <v>6.12</v>
      </c>
      <c r="D799" s="23" t="str">
        <f>VLOOKUP($A799,'Medical Examinations'!$A:$J,4,FALSE)</f>
        <v>yes</v>
      </c>
      <c r="E799" s="23" t="str">
        <f>VLOOKUP($A799,'Medical Examinations'!$A:$J,5,FALSE)</f>
        <v>No</v>
      </c>
      <c r="F799" s="23" t="str">
        <f>VLOOKUP($A799,'Medical Examinations'!$A:$J,6,FALSE)</f>
        <v>No</v>
      </c>
      <c r="G799" s="23">
        <f>VLOOKUP($A799,'Medical Examinations'!$A:$J,7,FALSE)</f>
        <v>0</v>
      </c>
      <c r="H799" s="23" t="str">
        <f>VLOOKUP($A799,'Medical Examinations'!$A:$J,8,FALSE)</f>
        <v>No</v>
      </c>
      <c r="I799" s="23" t="str">
        <f>VLOOKUP($A799,'Medical Examinations'!$A:$J,9,FALSE)</f>
        <v>Obesity</v>
      </c>
      <c r="J799" s="23" t="str">
        <f>VLOOKUP($A799,'Medical Examinations'!$A:$J,10,FALSE)</f>
        <v>Prediabetes</v>
      </c>
      <c r="K799">
        <f>VLOOKUP($A799,'Hospitalisation Details'!$A:$K,6,FALSE)</f>
        <v>13051.22</v>
      </c>
      <c r="L799" t="str">
        <f>VLOOKUP($A799,'Hospitalisation Details'!$A:$K,7,FALSE)</f>
        <v>tier - 3</v>
      </c>
      <c r="M799" t="str">
        <f>VLOOKUP($A799,'Hospitalisation Details'!$A:$K,8,FALSE)</f>
        <v>tier - 1</v>
      </c>
      <c r="N799" t="str">
        <f>VLOOKUP($A799,'Hospitalisation Details'!$A:$K,9,FALSE)</f>
        <v>R1026</v>
      </c>
      <c r="O799">
        <f>VLOOKUP($A799,'Hospitalisation Details'!$A:$K,10,FALSE)</f>
        <v>31346</v>
      </c>
      <c r="P799">
        <f>VLOOKUP($A799,'Hospitalisation Details'!$A:$K,11,FALSE)</f>
        <v>37</v>
      </c>
      <c r="Q799" t="str">
        <f>VLOOKUP($A799,'Customer Names'!$A:$E,4,FALSE)</f>
        <v xml:space="preserve"> Kulwinder</v>
      </c>
    </row>
    <row r="800" spans="1:17" x14ac:dyDescent="0.25">
      <c r="A800" s="26" t="s">
        <v>1572</v>
      </c>
      <c r="B800" s="47">
        <f>VLOOKUP($A800,'Medical Examinations'!$A:$J,2,FALSE)</f>
        <v>25.364999999999998</v>
      </c>
      <c r="C800" s="47">
        <f>VLOOKUP($A800,'Medical Examinations'!$A:$J,3,FALSE)</f>
        <v>9.19</v>
      </c>
      <c r="D800" s="26" t="str">
        <f>VLOOKUP($A800,'Medical Examinations'!$A:$J,4,FALSE)</f>
        <v>yes</v>
      </c>
      <c r="E800" s="26" t="str">
        <f>VLOOKUP($A800,'Medical Examinations'!$A:$J,5,FALSE)</f>
        <v>No</v>
      </c>
      <c r="F800" s="26" t="str">
        <f>VLOOKUP($A800,'Medical Examinations'!$A:$J,6,FALSE)</f>
        <v>No</v>
      </c>
      <c r="G800" s="26">
        <f>VLOOKUP($A800,'Medical Examinations'!$A:$J,7,FALSE)</f>
        <v>0</v>
      </c>
      <c r="H800" s="26" t="str">
        <f>VLOOKUP($A800,'Medical Examinations'!$A:$J,8,FALSE)</f>
        <v>No</v>
      </c>
      <c r="I800" s="26" t="str">
        <f>VLOOKUP($A800,'Medical Examinations'!$A:$J,9,FALSE)</f>
        <v>Overweight</v>
      </c>
      <c r="J800" s="26" t="str">
        <f>VLOOKUP($A800,'Medical Examinations'!$A:$J,10,FALSE)</f>
        <v>Diabetes</v>
      </c>
      <c r="K800">
        <f>VLOOKUP($A800,'Hospitalisation Details'!$A:$K,6,FALSE)</f>
        <v>13047.33</v>
      </c>
      <c r="L800" t="str">
        <f>VLOOKUP($A800,'Hospitalisation Details'!$A:$K,7,FALSE)</f>
        <v>tier - 3</v>
      </c>
      <c r="M800" t="str">
        <f>VLOOKUP($A800,'Hospitalisation Details'!$A:$K,8,FALSE)</f>
        <v>tier - 3</v>
      </c>
      <c r="N800" t="str">
        <f>VLOOKUP($A800,'Hospitalisation Details'!$A:$K,9,FALSE)</f>
        <v>R1024</v>
      </c>
      <c r="O800">
        <f>VLOOKUP($A800,'Hospitalisation Details'!$A:$K,10,FALSE)</f>
        <v>24690</v>
      </c>
      <c r="P800">
        <f>VLOOKUP($A800,'Hospitalisation Details'!$A:$K,11,FALSE)</f>
        <v>55</v>
      </c>
      <c r="Q800" t="str">
        <f>VLOOKUP($A800,'Customer Names'!$A:$E,4,FALSE)</f>
        <v xml:space="preserve"> Ann M.</v>
      </c>
    </row>
    <row r="801" spans="1:17" x14ac:dyDescent="0.25">
      <c r="A801" s="23" t="s">
        <v>1571</v>
      </c>
      <c r="B801" s="48">
        <f>VLOOKUP($A801,'Medical Examinations'!$A:$J,2,FALSE)</f>
        <v>34.56</v>
      </c>
      <c r="C801" s="48">
        <f>VLOOKUP($A801,'Medical Examinations'!$A:$J,3,FALSE)</f>
        <v>5.84</v>
      </c>
      <c r="D801" s="23" t="str">
        <f>VLOOKUP($A801,'Medical Examinations'!$A:$J,4,FALSE)</f>
        <v>yes</v>
      </c>
      <c r="E801" s="23" t="str">
        <f>VLOOKUP($A801,'Medical Examinations'!$A:$J,5,FALSE)</f>
        <v>No</v>
      </c>
      <c r="F801" s="23" t="str">
        <f>VLOOKUP($A801,'Medical Examinations'!$A:$J,6,FALSE)</f>
        <v>Yes</v>
      </c>
      <c r="G801" s="23">
        <f>VLOOKUP($A801,'Medical Examinations'!$A:$J,7,FALSE)</f>
        <v>1</v>
      </c>
      <c r="H801" s="23" t="str">
        <f>VLOOKUP($A801,'Medical Examinations'!$A:$J,8,FALSE)</f>
        <v>No</v>
      </c>
      <c r="I801" s="23" t="str">
        <f>VLOOKUP($A801,'Medical Examinations'!$A:$J,9,FALSE)</f>
        <v>Obesity</v>
      </c>
      <c r="J801" s="23" t="str">
        <f>VLOOKUP($A801,'Medical Examinations'!$A:$J,10,FALSE)</f>
        <v>Prediabetes</v>
      </c>
      <c r="K801">
        <f>VLOOKUP($A801,'Hospitalisation Details'!$A:$K,6,FALSE)</f>
        <v>13044.41</v>
      </c>
      <c r="L801" t="str">
        <f>VLOOKUP($A801,'Hospitalisation Details'!$A:$K,7,FALSE)</f>
        <v>tier - 3</v>
      </c>
      <c r="M801" t="str">
        <f>VLOOKUP($A801,'Hospitalisation Details'!$A:$K,8,FALSE)</f>
        <v>tier - 1</v>
      </c>
      <c r="N801" t="str">
        <f>VLOOKUP($A801,'Hospitalisation Details'!$A:$K,9,FALSE)</f>
        <v>R1012</v>
      </c>
      <c r="O801">
        <f>VLOOKUP($A801,'Hospitalisation Details'!$A:$K,10,FALSE)</f>
        <v>25469</v>
      </c>
      <c r="P801">
        <f>VLOOKUP($A801,'Hospitalisation Details'!$A:$K,11,FALSE)</f>
        <v>53</v>
      </c>
      <c r="Q801" t="str">
        <f>VLOOKUP($A801,'Customer Names'!$A:$E,4,FALSE)</f>
        <v xml:space="preserve"> Sarah E</v>
      </c>
    </row>
    <row r="802" spans="1:17" x14ac:dyDescent="0.25">
      <c r="A802" s="26" t="s">
        <v>1570</v>
      </c>
      <c r="B802" s="47">
        <f>VLOOKUP($A802,'Medical Examinations'!$A:$J,2,FALSE)</f>
        <v>28.2</v>
      </c>
      <c r="C802" s="47">
        <f>VLOOKUP($A802,'Medical Examinations'!$A:$J,3,FALSE)</f>
        <v>7.19</v>
      </c>
      <c r="D802" s="26" t="str">
        <f>VLOOKUP($A802,'Medical Examinations'!$A:$J,4,FALSE)</f>
        <v>yes</v>
      </c>
      <c r="E802" s="26" t="str">
        <f>VLOOKUP($A802,'Medical Examinations'!$A:$J,5,FALSE)</f>
        <v>No</v>
      </c>
      <c r="F802" s="26" t="str">
        <f>VLOOKUP($A802,'Medical Examinations'!$A:$J,6,FALSE)</f>
        <v>No</v>
      </c>
      <c r="G802" s="26">
        <f>VLOOKUP($A802,'Medical Examinations'!$A:$J,7,FALSE)</f>
        <v>2</v>
      </c>
      <c r="H802" s="26" t="str">
        <f>VLOOKUP($A802,'Medical Examinations'!$A:$J,8,FALSE)</f>
        <v>No</v>
      </c>
      <c r="I802" s="26" t="str">
        <f>VLOOKUP($A802,'Medical Examinations'!$A:$J,9,FALSE)</f>
        <v>Overweight</v>
      </c>
      <c r="J802" s="26" t="str">
        <f>VLOOKUP($A802,'Medical Examinations'!$A:$J,10,FALSE)</f>
        <v>Diabetes</v>
      </c>
      <c r="K802">
        <f>VLOOKUP($A802,'Hospitalisation Details'!$A:$K,6,FALSE)</f>
        <v>13041.92</v>
      </c>
      <c r="L802" t="str">
        <f>VLOOKUP($A802,'Hospitalisation Details'!$A:$K,7,FALSE)</f>
        <v>tier - 3</v>
      </c>
      <c r="M802" t="str">
        <f>VLOOKUP($A802,'Hospitalisation Details'!$A:$K,8,FALSE)</f>
        <v>tier - 1</v>
      </c>
      <c r="N802" t="str">
        <f>VLOOKUP($A802,'Hospitalisation Details'!$A:$K,9,FALSE)</f>
        <v>R1011</v>
      </c>
      <c r="O802">
        <f>VLOOKUP($A802,'Hospitalisation Details'!$A:$K,10,FALSE)</f>
        <v>22594</v>
      </c>
      <c r="P802">
        <f>VLOOKUP($A802,'Hospitalisation Details'!$A:$K,11,FALSE)</f>
        <v>61</v>
      </c>
      <c r="Q802" t="str">
        <f>VLOOKUP($A802,'Customer Names'!$A:$E,4,FALSE)</f>
        <v xml:space="preserve"> Apryl J.</v>
      </c>
    </row>
    <row r="803" spans="1:17" x14ac:dyDescent="0.25">
      <c r="A803" s="23" t="s">
        <v>1569</v>
      </c>
      <c r="B803" s="48">
        <f>VLOOKUP($A803,'Medical Examinations'!$A:$J,2,FALSE)</f>
        <v>30.43</v>
      </c>
      <c r="C803" s="48">
        <f>VLOOKUP($A803,'Medical Examinations'!$A:$J,3,FALSE)</f>
        <v>9.39</v>
      </c>
      <c r="D803" s="23" t="str">
        <f>VLOOKUP($A803,'Medical Examinations'!$A:$J,4,FALSE)</f>
        <v>No</v>
      </c>
      <c r="E803" s="23" t="str">
        <f>VLOOKUP($A803,'Medical Examinations'!$A:$J,5,FALSE)</f>
        <v>No</v>
      </c>
      <c r="F803" s="23" t="str">
        <f>VLOOKUP($A803,'Medical Examinations'!$A:$J,6,FALSE)</f>
        <v>No</v>
      </c>
      <c r="G803" s="23">
        <f>VLOOKUP($A803,'Medical Examinations'!$A:$J,7,FALSE)</f>
        <v>0</v>
      </c>
      <c r="H803" s="23" t="str">
        <f>VLOOKUP($A803,'Medical Examinations'!$A:$J,8,FALSE)</f>
        <v>No</v>
      </c>
      <c r="I803" s="23" t="str">
        <f>VLOOKUP($A803,'Medical Examinations'!$A:$J,9,FALSE)</f>
        <v>Obesity</v>
      </c>
      <c r="J803" s="23" t="str">
        <f>VLOOKUP($A803,'Medical Examinations'!$A:$J,10,FALSE)</f>
        <v>Diabetes</v>
      </c>
      <c r="K803">
        <f>VLOOKUP($A803,'Hospitalisation Details'!$A:$K,6,FALSE)</f>
        <v>13023.93</v>
      </c>
      <c r="L803" t="str">
        <f>VLOOKUP($A803,'Hospitalisation Details'!$A:$K,7,FALSE)</f>
        <v>tier - 3</v>
      </c>
      <c r="M803" t="str">
        <f>VLOOKUP($A803,'Hospitalisation Details'!$A:$K,8,FALSE)</f>
        <v>tier - 2</v>
      </c>
      <c r="N803" t="str">
        <f>VLOOKUP($A803,'Hospitalisation Details'!$A:$K,9,FALSE)</f>
        <v>R1025</v>
      </c>
      <c r="O803">
        <f>VLOOKUP($A803,'Hospitalisation Details'!$A:$K,10,FALSE)</f>
        <v>24050</v>
      </c>
      <c r="P803">
        <f>VLOOKUP($A803,'Hospitalisation Details'!$A:$K,11,FALSE)</f>
        <v>57</v>
      </c>
      <c r="Q803" t="str">
        <f>VLOOKUP($A803,'Customer Names'!$A:$E,4,FALSE)</f>
        <v xml:space="preserve"> Ilana</v>
      </c>
    </row>
    <row r="804" spans="1:17" x14ac:dyDescent="0.25">
      <c r="A804" s="26" t="s">
        <v>1568</v>
      </c>
      <c r="B804" s="47">
        <f>VLOOKUP($A804,'Medical Examinations'!$A:$J,2,FALSE)</f>
        <v>32.395000000000003</v>
      </c>
      <c r="C804" s="47">
        <f>VLOOKUP($A804,'Medical Examinations'!$A:$J,3,FALSE)</f>
        <v>4.2699999999999996</v>
      </c>
      <c r="D804" s="26" t="str">
        <f>VLOOKUP($A804,'Medical Examinations'!$A:$J,4,FALSE)</f>
        <v>yes</v>
      </c>
      <c r="E804" s="26" t="str">
        <f>VLOOKUP($A804,'Medical Examinations'!$A:$J,5,FALSE)</f>
        <v>No</v>
      </c>
      <c r="F804" s="26" t="str">
        <f>VLOOKUP($A804,'Medical Examinations'!$A:$J,6,FALSE)</f>
        <v>No</v>
      </c>
      <c r="G804" s="26">
        <f>VLOOKUP($A804,'Medical Examinations'!$A:$J,7,FALSE)</f>
        <v>1</v>
      </c>
      <c r="H804" s="26" t="str">
        <f>VLOOKUP($A804,'Medical Examinations'!$A:$J,8,FALSE)</f>
        <v>No</v>
      </c>
      <c r="I804" s="26" t="str">
        <f>VLOOKUP($A804,'Medical Examinations'!$A:$J,9,FALSE)</f>
        <v>Obesity</v>
      </c>
      <c r="J804" s="26" t="str">
        <f>VLOOKUP($A804,'Medical Examinations'!$A:$J,10,FALSE)</f>
        <v>Normal</v>
      </c>
      <c r="K804">
        <f>VLOOKUP($A804,'Hospitalisation Details'!$A:$K,6,FALSE)</f>
        <v>13019.16</v>
      </c>
      <c r="L804" t="str">
        <f>VLOOKUP($A804,'Hospitalisation Details'!$A:$K,7,FALSE)</f>
        <v>tier - 3</v>
      </c>
      <c r="M804" t="str">
        <f>VLOOKUP($A804,'Hospitalisation Details'!$A:$K,8,FALSE)</f>
        <v>tier - 1</v>
      </c>
      <c r="N804" t="str">
        <f>VLOOKUP($A804,'Hospitalisation Details'!$A:$K,9,FALSE)</f>
        <v>R1024</v>
      </c>
      <c r="O804">
        <f>VLOOKUP($A804,'Hospitalisation Details'!$A:$K,10,FALSE)</f>
        <v>23643</v>
      </c>
      <c r="P804">
        <f>VLOOKUP($A804,'Hospitalisation Details'!$A:$K,11,FALSE)</f>
        <v>58</v>
      </c>
      <c r="Q804" t="str">
        <f>VLOOKUP($A804,'Customer Names'!$A:$E,4,FALSE)</f>
        <v xml:space="preserve"> Katherine</v>
      </c>
    </row>
    <row r="805" spans="1:17" x14ac:dyDescent="0.25">
      <c r="A805" s="23" t="s">
        <v>1567</v>
      </c>
      <c r="B805" s="48">
        <f>VLOOKUP($A805,'Medical Examinations'!$A:$J,2,FALSE)</f>
        <v>24.035</v>
      </c>
      <c r="C805" s="48">
        <f>VLOOKUP($A805,'Medical Examinations'!$A:$J,3,FALSE)</f>
        <v>11.71</v>
      </c>
      <c r="D805" s="23" t="str">
        <f>VLOOKUP($A805,'Medical Examinations'!$A:$J,4,FALSE)</f>
        <v>No</v>
      </c>
      <c r="E805" s="23" t="str">
        <f>VLOOKUP($A805,'Medical Examinations'!$A:$J,5,FALSE)</f>
        <v>No</v>
      </c>
      <c r="F805" s="23" t="str">
        <f>VLOOKUP($A805,'Medical Examinations'!$A:$J,6,FALSE)</f>
        <v>No</v>
      </c>
      <c r="G805" s="23">
        <f>VLOOKUP($A805,'Medical Examinations'!$A:$J,7,FALSE)</f>
        <v>0</v>
      </c>
      <c r="H805" s="23" t="str">
        <f>VLOOKUP($A805,'Medical Examinations'!$A:$J,8,FALSE)</f>
        <v>No</v>
      </c>
      <c r="I805" s="23" t="str">
        <f>VLOOKUP($A805,'Medical Examinations'!$A:$J,9,FALSE)</f>
        <v>Normal Weight</v>
      </c>
      <c r="J805" s="23" t="str">
        <f>VLOOKUP($A805,'Medical Examinations'!$A:$J,10,FALSE)</f>
        <v>Diabetes</v>
      </c>
      <c r="K805">
        <f>VLOOKUP($A805,'Hospitalisation Details'!$A:$K,6,FALSE)</f>
        <v>13012.21</v>
      </c>
      <c r="L805" t="str">
        <f>VLOOKUP($A805,'Hospitalisation Details'!$A:$K,7,FALSE)</f>
        <v>tier - 3</v>
      </c>
      <c r="M805" t="str">
        <f>VLOOKUP($A805,'Hospitalisation Details'!$A:$K,8,FALSE)</f>
        <v>tier - 1</v>
      </c>
      <c r="N805" t="str">
        <f>VLOOKUP($A805,'Hospitalisation Details'!$A:$K,9,FALSE)</f>
        <v>R1012</v>
      </c>
      <c r="O805">
        <f>VLOOKUP($A805,'Hospitalisation Details'!$A:$K,10,FALSE)</f>
        <v>22847</v>
      </c>
      <c r="P805">
        <f>VLOOKUP($A805,'Hospitalisation Details'!$A:$K,11,FALSE)</f>
        <v>60</v>
      </c>
      <c r="Q805" t="str">
        <f>VLOOKUP($A805,'Customer Names'!$A:$E,4,FALSE)</f>
        <v xml:space="preserve"> Katherine</v>
      </c>
    </row>
    <row r="806" spans="1:17" x14ac:dyDescent="0.25">
      <c r="A806" s="26" t="s">
        <v>1566</v>
      </c>
      <c r="B806" s="47">
        <f>VLOOKUP($A806,'Medical Examinations'!$A:$J,2,FALSE)</f>
        <v>37.119999999999997</v>
      </c>
      <c r="C806" s="47">
        <f>VLOOKUP($A806,'Medical Examinations'!$A:$J,3,FALSE)</f>
        <v>5.29</v>
      </c>
      <c r="D806" s="26" t="str">
        <f>VLOOKUP($A806,'Medical Examinations'!$A:$J,4,FALSE)</f>
        <v>No</v>
      </c>
      <c r="E806" s="26" t="str">
        <f>VLOOKUP($A806,'Medical Examinations'!$A:$J,5,FALSE)</f>
        <v>No</v>
      </c>
      <c r="F806" s="26" t="str">
        <f>VLOOKUP($A806,'Medical Examinations'!$A:$J,6,FALSE)</f>
        <v>No</v>
      </c>
      <c r="G806" s="26">
        <f>VLOOKUP($A806,'Medical Examinations'!$A:$J,7,FALSE)</f>
        <v>2</v>
      </c>
      <c r="H806" s="26" t="str">
        <f>VLOOKUP($A806,'Medical Examinations'!$A:$J,8,FALSE)</f>
        <v>No</v>
      </c>
      <c r="I806" s="26" t="str">
        <f>VLOOKUP($A806,'Medical Examinations'!$A:$J,9,FALSE)</f>
        <v>Obesity</v>
      </c>
      <c r="J806" s="26" t="str">
        <f>VLOOKUP($A806,'Medical Examinations'!$A:$J,10,FALSE)</f>
        <v>Normal</v>
      </c>
      <c r="K806">
        <f>VLOOKUP($A806,'Hospitalisation Details'!$A:$K,6,FALSE)</f>
        <v>13010.86</v>
      </c>
      <c r="L806" t="str">
        <f>VLOOKUP($A806,'Hospitalisation Details'!$A:$K,7,FALSE)</f>
        <v>tier - 3</v>
      </c>
      <c r="M806" t="str">
        <f>VLOOKUP($A806,'Hospitalisation Details'!$A:$K,8,FALSE)</f>
        <v>tier - 2</v>
      </c>
      <c r="N806" t="str">
        <f>VLOOKUP($A806,'Hospitalisation Details'!$A:$K,9,FALSE)</f>
        <v>R1012</v>
      </c>
      <c r="O806">
        <f>VLOOKUP($A806,'Hospitalisation Details'!$A:$K,10,FALSE)</f>
        <v>26569</v>
      </c>
      <c r="P806">
        <f>VLOOKUP($A806,'Hospitalisation Details'!$A:$K,11,FALSE)</f>
        <v>50</v>
      </c>
      <c r="Q806" t="str">
        <f>VLOOKUP($A806,'Customer Names'!$A:$E,4,FALSE)</f>
        <v xml:space="preserve"> Karl</v>
      </c>
    </row>
    <row r="807" spans="1:17" x14ac:dyDescent="0.25">
      <c r="A807" s="23" t="s">
        <v>1565</v>
      </c>
      <c r="B807" s="48">
        <f>VLOOKUP($A807,'Medical Examinations'!$A:$J,2,FALSE)</f>
        <v>34.840000000000003</v>
      </c>
      <c r="C807" s="48">
        <f>VLOOKUP($A807,'Medical Examinations'!$A:$J,3,FALSE)</f>
        <v>6</v>
      </c>
      <c r="D807" s="23" t="str">
        <f>VLOOKUP($A807,'Medical Examinations'!$A:$J,4,FALSE)</f>
        <v>yes</v>
      </c>
      <c r="E807" s="23" t="str">
        <f>VLOOKUP($A807,'Medical Examinations'!$A:$J,5,FALSE)</f>
        <v>No</v>
      </c>
      <c r="F807" s="23" t="str">
        <f>VLOOKUP($A807,'Medical Examinations'!$A:$J,6,FALSE)</f>
        <v>Yes</v>
      </c>
      <c r="G807" s="23">
        <f>VLOOKUP($A807,'Medical Examinations'!$A:$J,7,FALSE)</f>
        <v>1</v>
      </c>
      <c r="H807" s="23" t="str">
        <f>VLOOKUP($A807,'Medical Examinations'!$A:$J,8,FALSE)</f>
        <v>No</v>
      </c>
      <c r="I807" s="23" t="str">
        <f>VLOOKUP($A807,'Medical Examinations'!$A:$J,9,FALSE)</f>
        <v>Obesity</v>
      </c>
      <c r="J807" s="23" t="str">
        <f>VLOOKUP($A807,'Medical Examinations'!$A:$J,10,FALSE)</f>
        <v>Prediabetes</v>
      </c>
      <c r="K807">
        <f>VLOOKUP($A807,'Hospitalisation Details'!$A:$K,6,FALSE)</f>
        <v>13008.07</v>
      </c>
      <c r="L807" t="str">
        <f>VLOOKUP($A807,'Hospitalisation Details'!$A:$K,7,FALSE)</f>
        <v>tier - 3</v>
      </c>
      <c r="M807" t="str">
        <f>VLOOKUP($A807,'Hospitalisation Details'!$A:$K,8,FALSE)</f>
        <v>tier - 3</v>
      </c>
      <c r="N807" t="str">
        <f>VLOOKUP($A807,'Hospitalisation Details'!$A:$K,9,FALSE)</f>
        <v>R1012</v>
      </c>
      <c r="O807">
        <f>VLOOKUP($A807,'Hospitalisation Details'!$A:$K,10,FALSE)</f>
        <v>25550</v>
      </c>
      <c r="P807">
        <f>VLOOKUP($A807,'Hospitalisation Details'!$A:$K,11,FALSE)</f>
        <v>53</v>
      </c>
      <c r="Q807" t="str">
        <f>VLOOKUP($A807,'Customer Names'!$A:$E,4,FALSE)</f>
        <v xml:space="preserve"> Stephen</v>
      </c>
    </row>
    <row r="808" spans="1:17" x14ac:dyDescent="0.25">
      <c r="A808" s="26" t="s">
        <v>1564</v>
      </c>
      <c r="B808" s="47">
        <f>VLOOKUP($A808,'Medical Examinations'!$A:$J,2,FALSE)</f>
        <v>29.53</v>
      </c>
      <c r="C808" s="47">
        <f>VLOOKUP($A808,'Medical Examinations'!$A:$J,3,FALSE)</f>
        <v>10.64</v>
      </c>
      <c r="D808" s="26" t="str">
        <f>VLOOKUP($A808,'Medical Examinations'!$A:$J,4,FALSE)</f>
        <v>No</v>
      </c>
      <c r="E808" s="26" t="str">
        <f>VLOOKUP($A808,'Medical Examinations'!$A:$J,5,FALSE)</f>
        <v>No</v>
      </c>
      <c r="F808" s="26" t="str">
        <f>VLOOKUP($A808,'Medical Examinations'!$A:$J,6,FALSE)</f>
        <v>No</v>
      </c>
      <c r="G808" s="26">
        <f>VLOOKUP($A808,'Medical Examinations'!$A:$J,7,FALSE)</f>
        <v>0</v>
      </c>
      <c r="H808" s="26" t="str">
        <f>VLOOKUP($A808,'Medical Examinations'!$A:$J,8,FALSE)</f>
        <v>No</v>
      </c>
      <c r="I808" s="26" t="str">
        <f>VLOOKUP($A808,'Medical Examinations'!$A:$J,9,FALSE)</f>
        <v>Overweight</v>
      </c>
      <c r="J808" s="26" t="str">
        <f>VLOOKUP($A808,'Medical Examinations'!$A:$J,10,FALSE)</f>
        <v>Diabetes</v>
      </c>
      <c r="K808">
        <f>VLOOKUP($A808,'Hospitalisation Details'!$A:$K,6,FALSE)</f>
        <v>13004.95</v>
      </c>
      <c r="L808" t="str">
        <f>VLOOKUP($A808,'Hospitalisation Details'!$A:$K,7,FALSE)</f>
        <v>tier - 3</v>
      </c>
      <c r="M808" t="str">
        <f>VLOOKUP($A808,'Hospitalisation Details'!$A:$K,8,FALSE)</f>
        <v>tier - 1</v>
      </c>
      <c r="N808" t="str">
        <f>VLOOKUP($A808,'Hospitalisation Details'!$A:$K,9,FALSE)</f>
        <v>R1012</v>
      </c>
      <c r="O808">
        <f>VLOOKUP($A808,'Hospitalisation Details'!$A:$K,10,FALSE)</f>
        <v>22821</v>
      </c>
      <c r="P808">
        <f>VLOOKUP($A808,'Hospitalisation Details'!$A:$K,11,FALSE)</f>
        <v>60</v>
      </c>
      <c r="Q808" t="str">
        <f>VLOOKUP($A808,'Customer Names'!$A:$E,4,FALSE)</f>
        <v xml:space="preserve"> Will</v>
      </c>
    </row>
    <row r="809" spans="1:17" x14ac:dyDescent="0.25">
      <c r="A809" s="23" t="s">
        <v>1563</v>
      </c>
      <c r="B809" s="48">
        <f>VLOOKUP($A809,'Medical Examinations'!$A:$J,2,FALSE)</f>
        <v>42.51</v>
      </c>
      <c r="C809" s="48">
        <f>VLOOKUP($A809,'Medical Examinations'!$A:$J,3,FALSE)</f>
        <v>8.2100000000000009</v>
      </c>
      <c r="D809" s="23" t="str">
        <f>VLOOKUP($A809,'Medical Examinations'!$A:$J,4,FALSE)</f>
        <v>yes</v>
      </c>
      <c r="E809" s="23" t="str">
        <f>VLOOKUP($A809,'Medical Examinations'!$A:$J,5,FALSE)</f>
        <v>No</v>
      </c>
      <c r="F809" s="23" t="str">
        <f>VLOOKUP($A809,'Medical Examinations'!$A:$J,6,FALSE)</f>
        <v>No</v>
      </c>
      <c r="G809" s="23">
        <f>VLOOKUP($A809,'Medical Examinations'!$A:$J,7,FALSE)</f>
        <v>0</v>
      </c>
      <c r="H809" s="23" t="str">
        <f>VLOOKUP($A809,'Medical Examinations'!$A:$J,8,FALSE)</f>
        <v>No</v>
      </c>
      <c r="I809" s="23" t="str">
        <f>VLOOKUP($A809,'Medical Examinations'!$A:$J,9,FALSE)</f>
        <v>Obesity</v>
      </c>
      <c r="J809" s="23" t="str">
        <f>VLOOKUP($A809,'Medical Examinations'!$A:$J,10,FALSE)</f>
        <v>Diabetes</v>
      </c>
      <c r="K809">
        <f>VLOOKUP($A809,'Hospitalisation Details'!$A:$K,6,FALSE)</f>
        <v>13002.91</v>
      </c>
      <c r="L809" t="str">
        <f>VLOOKUP($A809,'Hospitalisation Details'!$A:$K,7,FALSE)</f>
        <v>tier - 3</v>
      </c>
      <c r="M809" t="str">
        <f>VLOOKUP($A809,'Hospitalisation Details'!$A:$K,8,FALSE)</f>
        <v>tier - 1</v>
      </c>
      <c r="N809" t="str">
        <f>VLOOKUP($A809,'Hospitalisation Details'!$A:$K,9,FALSE)</f>
        <v>R1012</v>
      </c>
      <c r="O809">
        <f>VLOOKUP($A809,'Hospitalisation Details'!$A:$K,10,FALSE)</f>
        <v>29889</v>
      </c>
      <c r="P809">
        <f>VLOOKUP($A809,'Hospitalisation Details'!$A:$K,11,FALSE)</f>
        <v>41</v>
      </c>
      <c r="Q809" t="str">
        <f>VLOOKUP($A809,'Customer Names'!$A:$E,4,FALSE)</f>
        <v xml:space="preserve"> Bradley D</v>
      </c>
    </row>
    <row r="810" spans="1:17" x14ac:dyDescent="0.25">
      <c r="A810" s="26" t="s">
        <v>1562</v>
      </c>
      <c r="B810" s="47">
        <f>VLOOKUP($A810,'Medical Examinations'!$A:$J,2,FALSE)</f>
        <v>38.14</v>
      </c>
      <c r="C810" s="47">
        <f>VLOOKUP($A810,'Medical Examinations'!$A:$J,3,FALSE)</f>
        <v>5.58</v>
      </c>
      <c r="D810" s="26" t="str">
        <f>VLOOKUP($A810,'Medical Examinations'!$A:$J,4,FALSE)</f>
        <v>No</v>
      </c>
      <c r="E810" s="26" t="str">
        <f>VLOOKUP($A810,'Medical Examinations'!$A:$J,5,FALSE)</f>
        <v>No</v>
      </c>
      <c r="F810" s="26" t="str">
        <f>VLOOKUP($A810,'Medical Examinations'!$A:$J,6,FALSE)</f>
        <v>Yes</v>
      </c>
      <c r="G810" s="26">
        <f>VLOOKUP($A810,'Medical Examinations'!$A:$J,7,FALSE)</f>
        <v>1</v>
      </c>
      <c r="H810" s="26" t="str">
        <f>VLOOKUP($A810,'Medical Examinations'!$A:$J,8,FALSE)</f>
        <v>No</v>
      </c>
      <c r="I810" s="26" t="str">
        <f>VLOOKUP($A810,'Medical Examinations'!$A:$J,9,FALSE)</f>
        <v>Obesity</v>
      </c>
      <c r="J810" s="26" t="str">
        <f>VLOOKUP($A810,'Medical Examinations'!$A:$J,10,FALSE)</f>
        <v>Normal</v>
      </c>
      <c r="K810">
        <f>VLOOKUP($A810,'Hospitalisation Details'!$A:$K,6,FALSE)</f>
        <v>12994.12</v>
      </c>
      <c r="L810" t="str">
        <f>VLOOKUP($A810,'Hospitalisation Details'!$A:$K,7,FALSE)</f>
        <v>tier - 3</v>
      </c>
      <c r="M810" t="str">
        <f>VLOOKUP($A810,'Hospitalisation Details'!$A:$K,8,FALSE)</f>
        <v>tier - 2</v>
      </c>
      <c r="N810" t="str">
        <f>VLOOKUP($A810,'Hospitalisation Details'!$A:$K,9,FALSE)</f>
        <v>R1026</v>
      </c>
      <c r="O810">
        <f>VLOOKUP($A810,'Hospitalisation Details'!$A:$K,10,FALSE)</f>
        <v>29186</v>
      </c>
      <c r="P810">
        <f>VLOOKUP($A810,'Hospitalisation Details'!$A:$K,11,FALSE)</f>
        <v>43</v>
      </c>
      <c r="Q810" t="str">
        <f>VLOOKUP($A810,'Customer Names'!$A:$E,4,FALSE)</f>
        <v xml:space="preserve"> Amy M</v>
      </c>
    </row>
    <row r="811" spans="1:17" x14ac:dyDescent="0.25">
      <c r="A811" s="23" t="s">
        <v>1561</v>
      </c>
      <c r="B811" s="48">
        <f>VLOOKUP($A811,'Medical Examinations'!$A:$J,2,FALSE)</f>
        <v>39.93</v>
      </c>
      <c r="C811" s="48">
        <f>VLOOKUP($A811,'Medical Examinations'!$A:$J,3,FALSE)</f>
        <v>8.75</v>
      </c>
      <c r="D811" s="23" t="str">
        <f>VLOOKUP($A811,'Medical Examinations'!$A:$J,4,FALSE)</f>
        <v>No</v>
      </c>
      <c r="E811" s="23" t="str">
        <f>VLOOKUP($A811,'Medical Examinations'!$A:$J,5,FALSE)</f>
        <v>No</v>
      </c>
      <c r="F811" s="23" t="str">
        <f>VLOOKUP($A811,'Medical Examinations'!$A:$J,6,FALSE)</f>
        <v>No</v>
      </c>
      <c r="G811" s="23">
        <f>VLOOKUP($A811,'Medical Examinations'!$A:$J,7,FALSE)</f>
        <v>0</v>
      </c>
      <c r="H811" s="23" t="str">
        <f>VLOOKUP($A811,'Medical Examinations'!$A:$J,8,FALSE)</f>
        <v>No</v>
      </c>
      <c r="I811" s="23" t="str">
        <f>VLOOKUP($A811,'Medical Examinations'!$A:$J,9,FALSE)</f>
        <v>Obesity</v>
      </c>
      <c r="J811" s="23" t="str">
        <f>VLOOKUP($A811,'Medical Examinations'!$A:$J,10,FALSE)</f>
        <v>Diabetes</v>
      </c>
      <c r="K811">
        <f>VLOOKUP($A811,'Hospitalisation Details'!$A:$K,6,FALSE)</f>
        <v>12982.87</v>
      </c>
      <c r="L811" t="str">
        <f>VLOOKUP($A811,'Hospitalisation Details'!$A:$K,7,FALSE)</f>
        <v>tier - 3</v>
      </c>
      <c r="M811" t="str">
        <f>VLOOKUP($A811,'Hospitalisation Details'!$A:$K,8,FALSE)</f>
        <v>tier - 1</v>
      </c>
      <c r="N811" t="str">
        <f>VLOOKUP($A811,'Hospitalisation Details'!$A:$K,9,FALSE)</f>
        <v>R1013</v>
      </c>
      <c r="O811">
        <f>VLOOKUP($A811,'Hospitalisation Details'!$A:$K,10,FALSE)</f>
        <v>22248</v>
      </c>
      <c r="P811">
        <f>VLOOKUP($A811,'Hospitalisation Details'!$A:$K,11,FALSE)</f>
        <v>62</v>
      </c>
      <c r="Q811" t="str">
        <f>VLOOKUP($A811,'Customer Names'!$A:$E,4,FALSE)</f>
        <v xml:space="preserve"> Matthew W.</v>
      </c>
    </row>
    <row r="812" spans="1:17" x14ac:dyDescent="0.25">
      <c r="A812" s="26" t="s">
        <v>1560</v>
      </c>
      <c r="B812" s="47">
        <f>VLOOKUP($A812,'Medical Examinations'!$A:$J,2,FALSE)</f>
        <v>38.83</v>
      </c>
      <c r="C812" s="47">
        <f>VLOOKUP($A812,'Medical Examinations'!$A:$J,3,FALSE)</f>
        <v>11.86</v>
      </c>
      <c r="D812" s="26" t="str">
        <f>VLOOKUP($A812,'Medical Examinations'!$A:$J,4,FALSE)</f>
        <v>No</v>
      </c>
      <c r="E812" s="26" t="str">
        <f>VLOOKUP($A812,'Medical Examinations'!$A:$J,5,FALSE)</f>
        <v>No</v>
      </c>
      <c r="F812" s="26" t="str">
        <f>VLOOKUP($A812,'Medical Examinations'!$A:$J,6,FALSE)</f>
        <v>No</v>
      </c>
      <c r="G812" s="26">
        <f>VLOOKUP($A812,'Medical Examinations'!$A:$J,7,FALSE)</f>
        <v>0</v>
      </c>
      <c r="H812" s="26" t="str">
        <f>VLOOKUP($A812,'Medical Examinations'!$A:$J,8,FALSE)</f>
        <v>No</v>
      </c>
      <c r="I812" s="26" t="str">
        <f>VLOOKUP($A812,'Medical Examinations'!$A:$J,9,FALSE)</f>
        <v>Obesity</v>
      </c>
      <c r="J812" s="26" t="str">
        <f>VLOOKUP($A812,'Medical Examinations'!$A:$J,10,FALSE)</f>
        <v>Diabetes</v>
      </c>
      <c r="K812">
        <f>VLOOKUP($A812,'Hospitalisation Details'!$A:$K,6,FALSE)</f>
        <v>12981.35</v>
      </c>
      <c r="L812" t="str">
        <f>VLOOKUP($A812,'Hospitalisation Details'!$A:$K,7,FALSE)</f>
        <v>tier - 3</v>
      </c>
      <c r="M812" t="str">
        <f>VLOOKUP($A812,'Hospitalisation Details'!$A:$K,8,FALSE)</f>
        <v>tier - 3</v>
      </c>
      <c r="N812" t="str">
        <f>VLOOKUP($A812,'Hospitalisation Details'!$A:$K,9,FALSE)</f>
        <v>R1013</v>
      </c>
      <c r="O812">
        <f>VLOOKUP($A812,'Hospitalisation Details'!$A:$K,10,FALSE)</f>
        <v>22182</v>
      </c>
      <c r="P812">
        <f>VLOOKUP($A812,'Hospitalisation Details'!$A:$K,11,FALSE)</f>
        <v>62</v>
      </c>
      <c r="Q812" t="str">
        <f>VLOOKUP($A812,'Customer Names'!$A:$E,4,FALSE)</f>
        <v xml:space="preserve"> Doug</v>
      </c>
    </row>
    <row r="813" spans="1:17" x14ac:dyDescent="0.25">
      <c r="A813" s="23" t="s">
        <v>1559</v>
      </c>
      <c r="B813" s="48">
        <f>VLOOKUP($A813,'Medical Examinations'!$A:$J,2,FALSE)</f>
        <v>37.4</v>
      </c>
      <c r="C813" s="48">
        <f>VLOOKUP($A813,'Medical Examinations'!$A:$J,3,FALSE)</f>
        <v>11.46</v>
      </c>
      <c r="D813" s="23" t="str">
        <f>VLOOKUP($A813,'Medical Examinations'!$A:$J,4,FALSE)</f>
        <v>No</v>
      </c>
      <c r="E813" s="23" t="str">
        <f>VLOOKUP($A813,'Medical Examinations'!$A:$J,5,FALSE)</f>
        <v>No</v>
      </c>
      <c r="F813" s="23" t="str">
        <f>VLOOKUP($A813,'Medical Examinations'!$A:$J,6,FALSE)</f>
        <v>No</v>
      </c>
      <c r="G813" s="23">
        <f>VLOOKUP($A813,'Medical Examinations'!$A:$J,7,FALSE)</f>
        <v>0</v>
      </c>
      <c r="H813" s="23" t="str">
        <f>VLOOKUP($A813,'Medical Examinations'!$A:$J,8,FALSE)</f>
        <v>No</v>
      </c>
      <c r="I813" s="23" t="str">
        <f>VLOOKUP($A813,'Medical Examinations'!$A:$J,9,FALSE)</f>
        <v>Obesity</v>
      </c>
      <c r="J813" s="23" t="str">
        <f>VLOOKUP($A813,'Medical Examinations'!$A:$J,10,FALSE)</f>
        <v>Diabetes</v>
      </c>
      <c r="K813">
        <f>VLOOKUP($A813,'Hospitalisation Details'!$A:$K,6,FALSE)</f>
        <v>12979.36</v>
      </c>
      <c r="L813" t="str">
        <f>VLOOKUP($A813,'Hospitalisation Details'!$A:$K,7,FALSE)</f>
        <v>tier - 3</v>
      </c>
      <c r="M813" t="str">
        <f>VLOOKUP($A813,'Hospitalisation Details'!$A:$K,8,FALSE)</f>
        <v>tier - 1</v>
      </c>
      <c r="N813" t="str">
        <f>VLOOKUP($A813,'Hospitalisation Details'!$A:$K,9,FALSE)</f>
        <v>R1011</v>
      </c>
      <c r="O813">
        <f>VLOOKUP($A813,'Hospitalisation Details'!$A:$K,10,FALSE)</f>
        <v>22089</v>
      </c>
      <c r="P813">
        <f>VLOOKUP($A813,'Hospitalisation Details'!$A:$K,11,FALSE)</f>
        <v>62</v>
      </c>
      <c r="Q813" t="str">
        <f>VLOOKUP($A813,'Customer Names'!$A:$E,4,FALSE)</f>
        <v xml:space="preserve"> Tom</v>
      </c>
    </row>
    <row r="814" spans="1:17" x14ac:dyDescent="0.25">
      <c r="A814" s="26" t="s">
        <v>1558</v>
      </c>
      <c r="B814" s="47">
        <f>VLOOKUP($A814,'Medical Examinations'!$A:$J,2,FALSE)</f>
        <v>21.4</v>
      </c>
      <c r="C814" s="47">
        <f>VLOOKUP($A814,'Medical Examinations'!$A:$J,3,FALSE)</f>
        <v>9.0299999999999994</v>
      </c>
      <c r="D814" s="26" t="str">
        <f>VLOOKUP($A814,'Medical Examinations'!$A:$J,4,FALSE)</f>
        <v>No</v>
      </c>
      <c r="E814" s="26" t="str">
        <f>VLOOKUP($A814,'Medical Examinations'!$A:$J,5,FALSE)</f>
        <v>No</v>
      </c>
      <c r="F814" s="26" t="str">
        <f>VLOOKUP($A814,'Medical Examinations'!$A:$J,6,FALSE)</f>
        <v>No</v>
      </c>
      <c r="G814" s="26">
        <f>VLOOKUP($A814,'Medical Examinations'!$A:$J,7,FALSE)</f>
        <v>0</v>
      </c>
      <c r="H814" s="26" t="str">
        <f>VLOOKUP($A814,'Medical Examinations'!$A:$J,8,FALSE)</f>
        <v>No</v>
      </c>
      <c r="I814" s="26" t="str">
        <f>VLOOKUP($A814,'Medical Examinations'!$A:$J,9,FALSE)</f>
        <v>Normal Weight</v>
      </c>
      <c r="J814" s="26" t="str">
        <f>VLOOKUP($A814,'Medical Examinations'!$A:$J,10,FALSE)</f>
        <v>Diabetes</v>
      </c>
      <c r="K814">
        <f>VLOOKUP($A814,'Hospitalisation Details'!$A:$K,6,FALSE)</f>
        <v>12957.12</v>
      </c>
      <c r="L814" t="str">
        <f>VLOOKUP($A814,'Hospitalisation Details'!$A:$K,7,FALSE)</f>
        <v>tier - 3</v>
      </c>
      <c r="M814" t="str">
        <f>VLOOKUP($A814,'Hospitalisation Details'!$A:$K,8,FALSE)</f>
        <v>tier - 1</v>
      </c>
      <c r="N814" t="str">
        <f>VLOOKUP($A814,'Hospitalisation Details'!$A:$K,9,FALSE)</f>
        <v>R1011</v>
      </c>
      <c r="O814">
        <f>VLOOKUP($A814,'Hospitalisation Details'!$A:$K,10,FALSE)</f>
        <v>22224</v>
      </c>
      <c r="P814">
        <f>VLOOKUP($A814,'Hospitalisation Details'!$A:$K,11,FALSE)</f>
        <v>62</v>
      </c>
      <c r="Q814" t="str">
        <f>VLOOKUP($A814,'Customer Names'!$A:$E,4,FALSE)</f>
        <v xml:space="preserve"> Jonathan</v>
      </c>
    </row>
    <row r="815" spans="1:17" x14ac:dyDescent="0.25">
      <c r="A815" s="23" t="s">
        <v>1557</v>
      </c>
      <c r="B815" s="48">
        <f>VLOOKUP($A815,'Medical Examinations'!$A:$J,2,FALSE)</f>
        <v>38.380000000000003</v>
      </c>
      <c r="C815" s="48">
        <f>VLOOKUP($A815,'Medical Examinations'!$A:$J,3,FALSE)</f>
        <v>8.26</v>
      </c>
      <c r="D815" s="23" t="str">
        <f>VLOOKUP($A815,'Medical Examinations'!$A:$J,4,FALSE)</f>
        <v>yes</v>
      </c>
      <c r="E815" s="23" t="str">
        <f>VLOOKUP($A815,'Medical Examinations'!$A:$J,5,FALSE)</f>
        <v>No</v>
      </c>
      <c r="F815" s="23" t="str">
        <f>VLOOKUP($A815,'Medical Examinations'!$A:$J,6,FALSE)</f>
        <v>No</v>
      </c>
      <c r="G815" s="23">
        <f>VLOOKUP($A815,'Medical Examinations'!$A:$J,7,FALSE)</f>
        <v>2</v>
      </c>
      <c r="H815" s="23" t="str">
        <f>VLOOKUP($A815,'Medical Examinations'!$A:$J,8,FALSE)</f>
        <v>No</v>
      </c>
      <c r="I815" s="23" t="str">
        <f>VLOOKUP($A815,'Medical Examinations'!$A:$J,9,FALSE)</f>
        <v>Obesity</v>
      </c>
      <c r="J815" s="23" t="str">
        <f>VLOOKUP($A815,'Medical Examinations'!$A:$J,10,FALSE)</f>
        <v>Diabetes</v>
      </c>
      <c r="K815">
        <f>VLOOKUP($A815,'Hospitalisation Details'!$A:$K,6,FALSE)</f>
        <v>12950.07</v>
      </c>
      <c r="L815" t="str">
        <f>VLOOKUP($A815,'Hospitalisation Details'!$A:$K,7,FALSE)</f>
        <v>tier - 3</v>
      </c>
      <c r="M815" t="str">
        <f>VLOOKUP($A815,'Hospitalisation Details'!$A:$K,8,FALSE)</f>
        <v>tier - 1</v>
      </c>
      <c r="N815" t="str">
        <f>VLOOKUP($A815,'Hospitalisation Details'!$A:$K,9,FALSE)</f>
        <v>R1012</v>
      </c>
      <c r="O815">
        <f>VLOOKUP($A815,'Hospitalisation Details'!$A:$K,10,FALSE)</f>
        <v>22513</v>
      </c>
      <c r="P815">
        <f>VLOOKUP($A815,'Hospitalisation Details'!$A:$K,11,FALSE)</f>
        <v>61</v>
      </c>
      <c r="Q815" t="str">
        <f>VLOOKUP($A815,'Customer Names'!$A:$E,4,FALSE)</f>
        <v xml:space="preserve"> Wayne A.</v>
      </c>
    </row>
    <row r="816" spans="1:17" x14ac:dyDescent="0.25">
      <c r="A816" s="26" t="s">
        <v>1556</v>
      </c>
      <c r="B816" s="47">
        <f>VLOOKUP($A816,'Medical Examinations'!$A:$J,2,FALSE)</f>
        <v>33.659999999999997</v>
      </c>
      <c r="C816" s="47">
        <f>VLOOKUP($A816,'Medical Examinations'!$A:$J,3,FALSE)</f>
        <v>5.42</v>
      </c>
      <c r="D816" s="26" t="str">
        <f>VLOOKUP($A816,'Medical Examinations'!$A:$J,4,FALSE)</f>
        <v>yes</v>
      </c>
      <c r="E816" s="26" t="str">
        <f>VLOOKUP($A816,'Medical Examinations'!$A:$J,5,FALSE)</f>
        <v>No</v>
      </c>
      <c r="F816" s="26" t="str">
        <f>VLOOKUP($A816,'Medical Examinations'!$A:$J,6,FALSE)</f>
        <v>No</v>
      </c>
      <c r="G816" s="26">
        <f>VLOOKUP($A816,'Medical Examinations'!$A:$J,7,FALSE)</f>
        <v>2</v>
      </c>
      <c r="H816" s="26" t="str">
        <f>VLOOKUP($A816,'Medical Examinations'!$A:$J,8,FALSE)</f>
        <v>No</v>
      </c>
      <c r="I816" s="26" t="str">
        <f>VLOOKUP($A816,'Medical Examinations'!$A:$J,9,FALSE)</f>
        <v>Obesity</v>
      </c>
      <c r="J816" s="26" t="str">
        <f>VLOOKUP($A816,'Medical Examinations'!$A:$J,10,FALSE)</f>
        <v>Normal</v>
      </c>
      <c r="K816">
        <f>VLOOKUP($A816,'Hospitalisation Details'!$A:$K,6,FALSE)</f>
        <v>12949.16</v>
      </c>
      <c r="L816" t="str">
        <f>VLOOKUP($A816,'Hospitalisation Details'!$A:$K,7,FALSE)</f>
        <v>tier - 3</v>
      </c>
      <c r="M816" t="str">
        <f>VLOOKUP($A816,'Hospitalisation Details'!$A:$K,8,FALSE)</f>
        <v>tier - 3</v>
      </c>
      <c r="N816" t="str">
        <f>VLOOKUP($A816,'Hospitalisation Details'!$A:$K,9,FALSE)</f>
        <v>R1013</v>
      </c>
      <c r="O816">
        <f>VLOOKUP($A816,'Hospitalisation Details'!$A:$K,10,FALSE)</f>
        <v>24463</v>
      </c>
      <c r="P816">
        <f>VLOOKUP($A816,'Hospitalisation Details'!$A:$K,11,FALSE)</f>
        <v>56</v>
      </c>
      <c r="Q816" t="str">
        <f>VLOOKUP($A816,'Customer Names'!$A:$E,4,FALSE)</f>
        <v xml:space="preserve"> Nobuyori</v>
      </c>
    </row>
    <row r="817" spans="1:17" x14ac:dyDescent="0.25">
      <c r="A817" s="23" t="s">
        <v>1555</v>
      </c>
      <c r="B817" s="48">
        <f>VLOOKUP($A817,'Medical Examinations'!$A:$J,2,FALSE)</f>
        <v>31.79</v>
      </c>
      <c r="C817" s="48">
        <f>VLOOKUP($A817,'Medical Examinations'!$A:$J,3,FALSE)</f>
        <v>11.33</v>
      </c>
      <c r="D817" s="23" t="str">
        <f>VLOOKUP($A817,'Medical Examinations'!$A:$J,4,FALSE)</f>
        <v>yes</v>
      </c>
      <c r="E817" s="23" t="str">
        <f>VLOOKUP($A817,'Medical Examinations'!$A:$J,5,FALSE)</f>
        <v>No</v>
      </c>
      <c r="F817" s="23" t="str">
        <f>VLOOKUP($A817,'Medical Examinations'!$A:$J,6,FALSE)</f>
        <v>Yes</v>
      </c>
      <c r="G817" s="23">
        <f>VLOOKUP($A817,'Medical Examinations'!$A:$J,7,FALSE)</f>
        <v>1</v>
      </c>
      <c r="H817" s="23" t="str">
        <f>VLOOKUP($A817,'Medical Examinations'!$A:$J,8,FALSE)</f>
        <v>No</v>
      </c>
      <c r="I817" s="23" t="str">
        <f>VLOOKUP($A817,'Medical Examinations'!$A:$J,9,FALSE)</f>
        <v>Obesity</v>
      </c>
      <c r="J817" s="23" t="str">
        <f>VLOOKUP($A817,'Medical Examinations'!$A:$J,10,FALSE)</f>
        <v>Diabetes</v>
      </c>
      <c r="K817">
        <f>VLOOKUP($A817,'Hospitalisation Details'!$A:$K,6,FALSE)</f>
        <v>12928.79</v>
      </c>
      <c r="L817" t="str">
        <f>VLOOKUP($A817,'Hospitalisation Details'!$A:$K,7,FALSE)</f>
        <v>tier - 3</v>
      </c>
      <c r="M817" t="str">
        <f>VLOOKUP($A817,'Hospitalisation Details'!$A:$K,8,FALSE)</f>
        <v>tier - 2</v>
      </c>
      <c r="N817" t="str">
        <f>VLOOKUP($A817,'Hospitalisation Details'!$A:$K,9,FALSE)</f>
        <v>R1013</v>
      </c>
      <c r="O817">
        <f>VLOOKUP($A817,'Hospitalisation Details'!$A:$K,10,FALSE)</f>
        <v>23237</v>
      </c>
      <c r="P817">
        <f>VLOOKUP($A817,'Hospitalisation Details'!$A:$K,11,FALSE)</f>
        <v>59</v>
      </c>
      <c r="Q817" t="str">
        <f>VLOOKUP($A817,'Customer Names'!$A:$E,4,FALSE)</f>
        <v xml:space="preserve"> Rich</v>
      </c>
    </row>
    <row r="818" spans="1:17" x14ac:dyDescent="0.25">
      <c r="A818" s="26" t="s">
        <v>1554</v>
      </c>
      <c r="B818" s="47">
        <f>VLOOKUP($A818,'Medical Examinations'!$A:$J,2,FALSE)</f>
        <v>29.7</v>
      </c>
      <c r="C818" s="47">
        <f>VLOOKUP($A818,'Medical Examinations'!$A:$J,3,FALSE)</f>
        <v>7.69</v>
      </c>
      <c r="D818" s="26" t="str">
        <f>VLOOKUP($A818,'Medical Examinations'!$A:$J,4,FALSE)</f>
        <v>yes</v>
      </c>
      <c r="E818" s="26" t="str">
        <f>VLOOKUP($A818,'Medical Examinations'!$A:$J,5,FALSE)</f>
        <v>No</v>
      </c>
      <c r="F818" s="26" t="str">
        <f>VLOOKUP($A818,'Medical Examinations'!$A:$J,6,FALSE)</f>
        <v>Yes</v>
      </c>
      <c r="G818" s="26">
        <f>VLOOKUP($A818,'Medical Examinations'!$A:$J,7,FALSE)</f>
        <v>1</v>
      </c>
      <c r="H818" s="26" t="str">
        <f>VLOOKUP($A818,'Medical Examinations'!$A:$J,8,FALSE)</f>
        <v>No</v>
      </c>
      <c r="I818" s="26" t="str">
        <f>VLOOKUP($A818,'Medical Examinations'!$A:$J,9,FALSE)</f>
        <v>Overweight</v>
      </c>
      <c r="J818" s="26" t="str">
        <f>VLOOKUP($A818,'Medical Examinations'!$A:$J,10,FALSE)</f>
        <v>Diabetes</v>
      </c>
      <c r="K818">
        <f>VLOOKUP($A818,'Hospitalisation Details'!$A:$K,6,FALSE)</f>
        <v>12925.89</v>
      </c>
      <c r="L818" t="str">
        <f>VLOOKUP($A818,'Hospitalisation Details'!$A:$K,7,FALSE)</f>
        <v>tier - 3</v>
      </c>
      <c r="M818" t="str">
        <f>VLOOKUP($A818,'Hospitalisation Details'!$A:$K,8,FALSE)</f>
        <v>tier - 2</v>
      </c>
      <c r="N818" t="str">
        <f>VLOOKUP($A818,'Hospitalisation Details'!$A:$K,9,FALSE)</f>
        <v>R1013</v>
      </c>
      <c r="O818">
        <f>VLOOKUP($A818,'Hospitalisation Details'!$A:$K,10,FALSE)</f>
        <v>23255</v>
      </c>
      <c r="P818">
        <f>VLOOKUP($A818,'Hospitalisation Details'!$A:$K,11,FALSE)</f>
        <v>59</v>
      </c>
      <c r="Q818" t="str">
        <f>VLOOKUP($A818,'Customer Names'!$A:$E,4,FALSE)</f>
        <v xml:space="preserve"> Marcos S</v>
      </c>
    </row>
    <row r="819" spans="1:17" x14ac:dyDescent="0.25">
      <c r="A819" s="23" t="s">
        <v>1553</v>
      </c>
      <c r="B819" s="48">
        <f>VLOOKUP($A819,'Medical Examinations'!$A:$J,2,FALSE)</f>
        <v>25.46</v>
      </c>
      <c r="C819" s="48">
        <f>VLOOKUP($A819,'Medical Examinations'!$A:$J,3,FALSE)</f>
        <v>8.77</v>
      </c>
      <c r="D819" s="23" t="str">
        <f>VLOOKUP($A819,'Medical Examinations'!$A:$J,4,FALSE)</f>
        <v>yes</v>
      </c>
      <c r="E819" s="23" t="str">
        <f>VLOOKUP($A819,'Medical Examinations'!$A:$J,5,FALSE)</f>
        <v>No</v>
      </c>
      <c r="F819" s="23" t="str">
        <f>VLOOKUP($A819,'Medical Examinations'!$A:$J,6,FALSE)</f>
        <v>Yes</v>
      </c>
      <c r="G819" s="23">
        <f>VLOOKUP($A819,'Medical Examinations'!$A:$J,7,FALSE)</f>
        <v>1</v>
      </c>
      <c r="H819" s="23" t="str">
        <f>VLOOKUP($A819,'Medical Examinations'!$A:$J,8,FALSE)</f>
        <v>No</v>
      </c>
      <c r="I819" s="23" t="str">
        <f>VLOOKUP($A819,'Medical Examinations'!$A:$J,9,FALSE)</f>
        <v>Overweight</v>
      </c>
      <c r="J819" s="23" t="str">
        <f>VLOOKUP($A819,'Medical Examinations'!$A:$J,10,FALSE)</f>
        <v>Diabetes</v>
      </c>
      <c r="K819">
        <f>VLOOKUP($A819,'Hospitalisation Details'!$A:$K,6,FALSE)</f>
        <v>12913.99</v>
      </c>
      <c r="L819" t="str">
        <f>VLOOKUP($A819,'Hospitalisation Details'!$A:$K,7,FALSE)</f>
        <v>tier - 3</v>
      </c>
      <c r="M819" t="str">
        <f>VLOOKUP($A819,'Hospitalisation Details'!$A:$K,8,FALSE)</f>
        <v>tier - 2</v>
      </c>
      <c r="N819" t="str">
        <f>VLOOKUP($A819,'Hospitalisation Details'!$A:$K,9,FALSE)</f>
        <v>R1016</v>
      </c>
      <c r="O819">
        <f>VLOOKUP($A819,'Hospitalisation Details'!$A:$K,10,FALSE)</f>
        <v>23239</v>
      </c>
      <c r="P819">
        <f>VLOOKUP($A819,'Hospitalisation Details'!$A:$K,11,FALSE)</f>
        <v>59</v>
      </c>
      <c r="Q819" t="str">
        <f>VLOOKUP($A819,'Customer Names'!$A:$E,4,FALSE)</f>
        <v xml:space="preserve"> Dave</v>
      </c>
    </row>
    <row r="820" spans="1:17" x14ac:dyDescent="0.25">
      <c r="A820" s="26" t="s">
        <v>1552</v>
      </c>
      <c r="B820" s="47">
        <f>VLOOKUP($A820,'Medical Examinations'!$A:$J,2,FALSE)</f>
        <v>39.14</v>
      </c>
      <c r="C820" s="47">
        <f>VLOOKUP($A820,'Medical Examinations'!$A:$J,3,FALSE)</f>
        <v>4.91</v>
      </c>
      <c r="D820" s="26" t="str">
        <f>VLOOKUP($A820,'Medical Examinations'!$A:$J,4,FALSE)</f>
        <v>No</v>
      </c>
      <c r="E820" s="26" t="str">
        <f>VLOOKUP($A820,'Medical Examinations'!$A:$J,5,FALSE)</f>
        <v>yes</v>
      </c>
      <c r="F820" s="26" t="str">
        <f>VLOOKUP($A820,'Medical Examinations'!$A:$J,6,FALSE)</f>
        <v>No</v>
      </c>
      <c r="G820" s="26">
        <f>VLOOKUP($A820,'Medical Examinations'!$A:$J,7,FALSE)</f>
        <v>1</v>
      </c>
      <c r="H820" s="26" t="str">
        <f>VLOOKUP($A820,'Medical Examinations'!$A:$J,8,FALSE)</f>
        <v>No</v>
      </c>
      <c r="I820" s="26" t="str">
        <f>VLOOKUP($A820,'Medical Examinations'!$A:$J,9,FALSE)</f>
        <v>Obesity</v>
      </c>
      <c r="J820" s="26" t="str">
        <f>VLOOKUP($A820,'Medical Examinations'!$A:$J,10,FALSE)</f>
        <v>Normal</v>
      </c>
      <c r="K820">
        <f>VLOOKUP($A820,'Hospitalisation Details'!$A:$K,6,FALSE)</f>
        <v>12890.06</v>
      </c>
      <c r="L820" t="str">
        <f>VLOOKUP($A820,'Hospitalisation Details'!$A:$K,7,FALSE)</f>
        <v>tier - 3</v>
      </c>
      <c r="M820" t="str">
        <f>VLOOKUP($A820,'Hospitalisation Details'!$A:$K,8,FALSE)</f>
        <v>tier - 1</v>
      </c>
      <c r="N820" t="str">
        <f>VLOOKUP($A820,'Hospitalisation Details'!$A:$K,9,FALSE)</f>
        <v>R1019</v>
      </c>
      <c r="O820">
        <f>VLOOKUP($A820,'Hospitalisation Details'!$A:$K,10,FALSE)</f>
        <v>38177</v>
      </c>
      <c r="P820">
        <f>VLOOKUP($A820,'Hospitalisation Details'!$A:$K,11,FALSE)</f>
        <v>18</v>
      </c>
      <c r="Q820" t="str">
        <f>VLOOKUP($A820,'Customer Names'!$A:$E,4,FALSE)</f>
        <v xml:space="preserve"> Andy</v>
      </c>
    </row>
    <row r="821" spans="1:17" x14ac:dyDescent="0.25">
      <c r="A821" s="23" t="s">
        <v>1551</v>
      </c>
      <c r="B821" s="48">
        <f>VLOOKUP($A821,'Medical Examinations'!$A:$J,2,FALSE)</f>
        <v>41.2</v>
      </c>
      <c r="C821" s="48">
        <f>VLOOKUP($A821,'Medical Examinations'!$A:$J,3,FALSE)</f>
        <v>4.95</v>
      </c>
      <c r="D821" s="23" t="str">
        <f>VLOOKUP($A821,'Medical Examinations'!$A:$J,4,FALSE)</f>
        <v>No</v>
      </c>
      <c r="E821" s="23" t="str">
        <f>VLOOKUP($A821,'Medical Examinations'!$A:$J,5,FALSE)</f>
        <v>No</v>
      </c>
      <c r="F821" s="23" t="str">
        <f>VLOOKUP($A821,'Medical Examinations'!$A:$J,6,FALSE)</f>
        <v>No</v>
      </c>
      <c r="G821" s="23">
        <f>VLOOKUP($A821,'Medical Examinations'!$A:$J,7,FALSE)</f>
        <v>1</v>
      </c>
      <c r="H821" s="23" t="str">
        <f>VLOOKUP($A821,'Medical Examinations'!$A:$J,8,FALSE)</f>
        <v>No</v>
      </c>
      <c r="I821" s="23" t="str">
        <f>VLOOKUP($A821,'Medical Examinations'!$A:$J,9,FALSE)</f>
        <v>Obesity</v>
      </c>
      <c r="J821" s="23" t="str">
        <f>VLOOKUP($A821,'Medical Examinations'!$A:$J,10,FALSE)</f>
        <v>Normal</v>
      </c>
      <c r="K821">
        <f>VLOOKUP($A821,'Hospitalisation Details'!$A:$K,6,FALSE)</f>
        <v>12870.31</v>
      </c>
      <c r="L821" t="str">
        <f>VLOOKUP($A821,'Hospitalisation Details'!$A:$K,7,FALSE)</f>
        <v>tier - 3</v>
      </c>
      <c r="M821" t="str">
        <f>VLOOKUP($A821,'Hospitalisation Details'!$A:$K,8,FALSE)</f>
        <v>tier - 3</v>
      </c>
      <c r="N821" t="str">
        <f>VLOOKUP($A821,'Hospitalisation Details'!$A:$K,9,FALSE)</f>
        <v>R1012</v>
      </c>
      <c r="O821">
        <f>VLOOKUP($A821,'Hospitalisation Details'!$A:$K,10,FALSE)</f>
        <v>30900</v>
      </c>
      <c r="P821">
        <f>VLOOKUP($A821,'Hospitalisation Details'!$A:$K,11,FALSE)</f>
        <v>38</v>
      </c>
      <c r="Q821" t="str">
        <f>VLOOKUP($A821,'Customer Names'!$A:$E,4,FALSE)</f>
        <v xml:space="preserve"> Mary</v>
      </c>
    </row>
    <row r="822" spans="1:17" x14ac:dyDescent="0.25">
      <c r="A822" s="26" t="s">
        <v>1550</v>
      </c>
      <c r="B822" s="47">
        <f>VLOOKUP($A822,'Medical Examinations'!$A:$J,2,FALSE)</f>
        <v>28.81</v>
      </c>
      <c r="C822" s="47">
        <f>VLOOKUP($A822,'Medical Examinations'!$A:$J,3,FALSE)</f>
        <v>10.8</v>
      </c>
      <c r="D822" s="26" t="str">
        <f>VLOOKUP($A822,'Medical Examinations'!$A:$J,4,FALSE)</f>
        <v>yes</v>
      </c>
      <c r="E822" s="26" t="str">
        <f>VLOOKUP($A822,'Medical Examinations'!$A:$J,5,FALSE)</f>
        <v>No</v>
      </c>
      <c r="F822" s="26" t="str">
        <f>VLOOKUP($A822,'Medical Examinations'!$A:$J,6,FALSE)</f>
        <v>Yes</v>
      </c>
      <c r="G822" s="26">
        <f>VLOOKUP($A822,'Medical Examinations'!$A:$J,7,FALSE)</f>
        <v>1</v>
      </c>
      <c r="H822" s="26" t="str">
        <f>VLOOKUP($A822,'Medical Examinations'!$A:$J,8,FALSE)</f>
        <v>No</v>
      </c>
      <c r="I822" s="26" t="str">
        <f>VLOOKUP($A822,'Medical Examinations'!$A:$J,9,FALSE)</f>
        <v>Overweight</v>
      </c>
      <c r="J822" s="26" t="str">
        <f>VLOOKUP($A822,'Medical Examinations'!$A:$J,10,FALSE)</f>
        <v>Diabetes</v>
      </c>
      <c r="K822">
        <f>VLOOKUP($A822,'Hospitalisation Details'!$A:$K,6,FALSE)</f>
        <v>12856.84</v>
      </c>
      <c r="L822" t="str">
        <f>VLOOKUP($A822,'Hospitalisation Details'!$A:$K,7,FALSE)</f>
        <v>tier - 3</v>
      </c>
      <c r="M822" t="str">
        <f>VLOOKUP($A822,'Hospitalisation Details'!$A:$K,8,FALSE)</f>
        <v>tier - 3</v>
      </c>
      <c r="N822" t="str">
        <f>VLOOKUP($A822,'Hospitalisation Details'!$A:$K,9,FALSE)</f>
        <v>R1021</v>
      </c>
      <c r="O822">
        <f>VLOOKUP($A822,'Hospitalisation Details'!$A:$K,10,FALSE)</f>
        <v>23281</v>
      </c>
      <c r="P822">
        <f>VLOOKUP($A822,'Hospitalisation Details'!$A:$K,11,FALSE)</f>
        <v>59</v>
      </c>
      <c r="Q822" t="str">
        <f>VLOOKUP($A822,'Customer Names'!$A:$E,4,FALSE)</f>
        <v xml:space="preserve"> Marcus B</v>
      </c>
    </row>
    <row r="823" spans="1:17" x14ac:dyDescent="0.25">
      <c r="A823" s="23" t="s">
        <v>1549</v>
      </c>
      <c r="B823" s="48">
        <f>VLOOKUP($A823,'Medical Examinations'!$A:$J,2,FALSE)</f>
        <v>37.409999999999997</v>
      </c>
      <c r="C823" s="48">
        <f>VLOOKUP($A823,'Medical Examinations'!$A:$J,3,FALSE)</f>
        <v>7.21</v>
      </c>
      <c r="D823" s="23" t="str">
        <f>VLOOKUP($A823,'Medical Examinations'!$A:$J,4,FALSE)</f>
        <v>No</v>
      </c>
      <c r="E823" s="23" t="str">
        <f>VLOOKUP($A823,'Medical Examinations'!$A:$J,5,FALSE)</f>
        <v>No</v>
      </c>
      <c r="F823" s="23" t="str">
        <f>VLOOKUP($A823,'Medical Examinations'!$A:$J,6,FALSE)</f>
        <v>No</v>
      </c>
      <c r="G823" s="23">
        <f>VLOOKUP($A823,'Medical Examinations'!$A:$J,7,FALSE)</f>
        <v>2</v>
      </c>
      <c r="H823" s="23" t="str">
        <f>VLOOKUP($A823,'Medical Examinations'!$A:$J,8,FALSE)</f>
        <v>No</v>
      </c>
      <c r="I823" s="23" t="str">
        <f>VLOOKUP($A823,'Medical Examinations'!$A:$J,9,FALSE)</f>
        <v>Obesity</v>
      </c>
      <c r="J823" s="23" t="str">
        <f>VLOOKUP($A823,'Medical Examinations'!$A:$J,10,FALSE)</f>
        <v>Diabetes</v>
      </c>
      <c r="K823">
        <f>VLOOKUP($A823,'Hospitalisation Details'!$A:$K,6,FALSE)</f>
        <v>12852.37</v>
      </c>
      <c r="L823" t="str">
        <f>VLOOKUP($A823,'Hospitalisation Details'!$A:$K,7,FALSE)</f>
        <v>tier - 3</v>
      </c>
      <c r="M823" t="str">
        <f>VLOOKUP($A823,'Hospitalisation Details'!$A:$K,8,FALSE)</f>
        <v>tier - 1</v>
      </c>
      <c r="N823" t="str">
        <f>VLOOKUP($A823,'Hospitalisation Details'!$A:$K,9,FALSE)</f>
        <v>R1012</v>
      </c>
      <c r="O823">
        <f>VLOOKUP($A823,'Hospitalisation Details'!$A:$K,10,FALSE)</f>
        <v>26929</v>
      </c>
      <c r="P823">
        <f>VLOOKUP($A823,'Hospitalisation Details'!$A:$K,11,FALSE)</f>
        <v>49</v>
      </c>
      <c r="Q823" t="str">
        <f>VLOOKUP($A823,'Customer Names'!$A:$E,4,FALSE)</f>
        <v xml:space="preserve"> Thomas K.</v>
      </c>
    </row>
    <row r="824" spans="1:17" x14ac:dyDescent="0.25">
      <c r="A824" s="26" t="s">
        <v>1548</v>
      </c>
      <c r="B824" s="47">
        <f>VLOOKUP($A824,'Medical Examinations'!$A:$J,2,FALSE)</f>
        <v>52.54</v>
      </c>
      <c r="C824" s="47">
        <f>VLOOKUP($A824,'Medical Examinations'!$A:$J,3,FALSE)</f>
        <v>5.12</v>
      </c>
      <c r="D824" s="26" t="str">
        <f>VLOOKUP($A824,'Medical Examinations'!$A:$J,4,FALSE)</f>
        <v>No</v>
      </c>
      <c r="E824" s="26" t="str">
        <f>VLOOKUP($A824,'Medical Examinations'!$A:$J,5,FALSE)</f>
        <v>No</v>
      </c>
      <c r="F824" s="26" t="str">
        <f>VLOOKUP($A824,'Medical Examinations'!$A:$J,6,FALSE)</f>
        <v>Yes</v>
      </c>
      <c r="G824" s="26">
        <f>VLOOKUP($A824,'Medical Examinations'!$A:$J,7,FALSE)</f>
        <v>1</v>
      </c>
      <c r="H824" s="26" t="str">
        <f>VLOOKUP($A824,'Medical Examinations'!$A:$J,8,FALSE)</f>
        <v>No</v>
      </c>
      <c r="I824" s="26" t="str">
        <f>VLOOKUP($A824,'Medical Examinations'!$A:$J,9,FALSE)</f>
        <v>Obesity</v>
      </c>
      <c r="J824" s="26" t="str">
        <f>VLOOKUP($A824,'Medical Examinations'!$A:$J,10,FALSE)</f>
        <v>Normal</v>
      </c>
      <c r="K824">
        <f>VLOOKUP($A824,'Hospitalisation Details'!$A:$K,6,FALSE)</f>
        <v>12847.24</v>
      </c>
      <c r="L824" t="str">
        <f>VLOOKUP($A824,'Hospitalisation Details'!$A:$K,7,FALSE)</f>
        <v>tier - 3</v>
      </c>
      <c r="M824" t="str">
        <f>VLOOKUP($A824,'Hospitalisation Details'!$A:$K,8,FALSE)</f>
        <v>tier - 2</v>
      </c>
      <c r="N824" t="str">
        <f>VLOOKUP($A824,'Hospitalisation Details'!$A:$K,9,FALSE)</f>
        <v>R1012</v>
      </c>
      <c r="O824">
        <f>VLOOKUP($A824,'Hospitalisation Details'!$A:$K,10,FALSE)</f>
        <v>34239</v>
      </c>
      <c r="P824">
        <f>VLOOKUP($A824,'Hospitalisation Details'!$A:$K,11,FALSE)</f>
        <v>29</v>
      </c>
      <c r="Q824" t="str">
        <f>VLOOKUP($A824,'Customer Names'!$A:$E,4,FALSE)</f>
        <v xml:space="preserve"> Robert</v>
      </c>
    </row>
    <row r="825" spans="1:17" x14ac:dyDescent="0.25">
      <c r="A825" s="23" t="s">
        <v>1547</v>
      </c>
      <c r="B825" s="48">
        <f>VLOOKUP($A825,'Medical Examinations'!$A:$J,2,FALSE)</f>
        <v>17.29</v>
      </c>
      <c r="C825" s="48">
        <f>VLOOKUP($A825,'Medical Examinations'!$A:$J,3,FALSE)</f>
        <v>4.62</v>
      </c>
      <c r="D825" s="23" t="str">
        <f>VLOOKUP($A825,'Medical Examinations'!$A:$J,4,FALSE)</f>
        <v>No</v>
      </c>
      <c r="E825" s="23" t="str">
        <f>VLOOKUP($A825,'Medical Examinations'!$A:$J,5,FALSE)</f>
        <v>yes</v>
      </c>
      <c r="F825" s="23" t="str">
        <f>VLOOKUP($A825,'Medical Examinations'!$A:$J,6,FALSE)</f>
        <v>No</v>
      </c>
      <c r="G825" s="23">
        <f>VLOOKUP($A825,'Medical Examinations'!$A:$J,7,FALSE)</f>
        <v>1</v>
      </c>
      <c r="H825" s="23" t="str">
        <f>VLOOKUP($A825,'Medical Examinations'!$A:$J,8,FALSE)</f>
        <v>yes</v>
      </c>
      <c r="I825" s="23" t="str">
        <f>VLOOKUP($A825,'Medical Examinations'!$A:$J,9,FALSE)</f>
        <v>Underweight</v>
      </c>
      <c r="J825" s="23" t="str">
        <f>VLOOKUP($A825,'Medical Examinations'!$A:$J,10,FALSE)</f>
        <v>Normal</v>
      </c>
      <c r="K825">
        <f>VLOOKUP($A825,'Hospitalisation Details'!$A:$K,6,FALSE)</f>
        <v>12829.46</v>
      </c>
      <c r="L825" t="str">
        <f>VLOOKUP($A825,'Hospitalisation Details'!$A:$K,7,FALSE)</f>
        <v>tier - 3</v>
      </c>
      <c r="M825" t="str">
        <f>VLOOKUP($A825,'Hospitalisation Details'!$A:$K,8,FALSE)</f>
        <v>tier - 3</v>
      </c>
      <c r="N825" t="str">
        <f>VLOOKUP($A825,'Hospitalisation Details'!$A:$K,9,FALSE)</f>
        <v>R1016</v>
      </c>
      <c r="O825">
        <f>VLOOKUP($A825,'Hospitalisation Details'!$A:$K,10,FALSE)</f>
        <v>38300</v>
      </c>
      <c r="P825">
        <f>VLOOKUP($A825,'Hospitalisation Details'!$A:$K,11,FALSE)</f>
        <v>18</v>
      </c>
      <c r="Q825" t="str">
        <f>VLOOKUP($A825,'Customer Names'!$A:$E,4,FALSE)</f>
        <v xml:space="preserve"> Geoff</v>
      </c>
    </row>
    <row r="826" spans="1:17" x14ac:dyDescent="0.25">
      <c r="A826" s="26" t="s">
        <v>1546</v>
      </c>
      <c r="B826" s="47">
        <f>VLOOKUP($A826,'Medical Examinations'!$A:$J,2,FALSE)</f>
        <v>31.74</v>
      </c>
      <c r="C826" s="47">
        <f>VLOOKUP($A826,'Medical Examinations'!$A:$J,3,FALSE)</f>
        <v>7.68</v>
      </c>
      <c r="D826" s="26" t="str">
        <f>VLOOKUP($A826,'Medical Examinations'!$A:$J,4,FALSE)</f>
        <v>yes</v>
      </c>
      <c r="E826" s="26" t="str">
        <f>VLOOKUP($A826,'Medical Examinations'!$A:$J,5,FALSE)</f>
        <v>No</v>
      </c>
      <c r="F826" s="26" t="str">
        <f>VLOOKUP($A826,'Medical Examinations'!$A:$J,6,FALSE)</f>
        <v>No</v>
      </c>
      <c r="G826" s="26">
        <f>VLOOKUP($A826,'Medical Examinations'!$A:$J,7,FALSE)</f>
        <v>0</v>
      </c>
      <c r="H826" s="26" t="str">
        <f>VLOOKUP($A826,'Medical Examinations'!$A:$J,8,FALSE)</f>
        <v>No</v>
      </c>
      <c r="I826" s="26" t="str">
        <f>VLOOKUP($A826,'Medical Examinations'!$A:$J,9,FALSE)</f>
        <v>Obesity</v>
      </c>
      <c r="J826" s="26" t="str">
        <f>VLOOKUP($A826,'Medical Examinations'!$A:$J,10,FALSE)</f>
        <v>Diabetes</v>
      </c>
      <c r="K826">
        <f>VLOOKUP($A826,'Hospitalisation Details'!$A:$K,6,FALSE)</f>
        <v>12823.25</v>
      </c>
      <c r="L826" t="str">
        <f>VLOOKUP($A826,'Hospitalisation Details'!$A:$K,7,FALSE)</f>
        <v>tier - 3</v>
      </c>
      <c r="M826" t="str">
        <f>VLOOKUP($A826,'Hospitalisation Details'!$A:$K,8,FALSE)</f>
        <v>tier - 3</v>
      </c>
      <c r="N826" t="str">
        <f>VLOOKUP($A826,'Hospitalisation Details'!$A:$K,9,FALSE)</f>
        <v>R1021</v>
      </c>
      <c r="O826">
        <f>VLOOKUP($A826,'Hospitalisation Details'!$A:$K,10,FALSE)</f>
        <v>24740</v>
      </c>
      <c r="P826">
        <f>VLOOKUP($A826,'Hospitalisation Details'!$A:$K,11,FALSE)</f>
        <v>55</v>
      </c>
      <c r="Q826" t="str">
        <f>VLOOKUP($A826,'Customer Names'!$A:$E,4,FALSE)</f>
        <v xml:space="preserve"> Chris J.</v>
      </c>
    </row>
    <row r="827" spans="1:17" x14ac:dyDescent="0.25">
      <c r="A827" s="23" t="s">
        <v>1545</v>
      </c>
      <c r="B827" s="48">
        <f>VLOOKUP($A827,'Medical Examinations'!$A:$J,2,FALSE)</f>
        <v>26.504999999999999</v>
      </c>
      <c r="C827" s="48">
        <f>VLOOKUP($A827,'Medical Examinations'!$A:$J,3,FALSE)</f>
        <v>6.79</v>
      </c>
      <c r="D827" s="23" t="str">
        <f>VLOOKUP($A827,'Medical Examinations'!$A:$J,4,FALSE)</f>
        <v>yes</v>
      </c>
      <c r="E827" s="23" t="str">
        <f>VLOOKUP($A827,'Medical Examinations'!$A:$J,5,FALSE)</f>
        <v>No</v>
      </c>
      <c r="F827" s="23" t="str">
        <f>VLOOKUP($A827,'Medical Examinations'!$A:$J,6,FALSE)</f>
        <v>Yes</v>
      </c>
      <c r="G827" s="23">
        <f>VLOOKUP($A827,'Medical Examinations'!$A:$J,7,FALSE)</f>
        <v>1</v>
      </c>
      <c r="H827" s="23" t="str">
        <f>VLOOKUP($A827,'Medical Examinations'!$A:$J,8,FALSE)</f>
        <v>No</v>
      </c>
      <c r="I827" s="23" t="str">
        <f>VLOOKUP($A827,'Medical Examinations'!$A:$J,9,FALSE)</f>
        <v>Overweight</v>
      </c>
      <c r="J827" s="23" t="str">
        <f>VLOOKUP($A827,'Medical Examinations'!$A:$J,10,FALSE)</f>
        <v>Diabetes</v>
      </c>
      <c r="K827">
        <f>VLOOKUP($A827,'Hospitalisation Details'!$A:$K,6,FALSE)</f>
        <v>12815.44</v>
      </c>
      <c r="L827" t="str">
        <f>VLOOKUP($A827,'Hospitalisation Details'!$A:$K,7,FALSE)</f>
        <v>tier - 3</v>
      </c>
      <c r="M827" t="str">
        <f>VLOOKUP($A827,'Hospitalisation Details'!$A:$K,8,FALSE)</f>
        <v>tier - 3</v>
      </c>
      <c r="N827" t="str">
        <f>VLOOKUP($A827,'Hospitalisation Details'!$A:$K,9,FALSE)</f>
        <v>R1024</v>
      </c>
      <c r="O827">
        <f>VLOOKUP($A827,'Hospitalisation Details'!$A:$K,10,FALSE)</f>
        <v>23212</v>
      </c>
      <c r="P827">
        <f>VLOOKUP($A827,'Hospitalisation Details'!$A:$K,11,FALSE)</f>
        <v>59</v>
      </c>
      <c r="Q827" t="str">
        <f>VLOOKUP($A827,'Customer Names'!$A:$E,4,FALSE)</f>
        <v xml:space="preserve"> Kate A.</v>
      </c>
    </row>
    <row r="828" spans="1:17" x14ac:dyDescent="0.25">
      <c r="A828" s="26" t="s">
        <v>1544</v>
      </c>
      <c r="B828" s="47">
        <f>VLOOKUP($A828,'Medical Examinations'!$A:$J,2,FALSE)</f>
        <v>36.479999999999997</v>
      </c>
      <c r="C828" s="47">
        <f>VLOOKUP($A828,'Medical Examinations'!$A:$J,3,FALSE)</f>
        <v>11.09</v>
      </c>
      <c r="D828" s="26" t="str">
        <f>VLOOKUP($A828,'Medical Examinations'!$A:$J,4,FALSE)</f>
        <v>No</v>
      </c>
      <c r="E828" s="26" t="str">
        <f>VLOOKUP($A828,'Medical Examinations'!$A:$J,5,FALSE)</f>
        <v>No</v>
      </c>
      <c r="F828" s="26" t="str">
        <f>VLOOKUP($A828,'Medical Examinations'!$A:$J,6,FALSE)</f>
        <v>No</v>
      </c>
      <c r="G828" s="26">
        <f>VLOOKUP($A828,'Medical Examinations'!$A:$J,7,FALSE)</f>
        <v>0</v>
      </c>
      <c r="H828" s="26" t="str">
        <f>VLOOKUP($A828,'Medical Examinations'!$A:$J,8,FALSE)</f>
        <v>No</v>
      </c>
      <c r="I828" s="26" t="str">
        <f>VLOOKUP($A828,'Medical Examinations'!$A:$J,9,FALSE)</f>
        <v>Obesity</v>
      </c>
      <c r="J828" s="26" t="str">
        <f>VLOOKUP($A828,'Medical Examinations'!$A:$J,10,FALSE)</f>
        <v>Diabetes</v>
      </c>
      <c r="K828">
        <f>VLOOKUP($A828,'Hospitalisation Details'!$A:$K,6,FALSE)</f>
        <v>12797.21</v>
      </c>
      <c r="L828" t="str">
        <f>VLOOKUP($A828,'Hospitalisation Details'!$A:$K,7,FALSE)</f>
        <v>tier - 3</v>
      </c>
      <c r="M828" t="str">
        <f>VLOOKUP($A828,'Hospitalisation Details'!$A:$K,8,FALSE)</f>
        <v>tier - 1</v>
      </c>
      <c r="N828" t="str">
        <f>VLOOKUP($A828,'Hospitalisation Details'!$A:$K,9,FALSE)</f>
        <v>R1024</v>
      </c>
      <c r="O828">
        <f>VLOOKUP($A828,'Hospitalisation Details'!$A:$K,10,FALSE)</f>
        <v>28695</v>
      </c>
      <c r="P828">
        <f>VLOOKUP($A828,'Hospitalisation Details'!$A:$K,11,FALSE)</f>
        <v>44</v>
      </c>
      <c r="Q828" t="str">
        <f>VLOOKUP($A828,'Customer Names'!$A:$E,4,FALSE)</f>
        <v xml:space="preserve"> Kelli</v>
      </c>
    </row>
    <row r="829" spans="1:17" x14ac:dyDescent="0.25">
      <c r="A829" s="23" t="s">
        <v>1543</v>
      </c>
      <c r="B829" s="48">
        <f>VLOOKUP($A829,'Medical Examinations'!$A:$J,2,FALSE)</f>
        <v>39.159999999999997</v>
      </c>
      <c r="C829" s="48">
        <f>VLOOKUP($A829,'Medical Examinations'!$A:$J,3,FALSE)</f>
        <v>5.24</v>
      </c>
      <c r="D829" s="23" t="str">
        <f>VLOOKUP($A829,'Medical Examinations'!$A:$J,4,FALSE)</f>
        <v>yes</v>
      </c>
      <c r="E829" s="23" t="str">
        <f>VLOOKUP($A829,'Medical Examinations'!$A:$J,5,FALSE)</f>
        <v>No</v>
      </c>
      <c r="F829" s="23" t="str">
        <f>VLOOKUP($A829,'Medical Examinations'!$A:$J,6,FALSE)</f>
        <v>Yes</v>
      </c>
      <c r="G829" s="23">
        <f>VLOOKUP($A829,'Medical Examinations'!$A:$J,7,FALSE)</f>
        <v>1</v>
      </c>
      <c r="H829" s="23" t="str">
        <f>VLOOKUP($A829,'Medical Examinations'!$A:$J,8,FALSE)</f>
        <v>No</v>
      </c>
      <c r="I829" s="23" t="str">
        <f>VLOOKUP($A829,'Medical Examinations'!$A:$J,9,FALSE)</f>
        <v>Obesity</v>
      </c>
      <c r="J829" s="23" t="str">
        <f>VLOOKUP($A829,'Medical Examinations'!$A:$J,10,FALSE)</f>
        <v>Normal</v>
      </c>
      <c r="K829">
        <f>VLOOKUP($A829,'Hospitalisation Details'!$A:$K,6,FALSE)</f>
        <v>12788.18</v>
      </c>
      <c r="L829" t="str">
        <f>VLOOKUP($A829,'Hospitalisation Details'!$A:$K,7,FALSE)</f>
        <v>tier - 3</v>
      </c>
      <c r="M829" t="str">
        <f>VLOOKUP($A829,'Hospitalisation Details'!$A:$K,8,FALSE)</f>
        <v>tier - 1</v>
      </c>
      <c r="N829" t="str">
        <f>VLOOKUP($A829,'Hospitalisation Details'!$A:$K,9,FALSE)</f>
        <v>R1026</v>
      </c>
      <c r="O829">
        <f>VLOOKUP($A829,'Hospitalisation Details'!$A:$K,10,FALSE)</f>
        <v>30618</v>
      </c>
      <c r="P829">
        <f>VLOOKUP($A829,'Hospitalisation Details'!$A:$K,11,FALSE)</f>
        <v>39</v>
      </c>
      <c r="Q829" t="str">
        <f>VLOOKUP($A829,'Customer Names'!$A:$E,4,FALSE)</f>
        <v xml:space="preserve"> Maggie M</v>
      </c>
    </row>
    <row r="830" spans="1:17" x14ac:dyDescent="0.25">
      <c r="A830" s="26" t="s">
        <v>1542</v>
      </c>
      <c r="B830" s="47">
        <f>VLOOKUP($A830,'Medical Examinations'!$A:$J,2,FALSE)</f>
        <v>28.22</v>
      </c>
      <c r="C830" s="47">
        <f>VLOOKUP($A830,'Medical Examinations'!$A:$J,3,FALSE)</f>
        <v>7.51</v>
      </c>
      <c r="D830" s="26" t="str">
        <f>VLOOKUP($A830,'Medical Examinations'!$A:$J,4,FALSE)</f>
        <v>yes</v>
      </c>
      <c r="E830" s="26" t="str">
        <f>VLOOKUP($A830,'Medical Examinations'!$A:$J,5,FALSE)</f>
        <v>No</v>
      </c>
      <c r="F830" s="26" t="str">
        <f>VLOOKUP($A830,'Medical Examinations'!$A:$J,6,FALSE)</f>
        <v>Yes</v>
      </c>
      <c r="G830" s="26">
        <f>VLOOKUP($A830,'Medical Examinations'!$A:$J,7,FALSE)</f>
        <v>1</v>
      </c>
      <c r="H830" s="26" t="str">
        <f>VLOOKUP($A830,'Medical Examinations'!$A:$J,8,FALSE)</f>
        <v>No</v>
      </c>
      <c r="I830" s="26" t="str">
        <f>VLOOKUP($A830,'Medical Examinations'!$A:$J,9,FALSE)</f>
        <v>Overweight</v>
      </c>
      <c r="J830" s="26" t="str">
        <f>VLOOKUP($A830,'Medical Examinations'!$A:$J,10,FALSE)</f>
        <v>Diabetes</v>
      </c>
      <c r="K830">
        <f>VLOOKUP($A830,'Hospitalisation Details'!$A:$K,6,FALSE)</f>
        <v>12788.03</v>
      </c>
      <c r="L830" t="str">
        <f>VLOOKUP($A830,'Hospitalisation Details'!$A:$K,7,FALSE)</f>
        <v>tier - 3</v>
      </c>
      <c r="M830" t="str">
        <f>VLOOKUP($A830,'Hospitalisation Details'!$A:$K,8,FALSE)</f>
        <v>tier - 3</v>
      </c>
      <c r="N830" t="str">
        <f>VLOOKUP($A830,'Hospitalisation Details'!$A:$K,9,FALSE)</f>
        <v>R1025</v>
      </c>
      <c r="O830">
        <f>VLOOKUP($A830,'Hospitalisation Details'!$A:$K,10,FALSE)</f>
        <v>23350</v>
      </c>
      <c r="P830">
        <f>VLOOKUP($A830,'Hospitalisation Details'!$A:$K,11,FALSE)</f>
        <v>59</v>
      </c>
      <c r="Q830" t="str">
        <f>VLOOKUP($A830,'Customer Names'!$A:$E,4,FALSE)</f>
        <v xml:space="preserve"> Michelle L.</v>
      </c>
    </row>
    <row r="831" spans="1:17" x14ac:dyDescent="0.25">
      <c r="A831" s="23" t="s">
        <v>1541</v>
      </c>
      <c r="B831" s="48">
        <f>VLOOKUP($A831,'Medical Examinations'!$A:$J,2,FALSE)</f>
        <v>35</v>
      </c>
      <c r="C831" s="48">
        <f>VLOOKUP($A831,'Medical Examinations'!$A:$J,3,FALSE)</f>
        <v>4.13</v>
      </c>
      <c r="D831" s="23" t="str">
        <f>VLOOKUP($A831,'Medical Examinations'!$A:$J,4,FALSE)</f>
        <v>No</v>
      </c>
      <c r="E831" s="23" t="str">
        <f>VLOOKUP($A831,'Medical Examinations'!$A:$J,5,FALSE)</f>
        <v>No</v>
      </c>
      <c r="F831" s="23" t="str">
        <f>VLOOKUP($A831,'Medical Examinations'!$A:$J,6,FALSE)</f>
        <v>No</v>
      </c>
      <c r="G831" s="23">
        <f>VLOOKUP($A831,'Medical Examinations'!$A:$J,7,FALSE)</f>
        <v>2</v>
      </c>
      <c r="H831" s="23" t="str">
        <f>VLOOKUP($A831,'Medical Examinations'!$A:$J,8,FALSE)</f>
        <v>No</v>
      </c>
      <c r="I831" s="23" t="str">
        <f>VLOOKUP($A831,'Medical Examinations'!$A:$J,9,FALSE)</f>
        <v>Obesity</v>
      </c>
      <c r="J831" s="23" t="str">
        <f>VLOOKUP($A831,'Medical Examinations'!$A:$J,10,FALSE)</f>
        <v>Normal</v>
      </c>
      <c r="K831">
        <f>VLOOKUP($A831,'Hospitalisation Details'!$A:$K,6,FALSE)</f>
        <v>12776.05</v>
      </c>
      <c r="L831" t="str">
        <f>VLOOKUP($A831,'Hospitalisation Details'!$A:$K,7,FALSE)</f>
        <v>tier - 3</v>
      </c>
      <c r="M831" t="str">
        <f>VLOOKUP($A831,'Hospitalisation Details'!$A:$K,8,FALSE)</f>
        <v>tier - 3</v>
      </c>
      <c r="N831" t="str">
        <f>VLOOKUP($A831,'Hospitalisation Details'!$A:$K,9,FALSE)</f>
        <v>R1026</v>
      </c>
      <c r="O831">
        <f>VLOOKUP($A831,'Hospitalisation Details'!$A:$K,10,FALSE)</f>
        <v>26579</v>
      </c>
      <c r="P831">
        <f>VLOOKUP($A831,'Hospitalisation Details'!$A:$K,11,FALSE)</f>
        <v>50</v>
      </c>
      <c r="Q831" t="str">
        <f>VLOOKUP($A831,'Customer Names'!$A:$E,4,FALSE)</f>
        <v xml:space="preserve"> Ashley K</v>
      </c>
    </row>
    <row r="832" spans="1:17" x14ac:dyDescent="0.25">
      <c r="A832" s="26" t="s">
        <v>1540</v>
      </c>
      <c r="B832" s="47">
        <f>VLOOKUP($A832,'Medical Examinations'!$A:$J,2,FALSE)</f>
        <v>36.24</v>
      </c>
      <c r="C832" s="47">
        <f>VLOOKUP($A832,'Medical Examinations'!$A:$J,3,FALSE)</f>
        <v>8.3800000000000008</v>
      </c>
      <c r="D832" s="26" t="str">
        <f>VLOOKUP($A832,'Medical Examinations'!$A:$J,4,FALSE)</f>
        <v>yes</v>
      </c>
      <c r="E832" s="26" t="str">
        <f>VLOOKUP($A832,'Medical Examinations'!$A:$J,5,FALSE)</f>
        <v>No</v>
      </c>
      <c r="F832" s="26" t="str">
        <f>VLOOKUP($A832,'Medical Examinations'!$A:$J,6,FALSE)</f>
        <v>No</v>
      </c>
      <c r="G832" s="26">
        <f>VLOOKUP($A832,'Medical Examinations'!$A:$J,7,FALSE)</f>
        <v>1</v>
      </c>
      <c r="H832" s="26" t="str">
        <f>VLOOKUP($A832,'Medical Examinations'!$A:$J,8,FALSE)</f>
        <v>No</v>
      </c>
      <c r="I832" s="26" t="str">
        <f>VLOOKUP($A832,'Medical Examinations'!$A:$J,9,FALSE)</f>
        <v>Obesity</v>
      </c>
      <c r="J832" s="26" t="str">
        <f>VLOOKUP($A832,'Medical Examinations'!$A:$J,10,FALSE)</f>
        <v>Diabetes</v>
      </c>
      <c r="K832">
        <f>VLOOKUP($A832,'Hospitalisation Details'!$A:$K,6,FALSE)</f>
        <v>12770.27</v>
      </c>
      <c r="L832" t="str">
        <f>VLOOKUP($A832,'Hospitalisation Details'!$A:$K,7,FALSE)</f>
        <v>tier - 3</v>
      </c>
      <c r="M832" t="str">
        <f>VLOOKUP($A832,'Hospitalisation Details'!$A:$K,8,FALSE)</f>
        <v>tier - 3</v>
      </c>
      <c r="N832" t="str">
        <f>VLOOKUP($A832,'Hospitalisation Details'!$A:$K,9,FALSE)</f>
        <v>R1021</v>
      </c>
      <c r="O832">
        <f>VLOOKUP($A832,'Hospitalisation Details'!$A:$K,10,FALSE)</f>
        <v>27662</v>
      </c>
      <c r="P832">
        <f>VLOOKUP($A832,'Hospitalisation Details'!$A:$K,11,FALSE)</f>
        <v>47</v>
      </c>
      <c r="Q832" t="str">
        <f>VLOOKUP($A832,'Customer Names'!$A:$E,4,FALSE)</f>
        <v xml:space="preserve"> Michael</v>
      </c>
    </row>
    <row r="833" spans="1:17" x14ac:dyDescent="0.25">
      <c r="A833" s="23" t="s">
        <v>1539</v>
      </c>
      <c r="B833" s="48">
        <f>VLOOKUP($A833,'Medical Examinations'!$A:$J,2,FALSE)</f>
        <v>36.954999999999998</v>
      </c>
      <c r="C833" s="48">
        <f>VLOOKUP($A833,'Medical Examinations'!$A:$J,3,FALSE)</f>
        <v>8.07</v>
      </c>
      <c r="D833" s="23" t="str">
        <f>VLOOKUP($A833,'Medical Examinations'!$A:$J,4,FALSE)</f>
        <v>No</v>
      </c>
      <c r="E833" s="23" t="str">
        <f>VLOOKUP($A833,'Medical Examinations'!$A:$J,5,FALSE)</f>
        <v>No</v>
      </c>
      <c r="F833" s="23" t="str">
        <f>VLOOKUP($A833,'Medical Examinations'!$A:$J,6,FALSE)</f>
        <v>No</v>
      </c>
      <c r="G833" s="23">
        <f>VLOOKUP($A833,'Medical Examinations'!$A:$J,7,FALSE)</f>
        <v>0</v>
      </c>
      <c r="H833" s="23" t="str">
        <f>VLOOKUP($A833,'Medical Examinations'!$A:$J,8,FALSE)</f>
        <v>No</v>
      </c>
      <c r="I833" s="23" t="str">
        <f>VLOOKUP($A833,'Medical Examinations'!$A:$J,9,FALSE)</f>
        <v>Obesity</v>
      </c>
      <c r="J833" s="23" t="str">
        <f>VLOOKUP($A833,'Medical Examinations'!$A:$J,10,FALSE)</f>
        <v>Diabetes</v>
      </c>
      <c r="K833">
        <f>VLOOKUP($A833,'Hospitalisation Details'!$A:$K,6,FALSE)</f>
        <v>12741.17</v>
      </c>
      <c r="L833" t="str">
        <f>VLOOKUP($A833,'Hospitalisation Details'!$A:$K,7,FALSE)</f>
        <v>tier - 3</v>
      </c>
      <c r="M833" t="str">
        <f>VLOOKUP($A833,'Hospitalisation Details'!$A:$K,8,FALSE)</f>
        <v>tier - 1</v>
      </c>
      <c r="N833" t="str">
        <f>VLOOKUP($A833,'Hospitalisation Details'!$A:$K,9,FALSE)</f>
        <v>R1017</v>
      </c>
      <c r="O833">
        <f>VLOOKUP($A833,'Hospitalisation Details'!$A:$K,10,FALSE)</f>
        <v>22920</v>
      </c>
      <c r="P833">
        <f>VLOOKUP($A833,'Hospitalisation Details'!$A:$K,11,FALSE)</f>
        <v>60</v>
      </c>
      <c r="Q833" t="str">
        <f>VLOOKUP($A833,'Customer Names'!$A:$E,4,FALSE)</f>
        <v xml:space="preserve"> Ryan K.</v>
      </c>
    </row>
    <row r="834" spans="1:17" x14ac:dyDescent="0.25">
      <c r="A834" s="26" t="s">
        <v>1538</v>
      </c>
      <c r="B834" s="47">
        <f>VLOOKUP($A834,'Medical Examinations'!$A:$J,2,FALSE)</f>
        <v>29.64</v>
      </c>
      <c r="C834" s="47">
        <f>VLOOKUP($A834,'Medical Examinations'!$A:$J,3,FALSE)</f>
        <v>8.9499999999999993</v>
      </c>
      <c r="D834" s="26" t="str">
        <f>VLOOKUP($A834,'Medical Examinations'!$A:$J,4,FALSE)</f>
        <v>No</v>
      </c>
      <c r="E834" s="26" t="str">
        <f>VLOOKUP($A834,'Medical Examinations'!$A:$J,5,FALSE)</f>
        <v>No</v>
      </c>
      <c r="F834" s="26" t="str">
        <f>VLOOKUP($A834,'Medical Examinations'!$A:$J,6,FALSE)</f>
        <v>No</v>
      </c>
      <c r="G834" s="26">
        <f>VLOOKUP($A834,'Medical Examinations'!$A:$J,7,FALSE)</f>
        <v>0</v>
      </c>
      <c r="H834" s="26" t="str">
        <f>VLOOKUP($A834,'Medical Examinations'!$A:$J,8,FALSE)</f>
        <v>No</v>
      </c>
      <c r="I834" s="26" t="str">
        <f>VLOOKUP($A834,'Medical Examinations'!$A:$J,9,FALSE)</f>
        <v>Overweight</v>
      </c>
      <c r="J834" s="26" t="str">
        <f>VLOOKUP($A834,'Medical Examinations'!$A:$J,10,FALSE)</f>
        <v>Diabetes</v>
      </c>
      <c r="K834">
        <f>VLOOKUP($A834,'Hospitalisation Details'!$A:$K,6,FALSE)</f>
        <v>12731</v>
      </c>
      <c r="L834" t="str">
        <f>VLOOKUP($A834,'Hospitalisation Details'!$A:$K,7,FALSE)</f>
        <v>tier - 3</v>
      </c>
      <c r="M834" t="str">
        <f>VLOOKUP($A834,'Hospitalisation Details'!$A:$K,8,FALSE)</f>
        <v>tier - 3</v>
      </c>
      <c r="N834" t="str">
        <f>VLOOKUP($A834,'Hospitalisation Details'!$A:$K,9,FALSE)</f>
        <v>R1016</v>
      </c>
      <c r="O834">
        <f>VLOOKUP($A834,'Hospitalisation Details'!$A:$K,10,FALSE)</f>
        <v>22891</v>
      </c>
      <c r="P834">
        <f>VLOOKUP($A834,'Hospitalisation Details'!$A:$K,11,FALSE)</f>
        <v>60</v>
      </c>
      <c r="Q834" t="str">
        <f>VLOOKUP($A834,'Customer Names'!$A:$E,4,FALSE)</f>
        <v xml:space="preserve"> Matthew J</v>
      </c>
    </row>
    <row r="835" spans="1:17" x14ac:dyDescent="0.25">
      <c r="A835" s="23" t="s">
        <v>1537</v>
      </c>
      <c r="B835" s="48">
        <f>VLOOKUP($A835,'Medical Examinations'!$A:$J,2,FALSE)</f>
        <v>42.74</v>
      </c>
      <c r="C835" s="48">
        <f>VLOOKUP($A835,'Medical Examinations'!$A:$J,3,FALSE)</f>
        <v>6.31</v>
      </c>
      <c r="D835" s="23" t="str">
        <f>VLOOKUP($A835,'Medical Examinations'!$A:$J,4,FALSE)</f>
        <v>yes</v>
      </c>
      <c r="E835" s="23" t="str">
        <f>VLOOKUP($A835,'Medical Examinations'!$A:$J,5,FALSE)</f>
        <v>No</v>
      </c>
      <c r="F835" s="23" t="str">
        <f>VLOOKUP($A835,'Medical Examinations'!$A:$J,6,FALSE)</f>
        <v>No</v>
      </c>
      <c r="G835" s="23">
        <f>VLOOKUP($A835,'Medical Examinations'!$A:$J,7,FALSE)</f>
        <v>1</v>
      </c>
      <c r="H835" s="23" t="str">
        <f>VLOOKUP($A835,'Medical Examinations'!$A:$J,8,FALSE)</f>
        <v>No</v>
      </c>
      <c r="I835" s="23" t="str">
        <f>VLOOKUP($A835,'Medical Examinations'!$A:$J,9,FALSE)</f>
        <v>Obesity</v>
      </c>
      <c r="J835" s="23" t="str">
        <f>VLOOKUP($A835,'Medical Examinations'!$A:$J,10,FALSE)</f>
        <v>Prediabetes</v>
      </c>
      <c r="K835">
        <f>VLOOKUP($A835,'Hospitalisation Details'!$A:$K,6,FALSE)</f>
        <v>12718.21</v>
      </c>
      <c r="L835" t="str">
        <f>VLOOKUP($A835,'Hospitalisation Details'!$A:$K,7,FALSE)</f>
        <v>tier - 3</v>
      </c>
      <c r="M835" t="str">
        <f>VLOOKUP($A835,'Hospitalisation Details'!$A:$K,8,FALSE)</f>
        <v>tier - 1</v>
      </c>
      <c r="N835" t="str">
        <f>VLOOKUP($A835,'Hospitalisation Details'!$A:$K,9,FALSE)</f>
        <v>R1026</v>
      </c>
      <c r="O835">
        <f>VLOOKUP($A835,'Hospitalisation Details'!$A:$K,10,FALSE)</f>
        <v>32341</v>
      </c>
      <c r="P835">
        <f>VLOOKUP($A835,'Hospitalisation Details'!$A:$K,11,FALSE)</f>
        <v>34</v>
      </c>
      <c r="Q835" t="str">
        <f>VLOOKUP($A835,'Customer Names'!$A:$E,4,FALSE)</f>
        <v xml:space="preserve"> Karine</v>
      </c>
    </row>
    <row r="836" spans="1:17" x14ac:dyDescent="0.25">
      <c r="A836" s="26" t="s">
        <v>1536</v>
      </c>
      <c r="B836" s="47">
        <f>VLOOKUP($A836,'Medical Examinations'!$A:$J,2,FALSE)</f>
        <v>36.130000000000003</v>
      </c>
      <c r="C836" s="47">
        <f>VLOOKUP($A836,'Medical Examinations'!$A:$J,3,FALSE)</f>
        <v>7.19</v>
      </c>
      <c r="D836" s="26" t="str">
        <f>VLOOKUP($A836,'Medical Examinations'!$A:$J,4,FALSE)</f>
        <v>yes</v>
      </c>
      <c r="E836" s="26" t="str">
        <f>VLOOKUP($A836,'Medical Examinations'!$A:$J,5,FALSE)</f>
        <v>No</v>
      </c>
      <c r="F836" s="26" t="str">
        <f>VLOOKUP($A836,'Medical Examinations'!$A:$J,6,FALSE)</f>
        <v>No</v>
      </c>
      <c r="G836" s="26">
        <f>VLOOKUP($A836,'Medical Examinations'!$A:$J,7,FALSE)</f>
        <v>2</v>
      </c>
      <c r="H836" s="26" t="str">
        <f>VLOOKUP($A836,'Medical Examinations'!$A:$J,8,FALSE)</f>
        <v>No</v>
      </c>
      <c r="I836" s="26" t="str">
        <f>VLOOKUP($A836,'Medical Examinations'!$A:$J,9,FALSE)</f>
        <v>Obesity</v>
      </c>
      <c r="J836" s="26" t="str">
        <f>VLOOKUP($A836,'Medical Examinations'!$A:$J,10,FALSE)</f>
        <v>Diabetes</v>
      </c>
      <c r="K836">
        <f>VLOOKUP($A836,'Hospitalisation Details'!$A:$K,6,FALSE)</f>
        <v>12713</v>
      </c>
      <c r="L836" t="str">
        <f>VLOOKUP($A836,'Hospitalisation Details'!$A:$K,7,FALSE)</f>
        <v>tier - 3</v>
      </c>
      <c r="M836" t="str">
        <f>VLOOKUP($A836,'Hospitalisation Details'!$A:$K,8,FALSE)</f>
        <v>tier - 1</v>
      </c>
      <c r="N836" t="str">
        <f>VLOOKUP($A836,'Hospitalisation Details'!$A:$K,9,FALSE)</f>
        <v>R1011</v>
      </c>
      <c r="O836">
        <f>VLOOKUP($A836,'Hospitalisation Details'!$A:$K,10,FALSE)</f>
        <v>25757</v>
      </c>
      <c r="P836">
        <f>VLOOKUP($A836,'Hospitalisation Details'!$A:$K,11,FALSE)</f>
        <v>52</v>
      </c>
      <c r="Q836" t="str">
        <f>VLOOKUP($A836,'Customer Names'!$A:$E,4,FALSE)</f>
        <v xml:space="preserve"> Antonia G</v>
      </c>
    </row>
    <row r="837" spans="1:17" x14ac:dyDescent="0.25">
      <c r="A837" s="23" t="s">
        <v>1535</v>
      </c>
      <c r="B837" s="48">
        <f>VLOOKUP($A837,'Medical Examinations'!$A:$J,2,FALSE)</f>
        <v>31.55</v>
      </c>
      <c r="C837" s="48">
        <f>VLOOKUP($A837,'Medical Examinations'!$A:$J,3,FALSE)</f>
        <v>6.11</v>
      </c>
      <c r="D837" s="23" t="str">
        <f>VLOOKUP($A837,'Medical Examinations'!$A:$J,4,FALSE)</f>
        <v>yes</v>
      </c>
      <c r="E837" s="23" t="str">
        <f>VLOOKUP($A837,'Medical Examinations'!$A:$J,5,FALSE)</f>
        <v>No</v>
      </c>
      <c r="F837" s="23" t="str">
        <f>VLOOKUP($A837,'Medical Examinations'!$A:$J,6,FALSE)</f>
        <v>No</v>
      </c>
      <c r="G837" s="23">
        <f>VLOOKUP($A837,'Medical Examinations'!$A:$J,7,FALSE)</f>
        <v>1</v>
      </c>
      <c r="H837" s="23" t="str">
        <f>VLOOKUP($A837,'Medical Examinations'!$A:$J,8,FALSE)</f>
        <v>No</v>
      </c>
      <c r="I837" s="23" t="str">
        <f>VLOOKUP($A837,'Medical Examinations'!$A:$J,9,FALSE)</f>
        <v>Obesity</v>
      </c>
      <c r="J837" s="23" t="str">
        <f>VLOOKUP($A837,'Medical Examinations'!$A:$J,10,FALSE)</f>
        <v>Prediabetes</v>
      </c>
      <c r="K837">
        <f>VLOOKUP($A837,'Hospitalisation Details'!$A:$K,6,FALSE)</f>
        <v>12700.63</v>
      </c>
      <c r="L837" t="str">
        <f>VLOOKUP($A837,'Hospitalisation Details'!$A:$K,7,FALSE)</f>
        <v>tier - 3</v>
      </c>
      <c r="M837" t="str">
        <f>VLOOKUP($A837,'Hospitalisation Details'!$A:$K,8,FALSE)</f>
        <v>tier - 3</v>
      </c>
      <c r="N837" t="str">
        <f>VLOOKUP($A837,'Hospitalisation Details'!$A:$K,9,FALSE)</f>
        <v>R1011</v>
      </c>
      <c r="O837">
        <f>VLOOKUP($A837,'Hospitalisation Details'!$A:$K,10,FALSE)</f>
        <v>23709</v>
      </c>
      <c r="P837">
        <f>VLOOKUP($A837,'Hospitalisation Details'!$A:$K,11,FALSE)</f>
        <v>58</v>
      </c>
      <c r="Q837" t="str">
        <f>VLOOKUP($A837,'Customer Names'!$A:$E,4,FALSE)</f>
        <v xml:space="preserve"> Casondra L</v>
      </c>
    </row>
    <row r="838" spans="1:17" x14ac:dyDescent="0.25">
      <c r="A838" s="26" t="s">
        <v>1534</v>
      </c>
      <c r="B838" s="47">
        <f>VLOOKUP($A838,'Medical Examinations'!$A:$J,2,FALSE)</f>
        <v>52.75</v>
      </c>
      <c r="C838" s="47">
        <f>VLOOKUP($A838,'Medical Examinations'!$A:$J,3,FALSE)</f>
        <v>6.02</v>
      </c>
      <c r="D838" s="26" t="str">
        <f>VLOOKUP($A838,'Medical Examinations'!$A:$J,4,FALSE)</f>
        <v>No</v>
      </c>
      <c r="E838" s="26" t="str">
        <f>VLOOKUP($A838,'Medical Examinations'!$A:$J,5,FALSE)</f>
        <v>No</v>
      </c>
      <c r="F838" s="26" t="str">
        <f>VLOOKUP($A838,'Medical Examinations'!$A:$J,6,FALSE)</f>
        <v>No</v>
      </c>
      <c r="G838" s="26">
        <f>VLOOKUP($A838,'Medical Examinations'!$A:$J,7,FALSE)</f>
        <v>1</v>
      </c>
      <c r="H838" s="26" t="str">
        <f>VLOOKUP($A838,'Medical Examinations'!$A:$J,8,FALSE)</f>
        <v>No</v>
      </c>
      <c r="I838" s="26" t="str">
        <f>VLOOKUP($A838,'Medical Examinations'!$A:$J,9,FALSE)</f>
        <v>Obesity</v>
      </c>
      <c r="J838" s="26" t="str">
        <f>VLOOKUP($A838,'Medical Examinations'!$A:$J,10,FALSE)</f>
        <v>Prediabetes</v>
      </c>
      <c r="K838">
        <f>VLOOKUP($A838,'Hospitalisation Details'!$A:$K,6,FALSE)</f>
        <v>12699.56</v>
      </c>
      <c r="L838" t="str">
        <f>VLOOKUP($A838,'Hospitalisation Details'!$A:$K,7,FALSE)</f>
        <v>tier - 3</v>
      </c>
      <c r="M838" t="str">
        <f>VLOOKUP($A838,'Hospitalisation Details'!$A:$K,8,FALSE)</f>
        <v>tier - 2</v>
      </c>
      <c r="N838" t="str">
        <f>VLOOKUP($A838,'Hospitalisation Details'!$A:$K,9,FALSE)</f>
        <v>R1011</v>
      </c>
      <c r="O838">
        <f>VLOOKUP($A838,'Hospitalisation Details'!$A:$K,10,FALSE)</f>
        <v>33792</v>
      </c>
      <c r="P838">
        <f>VLOOKUP($A838,'Hospitalisation Details'!$A:$K,11,FALSE)</f>
        <v>30</v>
      </c>
      <c r="Q838" t="str">
        <f>VLOOKUP($A838,'Customer Names'!$A:$E,4,FALSE)</f>
        <v xml:space="preserve"> Wendy</v>
      </c>
    </row>
    <row r="839" spans="1:17" x14ac:dyDescent="0.25">
      <c r="A839" s="23" t="s">
        <v>1533</v>
      </c>
      <c r="B839" s="48">
        <f>VLOOKUP($A839,'Medical Examinations'!$A:$J,2,FALSE)</f>
        <v>36.67</v>
      </c>
      <c r="C839" s="48">
        <f>VLOOKUP($A839,'Medical Examinations'!$A:$J,3,FALSE)</f>
        <v>11.86</v>
      </c>
      <c r="D839" s="23" t="str">
        <f>VLOOKUP($A839,'Medical Examinations'!$A:$J,4,FALSE)</f>
        <v>No</v>
      </c>
      <c r="E839" s="23" t="str">
        <f>VLOOKUP($A839,'Medical Examinations'!$A:$J,5,FALSE)</f>
        <v>No</v>
      </c>
      <c r="F839" s="23" t="str">
        <f>VLOOKUP($A839,'Medical Examinations'!$A:$J,6,FALSE)</f>
        <v>No</v>
      </c>
      <c r="G839" s="23">
        <f>VLOOKUP($A839,'Medical Examinations'!$A:$J,7,FALSE)</f>
        <v>0</v>
      </c>
      <c r="H839" s="23" t="str">
        <f>VLOOKUP($A839,'Medical Examinations'!$A:$J,8,FALSE)</f>
        <v>No</v>
      </c>
      <c r="I839" s="23" t="str">
        <f>VLOOKUP($A839,'Medical Examinations'!$A:$J,9,FALSE)</f>
        <v>Obesity</v>
      </c>
      <c r="J839" s="23" t="str">
        <f>VLOOKUP($A839,'Medical Examinations'!$A:$J,10,FALSE)</f>
        <v>Diabetes</v>
      </c>
      <c r="K839">
        <f>VLOOKUP($A839,'Hospitalisation Details'!$A:$K,6,FALSE)</f>
        <v>12697.48</v>
      </c>
      <c r="L839" t="str">
        <f>VLOOKUP($A839,'Hospitalisation Details'!$A:$K,7,FALSE)</f>
        <v>tier - 3</v>
      </c>
      <c r="M839" t="str">
        <f>VLOOKUP($A839,'Hospitalisation Details'!$A:$K,8,FALSE)</f>
        <v>tier - 3</v>
      </c>
      <c r="N839" t="str">
        <f>VLOOKUP($A839,'Hospitalisation Details'!$A:$K,9,FALSE)</f>
        <v>R1021</v>
      </c>
      <c r="O839">
        <f>VLOOKUP($A839,'Hospitalisation Details'!$A:$K,10,FALSE)</f>
        <v>27296</v>
      </c>
      <c r="P839">
        <f>VLOOKUP($A839,'Hospitalisation Details'!$A:$K,11,FALSE)</f>
        <v>48</v>
      </c>
      <c r="Q839" t="str">
        <f>VLOOKUP($A839,'Customer Names'!$A:$E,4,FALSE)</f>
        <v xml:space="preserve"> Eric D</v>
      </c>
    </row>
    <row r="840" spans="1:17" x14ac:dyDescent="0.25">
      <c r="A840" s="26" t="s">
        <v>1532</v>
      </c>
      <c r="B840" s="47">
        <f>VLOOKUP($A840,'Medical Examinations'!$A:$J,2,FALSE)</f>
        <v>38.06</v>
      </c>
      <c r="C840" s="47">
        <f>VLOOKUP($A840,'Medical Examinations'!$A:$J,3,FALSE)</f>
        <v>8.25</v>
      </c>
      <c r="D840" s="26" t="str">
        <f>VLOOKUP($A840,'Medical Examinations'!$A:$J,4,FALSE)</f>
        <v>No</v>
      </c>
      <c r="E840" s="26" t="str">
        <f>VLOOKUP($A840,'Medical Examinations'!$A:$J,5,FALSE)</f>
        <v>No</v>
      </c>
      <c r="F840" s="26" t="str">
        <f>VLOOKUP($A840,'Medical Examinations'!$A:$J,6,FALSE)</f>
        <v>No</v>
      </c>
      <c r="G840" s="26">
        <f>VLOOKUP($A840,'Medical Examinations'!$A:$J,7,FALSE)</f>
        <v>0</v>
      </c>
      <c r="H840" s="26" t="str">
        <f>VLOOKUP($A840,'Medical Examinations'!$A:$J,8,FALSE)</f>
        <v>No</v>
      </c>
      <c r="I840" s="26" t="str">
        <f>VLOOKUP($A840,'Medical Examinations'!$A:$J,9,FALSE)</f>
        <v>Obesity</v>
      </c>
      <c r="J840" s="26" t="str">
        <f>VLOOKUP($A840,'Medical Examinations'!$A:$J,10,FALSE)</f>
        <v>Diabetes</v>
      </c>
      <c r="K840">
        <f>VLOOKUP($A840,'Hospitalisation Details'!$A:$K,6,FALSE)</f>
        <v>12648.7</v>
      </c>
      <c r="L840" t="str">
        <f>VLOOKUP($A840,'Hospitalisation Details'!$A:$K,7,FALSE)</f>
        <v>tier - 3</v>
      </c>
      <c r="M840" t="str">
        <f>VLOOKUP($A840,'Hospitalisation Details'!$A:$K,8,FALSE)</f>
        <v>tier - 2</v>
      </c>
      <c r="N840" t="str">
        <f>VLOOKUP($A840,'Hospitalisation Details'!$A:$K,9,FALSE)</f>
        <v>R1013</v>
      </c>
      <c r="O840">
        <f>VLOOKUP($A840,'Hospitalisation Details'!$A:$K,10,FALSE)</f>
        <v>22885</v>
      </c>
      <c r="P840">
        <f>VLOOKUP($A840,'Hospitalisation Details'!$A:$K,11,FALSE)</f>
        <v>60</v>
      </c>
      <c r="Q840" t="str">
        <f>VLOOKUP($A840,'Customer Names'!$A:$E,4,FALSE)</f>
        <v xml:space="preserve"> Elizabeth</v>
      </c>
    </row>
    <row r="841" spans="1:17" x14ac:dyDescent="0.25">
      <c r="A841" s="23" t="s">
        <v>1531</v>
      </c>
      <c r="B841" s="48">
        <f>VLOOKUP($A841,'Medical Examinations'!$A:$J,2,FALSE)</f>
        <v>38</v>
      </c>
      <c r="C841" s="48">
        <f>VLOOKUP($A841,'Medical Examinations'!$A:$J,3,FALSE)</f>
        <v>8.1300000000000008</v>
      </c>
      <c r="D841" s="23" t="str">
        <f>VLOOKUP($A841,'Medical Examinations'!$A:$J,4,FALSE)</f>
        <v>No</v>
      </c>
      <c r="E841" s="23" t="str">
        <f>VLOOKUP($A841,'Medical Examinations'!$A:$J,5,FALSE)</f>
        <v>No</v>
      </c>
      <c r="F841" s="23" t="str">
        <f>VLOOKUP($A841,'Medical Examinations'!$A:$J,6,FALSE)</f>
        <v>No</v>
      </c>
      <c r="G841" s="23">
        <f>VLOOKUP($A841,'Medical Examinations'!$A:$J,7,FALSE)</f>
        <v>0</v>
      </c>
      <c r="H841" s="23" t="str">
        <f>VLOOKUP($A841,'Medical Examinations'!$A:$J,8,FALSE)</f>
        <v>No</v>
      </c>
      <c r="I841" s="23" t="str">
        <f>VLOOKUP($A841,'Medical Examinations'!$A:$J,9,FALSE)</f>
        <v>Obesity</v>
      </c>
      <c r="J841" s="23" t="str">
        <f>VLOOKUP($A841,'Medical Examinations'!$A:$J,10,FALSE)</f>
        <v>Diabetes</v>
      </c>
      <c r="K841">
        <f>VLOOKUP($A841,'Hospitalisation Details'!$A:$K,6,FALSE)</f>
        <v>12646.21</v>
      </c>
      <c r="L841" t="str">
        <f>VLOOKUP($A841,'Hospitalisation Details'!$A:$K,7,FALSE)</f>
        <v>tier - 3</v>
      </c>
      <c r="M841" t="str">
        <f>VLOOKUP($A841,'Hospitalisation Details'!$A:$K,8,FALSE)</f>
        <v>tier - 2</v>
      </c>
      <c r="N841" t="str">
        <f>VLOOKUP($A841,'Hospitalisation Details'!$A:$K,9,FALSE)</f>
        <v>R1011</v>
      </c>
      <c r="O841">
        <f>VLOOKUP($A841,'Hospitalisation Details'!$A:$K,10,FALSE)</f>
        <v>23999</v>
      </c>
      <c r="P841">
        <f>VLOOKUP($A841,'Hospitalisation Details'!$A:$K,11,FALSE)</f>
        <v>57</v>
      </c>
      <c r="Q841" t="str">
        <f>VLOOKUP($A841,'Customer Names'!$A:$E,4,FALSE)</f>
        <v xml:space="preserve"> Laura F</v>
      </c>
    </row>
    <row r="842" spans="1:17" x14ac:dyDescent="0.25">
      <c r="A842" s="26" t="s">
        <v>1530</v>
      </c>
      <c r="B842" s="47">
        <f>VLOOKUP($A842,'Medical Examinations'!$A:$J,2,FALSE)</f>
        <v>35.1</v>
      </c>
      <c r="C842" s="47">
        <f>VLOOKUP($A842,'Medical Examinations'!$A:$J,3,FALSE)</f>
        <v>10.1</v>
      </c>
      <c r="D842" s="26" t="str">
        <f>VLOOKUP($A842,'Medical Examinations'!$A:$J,4,FALSE)</f>
        <v>No</v>
      </c>
      <c r="E842" s="26" t="str">
        <f>VLOOKUP($A842,'Medical Examinations'!$A:$J,5,FALSE)</f>
        <v>No</v>
      </c>
      <c r="F842" s="26" t="str">
        <f>VLOOKUP($A842,'Medical Examinations'!$A:$J,6,FALSE)</f>
        <v>No</v>
      </c>
      <c r="G842" s="26">
        <f>VLOOKUP($A842,'Medical Examinations'!$A:$J,7,FALSE)</f>
        <v>0</v>
      </c>
      <c r="H842" s="26" t="str">
        <f>VLOOKUP($A842,'Medical Examinations'!$A:$J,8,FALSE)</f>
        <v>No</v>
      </c>
      <c r="I842" s="26" t="str">
        <f>VLOOKUP($A842,'Medical Examinations'!$A:$J,9,FALSE)</f>
        <v>Obesity</v>
      </c>
      <c r="J842" s="26" t="str">
        <f>VLOOKUP($A842,'Medical Examinations'!$A:$J,10,FALSE)</f>
        <v>Diabetes</v>
      </c>
      <c r="K842">
        <f>VLOOKUP($A842,'Hospitalisation Details'!$A:$K,6,FALSE)</f>
        <v>12644.59</v>
      </c>
      <c r="L842" t="str">
        <f>VLOOKUP($A842,'Hospitalisation Details'!$A:$K,7,FALSE)</f>
        <v>tier - 3</v>
      </c>
      <c r="M842" t="str">
        <f>VLOOKUP($A842,'Hospitalisation Details'!$A:$K,8,FALSE)</f>
        <v>tier - 2</v>
      </c>
      <c r="N842" t="str">
        <f>VLOOKUP($A842,'Hospitalisation Details'!$A:$K,9,FALSE)</f>
        <v>R1011</v>
      </c>
      <c r="O842">
        <f>VLOOKUP($A842,'Hospitalisation Details'!$A:$K,10,FALSE)</f>
        <v>22838</v>
      </c>
      <c r="P842">
        <f>VLOOKUP($A842,'Hospitalisation Details'!$A:$K,11,FALSE)</f>
        <v>60</v>
      </c>
      <c r="Q842" t="str">
        <f>VLOOKUP($A842,'Customer Names'!$A:$E,4,FALSE)</f>
        <v xml:space="preserve"> Amelia F.</v>
      </c>
    </row>
    <row r="843" spans="1:17" x14ac:dyDescent="0.25">
      <c r="A843" s="23" t="s">
        <v>1529</v>
      </c>
      <c r="B843" s="48">
        <f>VLOOKUP($A843,'Medical Examinations'!$A:$J,2,FALSE)</f>
        <v>33.82</v>
      </c>
      <c r="C843" s="48">
        <f>VLOOKUP($A843,'Medical Examinations'!$A:$J,3,FALSE)</f>
        <v>5.89</v>
      </c>
      <c r="D843" s="23" t="str">
        <f>VLOOKUP($A843,'Medical Examinations'!$A:$J,4,FALSE)</f>
        <v>yes</v>
      </c>
      <c r="E843" s="23" t="str">
        <f>VLOOKUP($A843,'Medical Examinations'!$A:$J,5,FALSE)</f>
        <v>No</v>
      </c>
      <c r="F843" s="23" t="str">
        <f>VLOOKUP($A843,'Medical Examinations'!$A:$J,6,FALSE)</f>
        <v>No</v>
      </c>
      <c r="G843" s="23">
        <f>VLOOKUP($A843,'Medical Examinations'!$A:$J,7,FALSE)</f>
        <v>2</v>
      </c>
      <c r="H843" s="23" t="str">
        <f>VLOOKUP($A843,'Medical Examinations'!$A:$J,8,FALSE)</f>
        <v>No</v>
      </c>
      <c r="I843" s="23" t="str">
        <f>VLOOKUP($A843,'Medical Examinations'!$A:$J,9,FALSE)</f>
        <v>Obesity</v>
      </c>
      <c r="J843" s="23" t="str">
        <f>VLOOKUP($A843,'Medical Examinations'!$A:$J,10,FALSE)</f>
        <v>Prediabetes</v>
      </c>
      <c r="K843">
        <f>VLOOKUP($A843,'Hospitalisation Details'!$A:$K,6,FALSE)</f>
        <v>12643.38</v>
      </c>
      <c r="L843" t="str">
        <f>VLOOKUP($A843,'Hospitalisation Details'!$A:$K,7,FALSE)</f>
        <v>tier - 3</v>
      </c>
      <c r="M843" t="str">
        <f>VLOOKUP($A843,'Hospitalisation Details'!$A:$K,8,FALSE)</f>
        <v>tier - 1</v>
      </c>
      <c r="N843" t="str">
        <f>VLOOKUP($A843,'Hospitalisation Details'!$A:$K,9,FALSE)</f>
        <v>R1012</v>
      </c>
      <c r="O843">
        <f>VLOOKUP($A843,'Hospitalisation Details'!$A:$K,10,FALSE)</f>
        <v>24458</v>
      </c>
      <c r="P843">
        <f>VLOOKUP($A843,'Hospitalisation Details'!$A:$K,11,FALSE)</f>
        <v>56</v>
      </c>
      <c r="Q843" t="str">
        <f>VLOOKUP($A843,'Customer Names'!$A:$E,4,FALSE)</f>
        <v xml:space="preserve"> Amy L.</v>
      </c>
    </row>
    <row r="844" spans="1:17" x14ac:dyDescent="0.25">
      <c r="A844" s="26" t="s">
        <v>1528</v>
      </c>
      <c r="B844" s="47">
        <f>VLOOKUP($A844,'Medical Examinations'!$A:$J,2,FALSE)</f>
        <v>37.43</v>
      </c>
      <c r="C844" s="47">
        <f>VLOOKUP($A844,'Medical Examinations'!$A:$J,3,FALSE)</f>
        <v>4.97</v>
      </c>
      <c r="D844" s="26" t="str">
        <f>VLOOKUP($A844,'Medical Examinations'!$A:$J,4,FALSE)</f>
        <v>No</v>
      </c>
      <c r="E844" s="26" t="str">
        <f>VLOOKUP($A844,'Medical Examinations'!$A:$J,5,FALSE)</f>
        <v>No</v>
      </c>
      <c r="F844" s="26" t="str">
        <f>VLOOKUP($A844,'Medical Examinations'!$A:$J,6,FALSE)</f>
        <v>No</v>
      </c>
      <c r="G844" s="26">
        <f>VLOOKUP($A844,'Medical Examinations'!$A:$J,7,FALSE)</f>
        <v>2</v>
      </c>
      <c r="H844" s="26" t="str">
        <f>VLOOKUP($A844,'Medical Examinations'!$A:$J,8,FALSE)</f>
        <v>No</v>
      </c>
      <c r="I844" s="26" t="str">
        <f>VLOOKUP($A844,'Medical Examinations'!$A:$J,9,FALSE)</f>
        <v>Obesity</v>
      </c>
      <c r="J844" s="26" t="str">
        <f>VLOOKUP($A844,'Medical Examinations'!$A:$J,10,FALSE)</f>
        <v>Normal</v>
      </c>
      <c r="K844">
        <f>VLOOKUP($A844,'Hospitalisation Details'!$A:$K,6,FALSE)</f>
        <v>12640.24</v>
      </c>
      <c r="L844" t="str">
        <f>VLOOKUP($A844,'Hospitalisation Details'!$A:$K,7,FALSE)</f>
        <v>tier - 3</v>
      </c>
      <c r="M844" t="str">
        <f>VLOOKUP($A844,'Hospitalisation Details'!$A:$K,8,FALSE)</f>
        <v>tier - 1</v>
      </c>
      <c r="N844" t="str">
        <f>VLOOKUP($A844,'Hospitalisation Details'!$A:$K,9,FALSE)</f>
        <v>R1011</v>
      </c>
      <c r="O844">
        <f>VLOOKUP($A844,'Hospitalisation Details'!$A:$K,10,FALSE)</f>
        <v>26547</v>
      </c>
      <c r="P844">
        <f>VLOOKUP($A844,'Hospitalisation Details'!$A:$K,11,FALSE)</f>
        <v>50</v>
      </c>
      <c r="Q844" t="str">
        <f>VLOOKUP($A844,'Customer Names'!$A:$E,4,FALSE)</f>
        <v xml:space="preserve"> Katie J</v>
      </c>
    </row>
    <row r="845" spans="1:17" x14ac:dyDescent="0.25">
      <c r="A845" s="23" t="s">
        <v>1527</v>
      </c>
      <c r="B845" s="48">
        <f>VLOOKUP($A845,'Medical Examinations'!$A:$J,2,FALSE)</f>
        <v>30.5</v>
      </c>
      <c r="C845" s="48">
        <f>VLOOKUP($A845,'Medical Examinations'!$A:$J,3,FALSE)</f>
        <v>9.9</v>
      </c>
      <c r="D845" s="23" t="str">
        <f>VLOOKUP($A845,'Medical Examinations'!$A:$J,4,FALSE)</f>
        <v>No</v>
      </c>
      <c r="E845" s="23" t="str">
        <f>VLOOKUP($A845,'Medical Examinations'!$A:$J,5,FALSE)</f>
        <v>No</v>
      </c>
      <c r="F845" s="23" t="str">
        <f>VLOOKUP($A845,'Medical Examinations'!$A:$J,6,FALSE)</f>
        <v>No</v>
      </c>
      <c r="G845" s="23">
        <f>VLOOKUP($A845,'Medical Examinations'!$A:$J,7,FALSE)</f>
        <v>0</v>
      </c>
      <c r="H845" s="23" t="str">
        <f>VLOOKUP($A845,'Medical Examinations'!$A:$J,8,FALSE)</f>
        <v>No</v>
      </c>
      <c r="I845" s="23" t="str">
        <f>VLOOKUP($A845,'Medical Examinations'!$A:$J,9,FALSE)</f>
        <v>Obesity</v>
      </c>
      <c r="J845" s="23" t="str">
        <f>VLOOKUP($A845,'Medical Examinations'!$A:$J,10,FALSE)</f>
        <v>Diabetes</v>
      </c>
      <c r="K845">
        <f>VLOOKUP($A845,'Hospitalisation Details'!$A:$K,6,FALSE)</f>
        <v>12638.2</v>
      </c>
      <c r="L845" t="str">
        <f>VLOOKUP($A845,'Hospitalisation Details'!$A:$K,7,FALSE)</f>
        <v>tier - 3</v>
      </c>
      <c r="M845" t="str">
        <f>VLOOKUP($A845,'Hospitalisation Details'!$A:$K,8,FALSE)</f>
        <v>tier - 1</v>
      </c>
      <c r="N845" t="str">
        <f>VLOOKUP($A845,'Hospitalisation Details'!$A:$K,9,FALSE)</f>
        <v>R1011</v>
      </c>
      <c r="O845">
        <f>VLOOKUP($A845,'Hospitalisation Details'!$A:$K,10,FALSE)</f>
        <v>22849</v>
      </c>
      <c r="P845">
        <f>VLOOKUP($A845,'Hospitalisation Details'!$A:$K,11,FALSE)</f>
        <v>60</v>
      </c>
      <c r="Q845" t="str">
        <f>VLOOKUP($A845,'Customer Names'!$A:$E,4,FALSE)</f>
        <v xml:space="preserve"> Laura E.</v>
      </c>
    </row>
    <row r="846" spans="1:17" x14ac:dyDescent="0.25">
      <c r="A846" s="26" t="s">
        <v>1526</v>
      </c>
      <c r="B846" s="47">
        <f>VLOOKUP($A846,'Medical Examinations'!$A:$J,2,FALSE)</f>
        <v>24.53</v>
      </c>
      <c r="C846" s="47">
        <f>VLOOKUP($A846,'Medical Examinations'!$A:$J,3,FALSE)</f>
        <v>9.0500000000000007</v>
      </c>
      <c r="D846" s="26" t="str">
        <f>VLOOKUP($A846,'Medical Examinations'!$A:$J,4,FALSE)</f>
        <v>No</v>
      </c>
      <c r="E846" s="26" t="str">
        <f>VLOOKUP($A846,'Medical Examinations'!$A:$J,5,FALSE)</f>
        <v>No</v>
      </c>
      <c r="F846" s="26" t="str">
        <f>VLOOKUP($A846,'Medical Examinations'!$A:$J,6,FALSE)</f>
        <v>No</v>
      </c>
      <c r="G846" s="26">
        <f>VLOOKUP($A846,'Medical Examinations'!$A:$J,7,FALSE)</f>
        <v>0</v>
      </c>
      <c r="H846" s="26" t="str">
        <f>VLOOKUP($A846,'Medical Examinations'!$A:$J,8,FALSE)</f>
        <v>No</v>
      </c>
      <c r="I846" s="26" t="str">
        <f>VLOOKUP($A846,'Medical Examinations'!$A:$J,9,FALSE)</f>
        <v>Normal Weight</v>
      </c>
      <c r="J846" s="26" t="str">
        <f>VLOOKUP($A846,'Medical Examinations'!$A:$J,10,FALSE)</f>
        <v>Diabetes</v>
      </c>
      <c r="K846">
        <f>VLOOKUP($A846,'Hospitalisation Details'!$A:$K,6,FALSE)</f>
        <v>12629.9</v>
      </c>
      <c r="L846" t="str">
        <f>VLOOKUP($A846,'Hospitalisation Details'!$A:$K,7,FALSE)</f>
        <v>tier - 3</v>
      </c>
      <c r="M846" t="str">
        <f>VLOOKUP($A846,'Hospitalisation Details'!$A:$K,8,FALSE)</f>
        <v>tier - 3</v>
      </c>
      <c r="N846" t="str">
        <f>VLOOKUP($A846,'Hospitalisation Details'!$A:$K,9,FALSE)</f>
        <v>R1013</v>
      </c>
      <c r="O846">
        <f>VLOOKUP($A846,'Hospitalisation Details'!$A:$K,10,FALSE)</f>
        <v>22972</v>
      </c>
      <c r="P846">
        <f>VLOOKUP($A846,'Hospitalisation Details'!$A:$K,11,FALSE)</f>
        <v>60</v>
      </c>
      <c r="Q846" t="str">
        <f>VLOOKUP($A846,'Customer Names'!$A:$E,4,FALSE)</f>
        <v xml:space="preserve"> Mayumi</v>
      </c>
    </row>
    <row r="847" spans="1:17" x14ac:dyDescent="0.25">
      <c r="A847" s="23" t="s">
        <v>1525</v>
      </c>
      <c r="B847" s="48">
        <f>VLOOKUP($A847,'Medical Examinations'!$A:$J,2,FALSE)</f>
        <v>25.74</v>
      </c>
      <c r="C847" s="48">
        <f>VLOOKUP($A847,'Medical Examinations'!$A:$J,3,FALSE)</f>
        <v>10.93</v>
      </c>
      <c r="D847" s="23" t="str">
        <f>VLOOKUP($A847,'Medical Examinations'!$A:$J,4,FALSE)</f>
        <v>No</v>
      </c>
      <c r="E847" s="23" t="str">
        <f>VLOOKUP($A847,'Medical Examinations'!$A:$J,5,FALSE)</f>
        <v>No</v>
      </c>
      <c r="F847" s="23" t="str">
        <f>VLOOKUP($A847,'Medical Examinations'!$A:$J,6,FALSE)</f>
        <v>No</v>
      </c>
      <c r="G847" s="23">
        <f>VLOOKUP($A847,'Medical Examinations'!$A:$J,7,FALSE)</f>
        <v>0</v>
      </c>
      <c r="H847" s="23" t="str">
        <f>VLOOKUP($A847,'Medical Examinations'!$A:$J,8,FALSE)</f>
        <v>No</v>
      </c>
      <c r="I847" s="23" t="str">
        <f>VLOOKUP($A847,'Medical Examinations'!$A:$J,9,FALSE)</f>
        <v>Overweight</v>
      </c>
      <c r="J847" s="23" t="str">
        <f>VLOOKUP($A847,'Medical Examinations'!$A:$J,10,FALSE)</f>
        <v>Diabetes</v>
      </c>
      <c r="K847">
        <f>VLOOKUP($A847,'Hospitalisation Details'!$A:$K,6,FALSE)</f>
        <v>12629.17</v>
      </c>
      <c r="L847" t="str">
        <f>VLOOKUP($A847,'Hospitalisation Details'!$A:$K,7,FALSE)</f>
        <v>tier - 3</v>
      </c>
      <c r="M847" t="str">
        <f>VLOOKUP($A847,'Hospitalisation Details'!$A:$K,8,FALSE)</f>
        <v>tier - 1</v>
      </c>
      <c r="N847" t="str">
        <f>VLOOKUP($A847,'Hospitalisation Details'!$A:$K,9,FALSE)</f>
        <v>R1013</v>
      </c>
      <c r="O847">
        <f>VLOOKUP($A847,'Hospitalisation Details'!$A:$K,10,FALSE)</f>
        <v>24019</v>
      </c>
      <c r="P847">
        <f>VLOOKUP($A847,'Hospitalisation Details'!$A:$K,11,FALSE)</f>
        <v>57</v>
      </c>
      <c r="Q847" t="str">
        <f>VLOOKUP($A847,'Customer Names'!$A:$E,4,FALSE)</f>
        <v xml:space="preserve"> Vanessa</v>
      </c>
    </row>
    <row r="848" spans="1:17" x14ac:dyDescent="0.25">
      <c r="A848" s="26" t="s">
        <v>1524</v>
      </c>
      <c r="B848" s="47">
        <f>VLOOKUP($A848,'Medical Examinations'!$A:$J,2,FALSE)</f>
        <v>34.08</v>
      </c>
      <c r="C848" s="47">
        <f>VLOOKUP($A848,'Medical Examinations'!$A:$J,3,FALSE)</f>
        <v>7.58</v>
      </c>
      <c r="D848" s="26" t="str">
        <f>VLOOKUP($A848,'Medical Examinations'!$A:$J,4,FALSE)</f>
        <v>yes</v>
      </c>
      <c r="E848" s="26" t="str">
        <f>VLOOKUP($A848,'Medical Examinations'!$A:$J,5,FALSE)</f>
        <v>No</v>
      </c>
      <c r="F848" s="26" t="str">
        <f>VLOOKUP($A848,'Medical Examinations'!$A:$J,6,FALSE)</f>
        <v>No</v>
      </c>
      <c r="G848" s="26">
        <f>VLOOKUP($A848,'Medical Examinations'!$A:$J,7,FALSE)</f>
        <v>2</v>
      </c>
      <c r="H848" s="26" t="str">
        <f>VLOOKUP($A848,'Medical Examinations'!$A:$J,8,FALSE)</f>
        <v>No</v>
      </c>
      <c r="I848" s="26" t="str">
        <f>VLOOKUP($A848,'Medical Examinations'!$A:$J,9,FALSE)</f>
        <v>Obesity</v>
      </c>
      <c r="J848" s="26" t="str">
        <f>VLOOKUP($A848,'Medical Examinations'!$A:$J,10,FALSE)</f>
        <v>Diabetes</v>
      </c>
      <c r="K848">
        <f>VLOOKUP($A848,'Hospitalisation Details'!$A:$K,6,FALSE)</f>
        <v>12624.74</v>
      </c>
      <c r="L848" t="str">
        <f>VLOOKUP($A848,'Hospitalisation Details'!$A:$K,7,FALSE)</f>
        <v>tier - 3</v>
      </c>
      <c r="M848" t="str">
        <f>VLOOKUP($A848,'Hospitalisation Details'!$A:$K,8,FALSE)</f>
        <v>tier - 1</v>
      </c>
      <c r="N848" t="str">
        <f>VLOOKUP($A848,'Hospitalisation Details'!$A:$K,9,FALSE)</f>
        <v>R1012</v>
      </c>
      <c r="O848">
        <f>VLOOKUP($A848,'Hospitalisation Details'!$A:$K,10,FALSE)</f>
        <v>25930</v>
      </c>
      <c r="P848">
        <f>VLOOKUP($A848,'Hospitalisation Details'!$A:$K,11,FALSE)</f>
        <v>52</v>
      </c>
      <c r="Q848" t="str">
        <f>VLOOKUP($A848,'Customer Names'!$A:$E,4,FALSE)</f>
        <v xml:space="preserve"> Natali N</v>
      </c>
    </row>
    <row r="849" spans="1:17" x14ac:dyDescent="0.25">
      <c r="A849" s="23" t="s">
        <v>1523</v>
      </c>
      <c r="B849" s="48">
        <f>VLOOKUP($A849,'Medical Examinations'!$A:$J,2,FALSE)</f>
        <v>31.35</v>
      </c>
      <c r="C849" s="48">
        <f>VLOOKUP($A849,'Medical Examinations'!$A:$J,3,FALSE)</f>
        <v>11</v>
      </c>
      <c r="D849" s="23" t="str">
        <f>VLOOKUP($A849,'Medical Examinations'!$A:$J,4,FALSE)</f>
        <v>yes</v>
      </c>
      <c r="E849" s="23" t="str">
        <f>VLOOKUP($A849,'Medical Examinations'!$A:$J,5,FALSE)</f>
        <v>No</v>
      </c>
      <c r="F849" s="23" t="str">
        <f>VLOOKUP($A849,'Medical Examinations'!$A:$J,6,FALSE)</f>
        <v>Yes</v>
      </c>
      <c r="G849" s="23">
        <f>VLOOKUP($A849,'Medical Examinations'!$A:$J,7,FALSE)</f>
        <v>1</v>
      </c>
      <c r="H849" s="23" t="str">
        <f>VLOOKUP($A849,'Medical Examinations'!$A:$J,8,FALSE)</f>
        <v>No</v>
      </c>
      <c r="I849" s="23" t="str">
        <f>VLOOKUP($A849,'Medical Examinations'!$A:$J,9,FALSE)</f>
        <v>Obesity</v>
      </c>
      <c r="J849" s="23" t="str">
        <f>VLOOKUP($A849,'Medical Examinations'!$A:$J,10,FALSE)</f>
        <v>Diabetes</v>
      </c>
      <c r="K849">
        <f>VLOOKUP($A849,'Hospitalisation Details'!$A:$K,6,FALSE)</f>
        <v>12622.18</v>
      </c>
      <c r="L849" t="str">
        <f>VLOOKUP($A849,'Hospitalisation Details'!$A:$K,7,FALSE)</f>
        <v>tier - 3</v>
      </c>
      <c r="M849" t="str">
        <f>VLOOKUP($A849,'Hospitalisation Details'!$A:$K,8,FALSE)</f>
        <v>tier - 1</v>
      </c>
      <c r="N849" t="str">
        <f>VLOOKUP($A849,'Hospitalisation Details'!$A:$K,9,FALSE)</f>
        <v>R1012</v>
      </c>
      <c r="O849">
        <f>VLOOKUP($A849,'Hospitalisation Details'!$A:$K,10,FALSE)</f>
        <v>23242</v>
      </c>
      <c r="P849">
        <f>VLOOKUP($A849,'Hospitalisation Details'!$A:$K,11,FALSE)</f>
        <v>59</v>
      </c>
      <c r="Q849" t="str">
        <f>VLOOKUP($A849,'Customer Names'!$A:$E,4,FALSE)</f>
        <v xml:space="preserve"> Beth</v>
      </c>
    </row>
    <row r="850" spans="1:17" x14ac:dyDescent="0.25">
      <c r="A850" s="26" t="s">
        <v>1522</v>
      </c>
      <c r="B850" s="47">
        <f>VLOOKUP($A850,'Medical Examinations'!$A:$J,2,FALSE)</f>
        <v>26.79</v>
      </c>
      <c r="C850" s="47">
        <f>VLOOKUP($A850,'Medical Examinations'!$A:$J,3,FALSE)</f>
        <v>5.0599999999999996</v>
      </c>
      <c r="D850" s="26" t="str">
        <f>VLOOKUP($A850,'Medical Examinations'!$A:$J,4,FALSE)</f>
        <v>No</v>
      </c>
      <c r="E850" s="26" t="str">
        <f>VLOOKUP($A850,'Medical Examinations'!$A:$J,5,FALSE)</f>
        <v>No</v>
      </c>
      <c r="F850" s="26" t="str">
        <f>VLOOKUP($A850,'Medical Examinations'!$A:$J,6,FALSE)</f>
        <v>No</v>
      </c>
      <c r="G850" s="26">
        <f>VLOOKUP($A850,'Medical Examinations'!$A:$J,7,FALSE)</f>
        <v>1</v>
      </c>
      <c r="H850" s="26" t="str">
        <f>VLOOKUP($A850,'Medical Examinations'!$A:$J,8,FALSE)</f>
        <v>No</v>
      </c>
      <c r="I850" s="26" t="str">
        <f>VLOOKUP($A850,'Medical Examinations'!$A:$J,9,FALSE)</f>
        <v>Overweight</v>
      </c>
      <c r="J850" s="26" t="str">
        <f>VLOOKUP($A850,'Medical Examinations'!$A:$J,10,FALSE)</f>
        <v>Normal</v>
      </c>
      <c r="K850">
        <f>VLOOKUP($A850,'Hospitalisation Details'!$A:$K,6,FALSE)</f>
        <v>12609.89</v>
      </c>
      <c r="L850" t="str">
        <f>VLOOKUP($A850,'Hospitalisation Details'!$A:$K,7,FALSE)</f>
        <v>tier - 3</v>
      </c>
      <c r="M850" t="str">
        <f>VLOOKUP($A850,'Hospitalisation Details'!$A:$K,8,FALSE)</f>
        <v>tier - 3</v>
      </c>
      <c r="N850" t="str">
        <f>VLOOKUP($A850,'Hospitalisation Details'!$A:$K,9,FALSE)</f>
        <v>R1012</v>
      </c>
      <c r="O850">
        <f>VLOOKUP($A850,'Hospitalisation Details'!$A:$K,10,FALSE)</f>
        <v>36117</v>
      </c>
      <c r="P850">
        <f>VLOOKUP($A850,'Hospitalisation Details'!$A:$K,11,FALSE)</f>
        <v>24</v>
      </c>
      <c r="Q850" t="str">
        <f>VLOOKUP($A850,'Customer Names'!$A:$E,4,FALSE)</f>
        <v xml:space="preserve"> Alex</v>
      </c>
    </row>
    <row r="851" spans="1:17" x14ac:dyDescent="0.25">
      <c r="A851" s="23" t="s">
        <v>1521</v>
      </c>
      <c r="B851" s="48">
        <f>VLOOKUP($A851,'Medical Examinations'!$A:$J,2,FALSE)</f>
        <v>42.78</v>
      </c>
      <c r="C851" s="48">
        <f>VLOOKUP($A851,'Medical Examinations'!$A:$J,3,FALSE)</f>
        <v>6.11</v>
      </c>
      <c r="D851" s="23" t="str">
        <f>VLOOKUP($A851,'Medical Examinations'!$A:$J,4,FALSE)</f>
        <v>yes</v>
      </c>
      <c r="E851" s="23" t="str">
        <f>VLOOKUP($A851,'Medical Examinations'!$A:$J,5,FALSE)</f>
        <v>No</v>
      </c>
      <c r="F851" s="23" t="str">
        <f>VLOOKUP($A851,'Medical Examinations'!$A:$J,6,FALSE)</f>
        <v>No</v>
      </c>
      <c r="G851" s="23">
        <f>VLOOKUP($A851,'Medical Examinations'!$A:$J,7,FALSE)</f>
        <v>1</v>
      </c>
      <c r="H851" s="23" t="str">
        <f>VLOOKUP($A851,'Medical Examinations'!$A:$J,8,FALSE)</f>
        <v>No</v>
      </c>
      <c r="I851" s="23" t="str">
        <f>VLOOKUP($A851,'Medical Examinations'!$A:$J,9,FALSE)</f>
        <v>Obesity</v>
      </c>
      <c r="J851" s="23" t="str">
        <f>VLOOKUP($A851,'Medical Examinations'!$A:$J,10,FALSE)</f>
        <v>Prediabetes</v>
      </c>
      <c r="K851">
        <f>VLOOKUP($A851,'Hospitalisation Details'!$A:$K,6,FALSE)</f>
        <v>12600.46</v>
      </c>
      <c r="L851" t="str">
        <f>VLOOKUP($A851,'Hospitalisation Details'!$A:$K,7,FALSE)</f>
        <v>tier - 3</v>
      </c>
      <c r="M851" t="str">
        <f>VLOOKUP($A851,'Hospitalisation Details'!$A:$K,8,FALSE)</f>
        <v>tier - 1</v>
      </c>
      <c r="N851" t="str">
        <f>VLOOKUP($A851,'Hospitalisation Details'!$A:$K,9,FALSE)</f>
        <v>R1023</v>
      </c>
      <c r="O851">
        <f>VLOOKUP($A851,'Hospitalisation Details'!$A:$K,10,FALSE)</f>
        <v>32366</v>
      </c>
      <c r="P851">
        <f>VLOOKUP($A851,'Hospitalisation Details'!$A:$K,11,FALSE)</f>
        <v>34</v>
      </c>
      <c r="Q851" t="str">
        <f>VLOOKUP($A851,'Customer Names'!$A:$E,4,FALSE)</f>
        <v xml:space="preserve"> Spencer</v>
      </c>
    </row>
    <row r="852" spans="1:17" x14ac:dyDescent="0.25">
      <c r="A852" s="26" t="s">
        <v>1520</v>
      </c>
      <c r="B852" s="47">
        <f>VLOOKUP($A852,'Medical Examinations'!$A:$J,2,FALSE)</f>
        <v>46.75</v>
      </c>
      <c r="C852" s="47">
        <f>VLOOKUP($A852,'Medical Examinations'!$A:$J,3,FALSE)</f>
        <v>6.66</v>
      </c>
      <c r="D852" s="26" t="str">
        <f>VLOOKUP($A852,'Medical Examinations'!$A:$J,4,FALSE)</f>
        <v>yes</v>
      </c>
      <c r="E852" s="26" t="str">
        <f>VLOOKUP($A852,'Medical Examinations'!$A:$J,5,FALSE)</f>
        <v>No</v>
      </c>
      <c r="F852" s="26" t="str">
        <f>VLOOKUP($A852,'Medical Examinations'!$A:$J,6,FALSE)</f>
        <v>No</v>
      </c>
      <c r="G852" s="26">
        <f>VLOOKUP($A852,'Medical Examinations'!$A:$J,7,FALSE)</f>
        <v>2</v>
      </c>
      <c r="H852" s="26" t="str">
        <f>VLOOKUP($A852,'Medical Examinations'!$A:$J,8,FALSE)</f>
        <v>No</v>
      </c>
      <c r="I852" s="26" t="str">
        <f>VLOOKUP($A852,'Medical Examinations'!$A:$J,9,FALSE)</f>
        <v>Obesity</v>
      </c>
      <c r="J852" s="26" t="str">
        <f>VLOOKUP($A852,'Medical Examinations'!$A:$J,10,FALSE)</f>
        <v>Diabetes</v>
      </c>
      <c r="K852">
        <f>VLOOKUP($A852,'Hospitalisation Details'!$A:$K,6,FALSE)</f>
        <v>12592.53</v>
      </c>
      <c r="L852" t="str">
        <f>VLOOKUP($A852,'Hospitalisation Details'!$A:$K,7,FALSE)</f>
        <v>tier - 3</v>
      </c>
      <c r="M852" t="str">
        <f>VLOOKUP($A852,'Hospitalisation Details'!$A:$K,8,FALSE)</f>
        <v>tier - 2</v>
      </c>
      <c r="N852" t="str">
        <f>VLOOKUP($A852,'Hospitalisation Details'!$A:$K,9,FALSE)</f>
        <v>R1013</v>
      </c>
      <c r="O852">
        <f>VLOOKUP($A852,'Hospitalisation Details'!$A:$K,10,FALSE)</f>
        <v>25737</v>
      </c>
      <c r="P852">
        <f>VLOOKUP($A852,'Hospitalisation Details'!$A:$K,11,FALSE)</f>
        <v>52</v>
      </c>
      <c r="Q852" t="str">
        <f>VLOOKUP($A852,'Customer Names'!$A:$E,4,FALSE)</f>
        <v xml:space="preserve"> Andee W.</v>
      </c>
    </row>
    <row r="853" spans="1:17" x14ac:dyDescent="0.25">
      <c r="A853" s="23" t="s">
        <v>1519</v>
      </c>
      <c r="B853" s="48">
        <f>VLOOKUP($A853,'Medical Examinations'!$A:$J,2,FALSE)</f>
        <v>32.15</v>
      </c>
      <c r="C853" s="48">
        <f>VLOOKUP($A853,'Medical Examinations'!$A:$J,3,FALSE)</f>
        <v>4.0199999999999996</v>
      </c>
      <c r="D853" s="23" t="str">
        <f>VLOOKUP($A853,'Medical Examinations'!$A:$J,4,FALSE)</f>
        <v>yes</v>
      </c>
      <c r="E853" s="23" t="str">
        <f>VLOOKUP($A853,'Medical Examinations'!$A:$J,5,FALSE)</f>
        <v>No</v>
      </c>
      <c r="F853" s="23" t="str">
        <f>VLOOKUP($A853,'Medical Examinations'!$A:$J,6,FALSE)</f>
        <v>Yes</v>
      </c>
      <c r="G853" s="23">
        <f>VLOOKUP($A853,'Medical Examinations'!$A:$J,7,FALSE)</f>
        <v>1</v>
      </c>
      <c r="H853" s="23" t="str">
        <f>VLOOKUP($A853,'Medical Examinations'!$A:$J,8,FALSE)</f>
        <v>No</v>
      </c>
      <c r="I853" s="23" t="str">
        <f>VLOOKUP($A853,'Medical Examinations'!$A:$J,9,FALSE)</f>
        <v>Obesity</v>
      </c>
      <c r="J853" s="23" t="str">
        <f>VLOOKUP($A853,'Medical Examinations'!$A:$J,10,FALSE)</f>
        <v>Normal</v>
      </c>
      <c r="K853">
        <f>VLOOKUP($A853,'Hospitalisation Details'!$A:$K,6,FALSE)</f>
        <v>12579.92</v>
      </c>
      <c r="L853" t="str">
        <f>VLOOKUP($A853,'Hospitalisation Details'!$A:$K,7,FALSE)</f>
        <v>tier - 3</v>
      </c>
      <c r="M853" t="str">
        <f>VLOOKUP($A853,'Hospitalisation Details'!$A:$K,8,FALSE)</f>
        <v>tier - 1</v>
      </c>
      <c r="N853" t="str">
        <f>VLOOKUP($A853,'Hospitalisation Details'!$A:$K,9,FALSE)</f>
        <v>R1025</v>
      </c>
      <c r="O853">
        <f>VLOOKUP($A853,'Hospitalisation Details'!$A:$K,10,FALSE)</f>
        <v>25533</v>
      </c>
      <c r="P853">
        <f>VLOOKUP($A853,'Hospitalisation Details'!$A:$K,11,FALSE)</f>
        <v>53</v>
      </c>
      <c r="Q853" t="str">
        <f>VLOOKUP($A853,'Customer Names'!$A:$E,4,FALSE)</f>
        <v xml:space="preserve"> Amy</v>
      </c>
    </row>
    <row r="854" spans="1:17" x14ac:dyDescent="0.25">
      <c r="A854" s="26" t="s">
        <v>1518</v>
      </c>
      <c r="B854" s="47">
        <f>VLOOKUP($A854,'Medical Examinations'!$A:$J,2,FALSE)</f>
        <v>43.4</v>
      </c>
      <c r="C854" s="47">
        <f>VLOOKUP($A854,'Medical Examinations'!$A:$J,3,FALSE)</f>
        <v>8.81</v>
      </c>
      <c r="D854" s="26" t="str">
        <f>VLOOKUP($A854,'Medical Examinations'!$A:$J,4,FALSE)</f>
        <v>yes</v>
      </c>
      <c r="E854" s="26" t="str">
        <f>VLOOKUP($A854,'Medical Examinations'!$A:$J,5,FALSE)</f>
        <v>No</v>
      </c>
      <c r="F854" s="26" t="str">
        <f>VLOOKUP($A854,'Medical Examinations'!$A:$J,6,FALSE)</f>
        <v>No</v>
      </c>
      <c r="G854" s="26">
        <f>VLOOKUP($A854,'Medical Examinations'!$A:$J,7,FALSE)</f>
        <v>2</v>
      </c>
      <c r="H854" s="26" t="str">
        <f>VLOOKUP($A854,'Medical Examinations'!$A:$J,8,FALSE)</f>
        <v>No</v>
      </c>
      <c r="I854" s="26" t="str">
        <f>VLOOKUP($A854,'Medical Examinations'!$A:$J,9,FALSE)</f>
        <v>Obesity</v>
      </c>
      <c r="J854" s="26" t="str">
        <f>VLOOKUP($A854,'Medical Examinations'!$A:$J,10,FALSE)</f>
        <v>Diabetes</v>
      </c>
      <c r="K854">
        <f>VLOOKUP($A854,'Hospitalisation Details'!$A:$K,6,FALSE)</f>
        <v>12574.05</v>
      </c>
      <c r="L854" t="str">
        <f>VLOOKUP($A854,'Hospitalisation Details'!$A:$K,7,FALSE)</f>
        <v>tier - 3</v>
      </c>
      <c r="M854" t="str">
        <f>VLOOKUP($A854,'Hospitalisation Details'!$A:$K,8,FALSE)</f>
        <v>tier - 1</v>
      </c>
      <c r="N854" t="str">
        <f>VLOOKUP($A854,'Hospitalisation Details'!$A:$K,9,FALSE)</f>
        <v>R1011</v>
      </c>
      <c r="O854">
        <f>VLOOKUP($A854,'Hospitalisation Details'!$A:$K,10,FALSE)</f>
        <v>22613</v>
      </c>
      <c r="P854">
        <f>VLOOKUP($A854,'Hospitalisation Details'!$A:$K,11,FALSE)</f>
        <v>61</v>
      </c>
      <c r="Q854" t="str">
        <f>VLOOKUP($A854,'Customer Names'!$A:$E,4,FALSE)</f>
        <v xml:space="preserve"> Joshua</v>
      </c>
    </row>
    <row r="855" spans="1:17" x14ac:dyDescent="0.25">
      <c r="A855" s="23" t="s">
        <v>1517</v>
      </c>
      <c r="B855" s="48">
        <f>VLOOKUP($A855,'Medical Examinations'!$A:$J,2,FALSE)</f>
        <v>31.57</v>
      </c>
      <c r="C855" s="48">
        <f>VLOOKUP($A855,'Medical Examinations'!$A:$J,3,FALSE)</f>
        <v>7.92</v>
      </c>
      <c r="D855" s="23" t="str">
        <f>VLOOKUP($A855,'Medical Examinations'!$A:$J,4,FALSE)</f>
        <v>yes</v>
      </c>
      <c r="E855" s="23" t="str">
        <f>VLOOKUP($A855,'Medical Examinations'!$A:$J,5,FALSE)</f>
        <v>No</v>
      </c>
      <c r="F855" s="23" t="str">
        <f>VLOOKUP($A855,'Medical Examinations'!$A:$J,6,FALSE)</f>
        <v>No</v>
      </c>
      <c r="G855" s="23">
        <f>VLOOKUP($A855,'Medical Examinations'!$A:$J,7,FALSE)</f>
        <v>2</v>
      </c>
      <c r="H855" s="23" t="str">
        <f>VLOOKUP($A855,'Medical Examinations'!$A:$J,8,FALSE)</f>
        <v>No</v>
      </c>
      <c r="I855" s="23" t="str">
        <f>VLOOKUP($A855,'Medical Examinations'!$A:$J,9,FALSE)</f>
        <v>Obesity</v>
      </c>
      <c r="J855" s="23" t="str">
        <f>VLOOKUP($A855,'Medical Examinations'!$A:$J,10,FALSE)</f>
        <v>Diabetes</v>
      </c>
      <c r="K855">
        <f>VLOOKUP($A855,'Hospitalisation Details'!$A:$K,6,FALSE)</f>
        <v>12557.61</v>
      </c>
      <c r="L855" t="str">
        <f>VLOOKUP($A855,'Hospitalisation Details'!$A:$K,7,FALSE)</f>
        <v>tier - 3</v>
      </c>
      <c r="M855" t="str">
        <f>VLOOKUP($A855,'Hospitalisation Details'!$A:$K,8,FALSE)</f>
        <v>tier - 3</v>
      </c>
      <c r="N855" t="str">
        <f>VLOOKUP($A855,'Hospitalisation Details'!$A:$K,9,FALSE)</f>
        <v>R1013</v>
      </c>
      <c r="O855">
        <f>VLOOKUP($A855,'Hospitalisation Details'!$A:$K,10,FALSE)</f>
        <v>22613</v>
      </c>
      <c r="P855">
        <f>VLOOKUP($A855,'Hospitalisation Details'!$A:$K,11,FALSE)</f>
        <v>61</v>
      </c>
      <c r="Q855" t="str">
        <f>VLOOKUP($A855,'Customer Names'!$A:$E,4,FALSE)</f>
        <v xml:space="preserve"> C Fred</v>
      </c>
    </row>
    <row r="856" spans="1:17" x14ac:dyDescent="0.25">
      <c r="A856" s="26" t="s">
        <v>1516</v>
      </c>
      <c r="B856" s="47">
        <f>VLOOKUP($A856,'Medical Examinations'!$A:$J,2,FALSE)</f>
        <v>24.32</v>
      </c>
      <c r="C856" s="47">
        <f>VLOOKUP($A856,'Medical Examinations'!$A:$J,3,FALSE)</f>
        <v>7.48</v>
      </c>
      <c r="D856" s="26" t="str">
        <f>VLOOKUP($A856,'Medical Examinations'!$A:$J,4,FALSE)</f>
        <v>No</v>
      </c>
      <c r="E856" s="26" t="str">
        <f>VLOOKUP($A856,'Medical Examinations'!$A:$J,5,FALSE)</f>
        <v>No</v>
      </c>
      <c r="F856" s="26" t="str">
        <f>VLOOKUP($A856,'Medical Examinations'!$A:$J,6,FALSE)</f>
        <v>No</v>
      </c>
      <c r="G856" s="26">
        <f>VLOOKUP($A856,'Medical Examinations'!$A:$J,7,FALSE)</f>
        <v>0</v>
      </c>
      <c r="H856" s="26" t="str">
        <f>VLOOKUP($A856,'Medical Examinations'!$A:$J,8,FALSE)</f>
        <v>No</v>
      </c>
      <c r="I856" s="26" t="str">
        <f>VLOOKUP($A856,'Medical Examinations'!$A:$J,9,FALSE)</f>
        <v>Normal Weight</v>
      </c>
      <c r="J856" s="26" t="str">
        <f>VLOOKUP($A856,'Medical Examinations'!$A:$J,10,FALSE)</f>
        <v>Diabetes</v>
      </c>
      <c r="K856">
        <f>VLOOKUP($A856,'Hospitalisation Details'!$A:$K,6,FALSE)</f>
        <v>12523.6</v>
      </c>
      <c r="L856" t="str">
        <f>VLOOKUP($A856,'Hospitalisation Details'!$A:$K,7,FALSE)</f>
        <v>tier - 3</v>
      </c>
      <c r="M856" t="str">
        <f>VLOOKUP($A856,'Hospitalisation Details'!$A:$K,8,FALSE)</f>
        <v>tier - 3</v>
      </c>
      <c r="N856" t="str">
        <f>VLOOKUP($A856,'Hospitalisation Details'!$A:$K,9,FALSE)</f>
        <v>R1012</v>
      </c>
      <c r="O856">
        <f>VLOOKUP($A856,'Hospitalisation Details'!$A:$K,10,FALSE)</f>
        <v>22935</v>
      </c>
      <c r="P856">
        <f>VLOOKUP($A856,'Hospitalisation Details'!$A:$K,11,FALSE)</f>
        <v>60</v>
      </c>
      <c r="Q856" t="str">
        <f>VLOOKUP($A856,'Customer Names'!$A:$E,4,FALSE)</f>
        <v xml:space="preserve"> Jeremy</v>
      </c>
    </row>
    <row r="857" spans="1:17" x14ac:dyDescent="0.25">
      <c r="A857" s="23" t="s">
        <v>1515</v>
      </c>
      <c r="B857" s="48">
        <f>VLOOKUP($A857,'Medical Examinations'!$A:$J,2,FALSE)</f>
        <v>31.07</v>
      </c>
      <c r="C857" s="48">
        <f>VLOOKUP($A857,'Medical Examinations'!$A:$J,3,FALSE)</f>
        <v>4.62</v>
      </c>
      <c r="D857" s="23" t="str">
        <f>VLOOKUP($A857,'Medical Examinations'!$A:$J,4,FALSE)</f>
        <v>yes</v>
      </c>
      <c r="E857" s="23" t="str">
        <f>VLOOKUP($A857,'Medical Examinations'!$A:$J,5,FALSE)</f>
        <v>No</v>
      </c>
      <c r="F857" s="23" t="str">
        <f>VLOOKUP($A857,'Medical Examinations'!$A:$J,6,FALSE)</f>
        <v>No</v>
      </c>
      <c r="G857" s="23">
        <f>VLOOKUP($A857,'Medical Examinations'!$A:$J,7,FALSE)</f>
        <v>2</v>
      </c>
      <c r="H857" s="23" t="str">
        <f>VLOOKUP($A857,'Medical Examinations'!$A:$J,8,FALSE)</f>
        <v>No</v>
      </c>
      <c r="I857" s="23" t="str">
        <f>VLOOKUP($A857,'Medical Examinations'!$A:$J,9,FALSE)</f>
        <v>Obesity</v>
      </c>
      <c r="J857" s="23" t="str">
        <f>VLOOKUP($A857,'Medical Examinations'!$A:$J,10,FALSE)</f>
        <v>Normal</v>
      </c>
      <c r="K857">
        <f>VLOOKUP($A857,'Hospitalisation Details'!$A:$K,6,FALSE)</f>
        <v>12499.88</v>
      </c>
      <c r="L857" t="str">
        <f>VLOOKUP($A857,'Hospitalisation Details'!$A:$K,7,FALSE)</f>
        <v>tier - 3</v>
      </c>
      <c r="M857" t="str">
        <f>VLOOKUP($A857,'Hospitalisation Details'!$A:$K,8,FALSE)</f>
        <v>tier - 2</v>
      </c>
      <c r="N857" t="str">
        <f>VLOOKUP($A857,'Hospitalisation Details'!$A:$K,9,FALSE)</f>
        <v>R1012</v>
      </c>
      <c r="O857">
        <f>VLOOKUP($A857,'Hospitalisation Details'!$A:$K,10,FALSE)</f>
        <v>24300</v>
      </c>
      <c r="P857">
        <f>VLOOKUP($A857,'Hospitalisation Details'!$A:$K,11,FALSE)</f>
        <v>56</v>
      </c>
      <c r="Q857" t="str">
        <f>VLOOKUP($A857,'Customer Names'!$A:$E,4,FALSE)</f>
        <v xml:space="preserve"> Patrick Sr.</v>
      </c>
    </row>
    <row r="858" spans="1:17" x14ac:dyDescent="0.25">
      <c r="A858" s="26" t="s">
        <v>1514</v>
      </c>
      <c r="B858" s="47">
        <f>VLOOKUP($A858,'Medical Examinations'!$A:$J,2,FALSE)</f>
        <v>35.814999999999998</v>
      </c>
      <c r="C858" s="47">
        <f>VLOOKUP($A858,'Medical Examinations'!$A:$J,3,FALSE)</f>
        <v>8.4700000000000006</v>
      </c>
      <c r="D858" s="26" t="str">
        <f>VLOOKUP($A858,'Medical Examinations'!$A:$J,4,FALSE)</f>
        <v>No</v>
      </c>
      <c r="E858" s="26" t="str">
        <f>VLOOKUP($A858,'Medical Examinations'!$A:$J,5,FALSE)</f>
        <v>No</v>
      </c>
      <c r="F858" s="26" t="str">
        <f>VLOOKUP($A858,'Medical Examinations'!$A:$J,6,FALSE)</f>
        <v>No</v>
      </c>
      <c r="G858" s="26">
        <f>VLOOKUP($A858,'Medical Examinations'!$A:$J,7,FALSE)</f>
        <v>0</v>
      </c>
      <c r="H858" s="26" t="str">
        <f>VLOOKUP($A858,'Medical Examinations'!$A:$J,8,FALSE)</f>
        <v>No</v>
      </c>
      <c r="I858" s="26" t="str">
        <f>VLOOKUP($A858,'Medical Examinations'!$A:$J,9,FALSE)</f>
        <v>Obesity</v>
      </c>
      <c r="J858" s="26" t="str">
        <f>VLOOKUP($A858,'Medical Examinations'!$A:$J,10,FALSE)</f>
        <v>Diabetes</v>
      </c>
      <c r="K858">
        <f>VLOOKUP($A858,'Hospitalisation Details'!$A:$K,6,FALSE)</f>
        <v>12495.29</v>
      </c>
      <c r="L858" t="str">
        <f>VLOOKUP($A858,'Hospitalisation Details'!$A:$K,7,FALSE)</f>
        <v>tier - 3</v>
      </c>
      <c r="M858" t="str">
        <f>VLOOKUP($A858,'Hospitalisation Details'!$A:$K,8,FALSE)</f>
        <v>tier - 3</v>
      </c>
      <c r="N858" t="str">
        <f>VLOOKUP($A858,'Hospitalisation Details'!$A:$K,9,FALSE)</f>
        <v>R1012</v>
      </c>
      <c r="O858">
        <f>VLOOKUP($A858,'Hospitalisation Details'!$A:$K,10,FALSE)</f>
        <v>25175</v>
      </c>
      <c r="P858">
        <f>VLOOKUP($A858,'Hospitalisation Details'!$A:$K,11,FALSE)</f>
        <v>54</v>
      </c>
      <c r="Q858" t="str">
        <f>VLOOKUP($A858,'Customer Names'!$A:$E,4,FALSE)</f>
        <v xml:space="preserve"> Kelly M.</v>
      </c>
    </row>
    <row r="859" spans="1:17" x14ac:dyDescent="0.25">
      <c r="A859" s="23" t="s">
        <v>1513</v>
      </c>
      <c r="B859" s="48">
        <f>VLOOKUP($A859,'Medical Examinations'!$A:$J,2,FALSE)</f>
        <v>40.81</v>
      </c>
      <c r="C859" s="48">
        <f>VLOOKUP($A859,'Medical Examinations'!$A:$J,3,FALSE)</f>
        <v>10.58</v>
      </c>
      <c r="D859" s="23" t="str">
        <f>VLOOKUP($A859,'Medical Examinations'!$A:$J,4,FALSE)</f>
        <v>yes</v>
      </c>
      <c r="E859" s="23" t="str">
        <f>VLOOKUP($A859,'Medical Examinations'!$A:$J,5,FALSE)</f>
        <v>No</v>
      </c>
      <c r="F859" s="23" t="str">
        <f>VLOOKUP($A859,'Medical Examinations'!$A:$J,6,FALSE)</f>
        <v>No</v>
      </c>
      <c r="G859" s="23">
        <f>VLOOKUP($A859,'Medical Examinations'!$A:$J,7,FALSE)</f>
        <v>0</v>
      </c>
      <c r="H859" s="23" t="str">
        <f>VLOOKUP($A859,'Medical Examinations'!$A:$J,8,FALSE)</f>
        <v>No</v>
      </c>
      <c r="I859" s="23" t="str">
        <f>VLOOKUP($A859,'Medical Examinations'!$A:$J,9,FALSE)</f>
        <v>Obesity</v>
      </c>
      <c r="J859" s="23" t="str">
        <f>VLOOKUP($A859,'Medical Examinations'!$A:$J,10,FALSE)</f>
        <v>Diabetes</v>
      </c>
      <c r="K859">
        <f>VLOOKUP($A859,'Hospitalisation Details'!$A:$K,6,FALSE)</f>
        <v>12485.8</v>
      </c>
      <c r="L859" t="str">
        <f>VLOOKUP($A859,'Hospitalisation Details'!$A:$K,7,FALSE)</f>
        <v>tier - 3</v>
      </c>
      <c r="M859" t="str">
        <f>VLOOKUP($A859,'Hospitalisation Details'!$A:$K,8,FALSE)</f>
        <v>tier - 3</v>
      </c>
      <c r="N859" t="str">
        <f>VLOOKUP($A859,'Hospitalisation Details'!$A:$K,9,FALSE)</f>
        <v>R1013</v>
      </c>
      <c r="O859">
        <f>VLOOKUP($A859,'Hospitalisation Details'!$A:$K,10,FALSE)</f>
        <v>24716</v>
      </c>
      <c r="P859">
        <f>VLOOKUP($A859,'Hospitalisation Details'!$A:$K,11,FALSE)</f>
        <v>55</v>
      </c>
      <c r="Q859" t="str">
        <f>VLOOKUP($A859,'Customer Names'!$A:$E,4,FALSE)</f>
        <v xml:space="preserve"> Katherine</v>
      </c>
    </row>
    <row r="860" spans="1:17" x14ac:dyDescent="0.25">
      <c r="A860" s="26" t="s">
        <v>1512</v>
      </c>
      <c r="B860" s="47">
        <f>VLOOKUP($A860,'Medical Examinations'!$A:$J,2,FALSE)</f>
        <v>24.605</v>
      </c>
      <c r="C860" s="47">
        <f>VLOOKUP($A860,'Medical Examinations'!$A:$J,3,FALSE)</f>
        <v>7.48</v>
      </c>
      <c r="D860" s="26" t="str">
        <f>VLOOKUP($A860,'Medical Examinations'!$A:$J,4,FALSE)</f>
        <v>No</v>
      </c>
      <c r="E860" s="26" t="str">
        <f>VLOOKUP($A860,'Medical Examinations'!$A:$J,5,FALSE)</f>
        <v>No</v>
      </c>
      <c r="F860" s="26" t="str">
        <f>VLOOKUP($A860,'Medical Examinations'!$A:$J,6,FALSE)</f>
        <v>No</v>
      </c>
      <c r="G860" s="26">
        <f>VLOOKUP($A860,'Medical Examinations'!$A:$J,7,FALSE)</f>
        <v>0</v>
      </c>
      <c r="H860" s="26" t="str">
        <f>VLOOKUP($A860,'Medical Examinations'!$A:$J,8,FALSE)</f>
        <v>No</v>
      </c>
      <c r="I860" s="26" t="str">
        <f>VLOOKUP($A860,'Medical Examinations'!$A:$J,9,FALSE)</f>
        <v>Normal Weight</v>
      </c>
      <c r="J860" s="26" t="str">
        <f>VLOOKUP($A860,'Medical Examinations'!$A:$J,10,FALSE)</f>
        <v>Diabetes</v>
      </c>
      <c r="K860">
        <f>VLOOKUP($A860,'Hospitalisation Details'!$A:$K,6,FALSE)</f>
        <v>12479.71</v>
      </c>
      <c r="L860" t="str">
        <f>VLOOKUP($A860,'Hospitalisation Details'!$A:$K,7,FALSE)</f>
        <v>tier - 3</v>
      </c>
      <c r="M860" t="str">
        <f>VLOOKUP($A860,'Hospitalisation Details'!$A:$K,8,FALSE)</f>
        <v>tier - 3</v>
      </c>
      <c r="N860" t="str">
        <f>VLOOKUP($A860,'Hospitalisation Details'!$A:$K,9,FALSE)</f>
        <v>R1012</v>
      </c>
      <c r="O860">
        <f>VLOOKUP($A860,'Hospitalisation Details'!$A:$K,10,FALSE)</f>
        <v>25154</v>
      </c>
      <c r="P860">
        <f>VLOOKUP($A860,'Hospitalisation Details'!$A:$K,11,FALSE)</f>
        <v>54</v>
      </c>
      <c r="Q860" t="str">
        <f>VLOOKUP($A860,'Customer Names'!$A:$E,4,FALSE)</f>
        <v xml:space="preserve"> Keila L</v>
      </c>
    </row>
    <row r="861" spans="1:17" x14ac:dyDescent="0.25">
      <c r="A861" s="23" t="s">
        <v>1511</v>
      </c>
      <c r="B861" s="48">
        <f>VLOOKUP($A861,'Medical Examinations'!$A:$J,2,FALSE)</f>
        <v>21.47</v>
      </c>
      <c r="C861" s="48">
        <f>VLOOKUP($A861,'Medical Examinations'!$A:$J,3,FALSE)</f>
        <v>7.82</v>
      </c>
      <c r="D861" s="23" t="str">
        <f>VLOOKUP($A861,'Medical Examinations'!$A:$J,4,FALSE)</f>
        <v>No</v>
      </c>
      <c r="E861" s="23" t="str">
        <f>VLOOKUP($A861,'Medical Examinations'!$A:$J,5,FALSE)</f>
        <v>No</v>
      </c>
      <c r="F861" s="23" t="str">
        <f>VLOOKUP($A861,'Medical Examinations'!$A:$J,6,FALSE)</f>
        <v>No</v>
      </c>
      <c r="G861" s="23">
        <f>VLOOKUP($A861,'Medical Examinations'!$A:$J,7,FALSE)</f>
        <v>0</v>
      </c>
      <c r="H861" s="23" t="str">
        <f>VLOOKUP($A861,'Medical Examinations'!$A:$J,8,FALSE)</f>
        <v>No</v>
      </c>
      <c r="I861" s="23" t="str">
        <f>VLOOKUP($A861,'Medical Examinations'!$A:$J,9,FALSE)</f>
        <v>Normal Weight</v>
      </c>
      <c r="J861" s="23" t="str">
        <f>VLOOKUP($A861,'Medical Examinations'!$A:$J,10,FALSE)</f>
        <v>Diabetes</v>
      </c>
      <c r="K861">
        <f>VLOOKUP($A861,'Hospitalisation Details'!$A:$K,6,FALSE)</f>
        <v>12475.35</v>
      </c>
      <c r="L861" t="str">
        <f>VLOOKUP($A861,'Hospitalisation Details'!$A:$K,7,FALSE)</f>
        <v>tier - 3</v>
      </c>
      <c r="M861" t="str">
        <f>VLOOKUP($A861,'Hospitalisation Details'!$A:$K,8,FALSE)</f>
        <v>tier - 1</v>
      </c>
      <c r="N861" t="str">
        <f>VLOOKUP($A861,'Hospitalisation Details'!$A:$K,9,FALSE)</f>
        <v>R1012</v>
      </c>
      <c r="O861">
        <f>VLOOKUP($A861,'Hospitalisation Details'!$A:$K,10,FALSE)</f>
        <v>25168</v>
      </c>
      <c r="P861">
        <f>VLOOKUP($A861,'Hospitalisation Details'!$A:$K,11,FALSE)</f>
        <v>54</v>
      </c>
      <c r="Q861" t="str">
        <f>VLOOKUP($A861,'Customer Names'!$A:$E,4,FALSE)</f>
        <v xml:space="preserve"> Zanae E</v>
      </c>
    </row>
    <row r="862" spans="1:17" x14ac:dyDescent="0.25">
      <c r="A862" s="26" t="s">
        <v>1510</v>
      </c>
      <c r="B862" s="47">
        <f>VLOOKUP($A862,'Medical Examinations'!$A:$J,2,FALSE)</f>
        <v>52.89</v>
      </c>
      <c r="C862" s="47">
        <f>VLOOKUP($A862,'Medical Examinations'!$A:$J,3,FALSE)</f>
        <v>4.96</v>
      </c>
      <c r="D862" s="26" t="str">
        <f>VLOOKUP($A862,'Medical Examinations'!$A:$J,4,FALSE)</f>
        <v>yes</v>
      </c>
      <c r="E862" s="26" t="str">
        <f>VLOOKUP($A862,'Medical Examinations'!$A:$J,5,FALSE)</f>
        <v>No</v>
      </c>
      <c r="F862" s="26" t="str">
        <f>VLOOKUP($A862,'Medical Examinations'!$A:$J,6,FALSE)</f>
        <v>No</v>
      </c>
      <c r="G862" s="26">
        <f>VLOOKUP($A862,'Medical Examinations'!$A:$J,7,FALSE)</f>
        <v>1</v>
      </c>
      <c r="H862" s="26" t="str">
        <f>VLOOKUP($A862,'Medical Examinations'!$A:$J,8,FALSE)</f>
        <v>No</v>
      </c>
      <c r="I862" s="26" t="str">
        <f>VLOOKUP($A862,'Medical Examinations'!$A:$J,9,FALSE)</f>
        <v>Obesity</v>
      </c>
      <c r="J862" s="26" t="str">
        <f>VLOOKUP($A862,'Medical Examinations'!$A:$J,10,FALSE)</f>
        <v>Normal</v>
      </c>
      <c r="K862">
        <f>VLOOKUP($A862,'Hospitalisation Details'!$A:$K,6,FALSE)</f>
        <v>12452.25</v>
      </c>
      <c r="L862" t="str">
        <f>VLOOKUP($A862,'Hospitalisation Details'!$A:$K,7,FALSE)</f>
        <v>tier - 3</v>
      </c>
      <c r="M862" t="str">
        <f>VLOOKUP($A862,'Hospitalisation Details'!$A:$K,8,FALSE)</f>
        <v>tier - 3</v>
      </c>
      <c r="N862" t="str">
        <f>VLOOKUP($A862,'Hospitalisation Details'!$A:$K,9,FALSE)</f>
        <v>R1012</v>
      </c>
      <c r="O862">
        <f>VLOOKUP($A862,'Hospitalisation Details'!$A:$K,10,FALSE)</f>
        <v>34920</v>
      </c>
      <c r="P862">
        <f>VLOOKUP($A862,'Hospitalisation Details'!$A:$K,11,FALSE)</f>
        <v>27</v>
      </c>
      <c r="Q862" t="str">
        <f>VLOOKUP($A862,'Customer Names'!$A:$E,4,FALSE)</f>
        <v xml:space="preserve"> Alex</v>
      </c>
    </row>
    <row r="863" spans="1:17" x14ac:dyDescent="0.25">
      <c r="A863" s="23" t="s">
        <v>1509</v>
      </c>
      <c r="B863" s="48">
        <f>VLOOKUP($A863,'Medical Examinations'!$A:$J,2,FALSE)</f>
        <v>32.965000000000003</v>
      </c>
      <c r="C863" s="48">
        <f>VLOOKUP($A863,'Medical Examinations'!$A:$J,3,FALSE)</f>
        <v>6.15</v>
      </c>
      <c r="D863" s="23" t="str">
        <f>VLOOKUP($A863,'Medical Examinations'!$A:$J,4,FALSE)</f>
        <v>yes</v>
      </c>
      <c r="E863" s="23" t="str">
        <f>VLOOKUP($A863,'Medical Examinations'!$A:$J,5,FALSE)</f>
        <v>No</v>
      </c>
      <c r="F863" s="23" t="str">
        <f>VLOOKUP($A863,'Medical Examinations'!$A:$J,6,FALSE)</f>
        <v>No</v>
      </c>
      <c r="G863" s="23">
        <f>VLOOKUP($A863,'Medical Examinations'!$A:$J,7,FALSE)</f>
        <v>1</v>
      </c>
      <c r="H863" s="23" t="str">
        <f>VLOOKUP($A863,'Medical Examinations'!$A:$J,8,FALSE)</f>
        <v>No</v>
      </c>
      <c r="I863" s="23" t="str">
        <f>VLOOKUP($A863,'Medical Examinations'!$A:$J,9,FALSE)</f>
        <v>Obesity</v>
      </c>
      <c r="J863" s="23" t="str">
        <f>VLOOKUP($A863,'Medical Examinations'!$A:$J,10,FALSE)</f>
        <v>Prediabetes</v>
      </c>
      <c r="K863">
        <f>VLOOKUP($A863,'Hospitalisation Details'!$A:$K,6,FALSE)</f>
        <v>12430.95</v>
      </c>
      <c r="L863" t="str">
        <f>VLOOKUP($A863,'Hospitalisation Details'!$A:$K,7,FALSE)</f>
        <v>tier - 3</v>
      </c>
      <c r="M863" t="str">
        <f>VLOOKUP($A863,'Hospitalisation Details'!$A:$K,8,FALSE)</f>
        <v>tier - 3</v>
      </c>
      <c r="N863" t="str">
        <f>VLOOKUP($A863,'Hospitalisation Details'!$A:$K,9,FALSE)</f>
        <v>R1024</v>
      </c>
      <c r="O863">
        <f>VLOOKUP($A863,'Hospitalisation Details'!$A:$K,10,FALSE)</f>
        <v>23593</v>
      </c>
      <c r="P863">
        <f>VLOOKUP($A863,'Hospitalisation Details'!$A:$K,11,FALSE)</f>
        <v>58</v>
      </c>
      <c r="Q863" t="str">
        <f>VLOOKUP($A863,'Customer Names'!$A:$E,4,FALSE)</f>
        <v xml:space="preserve"> Kathryn</v>
      </c>
    </row>
    <row r="864" spans="1:17" x14ac:dyDescent="0.25">
      <c r="A864" s="26" t="s">
        <v>1508</v>
      </c>
      <c r="B864" s="47">
        <f>VLOOKUP($A864,'Medical Examinations'!$A:$J,2,FALSE)</f>
        <v>36.799999999999997</v>
      </c>
      <c r="C864" s="47">
        <f>VLOOKUP($A864,'Medical Examinations'!$A:$J,3,FALSE)</f>
        <v>4.62</v>
      </c>
      <c r="D864" s="26" t="str">
        <f>VLOOKUP($A864,'Medical Examinations'!$A:$J,4,FALSE)</f>
        <v>No</v>
      </c>
      <c r="E864" s="26" t="str">
        <f>VLOOKUP($A864,'Medical Examinations'!$A:$J,5,FALSE)</f>
        <v>No</v>
      </c>
      <c r="F864" s="26" t="str">
        <f>VLOOKUP($A864,'Medical Examinations'!$A:$J,6,FALSE)</f>
        <v>Yes</v>
      </c>
      <c r="G864" s="26">
        <f>VLOOKUP($A864,'Medical Examinations'!$A:$J,7,FALSE)</f>
        <v>1</v>
      </c>
      <c r="H864" s="26" t="str">
        <f>VLOOKUP($A864,'Medical Examinations'!$A:$J,8,FALSE)</f>
        <v>No</v>
      </c>
      <c r="I864" s="26" t="str">
        <f>VLOOKUP($A864,'Medical Examinations'!$A:$J,9,FALSE)</f>
        <v>Obesity</v>
      </c>
      <c r="J864" s="26" t="str">
        <f>VLOOKUP($A864,'Medical Examinations'!$A:$J,10,FALSE)</f>
        <v>Normal</v>
      </c>
      <c r="K864">
        <f>VLOOKUP($A864,'Hospitalisation Details'!$A:$K,6,FALSE)</f>
        <v>12408.29</v>
      </c>
      <c r="L864" t="str">
        <f>VLOOKUP($A864,'Hospitalisation Details'!$A:$K,7,FALSE)</f>
        <v>tier - 3</v>
      </c>
      <c r="M864" t="str">
        <f>VLOOKUP($A864,'Hospitalisation Details'!$A:$K,8,FALSE)</f>
        <v>tier - 1</v>
      </c>
      <c r="N864" t="str">
        <f>VLOOKUP($A864,'Hospitalisation Details'!$A:$K,9,FALSE)</f>
        <v>R1022</v>
      </c>
      <c r="O864">
        <f>VLOOKUP($A864,'Hospitalisation Details'!$A:$K,10,FALSE)</f>
        <v>29050</v>
      </c>
      <c r="P864">
        <f>VLOOKUP($A864,'Hospitalisation Details'!$A:$K,11,FALSE)</f>
        <v>43</v>
      </c>
      <c r="Q864" t="str">
        <f>VLOOKUP($A864,'Customer Names'!$A:$E,4,FALSE)</f>
        <v xml:space="preserve"> Jason L.</v>
      </c>
    </row>
    <row r="865" spans="1:17" x14ac:dyDescent="0.25">
      <c r="A865" s="23" t="s">
        <v>1507</v>
      </c>
      <c r="B865" s="48">
        <f>VLOOKUP($A865,'Medical Examinations'!$A:$J,2,FALSE)</f>
        <v>34.299999999999997</v>
      </c>
      <c r="C865" s="48">
        <f>VLOOKUP($A865,'Medical Examinations'!$A:$J,3,FALSE)</f>
        <v>4.87</v>
      </c>
      <c r="D865" s="23" t="str">
        <f>VLOOKUP($A865,'Medical Examinations'!$A:$J,4,FALSE)</f>
        <v>No</v>
      </c>
      <c r="E865" s="23" t="str">
        <f>VLOOKUP($A865,'Medical Examinations'!$A:$J,5,FALSE)</f>
        <v>No</v>
      </c>
      <c r="F865" s="23" t="str">
        <f>VLOOKUP($A865,'Medical Examinations'!$A:$J,6,FALSE)</f>
        <v>No</v>
      </c>
      <c r="G865" s="23">
        <f>VLOOKUP($A865,'Medical Examinations'!$A:$J,7,FALSE)</f>
        <v>2</v>
      </c>
      <c r="H865" s="23" t="str">
        <f>VLOOKUP($A865,'Medical Examinations'!$A:$J,8,FALSE)</f>
        <v>No</v>
      </c>
      <c r="I865" s="23" t="str">
        <f>VLOOKUP($A865,'Medical Examinations'!$A:$J,9,FALSE)</f>
        <v>Obesity</v>
      </c>
      <c r="J865" s="23" t="str">
        <f>VLOOKUP($A865,'Medical Examinations'!$A:$J,10,FALSE)</f>
        <v>Normal</v>
      </c>
      <c r="K865">
        <f>VLOOKUP($A865,'Hospitalisation Details'!$A:$K,6,FALSE)</f>
        <v>12407.3</v>
      </c>
      <c r="L865" t="str">
        <f>VLOOKUP($A865,'Hospitalisation Details'!$A:$K,7,FALSE)</f>
        <v>tier - 3</v>
      </c>
      <c r="M865" t="str">
        <f>VLOOKUP($A865,'Hospitalisation Details'!$A:$K,8,FALSE)</f>
        <v>tier - 2</v>
      </c>
      <c r="N865" t="str">
        <f>VLOOKUP($A865,'Hospitalisation Details'!$A:$K,9,FALSE)</f>
        <v>R1021</v>
      </c>
      <c r="O865">
        <f>VLOOKUP($A865,'Hospitalisation Details'!$A:$K,10,FALSE)</f>
        <v>26532</v>
      </c>
      <c r="P865">
        <f>VLOOKUP($A865,'Hospitalisation Details'!$A:$K,11,FALSE)</f>
        <v>50</v>
      </c>
      <c r="Q865" t="str">
        <f>VLOOKUP($A865,'Customer Names'!$A:$E,4,FALSE)</f>
        <v xml:space="preserve"> Benjamin J.</v>
      </c>
    </row>
    <row r="866" spans="1:17" x14ac:dyDescent="0.25">
      <c r="A866" s="26" t="s">
        <v>1506</v>
      </c>
      <c r="B866" s="47">
        <f>VLOOKUP($A866,'Medical Examinations'!$A:$J,2,FALSE)</f>
        <v>35.244999999999997</v>
      </c>
      <c r="C866" s="47">
        <f>VLOOKUP($A866,'Medical Examinations'!$A:$J,3,FALSE)</f>
        <v>4.63</v>
      </c>
      <c r="D866" s="26" t="str">
        <f>VLOOKUP($A866,'Medical Examinations'!$A:$J,4,FALSE)</f>
        <v>No</v>
      </c>
      <c r="E866" s="26" t="str">
        <f>VLOOKUP($A866,'Medical Examinations'!$A:$J,5,FALSE)</f>
        <v>No</v>
      </c>
      <c r="F866" s="26" t="str">
        <f>VLOOKUP($A866,'Medical Examinations'!$A:$J,6,FALSE)</f>
        <v>No</v>
      </c>
      <c r="G866" s="26">
        <f>VLOOKUP($A866,'Medical Examinations'!$A:$J,7,FALSE)</f>
        <v>0</v>
      </c>
      <c r="H866" s="26" t="str">
        <f>VLOOKUP($A866,'Medical Examinations'!$A:$J,8,FALSE)</f>
        <v>No</v>
      </c>
      <c r="I866" s="26" t="str">
        <f>VLOOKUP($A866,'Medical Examinations'!$A:$J,9,FALSE)</f>
        <v>Obesity</v>
      </c>
      <c r="J866" s="26" t="str">
        <f>VLOOKUP($A866,'Medical Examinations'!$A:$J,10,FALSE)</f>
        <v>Normal</v>
      </c>
      <c r="K866">
        <f>VLOOKUP($A866,'Hospitalisation Details'!$A:$K,6,FALSE)</f>
        <v>12404.88</v>
      </c>
      <c r="L866" t="str">
        <f>VLOOKUP($A866,'Hospitalisation Details'!$A:$K,7,FALSE)</f>
        <v>tier - 3</v>
      </c>
      <c r="M866" t="str">
        <f>VLOOKUP($A866,'Hospitalisation Details'!$A:$K,8,FALSE)</f>
        <v>tier - 3</v>
      </c>
      <c r="N866" t="str">
        <f>VLOOKUP($A866,'Hospitalisation Details'!$A:$K,9,FALSE)</f>
        <v>R1016</v>
      </c>
      <c r="O866">
        <f>VLOOKUP($A866,'Hospitalisation Details'!$A:$K,10,FALSE)</f>
        <v>32871</v>
      </c>
      <c r="P866">
        <f>VLOOKUP($A866,'Hospitalisation Details'!$A:$K,11,FALSE)</f>
        <v>33</v>
      </c>
      <c r="Q866" t="str">
        <f>VLOOKUP($A866,'Customer Names'!$A:$E,4,FALSE)</f>
        <v xml:space="preserve"> Steven M.</v>
      </c>
    </row>
    <row r="867" spans="1:17" x14ac:dyDescent="0.25">
      <c r="A867" s="23" t="s">
        <v>1505</v>
      </c>
      <c r="B867" s="48">
        <f>VLOOKUP($A867,'Medical Examinations'!$A:$J,2,FALSE)</f>
        <v>26.23</v>
      </c>
      <c r="C867" s="48">
        <f>VLOOKUP($A867,'Medical Examinations'!$A:$J,3,FALSE)</f>
        <v>11.93</v>
      </c>
      <c r="D867" s="23" t="str">
        <f>VLOOKUP($A867,'Medical Examinations'!$A:$J,4,FALSE)</f>
        <v>No</v>
      </c>
      <c r="E867" s="23" t="str">
        <f>VLOOKUP($A867,'Medical Examinations'!$A:$J,5,FALSE)</f>
        <v>No</v>
      </c>
      <c r="F867" s="23" t="str">
        <f>VLOOKUP($A867,'Medical Examinations'!$A:$J,6,FALSE)</f>
        <v>No</v>
      </c>
      <c r="G867" s="23">
        <f>VLOOKUP($A867,'Medical Examinations'!$A:$J,7,FALSE)</f>
        <v>0</v>
      </c>
      <c r="H867" s="23" t="str">
        <f>VLOOKUP($A867,'Medical Examinations'!$A:$J,8,FALSE)</f>
        <v>No</v>
      </c>
      <c r="I867" s="23" t="str">
        <f>VLOOKUP($A867,'Medical Examinations'!$A:$J,9,FALSE)</f>
        <v>Overweight</v>
      </c>
      <c r="J867" s="23" t="str">
        <f>VLOOKUP($A867,'Medical Examinations'!$A:$J,10,FALSE)</f>
        <v>Diabetes</v>
      </c>
      <c r="K867">
        <f>VLOOKUP($A867,'Hospitalisation Details'!$A:$K,6,FALSE)</f>
        <v>12369.89</v>
      </c>
      <c r="L867" t="str">
        <f>VLOOKUP($A867,'Hospitalisation Details'!$A:$K,7,FALSE)</f>
        <v>tier - 3</v>
      </c>
      <c r="M867" t="str">
        <f>VLOOKUP($A867,'Hospitalisation Details'!$A:$K,8,FALSE)</f>
        <v>tier - 2</v>
      </c>
      <c r="N867" t="str">
        <f>VLOOKUP($A867,'Hospitalisation Details'!$A:$K,9,FALSE)</f>
        <v>R1024</v>
      </c>
      <c r="O867">
        <f>VLOOKUP($A867,'Hospitalisation Details'!$A:$K,10,FALSE)</f>
        <v>22915</v>
      </c>
      <c r="P867">
        <f>VLOOKUP($A867,'Hospitalisation Details'!$A:$K,11,FALSE)</f>
        <v>60</v>
      </c>
      <c r="Q867" t="str">
        <f>VLOOKUP($A867,'Customer Names'!$A:$E,4,FALSE)</f>
        <v xml:space="preserve"> Erika</v>
      </c>
    </row>
    <row r="868" spans="1:17" x14ac:dyDescent="0.25">
      <c r="A868" s="26" t="s">
        <v>1504</v>
      </c>
      <c r="B868" s="47">
        <f>VLOOKUP($A868,'Medical Examinations'!$A:$J,2,FALSE)</f>
        <v>36.1</v>
      </c>
      <c r="C868" s="47">
        <f>VLOOKUP($A868,'Medical Examinations'!$A:$J,3,FALSE)</f>
        <v>5.65</v>
      </c>
      <c r="D868" s="26" t="str">
        <f>VLOOKUP($A868,'Medical Examinations'!$A:$J,4,FALSE)</f>
        <v>yes</v>
      </c>
      <c r="E868" s="26" t="str">
        <f>VLOOKUP($A868,'Medical Examinations'!$A:$J,5,FALSE)</f>
        <v>No</v>
      </c>
      <c r="F868" s="26" t="str">
        <f>VLOOKUP($A868,'Medical Examinations'!$A:$J,6,FALSE)</f>
        <v>No</v>
      </c>
      <c r="G868" s="26">
        <f>VLOOKUP($A868,'Medical Examinations'!$A:$J,7,FALSE)</f>
        <v>2</v>
      </c>
      <c r="H868" s="26" t="str">
        <f>VLOOKUP($A868,'Medical Examinations'!$A:$J,8,FALSE)</f>
        <v>No</v>
      </c>
      <c r="I868" s="26" t="str">
        <f>VLOOKUP($A868,'Medical Examinations'!$A:$J,9,FALSE)</f>
        <v>Obesity</v>
      </c>
      <c r="J868" s="26" t="str">
        <f>VLOOKUP($A868,'Medical Examinations'!$A:$J,10,FALSE)</f>
        <v>Normal</v>
      </c>
      <c r="K868">
        <f>VLOOKUP($A868,'Hospitalisation Details'!$A:$K,6,FALSE)</f>
        <v>12363.55</v>
      </c>
      <c r="L868" t="str">
        <f>VLOOKUP($A868,'Hospitalisation Details'!$A:$K,7,FALSE)</f>
        <v>tier - 3</v>
      </c>
      <c r="M868" t="str">
        <f>VLOOKUP($A868,'Hospitalisation Details'!$A:$K,8,FALSE)</f>
        <v>tier - 3</v>
      </c>
      <c r="N868" t="str">
        <f>VLOOKUP($A868,'Hospitalisation Details'!$A:$K,9,FALSE)</f>
        <v>R1011</v>
      </c>
      <c r="O868">
        <f>VLOOKUP($A868,'Hospitalisation Details'!$A:$K,10,FALSE)</f>
        <v>24470</v>
      </c>
      <c r="P868">
        <f>VLOOKUP($A868,'Hospitalisation Details'!$A:$K,11,FALSE)</f>
        <v>56</v>
      </c>
      <c r="Q868" t="str">
        <f>VLOOKUP($A868,'Customer Names'!$A:$E,4,FALSE)</f>
        <v xml:space="preserve"> Chad</v>
      </c>
    </row>
    <row r="869" spans="1:17" x14ac:dyDescent="0.25">
      <c r="A869" s="23" t="s">
        <v>1503</v>
      </c>
      <c r="B869" s="48">
        <f>VLOOKUP($A869,'Medical Examinations'!$A:$J,2,FALSE)</f>
        <v>37.1</v>
      </c>
      <c r="C869" s="48">
        <f>VLOOKUP($A869,'Medical Examinations'!$A:$J,3,FALSE)</f>
        <v>11.21</v>
      </c>
      <c r="D869" s="23" t="str">
        <f>VLOOKUP($A869,'Medical Examinations'!$A:$J,4,FALSE)</f>
        <v>yes</v>
      </c>
      <c r="E869" s="23" t="str">
        <f>VLOOKUP($A869,'Medical Examinations'!$A:$J,5,FALSE)</f>
        <v>No</v>
      </c>
      <c r="F869" s="23" t="str">
        <f>VLOOKUP($A869,'Medical Examinations'!$A:$J,6,FALSE)</f>
        <v>Yes</v>
      </c>
      <c r="G869" s="23">
        <f>VLOOKUP($A869,'Medical Examinations'!$A:$J,7,FALSE)</f>
        <v>1</v>
      </c>
      <c r="H869" s="23" t="str">
        <f>VLOOKUP($A869,'Medical Examinations'!$A:$J,8,FALSE)</f>
        <v>No</v>
      </c>
      <c r="I869" s="23" t="str">
        <f>VLOOKUP($A869,'Medical Examinations'!$A:$J,9,FALSE)</f>
        <v>Obesity</v>
      </c>
      <c r="J869" s="23" t="str">
        <f>VLOOKUP($A869,'Medical Examinations'!$A:$J,10,FALSE)</f>
        <v>Diabetes</v>
      </c>
      <c r="K869">
        <f>VLOOKUP($A869,'Hospitalisation Details'!$A:$K,6,FALSE)</f>
        <v>12347.17</v>
      </c>
      <c r="L869" t="str">
        <f>VLOOKUP($A869,'Hospitalisation Details'!$A:$K,7,FALSE)</f>
        <v>tier - 3</v>
      </c>
      <c r="M869" t="str">
        <f>VLOOKUP($A869,'Hospitalisation Details'!$A:$K,8,FALSE)</f>
        <v>tier - 3</v>
      </c>
      <c r="N869" t="str">
        <f>VLOOKUP($A869,'Hospitalisation Details'!$A:$K,9,FALSE)</f>
        <v>R1011</v>
      </c>
      <c r="O869">
        <f>VLOOKUP($A869,'Hospitalisation Details'!$A:$K,10,FALSE)</f>
        <v>23276</v>
      </c>
      <c r="P869">
        <f>VLOOKUP($A869,'Hospitalisation Details'!$A:$K,11,FALSE)</f>
        <v>59</v>
      </c>
      <c r="Q869" t="str">
        <f>VLOOKUP($A869,'Customer Names'!$A:$E,4,FALSE)</f>
        <v xml:space="preserve"> Mark</v>
      </c>
    </row>
    <row r="870" spans="1:17" x14ac:dyDescent="0.25">
      <c r="A870" s="26" t="s">
        <v>1502</v>
      </c>
      <c r="B870" s="47">
        <f>VLOOKUP($A870,'Medical Examinations'!$A:$J,2,FALSE)</f>
        <v>27.5</v>
      </c>
      <c r="C870" s="47">
        <f>VLOOKUP($A870,'Medical Examinations'!$A:$J,3,FALSE)</f>
        <v>10.62</v>
      </c>
      <c r="D870" s="26" t="str">
        <f>VLOOKUP($A870,'Medical Examinations'!$A:$J,4,FALSE)</f>
        <v>yes</v>
      </c>
      <c r="E870" s="26" t="str">
        <f>VLOOKUP($A870,'Medical Examinations'!$A:$J,5,FALSE)</f>
        <v>No</v>
      </c>
      <c r="F870" s="26" t="str">
        <f>VLOOKUP($A870,'Medical Examinations'!$A:$J,6,FALSE)</f>
        <v>Yes</v>
      </c>
      <c r="G870" s="26">
        <f>VLOOKUP($A870,'Medical Examinations'!$A:$J,7,FALSE)</f>
        <v>1</v>
      </c>
      <c r="H870" s="26" t="str">
        <f>VLOOKUP($A870,'Medical Examinations'!$A:$J,8,FALSE)</f>
        <v>No</v>
      </c>
      <c r="I870" s="26" t="str">
        <f>VLOOKUP($A870,'Medical Examinations'!$A:$J,9,FALSE)</f>
        <v>Overweight</v>
      </c>
      <c r="J870" s="26" t="str">
        <f>VLOOKUP($A870,'Medical Examinations'!$A:$J,10,FALSE)</f>
        <v>Diabetes</v>
      </c>
      <c r="K870">
        <f>VLOOKUP($A870,'Hospitalisation Details'!$A:$K,6,FALSE)</f>
        <v>12333.83</v>
      </c>
      <c r="L870" t="str">
        <f>VLOOKUP($A870,'Hospitalisation Details'!$A:$K,7,FALSE)</f>
        <v>tier - 3</v>
      </c>
      <c r="M870" t="str">
        <f>VLOOKUP($A870,'Hospitalisation Details'!$A:$K,8,FALSE)</f>
        <v>tier - 2</v>
      </c>
      <c r="N870" t="str">
        <f>VLOOKUP($A870,'Hospitalisation Details'!$A:$K,9,FALSE)</f>
        <v>R1011</v>
      </c>
      <c r="O870">
        <f>VLOOKUP($A870,'Hospitalisation Details'!$A:$K,10,FALSE)</f>
        <v>23225</v>
      </c>
      <c r="P870">
        <f>VLOOKUP($A870,'Hospitalisation Details'!$A:$K,11,FALSE)</f>
        <v>59</v>
      </c>
      <c r="Q870" t="str">
        <f>VLOOKUP($A870,'Customer Names'!$A:$E,4,FALSE)</f>
        <v xml:space="preserve"> David</v>
      </c>
    </row>
    <row r="871" spans="1:17" x14ac:dyDescent="0.25">
      <c r="A871" s="23" t="s">
        <v>1501</v>
      </c>
      <c r="B871" s="48">
        <f>VLOOKUP($A871,'Medical Examinations'!$A:$J,2,FALSE)</f>
        <v>24.7</v>
      </c>
      <c r="C871" s="48">
        <f>VLOOKUP($A871,'Medical Examinations'!$A:$J,3,FALSE)</f>
        <v>10.7</v>
      </c>
      <c r="D871" s="23" t="str">
        <f>VLOOKUP($A871,'Medical Examinations'!$A:$J,4,FALSE)</f>
        <v>yes</v>
      </c>
      <c r="E871" s="23" t="str">
        <f>VLOOKUP($A871,'Medical Examinations'!$A:$J,5,FALSE)</f>
        <v>No</v>
      </c>
      <c r="F871" s="23" t="str">
        <f>VLOOKUP($A871,'Medical Examinations'!$A:$J,6,FALSE)</f>
        <v>Yes</v>
      </c>
      <c r="G871" s="23">
        <f>VLOOKUP($A871,'Medical Examinations'!$A:$J,7,FALSE)</f>
        <v>1</v>
      </c>
      <c r="H871" s="23" t="str">
        <f>VLOOKUP($A871,'Medical Examinations'!$A:$J,8,FALSE)</f>
        <v>No</v>
      </c>
      <c r="I871" s="23" t="str">
        <f>VLOOKUP($A871,'Medical Examinations'!$A:$J,9,FALSE)</f>
        <v>Normal Weight</v>
      </c>
      <c r="J871" s="23" t="str">
        <f>VLOOKUP($A871,'Medical Examinations'!$A:$J,10,FALSE)</f>
        <v>Diabetes</v>
      </c>
      <c r="K871">
        <f>VLOOKUP($A871,'Hospitalisation Details'!$A:$K,6,FALSE)</f>
        <v>12323.94</v>
      </c>
      <c r="L871" t="str">
        <f>VLOOKUP($A871,'Hospitalisation Details'!$A:$K,7,FALSE)</f>
        <v>tier - 3</v>
      </c>
      <c r="M871" t="str">
        <f>VLOOKUP($A871,'Hospitalisation Details'!$A:$K,8,FALSE)</f>
        <v>tier - 3</v>
      </c>
      <c r="N871" t="str">
        <f>VLOOKUP($A871,'Hospitalisation Details'!$A:$K,9,FALSE)</f>
        <v>R1017</v>
      </c>
      <c r="O871">
        <f>VLOOKUP($A871,'Hospitalisation Details'!$A:$K,10,FALSE)</f>
        <v>23252</v>
      </c>
      <c r="P871">
        <f>VLOOKUP($A871,'Hospitalisation Details'!$A:$K,11,FALSE)</f>
        <v>59</v>
      </c>
      <c r="Q871" t="str">
        <f>VLOOKUP($A871,'Customer Names'!$A:$E,4,FALSE)</f>
        <v xml:space="preserve"> Matthew R</v>
      </c>
    </row>
    <row r="872" spans="1:17" x14ac:dyDescent="0.25">
      <c r="A872" s="26" t="s">
        <v>1500</v>
      </c>
      <c r="B872" s="47">
        <f>VLOOKUP($A872,'Medical Examinations'!$A:$J,2,FALSE)</f>
        <v>26.78</v>
      </c>
      <c r="C872" s="47">
        <f>VLOOKUP($A872,'Medical Examinations'!$A:$J,3,FALSE)</f>
        <v>10.02</v>
      </c>
      <c r="D872" s="26" t="str">
        <f>VLOOKUP($A872,'Medical Examinations'!$A:$J,4,FALSE)</f>
        <v>yes</v>
      </c>
      <c r="E872" s="26" t="str">
        <f>VLOOKUP($A872,'Medical Examinations'!$A:$J,5,FALSE)</f>
        <v>No</v>
      </c>
      <c r="F872" s="26" t="str">
        <f>VLOOKUP($A872,'Medical Examinations'!$A:$J,6,FALSE)</f>
        <v>Yes</v>
      </c>
      <c r="G872" s="26">
        <f>VLOOKUP($A872,'Medical Examinations'!$A:$J,7,FALSE)</f>
        <v>1</v>
      </c>
      <c r="H872" s="26" t="str">
        <f>VLOOKUP($A872,'Medical Examinations'!$A:$J,8,FALSE)</f>
        <v>No</v>
      </c>
      <c r="I872" s="26" t="str">
        <f>VLOOKUP($A872,'Medical Examinations'!$A:$J,9,FALSE)</f>
        <v>Overweight</v>
      </c>
      <c r="J872" s="26" t="str">
        <f>VLOOKUP($A872,'Medical Examinations'!$A:$J,10,FALSE)</f>
        <v>Diabetes</v>
      </c>
      <c r="K872">
        <f>VLOOKUP($A872,'Hospitalisation Details'!$A:$K,6,FALSE)</f>
        <v>12299.59</v>
      </c>
      <c r="L872" t="str">
        <f>VLOOKUP($A872,'Hospitalisation Details'!$A:$K,7,FALSE)</f>
        <v>tier - 3</v>
      </c>
      <c r="M872" t="str">
        <f>VLOOKUP($A872,'Hospitalisation Details'!$A:$K,8,FALSE)</f>
        <v>tier - 1</v>
      </c>
      <c r="N872" t="str">
        <f>VLOOKUP($A872,'Hospitalisation Details'!$A:$K,9,FALSE)</f>
        <v>R1025</v>
      </c>
      <c r="O872">
        <f>VLOOKUP($A872,'Hospitalisation Details'!$A:$K,10,FALSE)</f>
        <v>23312</v>
      </c>
      <c r="P872">
        <f>VLOOKUP($A872,'Hospitalisation Details'!$A:$K,11,FALSE)</f>
        <v>59</v>
      </c>
      <c r="Q872" t="str">
        <f>VLOOKUP($A872,'Customer Names'!$A:$E,4,FALSE)</f>
        <v xml:space="preserve"> Orla</v>
      </c>
    </row>
    <row r="873" spans="1:17" x14ac:dyDescent="0.25">
      <c r="A873" s="23" t="s">
        <v>1499</v>
      </c>
      <c r="B873" s="48">
        <f>VLOOKUP($A873,'Medical Examinations'!$A:$J,2,FALSE)</f>
        <v>45.8</v>
      </c>
      <c r="C873" s="48">
        <f>VLOOKUP($A873,'Medical Examinations'!$A:$J,3,FALSE)</f>
        <v>4.8499999999999996</v>
      </c>
      <c r="D873" s="23" t="str">
        <f>VLOOKUP($A873,'Medical Examinations'!$A:$J,4,FALSE)</f>
        <v>No</v>
      </c>
      <c r="E873" s="23" t="str">
        <f>VLOOKUP($A873,'Medical Examinations'!$A:$J,5,FALSE)</f>
        <v>No</v>
      </c>
      <c r="F873" s="23" t="str">
        <f>VLOOKUP($A873,'Medical Examinations'!$A:$J,6,FALSE)</f>
        <v>No</v>
      </c>
      <c r="G873" s="23">
        <f>VLOOKUP($A873,'Medical Examinations'!$A:$J,7,FALSE)</f>
        <v>0</v>
      </c>
      <c r="H873" s="23" t="str">
        <f>VLOOKUP($A873,'Medical Examinations'!$A:$J,8,FALSE)</f>
        <v>No</v>
      </c>
      <c r="I873" s="23" t="str">
        <f>VLOOKUP($A873,'Medical Examinations'!$A:$J,9,FALSE)</f>
        <v>Obesity</v>
      </c>
      <c r="J873" s="23" t="str">
        <f>VLOOKUP($A873,'Medical Examinations'!$A:$J,10,FALSE)</f>
        <v>Normal</v>
      </c>
      <c r="K873">
        <f>VLOOKUP($A873,'Hospitalisation Details'!$A:$K,6,FALSE)</f>
        <v>12282.38</v>
      </c>
      <c r="L873" t="str">
        <f>VLOOKUP($A873,'Hospitalisation Details'!$A:$K,7,FALSE)</f>
        <v>tier - 3</v>
      </c>
      <c r="M873" t="str">
        <f>VLOOKUP($A873,'Hospitalisation Details'!$A:$K,8,FALSE)</f>
        <v>tier - 1</v>
      </c>
      <c r="N873" t="str">
        <f>VLOOKUP($A873,'Hospitalisation Details'!$A:$K,9,FALSE)</f>
        <v>R1011</v>
      </c>
      <c r="O873">
        <f>VLOOKUP($A873,'Hospitalisation Details'!$A:$K,10,FALSE)</f>
        <v>33175</v>
      </c>
      <c r="P873">
        <f>VLOOKUP($A873,'Hospitalisation Details'!$A:$K,11,FALSE)</f>
        <v>32</v>
      </c>
      <c r="Q873" t="str">
        <f>VLOOKUP($A873,'Customer Names'!$A:$E,4,FALSE)</f>
        <v xml:space="preserve"> Shaista S</v>
      </c>
    </row>
    <row r="874" spans="1:17" x14ac:dyDescent="0.25">
      <c r="A874" s="26" t="s">
        <v>1498</v>
      </c>
      <c r="B874" s="47">
        <f>VLOOKUP($A874,'Medical Examinations'!$A:$J,2,FALSE)</f>
        <v>29</v>
      </c>
      <c r="C874" s="47">
        <f>VLOOKUP($A874,'Medical Examinations'!$A:$J,3,FALSE)</f>
        <v>4.3899999999999997</v>
      </c>
      <c r="D874" s="26" t="str">
        <f>VLOOKUP($A874,'Medical Examinations'!$A:$J,4,FALSE)</f>
        <v>yes</v>
      </c>
      <c r="E874" s="26" t="str">
        <f>VLOOKUP($A874,'Medical Examinations'!$A:$J,5,FALSE)</f>
        <v>No</v>
      </c>
      <c r="F874" s="26" t="str">
        <f>VLOOKUP($A874,'Medical Examinations'!$A:$J,6,FALSE)</f>
        <v>No</v>
      </c>
      <c r="G874" s="26">
        <f>VLOOKUP($A874,'Medical Examinations'!$A:$J,7,FALSE)</f>
        <v>2</v>
      </c>
      <c r="H874" s="26" t="str">
        <f>VLOOKUP($A874,'Medical Examinations'!$A:$J,8,FALSE)</f>
        <v>No</v>
      </c>
      <c r="I874" s="26" t="str">
        <f>VLOOKUP($A874,'Medical Examinations'!$A:$J,9,FALSE)</f>
        <v>Overweight</v>
      </c>
      <c r="J874" s="26" t="str">
        <f>VLOOKUP($A874,'Medical Examinations'!$A:$J,10,FALSE)</f>
        <v>Normal</v>
      </c>
      <c r="K874">
        <f>VLOOKUP($A874,'Hospitalisation Details'!$A:$K,6,FALSE)</f>
        <v>12282.03</v>
      </c>
      <c r="L874" t="str">
        <f>VLOOKUP($A874,'Hospitalisation Details'!$A:$K,7,FALSE)</f>
        <v>tier - 3</v>
      </c>
      <c r="M874" t="str">
        <f>VLOOKUP($A874,'Hospitalisation Details'!$A:$K,8,FALSE)</f>
        <v>tier - 1</v>
      </c>
      <c r="N874" t="str">
        <f>VLOOKUP($A874,'Hospitalisation Details'!$A:$K,9,FALSE)</f>
        <v>R1025</v>
      </c>
      <c r="O874">
        <f>VLOOKUP($A874,'Hospitalisation Details'!$A:$K,10,FALSE)</f>
        <v>24427</v>
      </c>
      <c r="P874">
        <f>VLOOKUP($A874,'Hospitalisation Details'!$A:$K,11,FALSE)</f>
        <v>56</v>
      </c>
      <c r="Q874" t="str">
        <f>VLOOKUP($A874,'Customer Names'!$A:$E,4,FALSE)</f>
        <v xml:space="preserve"> Emily</v>
      </c>
    </row>
    <row r="875" spans="1:17" x14ac:dyDescent="0.25">
      <c r="A875" s="23" t="s">
        <v>1497</v>
      </c>
      <c r="B875" s="48">
        <f>VLOOKUP($A875,'Medical Examinations'!$A:$J,2,FALSE)</f>
        <v>33.534999999999997</v>
      </c>
      <c r="C875" s="48">
        <f>VLOOKUP($A875,'Medical Examinations'!$A:$J,3,FALSE)</f>
        <v>8.24</v>
      </c>
      <c r="D875" s="23" t="str">
        <f>VLOOKUP($A875,'Medical Examinations'!$A:$J,4,FALSE)</f>
        <v>yes</v>
      </c>
      <c r="E875" s="23" t="str">
        <f>VLOOKUP($A875,'Medical Examinations'!$A:$J,5,FALSE)</f>
        <v>No</v>
      </c>
      <c r="F875" s="23" t="str">
        <f>VLOOKUP($A875,'Medical Examinations'!$A:$J,6,FALSE)</f>
        <v>No</v>
      </c>
      <c r="G875" s="23">
        <f>VLOOKUP($A875,'Medical Examinations'!$A:$J,7,FALSE)</f>
        <v>0</v>
      </c>
      <c r="H875" s="23" t="str">
        <f>VLOOKUP($A875,'Medical Examinations'!$A:$J,8,FALSE)</f>
        <v>No</v>
      </c>
      <c r="I875" s="23" t="str">
        <f>VLOOKUP($A875,'Medical Examinations'!$A:$J,9,FALSE)</f>
        <v>Obesity</v>
      </c>
      <c r="J875" s="23" t="str">
        <f>VLOOKUP($A875,'Medical Examinations'!$A:$J,10,FALSE)</f>
        <v>Diabetes</v>
      </c>
      <c r="K875">
        <f>VLOOKUP($A875,'Hospitalisation Details'!$A:$K,6,FALSE)</f>
        <v>12269.69</v>
      </c>
      <c r="L875" t="str">
        <f>VLOOKUP($A875,'Hospitalisation Details'!$A:$K,7,FALSE)</f>
        <v>tier - 3</v>
      </c>
      <c r="M875" t="str">
        <f>VLOOKUP($A875,'Hospitalisation Details'!$A:$K,8,FALSE)</f>
        <v>tier - 2</v>
      </c>
      <c r="N875" t="str">
        <f>VLOOKUP($A875,'Hospitalisation Details'!$A:$K,9,FALSE)</f>
        <v>R1012</v>
      </c>
      <c r="O875">
        <f>VLOOKUP($A875,'Hospitalisation Details'!$A:$K,10,FALSE)</f>
        <v>24712</v>
      </c>
      <c r="P875">
        <f>VLOOKUP($A875,'Hospitalisation Details'!$A:$K,11,FALSE)</f>
        <v>55</v>
      </c>
      <c r="Q875" t="str">
        <f>VLOOKUP($A875,'Customer Names'!$A:$E,4,FALSE)</f>
        <v xml:space="preserve"> Julie A.</v>
      </c>
    </row>
    <row r="876" spans="1:17" x14ac:dyDescent="0.25">
      <c r="A876" s="26" t="s">
        <v>1496</v>
      </c>
      <c r="B876" s="47">
        <f>VLOOKUP($A876,'Medical Examinations'!$A:$J,2,FALSE)</f>
        <v>32.774999999999999</v>
      </c>
      <c r="C876" s="47">
        <f>VLOOKUP($A876,'Medical Examinations'!$A:$J,3,FALSE)</f>
        <v>9.77</v>
      </c>
      <c r="D876" s="26" t="str">
        <f>VLOOKUP($A876,'Medical Examinations'!$A:$J,4,FALSE)</f>
        <v>yes</v>
      </c>
      <c r="E876" s="26" t="str">
        <f>VLOOKUP($A876,'Medical Examinations'!$A:$J,5,FALSE)</f>
        <v>No</v>
      </c>
      <c r="F876" s="26" t="str">
        <f>VLOOKUP($A876,'Medical Examinations'!$A:$J,6,FALSE)</f>
        <v>No</v>
      </c>
      <c r="G876" s="26">
        <f>VLOOKUP($A876,'Medical Examinations'!$A:$J,7,FALSE)</f>
        <v>0</v>
      </c>
      <c r="H876" s="26" t="str">
        <f>VLOOKUP($A876,'Medical Examinations'!$A:$J,8,FALSE)</f>
        <v>No</v>
      </c>
      <c r="I876" s="26" t="str">
        <f>VLOOKUP($A876,'Medical Examinations'!$A:$J,9,FALSE)</f>
        <v>Obesity</v>
      </c>
      <c r="J876" s="26" t="str">
        <f>VLOOKUP($A876,'Medical Examinations'!$A:$J,10,FALSE)</f>
        <v>Diabetes</v>
      </c>
      <c r="K876">
        <f>VLOOKUP($A876,'Hospitalisation Details'!$A:$K,6,FALSE)</f>
        <v>12268.63</v>
      </c>
      <c r="L876" t="str">
        <f>VLOOKUP($A876,'Hospitalisation Details'!$A:$K,7,FALSE)</f>
        <v>tier - 3</v>
      </c>
      <c r="M876" t="str">
        <f>VLOOKUP($A876,'Hospitalisation Details'!$A:$K,8,FALSE)</f>
        <v>tier - 1</v>
      </c>
      <c r="N876" t="str">
        <f>VLOOKUP($A876,'Hospitalisation Details'!$A:$K,9,FALSE)</f>
        <v>R1012</v>
      </c>
      <c r="O876">
        <f>VLOOKUP($A876,'Hospitalisation Details'!$A:$K,10,FALSE)</f>
        <v>24836</v>
      </c>
      <c r="P876">
        <f>VLOOKUP($A876,'Hospitalisation Details'!$A:$K,11,FALSE)</f>
        <v>55</v>
      </c>
      <c r="Q876" t="str">
        <f>VLOOKUP($A876,'Customer Names'!$A:$E,4,FALSE)</f>
        <v xml:space="preserve"> Megumi</v>
      </c>
    </row>
    <row r="877" spans="1:17" x14ac:dyDescent="0.25">
      <c r="A877" s="23" t="s">
        <v>1495</v>
      </c>
      <c r="B877" s="48">
        <f>VLOOKUP($A877,'Medical Examinations'!$A:$J,2,FALSE)</f>
        <v>37.51</v>
      </c>
      <c r="C877" s="48">
        <f>VLOOKUP($A877,'Medical Examinations'!$A:$J,3,FALSE)</f>
        <v>5.5</v>
      </c>
      <c r="D877" s="23" t="str">
        <f>VLOOKUP($A877,'Medical Examinations'!$A:$J,4,FALSE)</f>
        <v>yes</v>
      </c>
      <c r="E877" s="23" t="str">
        <f>VLOOKUP($A877,'Medical Examinations'!$A:$J,5,FALSE)</f>
        <v>No</v>
      </c>
      <c r="F877" s="23" t="str">
        <f>VLOOKUP($A877,'Medical Examinations'!$A:$J,6,FALSE)</f>
        <v>No</v>
      </c>
      <c r="G877" s="23">
        <f>VLOOKUP($A877,'Medical Examinations'!$A:$J,7,FALSE)</f>
        <v>2</v>
      </c>
      <c r="H877" s="23" t="str">
        <f>VLOOKUP($A877,'Medical Examinations'!$A:$J,8,FALSE)</f>
        <v>No</v>
      </c>
      <c r="I877" s="23" t="str">
        <f>VLOOKUP($A877,'Medical Examinations'!$A:$J,9,FALSE)</f>
        <v>Obesity</v>
      </c>
      <c r="J877" s="23" t="str">
        <f>VLOOKUP($A877,'Medical Examinations'!$A:$J,10,FALSE)</f>
        <v>Normal</v>
      </c>
      <c r="K877">
        <f>VLOOKUP($A877,'Hospitalisation Details'!$A:$K,6,FALSE)</f>
        <v>12265.51</v>
      </c>
      <c r="L877" t="str">
        <f>VLOOKUP($A877,'Hospitalisation Details'!$A:$K,7,FALSE)</f>
        <v>tier - 3</v>
      </c>
      <c r="M877" t="str">
        <f>VLOOKUP($A877,'Hospitalisation Details'!$A:$K,8,FALSE)</f>
        <v>tier - 3</v>
      </c>
      <c r="N877" t="str">
        <f>VLOOKUP($A877,'Hospitalisation Details'!$A:$K,9,FALSE)</f>
        <v>R1013</v>
      </c>
      <c r="O877">
        <f>VLOOKUP($A877,'Hospitalisation Details'!$A:$K,10,FALSE)</f>
        <v>24447</v>
      </c>
      <c r="P877">
        <f>VLOOKUP($A877,'Hospitalisation Details'!$A:$K,11,FALSE)</f>
        <v>56</v>
      </c>
      <c r="Q877" t="str">
        <f>VLOOKUP($A877,'Customer Names'!$A:$E,4,FALSE)</f>
        <v xml:space="preserve"> Skylar</v>
      </c>
    </row>
    <row r="878" spans="1:17" x14ac:dyDescent="0.25">
      <c r="A878" s="26" t="s">
        <v>1494</v>
      </c>
      <c r="B878" s="47">
        <f>VLOOKUP($A878,'Medical Examinations'!$A:$J,2,FALSE)</f>
        <v>39.86</v>
      </c>
      <c r="C878" s="47">
        <f>VLOOKUP($A878,'Medical Examinations'!$A:$J,3,FALSE)</f>
        <v>11.84</v>
      </c>
      <c r="D878" s="26" t="str">
        <f>VLOOKUP($A878,'Medical Examinations'!$A:$J,4,FALSE)</f>
        <v>yes</v>
      </c>
      <c r="E878" s="26" t="str">
        <f>VLOOKUP($A878,'Medical Examinations'!$A:$J,5,FALSE)</f>
        <v>No</v>
      </c>
      <c r="F878" s="26" t="str">
        <f>VLOOKUP($A878,'Medical Examinations'!$A:$J,6,FALSE)</f>
        <v>No</v>
      </c>
      <c r="G878" s="26">
        <f>VLOOKUP($A878,'Medical Examinations'!$A:$J,7,FALSE)</f>
        <v>1</v>
      </c>
      <c r="H878" s="26" t="str">
        <f>VLOOKUP($A878,'Medical Examinations'!$A:$J,8,FALSE)</f>
        <v>No</v>
      </c>
      <c r="I878" s="26" t="str">
        <f>VLOOKUP($A878,'Medical Examinations'!$A:$J,9,FALSE)</f>
        <v>Obesity</v>
      </c>
      <c r="J878" s="26" t="str">
        <f>VLOOKUP($A878,'Medical Examinations'!$A:$J,10,FALSE)</f>
        <v>Diabetes</v>
      </c>
      <c r="K878">
        <f>VLOOKUP($A878,'Hospitalisation Details'!$A:$K,6,FALSE)</f>
        <v>12255.04</v>
      </c>
      <c r="L878" t="str">
        <f>VLOOKUP($A878,'Hospitalisation Details'!$A:$K,7,FALSE)</f>
        <v>tier - 3</v>
      </c>
      <c r="M878" t="str">
        <f>VLOOKUP($A878,'Hospitalisation Details'!$A:$K,8,FALSE)</f>
        <v>tier - 2</v>
      </c>
      <c r="N878" t="str">
        <f>VLOOKUP($A878,'Hospitalisation Details'!$A:$K,9,FALSE)</f>
        <v>R1026</v>
      </c>
      <c r="O878">
        <f>VLOOKUP($A878,'Hospitalisation Details'!$A:$K,10,FALSE)</f>
        <v>31637</v>
      </c>
      <c r="P878">
        <f>VLOOKUP($A878,'Hospitalisation Details'!$A:$K,11,FALSE)</f>
        <v>36</v>
      </c>
      <c r="Q878" t="str">
        <f>VLOOKUP($A878,'Customer Names'!$A:$E,4,FALSE)</f>
        <v xml:space="preserve"> Victoria</v>
      </c>
    </row>
    <row r="879" spans="1:17" x14ac:dyDescent="0.25">
      <c r="A879" s="23" t="s">
        <v>1493</v>
      </c>
      <c r="B879" s="48">
        <f>VLOOKUP($A879,'Medical Examinations'!$A:$J,2,FALSE)</f>
        <v>42.13</v>
      </c>
      <c r="C879" s="48">
        <f>VLOOKUP($A879,'Medical Examinations'!$A:$J,3,FALSE)</f>
        <v>4.66</v>
      </c>
      <c r="D879" s="23" t="str">
        <f>VLOOKUP($A879,'Medical Examinations'!$A:$J,4,FALSE)</f>
        <v>No</v>
      </c>
      <c r="E879" s="23" t="str">
        <f>VLOOKUP($A879,'Medical Examinations'!$A:$J,5,FALSE)</f>
        <v>No</v>
      </c>
      <c r="F879" s="23" t="str">
        <f>VLOOKUP($A879,'Medical Examinations'!$A:$J,6,FALSE)</f>
        <v>No</v>
      </c>
      <c r="G879" s="23">
        <f>VLOOKUP($A879,'Medical Examinations'!$A:$J,7,FALSE)</f>
        <v>0</v>
      </c>
      <c r="H879" s="23" t="str">
        <f>VLOOKUP($A879,'Medical Examinations'!$A:$J,8,FALSE)</f>
        <v>No</v>
      </c>
      <c r="I879" s="23" t="str">
        <f>VLOOKUP($A879,'Medical Examinations'!$A:$J,9,FALSE)</f>
        <v>Obesity</v>
      </c>
      <c r="J879" s="23" t="str">
        <f>VLOOKUP($A879,'Medical Examinations'!$A:$J,10,FALSE)</f>
        <v>Normal</v>
      </c>
      <c r="K879">
        <f>VLOOKUP($A879,'Hospitalisation Details'!$A:$K,6,FALSE)</f>
        <v>12254.44</v>
      </c>
      <c r="L879" t="str">
        <f>VLOOKUP($A879,'Hospitalisation Details'!$A:$K,7,FALSE)</f>
        <v>tier - 3</v>
      </c>
      <c r="M879" t="str">
        <f>VLOOKUP($A879,'Hospitalisation Details'!$A:$K,8,FALSE)</f>
        <v>tier - 3</v>
      </c>
      <c r="N879" t="str">
        <f>VLOOKUP($A879,'Hospitalisation Details'!$A:$K,9,FALSE)</f>
        <v>R1026</v>
      </c>
      <c r="O879">
        <f>VLOOKUP($A879,'Hospitalisation Details'!$A:$K,10,FALSE)</f>
        <v>32835</v>
      </c>
      <c r="P879">
        <f>VLOOKUP($A879,'Hospitalisation Details'!$A:$K,11,FALSE)</f>
        <v>33</v>
      </c>
      <c r="Q879" t="str">
        <f>VLOOKUP($A879,'Customer Names'!$A:$E,4,FALSE)</f>
        <v xml:space="preserve"> Amanda L</v>
      </c>
    </row>
    <row r="880" spans="1:17" x14ac:dyDescent="0.25">
      <c r="A880" s="26" t="s">
        <v>1492</v>
      </c>
      <c r="B880" s="47">
        <f>VLOOKUP($A880,'Medical Examinations'!$A:$J,2,FALSE)</f>
        <v>35.99</v>
      </c>
      <c r="C880" s="47">
        <f>VLOOKUP($A880,'Medical Examinations'!$A:$J,3,FALSE)</f>
        <v>11.11</v>
      </c>
      <c r="D880" s="26" t="str">
        <f>VLOOKUP($A880,'Medical Examinations'!$A:$J,4,FALSE)</f>
        <v>No</v>
      </c>
      <c r="E880" s="26" t="str">
        <f>VLOOKUP($A880,'Medical Examinations'!$A:$J,5,FALSE)</f>
        <v>No</v>
      </c>
      <c r="F880" s="26" t="str">
        <f>VLOOKUP($A880,'Medical Examinations'!$A:$J,6,FALSE)</f>
        <v>No</v>
      </c>
      <c r="G880" s="26">
        <f>VLOOKUP($A880,'Medical Examinations'!$A:$J,7,FALSE)</f>
        <v>0</v>
      </c>
      <c r="H880" s="26" t="str">
        <f>VLOOKUP($A880,'Medical Examinations'!$A:$J,8,FALSE)</f>
        <v>No</v>
      </c>
      <c r="I880" s="26" t="str">
        <f>VLOOKUP($A880,'Medical Examinations'!$A:$J,9,FALSE)</f>
        <v>Obesity</v>
      </c>
      <c r="J880" s="26" t="str">
        <f>VLOOKUP($A880,'Medical Examinations'!$A:$J,10,FALSE)</f>
        <v>Diabetes</v>
      </c>
      <c r="K880">
        <f>VLOOKUP($A880,'Hospitalisation Details'!$A:$K,6,FALSE)</f>
        <v>12245.17</v>
      </c>
      <c r="L880" t="str">
        <f>VLOOKUP($A880,'Hospitalisation Details'!$A:$K,7,FALSE)</f>
        <v>tier - 3</v>
      </c>
      <c r="M880" t="str">
        <f>VLOOKUP($A880,'Hospitalisation Details'!$A:$K,8,FALSE)</f>
        <v>tier - 1</v>
      </c>
      <c r="N880" t="str">
        <f>VLOOKUP($A880,'Hospitalisation Details'!$A:$K,9,FALSE)</f>
        <v>R1012</v>
      </c>
      <c r="O880">
        <f>VLOOKUP($A880,'Hospitalisation Details'!$A:$K,10,FALSE)</f>
        <v>27203</v>
      </c>
      <c r="P880">
        <f>VLOOKUP($A880,'Hospitalisation Details'!$A:$K,11,FALSE)</f>
        <v>48</v>
      </c>
      <c r="Q880" t="str">
        <f>VLOOKUP($A880,'Customer Names'!$A:$E,4,FALSE)</f>
        <v xml:space="preserve"> Renee</v>
      </c>
    </row>
    <row r="881" spans="1:17" x14ac:dyDescent="0.25">
      <c r="A881" s="23" t="s">
        <v>1491</v>
      </c>
      <c r="B881" s="48">
        <f>VLOOKUP($A881,'Medical Examinations'!$A:$J,2,FALSE)</f>
        <v>35.200000000000003</v>
      </c>
      <c r="C881" s="48">
        <f>VLOOKUP($A881,'Medical Examinations'!$A:$J,3,FALSE)</f>
        <v>7.72</v>
      </c>
      <c r="D881" s="23" t="str">
        <f>VLOOKUP($A881,'Medical Examinations'!$A:$J,4,FALSE)</f>
        <v>yes</v>
      </c>
      <c r="E881" s="23" t="str">
        <f>VLOOKUP($A881,'Medical Examinations'!$A:$J,5,FALSE)</f>
        <v>No</v>
      </c>
      <c r="F881" s="23" t="str">
        <f>VLOOKUP($A881,'Medical Examinations'!$A:$J,6,FALSE)</f>
        <v>Yes</v>
      </c>
      <c r="G881" s="23">
        <f>VLOOKUP($A881,'Medical Examinations'!$A:$J,7,FALSE)</f>
        <v>1</v>
      </c>
      <c r="H881" s="23" t="str">
        <f>VLOOKUP($A881,'Medical Examinations'!$A:$J,8,FALSE)</f>
        <v>No</v>
      </c>
      <c r="I881" s="23" t="str">
        <f>VLOOKUP($A881,'Medical Examinations'!$A:$J,9,FALSE)</f>
        <v>Obesity</v>
      </c>
      <c r="J881" s="23" t="str">
        <f>VLOOKUP($A881,'Medical Examinations'!$A:$J,10,FALSE)</f>
        <v>Diabetes</v>
      </c>
      <c r="K881">
        <f>VLOOKUP($A881,'Hospitalisation Details'!$A:$K,6,FALSE)</f>
        <v>12244.53</v>
      </c>
      <c r="L881" t="str">
        <f>VLOOKUP($A881,'Hospitalisation Details'!$A:$K,7,FALSE)</f>
        <v>tier - 3</v>
      </c>
      <c r="M881" t="str">
        <f>VLOOKUP($A881,'Hospitalisation Details'!$A:$K,8,FALSE)</f>
        <v>tier - 1</v>
      </c>
      <c r="N881" t="str">
        <f>VLOOKUP($A881,'Hospitalisation Details'!$A:$K,9,FALSE)</f>
        <v>R1013</v>
      </c>
      <c r="O881">
        <f>VLOOKUP($A881,'Hospitalisation Details'!$A:$K,10,FALSE)</f>
        <v>23209</v>
      </c>
      <c r="P881">
        <f>VLOOKUP($A881,'Hospitalisation Details'!$A:$K,11,FALSE)</f>
        <v>59</v>
      </c>
      <c r="Q881" t="str">
        <f>VLOOKUP($A881,'Customer Names'!$A:$E,4,FALSE)</f>
        <v xml:space="preserve"> Nellie A.</v>
      </c>
    </row>
    <row r="882" spans="1:17" x14ac:dyDescent="0.25">
      <c r="A882" s="26" t="s">
        <v>1490</v>
      </c>
      <c r="B882" s="47">
        <f>VLOOKUP($A882,'Medical Examinations'!$A:$J,2,FALSE)</f>
        <v>29.91</v>
      </c>
      <c r="C882" s="47">
        <f>VLOOKUP($A882,'Medical Examinations'!$A:$J,3,FALSE)</f>
        <v>5.55</v>
      </c>
      <c r="D882" s="26" t="str">
        <f>VLOOKUP($A882,'Medical Examinations'!$A:$J,4,FALSE)</f>
        <v>yes</v>
      </c>
      <c r="E882" s="26" t="str">
        <f>VLOOKUP($A882,'Medical Examinations'!$A:$J,5,FALSE)</f>
        <v>No</v>
      </c>
      <c r="F882" s="26" t="str">
        <f>VLOOKUP($A882,'Medical Examinations'!$A:$J,6,FALSE)</f>
        <v>No</v>
      </c>
      <c r="G882" s="26">
        <f>VLOOKUP($A882,'Medical Examinations'!$A:$J,7,FALSE)</f>
        <v>2</v>
      </c>
      <c r="H882" s="26" t="str">
        <f>VLOOKUP($A882,'Medical Examinations'!$A:$J,8,FALSE)</f>
        <v>No</v>
      </c>
      <c r="I882" s="26" t="str">
        <f>VLOOKUP($A882,'Medical Examinations'!$A:$J,9,FALSE)</f>
        <v>Overweight</v>
      </c>
      <c r="J882" s="26" t="str">
        <f>VLOOKUP($A882,'Medical Examinations'!$A:$J,10,FALSE)</f>
        <v>Normal</v>
      </c>
      <c r="K882">
        <f>VLOOKUP($A882,'Hospitalisation Details'!$A:$K,6,FALSE)</f>
        <v>12237.73</v>
      </c>
      <c r="L882" t="str">
        <f>VLOOKUP($A882,'Hospitalisation Details'!$A:$K,7,FALSE)</f>
        <v>tier - 3</v>
      </c>
      <c r="M882" t="str">
        <f>VLOOKUP($A882,'Hospitalisation Details'!$A:$K,8,FALSE)</f>
        <v>tier - 3</v>
      </c>
      <c r="N882" t="str">
        <f>VLOOKUP($A882,'Hospitalisation Details'!$A:$K,9,FALSE)</f>
        <v>R1012</v>
      </c>
      <c r="O882">
        <f>VLOOKUP($A882,'Hospitalisation Details'!$A:$K,10,FALSE)</f>
        <v>24317</v>
      </c>
      <c r="P882">
        <f>VLOOKUP($A882,'Hospitalisation Details'!$A:$K,11,FALSE)</f>
        <v>56</v>
      </c>
      <c r="Q882" t="str">
        <f>VLOOKUP($A882,'Customer Names'!$A:$E,4,FALSE)</f>
        <v xml:space="preserve"> Tamara</v>
      </c>
    </row>
    <row r="883" spans="1:17" x14ac:dyDescent="0.25">
      <c r="A883" s="23" t="s">
        <v>1489</v>
      </c>
      <c r="B883" s="48">
        <f>VLOOKUP($A883,'Medical Examinations'!$A:$J,2,FALSE)</f>
        <v>36.479999999999997</v>
      </c>
      <c r="C883" s="48">
        <f>VLOOKUP($A883,'Medical Examinations'!$A:$J,3,FALSE)</f>
        <v>5.05</v>
      </c>
      <c r="D883" s="23" t="str">
        <f>VLOOKUP($A883,'Medical Examinations'!$A:$J,4,FALSE)</f>
        <v>yes</v>
      </c>
      <c r="E883" s="23" t="str">
        <f>VLOOKUP($A883,'Medical Examinations'!$A:$J,5,FALSE)</f>
        <v>No</v>
      </c>
      <c r="F883" s="23" t="str">
        <f>VLOOKUP($A883,'Medical Examinations'!$A:$J,6,FALSE)</f>
        <v>No</v>
      </c>
      <c r="G883" s="23">
        <f>VLOOKUP($A883,'Medical Examinations'!$A:$J,7,FALSE)</f>
        <v>1</v>
      </c>
      <c r="H883" s="23" t="str">
        <f>VLOOKUP($A883,'Medical Examinations'!$A:$J,8,FALSE)</f>
        <v>No</v>
      </c>
      <c r="I883" s="23" t="str">
        <f>VLOOKUP($A883,'Medical Examinations'!$A:$J,9,FALSE)</f>
        <v>Obesity</v>
      </c>
      <c r="J883" s="23" t="str">
        <f>VLOOKUP($A883,'Medical Examinations'!$A:$J,10,FALSE)</f>
        <v>Normal</v>
      </c>
      <c r="K883">
        <f>VLOOKUP($A883,'Hospitalisation Details'!$A:$K,6,FALSE)</f>
        <v>12235.84</v>
      </c>
      <c r="L883" t="str">
        <f>VLOOKUP($A883,'Hospitalisation Details'!$A:$K,7,FALSE)</f>
        <v>tier - 3</v>
      </c>
      <c r="M883" t="str">
        <f>VLOOKUP($A883,'Hospitalisation Details'!$A:$K,8,FALSE)</f>
        <v>tier - 3</v>
      </c>
      <c r="N883" t="str">
        <f>VLOOKUP($A883,'Hospitalisation Details'!$A:$K,9,FALSE)</f>
        <v>R1012</v>
      </c>
      <c r="O883">
        <f>VLOOKUP($A883,'Hospitalisation Details'!$A:$K,10,FALSE)</f>
        <v>23665</v>
      </c>
      <c r="P883">
        <f>VLOOKUP($A883,'Hospitalisation Details'!$A:$K,11,FALSE)</f>
        <v>58</v>
      </c>
      <c r="Q883" t="str">
        <f>VLOOKUP($A883,'Customer Names'!$A:$E,4,FALSE)</f>
        <v xml:space="preserve"> Joan</v>
      </c>
    </row>
    <row r="884" spans="1:17" x14ac:dyDescent="0.25">
      <c r="A884" s="26" t="s">
        <v>1488</v>
      </c>
      <c r="B884" s="47">
        <f>VLOOKUP($A884,'Medical Examinations'!$A:$J,2,FALSE)</f>
        <v>27.5</v>
      </c>
      <c r="C884" s="47">
        <f>VLOOKUP($A884,'Medical Examinations'!$A:$J,3,FALSE)</f>
        <v>8.69</v>
      </c>
      <c r="D884" s="26" t="str">
        <f>VLOOKUP($A884,'Medical Examinations'!$A:$J,4,FALSE)</f>
        <v>yes</v>
      </c>
      <c r="E884" s="26" t="str">
        <f>VLOOKUP($A884,'Medical Examinations'!$A:$J,5,FALSE)</f>
        <v>No</v>
      </c>
      <c r="F884" s="26" t="str">
        <f>VLOOKUP($A884,'Medical Examinations'!$A:$J,6,FALSE)</f>
        <v>Yes</v>
      </c>
      <c r="G884" s="26">
        <f>VLOOKUP($A884,'Medical Examinations'!$A:$J,7,FALSE)</f>
        <v>1</v>
      </c>
      <c r="H884" s="26" t="str">
        <f>VLOOKUP($A884,'Medical Examinations'!$A:$J,8,FALSE)</f>
        <v>No</v>
      </c>
      <c r="I884" s="26" t="str">
        <f>VLOOKUP($A884,'Medical Examinations'!$A:$J,9,FALSE)</f>
        <v>Overweight</v>
      </c>
      <c r="J884" s="26" t="str">
        <f>VLOOKUP($A884,'Medical Examinations'!$A:$J,10,FALSE)</f>
        <v>Diabetes</v>
      </c>
      <c r="K884">
        <f>VLOOKUP($A884,'Hospitalisation Details'!$A:$K,6,FALSE)</f>
        <v>12233.83</v>
      </c>
      <c r="L884" t="str">
        <f>VLOOKUP($A884,'Hospitalisation Details'!$A:$K,7,FALSE)</f>
        <v>tier - 3</v>
      </c>
      <c r="M884" t="str">
        <f>VLOOKUP($A884,'Hospitalisation Details'!$A:$K,8,FALSE)</f>
        <v>tier - 1</v>
      </c>
      <c r="N884" t="str">
        <f>VLOOKUP($A884,'Hospitalisation Details'!$A:$K,9,FALSE)</f>
        <v>R1011</v>
      </c>
      <c r="O884">
        <f>VLOOKUP($A884,'Hospitalisation Details'!$A:$K,10,FALSE)</f>
        <v>23211</v>
      </c>
      <c r="P884">
        <f>VLOOKUP($A884,'Hospitalisation Details'!$A:$K,11,FALSE)</f>
        <v>59</v>
      </c>
      <c r="Q884" t="str">
        <f>VLOOKUP($A884,'Customer Names'!$A:$E,4,FALSE)</f>
        <v xml:space="preserve"> Aimee J.</v>
      </c>
    </row>
    <row r="885" spans="1:17" x14ac:dyDescent="0.25">
      <c r="A885" s="23" t="s">
        <v>1487</v>
      </c>
      <c r="B885" s="48">
        <f>VLOOKUP($A885,'Medical Examinations'!$A:$J,2,FALSE)</f>
        <v>33.44</v>
      </c>
      <c r="C885" s="48">
        <f>VLOOKUP($A885,'Medical Examinations'!$A:$J,3,FALSE)</f>
        <v>5.9</v>
      </c>
      <c r="D885" s="23" t="str">
        <f>VLOOKUP($A885,'Medical Examinations'!$A:$J,4,FALSE)</f>
        <v>yes</v>
      </c>
      <c r="E885" s="23" t="str">
        <f>VLOOKUP($A885,'Medical Examinations'!$A:$J,5,FALSE)</f>
        <v>No</v>
      </c>
      <c r="F885" s="23" t="str">
        <f>VLOOKUP($A885,'Medical Examinations'!$A:$J,6,FALSE)</f>
        <v>No</v>
      </c>
      <c r="G885" s="23">
        <f>VLOOKUP($A885,'Medical Examinations'!$A:$J,7,FALSE)</f>
        <v>1</v>
      </c>
      <c r="H885" s="23" t="str">
        <f>VLOOKUP($A885,'Medical Examinations'!$A:$J,8,FALSE)</f>
        <v>No</v>
      </c>
      <c r="I885" s="23" t="str">
        <f>VLOOKUP($A885,'Medical Examinations'!$A:$J,9,FALSE)</f>
        <v>Obesity</v>
      </c>
      <c r="J885" s="23" t="str">
        <f>VLOOKUP($A885,'Medical Examinations'!$A:$J,10,FALSE)</f>
        <v>Prediabetes</v>
      </c>
      <c r="K885">
        <f>VLOOKUP($A885,'Hospitalisation Details'!$A:$K,6,FALSE)</f>
        <v>12231.61</v>
      </c>
      <c r="L885" t="str">
        <f>VLOOKUP($A885,'Hospitalisation Details'!$A:$K,7,FALSE)</f>
        <v>tier - 3</v>
      </c>
      <c r="M885" t="str">
        <f>VLOOKUP($A885,'Hospitalisation Details'!$A:$K,8,FALSE)</f>
        <v>tier - 3</v>
      </c>
      <c r="N885" t="str">
        <f>VLOOKUP($A885,'Hospitalisation Details'!$A:$K,9,FALSE)</f>
        <v>R1012</v>
      </c>
      <c r="O885">
        <f>VLOOKUP($A885,'Hospitalisation Details'!$A:$K,10,FALSE)</f>
        <v>23552</v>
      </c>
      <c r="P885">
        <f>VLOOKUP($A885,'Hospitalisation Details'!$A:$K,11,FALSE)</f>
        <v>58</v>
      </c>
      <c r="Q885" t="str">
        <f>VLOOKUP($A885,'Customer Names'!$A:$E,4,FALSE)</f>
        <v xml:space="preserve"> Suzanne</v>
      </c>
    </row>
    <row r="886" spans="1:17" x14ac:dyDescent="0.25">
      <c r="A886" s="26" t="s">
        <v>1486</v>
      </c>
      <c r="B886" s="47">
        <f>VLOOKUP($A886,'Medical Examinations'!$A:$J,2,FALSE)</f>
        <v>28.215</v>
      </c>
      <c r="C886" s="47">
        <f>VLOOKUP($A886,'Medical Examinations'!$A:$J,3,FALSE)</f>
        <v>6.29</v>
      </c>
      <c r="D886" s="26" t="str">
        <f>VLOOKUP($A886,'Medical Examinations'!$A:$J,4,FALSE)</f>
        <v>yes</v>
      </c>
      <c r="E886" s="26" t="str">
        <f>VLOOKUP($A886,'Medical Examinations'!$A:$J,5,FALSE)</f>
        <v>No</v>
      </c>
      <c r="F886" s="26" t="str">
        <f>VLOOKUP($A886,'Medical Examinations'!$A:$J,6,FALSE)</f>
        <v>No</v>
      </c>
      <c r="G886" s="26">
        <f>VLOOKUP($A886,'Medical Examinations'!$A:$J,7,FALSE)</f>
        <v>1</v>
      </c>
      <c r="H886" s="26" t="str">
        <f>VLOOKUP($A886,'Medical Examinations'!$A:$J,8,FALSE)</f>
        <v>No</v>
      </c>
      <c r="I886" s="26" t="str">
        <f>VLOOKUP($A886,'Medical Examinations'!$A:$J,9,FALSE)</f>
        <v>Overweight</v>
      </c>
      <c r="J886" s="26" t="str">
        <f>VLOOKUP($A886,'Medical Examinations'!$A:$J,10,FALSE)</f>
        <v>Prediabetes</v>
      </c>
      <c r="K886">
        <f>VLOOKUP($A886,'Hospitalisation Details'!$A:$K,6,FALSE)</f>
        <v>12224.35</v>
      </c>
      <c r="L886" t="str">
        <f>VLOOKUP($A886,'Hospitalisation Details'!$A:$K,7,FALSE)</f>
        <v>tier - 3</v>
      </c>
      <c r="M886" t="str">
        <f>VLOOKUP($A886,'Hospitalisation Details'!$A:$K,8,FALSE)</f>
        <v>tier - 1</v>
      </c>
      <c r="N886" t="str">
        <f>VLOOKUP($A886,'Hospitalisation Details'!$A:$K,9,FALSE)</f>
        <v>R1012</v>
      </c>
      <c r="O886">
        <f>VLOOKUP($A886,'Hospitalisation Details'!$A:$K,10,FALSE)</f>
        <v>23560</v>
      </c>
      <c r="P886">
        <f>VLOOKUP($A886,'Hospitalisation Details'!$A:$K,11,FALSE)</f>
        <v>58</v>
      </c>
      <c r="Q886" t="str">
        <f>VLOOKUP($A886,'Customer Names'!$A:$E,4,FALSE)</f>
        <v xml:space="preserve"> Kristin A.</v>
      </c>
    </row>
    <row r="887" spans="1:17" x14ac:dyDescent="0.25">
      <c r="A887" s="23" t="s">
        <v>1485</v>
      </c>
      <c r="B887" s="48">
        <f>VLOOKUP($A887,'Medical Examinations'!$A:$J,2,FALSE)</f>
        <v>27.17</v>
      </c>
      <c r="C887" s="48">
        <f>VLOOKUP($A887,'Medical Examinations'!$A:$J,3,FALSE)</f>
        <v>5.84</v>
      </c>
      <c r="D887" s="23" t="str">
        <f>VLOOKUP($A887,'Medical Examinations'!$A:$J,4,FALSE)</f>
        <v>yes</v>
      </c>
      <c r="E887" s="23" t="str">
        <f>VLOOKUP($A887,'Medical Examinations'!$A:$J,5,FALSE)</f>
        <v>No</v>
      </c>
      <c r="F887" s="23" t="str">
        <f>VLOOKUP($A887,'Medical Examinations'!$A:$J,6,FALSE)</f>
        <v>No</v>
      </c>
      <c r="G887" s="23">
        <f>VLOOKUP($A887,'Medical Examinations'!$A:$J,7,FALSE)</f>
        <v>1</v>
      </c>
      <c r="H887" s="23" t="str">
        <f>VLOOKUP($A887,'Medical Examinations'!$A:$J,8,FALSE)</f>
        <v>No</v>
      </c>
      <c r="I887" s="23" t="str">
        <f>VLOOKUP($A887,'Medical Examinations'!$A:$J,9,FALSE)</f>
        <v>Overweight</v>
      </c>
      <c r="J887" s="23" t="str">
        <f>VLOOKUP($A887,'Medical Examinations'!$A:$J,10,FALSE)</f>
        <v>Prediabetes</v>
      </c>
      <c r="K887">
        <f>VLOOKUP($A887,'Hospitalisation Details'!$A:$K,6,FALSE)</f>
        <v>12222.9</v>
      </c>
      <c r="L887" t="str">
        <f>VLOOKUP($A887,'Hospitalisation Details'!$A:$K,7,FALSE)</f>
        <v>tier - 3</v>
      </c>
      <c r="M887" t="str">
        <f>VLOOKUP($A887,'Hospitalisation Details'!$A:$K,8,FALSE)</f>
        <v>tier - 2</v>
      </c>
      <c r="N887" t="str">
        <f>VLOOKUP($A887,'Hospitalisation Details'!$A:$K,9,FALSE)</f>
        <v>R1012</v>
      </c>
      <c r="O887">
        <f>VLOOKUP($A887,'Hospitalisation Details'!$A:$K,10,FALSE)</f>
        <v>23578</v>
      </c>
      <c r="P887">
        <f>VLOOKUP($A887,'Hospitalisation Details'!$A:$K,11,FALSE)</f>
        <v>58</v>
      </c>
      <c r="Q887" t="str">
        <f>VLOOKUP($A887,'Customer Names'!$A:$E,4,FALSE)</f>
        <v xml:space="preserve"> Bronwyn</v>
      </c>
    </row>
    <row r="888" spans="1:17" x14ac:dyDescent="0.25">
      <c r="A888" s="26" t="s">
        <v>1484</v>
      </c>
      <c r="B888" s="47">
        <f>VLOOKUP($A888,'Medical Examinations'!$A:$J,2,FALSE)</f>
        <v>35.380000000000003</v>
      </c>
      <c r="C888" s="47">
        <f>VLOOKUP($A888,'Medical Examinations'!$A:$J,3,FALSE)</f>
        <v>6.12</v>
      </c>
      <c r="D888" s="26" t="str">
        <f>VLOOKUP($A888,'Medical Examinations'!$A:$J,4,FALSE)</f>
        <v>No</v>
      </c>
      <c r="E888" s="26" t="str">
        <f>VLOOKUP($A888,'Medical Examinations'!$A:$J,5,FALSE)</f>
        <v>No</v>
      </c>
      <c r="F888" s="26" t="str">
        <f>VLOOKUP($A888,'Medical Examinations'!$A:$J,6,FALSE)</f>
        <v>No</v>
      </c>
      <c r="G888" s="26">
        <f>VLOOKUP($A888,'Medical Examinations'!$A:$J,7,FALSE)</f>
        <v>0</v>
      </c>
      <c r="H888" s="26" t="str">
        <f>VLOOKUP($A888,'Medical Examinations'!$A:$J,8,FALSE)</f>
        <v>No</v>
      </c>
      <c r="I888" s="26" t="str">
        <f>VLOOKUP($A888,'Medical Examinations'!$A:$J,9,FALSE)</f>
        <v>Obesity</v>
      </c>
      <c r="J888" s="26" t="str">
        <f>VLOOKUP($A888,'Medical Examinations'!$A:$J,10,FALSE)</f>
        <v>Prediabetes</v>
      </c>
      <c r="K888">
        <f>VLOOKUP($A888,'Hospitalisation Details'!$A:$K,6,FALSE)</f>
        <v>12218.7</v>
      </c>
      <c r="L888" t="str">
        <f>VLOOKUP($A888,'Hospitalisation Details'!$A:$K,7,FALSE)</f>
        <v>tier - 3</v>
      </c>
      <c r="M888" t="str">
        <f>VLOOKUP($A888,'Hospitalisation Details'!$A:$K,8,FALSE)</f>
        <v>tier - 1</v>
      </c>
      <c r="N888" t="str">
        <f>VLOOKUP($A888,'Hospitalisation Details'!$A:$K,9,FALSE)</f>
        <v>R1012</v>
      </c>
      <c r="O888">
        <f>VLOOKUP($A888,'Hospitalisation Details'!$A:$K,10,FALSE)</f>
        <v>28351</v>
      </c>
      <c r="P888">
        <f>VLOOKUP($A888,'Hospitalisation Details'!$A:$K,11,FALSE)</f>
        <v>45</v>
      </c>
      <c r="Q888" t="str">
        <f>VLOOKUP($A888,'Customer Names'!$A:$E,4,FALSE)</f>
        <v xml:space="preserve"> Taylor J</v>
      </c>
    </row>
    <row r="889" spans="1:17" x14ac:dyDescent="0.25">
      <c r="A889" s="23" t="s">
        <v>1483</v>
      </c>
      <c r="B889" s="48">
        <f>VLOOKUP($A889,'Medical Examinations'!$A:$J,2,FALSE)</f>
        <v>43.48</v>
      </c>
      <c r="C889" s="48">
        <f>VLOOKUP($A889,'Medical Examinations'!$A:$J,3,FALSE)</f>
        <v>6.24</v>
      </c>
      <c r="D889" s="23" t="str">
        <f>VLOOKUP($A889,'Medical Examinations'!$A:$J,4,FALSE)</f>
        <v>No</v>
      </c>
      <c r="E889" s="23" t="str">
        <f>VLOOKUP($A889,'Medical Examinations'!$A:$J,5,FALSE)</f>
        <v>No</v>
      </c>
      <c r="F889" s="23" t="str">
        <f>VLOOKUP($A889,'Medical Examinations'!$A:$J,6,FALSE)</f>
        <v>No</v>
      </c>
      <c r="G889" s="23">
        <f>VLOOKUP($A889,'Medical Examinations'!$A:$J,7,FALSE)</f>
        <v>0</v>
      </c>
      <c r="H889" s="23" t="str">
        <f>VLOOKUP($A889,'Medical Examinations'!$A:$J,8,FALSE)</f>
        <v>No</v>
      </c>
      <c r="I889" s="23" t="str">
        <f>VLOOKUP($A889,'Medical Examinations'!$A:$J,9,FALSE)</f>
        <v>Obesity</v>
      </c>
      <c r="J889" s="23" t="str">
        <f>VLOOKUP($A889,'Medical Examinations'!$A:$J,10,FALSE)</f>
        <v>Prediabetes</v>
      </c>
      <c r="K889">
        <f>VLOOKUP($A889,'Hospitalisation Details'!$A:$K,6,FALSE)</f>
        <v>12198.64</v>
      </c>
      <c r="L889" t="str">
        <f>VLOOKUP($A889,'Hospitalisation Details'!$A:$K,7,FALSE)</f>
        <v>tier - 3</v>
      </c>
      <c r="M889" t="str">
        <f>VLOOKUP($A889,'Hospitalisation Details'!$A:$K,8,FALSE)</f>
        <v>tier - 3</v>
      </c>
      <c r="N889" t="str">
        <f>VLOOKUP($A889,'Hospitalisation Details'!$A:$K,9,FALSE)</f>
        <v>R1026</v>
      </c>
      <c r="O889">
        <f>VLOOKUP($A889,'Hospitalisation Details'!$A:$K,10,FALSE)</f>
        <v>33479</v>
      </c>
      <c r="P889">
        <f>VLOOKUP($A889,'Hospitalisation Details'!$A:$K,11,FALSE)</f>
        <v>31</v>
      </c>
      <c r="Q889" t="str">
        <f>VLOOKUP($A889,'Customer Names'!$A:$E,4,FALSE)</f>
        <v xml:space="preserve"> Kimberly M.</v>
      </c>
    </row>
    <row r="890" spans="1:17" x14ac:dyDescent="0.25">
      <c r="A890" s="26" t="s">
        <v>1482</v>
      </c>
      <c r="B890" s="47">
        <f>VLOOKUP($A890,'Medical Examinations'!$A:$J,2,FALSE)</f>
        <v>41.73</v>
      </c>
      <c r="C890" s="47">
        <f>VLOOKUP($A890,'Medical Examinations'!$A:$J,3,FALSE)</f>
        <v>6.25</v>
      </c>
      <c r="D890" s="26" t="str">
        <f>VLOOKUP($A890,'Medical Examinations'!$A:$J,4,FALSE)</f>
        <v>No</v>
      </c>
      <c r="E890" s="26" t="str">
        <f>VLOOKUP($A890,'Medical Examinations'!$A:$J,5,FALSE)</f>
        <v>No</v>
      </c>
      <c r="F890" s="26" t="str">
        <f>VLOOKUP($A890,'Medical Examinations'!$A:$J,6,FALSE)</f>
        <v>No</v>
      </c>
      <c r="G890" s="26">
        <f>VLOOKUP($A890,'Medical Examinations'!$A:$J,7,FALSE)</f>
        <v>1</v>
      </c>
      <c r="H890" s="26" t="str">
        <f>VLOOKUP($A890,'Medical Examinations'!$A:$J,8,FALSE)</f>
        <v>No</v>
      </c>
      <c r="I890" s="26" t="str">
        <f>VLOOKUP($A890,'Medical Examinations'!$A:$J,9,FALSE)</f>
        <v>Obesity</v>
      </c>
      <c r="J890" s="26" t="str">
        <f>VLOOKUP($A890,'Medical Examinations'!$A:$J,10,FALSE)</f>
        <v>Prediabetes</v>
      </c>
      <c r="K890">
        <f>VLOOKUP($A890,'Hospitalisation Details'!$A:$K,6,FALSE)</f>
        <v>12148.2</v>
      </c>
      <c r="L890" t="str">
        <f>VLOOKUP($A890,'Hospitalisation Details'!$A:$K,7,FALSE)</f>
        <v>tier - 3</v>
      </c>
      <c r="M890" t="str">
        <f>VLOOKUP($A890,'Hospitalisation Details'!$A:$K,8,FALSE)</f>
        <v>tier - 3</v>
      </c>
      <c r="N890" t="str">
        <f>VLOOKUP($A890,'Hospitalisation Details'!$A:$K,9,FALSE)</f>
        <v>R1012</v>
      </c>
      <c r="O890">
        <f>VLOOKUP($A890,'Hospitalisation Details'!$A:$K,10,FALSE)</f>
        <v>32055</v>
      </c>
      <c r="P890">
        <f>VLOOKUP($A890,'Hospitalisation Details'!$A:$K,11,FALSE)</f>
        <v>35</v>
      </c>
      <c r="Q890" t="str">
        <f>VLOOKUP($A890,'Customer Names'!$A:$E,4,FALSE)</f>
        <v xml:space="preserve"> Joshua E.</v>
      </c>
    </row>
    <row r="891" spans="1:17" x14ac:dyDescent="0.25">
      <c r="A891" s="23" t="s">
        <v>1481</v>
      </c>
      <c r="B891" s="48">
        <f>VLOOKUP($A891,'Medical Examinations'!$A:$J,2,FALSE)</f>
        <v>28.9</v>
      </c>
      <c r="C891" s="48">
        <f>VLOOKUP($A891,'Medical Examinations'!$A:$J,3,FALSE)</f>
        <v>11.96</v>
      </c>
      <c r="D891" s="23" t="str">
        <f>VLOOKUP($A891,'Medical Examinations'!$A:$J,4,FALSE)</f>
        <v>No</v>
      </c>
      <c r="E891" s="23" t="str">
        <f>VLOOKUP($A891,'Medical Examinations'!$A:$J,5,FALSE)</f>
        <v>No</v>
      </c>
      <c r="F891" s="23" t="str">
        <f>VLOOKUP($A891,'Medical Examinations'!$A:$J,6,FALSE)</f>
        <v>No</v>
      </c>
      <c r="G891" s="23">
        <f>VLOOKUP($A891,'Medical Examinations'!$A:$J,7,FALSE)</f>
        <v>0</v>
      </c>
      <c r="H891" s="23" t="str">
        <f>VLOOKUP($A891,'Medical Examinations'!$A:$J,8,FALSE)</f>
        <v>No</v>
      </c>
      <c r="I891" s="23" t="str">
        <f>VLOOKUP($A891,'Medical Examinations'!$A:$J,9,FALSE)</f>
        <v>Overweight</v>
      </c>
      <c r="J891" s="23" t="str">
        <f>VLOOKUP($A891,'Medical Examinations'!$A:$J,10,FALSE)</f>
        <v>Diabetes</v>
      </c>
      <c r="K891">
        <f>VLOOKUP($A891,'Hospitalisation Details'!$A:$K,6,FALSE)</f>
        <v>12146.97</v>
      </c>
      <c r="L891" t="str">
        <f>VLOOKUP($A891,'Hospitalisation Details'!$A:$K,7,FALSE)</f>
        <v>tier - 3</v>
      </c>
      <c r="M891" t="str">
        <f>VLOOKUP($A891,'Hospitalisation Details'!$A:$K,8,FALSE)</f>
        <v>tier - 3</v>
      </c>
      <c r="N891" t="str">
        <f>VLOOKUP($A891,'Hospitalisation Details'!$A:$K,9,FALSE)</f>
        <v>R1011</v>
      </c>
      <c r="O891">
        <f>VLOOKUP($A891,'Hospitalisation Details'!$A:$K,10,FALSE)</f>
        <v>22904</v>
      </c>
      <c r="P891">
        <f>VLOOKUP($A891,'Hospitalisation Details'!$A:$K,11,FALSE)</f>
        <v>60</v>
      </c>
      <c r="Q891" t="str">
        <f>VLOOKUP($A891,'Customer Names'!$A:$E,4,FALSE)</f>
        <v xml:space="preserve"> Jeffrey</v>
      </c>
    </row>
    <row r="892" spans="1:17" x14ac:dyDescent="0.25">
      <c r="A892" s="26" t="s">
        <v>1480</v>
      </c>
      <c r="B892" s="47">
        <f>VLOOKUP($A892,'Medical Examinations'!$A:$J,2,FALSE)</f>
        <v>25.74</v>
      </c>
      <c r="C892" s="47">
        <f>VLOOKUP($A892,'Medical Examinations'!$A:$J,3,FALSE)</f>
        <v>7.69</v>
      </c>
      <c r="D892" s="26" t="str">
        <f>VLOOKUP($A892,'Medical Examinations'!$A:$J,4,FALSE)</f>
        <v>No</v>
      </c>
      <c r="E892" s="26" t="str">
        <f>VLOOKUP($A892,'Medical Examinations'!$A:$J,5,FALSE)</f>
        <v>No</v>
      </c>
      <c r="F892" s="26" t="str">
        <f>VLOOKUP($A892,'Medical Examinations'!$A:$J,6,FALSE)</f>
        <v>No</v>
      </c>
      <c r="G892" s="26">
        <f>VLOOKUP($A892,'Medical Examinations'!$A:$J,7,FALSE)</f>
        <v>0</v>
      </c>
      <c r="H892" s="26" t="str">
        <f>VLOOKUP($A892,'Medical Examinations'!$A:$J,8,FALSE)</f>
        <v>No</v>
      </c>
      <c r="I892" s="26" t="str">
        <f>VLOOKUP($A892,'Medical Examinations'!$A:$J,9,FALSE)</f>
        <v>Overweight</v>
      </c>
      <c r="J892" s="26" t="str">
        <f>VLOOKUP($A892,'Medical Examinations'!$A:$J,10,FALSE)</f>
        <v>Diabetes</v>
      </c>
      <c r="K892">
        <f>VLOOKUP($A892,'Hospitalisation Details'!$A:$K,6,FALSE)</f>
        <v>12142.58</v>
      </c>
      <c r="L892" t="str">
        <f>VLOOKUP($A892,'Hospitalisation Details'!$A:$K,7,FALSE)</f>
        <v>tier - 3</v>
      </c>
      <c r="M892" t="str">
        <f>VLOOKUP($A892,'Hospitalisation Details'!$A:$K,8,FALSE)</f>
        <v>tier - 2</v>
      </c>
      <c r="N892" t="str">
        <f>VLOOKUP($A892,'Hospitalisation Details'!$A:$K,9,FALSE)</f>
        <v>R1013</v>
      </c>
      <c r="O892">
        <f>VLOOKUP($A892,'Hospitalisation Details'!$A:$K,10,FALSE)</f>
        <v>22954</v>
      </c>
      <c r="P892">
        <f>VLOOKUP($A892,'Hospitalisation Details'!$A:$K,11,FALSE)</f>
        <v>60</v>
      </c>
      <c r="Q892" t="str">
        <f>VLOOKUP($A892,'Customer Names'!$A:$E,4,FALSE)</f>
        <v xml:space="preserve"> Andrew R</v>
      </c>
    </row>
    <row r="893" spans="1:17" x14ac:dyDescent="0.25">
      <c r="A893" s="23" t="s">
        <v>1479</v>
      </c>
      <c r="B893" s="48">
        <f>VLOOKUP($A893,'Medical Examinations'!$A:$J,2,FALSE)</f>
        <v>36.06</v>
      </c>
      <c r="C893" s="48">
        <f>VLOOKUP($A893,'Medical Examinations'!$A:$J,3,FALSE)</f>
        <v>8.83</v>
      </c>
      <c r="D893" s="23" t="str">
        <f>VLOOKUP($A893,'Medical Examinations'!$A:$J,4,FALSE)</f>
        <v>No</v>
      </c>
      <c r="E893" s="23" t="str">
        <f>VLOOKUP($A893,'Medical Examinations'!$A:$J,5,FALSE)</f>
        <v>No</v>
      </c>
      <c r="F893" s="23" t="str">
        <f>VLOOKUP($A893,'Medical Examinations'!$A:$J,6,FALSE)</f>
        <v>No</v>
      </c>
      <c r="G893" s="23">
        <f>VLOOKUP($A893,'Medical Examinations'!$A:$J,7,FALSE)</f>
        <v>0</v>
      </c>
      <c r="H893" s="23" t="str">
        <f>VLOOKUP($A893,'Medical Examinations'!$A:$J,8,FALSE)</f>
        <v>No</v>
      </c>
      <c r="I893" s="23" t="str">
        <f>VLOOKUP($A893,'Medical Examinations'!$A:$J,9,FALSE)</f>
        <v>Obesity</v>
      </c>
      <c r="J893" s="23" t="str">
        <f>VLOOKUP($A893,'Medical Examinations'!$A:$J,10,FALSE)</f>
        <v>Diabetes</v>
      </c>
      <c r="K893">
        <f>VLOOKUP($A893,'Hospitalisation Details'!$A:$K,6,FALSE)</f>
        <v>12137.6</v>
      </c>
      <c r="L893" t="str">
        <f>VLOOKUP($A893,'Hospitalisation Details'!$A:$K,7,FALSE)</f>
        <v>tier - 3</v>
      </c>
      <c r="M893" t="str">
        <f>VLOOKUP($A893,'Hospitalisation Details'!$A:$K,8,FALSE)</f>
        <v>tier - 3</v>
      </c>
      <c r="N893" t="str">
        <f>VLOOKUP($A893,'Hospitalisation Details'!$A:$K,9,FALSE)</f>
        <v>R1012</v>
      </c>
      <c r="O893">
        <f>VLOOKUP($A893,'Hospitalisation Details'!$A:$K,10,FALSE)</f>
        <v>27288</v>
      </c>
      <c r="P893">
        <f>VLOOKUP($A893,'Hospitalisation Details'!$A:$K,11,FALSE)</f>
        <v>48</v>
      </c>
      <c r="Q893" t="str">
        <f>VLOOKUP($A893,'Customer Names'!$A:$E,4,FALSE)</f>
        <v xml:space="preserve"> Francisco J. Sr.</v>
      </c>
    </row>
    <row r="894" spans="1:17" x14ac:dyDescent="0.25">
      <c r="A894" s="26" t="s">
        <v>1478</v>
      </c>
      <c r="B894" s="47">
        <f>VLOOKUP($A894,'Medical Examinations'!$A:$J,2,FALSE)</f>
        <v>43.28</v>
      </c>
      <c r="C894" s="47">
        <f>VLOOKUP($A894,'Medical Examinations'!$A:$J,3,FALSE)</f>
        <v>4.41</v>
      </c>
      <c r="D894" s="26" t="str">
        <f>VLOOKUP($A894,'Medical Examinations'!$A:$J,4,FALSE)</f>
        <v>No</v>
      </c>
      <c r="E894" s="26" t="str">
        <f>VLOOKUP($A894,'Medical Examinations'!$A:$J,5,FALSE)</f>
        <v>No</v>
      </c>
      <c r="F894" s="26" t="str">
        <f>VLOOKUP($A894,'Medical Examinations'!$A:$J,6,FALSE)</f>
        <v>No</v>
      </c>
      <c r="G894" s="26">
        <f>VLOOKUP($A894,'Medical Examinations'!$A:$J,7,FALSE)</f>
        <v>0</v>
      </c>
      <c r="H894" s="26" t="str">
        <f>VLOOKUP($A894,'Medical Examinations'!$A:$J,8,FALSE)</f>
        <v>No</v>
      </c>
      <c r="I894" s="26" t="str">
        <f>VLOOKUP($A894,'Medical Examinations'!$A:$J,9,FALSE)</f>
        <v>Obesity</v>
      </c>
      <c r="J894" s="26" t="str">
        <f>VLOOKUP($A894,'Medical Examinations'!$A:$J,10,FALSE)</f>
        <v>Normal</v>
      </c>
      <c r="K894">
        <f>VLOOKUP($A894,'Hospitalisation Details'!$A:$K,6,FALSE)</f>
        <v>12130.8</v>
      </c>
      <c r="L894" t="str">
        <f>VLOOKUP($A894,'Hospitalisation Details'!$A:$K,7,FALSE)</f>
        <v>tier - 3</v>
      </c>
      <c r="M894" t="str">
        <f>VLOOKUP($A894,'Hospitalisation Details'!$A:$K,8,FALSE)</f>
        <v>tier - 3</v>
      </c>
      <c r="N894" t="str">
        <f>VLOOKUP($A894,'Hospitalisation Details'!$A:$K,9,FALSE)</f>
        <v>R1026</v>
      </c>
      <c r="O894">
        <f>VLOOKUP($A894,'Hospitalisation Details'!$A:$K,10,FALSE)</f>
        <v>33548</v>
      </c>
      <c r="P894">
        <f>VLOOKUP($A894,'Hospitalisation Details'!$A:$K,11,FALSE)</f>
        <v>31</v>
      </c>
      <c r="Q894" t="str">
        <f>VLOOKUP($A894,'Customer Names'!$A:$E,4,FALSE)</f>
        <v xml:space="preserve"> Rhonda</v>
      </c>
    </row>
    <row r="895" spans="1:17" x14ac:dyDescent="0.25">
      <c r="A895" s="23" t="s">
        <v>1477</v>
      </c>
      <c r="B895" s="48">
        <f>VLOOKUP($A895,'Medical Examinations'!$A:$J,2,FALSE)</f>
        <v>28.785</v>
      </c>
      <c r="C895" s="48">
        <f>VLOOKUP($A895,'Medical Examinations'!$A:$J,3,FALSE)</f>
        <v>9.1</v>
      </c>
      <c r="D895" s="23" t="str">
        <f>VLOOKUP($A895,'Medical Examinations'!$A:$J,4,FALSE)</f>
        <v>yes</v>
      </c>
      <c r="E895" s="23" t="str">
        <f>VLOOKUP($A895,'Medical Examinations'!$A:$J,5,FALSE)</f>
        <v>No</v>
      </c>
      <c r="F895" s="23" t="str">
        <f>VLOOKUP($A895,'Medical Examinations'!$A:$J,6,FALSE)</f>
        <v>Yes</v>
      </c>
      <c r="G895" s="23">
        <f>VLOOKUP($A895,'Medical Examinations'!$A:$J,7,FALSE)</f>
        <v>1</v>
      </c>
      <c r="H895" s="23" t="str">
        <f>VLOOKUP($A895,'Medical Examinations'!$A:$J,8,FALSE)</f>
        <v>No</v>
      </c>
      <c r="I895" s="23" t="str">
        <f>VLOOKUP($A895,'Medical Examinations'!$A:$J,9,FALSE)</f>
        <v>Overweight</v>
      </c>
      <c r="J895" s="23" t="str">
        <f>VLOOKUP($A895,'Medical Examinations'!$A:$J,10,FALSE)</f>
        <v>Diabetes</v>
      </c>
      <c r="K895">
        <f>VLOOKUP($A895,'Hospitalisation Details'!$A:$K,6,FALSE)</f>
        <v>12129.61</v>
      </c>
      <c r="L895" t="str">
        <f>VLOOKUP($A895,'Hospitalisation Details'!$A:$K,7,FALSE)</f>
        <v>tier - 3</v>
      </c>
      <c r="M895" t="str">
        <f>VLOOKUP($A895,'Hospitalisation Details'!$A:$K,8,FALSE)</f>
        <v>tier - 1</v>
      </c>
      <c r="N895" t="str">
        <f>VLOOKUP($A895,'Hospitalisation Details'!$A:$K,9,FALSE)</f>
        <v>R1012</v>
      </c>
      <c r="O895">
        <f>VLOOKUP($A895,'Hospitalisation Details'!$A:$K,10,FALSE)</f>
        <v>23166</v>
      </c>
      <c r="P895">
        <f>VLOOKUP($A895,'Hospitalisation Details'!$A:$K,11,FALSE)</f>
        <v>60</v>
      </c>
      <c r="Q895" t="str">
        <f>VLOOKUP($A895,'Customer Names'!$A:$E,4,FALSE)</f>
        <v xml:space="preserve"> John</v>
      </c>
    </row>
    <row r="896" spans="1:17" x14ac:dyDescent="0.25">
      <c r="A896" s="26" t="s">
        <v>1476</v>
      </c>
      <c r="B896" s="47">
        <f>VLOOKUP($A896,'Medical Examinations'!$A:$J,2,FALSE)</f>
        <v>25.46</v>
      </c>
      <c r="C896" s="47">
        <f>VLOOKUP($A896,'Medical Examinations'!$A:$J,3,FALSE)</f>
        <v>11.52</v>
      </c>
      <c r="D896" s="26" t="str">
        <f>VLOOKUP($A896,'Medical Examinations'!$A:$J,4,FALSE)</f>
        <v>yes</v>
      </c>
      <c r="E896" s="26" t="str">
        <f>VLOOKUP($A896,'Medical Examinations'!$A:$J,5,FALSE)</f>
        <v>No</v>
      </c>
      <c r="F896" s="26" t="str">
        <f>VLOOKUP($A896,'Medical Examinations'!$A:$J,6,FALSE)</f>
        <v>Yes</v>
      </c>
      <c r="G896" s="26">
        <f>VLOOKUP($A896,'Medical Examinations'!$A:$J,7,FALSE)</f>
        <v>1</v>
      </c>
      <c r="H896" s="26" t="str">
        <f>VLOOKUP($A896,'Medical Examinations'!$A:$J,8,FALSE)</f>
        <v>No</v>
      </c>
      <c r="I896" s="26" t="str">
        <f>VLOOKUP($A896,'Medical Examinations'!$A:$J,9,FALSE)</f>
        <v>Overweight</v>
      </c>
      <c r="J896" s="26" t="str">
        <f>VLOOKUP($A896,'Medical Examinations'!$A:$J,10,FALSE)</f>
        <v>Diabetes</v>
      </c>
      <c r="K896">
        <f>VLOOKUP($A896,'Hospitalisation Details'!$A:$K,6,FALSE)</f>
        <v>12124.99</v>
      </c>
      <c r="L896" t="str">
        <f>VLOOKUP($A896,'Hospitalisation Details'!$A:$K,7,FALSE)</f>
        <v>tier - 3</v>
      </c>
      <c r="M896" t="str">
        <f>VLOOKUP($A896,'Hospitalisation Details'!$A:$K,8,FALSE)</f>
        <v>tier - 1</v>
      </c>
      <c r="N896" t="str">
        <f>VLOOKUP($A896,'Hospitalisation Details'!$A:$K,9,FALSE)</f>
        <v>R1012</v>
      </c>
      <c r="O896">
        <f>VLOOKUP($A896,'Hospitalisation Details'!$A:$K,10,FALSE)</f>
        <v>23212</v>
      </c>
      <c r="P896">
        <f>VLOOKUP($A896,'Hospitalisation Details'!$A:$K,11,FALSE)</f>
        <v>59</v>
      </c>
      <c r="Q896" t="str">
        <f>VLOOKUP($A896,'Customer Names'!$A:$E,4,FALSE)</f>
        <v xml:space="preserve"> Miles J.</v>
      </c>
    </row>
    <row r="897" spans="1:17" x14ac:dyDescent="0.25">
      <c r="A897" s="23" t="s">
        <v>1475</v>
      </c>
      <c r="B897" s="48">
        <f>VLOOKUP($A897,'Medical Examinations'!$A:$J,2,FALSE)</f>
        <v>30.8</v>
      </c>
      <c r="C897" s="48">
        <f>VLOOKUP($A897,'Medical Examinations'!$A:$J,3,FALSE)</f>
        <v>10.95</v>
      </c>
      <c r="D897" s="23" t="str">
        <f>VLOOKUP($A897,'Medical Examinations'!$A:$J,4,FALSE)</f>
        <v>No</v>
      </c>
      <c r="E897" s="23" t="str">
        <f>VLOOKUP($A897,'Medical Examinations'!$A:$J,5,FALSE)</f>
        <v>No</v>
      </c>
      <c r="F897" s="23" t="str">
        <f>VLOOKUP($A897,'Medical Examinations'!$A:$J,6,FALSE)</f>
        <v>No</v>
      </c>
      <c r="G897" s="23">
        <f>VLOOKUP($A897,'Medical Examinations'!$A:$J,7,FALSE)</f>
        <v>0</v>
      </c>
      <c r="H897" s="23" t="str">
        <f>VLOOKUP($A897,'Medical Examinations'!$A:$J,8,FALSE)</f>
        <v>No</v>
      </c>
      <c r="I897" s="23" t="str">
        <f>VLOOKUP($A897,'Medical Examinations'!$A:$J,9,FALSE)</f>
        <v>Obesity</v>
      </c>
      <c r="J897" s="23" t="str">
        <f>VLOOKUP($A897,'Medical Examinations'!$A:$J,10,FALSE)</f>
        <v>Diabetes</v>
      </c>
      <c r="K897">
        <f>VLOOKUP($A897,'Hospitalisation Details'!$A:$K,6,FALSE)</f>
        <v>12105.32</v>
      </c>
      <c r="L897" t="str">
        <f>VLOOKUP($A897,'Hospitalisation Details'!$A:$K,7,FALSE)</f>
        <v>tier - 3</v>
      </c>
      <c r="M897" t="str">
        <f>VLOOKUP($A897,'Hospitalisation Details'!$A:$K,8,FALSE)</f>
        <v>tier - 3</v>
      </c>
      <c r="N897" t="str">
        <f>VLOOKUP($A897,'Hospitalisation Details'!$A:$K,9,FALSE)</f>
        <v>R1011</v>
      </c>
      <c r="O897">
        <f>VLOOKUP($A897,'Hospitalisation Details'!$A:$K,10,FALSE)</f>
        <v>25136</v>
      </c>
      <c r="P897">
        <f>VLOOKUP($A897,'Hospitalisation Details'!$A:$K,11,FALSE)</f>
        <v>54</v>
      </c>
      <c r="Q897" t="str">
        <f>VLOOKUP($A897,'Customer Names'!$A:$E,4,FALSE)</f>
        <v xml:space="preserve"> Justyna I.</v>
      </c>
    </row>
    <row r="898" spans="1:17" x14ac:dyDescent="0.25">
      <c r="A898" s="26" t="s">
        <v>1474</v>
      </c>
      <c r="B898" s="47">
        <f>VLOOKUP($A898,'Medical Examinations'!$A:$J,2,FALSE)</f>
        <v>28.88</v>
      </c>
      <c r="C898" s="47">
        <f>VLOOKUP($A898,'Medical Examinations'!$A:$J,3,FALSE)</f>
        <v>11.5</v>
      </c>
      <c r="D898" s="26" t="str">
        <f>VLOOKUP($A898,'Medical Examinations'!$A:$J,4,FALSE)</f>
        <v>No</v>
      </c>
      <c r="E898" s="26" t="str">
        <f>VLOOKUP($A898,'Medical Examinations'!$A:$J,5,FALSE)</f>
        <v>No</v>
      </c>
      <c r="F898" s="26" t="str">
        <f>VLOOKUP($A898,'Medical Examinations'!$A:$J,6,FALSE)</f>
        <v>No</v>
      </c>
      <c r="G898" s="26">
        <f>VLOOKUP($A898,'Medical Examinations'!$A:$J,7,FALSE)</f>
        <v>0</v>
      </c>
      <c r="H898" s="26" t="str">
        <f>VLOOKUP($A898,'Medical Examinations'!$A:$J,8,FALSE)</f>
        <v>No</v>
      </c>
      <c r="I898" s="26" t="str">
        <f>VLOOKUP($A898,'Medical Examinations'!$A:$J,9,FALSE)</f>
        <v>Overweight</v>
      </c>
      <c r="J898" s="26" t="str">
        <f>VLOOKUP($A898,'Medical Examinations'!$A:$J,10,FALSE)</f>
        <v>Diabetes</v>
      </c>
      <c r="K898">
        <f>VLOOKUP($A898,'Hospitalisation Details'!$A:$K,6,FALSE)</f>
        <v>12096.65</v>
      </c>
      <c r="L898" t="str">
        <f>VLOOKUP($A898,'Hospitalisation Details'!$A:$K,7,FALSE)</f>
        <v>tier - 3</v>
      </c>
      <c r="M898" t="str">
        <f>VLOOKUP($A898,'Hospitalisation Details'!$A:$K,8,FALSE)</f>
        <v>tier - 1</v>
      </c>
      <c r="N898" t="str">
        <f>VLOOKUP($A898,'Hospitalisation Details'!$A:$K,9,FALSE)</f>
        <v>R1024</v>
      </c>
      <c r="O898">
        <f>VLOOKUP($A898,'Hospitalisation Details'!$A:$K,10,FALSE)</f>
        <v>25181</v>
      </c>
      <c r="P898">
        <f>VLOOKUP($A898,'Hospitalisation Details'!$A:$K,11,FALSE)</f>
        <v>54</v>
      </c>
      <c r="Q898" t="str">
        <f>VLOOKUP($A898,'Customer Names'!$A:$E,4,FALSE)</f>
        <v xml:space="preserve"> Lucille</v>
      </c>
    </row>
    <row r="899" spans="1:17" x14ac:dyDescent="0.25">
      <c r="A899" s="23" t="s">
        <v>1473</v>
      </c>
      <c r="B899" s="48">
        <f>VLOOKUP($A899,'Medical Examinations'!$A:$J,2,FALSE)</f>
        <v>23</v>
      </c>
      <c r="C899" s="48">
        <f>VLOOKUP($A899,'Medical Examinations'!$A:$J,3,FALSE)</f>
        <v>9.8800000000000008</v>
      </c>
      <c r="D899" s="23" t="str">
        <f>VLOOKUP($A899,'Medical Examinations'!$A:$J,4,FALSE)</f>
        <v>No</v>
      </c>
      <c r="E899" s="23" t="str">
        <f>VLOOKUP($A899,'Medical Examinations'!$A:$J,5,FALSE)</f>
        <v>No</v>
      </c>
      <c r="F899" s="23" t="str">
        <f>VLOOKUP($A899,'Medical Examinations'!$A:$J,6,FALSE)</f>
        <v>No</v>
      </c>
      <c r="G899" s="23">
        <f>VLOOKUP($A899,'Medical Examinations'!$A:$J,7,FALSE)</f>
        <v>0</v>
      </c>
      <c r="H899" s="23" t="str">
        <f>VLOOKUP($A899,'Medical Examinations'!$A:$J,8,FALSE)</f>
        <v>No</v>
      </c>
      <c r="I899" s="23" t="str">
        <f>VLOOKUP($A899,'Medical Examinations'!$A:$J,9,FALSE)</f>
        <v>Normal Weight</v>
      </c>
      <c r="J899" s="23" t="str">
        <f>VLOOKUP($A899,'Medical Examinations'!$A:$J,10,FALSE)</f>
        <v>Diabetes</v>
      </c>
      <c r="K899">
        <f>VLOOKUP($A899,'Hospitalisation Details'!$A:$K,6,FALSE)</f>
        <v>12094.48</v>
      </c>
      <c r="L899" t="str">
        <f>VLOOKUP($A899,'Hospitalisation Details'!$A:$K,7,FALSE)</f>
        <v>tier - 3</v>
      </c>
      <c r="M899" t="str">
        <f>VLOOKUP($A899,'Hospitalisation Details'!$A:$K,8,FALSE)</f>
        <v>tier - 3</v>
      </c>
      <c r="N899" t="str">
        <f>VLOOKUP($A899,'Hospitalisation Details'!$A:$K,9,FALSE)</f>
        <v>R1011</v>
      </c>
      <c r="O899">
        <f>VLOOKUP($A899,'Hospitalisation Details'!$A:$K,10,FALSE)</f>
        <v>25010</v>
      </c>
      <c r="P899">
        <f>VLOOKUP($A899,'Hospitalisation Details'!$A:$K,11,FALSE)</f>
        <v>54</v>
      </c>
      <c r="Q899" t="str">
        <f>VLOOKUP($A899,'Customer Names'!$A:$E,4,FALSE)</f>
        <v xml:space="preserve"> April</v>
      </c>
    </row>
    <row r="900" spans="1:17" x14ac:dyDescent="0.25">
      <c r="A900" s="26" t="s">
        <v>1472</v>
      </c>
      <c r="B900" s="47">
        <f>VLOOKUP($A900,'Medical Examinations'!$A:$J,2,FALSE)</f>
        <v>38.25</v>
      </c>
      <c r="C900" s="47">
        <f>VLOOKUP($A900,'Medical Examinations'!$A:$J,3,FALSE)</f>
        <v>6.2</v>
      </c>
      <c r="D900" s="26" t="str">
        <f>VLOOKUP($A900,'Medical Examinations'!$A:$J,4,FALSE)</f>
        <v>No</v>
      </c>
      <c r="E900" s="26" t="str">
        <f>VLOOKUP($A900,'Medical Examinations'!$A:$J,5,FALSE)</f>
        <v>No</v>
      </c>
      <c r="F900" s="26" t="str">
        <f>VLOOKUP($A900,'Medical Examinations'!$A:$J,6,FALSE)</f>
        <v>No</v>
      </c>
      <c r="G900" s="26">
        <f>VLOOKUP($A900,'Medical Examinations'!$A:$J,7,FALSE)</f>
        <v>1</v>
      </c>
      <c r="H900" s="26" t="str">
        <f>VLOOKUP($A900,'Medical Examinations'!$A:$J,8,FALSE)</f>
        <v>No</v>
      </c>
      <c r="I900" s="26" t="str">
        <f>VLOOKUP($A900,'Medical Examinations'!$A:$J,9,FALSE)</f>
        <v>Obesity</v>
      </c>
      <c r="J900" s="26" t="str">
        <f>VLOOKUP($A900,'Medical Examinations'!$A:$J,10,FALSE)</f>
        <v>Prediabetes</v>
      </c>
      <c r="K900">
        <f>VLOOKUP($A900,'Hospitalisation Details'!$A:$K,6,FALSE)</f>
        <v>12091.34</v>
      </c>
      <c r="L900" t="str">
        <f>VLOOKUP($A900,'Hospitalisation Details'!$A:$K,7,FALSE)</f>
        <v>tier - 3</v>
      </c>
      <c r="M900" t="str">
        <f>VLOOKUP($A900,'Hospitalisation Details'!$A:$K,8,FALSE)</f>
        <v>tier - 2</v>
      </c>
      <c r="N900" t="str">
        <f>VLOOKUP($A900,'Hospitalisation Details'!$A:$K,9,FALSE)</f>
        <v>R1022</v>
      </c>
      <c r="O900">
        <f>VLOOKUP($A900,'Hospitalisation Details'!$A:$K,10,FALSE)</f>
        <v>30927</v>
      </c>
      <c r="P900">
        <f>VLOOKUP($A900,'Hospitalisation Details'!$A:$K,11,FALSE)</f>
        <v>38</v>
      </c>
      <c r="Q900" t="str">
        <f>VLOOKUP($A900,'Customer Names'!$A:$E,4,FALSE)</f>
        <v xml:space="preserve"> Robert</v>
      </c>
    </row>
    <row r="901" spans="1:17" x14ac:dyDescent="0.25">
      <c r="A901" s="23" t="s">
        <v>1471</v>
      </c>
      <c r="B901" s="48">
        <f>VLOOKUP($A901,'Medical Examinations'!$A:$J,2,FALSE)</f>
        <v>39.25</v>
      </c>
      <c r="C901" s="48">
        <f>VLOOKUP($A901,'Medical Examinations'!$A:$J,3,FALSE)</f>
        <v>8.41</v>
      </c>
      <c r="D901" s="23" t="str">
        <f>VLOOKUP($A901,'Medical Examinations'!$A:$J,4,FALSE)</f>
        <v>yes</v>
      </c>
      <c r="E901" s="23" t="str">
        <f>VLOOKUP($A901,'Medical Examinations'!$A:$J,5,FALSE)</f>
        <v>No</v>
      </c>
      <c r="F901" s="23" t="str">
        <f>VLOOKUP($A901,'Medical Examinations'!$A:$J,6,FALSE)</f>
        <v>No</v>
      </c>
      <c r="G901" s="23">
        <f>VLOOKUP($A901,'Medical Examinations'!$A:$J,7,FALSE)</f>
        <v>1</v>
      </c>
      <c r="H901" s="23" t="str">
        <f>VLOOKUP($A901,'Medical Examinations'!$A:$J,8,FALSE)</f>
        <v>No</v>
      </c>
      <c r="I901" s="23" t="str">
        <f>VLOOKUP($A901,'Medical Examinations'!$A:$J,9,FALSE)</f>
        <v>Obesity</v>
      </c>
      <c r="J901" s="23" t="str">
        <f>VLOOKUP($A901,'Medical Examinations'!$A:$J,10,FALSE)</f>
        <v>Diabetes</v>
      </c>
      <c r="K901">
        <f>VLOOKUP($A901,'Hospitalisation Details'!$A:$K,6,FALSE)</f>
        <v>12048.13</v>
      </c>
      <c r="L901" t="str">
        <f>VLOOKUP($A901,'Hospitalisation Details'!$A:$K,7,FALSE)</f>
        <v>tier - 3</v>
      </c>
      <c r="M901" t="str">
        <f>VLOOKUP($A901,'Hospitalisation Details'!$A:$K,8,FALSE)</f>
        <v>tier - 2</v>
      </c>
      <c r="N901" t="str">
        <f>VLOOKUP($A901,'Hospitalisation Details'!$A:$K,9,FALSE)</f>
        <v>R1026</v>
      </c>
      <c r="O901">
        <f>VLOOKUP($A901,'Hospitalisation Details'!$A:$K,10,FALSE)</f>
        <v>31662</v>
      </c>
      <c r="P901">
        <f>VLOOKUP($A901,'Hospitalisation Details'!$A:$K,11,FALSE)</f>
        <v>36</v>
      </c>
      <c r="Q901" t="str">
        <f>VLOOKUP($A901,'Customer Names'!$A:$E,4,FALSE)</f>
        <v xml:space="preserve"> Alyssa</v>
      </c>
    </row>
    <row r="902" spans="1:17" x14ac:dyDescent="0.25">
      <c r="A902" s="26" t="s">
        <v>1470</v>
      </c>
      <c r="B902" s="47">
        <f>VLOOKUP($A902,'Medical Examinations'!$A:$J,2,FALSE)</f>
        <v>26.6</v>
      </c>
      <c r="C902" s="47">
        <f>VLOOKUP($A902,'Medical Examinations'!$A:$J,3,FALSE)</f>
        <v>5.07</v>
      </c>
      <c r="D902" s="26" t="str">
        <f>VLOOKUP($A902,'Medical Examinations'!$A:$J,4,FALSE)</f>
        <v>yes</v>
      </c>
      <c r="E902" s="26" t="str">
        <f>VLOOKUP($A902,'Medical Examinations'!$A:$J,5,FALSE)</f>
        <v>No</v>
      </c>
      <c r="F902" s="26" t="str">
        <f>VLOOKUP($A902,'Medical Examinations'!$A:$J,6,FALSE)</f>
        <v>No</v>
      </c>
      <c r="G902" s="26">
        <f>VLOOKUP($A902,'Medical Examinations'!$A:$J,7,FALSE)</f>
        <v>2</v>
      </c>
      <c r="H902" s="26" t="str">
        <f>VLOOKUP($A902,'Medical Examinations'!$A:$J,8,FALSE)</f>
        <v>No</v>
      </c>
      <c r="I902" s="26" t="str">
        <f>VLOOKUP($A902,'Medical Examinations'!$A:$J,9,FALSE)</f>
        <v>Overweight</v>
      </c>
      <c r="J902" s="26" t="str">
        <f>VLOOKUP($A902,'Medical Examinations'!$A:$J,10,FALSE)</f>
        <v>Normal</v>
      </c>
      <c r="K902">
        <f>VLOOKUP($A902,'Hospitalisation Details'!$A:$K,6,FALSE)</f>
        <v>12044.34</v>
      </c>
      <c r="L902" t="str">
        <f>VLOOKUP($A902,'Hospitalisation Details'!$A:$K,7,FALSE)</f>
        <v>tier - 3</v>
      </c>
      <c r="M902" t="str">
        <f>VLOOKUP($A902,'Hospitalisation Details'!$A:$K,8,FALSE)</f>
        <v>tier - 1</v>
      </c>
      <c r="N902" t="str">
        <f>VLOOKUP($A902,'Hospitalisation Details'!$A:$K,9,FALSE)</f>
        <v>R1012</v>
      </c>
      <c r="O902">
        <f>VLOOKUP($A902,'Hospitalisation Details'!$A:$K,10,FALSE)</f>
        <v>24435</v>
      </c>
      <c r="P902">
        <f>VLOOKUP($A902,'Hospitalisation Details'!$A:$K,11,FALSE)</f>
        <v>56</v>
      </c>
      <c r="Q902" t="str">
        <f>VLOOKUP($A902,'Customer Names'!$A:$E,4,FALSE)</f>
        <v xml:space="preserve"> Jessica E.</v>
      </c>
    </row>
    <row r="903" spans="1:17" x14ac:dyDescent="0.25">
      <c r="A903" s="23" t="s">
        <v>1469</v>
      </c>
      <c r="B903" s="48">
        <f>VLOOKUP($A903,'Medical Examinations'!$A:$J,2,FALSE)</f>
        <v>35.700000000000003</v>
      </c>
      <c r="C903" s="48">
        <f>VLOOKUP($A903,'Medical Examinations'!$A:$J,3,FALSE)</f>
        <v>4.0599999999999996</v>
      </c>
      <c r="D903" s="23" t="str">
        <f>VLOOKUP($A903,'Medical Examinations'!$A:$J,4,FALSE)</f>
        <v>No</v>
      </c>
      <c r="E903" s="23" t="str">
        <f>VLOOKUP($A903,'Medical Examinations'!$A:$J,5,FALSE)</f>
        <v>No</v>
      </c>
      <c r="F903" s="23" t="str">
        <f>VLOOKUP($A903,'Medical Examinations'!$A:$J,6,FALSE)</f>
        <v>Yes</v>
      </c>
      <c r="G903" s="23">
        <f>VLOOKUP($A903,'Medical Examinations'!$A:$J,7,FALSE)</f>
        <v>1</v>
      </c>
      <c r="H903" s="23" t="str">
        <f>VLOOKUP($A903,'Medical Examinations'!$A:$J,8,FALSE)</f>
        <v>No</v>
      </c>
      <c r="I903" s="23" t="str">
        <f>VLOOKUP($A903,'Medical Examinations'!$A:$J,9,FALSE)</f>
        <v>Obesity</v>
      </c>
      <c r="J903" s="23" t="str">
        <f>VLOOKUP($A903,'Medical Examinations'!$A:$J,10,FALSE)</f>
        <v>Normal</v>
      </c>
      <c r="K903">
        <f>VLOOKUP($A903,'Hospitalisation Details'!$A:$K,6,FALSE)</f>
        <v>12035.18</v>
      </c>
      <c r="L903" t="str">
        <f>VLOOKUP($A903,'Hospitalisation Details'!$A:$K,7,FALSE)</f>
        <v>tier - 3</v>
      </c>
      <c r="M903" t="str">
        <f>VLOOKUP($A903,'Hospitalisation Details'!$A:$K,8,FALSE)</f>
        <v>tier - 3</v>
      </c>
      <c r="N903" t="str">
        <f>VLOOKUP($A903,'Hospitalisation Details'!$A:$K,9,FALSE)</f>
        <v>R1021</v>
      </c>
      <c r="O903">
        <f>VLOOKUP($A903,'Hospitalisation Details'!$A:$K,10,FALSE)</f>
        <v>29144</v>
      </c>
      <c r="P903">
        <f>VLOOKUP($A903,'Hospitalisation Details'!$A:$K,11,FALSE)</f>
        <v>43</v>
      </c>
      <c r="Q903" t="str">
        <f>VLOOKUP($A903,'Customer Names'!$A:$E,4,FALSE)</f>
        <v xml:space="preserve"> Patrick J.</v>
      </c>
    </row>
    <row r="904" spans="1:17" x14ac:dyDescent="0.25">
      <c r="A904" s="26" t="s">
        <v>1468</v>
      </c>
      <c r="B904" s="47">
        <f>VLOOKUP($A904,'Medical Examinations'!$A:$J,2,FALSE)</f>
        <v>20.100000000000001</v>
      </c>
      <c r="C904" s="47">
        <f>VLOOKUP($A904,'Medical Examinations'!$A:$J,3,FALSE)</f>
        <v>10.52</v>
      </c>
      <c r="D904" s="26" t="str">
        <f>VLOOKUP($A904,'Medical Examinations'!$A:$J,4,FALSE)</f>
        <v>No</v>
      </c>
      <c r="E904" s="26" t="str">
        <f>VLOOKUP($A904,'Medical Examinations'!$A:$J,5,FALSE)</f>
        <v>No</v>
      </c>
      <c r="F904" s="26" t="str">
        <f>VLOOKUP($A904,'Medical Examinations'!$A:$J,6,FALSE)</f>
        <v>No</v>
      </c>
      <c r="G904" s="26">
        <f>VLOOKUP($A904,'Medical Examinations'!$A:$J,7,FALSE)</f>
        <v>0</v>
      </c>
      <c r="H904" s="26" t="str">
        <f>VLOOKUP($A904,'Medical Examinations'!$A:$J,8,FALSE)</f>
        <v>No</v>
      </c>
      <c r="I904" s="26" t="str">
        <f>VLOOKUP($A904,'Medical Examinations'!$A:$J,9,FALSE)</f>
        <v>Normal Weight</v>
      </c>
      <c r="J904" s="26" t="str">
        <f>VLOOKUP($A904,'Medical Examinations'!$A:$J,10,FALSE)</f>
        <v>Diabetes</v>
      </c>
      <c r="K904">
        <f>VLOOKUP($A904,'Hospitalisation Details'!$A:$K,6,FALSE)</f>
        <v>12032.33</v>
      </c>
      <c r="L904" t="str">
        <f>VLOOKUP($A904,'Hospitalisation Details'!$A:$K,7,FALSE)</f>
        <v>tier - 3</v>
      </c>
      <c r="M904" t="str">
        <f>VLOOKUP($A904,'Hospitalisation Details'!$A:$K,8,FALSE)</f>
        <v>tier - 1</v>
      </c>
      <c r="N904" t="str">
        <f>VLOOKUP($A904,'Hospitalisation Details'!$A:$K,9,FALSE)</f>
        <v>R1011</v>
      </c>
      <c r="O904">
        <f>VLOOKUP($A904,'Hospitalisation Details'!$A:$K,10,FALSE)</f>
        <v>24044</v>
      </c>
      <c r="P904">
        <f>VLOOKUP($A904,'Hospitalisation Details'!$A:$K,11,FALSE)</f>
        <v>57</v>
      </c>
      <c r="Q904" t="str">
        <f>VLOOKUP($A904,'Customer Names'!$A:$E,4,FALSE)</f>
        <v xml:space="preserve"> Emilie</v>
      </c>
    </row>
    <row r="905" spans="1:17" x14ac:dyDescent="0.25">
      <c r="A905" s="23" t="s">
        <v>1467</v>
      </c>
      <c r="B905" s="48">
        <f>VLOOKUP($A905,'Medical Examinations'!$A:$J,2,FALSE)</f>
        <v>22.23</v>
      </c>
      <c r="C905" s="48">
        <f>VLOOKUP($A905,'Medical Examinations'!$A:$J,3,FALSE)</f>
        <v>9.65</v>
      </c>
      <c r="D905" s="23" t="str">
        <f>VLOOKUP($A905,'Medical Examinations'!$A:$J,4,FALSE)</f>
        <v>No</v>
      </c>
      <c r="E905" s="23" t="str">
        <f>VLOOKUP($A905,'Medical Examinations'!$A:$J,5,FALSE)</f>
        <v>No</v>
      </c>
      <c r="F905" s="23" t="str">
        <f>VLOOKUP($A905,'Medical Examinations'!$A:$J,6,FALSE)</f>
        <v>No</v>
      </c>
      <c r="G905" s="23">
        <f>VLOOKUP($A905,'Medical Examinations'!$A:$J,7,FALSE)</f>
        <v>0</v>
      </c>
      <c r="H905" s="23" t="str">
        <f>VLOOKUP($A905,'Medical Examinations'!$A:$J,8,FALSE)</f>
        <v>No</v>
      </c>
      <c r="I905" s="23" t="str">
        <f>VLOOKUP($A905,'Medical Examinations'!$A:$J,9,FALSE)</f>
        <v>Normal Weight</v>
      </c>
      <c r="J905" s="23" t="str">
        <f>VLOOKUP($A905,'Medical Examinations'!$A:$J,10,FALSE)</f>
        <v>Diabetes</v>
      </c>
      <c r="K905">
        <f>VLOOKUP($A905,'Hospitalisation Details'!$A:$K,6,FALSE)</f>
        <v>12029.29</v>
      </c>
      <c r="L905" t="str">
        <f>VLOOKUP($A905,'Hospitalisation Details'!$A:$K,7,FALSE)</f>
        <v>tier - 3</v>
      </c>
      <c r="M905" t="str">
        <f>VLOOKUP($A905,'Hospitalisation Details'!$A:$K,8,FALSE)</f>
        <v>tier - 2</v>
      </c>
      <c r="N905" t="str">
        <f>VLOOKUP($A905,'Hospitalisation Details'!$A:$K,9,FALSE)</f>
        <v>R1024</v>
      </c>
      <c r="O905">
        <f>VLOOKUP($A905,'Hospitalisation Details'!$A:$K,10,FALSE)</f>
        <v>23902</v>
      </c>
      <c r="P905">
        <f>VLOOKUP($A905,'Hospitalisation Details'!$A:$K,11,FALSE)</f>
        <v>57</v>
      </c>
      <c r="Q905" t="str">
        <f>VLOOKUP($A905,'Customer Names'!$A:$E,4,FALSE)</f>
        <v xml:space="preserve"> Caitlin B.</v>
      </c>
    </row>
    <row r="906" spans="1:17" x14ac:dyDescent="0.25">
      <c r="A906" s="26" t="s">
        <v>1466</v>
      </c>
      <c r="B906" s="47">
        <f>VLOOKUP($A906,'Medical Examinations'!$A:$J,2,FALSE)</f>
        <v>36.47</v>
      </c>
      <c r="C906" s="47">
        <f>VLOOKUP($A906,'Medical Examinations'!$A:$J,3,FALSE)</f>
        <v>6.21</v>
      </c>
      <c r="D906" s="26" t="str">
        <f>VLOOKUP($A906,'Medical Examinations'!$A:$J,4,FALSE)</f>
        <v>No</v>
      </c>
      <c r="E906" s="26" t="str">
        <f>VLOOKUP($A906,'Medical Examinations'!$A:$J,5,FALSE)</f>
        <v>No</v>
      </c>
      <c r="F906" s="26" t="str">
        <f>VLOOKUP($A906,'Medical Examinations'!$A:$J,6,FALSE)</f>
        <v>No</v>
      </c>
      <c r="G906" s="26">
        <f>VLOOKUP($A906,'Medical Examinations'!$A:$J,7,FALSE)</f>
        <v>0</v>
      </c>
      <c r="H906" s="26" t="str">
        <f>VLOOKUP($A906,'Medical Examinations'!$A:$J,8,FALSE)</f>
        <v>No</v>
      </c>
      <c r="I906" s="26" t="str">
        <f>VLOOKUP($A906,'Medical Examinations'!$A:$J,9,FALSE)</f>
        <v>Obesity</v>
      </c>
      <c r="J906" s="26" t="str">
        <f>VLOOKUP($A906,'Medical Examinations'!$A:$J,10,FALSE)</f>
        <v>Prediabetes</v>
      </c>
      <c r="K906">
        <f>VLOOKUP($A906,'Hospitalisation Details'!$A:$K,6,FALSE)</f>
        <v>12001.29</v>
      </c>
      <c r="L906" t="str">
        <f>VLOOKUP($A906,'Hospitalisation Details'!$A:$K,7,FALSE)</f>
        <v>tier - 3</v>
      </c>
      <c r="M906" t="str">
        <f>VLOOKUP($A906,'Hospitalisation Details'!$A:$K,8,FALSE)</f>
        <v>tier - 3</v>
      </c>
      <c r="N906" t="str">
        <f>VLOOKUP($A906,'Hospitalisation Details'!$A:$K,9,FALSE)</f>
        <v>R1021</v>
      </c>
      <c r="O906">
        <f>VLOOKUP($A906,'Hospitalisation Details'!$A:$K,10,FALSE)</f>
        <v>30241</v>
      </c>
      <c r="P906">
        <f>VLOOKUP($A906,'Hospitalisation Details'!$A:$K,11,FALSE)</f>
        <v>40</v>
      </c>
      <c r="Q906" t="str">
        <f>VLOOKUP($A906,'Customer Names'!$A:$E,4,FALSE)</f>
        <v xml:space="preserve"> Joseph W</v>
      </c>
    </row>
    <row r="907" spans="1:17" x14ac:dyDescent="0.25">
      <c r="A907" s="23" t="s">
        <v>1465</v>
      </c>
      <c r="B907" s="48">
        <f>VLOOKUP($A907,'Medical Examinations'!$A:$J,2,FALSE)</f>
        <v>49.64</v>
      </c>
      <c r="C907" s="48">
        <f>VLOOKUP($A907,'Medical Examinations'!$A:$J,3,FALSE)</f>
        <v>4.76</v>
      </c>
      <c r="D907" s="23" t="str">
        <f>VLOOKUP($A907,'Medical Examinations'!$A:$J,4,FALSE)</f>
        <v>No</v>
      </c>
      <c r="E907" s="23" t="str">
        <f>VLOOKUP($A907,'Medical Examinations'!$A:$J,5,FALSE)</f>
        <v>No</v>
      </c>
      <c r="F907" s="23" t="str">
        <f>VLOOKUP($A907,'Medical Examinations'!$A:$J,6,FALSE)</f>
        <v>Yes</v>
      </c>
      <c r="G907" s="23">
        <f>VLOOKUP($A907,'Medical Examinations'!$A:$J,7,FALSE)</f>
        <v>1</v>
      </c>
      <c r="H907" s="23" t="str">
        <f>VLOOKUP($A907,'Medical Examinations'!$A:$J,8,FALSE)</f>
        <v>No</v>
      </c>
      <c r="I907" s="23" t="str">
        <f>VLOOKUP($A907,'Medical Examinations'!$A:$J,9,FALSE)</f>
        <v>Obesity</v>
      </c>
      <c r="J907" s="23" t="str">
        <f>VLOOKUP($A907,'Medical Examinations'!$A:$J,10,FALSE)</f>
        <v>Normal</v>
      </c>
      <c r="K907">
        <f>VLOOKUP($A907,'Hospitalisation Details'!$A:$K,6,FALSE)</f>
        <v>11994.89</v>
      </c>
      <c r="L907" t="str">
        <f>VLOOKUP($A907,'Hospitalisation Details'!$A:$K,7,FALSE)</f>
        <v>tier - 3</v>
      </c>
      <c r="M907" t="str">
        <f>VLOOKUP($A907,'Hospitalisation Details'!$A:$K,8,FALSE)</f>
        <v>tier - 2</v>
      </c>
      <c r="N907" t="str">
        <f>VLOOKUP($A907,'Hospitalisation Details'!$A:$K,9,FALSE)</f>
        <v>R1012</v>
      </c>
      <c r="O907">
        <f>VLOOKUP($A907,'Hospitalisation Details'!$A:$K,10,FALSE)</f>
        <v>34315</v>
      </c>
      <c r="P907">
        <f>VLOOKUP($A907,'Hospitalisation Details'!$A:$K,11,FALSE)</f>
        <v>29</v>
      </c>
      <c r="Q907" t="str">
        <f>VLOOKUP($A907,'Customer Names'!$A:$E,4,FALSE)</f>
        <v xml:space="preserve"> Wendy</v>
      </c>
    </row>
    <row r="908" spans="1:17" x14ac:dyDescent="0.25">
      <c r="A908" s="26" t="s">
        <v>1464</v>
      </c>
      <c r="B908" s="47">
        <f>VLOOKUP($A908,'Medical Examinations'!$A:$J,2,FALSE)</f>
        <v>36.799999999999997</v>
      </c>
      <c r="C908" s="47">
        <f>VLOOKUP($A908,'Medical Examinations'!$A:$J,3,FALSE)</f>
        <v>5.73</v>
      </c>
      <c r="D908" s="26" t="str">
        <f>VLOOKUP($A908,'Medical Examinations'!$A:$J,4,FALSE)</f>
        <v>yes</v>
      </c>
      <c r="E908" s="26" t="str">
        <f>VLOOKUP($A908,'Medical Examinations'!$A:$J,5,FALSE)</f>
        <v>No</v>
      </c>
      <c r="F908" s="26" t="str">
        <f>VLOOKUP($A908,'Medical Examinations'!$A:$J,6,FALSE)</f>
        <v>Yes</v>
      </c>
      <c r="G908" s="26">
        <f>VLOOKUP($A908,'Medical Examinations'!$A:$J,7,FALSE)</f>
        <v>1</v>
      </c>
      <c r="H908" s="26" t="str">
        <f>VLOOKUP($A908,'Medical Examinations'!$A:$J,8,FALSE)</f>
        <v>No</v>
      </c>
      <c r="I908" s="26" t="str">
        <f>VLOOKUP($A908,'Medical Examinations'!$A:$J,9,FALSE)</f>
        <v>Obesity</v>
      </c>
      <c r="J908" s="26" t="str">
        <f>VLOOKUP($A908,'Medical Examinations'!$A:$J,10,FALSE)</f>
        <v>Prediabetes</v>
      </c>
      <c r="K908">
        <f>VLOOKUP($A908,'Hospitalisation Details'!$A:$K,6,FALSE)</f>
        <v>11987.68</v>
      </c>
      <c r="L908" t="str">
        <f>VLOOKUP($A908,'Hospitalisation Details'!$A:$K,7,FALSE)</f>
        <v>tier - 3</v>
      </c>
      <c r="M908" t="str">
        <f>VLOOKUP($A908,'Hospitalisation Details'!$A:$K,8,FALSE)</f>
        <v>tier - 2</v>
      </c>
      <c r="N908" t="str">
        <f>VLOOKUP($A908,'Hospitalisation Details'!$A:$K,9,FALSE)</f>
        <v>R1026</v>
      </c>
      <c r="O908">
        <f>VLOOKUP($A908,'Hospitalisation Details'!$A:$K,10,FALSE)</f>
        <v>30501</v>
      </c>
      <c r="P908">
        <f>VLOOKUP($A908,'Hospitalisation Details'!$A:$K,11,FALSE)</f>
        <v>39</v>
      </c>
      <c r="Q908" t="str">
        <f>VLOOKUP($A908,'Customer Names'!$A:$E,4,FALSE)</f>
        <v xml:space="preserve"> Leah L.</v>
      </c>
    </row>
    <row r="909" spans="1:17" x14ac:dyDescent="0.25">
      <c r="A909" s="23" t="s">
        <v>1463</v>
      </c>
      <c r="B909" s="48">
        <f>VLOOKUP($A909,'Medical Examinations'!$A:$J,2,FALSE)</f>
        <v>33.880000000000003</v>
      </c>
      <c r="C909" s="48">
        <f>VLOOKUP($A909,'Medical Examinations'!$A:$J,3,FALSE)</f>
        <v>10.78</v>
      </c>
      <c r="D909" s="23" t="str">
        <f>VLOOKUP($A909,'Medical Examinations'!$A:$J,4,FALSE)</f>
        <v>yes</v>
      </c>
      <c r="E909" s="23" t="str">
        <f>VLOOKUP($A909,'Medical Examinations'!$A:$J,5,FALSE)</f>
        <v>No</v>
      </c>
      <c r="F909" s="23" t="str">
        <f>VLOOKUP($A909,'Medical Examinations'!$A:$J,6,FALSE)</f>
        <v>No</v>
      </c>
      <c r="G909" s="23">
        <f>VLOOKUP($A909,'Medical Examinations'!$A:$J,7,FALSE)</f>
        <v>0</v>
      </c>
      <c r="H909" s="23" t="str">
        <f>VLOOKUP($A909,'Medical Examinations'!$A:$J,8,FALSE)</f>
        <v>No</v>
      </c>
      <c r="I909" s="23" t="str">
        <f>VLOOKUP($A909,'Medical Examinations'!$A:$J,9,FALSE)</f>
        <v>Obesity</v>
      </c>
      <c r="J909" s="23" t="str">
        <f>VLOOKUP($A909,'Medical Examinations'!$A:$J,10,FALSE)</f>
        <v>Diabetes</v>
      </c>
      <c r="K909">
        <f>VLOOKUP($A909,'Hospitalisation Details'!$A:$K,6,FALSE)</f>
        <v>11987.17</v>
      </c>
      <c r="L909" t="str">
        <f>VLOOKUP($A909,'Hospitalisation Details'!$A:$K,7,FALSE)</f>
        <v>tier - 3</v>
      </c>
      <c r="M909" t="str">
        <f>VLOOKUP($A909,'Hospitalisation Details'!$A:$K,8,FALSE)</f>
        <v>tier - 3</v>
      </c>
      <c r="N909" t="str">
        <f>VLOOKUP($A909,'Hospitalisation Details'!$A:$K,9,FALSE)</f>
        <v>R1013</v>
      </c>
      <c r="O909">
        <f>VLOOKUP($A909,'Hospitalisation Details'!$A:$K,10,FALSE)</f>
        <v>24828</v>
      </c>
      <c r="P909">
        <f>VLOOKUP($A909,'Hospitalisation Details'!$A:$K,11,FALSE)</f>
        <v>55</v>
      </c>
      <c r="Q909" t="str">
        <f>VLOOKUP($A909,'Customer Names'!$A:$E,4,FALSE)</f>
        <v xml:space="preserve"> Wayne L.</v>
      </c>
    </row>
    <row r="910" spans="1:17" x14ac:dyDescent="0.25">
      <c r="A910" s="26" t="s">
        <v>1462</v>
      </c>
      <c r="B910" s="47">
        <f>VLOOKUP($A910,'Medical Examinations'!$A:$J,2,FALSE)</f>
        <v>32.01</v>
      </c>
      <c r="C910" s="47">
        <f>VLOOKUP($A910,'Medical Examinations'!$A:$J,3,FALSE)</f>
        <v>5.08</v>
      </c>
      <c r="D910" s="26" t="str">
        <f>VLOOKUP($A910,'Medical Examinations'!$A:$J,4,FALSE)</f>
        <v>yes</v>
      </c>
      <c r="E910" s="26" t="str">
        <f>VLOOKUP($A910,'Medical Examinations'!$A:$J,5,FALSE)</f>
        <v>No</v>
      </c>
      <c r="F910" s="26" t="str">
        <f>VLOOKUP($A910,'Medical Examinations'!$A:$J,6,FALSE)</f>
        <v>No</v>
      </c>
      <c r="G910" s="26">
        <f>VLOOKUP($A910,'Medical Examinations'!$A:$J,7,FALSE)</f>
        <v>1</v>
      </c>
      <c r="H910" s="26" t="str">
        <f>VLOOKUP($A910,'Medical Examinations'!$A:$J,8,FALSE)</f>
        <v>No</v>
      </c>
      <c r="I910" s="26" t="str">
        <f>VLOOKUP($A910,'Medical Examinations'!$A:$J,9,FALSE)</f>
        <v>Obesity</v>
      </c>
      <c r="J910" s="26" t="str">
        <f>VLOOKUP($A910,'Medical Examinations'!$A:$J,10,FALSE)</f>
        <v>Normal</v>
      </c>
      <c r="K910">
        <f>VLOOKUP($A910,'Hospitalisation Details'!$A:$K,6,FALSE)</f>
        <v>11946.63</v>
      </c>
      <c r="L910" t="str">
        <f>VLOOKUP($A910,'Hospitalisation Details'!$A:$K,7,FALSE)</f>
        <v>tier - 3</v>
      </c>
      <c r="M910" t="str">
        <f>VLOOKUP($A910,'Hospitalisation Details'!$A:$K,8,FALSE)</f>
        <v>tier - 2</v>
      </c>
      <c r="N910" t="str">
        <f>VLOOKUP($A910,'Hospitalisation Details'!$A:$K,9,FALSE)</f>
        <v>R1013</v>
      </c>
      <c r="O910">
        <f>VLOOKUP($A910,'Hospitalisation Details'!$A:$K,10,FALSE)</f>
        <v>23649</v>
      </c>
      <c r="P910">
        <f>VLOOKUP($A910,'Hospitalisation Details'!$A:$K,11,FALSE)</f>
        <v>58</v>
      </c>
      <c r="Q910" t="str">
        <f>VLOOKUP($A910,'Customer Names'!$A:$E,4,FALSE)</f>
        <v xml:space="preserve"> Jason M.</v>
      </c>
    </row>
    <row r="911" spans="1:17" x14ac:dyDescent="0.25">
      <c r="A911" s="23" t="s">
        <v>1461</v>
      </c>
      <c r="B911" s="48">
        <f>VLOOKUP($A911,'Medical Examinations'!$A:$J,2,FALSE)</f>
        <v>33.630000000000003</v>
      </c>
      <c r="C911" s="48">
        <f>VLOOKUP($A911,'Medical Examinations'!$A:$J,3,FALSE)</f>
        <v>11.39</v>
      </c>
      <c r="D911" s="23" t="str">
        <f>VLOOKUP($A911,'Medical Examinations'!$A:$J,4,FALSE)</f>
        <v>No</v>
      </c>
      <c r="E911" s="23" t="str">
        <f>VLOOKUP($A911,'Medical Examinations'!$A:$J,5,FALSE)</f>
        <v>No</v>
      </c>
      <c r="F911" s="23" t="str">
        <f>VLOOKUP($A911,'Medical Examinations'!$A:$J,6,FALSE)</f>
        <v>No</v>
      </c>
      <c r="G911" s="23">
        <f>VLOOKUP($A911,'Medical Examinations'!$A:$J,7,FALSE)</f>
        <v>0</v>
      </c>
      <c r="H911" s="23" t="str">
        <f>VLOOKUP($A911,'Medical Examinations'!$A:$J,8,FALSE)</f>
        <v>No</v>
      </c>
      <c r="I911" s="23" t="str">
        <f>VLOOKUP($A911,'Medical Examinations'!$A:$J,9,FALSE)</f>
        <v>Obesity</v>
      </c>
      <c r="J911" s="23" t="str">
        <f>VLOOKUP($A911,'Medical Examinations'!$A:$J,10,FALSE)</f>
        <v>Diabetes</v>
      </c>
      <c r="K911">
        <f>VLOOKUP($A911,'Hospitalisation Details'!$A:$K,6,FALSE)</f>
        <v>11945.13</v>
      </c>
      <c r="L911" t="str">
        <f>VLOOKUP($A911,'Hospitalisation Details'!$A:$K,7,FALSE)</f>
        <v>tier - 3</v>
      </c>
      <c r="M911" t="str">
        <f>VLOOKUP($A911,'Hospitalisation Details'!$A:$K,8,FALSE)</f>
        <v>tier - 2</v>
      </c>
      <c r="N911" t="str">
        <f>VLOOKUP($A911,'Hospitalisation Details'!$A:$K,9,FALSE)</f>
        <v>R1012</v>
      </c>
      <c r="O911">
        <f>VLOOKUP($A911,'Hospitalisation Details'!$A:$K,10,FALSE)</f>
        <v>24047</v>
      </c>
      <c r="P911">
        <f>VLOOKUP($A911,'Hospitalisation Details'!$A:$K,11,FALSE)</f>
        <v>57</v>
      </c>
      <c r="Q911" t="str">
        <f>VLOOKUP($A911,'Customer Names'!$A:$E,4,FALSE)</f>
        <v xml:space="preserve"> Floris</v>
      </c>
    </row>
    <row r="912" spans="1:17" x14ac:dyDescent="0.25">
      <c r="A912" s="26" t="s">
        <v>1460</v>
      </c>
      <c r="B912" s="47">
        <f>VLOOKUP($A912,'Medical Examinations'!$A:$J,2,FALSE)</f>
        <v>34.865000000000002</v>
      </c>
      <c r="C912" s="47">
        <f>VLOOKUP($A912,'Medical Examinations'!$A:$J,3,FALSE)</f>
        <v>5.35</v>
      </c>
      <c r="D912" s="26" t="str">
        <f>VLOOKUP($A912,'Medical Examinations'!$A:$J,4,FALSE)</f>
        <v>yes</v>
      </c>
      <c r="E912" s="26" t="str">
        <f>VLOOKUP($A912,'Medical Examinations'!$A:$J,5,FALSE)</f>
        <v>No</v>
      </c>
      <c r="F912" s="26" t="str">
        <f>VLOOKUP($A912,'Medical Examinations'!$A:$J,6,FALSE)</f>
        <v>No</v>
      </c>
      <c r="G912" s="26">
        <f>VLOOKUP($A912,'Medical Examinations'!$A:$J,7,FALSE)</f>
        <v>1</v>
      </c>
      <c r="H912" s="26" t="str">
        <f>VLOOKUP($A912,'Medical Examinations'!$A:$J,8,FALSE)</f>
        <v>No</v>
      </c>
      <c r="I912" s="26" t="str">
        <f>VLOOKUP($A912,'Medical Examinations'!$A:$J,9,FALSE)</f>
        <v>Obesity</v>
      </c>
      <c r="J912" s="26" t="str">
        <f>VLOOKUP($A912,'Medical Examinations'!$A:$J,10,FALSE)</f>
        <v>Normal</v>
      </c>
      <c r="K912">
        <f>VLOOKUP($A912,'Hospitalisation Details'!$A:$K,6,FALSE)</f>
        <v>11944.59</v>
      </c>
      <c r="L912" t="str">
        <f>VLOOKUP($A912,'Hospitalisation Details'!$A:$K,7,FALSE)</f>
        <v>tier - 3</v>
      </c>
      <c r="M912" t="str">
        <f>VLOOKUP($A912,'Hospitalisation Details'!$A:$K,8,FALSE)</f>
        <v>tier - 2</v>
      </c>
      <c r="N912" t="str">
        <f>VLOOKUP($A912,'Hospitalisation Details'!$A:$K,9,FALSE)</f>
        <v>R1016</v>
      </c>
      <c r="O912">
        <f>VLOOKUP($A912,'Hospitalisation Details'!$A:$K,10,FALSE)</f>
        <v>23736</v>
      </c>
      <c r="P912">
        <f>VLOOKUP($A912,'Hospitalisation Details'!$A:$K,11,FALSE)</f>
        <v>58</v>
      </c>
      <c r="Q912" t="str">
        <f>VLOOKUP($A912,'Customer Names'!$A:$E,4,FALSE)</f>
        <v xml:space="preserve"> Marc</v>
      </c>
    </row>
    <row r="913" spans="1:17" x14ac:dyDescent="0.25">
      <c r="A913" s="23" t="s">
        <v>1459</v>
      </c>
      <c r="B913" s="48">
        <f>VLOOKUP($A913,'Medical Examinations'!$A:$J,2,FALSE)</f>
        <v>43.11</v>
      </c>
      <c r="C913" s="48">
        <f>VLOOKUP($A913,'Medical Examinations'!$A:$J,3,FALSE)</f>
        <v>5.6</v>
      </c>
      <c r="D913" s="23" t="str">
        <f>VLOOKUP($A913,'Medical Examinations'!$A:$J,4,FALSE)</f>
        <v>No</v>
      </c>
      <c r="E913" s="23" t="str">
        <f>VLOOKUP($A913,'Medical Examinations'!$A:$J,5,FALSE)</f>
        <v>No</v>
      </c>
      <c r="F913" s="23" t="str">
        <f>VLOOKUP($A913,'Medical Examinations'!$A:$J,6,FALSE)</f>
        <v>No</v>
      </c>
      <c r="G913" s="23">
        <f>VLOOKUP($A913,'Medical Examinations'!$A:$J,7,FALSE)</f>
        <v>0</v>
      </c>
      <c r="H913" s="23" t="str">
        <f>VLOOKUP($A913,'Medical Examinations'!$A:$J,8,FALSE)</f>
        <v>No</v>
      </c>
      <c r="I913" s="23" t="str">
        <f>VLOOKUP($A913,'Medical Examinations'!$A:$J,9,FALSE)</f>
        <v>Obesity</v>
      </c>
      <c r="J913" s="23" t="str">
        <f>VLOOKUP($A913,'Medical Examinations'!$A:$J,10,FALSE)</f>
        <v>Normal</v>
      </c>
      <c r="K913">
        <f>VLOOKUP($A913,'Hospitalisation Details'!$A:$K,6,FALSE)</f>
        <v>11941.83</v>
      </c>
      <c r="L913" t="str">
        <f>VLOOKUP($A913,'Hospitalisation Details'!$A:$K,7,FALSE)</f>
        <v>tier - 3</v>
      </c>
      <c r="M913" t="str">
        <f>VLOOKUP($A913,'Hospitalisation Details'!$A:$K,8,FALSE)</f>
        <v>tier - 1</v>
      </c>
      <c r="N913" t="str">
        <f>VLOOKUP($A913,'Hospitalisation Details'!$A:$K,9,FALSE)</f>
        <v>R1023</v>
      </c>
      <c r="O913">
        <f>VLOOKUP($A913,'Hospitalisation Details'!$A:$K,10,FALSE)</f>
        <v>33530</v>
      </c>
      <c r="P913">
        <f>VLOOKUP($A913,'Hospitalisation Details'!$A:$K,11,FALSE)</f>
        <v>31</v>
      </c>
      <c r="Q913" t="str">
        <f>VLOOKUP($A913,'Customer Names'!$A:$E,4,FALSE)</f>
        <v xml:space="preserve"> Christopher</v>
      </c>
    </row>
    <row r="914" spans="1:17" x14ac:dyDescent="0.25">
      <c r="A914" s="26" t="s">
        <v>1458</v>
      </c>
      <c r="B914" s="47">
        <f>VLOOKUP($A914,'Medical Examinations'!$A:$J,2,FALSE)</f>
        <v>30.305</v>
      </c>
      <c r="C914" s="47">
        <f>VLOOKUP($A914,'Medical Examinations'!$A:$J,3,FALSE)</f>
        <v>4.2699999999999996</v>
      </c>
      <c r="D914" s="26" t="str">
        <f>VLOOKUP($A914,'Medical Examinations'!$A:$J,4,FALSE)</f>
        <v>yes</v>
      </c>
      <c r="E914" s="26" t="str">
        <f>VLOOKUP($A914,'Medical Examinations'!$A:$J,5,FALSE)</f>
        <v>No</v>
      </c>
      <c r="F914" s="26" t="str">
        <f>VLOOKUP($A914,'Medical Examinations'!$A:$J,6,FALSE)</f>
        <v>No</v>
      </c>
      <c r="G914" s="26">
        <f>VLOOKUP($A914,'Medical Examinations'!$A:$J,7,FALSE)</f>
        <v>1</v>
      </c>
      <c r="H914" s="26" t="str">
        <f>VLOOKUP($A914,'Medical Examinations'!$A:$J,8,FALSE)</f>
        <v>No</v>
      </c>
      <c r="I914" s="26" t="str">
        <f>VLOOKUP($A914,'Medical Examinations'!$A:$J,9,FALSE)</f>
        <v>Obesity</v>
      </c>
      <c r="J914" s="26" t="str">
        <f>VLOOKUP($A914,'Medical Examinations'!$A:$J,10,FALSE)</f>
        <v>Normal</v>
      </c>
      <c r="K914">
        <f>VLOOKUP($A914,'Hospitalisation Details'!$A:$K,6,FALSE)</f>
        <v>11938.26</v>
      </c>
      <c r="L914" t="str">
        <f>VLOOKUP($A914,'Hospitalisation Details'!$A:$K,7,FALSE)</f>
        <v>tier - 3</v>
      </c>
      <c r="M914" t="str">
        <f>VLOOKUP($A914,'Hospitalisation Details'!$A:$K,8,FALSE)</f>
        <v>tier - 3</v>
      </c>
      <c r="N914" t="str">
        <f>VLOOKUP($A914,'Hospitalisation Details'!$A:$K,9,FALSE)</f>
        <v>R1019</v>
      </c>
      <c r="O914">
        <f>VLOOKUP($A914,'Hospitalisation Details'!$A:$K,10,FALSE)</f>
        <v>23591</v>
      </c>
      <c r="P914">
        <f>VLOOKUP($A914,'Hospitalisation Details'!$A:$K,11,FALSE)</f>
        <v>58</v>
      </c>
      <c r="Q914" t="str">
        <f>VLOOKUP($A914,'Customer Names'!$A:$E,4,FALSE)</f>
        <v xml:space="preserve"> Kevin</v>
      </c>
    </row>
    <row r="915" spans="1:17" x14ac:dyDescent="0.25">
      <c r="A915" s="23" t="s">
        <v>1457</v>
      </c>
      <c r="B915" s="48">
        <f>VLOOKUP($A915,'Medical Examinations'!$A:$J,2,FALSE)</f>
        <v>25.175000000000001</v>
      </c>
      <c r="C915" s="48">
        <f>VLOOKUP($A915,'Medical Examinations'!$A:$J,3,FALSE)</f>
        <v>5.57</v>
      </c>
      <c r="D915" s="23" t="str">
        <f>VLOOKUP($A915,'Medical Examinations'!$A:$J,4,FALSE)</f>
        <v>yes</v>
      </c>
      <c r="E915" s="23" t="str">
        <f>VLOOKUP($A915,'Medical Examinations'!$A:$J,5,FALSE)</f>
        <v>No</v>
      </c>
      <c r="F915" s="23" t="str">
        <f>VLOOKUP($A915,'Medical Examinations'!$A:$J,6,FALSE)</f>
        <v>No</v>
      </c>
      <c r="G915" s="23">
        <f>VLOOKUP($A915,'Medical Examinations'!$A:$J,7,FALSE)</f>
        <v>1</v>
      </c>
      <c r="H915" s="23" t="str">
        <f>VLOOKUP($A915,'Medical Examinations'!$A:$J,8,FALSE)</f>
        <v>No</v>
      </c>
      <c r="I915" s="23" t="str">
        <f>VLOOKUP($A915,'Medical Examinations'!$A:$J,9,FALSE)</f>
        <v>Overweight</v>
      </c>
      <c r="J915" s="23" t="str">
        <f>VLOOKUP($A915,'Medical Examinations'!$A:$J,10,FALSE)</f>
        <v>Normal</v>
      </c>
      <c r="K915">
        <f>VLOOKUP($A915,'Hospitalisation Details'!$A:$K,6,FALSE)</f>
        <v>11931.13</v>
      </c>
      <c r="L915" t="str">
        <f>VLOOKUP($A915,'Hospitalisation Details'!$A:$K,7,FALSE)</f>
        <v>tier - 3</v>
      </c>
      <c r="M915" t="str">
        <f>VLOOKUP($A915,'Hospitalisation Details'!$A:$K,8,FALSE)</f>
        <v>tier - 1</v>
      </c>
      <c r="N915" t="str">
        <f>VLOOKUP($A915,'Hospitalisation Details'!$A:$K,9,FALSE)</f>
        <v>R1019</v>
      </c>
      <c r="O915">
        <f>VLOOKUP($A915,'Hospitalisation Details'!$A:$K,10,FALSE)</f>
        <v>23731</v>
      </c>
      <c r="P915">
        <f>VLOOKUP($A915,'Hospitalisation Details'!$A:$K,11,FALSE)</f>
        <v>58</v>
      </c>
      <c r="Q915" t="str">
        <f>VLOOKUP($A915,'Customer Names'!$A:$E,4,FALSE)</f>
        <v xml:space="preserve"> Aharon N</v>
      </c>
    </row>
    <row r="916" spans="1:17" x14ac:dyDescent="0.25">
      <c r="A916" s="26" t="s">
        <v>1456</v>
      </c>
      <c r="B916" s="47">
        <f>VLOOKUP($A916,'Medical Examinations'!$A:$J,2,FALSE)</f>
        <v>26.8</v>
      </c>
      <c r="C916" s="47">
        <f>VLOOKUP($A916,'Medical Examinations'!$A:$J,3,FALSE)</f>
        <v>5.68</v>
      </c>
      <c r="D916" s="26" t="str">
        <f>VLOOKUP($A916,'Medical Examinations'!$A:$J,4,FALSE)</f>
        <v>yes</v>
      </c>
      <c r="E916" s="26" t="str">
        <f>VLOOKUP($A916,'Medical Examinations'!$A:$J,5,FALSE)</f>
        <v>No</v>
      </c>
      <c r="F916" s="26" t="str">
        <f>VLOOKUP($A916,'Medical Examinations'!$A:$J,6,FALSE)</f>
        <v>No</v>
      </c>
      <c r="G916" s="26">
        <f>VLOOKUP($A916,'Medical Examinations'!$A:$J,7,FALSE)</f>
        <v>1</v>
      </c>
      <c r="H916" s="26" t="str">
        <f>VLOOKUP($A916,'Medical Examinations'!$A:$J,8,FALSE)</f>
        <v>No</v>
      </c>
      <c r="I916" s="26" t="str">
        <f>VLOOKUP($A916,'Medical Examinations'!$A:$J,9,FALSE)</f>
        <v>Overweight</v>
      </c>
      <c r="J916" s="26" t="str">
        <f>VLOOKUP($A916,'Medical Examinations'!$A:$J,10,FALSE)</f>
        <v>Normal</v>
      </c>
      <c r="K916">
        <f>VLOOKUP($A916,'Hospitalisation Details'!$A:$K,6,FALSE)</f>
        <v>11918.2</v>
      </c>
      <c r="L916" t="str">
        <f>VLOOKUP($A916,'Hospitalisation Details'!$A:$K,7,FALSE)</f>
        <v>tier - 3</v>
      </c>
      <c r="M916" t="str">
        <f>VLOOKUP($A916,'Hospitalisation Details'!$A:$K,8,FALSE)</f>
        <v>tier - 1</v>
      </c>
      <c r="N916" t="str">
        <f>VLOOKUP($A916,'Hospitalisation Details'!$A:$K,9,FALSE)</f>
        <v>R1021</v>
      </c>
      <c r="O916">
        <f>VLOOKUP($A916,'Hospitalisation Details'!$A:$K,10,FALSE)</f>
        <v>23700</v>
      </c>
      <c r="P916">
        <f>VLOOKUP($A916,'Hospitalisation Details'!$A:$K,11,FALSE)</f>
        <v>58</v>
      </c>
      <c r="Q916" t="str">
        <f>VLOOKUP($A916,'Customer Names'!$A:$E,4,FALSE)</f>
        <v xml:space="preserve"> Lawrence D.</v>
      </c>
    </row>
    <row r="917" spans="1:17" x14ac:dyDescent="0.25">
      <c r="A917" s="23" t="s">
        <v>1455</v>
      </c>
      <c r="B917" s="48">
        <f>VLOOKUP($A917,'Medical Examinations'!$A:$J,2,FALSE)</f>
        <v>21.78</v>
      </c>
      <c r="C917" s="48">
        <f>VLOOKUP($A917,'Medical Examinations'!$A:$J,3,FALSE)</f>
        <v>5.3</v>
      </c>
      <c r="D917" s="23" t="str">
        <f>VLOOKUP($A917,'Medical Examinations'!$A:$J,4,FALSE)</f>
        <v>No</v>
      </c>
      <c r="E917" s="23" t="str">
        <f>VLOOKUP($A917,'Medical Examinations'!$A:$J,5,FALSE)</f>
        <v>yes</v>
      </c>
      <c r="F917" s="23" t="str">
        <f>VLOOKUP($A917,'Medical Examinations'!$A:$J,6,FALSE)</f>
        <v>No</v>
      </c>
      <c r="G917" s="23">
        <f>VLOOKUP($A917,'Medical Examinations'!$A:$J,7,FALSE)</f>
        <v>1</v>
      </c>
      <c r="H917" s="23" t="str">
        <f>VLOOKUP($A917,'Medical Examinations'!$A:$J,8,FALSE)</f>
        <v>No</v>
      </c>
      <c r="I917" s="23" t="str">
        <f>VLOOKUP($A917,'Medical Examinations'!$A:$J,9,FALSE)</f>
        <v>Normal Weight</v>
      </c>
      <c r="J917" s="23" t="str">
        <f>VLOOKUP($A917,'Medical Examinations'!$A:$J,10,FALSE)</f>
        <v>Normal</v>
      </c>
      <c r="K917">
        <f>VLOOKUP($A917,'Hospitalisation Details'!$A:$K,6,FALSE)</f>
        <v>11884.05</v>
      </c>
      <c r="L917" t="str">
        <f>VLOOKUP($A917,'Hospitalisation Details'!$A:$K,7,FALSE)</f>
        <v>tier - 3</v>
      </c>
      <c r="M917" t="str">
        <f>VLOOKUP($A917,'Hospitalisation Details'!$A:$K,8,FALSE)</f>
        <v>tier - 3</v>
      </c>
      <c r="N917" t="str">
        <f>VLOOKUP($A917,'Hospitalisation Details'!$A:$K,9,FALSE)</f>
        <v>R1013</v>
      </c>
      <c r="O917">
        <f>VLOOKUP($A917,'Hospitalisation Details'!$A:$K,10,FALSE)</f>
        <v>38140</v>
      </c>
      <c r="P917">
        <f>VLOOKUP($A917,'Hospitalisation Details'!$A:$K,11,FALSE)</f>
        <v>19</v>
      </c>
      <c r="Q917" t="str">
        <f>VLOOKUP($A917,'Customer Names'!$A:$E,4,FALSE)</f>
        <v xml:space="preserve"> Malcolm</v>
      </c>
    </row>
    <row r="918" spans="1:17" x14ac:dyDescent="0.25">
      <c r="A918" s="26" t="s">
        <v>1454</v>
      </c>
      <c r="B918" s="47">
        <f>VLOOKUP($A918,'Medical Examinations'!$A:$J,2,FALSE)</f>
        <v>30.14</v>
      </c>
      <c r="C918" s="47">
        <f>VLOOKUP($A918,'Medical Examinations'!$A:$J,3,FALSE)</f>
        <v>9.4499999999999993</v>
      </c>
      <c r="D918" s="26" t="str">
        <f>VLOOKUP($A918,'Medical Examinations'!$A:$J,4,FALSE)</f>
        <v>yes</v>
      </c>
      <c r="E918" s="26" t="str">
        <f>VLOOKUP($A918,'Medical Examinations'!$A:$J,5,FALSE)</f>
        <v>No</v>
      </c>
      <c r="F918" s="26" t="str">
        <f>VLOOKUP($A918,'Medical Examinations'!$A:$J,6,FALSE)</f>
        <v>No</v>
      </c>
      <c r="G918" s="26">
        <f>VLOOKUP($A918,'Medical Examinations'!$A:$J,7,FALSE)</f>
        <v>0</v>
      </c>
      <c r="H918" s="26" t="str">
        <f>VLOOKUP($A918,'Medical Examinations'!$A:$J,8,FALSE)</f>
        <v>No</v>
      </c>
      <c r="I918" s="26" t="str">
        <f>VLOOKUP($A918,'Medical Examinations'!$A:$J,9,FALSE)</f>
        <v>Obesity</v>
      </c>
      <c r="J918" s="26" t="str">
        <f>VLOOKUP($A918,'Medical Examinations'!$A:$J,10,FALSE)</f>
        <v>Diabetes</v>
      </c>
      <c r="K918">
        <f>VLOOKUP($A918,'Hospitalisation Details'!$A:$K,6,FALSE)</f>
        <v>11881.97</v>
      </c>
      <c r="L918" t="str">
        <f>VLOOKUP($A918,'Hospitalisation Details'!$A:$K,7,FALSE)</f>
        <v>tier - 3</v>
      </c>
      <c r="M918" t="str">
        <f>VLOOKUP($A918,'Hospitalisation Details'!$A:$K,8,FALSE)</f>
        <v>tier - 1</v>
      </c>
      <c r="N918" t="str">
        <f>VLOOKUP($A918,'Hospitalisation Details'!$A:$K,9,FALSE)</f>
        <v>R1013</v>
      </c>
      <c r="O918">
        <f>VLOOKUP($A918,'Hospitalisation Details'!$A:$K,10,FALSE)</f>
        <v>24774</v>
      </c>
      <c r="P918">
        <f>VLOOKUP($A918,'Hospitalisation Details'!$A:$K,11,FALSE)</f>
        <v>55</v>
      </c>
      <c r="Q918" t="str">
        <f>VLOOKUP($A918,'Customer Names'!$A:$E,4,FALSE)</f>
        <v xml:space="preserve"> Anna E.</v>
      </c>
    </row>
    <row r="919" spans="1:17" x14ac:dyDescent="0.25">
      <c r="A919" s="23" t="s">
        <v>1453</v>
      </c>
      <c r="B919" s="48">
        <f>VLOOKUP($A919,'Medical Examinations'!$A:$J,2,FALSE)</f>
        <v>29.7</v>
      </c>
      <c r="C919" s="48">
        <f>VLOOKUP($A919,'Medical Examinations'!$A:$J,3,FALSE)</f>
        <v>6.79</v>
      </c>
      <c r="D919" s="23" t="str">
        <f>VLOOKUP($A919,'Medical Examinations'!$A:$J,4,FALSE)</f>
        <v>yes</v>
      </c>
      <c r="E919" s="23" t="str">
        <f>VLOOKUP($A919,'Medical Examinations'!$A:$J,5,FALSE)</f>
        <v>No</v>
      </c>
      <c r="F919" s="23" t="str">
        <f>VLOOKUP($A919,'Medical Examinations'!$A:$J,6,FALSE)</f>
        <v>No</v>
      </c>
      <c r="G919" s="23">
        <f>VLOOKUP($A919,'Medical Examinations'!$A:$J,7,FALSE)</f>
        <v>0</v>
      </c>
      <c r="H919" s="23" t="str">
        <f>VLOOKUP($A919,'Medical Examinations'!$A:$J,8,FALSE)</f>
        <v>No</v>
      </c>
      <c r="I919" s="23" t="str">
        <f>VLOOKUP($A919,'Medical Examinations'!$A:$J,9,FALSE)</f>
        <v>Overweight</v>
      </c>
      <c r="J919" s="23" t="str">
        <f>VLOOKUP($A919,'Medical Examinations'!$A:$J,10,FALSE)</f>
        <v>Diabetes</v>
      </c>
      <c r="K919">
        <f>VLOOKUP($A919,'Hospitalisation Details'!$A:$K,6,FALSE)</f>
        <v>11881.36</v>
      </c>
      <c r="L919" t="str">
        <f>VLOOKUP($A919,'Hospitalisation Details'!$A:$K,7,FALSE)</f>
        <v>tier - 3</v>
      </c>
      <c r="M919" t="str">
        <f>VLOOKUP($A919,'Hospitalisation Details'!$A:$K,8,FALSE)</f>
        <v>tier - 2</v>
      </c>
      <c r="N919" t="str">
        <f>VLOOKUP($A919,'Hospitalisation Details'!$A:$K,9,FALSE)</f>
        <v>R1011</v>
      </c>
      <c r="O919">
        <f>VLOOKUP($A919,'Hospitalisation Details'!$A:$K,10,FALSE)</f>
        <v>24667</v>
      </c>
      <c r="P919">
        <f>VLOOKUP($A919,'Hospitalisation Details'!$A:$K,11,FALSE)</f>
        <v>55</v>
      </c>
      <c r="Q919" t="str">
        <f>VLOOKUP($A919,'Customer Names'!$A:$E,4,FALSE)</f>
        <v xml:space="preserve"> Jenny</v>
      </c>
    </row>
    <row r="920" spans="1:17" x14ac:dyDescent="0.25">
      <c r="A920" s="26" t="s">
        <v>1452</v>
      </c>
      <c r="B920" s="47">
        <f>VLOOKUP($A920,'Medical Examinations'!$A:$J,2,FALSE)</f>
        <v>32.395000000000003</v>
      </c>
      <c r="C920" s="47">
        <f>VLOOKUP($A920,'Medical Examinations'!$A:$J,3,FALSE)</f>
        <v>11.1</v>
      </c>
      <c r="D920" s="26" t="str">
        <f>VLOOKUP($A920,'Medical Examinations'!$A:$J,4,FALSE)</f>
        <v>yes</v>
      </c>
      <c r="E920" s="26" t="str">
        <f>VLOOKUP($A920,'Medical Examinations'!$A:$J,5,FALSE)</f>
        <v>No</v>
      </c>
      <c r="F920" s="26" t="str">
        <f>VLOOKUP($A920,'Medical Examinations'!$A:$J,6,FALSE)</f>
        <v>No</v>
      </c>
      <c r="G920" s="26">
        <f>VLOOKUP($A920,'Medical Examinations'!$A:$J,7,FALSE)</f>
        <v>0</v>
      </c>
      <c r="H920" s="26" t="str">
        <f>VLOOKUP($A920,'Medical Examinations'!$A:$J,8,FALSE)</f>
        <v>No</v>
      </c>
      <c r="I920" s="26" t="str">
        <f>VLOOKUP($A920,'Medical Examinations'!$A:$J,9,FALSE)</f>
        <v>Obesity</v>
      </c>
      <c r="J920" s="26" t="str">
        <f>VLOOKUP($A920,'Medical Examinations'!$A:$J,10,FALSE)</f>
        <v>Diabetes</v>
      </c>
      <c r="K920">
        <f>VLOOKUP($A920,'Hospitalisation Details'!$A:$K,6,FALSE)</f>
        <v>11879.1</v>
      </c>
      <c r="L920" t="str">
        <f>VLOOKUP($A920,'Hospitalisation Details'!$A:$K,7,FALSE)</f>
        <v>tier - 3</v>
      </c>
      <c r="M920" t="str">
        <f>VLOOKUP($A920,'Hospitalisation Details'!$A:$K,8,FALSE)</f>
        <v>tier - 3</v>
      </c>
      <c r="N920" t="str">
        <f>VLOOKUP($A920,'Hospitalisation Details'!$A:$K,9,FALSE)</f>
        <v>R1024</v>
      </c>
      <c r="O920">
        <f>VLOOKUP($A920,'Hospitalisation Details'!$A:$K,10,FALSE)</f>
        <v>24708</v>
      </c>
      <c r="P920">
        <f>VLOOKUP($A920,'Hospitalisation Details'!$A:$K,11,FALSE)</f>
        <v>55</v>
      </c>
      <c r="Q920" t="str">
        <f>VLOOKUP($A920,'Customer Names'!$A:$E,4,FALSE)</f>
        <v xml:space="preserve"> Melissa L</v>
      </c>
    </row>
    <row r="921" spans="1:17" x14ac:dyDescent="0.25">
      <c r="A921" s="23" t="s">
        <v>1451</v>
      </c>
      <c r="B921" s="48">
        <f>VLOOKUP($A921,'Medical Examinations'!$A:$J,2,FALSE)</f>
        <v>36.64</v>
      </c>
      <c r="C921" s="48">
        <f>VLOOKUP($A921,'Medical Examinations'!$A:$J,3,FALSE)</f>
        <v>7.26</v>
      </c>
      <c r="D921" s="23" t="str">
        <f>VLOOKUP($A921,'Medical Examinations'!$A:$J,4,FALSE)</f>
        <v>No</v>
      </c>
      <c r="E921" s="23" t="str">
        <f>VLOOKUP($A921,'Medical Examinations'!$A:$J,5,FALSE)</f>
        <v>No</v>
      </c>
      <c r="F921" s="23" t="str">
        <f>VLOOKUP($A921,'Medical Examinations'!$A:$J,6,FALSE)</f>
        <v>No</v>
      </c>
      <c r="G921" s="23">
        <f>VLOOKUP($A921,'Medical Examinations'!$A:$J,7,FALSE)</f>
        <v>0</v>
      </c>
      <c r="H921" s="23" t="str">
        <f>VLOOKUP($A921,'Medical Examinations'!$A:$J,8,FALSE)</f>
        <v>No</v>
      </c>
      <c r="I921" s="23" t="str">
        <f>VLOOKUP($A921,'Medical Examinations'!$A:$J,9,FALSE)</f>
        <v>Obesity</v>
      </c>
      <c r="J921" s="23" t="str">
        <f>VLOOKUP($A921,'Medical Examinations'!$A:$J,10,FALSE)</f>
        <v>Diabetes</v>
      </c>
      <c r="K921">
        <f>VLOOKUP($A921,'Hospitalisation Details'!$A:$K,6,FALSE)</f>
        <v>11858.56</v>
      </c>
      <c r="L921" t="str">
        <f>VLOOKUP($A921,'Hospitalisation Details'!$A:$K,7,FALSE)</f>
        <v>tier - 3</v>
      </c>
      <c r="M921" t="str">
        <f>VLOOKUP($A921,'Hospitalisation Details'!$A:$K,8,FALSE)</f>
        <v>tier - 3</v>
      </c>
      <c r="N921" t="str">
        <f>VLOOKUP($A921,'Hospitalisation Details'!$A:$K,9,FALSE)</f>
        <v>R1011</v>
      </c>
      <c r="O921">
        <f>VLOOKUP($A921,'Hospitalisation Details'!$A:$K,10,FALSE)</f>
        <v>27217</v>
      </c>
      <c r="P921">
        <f>VLOOKUP($A921,'Hospitalisation Details'!$A:$K,11,FALSE)</f>
        <v>48</v>
      </c>
      <c r="Q921" t="str">
        <f>VLOOKUP($A921,'Customer Names'!$A:$E,4,FALSE)</f>
        <v xml:space="preserve"> Chia J.</v>
      </c>
    </row>
    <row r="922" spans="1:17" x14ac:dyDescent="0.25">
      <c r="A922" s="26" t="s">
        <v>1450</v>
      </c>
      <c r="B922" s="47">
        <f>VLOOKUP($A922,'Medical Examinations'!$A:$J,2,FALSE)</f>
        <v>39.049999999999997</v>
      </c>
      <c r="C922" s="47">
        <f>VLOOKUP($A922,'Medical Examinations'!$A:$J,3,FALSE)</f>
        <v>5.27</v>
      </c>
      <c r="D922" s="26" t="str">
        <f>VLOOKUP($A922,'Medical Examinations'!$A:$J,4,FALSE)</f>
        <v>yes</v>
      </c>
      <c r="E922" s="26" t="str">
        <f>VLOOKUP($A922,'Medical Examinations'!$A:$J,5,FALSE)</f>
        <v>No</v>
      </c>
      <c r="F922" s="26" t="str">
        <f>VLOOKUP($A922,'Medical Examinations'!$A:$J,6,FALSE)</f>
        <v>No</v>
      </c>
      <c r="G922" s="26">
        <f>VLOOKUP($A922,'Medical Examinations'!$A:$J,7,FALSE)</f>
        <v>1</v>
      </c>
      <c r="H922" s="26" t="str">
        <f>VLOOKUP($A922,'Medical Examinations'!$A:$J,8,FALSE)</f>
        <v>No</v>
      </c>
      <c r="I922" s="26" t="str">
        <f>VLOOKUP($A922,'Medical Examinations'!$A:$J,9,FALSE)</f>
        <v>Obesity</v>
      </c>
      <c r="J922" s="26" t="str">
        <f>VLOOKUP($A922,'Medical Examinations'!$A:$J,10,FALSE)</f>
        <v>Normal</v>
      </c>
      <c r="K922">
        <f>VLOOKUP($A922,'Hospitalisation Details'!$A:$K,6,FALSE)</f>
        <v>11856.41</v>
      </c>
      <c r="L922" t="str">
        <f>VLOOKUP($A922,'Hospitalisation Details'!$A:$K,7,FALSE)</f>
        <v>tier - 3</v>
      </c>
      <c r="M922" t="str">
        <f>VLOOKUP($A922,'Hospitalisation Details'!$A:$K,8,FALSE)</f>
        <v>tier - 2</v>
      </c>
      <c r="N922" t="str">
        <f>VLOOKUP($A922,'Hospitalisation Details'!$A:$K,9,FALSE)</f>
        <v>R1013</v>
      </c>
      <c r="O922">
        <f>VLOOKUP($A922,'Hospitalisation Details'!$A:$K,10,FALSE)</f>
        <v>23649</v>
      </c>
      <c r="P922">
        <f>VLOOKUP($A922,'Hospitalisation Details'!$A:$K,11,FALSE)</f>
        <v>58</v>
      </c>
      <c r="Q922" t="str">
        <f>VLOOKUP($A922,'Customer Names'!$A:$E,4,FALSE)</f>
        <v xml:space="preserve"> Laura A</v>
      </c>
    </row>
    <row r="923" spans="1:17" x14ac:dyDescent="0.25">
      <c r="A923" s="23" t="s">
        <v>1449</v>
      </c>
      <c r="B923" s="48">
        <f>VLOOKUP($A923,'Medical Examinations'!$A:$J,2,FALSE)</f>
        <v>33.1</v>
      </c>
      <c r="C923" s="48">
        <f>VLOOKUP($A923,'Medical Examinations'!$A:$J,3,FALSE)</f>
        <v>5.46</v>
      </c>
      <c r="D923" s="23" t="str">
        <f>VLOOKUP($A923,'Medical Examinations'!$A:$J,4,FALSE)</f>
        <v>yes</v>
      </c>
      <c r="E923" s="23" t="str">
        <f>VLOOKUP($A923,'Medical Examinations'!$A:$J,5,FALSE)</f>
        <v>No</v>
      </c>
      <c r="F923" s="23" t="str">
        <f>VLOOKUP($A923,'Medical Examinations'!$A:$J,6,FALSE)</f>
        <v>No</v>
      </c>
      <c r="G923" s="23">
        <f>VLOOKUP($A923,'Medical Examinations'!$A:$J,7,FALSE)</f>
        <v>1</v>
      </c>
      <c r="H923" s="23" t="str">
        <f>VLOOKUP($A923,'Medical Examinations'!$A:$J,8,FALSE)</f>
        <v>No</v>
      </c>
      <c r="I923" s="23" t="str">
        <f>VLOOKUP($A923,'Medical Examinations'!$A:$J,9,FALSE)</f>
        <v>Obesity</v>
      </c>
      <c r="J923" s="23" t="str">
        <f>VLOOKUP($A923,'Medical Examinations'!$A:$J,10,FALSE)</f>
        <v>Normal</v>
      </c>
      <c r="K923">
        <f>VLOOKUP($A923,'Hospitalisation Details'!$A:$K,6,FALSE)</f>
        <v>11848.14</v>
      </c>
      <c r="L923" t="str">
        <f>VLOOKUP($A923,'Hospitalisation Details'!$A:$K,7,FALSE)</f>
        <v>tier - 3</v>
      </c>
      <c r="M923" t="str">
        <f>VLOOKUP($A923,'Hospitalisation Details'!$A:$K,8,FALSE)</f>
        <v>tier - 2</v>
      </c>
      <c r="N923" t="str">
        <f>VLOOKUP($A923,'Hospitalisation Details'!$A:$K,9,FALSE)</f>
        <v>R1011</v>
      </c>
      <c r="O923">
        <f>VLOOKUP($A923,'Hospitalisation Details'!$A:$K,10,FALSE)</f>
        <v>23555</v>
      </c>
      <c r="P923">
        <f>VLOOKUP($A923,'Hospitalisation Details'!$A:$K,11,FALSE)</f>
        <v>58</v>
      </c>
      <c r="Q923" t="str">
        <f>VLOOKUP($A923,'Customer Names'!$A:$E,4,FALSE)</f>
        <v xml:space="preserve"> Aditi</v>
      </c>
    </row>
    <row r="924" spans="1:17" x14ac:dyDescent="0.25">
      <c r="A924" s="26" t="s">
        <v>1448</v>
      </c>
      <c r="B924" s="47">
        <f>VLOOKUP($A924,'Medical Examinations'!$A:$J,2,FALSE)</f>
        <v>31.824999999999999</v>
      </c>
      <c r="C924" s="47">
        <f>VLOOKUP($A924,'Medical Examinations'!$A:$J,3,FALSE)</f>
        <v>8.1300000000000008</v>
      </c>
      <c r="D924" s="26" t="str">
        <f>VLOOKUP($A924,'Medical Examinations'!$A:$J,4,FALSE)</f>
        <v>No</v>
      </c>
      <c r="E924" s="26" t="str">
        <f>VLOOKUP($A924,'Medical Examinations'!$A:$J,5,FALSE)</f>
        <v>No</v>
      </c>
      <c r="F924" s="26" t="str">
        <f>VLOOKUP($A924,'Medical Examinations'!$A:$J,6,FALSE)</f>
        <v>No</v>
      </c>
      <c r="G924" s="26">
        <f>VLOOKUP($A924,'Medical Examinations'!$A:$J,7,FALSE)</f>
        <v>0</v>
      </c>
      <c r="H924" s="26" t="str">
        <f>VLOOKUP($A924,'Medical Examinations'!$A:$J,8,FALSE)</f>
        <v>No</v>
      </c>
      <c r="I924" s="26" t="str">
        <f>VLOOKUP($A924,'Medical Examinations'!$A:$J,9,FALSE)</f>
        <v>Obesity</v>
      </c>
      <c r="J924" s="26" t="str">
        <f>VLOOKUP($A924,'Medical Examinations'!$A:$J,10,FALSE)</f>
        <v>Diabetes</v>
      </c>
      <c r="K924">
        <f>VLOOKUP($A924,'Hospitalisation Details'!$A:$K,6,FALSE)</f>
        <v>11842.62</v>
      </c>
      <c r="L924" t="str">
        <f>VLOOKUP($A924,'Hospitalisation Details'!$A:$K,7,FALSE)</f>
        <v>tier - 3</v>
      </c>
      <c r="M924" t="str">
        <f>VLOOKUP($A924,'Hospitalisation Details'!$A:$K,8,FALSE)</f>
        <v>tier - 3</v>
      </c>
      <c r="N924" t="str">
        <f>VLOOKUP($A924,'Hospitalisation Details'!$A:$K,9,FALSE)</f>
        <v>R1012</v>
      </c>
      <c r="O924">
        <f>VLOOKUP($A924,'Hospitalisation Details'!$A:$K,10,FALSE)</f>
        <v>24056</v>
      </c>
      <c r="P924">
        <f>VLOOKUP($A924,'Hospitalisation Details'!$A:$K,11,FALSE)</f>
        <v>57</v>
      </c>
      <c r="Q924" t="str">
        <f>VLOOKUP($A924,'Customer Names'!$A:$E,4,FALSE)</f>
        <v xml:space="preserve"> Leah A.</v>
      </c>
    </row>
    <row r="925" spans="1:17" x14ac:dyDescent="0.25">
      <c r="A925" s="23" t="s">
        <v>1447</v>
      </c>
      <c r="B925" s="48">
        <f>VLOOKUP($A925,'Medical Examinations'!$A:$J,2,FALSE)</f>
        <v>29</v>
      </c>
      <c r="C925" s="48">
        <f>VLOOKUP($A925,'Medical Examinations'!$A:$J,3,FALSE)</f>
        <v>4.25</v>
      </c>
      <c r="D925" s="23" t="str">
        <f>VLOOKUP($A925,'Medical Examinations'!$A:$J,4,FALSE)</f>
        <v>yes</v>
      </c>
      <c r="E925" s="23" t="str">
        <f>VLOOKUP($A925,'Medical Examinations'!$A:$J,5,FALSE)</f>
        <v>No</v>
      </c>
      <c r="F925" s="23" t="str">
        <f>VLOOKUP($A925,'Medical Examinations'!$A:$J,6,FALSE)</f>
        <v>No</v>
      </c>
      <c r="G925" s="23">
        <f>VLOOKUP($A925,'Medical Examinations'!$A:$J,7,FALSE)</f>
        <v>1</v>
      </c>
      <c r="H925" s="23" t="str">
        <f>VLOOKUP($A925,'Medical Examinations'!$A:$J,8,FALSE)</f>
        <v>No</v>
      </c>
      <c r="I925" s="23" t="str">
        <f>VLOOKUP($A925,'Medical Examinations'!$A:$J,9,FALSE)</f>
        <v>Overweight</v>
      </c>
      <c r="J925" s="23" t="str">
        <f>VLOOKUP($A925,'Medical Examinations'!$A:$J,10,FALSE)</f>
        <v>Normal</v>
      </c>
      <c r="K925">
        <f>VLOOKUP($A925,'Hospitalisation Details'!$A:$K,6,FALSE)</f>
        <v>11842.44</v>
      </c>
      <c r="L925" t="str">
        <f>VLOOKUP($A925,'Hospitalisation Details'!$A:$K,7,FALSE)</f>
        <v>tier - 3</v>
      </c>
      <c r="M925" t="str">
        <f>VLOOKUP($A925,'Hospitalisation Details'!$A:$K,8,FALSE)</f>
        <v>tier - 2</v>
      </c>
      <c r="N925" t="str">
        <f>VLOOKUP($A925,'Hospitalisation Details'!$A:$K,9,FALSE)</f>
        <v>R1011</v>
      </c>
      <c r="O925">
        <f>VLOOKUP($A925,'Hospitalisation Details'!$A:$K,10,FALSE)</f>
        <v>23569</v>
      </c>
      <c r="P925">
        <f>VLOOKUP($A925,'Hospitalisation Details'!$A:$K,11,FALSE)</f>
        <v>58</v>
      </c>
      <c r="Q925" t="str">
        <f>VLOOKUP($A925,'Customer Names'!$A:$E,4,FALSE)</f>
        <v xml:space="preserve"> Marianne</v>
      </c>
    </row>
    <row r="926" spans="1:17" x14ac:dyDescent="0.25">
      <c r="A926" s="26" t="s">
        <v>1446</v>
      </c>
      <c r="B926" s="47">
        <f>VLOOKUP($A926,'Medical Examinations'!$A:$J,2,FALSE)</f>
        <v>30.495000000000001</v>
      </c>
      <c r="C926" s="47">
        <f>VLOOKUP($A926,'Medical Examinations'!$A:$J,3,FALSE)</f>
        <v>8.68</v>
      </c>
      <c r="D926" s="26" t="str">
        <f>VLOOKUP($A926,'Medical Examinations'!$A:$J,4,FALSE)</f>
        <v>No</v>
      </c>
      <c r="E926" s="26" t="str">
        <f>VLOOKUP($A926,'Medical Examinations'!$A:$J,5,FALSE)</f>
        <v>No</v>
      </c>
      <c r="F926" s="26" t="str">
        <f>VLOOKUP($A926,'Medical Examinations'!$A:$J,6,FALSE)</f>
        <v>No</v>
      </c>
      <c r="G926" s="26">
        <f>VLOOKUP($A926,'Medical Examinations'!$A:$J,7,FALSE)</f>
        <v>0</v>
      </c>
      <c r="H926" s="26" t="str">
        <f>VLOOKUP($A926,'Medical Examinations'!$A:$J,8,FALSE)</f>
        <v>No</v>
      </c>
      <c r="I926" s="26" t="str">
        <f>VLOOKUP($A926,'Medical Examinations'!$A:$J,9,FALSE)</f>
        <v>Obesity</v>
      </c>
      <c r="J926" s="26" t="str">
        <f>VLOOKUP($A926,'Medical Examinations'!$A:$J,10,FALSE)</f>
        <v>Diabetes</v>
      </c>
      <c r="K926">
        <f>VLOOKUP($A926,'Hospitalisation Details'!$A:$K,6,FALSE)</f>
        <v>11840.78</v>
      </c>
      <c r="L926" t="str">
        <f>VLOOKUP($A926,'Hospitalisation Details'!$A:$K,7,FALSE)</f>
        <v>tier - 3</v>
      </c>
      <c r="M926" t="str">
        <f>VLOOKUP($A926,'Hospitalisation Details'!$A:$K,8,FALSE)</f>
        <v>tier - 2</v>
      </c>
      <c r="N926" t="str">
        <f>VLOOKUP($A926,'Hospitalisation Details'!$A:$K,9,FALSE)</f>
        <v>R1012</v>
      </c>
      <c r="O926">
        <f>VLOOKUP($A926,'Hospitalisation Details'!$A:$K,10,FALSE)</f>
        <v>24010</v>
      </c>
      <c r="P926">
        <f>VLOOKUP($A926,'Hospitalisation Details'!$A:$K,11,FALSE)</f>
        <v>57</v>
      </c>
      <c r="Q926" t="str">
        <f>VLOOKUP($A926,'Customer Names'!$A:$E,4,FALSE)</f>
        <v xml:space="preserve"> Carla</v>
      </c>
    </row>
    <row r="927" spans="1:17" x14ac:dyDescent="0.25">
      <c r="A927" s="23" t="s">
        <v>1445</v>
      </c>
      <c r="B927" s="48">
        <f>VLOOKUP($A927,'Medical Examinations'!$A:$J,2,FALSE)</f>
        <v>25.2</v>
      </c>
      <c r="C927" s="48">
        <f>VLOOKUP($A927,'Medical Examinations'!$A:$J,3,FALSE)</f>
        <v>6.25</v>
      </c>
      <c r="D927" s="23" t="str">
        <f>VLOOKUP($A927,'Medical Examinations'!$A:$J,4,FALSE)</f>
        <v>yes</v>
      </c>
      <c r="E927" s="23" t="str">
        <f>VLOOKUP($A927,'Medical Examinations'!$A:$J,5,FALSE)</f>
        <v>No</v>
      </c>
      <c r="F927" s="23" t="str">
        <f>VLOOKUP($A927,'Medical Examinations'!$A:$J,6,FALSE)</f>
        <v>No</v>
      </c>
      <c r="G927" s="23">
        <f>VLOOKUP($A927,'Medical Examinations'!$A:$J,7,FALSE)</f>
        <v>1</v>
      </c>
      <c r="H927" s="23" t="str">
        <f>VLOOKUP($A927,'Medical Examinations'!$A:$J,8,FALSE)</f>
        <v>No</v>
      </c>
      <c r="I927" s="23" t="str">
        <f>VLOOKUP($A927,'Medical Examinations'!$A:$J,9,FALSE)</f>
        <v>Overweight</v>
      </c>
      <c r="J927" s="23" t="str">
        <f>VLOOKUP($A927,'Medical Examinations'!$A:$J,10,FALSE)</f>
        <v>Prediabetes</v>
      </c>
      <c r="K927">
        <f>VLOOKUP($A927,'Hospitalisation Details'!$A:$K,6,FALSE)</f>
        <v>11837.16</v>
      </c>
      <c r="L927" t="str">
        <f>VLOOKUP($A927,'Hospitalisation Details'!$A:$K,7,FALSE)</f>
        <v>tier - 3</v>
      </c>
      <c r="M927" t="str">
        <f>VLOOKUP($A927,'Hospitalisation Details'!$A:$K,8,FALSE)</f>
        <v>tier - 3</v>
      </c>
      <c r="N927" t="str">
        <f>VLOOKUP($A927,'Hospitalisation Details'!$A:$K,9,FALSE)</f>
        <v>R1011</v>
      </c>
      <c r="O927">
        <f>VLOOKUP($A927,'Hospitalisation Details'!$A:$K,10,FALSE)</f>
        <v>23631</v>
      </c>
      <c r="P927">
        <f>VLOOKUP($A927,'Hospitalisation Details'!$A:$K,11,FALSE)</f>
        <v>58</v>
      </c>
      <c r="Q927" t="str">
        <f>VLOOKUP($A927,'Customer Names'!$A:$E,4,FALSE)</f>
        <v xml:space="preserve"> Oksana</v>
      </c>
    </row>
    <row r="928" spans="1:17" x14ac:dyDescent="0.25">
      <c r="A928" s="26" t="s">
        <v>1444</v>
      </c>
      <c r="B928" s="47">
        <f>VLOOKUP($A928,'Medical Examinations'!$A:$J,2,FALSE)</f>
        <v>22.77</v>
      </c>
      <c r="C928" s="47">
        <f>VLOOKUP($A928,'Medical Examinations'!$A:$J,3,FALSE)</f>
        <v>4.47</v>
      </c>
      <c r="D928" s="26" t="str">
        <f>VLOOKUP($A928,'Medical Examinations'!$A:$J,4,FALSE)</f>
        <v>yes</v>
      </c>
      <c r="E928" s="26" t="str">
        <f>VLOOKUP($A928,'Medical Examinations'!$A:$J,5,FALSE)</f>
        <v>No</v>
      </c>
      <c r="F928" s="26" t="str">
        <f>VLOOKUP($A928,'Medical Examinations'!$A:$J,6,FALSE)</f>
        <v>No</v>
      </c>
      <c r="G928" s="26">
        <f>VLOOKUP($A928,'Medical Examinations'!$A:$J,7,FALSE)</f>
        <v>1</v>
      </c>
      <c r="H928" s="26" t="str">
        <f>VLOOKUP($A928,'Medical Examinations'!$A:$J,8,FALSE)</f>
        <v>No</v>
      </c>
      <c r="I928" s="26" t="str">
        <f>VLOOKUP($A928,'Medical Examinations'!$A:$J,9,FALSE)</f>
        <v>Normal Weight</v>
      </c>
      <c r="J928" s="26" t="str">
        <f>VLOOKUP($A928,'Medical Examinations'!$A:$J,10,FALSE)</f>
        <v>Normal</v>
      </c>
      <c r="K928">
        <f>VLOOKUP($A928,'Hospitalisation Details'!$A:$K,6,FALSE)</f>
        <v>11833.78</v>
      </c>
      <c r="L928" t="str">
        <f>VLOOKUP($A928,'Hospitalisation Details'!$A:$K,7,FALSE)</f>
        <v>tier - 3</v>
      </c>
      <c r="M928" t="str">
        <f>VLOOKUP($A928,'Hospitalisation Details'!$A:$K,8,FALSE)</f>
        <v>tier - 3</v>
      </c>
      <c r="N928" t="str">
        <f>VLOOKUP($A928,'Hospitalisation Details'!$A:$K,9,FALSE)</f>
        <v>R1013</v>
      </c>
      <c r="O928">
        <f>VLOOKUP($A928,'Hospitalisation Details'!$A:$K,10,FALSE)</f>
        <v>23555</v>
      </c>
      <c r="P928">
        <f>VLOOKUP($A928,'Hospitalisation Details'!$A:$K,11,FALSE)</f>
        <v>58</v>
      </c>
      <c r="Q928" t="str">
        <f>VLOOKUP($A928,'Customer Names'!$A:$E,4,FALSE)</f>
        <v xml:space="preserve"> Rebecca B.</v>
      </c>
    </row>
    <row r="929" spans="1:17" x14ac:dyDescent="0.25">
      <c r="A929" s="23" t="s">
        <v>1443</v>
      </c>
      <c r="B929" s="48">
        <f>VLOOKUP($A929,'Medical Examinations'!$A:$J,2,FALSE)</f>
        <v>23.18</v>
      </c>
      <c r="C929" s="48">
        <f>VLOOKUP($A929,'Medical Examinations'!$A:$J,3,FALSE)</f>
        <v>8.31</v>
      </c>
      <c r="D929" s="23" t="str">
        <f>VLOOKUP($A929,'Medical Examinations'!$A:$J,4,FALSE)</f>
        <v>No</v>
      </c>
      <c r="E929" s="23" t="str">
        <f>VLOOKUP($A929,'Medical Examinations'!$A:$J,5,FALSE)</f>
        <v>No</v>
      </c>
      <c r="F929" s="23" t="str">
        <f>VLOOKUP($A929,'Medical Examinations'!$A:$J,6,FALSE)</f>
        <v>No</v>
      </c>
      <c r="G929" s="23">
        <f>VLOOKUP($A929,'Medical Examinations'!$A:$J,7,FALSE)</f>
        <v>0</v>
      </c>
      <c r="H929" s="23" t="str">
        <f>VLOOKUP($A929,'Medical Examinations'!$A:$J,8,FALSE)</f>
        <v>No</v>
      </c>
      <c r="I929" s="23" t="str">
        <f>VLOOKUP($A929,'Medical Examinations'!$A:$J,9,FALSE)</f>
        <v>Normal Weight</v>
      </c>
      <c r="J929" s="23" t="str">
        <f>VLOOKUP($A929,'Medical Examinations'!$A:$J,10,FALSE)</f>
        <v>Diabetes</v>
      </c>
      <c r="K929">
        <f>VLOOKUP($A929,'Hospitalisation Details'!$A:$K,6,FALSE)</f>
        <v>11830.61</v>
      </c>
      <c r="L929" t="str">
        <f>VLOOKUP($A929,'Hospitalisation Details'!$A:$K,7,FALSE)</f>
        <v>tier - 3</v>
      </c>
      <c r="M929" t="str">
        <f>VLOOKUP($A929,'Hospitalisation Details'!$A:$K,8,FALSE)</f>
        <v>tier - 1</v>
      </c>
      <c r="N929" t="str">
        <f>VLOOKUP($A929,'Hospitalisation Details'!$A:$K,9,FALSE)</f>
        <v>R1012</v>
      </c>
      <c r="O929">
        <f>VLOOKUP($A929,'Hospitalisation Details'!$A:$K,10,FALSE)</f>
        <v>24018</v>
      </c>
      <c r="P929">
        <f>VLOOKUP($A929,'Hospitalisation Details'!$A:$K,11,FALSE)</f>
        <v>57</v>
      </c>
      <c r="Q929" t="str">
        <f>VLOOKUP($A929,'Customer Names'!$A:$E,4,FALSE)</f>
        <v xml:space="preserve"> Maria A.</v>
      </c>
    </row>
    <row r="930" spans="1:17" x14ac:dyDescent="0.25">
      <c r="A930" s="26" t="s">
        <v>1442</v>
      </c>
      <c r="B930" s="47">
        <f>VLOOKUP($A930,'Medical Examinations'!$A:$J,2,FALSE)</f>
        <v>35.409999999999997</v>
      </c>
      <c r="C930" s="47">
        <f>VLOOKUP($A930,'Medical Examinations'!$A:$J,3,FALSE)</f>
        <v>5.68</v>
      </c>
      <c r="D930" s="26" t="str">
        <f>VLOOKUP($A930,'Medical Examinations'!$A:$J,4,FALSE)</f>
        <v>No</v>
      </c>
      <c r="E930" s="26" t="str">
        <f>VLOOKUP($A930,'Medical Examinations'!$A:$J,5,FALSE)</f>
        <v>No</v>
      </c>
      <c r="F930" s="26" t="str">
        <f>VLOOKUP($A930,'Medical Examinations'!$A:$J,6,FALSE)</f>
        <v>No</v>
      </c>
      <c r="G930" s="26">
        <f>VLOOKUP($A930,'Medical Examinations'!$A:$J,7,FALSE)</f>
        <v>0</v>
      </c>
      <c r="H930" s="26" t="str">
        <f>VLOOKUP($A930,'Medical Examinations'!$A:$J,8,FALSE)</f>
        <v>No</v>
      </c>
      <c r="I930" s="26" t="str">
        <f>VLOOKUP($A930,'Medical Examinations'!$A:$J,9,FALSE)</f>
        <v>Obesity</v>
      </c>
      <c r="J930" s="26" t="str">
        <f>VLOOKUP($A930,'Medical Examinations'!$A:$J,10,FALSE)</f>
        <v>Normal</v>
      </c>
      <c r="K930">
        <f>VLOOKUP($A930,'Hospitalisation Details'!$A:$K,6,FALSE)</f>
        <v>11773.06</v>
      </c>
      <c r="L930" t="str">
        <f>VLOOKUP($A930,'Hospitalisation Details'!$A:$K,7,FALSE)</f>
        <v>tier - 3</v>
      </c>
      <c r="M930" t="str">
        <f>VLOOKUP($A930,'Hospitalisation Details'!$A:$K,8,FALSE)</f>
        <v>tier - 3</v>
      </c>
      <c r="N930" t="str">
        <f>VLOOKUP($A930,'Hospitalisation Details'!$A:$K,9,FALSE)</f>
        <v>R1026</v>
      </c>
      <c r="O930">
        <f>VLOOKUP($A930,'Hospitalisation Details'!$A:$K,10,FALSE)</f>
        <v>30275</v>
      </c>
      <c r="P930">
        <f>VLOOKUP($A930,'Hospitalisation Details'!$A:$K,11,FALSE)</f>
        <v>40</v>
      </c>
      <c r="Q930" t="str">
        <f>VLOOKUP($A930,'Customer Names'!$A:$E,4,FALSE)</f>
        <v xml:space="preserve"> Lisa M</v>
      </c>
    </row>
    <row r="931" spans="1:17" x14ac:dyDescent="0.25">
      <c r="A931" s="23" t="s">
        <v>1441</v>
      </c>
      <c r="B931" s="48">
        <f>VLOOKUP($A931,'Medical Examinations'!$A:$J,2,FALSE)</f>
        <v>32.11</v>
      </c>
      <c r="C931" s="48">
        <f>VLOOKUP($A931,'Medical Examinations'!$A:$J,3,FALSE)</f>
        <v>4.75</v>
      </c>
      <c r="D931" s="23" t="str">
        <f>VLOOKUP($A931,'Medical Examinations'!$A:$J,4,FALSE)</f>
        <v>yes</v>
      </c>
      <c r="E931" s="23" t="str">
        <f>VLOOKUP($A931,'Medical Examinations'!$A:$J,5,FALSE)</f>
        <v>No</v>
      </c>
      <c r="F931" s="23" t="str">
        <f>VLOOKUP($A931,'Medical Examinations'!$A:$J,6,FALSE)</f>
        <v>No</v>
      </c>
      <c r="G931" s="23">
        <f>VLOOKUP($A931,'Medical Examinations'!$A:$J,7,FALSE)</f>
        <v>2</v>
      </c>
      <c r="H931" s="23" t="str">
        <f>VLOOKUP($A931,'Medical Examinations'!$A:$J,8,FALSE)</f>
        <v>No</v>
      </c>
      <c r="I931" s="23" t="str">
        <f>VLOOKUP($A931,'Medical Examinations'!$A:$J,9,FALSE)</f>
        <v>Obesity</v>
      </c>
      <c r="J931" s="23" t="str">
        <f>VLOOKUP($A931,'Medical Examinations'!$A:$J,10,FALSE)</f>
        <v>Normal</v>
      </c>
      <c r="K931">
        <f>VLOOKUP($A931,'Hospitalisation Details'!$A:$K,6,FALSE)</f>
        <v>11763</v>
      </c>
      <c r="L931" t="str">
        <f>VLOOKUP($A931,'Hospitalisation Details'!$A:$K,7,FALSE)</f>
        <v>tier - 3</v>
      </c>
      <c r="M931" t="str">
        <f>VLOOKUP($A931,'Hospitalisation Details'!$A:$K,8,FALSE)</f>
        <v>tier - 3</v>
      </c>
      <c r="N931" t="str">
        <f>VLOOKUP($A931,'Hospitalisation Details'!$A:$K,9,FALSE)</f>
        <v>R1016</v>
      </c>
      <c r="O931">
        <f>VLOOKUP($A931,'Hospitalisation Details'!$A:$K,10,FALSE)</f>
        <v>24313</v>
      </c>
      <c r="P931">
        <f>VLOOKUP($A931,'Hospitalisation Details'!$A:$K,11,FALSE)</f>
        <v>56</v>
      </c>
      <c r="Q931" t="str">
        <f>VLOOKUP($A931,'Customer Names'!$A:$E,4,FALSE)</f>
        <v xml:space="preserve"> Steve Jr.</v>
      </c>
    </row>
    <row r="932" spans="1:17" x14ac:dyDescent="0.25">
      <c r="A932" s="26" t="s">
        <v>1440</v>
      </c>
      <c r="B932" s="47">
        <f>VLOOKUP($A932,'Medical Examinations'!$A:$J,2,FALSE)</f>
        <v>34.479999999999997</v>
      </c>
      <c r="C932" s="47">
        <f>VLOOKUP($A932,'Medical Examinations'!$A:$J,3,FALSE)</f>
        <v>6.31</v>
      </c>
      <c r="D932" s="26" t="str">
        <f>VLOOKUP($A932,'Medical Examinations'!$A:$J,4,FALSE)</f>
        <v>No</v>
      </c>
      <c r="E932" s="26" t="str">
        <f>VLOOKUP($A932,'Medical Examinations'!$A:$J,5,FALSE)</f>
        <v>No</v>
      </c>
      <c r="F932" s="26" t="str">
        <f>VLOOKUP($A932,'Medical Examinations'!$A:$J,6,FALSE)</f>
        <v>Yes</v>
      </c>
      <c r="G932" s="26">
        <f>VLOOKUP($A932,'Medical Examinations'!$A:$J,7,FALSE)</f>
        <v>1</v>
      </c>
      <c r="H932" s="26" t="str">
        <f>VLOOKUP($A932,'Medical Examinations'!$A:$J,8,FALSE)</f>
        <v>No</v>
      </c>
      <c r="I932" s="26" t="str">
        <f>VLOOKUP($A932,'Medical Examinations'!$A:$J,9,FALSE)</f>
        <v>Obesity</v>
      </c>
      <c r="J932" s="26" t="str">
        <f>VLOOKUP($A932,'Medical Examinations'!$A:$J,10,FALSE)</f>
        <v>Prediabetes</v>
      </c>
      <c r="K932">
        <f>VLOOKUP($A932,'Hospitalisation Details'!$A:$K,6,FALSE)</f>
        <v>11752.68</v>
      </c>
      <c r="L932" t="str">
        <f>VLOOKUP($A932,'Hospitalisation Details'!$A:$K,7,FALSE)</f>
        <v>tier - 3</v>
      </c>
      <c r="M932" t="str">
        <f>VLOOKUP($A932,'Hospitalisation Details'!$A:$K,8,FALSE)</f>
        <v>tier - 1</v>
      </c>
      <c r="N932" t="str">
        <f>VLOOKUP($A932,'Hospitalisation Details'!$A:$K,9,FALSE)</f>
        <v>R1026</v>
      </c>
      <c r="O932">
        <f>VLOOKUP($A932,'Hospitalisation Details'!$A:$K,10,FALSE)</f>
        <v>29165</v>
      </c>
      <c r="P932">
        <f>VLOOKUP($A932,'Hospitalisation Details'!$A:$K,11,FALSE)</f>
        <v>43</v>
      </c>
      <c r="Q932" t="str">
        <f>VLOOKUP($A932,'Customer Names'!$A:$E,4,FALSE)</f>
        <v xml:space="preserve"> Tiffany</v>
      </c>
    </row>
    <row r="933" spans="1:17" x14ac:dyDescent="0.25">
      <c r="A933" s="23" t="s">
        <v>1439</v>
      </c>
      <c r="B933" s="48">
        <f>VLOOKUP($A933,'Medical Examinations'!$A:$J,2,FALSE)</f>
        <v>34.39</v>
      </c>
      <c r="C933" s="48">
        <f>VLOOKUP($A933,'Medical Examinations'!$A:$J,3,FALSE)</f>
        <v>6.28</v>
      </c>
      <c r="D933" s="23" t="str">
        <f>VLOOKUP($A933,'Medical Examinations'!$A:$J,4,FALSE)</f>
        <v>yes</v>
      </c>
      <c r="E933" s="23" t="str">
        <f>VLOOKUP($A933,'Medical Examinations'!$A:$J,5,FALSE)</f>
        <v>No</v>
      </c>
      <c r="F933" s="23" t="str">
        <f>VLOOKUP($A933,'Medical Examinations'!$A:$J,6,FALSE)</f>
        <v>No</v>
      </c>
      <c r="G933" s="23">
        <f>VLOOKUP($A933,'Medical Examinations'!$A:$J,7,FALSE)</f>
        <v>1</v>
      </c>
      <c r="H933" s="23" t="str">
        <f>VLOOKUP($A933,'Medical Examinations'!$A:$J,8,FALSE)</f>
        <v>No</v>
      </c>
      <c r="I933" s="23" t="str">
        <f>VLOOKUP($A933,'Medical Examinations'!$A:$J,9,FALSE)</f>
        <v>Obesity</v>
      </c>
      <c r="J933" s="23" t="str">
        <f>VLOOKUP($A933,'Medical Examinations'!$A:$J,10,FALSE)</f>
        <v>Prediabetes</v>
      </c>
      <c r="K933">
        <f>VLOOKUP($A933,'Hospitalisation Details'!$A:$K,6,FALSE)</f>
        <v>11743.93</v>
      </c>
      <c r="L933" t="str">
        <f>VLOOKUP($A933,'Hospitalisation Details'!$A:$K,7,FALSE)</f>
        <v>tier - 3</v>
      </c>
      <c r="M933" t="str">
        <f>VLOOKUP($A933,'Hospitalisation Details'!$A:$K,8,FALSE)</f>
        <v>tier - 1</v>
      </c>
      <c r="N933" t="str">
        <f>VLOOKUP($A933,'Hospitalisation Details'!$A:$K,9,FALSE)</f>
        <v>R1012</v>
      </c>
      <c r="O933">
        <f>VLOOKUP($A933,'Hospitalisation Details'!$A:$K,10,FALSE)</f>
        <v>23713</v>
      </c>
      <c r="P933">
        <f>VLOOKUP($A933,'Hospitalisation Details'!$A:$K,11,FALSE)</f>
        <v>58</v>
      </c>
      <c r="Q933" t="str">
        <f>VLOOKUP($A933,'Customer Names'!$A:$E,4,FALSE)</f>
        <v xml:space="preserve"> Greg</v>
      </c>
    </row>
    <row r="934" spans="1:17" x14ac:dyDescent="0.25">
      <c r="A934" s="26" t="s">
        <v>1438</v>
      </c>
      <c r="B934" s="47">
        <f>VLOOKUP($A934,'Medical Examinations'!$A:$J,2,FALSE)</f>
        <v>26.4</v>
      </c>
      <c r="C934" s="47">
        <f>VLOOKUP($A934,'Medical Examinations'!$A:$J,3,FALSE)</f>
        <v>9.2899999999999991</v>
      </c>
      <c r="D934" s="26" t="str">
        <f>VLOOKUP($A934,'Medical Examinations'!$A:$J,4,FALSE)</f>
        <v>yes</v>
      </c>
      <c r="E934" s="26" t="str">
        <f>VLOOKUP($A934,'Medical Examinations'!$A:$J,5,FALSE)</f>
        <v>No</v>
      </c>
      <c r="F934" s="26" t="str">
        <f>VLOOKUP($A934,'Medical Examinations'!$A:$J,6,FALSE)</f>
        <v>Yes</v>
      </c>
      <c r="G934" s="26">
        <f>VLOOKUP($A934,'Medical Examinations'!$A:$J,7,FALSE)</f>
        <v>1</v>
      </c>
      <c r="H934" s="26" t="str">
        <f>VLOOKUP($A934,'Medical Examinations'!$A:$J,8,FALSE)</f>
        <v>No</v>
      </c>
      <c r="I934" s="26" t="str">
        <f>VLOOKUP($A934,'Medical Examinations'!$A:$J,9,FALSE)</f>
        <v>Overweight</v>
      </c>
      <c r="J934" s="26" t="str">
        <f>VLOOKUP($A934,'Medical Examinations'!$A:$J,10,FALSE)</f>
        <v>Diabetes</v>
      </c>
      <c r="K934">
        <f>VLOOKUP($A934,'Hospitalisation Details'!$A:$K,6,FALSE)</f>
        <v>11743.3</v>
      </c>
      <c r="L934" t="str">
        <f>VLOOKUP($A934,'Hospitalisation Details'!$A:$K,7,FALSE)</f>
        <v>tier - 3</v>
      </c>
      <c r="M934" t="str">
        <f>VLOOKUP($A934,'Hospitalisation Details'!$A:$K,8,FALSE)</f>
        <v>tier - 3</v>
      </c>
      <c r="N934" t="str">
        <f>VLOOKUP($A934,'Hospitalisation Details'!$A:$K,9,FALSE)</f>
        <v>R1013</v>
      </c>
      <c r="O934">
        <f>VLOOKUP($A934,'Hospitalisation Details'!$A:$K,10,FALSE)</f>
        <v>23171</v>
      </c>
      <c r="P934">
        <f>VLOOKUP($A934,'Hospitalisation Details'!$A:$K,11,FALSE)</f>
        <v>59</v>
      </c>
      <c r="Q934" t="str">
        <f>VLOOKUP($A934,'Customer Names'!$A:$E,4,FALSE)</f>
        <v xml:space="preserve"> Dale</v>
      </c>
    </row>
    <row r="935" spans="1:17" x14ac:dyDescent="0.25">
      <c r="A935" s="23" t="s">
        <v>1437</v>
      </c>
      <c r="B935" s="48">
        <f>VLOOKUP($A935,'Medical Examinations'!$A:$J,2,FALSE)</f>
        <v>28.1</v>
      </c>
      <c r="C935" s="48">
        <f>VLOOKUP($A935,'Medical Examinations'!$A:$J,3,FALSE)</f>
        <v>5.79</v>
      </c>
      <c r="D935" s="23" t="str">
        <f>VLOOKUP($A935,'Medical Examinations'!$A:$J,4,FALSE)</f>
        <v>yes</v>
      </c>
      <c r="E935" s="23" t="str">
        <f>VLOOKUP($A935,'Medical Examinations'!$A:$J,5,FALSE)</f>
        <v>No</v>
      </c>
      <c r="F935" s="23" t="str">
        <f>VLOOKUP($A935,'Medical Examinations'!$A:$J,6,FALSE)</f>
        <v>Yes</v>
      </c>
      <c r="G935" s="23">
        <f>VLOOKUP($A935,'Medical Examinations'!$A:$J,7,FALSE)</f>
        <v>1</v>
      </c>
      <c r="H935" s="23" t="str">
        <f>VLOOKUP($A935,'Medical Examinations'!$A:$J,8,FALSE)</f>
        <v>No</v>
      </c>
      <c r="I935" s="23" t="str">
        <f>VLOOKUP($A935,'Medical Examinations'!$A:$J,9,FALSE)</f>
        <v>Overweight</v>
      </c>
      <c r="J935" s="23" t="str">
        <f>VLOOKUP($A935,'Medical Examinations'!$A:$J,10,FALSE)</f>
        <v>Prediabetes</v>
      </c>
      <c r="K935">
        <f>VLOOKUP($A935,'Hospitalisation Details'!$A:$K,6,FALSE)</f>
        <v>11741.73</v>
      </c>
      <c r="L935" t="str">
        <f>VLOOKUP($A935,'Hospitalisation Details'!$A:$K,7,FALSE)</f>
        <v>tier - 3</v>
      </c>
      <c r="M935" t="str">
        <f>VLOOKUP($A935,'Hospitalisation Details'!$A:$K,8,FALSE)</f>
        <v>tier - 1</v>
      </c>
      <c r="N935" t="str">
        <f>VLOOKUP($A935,'Hospitalisation Details'!$A:$K,9,FALSE)</f>
        <v>R1011</v>
      </c>
      <c r="O935">
        <f>VLOOKUP($A935,'Hospitalisation Details'!$A:$K,10,FALSE)</f>
        <v>25519</v>
      </c>
      <c r="P935">
        <f>VLOOKUP($A935,'Hospitalisation Details'!$A:$K,11,FALSE)</f>
        <v>53</v>
      </c>
      <c r="Q935" t="str">
        <f>VLOOKUP($A935,'Customer Names'!$A:$E,4,FALSE)</f>
        <v xml:space="preserve"> Brittany A.</v>
      </c>
    </row>
    <row r="936" spans="1:17" x14ac:dyDescent="0.25">
      <c r="A936" s="26" t="s">
        <v>1436</v>
      </c>
      <c r="B936" s="47">
        <f>VLOOKUP($A936,'Medical Examinations'!$A:$J,2,FALSE)</f>
        <v>27</v>
      </c>
      <c r="C936" s="47">
        <f>VLOOKUP($A936,'Medical Examinations'!$A:$J,3,FALSE)</f>
        <v>4.54</v>
      </c>
      <c r="D936" s="26" t="str">
        <f>VLOOKUP($A936,'Medical Examinations'!$A:$J,4,FALSE)</f>
        <v>yes</v>
      </c>
      <c r="E936" s="26" t="str">
        <f>VLOOKUP($A936,'Medical Examinations'!$A:$J,5,FALSE)</f>
        <v>No</v>
      </c>
      <c r="F936" s="26" t="str">
        <f>VLOOKUP($A936,'Medical Examinations'!$A:$J,6,FALSE)</f>
        <v>No</v>
      </c>
      <c r="G936" s="26">
        <f>VLOOKUP($A936,'Medical Examinations'!$A:$J,7,FALSE)</f>
        <v>1</v>
      </c>
      <c r="H936" s="26" t="str">
        <f>VLOOKUP($A936,'Medical Examinations'!$A:$J,8,FALSE)</f>
        <v>No</v>
      </c>
      <c r="I936" s="26" t="str">
        <f>VLOOKUP($A936,'Medical Examinations'!$A:$J,9,FALSE)</f>
        <v>Overweight</v>
      </c>
      <c r="J936" s="26" t="str">
        <f>VLOOKUP($A936,'Medical Examinations'!$A:$J,10,FALSE)</f>
        <v>Normal</v>
      </c>
      <c r="K936">
        <f>VLOOKUP($A936,'Hospitalisation Details'!$A:$K,6,FALSE)</f>
        <v>11737.85</v>
      </c>
      <c r="L936" t="str">
        <f>VLOOKUP($A936,'Hospitalisation Details'!$A:$K,7,FALSE)</f>
        <v>tier - 3</v>
      </c>
      <c r="M936" t="str">
        <f>VLOOKUP($A936,'Hospitalisation Details'!$A:$K,8,FALSE)</f>
        <v>tier - 1</v>
      </c>
      <c r="N936" t="str">
        <f>VLOOKUP($A936,'Hospitalisation Details'!$A:$K,9,FALSE)</f>
        <v>R1011</v>
      </c>
      <c r="O936">
        <f>VLOOKUP($A936,'Hospitalisation Details'!$A:$K,10,FALSE)</f>
        <v>32391</v>
      </c>
      <c r="P936">
        <f>VLOOKUP($A936,'Hospitalisation Details'!$A:$K,11,FALSE)</f>
        <v>34</v>
      </c>
      <c r="Q936" t="str">
        <f>VLOOKUP($A936,'Customer Names'!$A:$E,4,FALSE)</f>
        <v xml:space="preserve"> Robert S</v>
      </c>
    </row>
    <row r="937" spans="1:17" x14ac:dyDescent="0.25">
      <c r="A937" s="23" t="s">
        <v>1435</v>
      </c>
      <c r="B937" s="48">
        <f>VLOOKUP($A937,'Medical Examinations'!$A:$J,2,FALSE)</f>
        <v>28.594999999999999</v>
      </c>
      <c r="C937" s="48">
        <f>VLOOKUP($A937,'Medical Examinations'!$A:$J,3,FALSE)</f>
        <v>4.68</v>
      </c>
      <c r="D937" s="23" t="str">
        <f>VLOOKUP($A937,'Medical Examinations'!$A:$J,4,FALSE)</f>
        <v>yes</v>
      </c>
      <c r="E937" s="23" t="str">
        <f>VLOOKUP($A937,'Medical Examinations'!$A:$J,5,FALSE)</f>
        <v>No</v>
      </c>
      <c r="F937" s="23" t="str">
        <f>VLOOKUP($A937,'Medical Examinations'!$A:$J,6,FALSE)</f>
        <v>No</v>
      </c>
      <c r="G937" s="23">
        <f>VLOOKUP($A937,'Medical Examinations'!$A:$J,7,FALSE)</f>
        <v>1</v>
      </c>
      <c r="H937" s="23" t="str">
        <f>VLOOKUP($A937,'Medical Examinations'!$A:$J,8,FALSE)</f>
        <v>No</v>
      </c>
      <c r="I937" s="23" t="str">
        <f>VLOOKUP($A937,'Medical Examinations'!$A:$J,9,FALSE)</f>
        <v>Overweight</v>
      </c>
      <c r="J937" s="23" t="str">
        <f>VLOOKUP($A937,'Medical Examinations'!$A:$J,10,FALSE)</f>
        <v>Normal</v>
      </c>
      <c r="K937">
        <f>VLOOKUP($A937,'Hospitalisation Details'!$A:$K,6,FALSE)</f>
        <v>11735.88</v>
      </c>
      <c r="L937" t="str">
        <f>VLOOKUP($A937,'Hospitalisation Details'!$A:$K,7,FALSE)</f>
        <v>tier - 3</v>
      </c>
      <c r="M937" t="str">
        <f>VLOOKUP($A937,'Hospitalisation Details'!$A:$K,8,FALSE)</f>
        <v>tier - 1</v>
      </c>
      <c r="N937" t="str">
        <f>VLOOKUP($A937,'Hospitalisation Details'!$A:$K,9,FALSE)</f>
        <v>R1012</v>
      </c>
      <c r="O937">
        <f>VLOOKUP($A937,'Hospitalisation Details'!$A:$K,10,FALSE)</f>
        <v>23690</v>
      </c>
      <c r="P937">
        <f>VLOOKUP($A937,'Hospitalisation Details'!$A:$K,11,FALSE)</f>
        <v>58</v>
      </c>
      <c r="Q937" t="str">
        <f>VLOOKUP($A937,'Customer Names'!$A:$E,4,FALSE)</f>
        <v xml:space="preserve"> Cameron</v>
      </c>
    </row>
    <row r="938" spans="1:17" x14ac:dyDescent="0.25">
      <c r="A938" s="26" t="s">
        <v>1434</v>
      </c>
      <c r="B938" s="47">
        <f>VLOOKUP($A938,'Medical Examinations'!$A:$J,2,FALSE)</f>
        <v>36.799999999999997</v>
      </c>
      <c r="C938" s="47">
        <f>VLOOKUP($A938,'Medical Examinations'!$A:$J,3,FALSE)</f>
        <v>5.88</v>
      </c>
      <c r="D938" s="26" t="str">
        <f>VLOOKUP($A938,'Medical Examinations'!$A:$J,4,FALSE)</f>
        <v>No</v>
      </c>
      <c r="E938" s="26" t="str">
        <f>VLOOKUP($A938,'Medical Examinations'!$A:$J,5,FALSE)</f>
        <v>No</v>
      </c>
      <c r="F938" s="26" t="str">
        <f>VLOOKUP($A938,'Medical Examinations'!$A:$J,6,FALSE)</f>
        <v>No</v>
      </c>
      <c r="G938" s="26">
        <f>VLOOKUP($A938,'Medical Examinations'!$A:$J,7,FALSE)</f>
        <v>1</v>
      </c>
      <c r="H938" s="26" t="str">
        <f>VLOOKUP($A938,'Medical Examinations'!$A:$J,8,FALSE)</f>
        <v>No</v>
      </c>
      <c r="I938" s="26" t="str">
        <f>VLOOKUP($A938,'Medical Examinations'!$A:$J,9,FALSE)</f>
        <v>Obesity</v>
      </c>
      <c r="J938" s="26" t="str">
        <f>VLOOKUP($A938,'Medical Examinations'!$A:$J,10,FALSE)</f>
        <v>Prediabetes</v>
      </c>
      <c r="K938">
        <f>VLOOKUP($A938,'Hospitalisation Details'!$A:$K,6,FALSE)</f>
        <v>11730.82</v>
      </c>
      <c r="L938" t="str">
        <f>VLOOKUP($A938,'Hospitalisation Details'!$A:$K,7,FALSE)</f>
        <v>tier - 3</v>
      </c>
      <c r="M938" t="str">
        <f>VLOOKUP($A938,'Hospitalisation Details'!$A:$K,8,FALSE)</f>
        <v>tier - 3</v>
      </c>
      <c r="N938" t="str">
        <f>VLOOKUP($A938,'Hospitalisation Details'!$A:$K,9,FALSE)</f>
        <v>R1026</v>
      </c>
      <c r="O938">
        <f>VLOOKUP($A938,'Hospitalisation Details'!$A:$K,10,FALSE)</f>
        <v>31012</v>
      </c>
      <c r="P938">
        <f>VLOOKUP($A938,'Hospitalisation Details'!$A:$K,11,FALSE)</f>
        <v>38</v>
      </c>
      <c r="Q938" t="str">
        <f>VLOOKUP($A938,'Customer Names'!$A:$E,4,FALSE)</f>
        <v xml:space="preserve"> Ulrike</v>
      </c>
    </row>
    <row r="939" spans="1:17" x14ac:dyDescent="0.25">
      <c r="A939" s="23" t="s">
        <v>1433</v>
      </c>
      <c r="B939" s="48">
        <f>VLOOKUP($A939,'Medical Examinations'!$A:$J,2,FALSE)</f>
        <v>23.75</v>
      </c>
      <c r="C939" s="48">
        <f>VLOOKUP($A939,'Medical Examinations'!$A:$J,3,FALSE)</f>
        <v>5.42</v>
      </c>
      <c r="D939" s="23" t="str">
        <f>VLOOKUP($A939,'Medical Examinations'!$A:$J,4,FALSE)</f>
        <v>yes</v>
      </c>
      <c r="E939" s="23" t="str">
        <f>VLOOKUP($A939,'Medical Examinations'!$A:$J,5,FALSE)</f>
        <v>No</v>
      </c>
      <c r="F939" s="23" t="str">
        <f>VLOOKUP($A939,'Medical Examinations'!$A:$J,6,FALSE)</f>
        <v>Yes</v>
      </c>
      <c r="G939" s="23">
        <f>VLOOKUP($A939,'Medical Examinations'!$A:$J,7,FALSE)</f>
        <v>1</v>
      </c>
      <c r="H939" s="23" t="str">
        <f>VLOOKUP($A939,'Medical Examinations'!$A:$J,8,FALSE)</f>
        <v>No</v>
      </c>
      <c r="I939" s="23" t="str">
        <f>VLOOKUP($A939,'Medical Examinations'!$A:$J,9,FALSE)</f>
        <v>Normal Weight</v>
      </c>
      <c r="J939" s="23" t="str">
        <f>VLOOKUP($A939,'Medical Examinations'!$A:$J,10,FALSE)</f>
        <v>Normal</v>
      </c>
      <c r="K939">
        <f>VLOOKUP($A939,'Hospitalisation Details'!$A:$K,6,FALSE)</f>
        <v>11729.68</v>
      </c>
      <c r="L939" t="str">
        <f>VLOOKUP($A939,'Hospitalisation Details'!$A:$K,7,FALSE)</f>
        <v>tier - 3</v>
      </c>
      <c r="M939" t="str">
        <f>VLOOKUP($A939,'Hospitalisation Details'!$A:$K,8,FALSE)</f>
        <v>tier - 1</v>
      </c>
      <c r="N939" t="str">
        <f>VLOOKUP($A939,'Hospitalisation Details'!$A:$K,9,FALSE)</f>
        <v>R1024</v>
      </c>
      <c r="O939">
        <f>VLOOKUP($A939,'Hospitalisation Details'!$A:$K,10,FALSE)</f>
        <v>25488</v>
      </c>
      <c r="P939">
        <f>VLOOKUP($A939,'Hospitalisation Details'!$A:$K,11,FALSE)</f>
        <v>53</v>
      </c>
      <c r="Q939" t="str">
        <f>VLOOKUP($A939,'Customer Names'!$A:$E,4,FALSE)</f>
        <v xml:space="preserve"> Katlyn A.</v>
      </c>
    </row>
    <row r="940" spans="1:17" x14ac:dyDescent="0.25">
      <c r="A940" s="26" t="s">
        <v>1432</v>
      </c>
      <c r="B940" s="47">
        <f>VLOOKUP($A940,'Medical Examinations'!$A:$J,2,FALSE)</f>
        <v>35.619999999999997</v>
      </c>
      <c r="C940" s="47">
        <f>VLOOKUP($A940,'Medical Examinations'!$A:$J,3,FALSE)</f>
        <v>4.16</v>
      </c>
      <c r="D940" s="26" t="str">
        <f>VLOOKUP($A940,'Medical Examinations'!$A:$J,4,FALSE)</f>
        <v>No</v>
      </c>
      <c r="E940" s="26" t="str">
        <f>VLOOKUP($A940,'Medical Examinations'!$A:$J,5,FALSE)</f>
        <v>No</v>
      </c>
      <c r="F940" s="26" t="str">
        <f>VLOOKUP($A940,'Medical Examinations'!$A:$J,6,FALSE)</f>
        <v>No</v>
      </c>
      <c r="G940" s="26">
        <f>VLOOKUP($A940,'Medical Examinations'!$A:$J,7,FALSE)</f>
        <v>0</v>
      </c>
      <c r="H940" s="26" t="str">
        <f>VLOOKUP($A940,'Medical Examinations'!$A:$J,8,FALSE)</f>
        <v>No</v>
      </c>
      <c r="I940" s="26" t="str">
        <f>VLOOKUP($A940,'Medical Examinations'!$A:$J,9,FALSE)</f>
        <v>Obesity</v>
      </c>
      <c r="J940" s="26" t="str">
        <f>VLOOKUP($A940,'Medical Examinations'!$A:$J,10,FALSE)</f>
        <v>Normal</v>
      </c>
      <c r="K940">
        <f>VLOOKUP($A940,'Hospitalisation Details'!$A:$K,6,FALSE)</f>
        <v>11712.97</v>
      </c>
      <c r="L940" t="str">
        <f>VLOOKUP($A940,'Hospitalisation Details'!$A:$K,7,FALSE)</f>
        <v>tier - 3</v>
      </c>
      <c r="M940" t="str">
        <f>VLOOKUP($A940,'Hospitalisation Details'!$A:$K,8,FALSE)</f>
        <v>tier - 2</v>
      </c>
      <c r="N940" t="str">
        <f>VLOOKUP($A940,'Hospitalisation Details'!$A:$K,9,FALSE)</f>
        <v>R1021</v>
      </c>
      <c r="O940">
        <f>VLOOKUP($A940,'Hospitalisation Details'!$A:$K,10,FALSE)</f>
        <v>30245</v>
      </c>
      <c r="P940">
        <f>VLOOKUP($A940,'Hospitalisation Details'!$A:$K,11,FALSE)</f>
        <v>40</v>
      </c>
      <c r="Q940" t="str">
        <f>VLOOKUP($A940,'Customer Names'!$A:$E,4,FALSE)</f>
        <v xml:space="preserve"> Morgan B.</v>
      </c>
    </row>
    <row r="941" spans="1:17" x14ac:dyDescent="0.25">
      <c r="A941" s="23" t="s">
        <v>1431</v>
      </c>
      <c r="B941" s="48">
        <f>VLOOKUP($A941,'Medical Examinations'!$A:$J,2,FALSE)</f>
        <v>30.69</v>
      </c>
      <c r="C941" s="48">
        <f>VLOOKUP($A941,'Medical Examinations'!$A:$J,3,FALSE)</f>
        <v>7.05</v>
      </c>
      <c r="D941" s="23" t="str">
        <f>VLOOKUP($A941,'Medical Examinations'!$A:$J,4,FALSE)</f>
        <v>yes</v>
      </c>
      <c r="E941" s="23" t="str">
        <f>VLOOKUP($A941,'Medical Examinations'!$A:$J,5,FALSE)</f>
        <v>No</v>
      </c>
      <c r="F941" s="23" t="str">
        <f>VLOOKUP($A941,'Medical Examinations'!$A:$J,6,FALSE)</f>
        <v>No</v>
      </c>
      <c r="G941" s="23">
        <f>VLOOKUP($A941,'Medical Examinations'!$A:$J,7,FALSE)</f>
        <v>2</v>
      </c>
      <c r="H941" s="23" t="str">
        <f>VLOOKUP($A941,'Medical Examinations'!$A:$J,8,FALSE)</f>
        <v>No</v>
      </c>
      <c r="I941" s="23" t="str">
        <f>VLOOKUP($A941,'Medical Examinations'!$A:$J,9,FALSE)</f>
        <v>Obesity</v>
      </c>
      <c r="J941" s="23" t="str">
        <f>VLOOKUP($A941,'Medical Examinations'!$A:$J,10,FALSE)</f>
        <v>Diabetes</v>
      </c>
      <c r="K941">
        <f>VLOOKUP($A941,'Hospitalisation Details'!$A:$K,6,FALSE)</f>
        <v>11696.52</v>
      </c>
      <c r="L941" t="str">
        <f>VLOOKUP($A941,'Hospitalisation Details'!$A:$K,7,FALSE)</f>
        <v>tier - 3</v>
      </c>
      <c r="M941" t="str">
        <f>VLOOKUP($A941,'Hospitalisation Details'!$A:$K,8,FALSE)</f>
        <v>tier - 1</v>
      </c>
      <c r="N941" t="str">
        <f>VLOOKUP($A941,'Hospitalisation Details'!$A:$K,9,FALSE)</f>
        <v>R1021</v>
      </c>
      <c r="O941">
        <f>VLOOKUP($A941,'Hospitalisation Details'!$A:$K,10,FALSE)</f>
        <v>25903</v>
      </c>
      <c r="P941">
        <f>VLOOKUP($A941,'Hospitalisation Details'!$A:$K,11,FALSE)</f>
        <v>52</v>
      </c>
      <c r="Q941" t="str">
        <f>VLOOKUP($A941,'Customer Names'!$A:$E,4,FALSE)</f>
        <v xml:space="preserve"> Peter</v>
      </c>
    </row>
    <row r="942" spans="1:17" x14ac:dyDescent="0.25">
      <c r="A942" s="26" t="s">
        <v>1430</v>
      </c>
      <c r="B942" s="47">
        <f>VLOOKUP($A942,'Medical Examinations'!$A:$J,2,FALSE)</f>
        <v>35.799999999999997</v>
      </c>
      <c r="C942" s="47">
        <f>VLOOKUP($A942,'Medical Examinations'!$A:$J,3,FALSE)</f>
        <v>5.63</v>
      </c>
      <c r="D942" s="26" t="str">
        <f>VLOOKUP($A942,'Medical Examinations'!$A:$J,4,FALSE)</f>
        <v>yes</v>
      </c>
      <c r="E942" s="26" t="str">
        <f>VLOOKUP($A942,'Medical Examinations'!$A:$J,5,FALSE)</f>
        <v>No</v>
      </c>
      <c r="F942" s="26" t="str">
        <f>VLOOKUP($A942,'Medical Examinations'!$A:$J,6,FALSE)</f>
        <v>No</v>
      </c>
      <c r="G942" s="26">
        <f>VLOOKUP($A942,'Medical Examinations'!$A:$J,7,FALSE)</f>
        <v>2</v>
      </c>
      <c r="H942" s="26" t="str">
        <f>VLOOKUP($A942,'Medical Examinations'!$A:$J,8,FALSE)</f>
        <v>No</v>
      </c>
      <c r="I942" s="26" t="str">
        <f>VLOOKUP($A942,'Medical Examinations'!$A:$J,9,FALSE)</f>
        <v>Obesity</v>
      </c>
      <c r="J942" s="26" t="str">
        <f>VLOOKUP($A942,'Medical Examinations'!$A:$J,10,FALSE)</f>
        <v>Normal</v>
      </c>
      <c r="K942">
        <f>VLOOKUP($A942,'Hospitalisation Details'!$A:$K,6,FALSE)</f>
        <v>11674.13</v>
      </c>
      <c r="L942" t="str">
        <f>VLOOKUP($A942,'Hospitalisation Details'!$A:$K,7,FALSE)</f>
        <v>tier - 3</v>
      </c>
      <c r="M942" t="str">
        <f>VLOOKUP($A942,'Hospitalisation Details'!$A:$K,8,FALSE)</f>
        <v>tier - 1</v>
      </c>
      <c r="N942" t="str">
        <f>VLOOKUP($A942,'Hospitalisation Details'!$A:$K,9,FALSE)</f>
        <v>R1011</v>
      </c>
      <c r="O942">
        <f>VLOOKUP($A942,'Hospitalisation Details'!$A:$K,10,FALSE)</f>
        <v>24420</v>
      </c>
      <c r="P942">
        <f>VLOOKUP($A942,'Hospitalisation Details'!$A:$K,11,FALSE)</f>
        <v>56</v>
      </c>
      <c r="Q942" t="str">
        <f>VLOOKUP($A942,'Customer Names'!$A:$E,4,FALSE)</f>
        <v xml:space="preserve"> Chandler</v>
      </c>
    </row>
    <row r="943" spans="1:17" x14ac:dyDescent="0.25">
      <c r="A943" s="23" t="s">
        <v>1429</v>
      </c>
      <c r="B943" s="48">
        <f>VLOOKUP($A943,'Medical Examinations'!$A:$J,2,FALSE)</f>
        <v>28.785</v>
      </c>
      <c r="C943" s="48">
        <f>VLOOKUP($A943,'Medical Examinations'!$A:$J,3,FALSE)</f>
        <v>4.24</v>
      </c>
      <c r="D943" s="23" t="str">
        <f>VLOOKUP($A943,'Medical Examinations'!$A:$J,4,FALSE)</f>
        <v>yes</v>
      </c>
      <c r="E943" s="23" t="str">
        <f>VLOOKUP($A943,'Medical Examinations'!$A:$J,5,FALSE)</f>
        <v>No</v>
      </c>
      <c r="F943" s="23" t="str">
        <f>VLOOKUP($A943,'Medical Examinations'!$A:$J,6,FALSE)</f>
        <v>No</v>
      </c>
      <c r="G943" s="23">
        <f>VLOOKUP($A943,'Medical Examinations'!$A:$J,7,FALSE)</f>
        <v>2</v>
      </c>
      <c r="H943" s="23" t="str">
        <f>VLOOKUP($A943,'Medical Examinations'!$A:$J,8,FALSE)</f>
        <v>No</v>
      </c>
      <c r="I943" s="23" t="str">
        <f>VLOOKUP($A943,'Medical Examinations'!$A:$J,9,FALSE)</f>
        <v>Overweight</v>
      </c>
      <c r="J943" s="23" t="str">
        <f>VLOOKUP($A943,'Medical Examinations'!$A:$J,10,FALSE)</f>
        <v>Normal</v>
      </c>
      <c r="K943">
        <f>VLOOKUP($A943,'Hospitalisation Details'!$A:$K,6,FALSE)</f>
        <v>11658.38</v>
      </c>
      <c r="L943" t="str">
        <f>VLOOKUP($A943,'Hospitalisation Details'!$A:$K,7,FALSE)</f>
        <v>tier - 3</v>
      </c>
      <c r="M943" t="str">
        <f>VLOOKUP($A943,'Hospitalisation Details'!$A:$K,8,FALSE)</f>
        <v>tier - 3</v>
      </c>
      <c r="N943" t="str">
        <f>VLOOKUP($A943,'Hospitalisation Details'!$A:$K,9,FALSE)</f>
        <v>R1024</v>
      </c>
      <c r="O943">
        <f>VLOOKUP($A943,'Hospitalisation Details'!$A:$K,10,FALSE)</f>
        <v>24342</v>
      </c>
      <c r="P943">
        <f>VLOOKUP($A943,'Hospitalisation Details'!$A:$K,11,FALSE)</f>
        <v>56</v>
      </c>
      <c r="Q943" t="str">
        <f>VLOOKUP($A943,'Customer Names'!$A:$E,4,FALSE)</f>
        <v xml:space="preserve"> Silvana M.</v>
      </c>
    </row>
    <row r="944" spans="1:17" x14ac:dyDescent="0.25">
      <c r="A944" s="26" t="s">
        <v>1428</v>
      </c>
      <c r="B944" s="47">
        <f>VLOOKUP($A944,'Medical Examinations'!$A:$J,2,FALSE)</f>
        <v>28.594999999999999</v>
      </c>
      <c r="C944" s="47">
        <f>VLOOKUP($A944,'Medical Examinations'!$A:$J,3,FALSE)</f>
        <v>4.96</v>
      </c>
      <c r="D944" s="26" t="str">
        <f>VLOOKUP($A944,'Medical Examinations'!$A:$J,4,FALSE)</f>
        <v>yes</v>
      </c>
      <c r="E944" s="26" t="str">
        <f>VLOOKUP($A944,'Medical Examinations'!$A:$J,5,FALSE)</f>
        <v>No</v>
      </c>
      <c r="F944" s="26" t="str">
        <f>VLOOKUP($A944,'Medical Examinations'!$A:$J,6,FALSE)</f>
        <v>No</v>
      </c>
      <c r="G944" s="26">
        <f>VLOOKUP($A944,'Medical Examinations'!$A:$J,7,FALSE)</f>
        <v>2</v>
      </c>
      <c r="H944" s="26" t="str">
        <f>VLOOKUP($A944,'Medical Examinations'!$A:$J,8,FALSE)</f>
        <v>No</v>
      </c>
      <c r="I944" s="26" t="str">
        <f>VLOOKUP($A944,'Medical Examinations'!$A:$J,9,FALSE)</f>
        <v>Overweight</v>
      </c>
      <c r="J944" s="26" t="str">
        <f>VLOOKUP($A944,'Medical Examinations'!$A:$J,10,FALSE)</f>
        <v>Normal</v>
      </c>
      <c r="K944">
        <f>VLOOKUP($A944,'Hospitalisation Details'!$A:$K,6,FALSE)</f>
        <v>11658.12</v>
      </c>
      <c r="L944" t="str">
        <f>VLOOKUP($A944,'Hospitalisation Details'!$A:$K,7,FALSE)</f>
        <v>tier - 3</v>
      </c>
      <c r="M944" t="str">
        <f>VLOOKUP($A944,'Hospitalisation Details'!$A:$K,8,FALSE)</f>
        <v>tier - 1</v>
      </c>
      <c r="N944" t="str">
        <f>VLOOKUP($A944,'Hospitalisation Details'!$A:$K,9,FALSE)</f>
        <v>R1024</v>
      </c>
      <c r="O944">
        <f>VLOOKUP($A944,'Hospitalisation Details'!$A:$K,10,FALSE)</f>
        <v>24294</v>
      </c>
      <c r="P944">
        <f>VLOOKUP($A944,'Hospitalisation Details'!$A:$K,11,FALSE)</f>
        <v>56</v>
      </c>
      <c r="Q944" t="str">
        <f>VLOOKUP($A944,'Customer Names'!$A:$E,4,FALSE)</f>
        <v xml:space="preserve"> Natty</v>
      </c>
    </row>
    <row r="945" spans="1:17" x14ac:dyDescent="0.25">
      <c r="A945" s="23" t="s">
        <v>1427</v>
      </c>
      <c r="B945" s="48">
        <f>VLOOKUP($A945,'Medical Examinations'!$A:$J,2,FALSE)</f>
        <v>48.75</v>
      </c>
      <c r="C945" s="48">
        <f>VLOOKUP($A945,'Medical Examinations'!$A:$J,3,FALSE)</f>
        <v>4.34</v>
      </c>
      <c r="D945" s="23" t="str">
        <f>VLOOKUP($A945,'Medical Examinations'!$A:$J,4,FALSE)</f>
        <v>No</v>
      </c>
      <c r="E945" s="23" t="str">
        <f>VLOOKUP($A945,'Medical Examinations'!$A:$J,5,FALSE)</f>
        <v>No</v>
      </c>
      <c r="F945" s="23" t="str">
        <f>VLOOKUP($A945,'Medical Examinations'!$A:$J,6,FALSE)</f>
        <v>No</v>
      </c>
      <c r="G945" s="23">
        <f>VLOOKUP($A945,'Medical Examinations'!$A:$J,7,FALSE)</f>
        <v>0</v>
      </c>
      <c r="H945" s="23" t="str">
        <f>VLOOKUP($A945,'Medical Examinations'!$A:$J,8,FALSE)</f>
        <v>No</v>
      </c>
      <c r="I945" s="23" t="str">
        <f>VLOOKUP($A945,'Medical Examinations'!$A:$J,9,FALSE)</f>
        <v>Obesity</v>
      </c>
      <c r="J945" s="23" t="str">
        <f>VLOOKUP($A945,'Medical Examinations'!$A:$J,10,FALSE)</f>
        <v>Normal</v>
      </c>
      <c r="K945">
        <f>VLOOKUP($A945,'Hospitalisation Details'!$A:$K,6,FALSE)</f>
        <v>11657.81</v>
      </c>
      <c r="L945" t="str">
        <f>VLOOKUP($A945,'Hospitalisation Details'!$A:$K,7,FALSE)</f>
        <v>tier - 3</v>
      </c>
      <c r="M945" t="str">
        <f>VLOOKUP($A945,'Hospitalisation Details'!$A:$K,8,FALSE)</f>
        <v>tier - 2</v>
      </c>
      <c r="N945" t="str">
        <f>VLOOKUP($A945,'Hospitalisation Details'!$A:$K,9,FALSE)</f>
        <v>R1023</v>
      </c>
      <c r="O945">
        <f>VLOOKUP($A945,'Hospitalisation Details'!$A:$K,10,FALSE)</f>
        <v>34535</v>
      </c>
      <c r="P945">
        <f>VLOOKUP($A945,'Hospitalisation Details'!$A:$K,11,FALSE)</f>
        <v>28</v>
      </c>
      <c r="Q945" t="str">
        <f>VLOOKUP($A945,'Customer Names'!$A:$E,4,FALSE)</f>
        <v xml:space="preserve"> Nicholas T</v>
      </c>
    </row>
    <row r="946" spans="1:17" x14ac:dyDescent="0.25">
      <c r="A946" s="26" t="s">
        <v>1426</v>
      </c>
      <c r="B946" s="47">
        <f>VLOOKUP($A946,'Medical Examinations'!$A:$J,2,FALSE)</f>
        <v>28.31</v>
      </c>
      <c r="C946" s="47">
        <f>VLOOKUP($A946,'Medical Examinations'!$A:$J,3,FALSE)</f>
        <v>5.43</v>
      </c>
      <c r="D946" s="26" t="str">
        <f>VLOOKUP($A946,'Medical Examinations'!$A:$J,4,FALSE)</f>
        <v>yes</v>
      </c>
      <c r="E946" s="26" t="str">
        <f>VLOOKUP($A946,'Medical Examinations'!$A:$J,5,FALSE)</f>
        <v>No</v>
      </c>
      <c r="F946" s="26" t="str">
        <f>VLOOKUP($A946,'Medical Examinations'!$A:$J,6,FALSE)</f>
        <v>No</v>
      </c>
      <c r="G946" s="26">
        <f>VLOOKUP($A946,'Medical Examinations'!$A:$J,7,FALSE)</f>
        <v>2</v>
      </c>
      <c r="H946" s="26" t="str">
        <f>VLOOKUP($A946,'Medical Examinations'!$A:$J,8,FALSE)</f>
        <v>No</v>
      </c>
      <c r="I946" s="26" t="str">
        <f>VLOOKUP($A946,'Medical Examinations'!$A:$J,9,FALSE)</f>
        <v>Overweight</v>
      </c>
      <c r="J946" s="26" t="str">
        <f>VLOOKUP($A946,'Medical Examinations'!$A:$J,10,FALSE)</f>
        <v>Normal</v>
      </c>
      <c r="K946">
        <f>VLOOKUP($A946,'Hospitalisation Details'!$A:$K,6,FALSE)</f>
        <v>11657.72</v>
      </c>
      <c r="L946" t="str">
        <f>VLOOKUP($A946,'Hospitalisation Details'!$A:$K,7,FALSE)</f>
        <v>tier - 3</v>
      </c>
      <c r="M946" t="str">
        <f>VLOOKUP($A946,'Hospitalisation Details'!$A:$K,8,FALSE)</f>
        <v>tier - 2</v>
      </c>
      <c r="N946" t="str">
        <f>VLOOKUP($A946,'Hospitalisation Details'!$A:$K,9,FALSE)</f>
        <v>R1024</v>
      </c>
      <c r="O946">
        <f>VLOOKUP($A946,'Hospitalisation Details'!$A:$K,10,FALSE)</f>
        <v>24384</v>
      </c>
      <c r="P946">
        <f>VLOOKUP($A946,'Hospitalisation Details'!$A:$K,11,FALSE)</f>
        <v>56</v>
      </c>
      <c r="Q946" t="str">
        <f>VLOOKUP($A946,'Customer Names'!$A:$E,4,FALSE)</f>
        <v xml:space="preserve"> Rebecca</v>
      </c>
    </row>
    <row r="947" spans="1:17" x14ac:dyDescent="0.25">
      <c r="A947" s="23" t="s">
        <v>1425</v>
      </c>
      <c r="B947" s="48">
        <f>VLOOKUP($A947,'Medical Examinations'!$A:$J,2,FALSE)</f>
        <v>38.39</v>
      </c>
      <c r="C947" s="48">
        <f>VLOOKUP($A947,'Medical Examinations'!$A:$J,3,FALSE)</f>
        <v>8.33</v>
      </c>
      <c r="D947" s="23" t="str">
        <f>VLOOKUP($A947,'Medical Examinations'!$A:$J,4,FALSE)</f>
        <v>yes</v>
      </c>
      <c r="E947" s="23" t="str">
        <f>VLOOKUP($A947,'Medical Examinations'!$A:$J,5,FALSE)</f>
        <v>No</v>
      </c>
      <c r="F947" s="23" t="str">
        <f>VLOOKUP($A947,'Medical Examinations'!$A:$J,6,FALSE)</f>
        <v>No</v>
      </c>
      <c r="G947" s="23">
        <f>VLOOKUP($A947,'Medical Examinations'!$A:$J,7,FALSE)</f>
        <v>1</v>
      </c>
      <c r="H947" s="23" t="str">
        <f>VLOOKUP($A947,'Medical Examinations'!$A:$J,8,FALSE)</f>
        <v>No</v>
      </c>
      <c r="I947" s="23" t="str">
        <f>VLOOKUP($A947,'Medical Examinations'!$A:$J,9,FALSE)</f>
        <v>Obesity</v>
      </c>
      <c r="J947" s="23" t="str">
        <f>VLOOKUP($A947,'Medical Examinations'!$A:$J,10,FALSE)</f>
        <v>Diabetes</v>
      </c>
      <c r="K947">
        <f>VLOOKUP($A947,'Hospitalisation Details'!$A:$K,6,FALSE)</f>
        <v>11625.11</v>
      </c>
      <c r="L947" t="str">
        <f>VLOOKUP($A947,'Hospitalisation Details'!$A:$K,7,FALSE)</f>
        <v>tier - 3</v>
      </c>
      <c r="M947" t="str">
        <f>VLOOKUP($A947,'Hospitalisation Details'!$A:$K,8,FALSE)</f>
        <v>tier - 3</v>
      </c>
      <c r="N947" t="str">
        <f>VLOOKUP($A947,'Hospitalisation Details'!$A:$K,9,FALSE)</f>
        <v>R1022</v>
      </c>
      <c r="O947">
        <f>VLOOKUP($A947,'Hospitalisation Details'!$A:$K,10,FALSE)</f>
        <v>31610</v>
      </c>
      <c r="P947">
        <f>VLOOKUP($A947,'Hospitalisation Details'!$A:$K,11,FALSE)</f>
        <v>36</v>
      </c>
      <c r="Q947" t="str">
        <f>VLOOKUP($A947,'Customer Names'!$A:$E,4,FALSE)</f>
        <v xml:space="preserve"> John</v>
      </c>
    </row>
    <row r="948" spans="1:17" x14ac:dyDescent="0.25">
      <c r="A948" s="26" t="s">
        <v>1424</v>
      </c>
      <c r="B948" s="47">
        <f>VLOOKUP($A948,'Medical Examinations'!$A:$J,2,FALSE)</f>
        <v>25.87</v>
      </c>
      <c r="C948" s="47">
        <f>VLOOKUP($A948,'Medical Examinations'!$A:$J,3,FALSE)</f>
        <v>5.63</v>
      </c>
      <c r="D948" s="26" t="str">
        <f>VLOOKUP($A948,'Medical Examinations'!$A:$J,4,FALSE)</f>
        <v>yes</v>
      </c>
      <c r="E948" s="26" t="str">
        <f>VLOOKUP($A948,'Medical Examinations'!$A:$J,5,FALSE)</f>
        <v>No</v>
      </c>
      <c r="F948" s="26" t="str">
        <f>VLOOKUP($A948,'Medical Examinations'!$A:$J,6,FALSE)</f>
        <v>No</v>
      </c>
      <c r="G948" s="26">
        <f>VLOOKUP($A948,'Medical Examinations'!$A:$J,7,FALSE)</f>
        <v>1</v>
      </c>
      <c r="H948" s="26" t="str">
        <f>VLOOKUP($A948,'Medical Examinations'!$A:$J,8,FALSE)</f>
        <v>No</v>
      </c>
      <c r="I948" s="26" t="str">
        <f>VLOOKUP($A948,'Medical Examinations'!$A:$J,9,FALSE)</f>
        <v>Overweight</v>
      </c>
      <c r="J948" s="26" t="str">
        <f>VLOOKUP($A948,'Medical Examinations'!$A:$J,10,FALSE)</f>
        <v>Normal</v>
      </c>
      <c r="K948">
        <f>VLOOKUP($A948,'Hospitalisation Details'!$A:$K,6,FALSE)</f>
        <v>11602.75</v>
      </c>
      <c r="L948" t="str">
        <f>VLOOKUP($A948,'Hospitalisation Details'!$A:$K,7,FALSE)</f>
        <v>tier - 3</v>
      </c>
      <c r="M948" t="str">
        <f>VLOOKUP($A948,'Hospitalisation Details'!$A:$K,8,FALSE)</f>
        <v>tier - 1</v>
      </c>
      <c r="N948" t="str">
        <f>VLOOKUP($A948,'Hospitalisation Details'!$A:$K,9,FALSE)</f>
        <v>R1020</v>
      </c>
      <c r="O948">
        <f>VLOOKUP($A948,'Hospitalisation Details'!$A:$K,10,FALSE)</f>
        <v>23548</v>
      </c>
      <c r="P948">
        <f>VLOOKUP($A948,'Hospitalisation Details'!$A:$K,11,FALSE)</f>
        <v>58</v>
      </c>
      <c r="Q948" t="str">
        <f>VLOOKUP($A948,'Customer Names'!$A:$E,4,FALSE)</f>
        <v xml:space="preserve"> Antony G</v>
      </c>
    </row>
    <row r="949" spans="1:17" x14ac:dyDescent="0.25">
      <c r="A949" s="23" t="s">
        <v>1423</v>
      </c>
      <c r="B949" s="48">
        <f>VLOOKUP($A949,'Medical Examinations'!$A:$J,2,FALSE)</f>
        <v>43.7</v>
      </c>
      <c r="C949" s="48">
        <f>VLOOKUP($A949,'Medical Examinations'!$A:$J,3,FALSE)</f>
        <v>7.23</v>
      </c>
      <c r="D949" s="23" t="str">
        <f>VLOOKUP($A949,'Medical Examinations'!$A:$J,4,FALSE)</f>
        <v>No</v>
      </c>
      <c r="E949" s="23" t="str">
        <f>VLOOKUP($A949,'Medical Examinations'!$A:$J,5,FALSE)</f>
        <v>No</v>
      </c>
      <c r="F949" s="23" t="str">
        <f>VLOOKUP($A949,'Medical Examinations'!$A:$J,6,FALSE)</f>
        <v>No</v>
      </c>
      <c r="G949" s="23">
        <f>VLOOKUP($A949,'Medical Examinations'!$A:$J,7,FALSE)</f>
        <v>0</v>
      </c>
      <c r="H949" s="23" t="str">
        <f>VLOOKUP($A949,'Medical Examinations'!$A:$J,8,FALSE)</f>
        <v>No</v>
      </c>
      <c r="I949" s="23" t="str">
        <f>VLOOKUP($A949,'Medical Examinations'!$A:$J,9,FALSE)</f>
        <v>Obesity</v>
      </c>
      <c r="J949" s="23" t="str">
        <f>VLOOKUP($A949,'Medical Examinations'!$A:$J,10,FALSE)</f>
        <v>Diabetes</v>
      </c>
      <c r="K949">
        <f>VLOOKUP($A949,'Hospitalisation Details'!$A:$K,6,FALSE)</f>
        <v>11576.13</v>
      </c>
      <c r="L949" t="str">
        <f>VLOOKUP($A949,'Hospitalisation Details'!$A:$K,7,FALSE)</f>
        <v>tier - 3</v>
      </c>
      <c r="M949" t="str">
        <f>VLOOKUP($A949,'Hospitalisation Details'!$A:$K,8,FALSE)</f>
        <v>tier - 3</v>
      </c>
      <c r="N949" t="str">
        <f>VLOOKUP($A949,'Hospitalisation Details'!$A:$K,9,FALSE)</f>
        <v>R1011</v>
      </c>
      <c r="O949">
        <f>VLOOKUP($A949,'Hospitalisation Details'!$A:$K,10,FALSE)</f>
        <v>24052</v>
      </c>
      <c r="P949">
        <f>VLOOKUP($A949,'Hospitalisation Details'!$A:$K,11,FALSE)</f>
        <v>57</v>
      </c>
      <c r="Q949" t="str">
        <f>VLOOKUP($A949,'Customer Names'!$A:$E,4,FALSE)</f>
        <v xml:space="preserve"> Eric</v>
      </c>
    </row>
    <row r="950" spans="1:17" x14ac:dyDescent="0.25">
      <c r="A950" s="26" t="s">
        <v>1422</v>
      </c>
      <c r="B950" s="47">
        <f>VLOOKUP($A950,'Medical Examinations'!$A:$J,2,FALSE)</f>
        <v>40.945</v>
      </c>
      <c r="C950" s="47">
        <f>VLOOKUP($A950,'Medical Examinations'!$A:$J,3,FALSE)</f>
        <v>10.57</v>
      </c>
      <c r="D950" s="26" t="str">
        <f>VLOOKUP($A950,'Medical Examinations'!$A:$J,4,FALSE)</f>
        <v>No</v>
      </c>
      <c r="E950" s="26" t="str">
        <f>VLOOKUP($A950,'Medical Examinations'!$A:$J,5,FALSE)</f>
        <v>No</v>
      </c>
      <c r="F950" s="26" t="str">
        <f>VLOOKUP($A950,'Medical Examinations'!$A:$J,6,FALSE)</f>
        <v>No</v>
      </c>
      <c r="G950" s="26">
        <f>VLOOKUP($A950,'Medical Examinations'!$A:$J,7,FALSE)</f>
        <v>0</v>
      </c>
      <c r="H950" s="26" t="str">
        <f>VLOOKUP($A950,'Medical Examinations'!$A:$J,8,FALSE)</f>
        <v>No</v>
      </c>
      <c r="I950" s="26" t="str">
        <f>VLOOKUP($A950,'Medical Examinations'!$A:$J,9,FALSE)</f>
        <v>Obesity</v>
      </c>
      <c r="J950" s="26" t="str">
        <f>VLOOKUP($A950,'Medical Examinations'!$A:$J,10,FALSE)</f>
        <v>Diabetes</v>
      </c>
      <c r="K950">
        <f>VLOOKUP($A950,'Hospitalisation Details'!$A:$K,6,FALSE)</f>
        <v>11566.3</v>
      </c>
      <c r="L950" t="str">
        <f>VLOOKUP($A950,'Hospitalisation Details'!$A:$K,7,FALSE)</f>
        <v>tier - 3</v>
      </c>
      <c r="M950" t="str">
        <f>VLOOKUP($A950,'Hospitalisation Details'!$A:$K,8,FALSE)</f>
        <v>tier - 3</v>
      </c>
      <c r="N950" t="str">
        <f>VLOOKUP($A950,'Hospitalisation Details'!$A:$K,9,FALSE)</f>
        <v>R1016</v>
      </c>
      <c r="O950">
        <f>VLOOKUP($A950,'Hospitalisation Details'!$A:$K,10,FALSE)</f>
        <v>24101</v>
      </c>
      <c r="P950">
        <f>VLOOKUP($A950,'Hospitalisation Details'!$A:$K,11,FALSE)</f>
        <v>57</v>
      </c>
      <c r="Q950" t="str">
        <f>VLOOKUP($A950,'Customer Names'!$A:$E,4,FALSE)</f>
        <v xml:space="preserve"> Erik</v>
      </c>
    </row>
    <row r="951" spans="1:17" x14ac:dyDescent="0.25">
      <c r="A951" s="23" t="s">
        <v>1421</v>
      </c>
      <c r="B951" s="48">
        <f>VLOOKUP($A951,'Medical Examinations'!$A:$J,2,FALSE)</f>
        <v>27.94</v>
      </c>
      <c r="C951" s="48">
        <f>VLOOKUP($A951,'Medical Examinations'!$A:$J,3,FALSE)</f>
        <v>7.92</v>
      </c>
      <c r="D951" s="23" t="str">
        <f>VLOOKUP($A951,'Medical Examinations'!$A:$J,4,FALSE)</f>
        <v>No</v>
      </c>
      <c r="E951" s="23" t="str">
        <f>VLOOKUP($A951,'Medical Examinations'!$A:$J,5,FALSE)</f>
        <v>No</v>
      </c>
      <c r="F951" s="23" t="str">
        <f>VLOOKUP($A951,'Medical Examinations'!$A:$J,6,FALSE)</f>
        <v>No</v>
      </c>
      <c r="G951" s="23">
        <f>VLOOKUP($A951,'Medical Examinations'!$A:$J,7,FALSE)</f>
        <v>0</v>
      </c>
      <c r="H951" s="23" t="str">
        <f>VLOOKUP($A951,'Medical Examinations'!$A:$J,8,FALSE)</f>
        <v>No</v>
      </c>
      <c r="I951" s="23" t="str">
        <f>VLOOKUP($A951,'Medical Examinations'!$A:$J,9,FALSE)</f>
        <v>Overweight</v>
      </c>
      <c r="J951" s="23" t="str">
        <f>VLOOKUP($A951,'Medical Examinations'!$A:$J,10,FALSE)</f>
        <v>Diabetes</v>
      </c>
      <c r="K951">
        <f>VLOOKUP($A951,'Hospitalisation Details'!$A:$K,6,FALSE)</f>
        <v>11554.22</v>
      </c>
      <c r="L951" t="str">
        <f>VLOOKUP($A951,'Hospitalisation Details'!$A:$K,7,FALSE)</f>
        <v>tier - 3</v>
      </c>
      <c r="M951" t="str">
        <f>VLOOKUP($A951,'Hospitalisation Details'!$A:$K,8,FALSE)</f>
        <v>tier - 1</v>
      </c>
      <c r="N951" t="str">
        <f>VLOOKUP($A951,'Hospitalisation Details'!$A:$K,9,FALSE)</f>
        <v>R1013</v>
      </c>
      <c r="O951">
        <f>VLOOKUP($A951,'Hospitalisation Details'!$A:$K,10,FALSE)</f>
        <v>24042</v>
      </c>
      <c r="P951">
        <f>VLOOKUP($A951,'Hospitalisation Details'!$A:$K,11,FALSE)</f>
        <v>57</v>
      </c>
      <c r="Q951" t="str">
        <f>VLOOKUP($A951,'Customer Names'!$A:$E,4,FALSE)</f>
        <v xml:space="preserve"> Matthew T</v>
      </c>
    </row>
    <row r="952" spans="1:17" x14ac:dyDescent="0.25">
      <c r="A952" s="26" t="s">
        <v>1420</v>
      </c>
      <c r="B952" s="47">
        <f>VLOOKUP($A952,'Medical Examinations'!$A:$J,2,FALSE)</f>
        <v>31.9</v>
      </c>
      <c r="C952" s="47">
        <f>VLOOKUP($A952,'Medical Examinations'!$A:$J,3,FALSE)</f>
        <v>10.119999999999999</v>
      </c>
      <c r="D952" s="26" t="str">
        <f>VLOOKUP($A952,'Medical Examinations'!$A:$J,4,FALSE)</f>
        <v>No</v>
      </c>
      <c r="E952" s="26" t="str">
        <f>VLOOKUP($A952,'Medical Examinations'!$A:$J,5,FALSE)</f>
        <v>No</v>
      </c>
      <c r="F952" s="26" t="str">
        <f>VLOOKUP($A952,'Medical Examinations'!$A:$J,6,FALSE)</f>
        <v>No</v>
      </c>
      <c r="G952" s="26">
        <f>VLOOKUP($A952,'Medical Examinations'!$A:$J,7,FALSE)</f>
        <v>2</v>
      </c>
      <c r="H952" s="26" t="str">
        <f>VLOOKUP($A952,'Medical Examinations'!$A:$J,8,FALSE)</f>
        <v>No</v>
      </c>
      <c r="I952" s="26" t="str">
        <f>VLOOKUP($A952,'Medical Examinations'!$A:$J,9,FALSE)</f>
        <v>Obesity</v>
      </c>
      <c r="J952" s="26" t="str">
        <f>VLOOKUP($A952,'Medical Examinations'!$A:$J,10,FALSE)</f>
        <v>Diabetes</v>
      </c>
      <c r="K952">
        <f>VLOOKUP($A952,'Hospitalisation Details'!$A:$K,6,FALSE)</f>
        <v>11552.9</v>
      </c>
      <c r="L952" t="str">
        <f>VLOOKUP($A952,'Hospitalisation Details'!$A:$K,7,FALSE)</f>
        <v>tier - 3</v>
      </c>
      <c r="M952" t="str">
        <f>VLOOKUP($A952,'Hospitalisation Details'!$A:$K,8,FALSE)</f>
        <v>tier - 2</v>
      </c>
      <c r="N952" t="str">
        <f>VLOOKUP($A952,'Hospitalisation Details'!$A:$K,9,FALSE)</f>
        <v>R1011</v>
      </c>
      <c r="O952">
        <f>VLOOKUP($A952,'Hospitalisation Details'!$A:$K,10,FALSE)</f>
        <v>26868</v>
      </c>
      <c r="P952">
        <f>VLOOKUP($A952,'Hospitalisation Details'!$A:$K,11,FALSE)</f>
        <v>49</v>
      </c>
      <c r="Q952" t="str">
        <f>VLOOKUP($A952,'Customer Names'!$A:$E,4,FALSE)</f>
        <v xml:space="preserve"> Cassandra</v>
      </c>
    </row>
    <row r="953" spans="1:17" x14ac:dyDescent="0.25">
      <c r="A953" s="23" t="s">
        <v>1419</v>
      </c>
      <c r="B953" s="48">
        <f>VLOOKUP($A953,'Medical Examinations'!$A:$J,2,FALSE)</f>
        <v>31.64</v>
      </c>
      <c r="C953" s="48">
        <f>VLOOKUP($A953,'Medical Examinations'!$A:$J,3,FALSE)</f>
        <v>7.91</v>
      </c>
      <c r="D953" s="23" t="str">
        <f>VLOOKUP($A953,'Medical Examinations'!$A:$J,4,FALSE)</f>
        <v>No</v>
      </c>
      <c r="E953" s="23" t="str">
        <f>VLOOKUP($A953,'Medical Examinations'!$A:$J,5,FALSE)</f>
        <v>No</v>
      </c>
      <c r="F953" s="23" t="str">
        <f>VLOOKUP($A953,'Medical Examinations'!$A:$J,6,FALSE)</f>
        <v>No</v>
      </c>
      <c r="G953" s="23">
        <f>VLOOKUP($A953,'Medical Examinations'!$A:$J,7,FALSE)</f>
        <v>0</v>
      </c>
      <c r="H953" s="23" t="str">
        <f>VLOOKUP($A953,'Medical Examinations'!$A:$J,8,FALSE)</f>
        <v>No</v>
      </c>
      <c r="I953" s="23" t="str">
        <f>VLOOKUP($A953,'Medical Examinations'!$A:$J,9,FALSE)</f>
        <v>Obesity</v>
      </c>
      <c r="J953" s="23" t="str">
        <f>VLOOKUP($A953,'Medical Examinations'!$A:$J,10,FALSE)</f>
        <v>Diabetes</v>
      </c>
      <c r="K953">
        <f>VLOOKUP($A953,'Hospitalisation Details'!$A:$K,6,FALSE)</f>
        <v>11540.25</v>
      </c>
      <c r="L953" t="str">
        <f>VLOOKUP($A953,'Hospitalisation Details'!$A:$K,7,FALSE)</f>
        <v>tier - 3</v>
      </c>
      <c r="M953" t="str">
        <f>VLOOKUP($A953,'Hospitalisation Details'!$A:$K,8,FALSE)</f>
        <v>tier - 1</v>
      </c>
      <c r="N953" t="str">
        <f>VLOOKUP($A953,'Hospitalisation Details'!$A:$K,9,FALSE)</f>
        <v>R1012</v>
      </c>
      <c r="O953">
        <f>VLOOKUP($A953,'Hospitalisation Details'!$A:$K,10,FALSE)</f>
        <v>26268</v>
      </c>
      <c r="P953">
        <f>VLOOKUP($A953,'Hospitalisation Details'!$A:$K,11,FALSE)</f>
        <v>51</v>
      </c>
      <c r="Q953" t="str">
        <f>VLOOKUP($A953,'Customer Names'!$A:$E,4,FALSE)</f>
        <v xml:space="preserve"> Rosemary C</v>
      </c>
    </row>
    <row r="954" spans="1:17" x14ac:dyDescent="0.25">
      <c r="A954" s="26" t="s">
        <v>1418</v>
      </c>
      <c r="B954" s="47">
        <f>VLOOKUP($A954,'Medical Examinations'!$A:$J,2,FALSE)</f>
        <v>46.7</v>
      </c>
      <c r="C954" s="47">
        <f>VLOOKUP($A954,'Medical Examinations'!$A:$J,3,FALSE)</f>
        <v>10.9</v>
      </c>
      <c r="D954" s="26" t="str">
        <f>VLOOKUP($A954,'Medical Examinations'!$A:$J,4,FALSE)</f>
        <v>No</v>
      </c>
      <c r="E954" s="26" t="str">
        <f>VLOOKUP($A954,'Medical Examinations'!$A:$J,5,FALSE)</f>
        <v>No</v>
      </c>
      <c r="F954" s="26" t="str">
        <f>VLOOKUP($A954,'Medical Examinations'!$A:$J,6,FALSE)</f>
        <v>No</v>
      </c>
      <c r="G954" s="26">
        <f>VLOOKUP($A954,'Medical Examinations'!$A:$J,7,FALSE)</f>
        <v>0</v>
      </c>
      <c r="H954" s="26" t="str">
        <f>VLOOKUP($A954,'Medical Examinations'!$A:$J,8,FALSE)</f>
        <v>No</v>
      </c>
      <c r="I954" s="26" t="str">
        <f>VLOOKUP($A954,'Medical Examinations'!$A:$J,9,FALSE)</f>
        <v>Obesity</v>
      </c>
      <c r="J954" s="26" t="str">
        <f>VLOOKUP($A954,'Medical Examinations'!$A:$J,10,FALSE)</f>
        <v>Diabetes</v>
      </c>
      <c r="K954">
        <f>VLOOKUP($A954,'Hospitalisation Details'!$A:$K,6,FALSE)</f>
        <v>11538.42</v>
      </c>
      <c r="L954" t="str">
        <f>VLOOKUP($A954,'Hospitalisation Details'!$A:$K,7,FALSE)</f>
        <v>tier - 3</v>
      </c>
      <c r="M954" t="str">
        <f>VLOOKUP($A954,'Hospitalisation Details'!$A:$K,8,FALSE)</f>
        <v>tier - 1</v>
      </c>
      <c r="N954" t="str">
        <f>VLOOKUP($A954,'Hospitalisation Details'!$A:$K,9,FALSE)</f>
        <v>R1011</v>
      </c>
      <c r="O954">
        <f>VLOOKUP($A954,'Hospitalisation Details'!$A:$K,10,FALSE)</f>
        <v>25156</v>
      </c>
      <c r="P954">
        <f>VLOOKUP($A954,'Hospitalisation Details'!$A:$K,11,FALSE)</f>
        <v>54</v>
      </c>
      <c r="Q954" t="str">
        <f>VLOOKUP($A954,'Customer Names'!$A:$E,4,FALSE)</f>
        <v xml:space="preserve"> Carrie A.</v>
      </c>
    </row>
    <row r="955" spans="1:17" x14ac:dyDescent="0.25">
      <c r="A955" s="23" t="s">
        <v>1417</v>
      </c>
      <c r="B955" s="48">
        <f>VLOOKUP($A955,'Medical Examinations'!$A:$J,2,FALSE)</f>
        <v>18.335000000000001</v>
      </c>
      <c r="C955" s="48">
        <f>VLOOKUP($A955,'Medical Examinations'!$A:$J,3,FALSE)</f>
        <v>11.83</v>
      </c>
      <c r="D955" s="23" t="str">
        <f>VLOOKUP($A955,'Medical Examinations'!$A:$J,4,FALSE)</f>
        <v>No</v>
      </c>
      <c r="E955" s="23" t="str">
        <f>VLOOKUP($A955,'Medical Examinations'!$A:$J,5,FALSE)</f>
        <v>No</v>
      </c>
      <c r="F955" s="23" t="str">
        <f>VLOOKUP($A955,'Medical Examinations'!$A:$J,6,FALSE)</f>
        <v>No</v>
      </c>
      <c r="G955" s="23">
        <f>VLOOKUP($A955,'Medical Examinations'!$A:$J,7,FALSE)</f>
        <v>0</v>
      </c>
      <c r="H955" s="23" t="str">
        <f>VLOOKUP($A955,'Medical Examinations'!$A:$J,8,FALSE)</f>
        <v>No</v>
      </c>
      <c r="I955" s="23" t="str">
        <f>VLOOKUP($A955,'Medical Examinations'!$A:$J,9,FALSE)</f>
        <v>Underweight</v>
      </c>
      <c r="J955" s="23" t="str">
        <f>VLOOKUP($A955,'Medical Examinations'!$A:$J,10,FALSE)</f>
        <v>Diabetes</v>
      </c>
      <c r="K955">
        <f>VLOOKUP($A955,'Hospitalisation Details'!$A:$K,6,FALSE)</f>
        <v>11534.87</v>
      </c>
      <c r="L955" t="str">
        <f>VLOOKUP($A955,'Hospitalisation Details'!$A:$K,7,FALSE)</f>
        <v>tier - 3</v>
      </c>
      <c r="M955" t="str">
        <f>VLOOKUP($A955,'Hospitalisation Details'!$A:$K,8,FALSE)</f>
        <v>tier - 1</v>
      </c>
      <c r="N955" t="str">
        <f>VLOOKUP($A955,'Hospitalisation Details'!$A:$K,9,FALSE)</f>
        <v>R1017</v>
      </c>
      <c r="O955">
        <f>VLOOKUP($A955,'Hospitalisation Details'!$A:$K,10,FALSE)</f>
        <v>24018</v>
      </c>
      <c r="P955">
        <f>VLOOKUP($A955,'Hospitalisation Details'!$A:$K,11,FALSE)</f>
        <v>57</v>
      </c>
      <c r="Q955" t="str">
        <f>VLOOKUP($A955,'Customer Names'!$A:$E,4,FALSE)</f>
        <v xml:space="preserve"> Gerardo Sr.</v>
      </c>
    </row>
    <row r="956" spans="1:17" x14ac:dyDescent="0.25">
      <c r="A956" s="26" t="s">
        <v>1416</v>
      </c>
      <c r="B956" s="47">
        <f>VLOOKUP($A956,'Medical Examinations'!$A:$J,2,FALSE)</f>
        <v>31.24</v>
      </c>
      <c r="C956" s="47">
        <f>VLOOKUP($A956,'Medical Examinations'!$A:$J,3,FALSE)</f>
        <v>7.42</v>
      </c>
      <c r="D956" s="26" t="str">
        <f>VLOOKUP($A956,'Medical Examinations'!$A:$J,4,FALSE)</f>
        <v>yes</v>
      </c>
      <c r="E956" s="26" t="str">
        <f>VLOOKUP($A956,'Medical Examinations'!$A:$J,5,FALSE)</f>
        <v>No</v>
      </c>
      <c r="F956" s="26" t="str">
        <f>VLOOKUP($A956,'Medical Examinations'!$A:$J,6,FALSE)</f>
        <v>No</v>
      </c>
      <c r="G956" s="26">
        <f>VLOOKUP($A956,'Medical Examinations'!$A:$J,7,FALSE)</f>
        <v>2</v>
      </c>
      <c r="H956" s="26" t="str">
        <f>VLOOKUP($A956,'Medical Examinations'!$A:$J,8,FALSE)</f>
        <v>No</v>
      </c>
      <c r="I956" s="26" t="str">
        <f>VLOOKUP($A956,'Medical Examinations'!$A:$J,9,FALSE)</f>
        <v>Obesity</v>
      </c>
      <c r="J956" s="26" t="str">
        <f>VLOOKUP($A956,'Medical Examinations'!$A:$J,10,FALSE)</f>
        <v>Diabetes</v>
      </c>
      <c r="K956">
        <f>VLOOKUP($A956,'Hospitalisation Details'!$A:$K,6,FALSE)</f>
        <v>11530.12</v>
      </c>
      <c r="L956" t="str">
        <f>VLOOKUP($A956,'Hospitalisation Details'!$A:$K,7,FALSE)</f>
        <v>tier - 3</v>
      </c>
      <c r="M956" t="str">
        <f>VLOOKUP($A956,'Hospitalisation Details'!$A:$K,8,FALSE)</f>
        <v>tier - 1</v>
      </c>
      <c r="N956" t="str">
        <f>VLOOKUP($A956,'Hospitalisation Details'!$A:$K,9,FALSE)</f>
        <v>R1012</v>
      </c>
      <c r="O956">
        <f>VLOOKUP($A956,'Hospitalisation Details'!$A:$K,10,FALSE)</f>
        <v>25772</v>
      </c>
      <c r="P956">
        <f>VLOOKUP($A956,'Hospitalisation Details'!$A:$K,11,FALSE)</f>
        <v>52</v>
      </c>
      <c r="Q956" t="str">
        <f>VLOOKUP($A956,'Customer Names'!$A:$E,4,FALSE)</f>
        <v xml:space="preserve"> Matthew R.</v>
      </c>
    </row>
    <row r="957" spans="1:17" x14ac:dyDescent="0.25">
      <c r="A957" s="23" t="s">
        <v>1415</v>
      </c>
      <c r="B957" s="48">
        <f>VLOOKUP($A957,'Medical Examinations'!$A:$J,2,FALSE)</f>
        <v>39.22</v>
      </c>
      <c r="C957" s="48">
        <f>VLOOKUP($A957,'Medical Examinations'!$A:$J,3,FALSE)</f>
        <v>5.62</v>
      </c>
      <c r="D957" s="23" t="str">
        <f>VLOOKUP($A957,'Medical Examinations'!$A:$J,4,FALSE)</f>
        <v>yes</v>
      </c>
      <c r="E957" s="23" t="str">
        <f>VLOOKUP($A957,'Medical Examinations'!$A:$J,5,FALSE)</f>
        <v>No</v>
      </c>
      <c r="F957" s="23" t="str">
        <f>VLOOKUP($A957,'Medical Examinations'!$A:$J,6,FALSE)</f>
        <v>No</v>
      </c>
      <c r="G957" s="23">
        <f>VLOOKUP($A957,'Medical Examinations'!$A:$J,7,FALSE)</f>
        <v>1</v>
      </c>
      <c r="H957" s="23" t="str">
        <f>VLOOKUP($A957,'Medical Examinations'!$A:$J,8,FALSE)</f>
        <v>No</v>
      </c>
      <c r="I957" s="23" t="str">
        <f>VLOOKUP($A957,'Medical Examinations'!$A:$J,9,FALSE)</f>
        <v>Obesity</v>
      </c>
      <c r="J957" s="23" t="str">
        <f>VLOOKUP($A957,'Medical Examinations'!$A:$J,10,FALSE)</f>
        <v>Normal</v>
      </c>
      <c r="K957">
        <f>VLOOKUP($A957,'Hospitalisation Details'!$A:$K,6,FALSE)</f>
        <v>11524.25</v>
      </c>
      <c r="L957" t="str">
        <f>VLOOKUP($A957,'Hospitalisation Details'!$A:$K,7,FALSE)</f>
        <v>tier - 3</v>
      </c>
      <c r="M957" t="str">
        <f>VLOOKUP($A957,'Hospitalisation Details'!$A:$K,8,FALSE)</f>
        <v>tier - 1</v>
      </c>
      <c r="N957" t="str">
        <f>VLOOKUP($A957,'Hospitalisation Details'!$A:$K,9,FALSE)</f>
        <v>R1026</v>
      </c>
      <c r="O957">
        <f>VLOOKUP($A957,'Hospitalisation Details'!$A:$K,10,FALSE)</f>
        <v>32306</v>
      </c>
      <c r="P957">
        <f>VLOOKUP($A957,'Hospitalisation Details'!$A:$K,11,FALSE)</f>
        <v>34</v>
      </c>
      <c r="Q957" t="str">
        <f>VLOOKUP($A957,'Customer Names'!$A:$E,4,FALSE)</f>
        <v xml:space="preserve"> Meghan E</v>
      </c>
    </row>
    <row r="958" spans="1:17" x14ac:dyDescent="0.25">
      <c r="A958" s="26" t="s">
        <v>1414</v>
      </c>
      <c r="B958" s="47">
        <f>VLOOKUP($A958,'Medical Examinations'!$A:$J,2,FALSE)</f>
        <v>24.414999999999999</v>
      </c>
      <c r="C958" s="47">
        <f>VLOOKUP($A958,'Medical Examinations'!$A:$J,3,FALSE)</f>
        <v>7.16</v>
      </c>
      <c r="D958" s="26" t="str">
        <f>VLOOKUP($A958,'Medical Examinations'!$A:$J,4,FALSE)</f>
        <v>No</v>
      </c>
      <c r="E958" s="26" t="str">
        <f>VLOOKUP($A958,'Medical Examinations'!$A:$J,5,FALSE)</f>
        <v>No</v>
      </c>
      <c r="F958" s="26" t="str">
        <f>VLOOKUP($A958,'Medical Examinations'!$A:$J,6,FALSE)</f>
        <v>No</v>
      </c>
      <c r="G958" s="26">
        <f>VLOOKUP($A958,'Medical Examinations'!$A:$J,7,FALSE)</f>
        <v>0</v>
      </c>
      <c r="H958" s="26" t="str">
        <f>VLOOKUP($A958,'Medical Examinations'!$A:$J,8,FALSE)</f>
        <v>No</v>
      </c>
      <c r="I958" s="26" t="str">
        <f>VLOOKUP($A958,'Medical Examinations'!$A:$J,9,FALSE)</f>
        <v>Normal Weight</v>
      </c>
      <c r="J958" s="26" t="str">
        <f>VLOOKUP($A958,'Medical Examinations'!$A:$J,10,FALSE)</f>
        <v>Diabetes</v>
      </c>
      <c r="K958">
        <f>VLOOKUP($A958,'Hospitalisation Details'!$A:$K,6,FALSE)</f>
        <v>11520.1</v>
      </c>
      <c r="L958" t="str">
        <f>VLOOKUP($A958,'Hospitalisation Details'!$A:$K,7,FALSE)</f>
        <v>tier - 3</v>
      </c>
      <c r="M958" t="str">
        <f>VLOOKUP($A958,'Hospitalisation Details'!$A:$K,8,FALSE)</f>
        <v>tier - 1</v>
      </c>
      <c r="N958" t="str">
        <f>VLOOKUP($A958,'Hospitalisation Details'!$A:$K,9,FALSE)</f>
        <v>R1012</v>
      </c>
      <c r="O958">
        <f>VLOOKUP($A958,'Hospitalisation Details'!$A:$K,10,FALSE)</f>
        <v>26286</v>
      </c>
      <c r="P958">
        <f>VLOOKUP($A958,'Hospitalisation Details'!$A:$K,11,FALSE)</f>
        <v>51</v>
      </c>
      <c r="Q958" t="str">
        <f>VLOOKUP($A958,'Customer Names'!$A:$E,4,FALSE)</f>
        <v xml:space="preserve"> Eric</v>
      </c>
    </row>
    <row r="959" spans="1:17" x14ac:dyDescent="0.25">
      <c r="A959" s="23" t="s">
        <v>1413</v>
      </c>
      <c r="B959" s="48">
        <f>VLOOKUP($A959,'Medical Examinations'!$A:$J,2,FALSE)</f>
        <v>32.299999999999997</v>
      </c>
      <c r="C959" s="48">
        <f>VLOOKUP($A959,'Medical Examinations'!$A:$J,3,FALSE)</f>
        <v>9.89</v>
      </c>
      <c r="D959" s="23" t="str">
        <f>VLOOKUP($A959,'Medical Examinations'!$A:$J,4,FALSE)</f>
        <v>No</v>
      </c>
      <c r="E959" s="23" t="str">
        <f>VLOOKUP($A959,'Medical Examinations'!$A:$J,5,FALSE)</f>
        <v>No</v>
      </c>
      <c r="F959" s="23" t="str">
        <f>VLOOKUP($A959,'Medical Examinations'!$A:$J,6,FALSE)</f>
        <v>No</v>
      </c>
      <c r="G959" s="23">
        <f>VLOOKUP($A959,'Medical Examinations'!$A:$J,7,FALSE)</f>
        <v>0</v>
      </c>
      <c r="H959" s="23" t="str">
        <f>VLOOKUP($A959,'Medical Examinations'!$A:$J,8,FALSE)</f>
        <v>No</v>
      </c>
      <c r="I959" s="23" t="str">
        <f>VLOOKUP($A959,'Medical Examinations'!$A:$J,9,FALSE)</f>
        <v>Obesity</v>
      </c>
      <c r="J959" s="23" t="str">
        <f>VLOOKUP($A959,'Medical Examinations'!$A:$J,10,FALSE)</f>
        <v>Diabetes</v>
      </c>
      <c r="K959">
        <f>VLOOKUP($A959,'Hospitalisation Details'!$A:$K,6,FALSE)</f>
        <v>11512.41</v>
      </c>
      <c r="L959" t="str">
        <f>VLOOKUP($A959,'Hospitalisation Details'!$A:$K,7,FALSE)</f>
        <v>tier - 3</v>
      </c>
      <c r="M959" t="str">
        <f>VLOOKUP($A959,'Hospitalisation Details'!$A:$K,8,FALSE)</f>
        <v>tier - 1</v>
      </c>
      <c r="N959" t="str">
        <f>VLOOKUP($A959,'Hospitalisation Details'!$A:$K,9,FALSE)</f>
        <v>R1024</v>
      </c>
      <c r="O959">
        <f>VLOOKUP($A959,'Hospitalisation Details'!$A:$K,10,FALSE)</f>
        <v>25013</v>
      </c>
      <c r="P959">
        <f>VLOOKUP($A959,'Hospitalisation Details'!$A:$K,11,FALSE)</f>
        <v>54</v>
      </c>
      <c r="Q959" t="str">
        <f>VLOOKUP($A959,'Customer Names'!$A:$E,4,FALSE)</f>
        <v xml:space="preserve"> Lisa B</v>
      </c>
    </row>
    <row r="960" spans="1:17" x14ac:dyDescent="0.25">
      <c r="A960" s="26" t="s">
        <v>1412</v>
      </c>
      <c r="B960" s="47">
        <f>VLOOKUP($A960,'Medical Examinations'!$A:$J,2,FALSE)</f>
        <v>39.94</v>
      </c>
      <c r="C960" s="47">
        <f>VLOOKUP($A960,'Medical Examinations'!$A:$J,3,FALSE)</f>
        <v>5.14</v>
      </c>
      <c r="D960" s="26" t="str">
        <f>VLOOKUP($A960,'Medical Examinations'!$A:$J,4,FALSE)</f>
        <v>No</v>
      </c>
      <c r="E960" s="26" t="str">
        <f>VLOOKUP($A960,'Medical Examinations'!$A:$J,5,FALSE)</f>
        <v>No</v>
      </c>
      <c r="F960" s="26" t="str">
        <f>VLOOKUP($A960,'Medical Examinations'!$A:$J,6,FALSE)</f>
        <v>No</v>
      </c>
      <c r="G960" s="26">
        <f>VLOOKUP($A960,'Medical Examinations'!$A:$J,7,FALSE)</f>
        <v>0</v>
      </c>
      <c r="H960" s="26" t="str">
        <f>VLOOKUP($A960,'Medical Examinations'!$A:$J,8,FALSE)</f>
        <v>No</v>
      </c>
      <c r="I960" s="26" t="str">
        <f>VLOOKUP($A960,'Medical Examinations'!$A:$J,9,FALSE)</f>
        <v>Obesity</v>
      </c>
      <c r="J960" s="26" t="str">
        <f>VLOOKUP($A960,'Medical Examinations'!$A:$J,10,FALSE)</f>
        <v>Normal</v>
      </c>
      <c r="K960">
        <f>VLOOKUP($A960,'Hospitalisation Details'!$A:$K,6,FALSE)</f>
        <v>11511.61</v>
      </c>
      <c r="L960" t="str">
        <f>VLOOKUP($A960,'Hospitalisation Details'!$A:$K,7,FALSE)</f>
        <v>tier - 3</v>
      </c>
      <c r="M960" t="str">
        <f>VLOOKUP($A960,'Hospitalisation Details'!$A:$K,8,FALSE)</f>
        <v>tier - 3</v>
      </c>
      <c r="N960" t="str">
        <f>VLOOKUP($A960,'Hospitalisation Details'!$A:$K,9,FALSE)</f>
        <v>R1026</v>
      </c>
      <c r="O960">
        <f>VLOOKUP($A960,'Hospitalisation Details'!$A:$K,10,FALSE)</f>
        <v>32787</v>
      </c>
      <c r="P960">
        <f>VLOOKUP($A960,'Hospitalisation Details'!$A:$K,11,FALSE)</f>
        <v>33</v>
      </c>
      <c r="Q960" t="str">
        <f>VLOOKUP($A960,'Customer Names'!$A:$E,4,FALSE)</f>
        <v xml:space="preserve"> Jane R.</v>
      </c>
    </row>
    <row r="961" spans="1:17" x14ac:dyDescent="0.25">
      <c r="A961" s="23" t="s">
        <v>1411</v>
      </c>
      <c r="B961" s="48">
        <f>VLOOKUP($A961,'Medical Examinations'!$A:$J,2,FALSE)</f>
        <v>30</v>
      </c>
      <c r="C961" s="48">
        <f>VLOOKUP($A961,'Medical Examinations'!$A:$J,3,FALSE)</f>
        <v>5.61</v>
      </c>
      <c r="D961" s="23" t="str">
        <f>VLOOKUP($A961,'Medical Examinations'!$A:$J,4,FALSE)</f>
        <v>yes</v>
      </c>
      <c r="E961" s="23" t="str">
        <f>VLOOKUP($A961,'Medical Examinations'!$A:$J,5,FALSE)</f>
        <v>No</v>
      </c>
      <c r="F961" s="23" t="str">
        <f>VLOOKUP($A961,'Medical Examinations'!$A:$J,6,FALSE)</f>
        <v>Yes</v>
      </c>
      <c r="G961" s="23">
        <f>VLOOKUP($A961,'Medical Examinations'!$A:$J,7,FALSE)</f>
        <v>1</v>
      </c>
      <c r="H961" s="23" t="str">
        <f>VLOOKUP($A961,'Medical Examinations'!$A:$J,8,FALSE)</f>
        <v>No</v>
      </c>
      <c r="I961" s="23" t="str">
        <f>VLOOKUP($A961,'Medical Examinations'!$A:$J,9,FALSE)</f>
        <v>Obesity</v>
      </c>
      <c r="J961" s="23" t="str">
        <f>VLOOKUP($A961,'Medical Examinations'!$A:$J,10,FALSE)</f>
        <v>Normal</v>
      </c>
      <c r="K961">
        <f>VLOOKUP($A961,'Hospitalisation Details'!$A:$K,6,FALSE)</f>
        <v>11497.69</v>
      </c>
      <c r="L961" t="str">
        <f>VLOOKUP($A961,'Hospitalisation Details'!$A:$K,7,FALSE)</f>
        <v>tier - 3</v>
      </c>
      <c r="M961" t="str">
        <f>VLOOKUP($A961,'Hospitalisation Details'!$A:$K,8,FALSE)</f>
        <v>tier - 1</v>
      </c>
      <c r="N961" t="str">
        <f>VLOOKUP($A961,'Hospitalisation Details'!$A:$K,9,FALSE)</f>
        <v>R1012</v>
      </c>
      <c r="O961">
        <f>VLOOKUP($A961,'Hospitalisation Details'!$A:$K,10,FALSE)</f>
        <v>25426</v>
      </c>
      <c r="P961">
        <f>VLOOKUP($A961,'Hospitalisation Details'!$A:$K,11,FALSE)</f>
        <v>53</v>
      </c>
      <c r="Q961" t="str">
        <f>VLOOKUP($A961,'Customer Names'!$A:$E,4,FALSE)</f>
        <v xml:space="preserve"> Allison M</v>
      </c>
    </row>
    <row r="962" spans="1:17" x14ac:dyDescent="0.25">
      <c r="A962" s="26" t="s">
        <v>1410</v>
      </c>
      <c r="B962" s="47">
        <f>VLOOKUP($A962,'Medical Examinations'!$A:$J,2,FALSE)</f>
        <v>35.340000000000003</v>
      </c>
      <c r="C962" s="47">
        <f>VLOOKUP($A962,'Medical Examinations'!$A:$J,3,FALSE)</f>
        <v>5.51</v>
      </c>
      <c r="D962" s="26" t="str">
        <f>VLOOKUP($A962,'Medical Examinations'!$A:$J,4,FALSE)</f>
        <v>yes</v>
      </c>
      <c r="E962" s="26" t="str">
        <f>VLOOKUP($A962,'Medical Examinations'!$A:$J,5,FALSE)</f>
        <v>No</v>
      </c>
      <c r="F962" s="26" t="str">
        <f>VLOOKUP($A962,'Medical Examinations'!$A:$J,6,FALSE)</f>
        <v>Yes</v>
      </c>
      <c r="G962" s="26">
        <f>VLOOKUP($A962,'Medical Examinations'!$A:$J,7,FALSE)</f>
        <v>1</v>
      </c>
      <c r="H962" s="26" t="str">
        <f>VLOOKUP($A962,'Medical Examinations'!$A:$J,8,FALSE)</f>
        <v>No</v>
      </c>
      <c r="I962" s="26" t="str">
        <f>VLOOKUP($A962,'Medical Examinations'!$A:$J,9,FALSE)</f>
        <v>Obesity</v>
      </c>
      <c r="J962" s="26" t="str">
        <f>VLOOKUP($A962,'Medical Examinations'!$A:$J,10,FALSE)</f>
        <v>Normal</v>
      </c>
      <c r="K962">
        <f>VLOOKUP($A962,'Hospitalisation Details'!$A:$K,6,FALSE)</f>
        <v>11492.46</v>
      </c>
      <c r="L962" t="str">
        <f>VLOOKUP($A962,'Hospitalisation Details'!$A:$K,7,FALSE)</f>
        <v>tier - 3</v>
      </c>
      <c r="M962" t="str">
        <f>VLOOKUP($A962,'Hospitalisation Details'!$A:$K,8,FALSE)</f>
        <v>tier - 3</v>
      </c>
      <c r="N962" t="str">
        <f>VLOOKUP($A962,'Hospitalisation Details'!$A:$K,9,FALSE)</f>
        <v>R1026</v>
      </c>
      <c r="O962">
        <f>VLOOKUP($A962,'Hospitalisation Details'!$A:$K,10,FALSE)</f>
        <v>30474</v>
      </c>
      <c r="P962">
        <f>VLOOKUP($A962,'Hospitalisation Details'!$A:$K,11,FALSE)</f>
        <v>40</v>
      </c>
      <c r="Q962" t="str">
        <f>VLOOKUP($A962,'Customer Names'!$A:$E,4,FALSE)</f>
        <v xml:space="preserve"> Sarah E.</v>
      </c>
    </row>
    <row r="963" spans="1:17" x14ac:dyDescent="0.25">
      <c r="A963" s="23" t="s">
        <v>1409</v>
      </c>
      <c r="B963" s="48">
        <f>VLOOKUP($A963,'Medical Examinations'!$A:$J,2,FALSE)</f>
        <v>32.204999999999998</v>
      </c>
      <c r="C963" s="48">
        <f>VLOOKUP($A963,'Medical Examinations'!$A:$J,3,FALSE)</f>
        <v>8.3800000000000008</v>
      </c>
      <c r="D963" s="23" t="str">
        <f>VLOOKUP($A963,'Medical Examinations'!$A:$J,4,FALSE)</f>
        <v>yes</v>
      </c>
      <c r="E963" s="23" t="str">
        <f>VLOOKUP($A963,'Medical Examinations'!$A:$J,5,FALSE)</f>
        <v>No</v>
      </c>
      <c r="F963" s="23" t="str">
        <f>VLOOKUP($A963,'Medical Examinations'!$A:$J,6,FALSE)</f>
        <v>No</v>
      </c>
      <c r="G963" s="23">
        <f>VLOOKUP($A963,'Medical Examinations'!$A:$J,7,FALSE)</f>
        <v>2</v>
      </c>
      <c r="H963" s="23" t="str">
        <f>VLOOKUP($A963,'Medical Examinations'!$A:$J,8,FALSE)</f>
        <v>No</v>
      </c>
      <c r="I963" s="23" t="str">
        <f>VLOOKUP($A963,'Medical Examinations'!$A:$J,9,FALSE)</f>
        <v>Obesity</v>
      </c>
      <c r="J963" s="23" t="str">
        <f>VLOOKUP($A963,'Medical Examinations'!$A:$J,10,FALSE)</f>
        <v>Diabetes</v>
      </c>
      <c r="K963">
        <f>VLOOKUP($A963,'Hospitalisation Details'!$A:$K,6,FALSE)</f>
        <v>11488.32</v>
      </c>
      <c r="L963" t="str">
        <f>VLOOKUP($A963,'Hospitalisation Details'!$A:$K,7,FALSE)</f>
        <v>tier - 3</v>
      </c>
      <c r="M963" t="str">
        <f>VLOOKUP($A963,'Hospitalisation Details'!$A:$K,8,FALSE)</f>
        <v>tier - 1</v>
      </c>
      <c r="N963" t="str">
        <f>VLOOKUP($A963,'Hospitalisation Details'!$A:$K,9,FALSE)</f>
        <v>R1014</v>
      </c>
      <c r="O963">
        <f>VLOOKUP($A963,'Hospitalisation Details'!$A:$K,10,FALSE)</f>
        <v>25854</v>
      </c>
      <c r="P963">
        <f>VLOOKUP($A963,'Hospitalisation Details'!$A:$K,11,FALSE)</f>
        <v>52</v>
      </c>
      <c r="Q963" t="str">
        <f>VLOOKUP($A963,'Customer Names'!$A:$E,4,FALSE)</f>
        <v xml:space="preserve"> Philip J</v>
      </c>
    </row>
    <row r="964" spans="1:17" x14ac:dyDescent="0.25">
      <c r="A964" s="26" t="s">
        <v>1408</v>
      </c>
      <c r="B964" s="47">
        <f>VLOOKUP($A964,'Medical Examinations'!$A:$J,2,FALSE)</f>
        <v>33.880000000000003</v>
      </c>
      <c r="C964" s="47">
        <f>VLOOKUP($A964,'Medical Examinations'!$A:$J,3,FALSE)</f>
        <v>4.68</v>
      </c>
      <c r="D964" s="26" t="str">
        <f>VLOOKUP($A964,'Medical Examinations'!$A:$J,4,FALSE)</f>
        <v>No</v>
      </c>
      <c r="E964" s="26" t="str">
        <f>VLOOKUP($A964,'Medical Examinations'!$A:$J,5,FALSE)</f>
        <v>yes</v>
      </c>
      <c r="F964" s="26" t="str">
        <f>VLOOKUP($A964,'Medical Examinations'!$A:$J,6,FALSE)</f>
        <v>No</v>
      </c>
      <c r="G964" s="26">
        <f>VLOOKUP($A964,'Medical Examinations'!$A:$J,7,FALSE)</f>
        <v>1</v>
      </c>
      <c r="H964" s="26" t="str">
        <f>VLOOKUP($A964,'Medical Examinations'!$A:$J,8,FALSE)</f>
        <v>No</v>
      </c>
      <c r="I964" s="26" t="str">
        <f>VLOOKUP($A964,'Medical Examinations'!$A:$J,9,FALSE)</f>
        <v>Obesity</v>
      </c>
      <c r="J964" s="26" t="str">
        <f>VLOOKUP($A964,'Medical Examinations'!$A:$J,10,FALSE)</f>
        <v>Normal</v>
      </c>
      <c r="K964">
        <f>VLOOKUP($A964,'Hospitalisation Details'!$A:$K,6,FALSE)</f>
        <v>11482.63</v>
      </c>
      <c r="L964" t="str">
        <f>VLOOKUP($A964,'Hospitalisation Details'!$A:$K,7,FALSE)</f>
        <v>tier - 3</v>
      </c>
      <c r="M964" t="str">
        <f>VLOOKUP($A964,'Hospitalisation Details'!$A:$K,8,FALSE)</f>
        <v>tier - 2</v>
      </c>
      <c r="N964" t="str">
        <f>VLOOKUP($A964,'Hospitalisation Details'!$A:$K,9,FALSE)</f>
        <v>R1013</v>
      </c>
      <c r="O964">
        <f>VLOOKUP($A964,'Hospitalisation Details'!$A:$K,10,FALSE)</f>
        <v>38240</v>
      </c>
      <c r="P964">
        <f>VLOOKUP($A964,'Hospitalisation Details'!$A:$K,11,FALSE)</f>
        <v>18</v>
      </c>
      <c r="Q964" t="str">
        <f>VLOOKUP($A964,'Customer Names'!$A:$E,4,FALSE)</f>
        <v xml:space="preserve"> Jillian A.</v>
      </c>
    </row>
    <row r="965" spans="1:17" x14ac:dyDescent="0.25">
      <c r="A965" s="23" t="s">
        <v>1407</v>
      </c>
      <c r="B965" s="48">
        <f>VLOOKUP($A965,'Medical Examinations'!$A:$J,2,FALSE)</f>
        <v>26.63</v>
      </c>
      <c r="C965" s="48">
        <f>VLOOKUP($A965,'Medical Examinations'!$A:$J,3,FALSE)</f>
        <v>4.3600000000000003</v>
      </c>
      <c r="D965" s="23" t="str">
        <f>VLOOKUP($A965,'Medical Examinations'!$A:$J,4,FALSE)</f>
        <v>yes</v>
      </c>
      <c r="E965" s="23" t="str">
        <f>VLOOKUP($A965,'Medical Examinations'!$A:$J,5,FALSE)</f>
        <v>No</v>
      </c>
      <c r="F965" s="23" t="str">
        <f>VLOOKUP($A965,'Medical Examinations'!$A:$J,6,FALSE)</f>
        <v>No</v>
      </c>
      <c r="G965" s="23">
        <f>VLOOKUP($A965,'Medical Examinations'!$A:$J,7,FALSE)</f>
        <v>2</v>
      </c>
      <c r="H965" s="23" t="str">
        <f>VLOOKUP($A965,'Medical Examinations'!$A:$J,8,FALSE)</f>
        <v>No</v>
      </c>
      <c r="I965" s="23" t="str">
        <f>VLOOKUP($A965,'Medical Examinations'!$A:$J,9,FALSE)</f>
        <v>Overweight</v>
      </c>
      <c r="J965" s="23" t="str">
        <f>VLOOKUP($A965,'Medical Examinations'!$A:$J,10,FALSE)</f>
        <v>Normal</v>
      </c>
      <c r="K965">
        <f>VLOOKUP($A965,'Hospitalisation Details'!$A:$K,6,FALSE)</f>
        <v>11478.14</v>
      </c>
      <c r="L965" t="str">
        <f>VLOOKUP($A965,'Hospitalisation Details'!$A:$K,7,FALSE)</f>
        <v>tier - 3</v>
      </c>
      <c r="M965" t="str">
        <f>VLOOKUP($A965,'Hospitalisation Details'!$A:$K,8,FALSE)</f>
        <v>tier - 2</v>
      </c>
      <c r="N965" t="str">
        <f>VLOOKUP($A965,'Hospitalisation Details'!$A:$K,9,FALSE)</f>
        <v>R1025</v>
      </c>
      <c r="O965">
        <f>VLOOKUP($A965,'Hospitalisation Details'!$A:$K,10,FALSE)</f>
        <v>24357</v>
      </c>
      <c r="P965">
        <f>VLOOKUP($A965,'Hospitalisation Details'!$A:$K,11,FALSE)</f>
        <v>56</v>
      </c>
      <c r="Q965" t="str">
        <f>VLOOKUP($A965,'Customer Names'!$A:$E,4,FALSE)</f>
        <v xml:space="preserve"> Laura D</v>
      </c>
    </row>
    <row r="966" spans="1:17" x14ac:dyDescent="0.25">
      <c r="A966" s="26" t="s">
        <v>1406</v>
      </c>
      <c r="B966" s="47">
        <f>VLOOKUP($A966,'Medical Examinations'!$A:$J,2,FALSE)</f>
        <v>28.7</v>
      </c>
      <c r="C966" s="47">
        <f>VLOOKUP($A966,'Medical Examinations'!$A:$J,3,FALSE)</f>
        <v>7.74</v>
      </c>
      <c r="D966" s="26" t="str">
        <f>VLOOKUP($A966,'Medical Examinations'!$A:$J,4,FALSE)</f>
        <v>No</v>
      </c>
      <c r="E966" s="26" t="str">
        <f>VLOOKUP($A966,'Medical Examinations'!$A:$J,5,FALSE)</f>
        <v>No</v>
      </c>
      <c r="F966" s="26" t="str">
        <f>VLOOKUP($A966,'Medical Examinations'!$A:$J,6,FALSE)</f>
        <v>No</v>
      </c>
      <c r="G966" s="26">
        <f>VLOOKUP($A966,'Medical Examinations'!$A:$J,7,FALSE)</f>
        <v>0</v>
      </c>
      <c r="H966" s="26" t="str">
        <f>VLOOKUP($A966,'Medical Examinations'!$A:$J,8,FALSE)</f>
        <v>No</v>
      </c>
      <c r="I966" s="26" t="str">
        <f>VLOOKUP($A966,'Medical Examinations'!$A:$J,9,FALSE)</f>
        <v>Overweight</v>
      </c>
      <c r="J966" s="26" t="str">
        <f>VLOOKUP($A966,'Medical Examinations'!$A:$J,10,FALSE)</f>
        <v>Diabetes</v>
      </c>
      <c r="K966">
        <f>VLOOKUP($A966,'Hospitalisation Details'!$A:$K,6,FALSE)</f>
        <v>11455.28</v>
      </c>
      <c r="L966" t="str">
        <f>VLOOKUP($A966,'Hospitalisation Details'!$A:$K,7,FALSE)</f>
        <v>tier - 3</v>
      </c>
      <c r="M966" t="str">
        <f>VLOOKUP($A966,'Hospitalisation Details'!$A:$K,8,FALSE)</f>
        <v>tier - 2</v>
      </c>
      <c r="N966" t="str">
        <f>VLOOKUP($A966,'Hospitalisation Details'!$A:$K,9,FALSE)</f>
        <v>R1011</v>
      </c>
      <c r="O966">
        <f>VLOOKUP($A966,'Hospitalisation Details'!$A:$K,10,FALSE)</f>
        <v>23916</v>
      </c>
      <c r="P966">
        <f>VLOOKUP($A966,'Hospitalisation Details'!$A:$K,11,FALSE)</f>
        <v>57</v>
      </c>
      <c r="Q966" t="str">
        <f>VLOOKUP($A966,'Customer Names'!$A:$E,4,FALSE)</f>
        <v xml:space="preserve"> Megan E.</v>
      </c>
    </row>
    <row r="967" spans="1:17" x14ac:dyDescent="0.25">
      <c r="A967" s="23" t="s">
        <v>1405</v>
      </c>
      <c r="B967" s="48">
        <f>VLOOKUP($A967,'Medical Examinations'!$A:$J,2,FALSE)</f>
        <v>25.65</v>
      </c>
      <c r="C967" s="48">
        <f>VLOOKUP($A967,'Medical Examinations'!$A:$J,3,FALSE)</f>
        <v>4.05</v>
      </c>
      <c r="D967" s="23" t="str">
        <f>VLOOKUP($A967,'Medical Examinations'!$A:$J,4,FALSE)</f>
        <v>yes</v>
      </c>
      <c r="E967" s="23" t="str">
        <f>VLOOKUP($A967,'Medical Examinations'!$A:$J,5,FALSE)</f>
        <v>No</v>
      </c>
      <c r="F967" s="23" t="str">
        <f>VLOOKUP($A967,'Medical Examinations'!$A:$J,6,FALSE)</f>
        <v>No</v>
      </c>
      <c r="G967" s="23">
        <f>VLOOKUP($A967,'Medical Examinations'!$A:$J,7,FALSE)</f>
        <v>2</v>
      </c>
      <c r="H967" s="23" t="str">
        <f>VLOOKUP($A967,'Medical Examinations'!$A:$J,8,FALSE)</f>
        <v>No</v>
      </c>
      <c r="I967" s="23" t="str">
        <f>VLOOKUP($A967,'Medical Examinations'!$A:$J,9,FALSE)</f>
        <v>Overweight</v>
      </c>
      <c r="J967" s="23" t="str">
        <f>VLOOKUP($A967,'Medical Examinations'!$A:$J,10,FALSE)</f>
        <v>Normal</v>
      </c>
      <c r="K967">
        <f>VLOOKUP($A967,'Hospitalisation Details'!$A:$K,6,FALSE)</f>
        <v>11454.02</v>
      </c>
      <c r="L967" t="str">
        <f>VLOOKUP($A967,'Hospitalisation Details'!$A:$K,7,FALSE)</f>
        <v>tier - 3</v>
      </c>
      <c r="M967" t="str">
        <f>VLOOKUP($A967,'Hospitalisation Details'!$A:$K,8,FALSE)</f>
        <v>tier - 1</v>
      </c>
      <c r="N967" t="str">
        <f>VLOOKUP($A967,'Hospitalisation Details'!$A:$K,9,FALSE)</f>
        <v>R1012</v>
      </c>
      <c r="O967">
        <f>VLOOKUP($A967,'Hospitalisation Details'!$A:$K,10,FALSE)</f>
        <v>24272</v>
      </c>
      <c r="P967">
        <f>VLOOKUP($A967,'Hospitalisation Details'!$A:$K,11,FALSE)</f>
        <v>56</v>
      </c>
      <c r="Q967" t="str">
        <f>VLOOKUP($A967,'Customer Names'!$A:$E,4,FALSE)</f>
        <v xml:space="preserve"> Shannon J.</v>
      </c>
    </row>
    <row r="968" spans="1:17" x14ac:dyDescent="0.25">
      <c r="A968" s="26" t="s">
        <v>1404</v>
      </c>
      <c r="B968" s="47">
        <f>VLOOKUP($A968,'Medical Examinations'!$A:$J,2,FALSE)</f>
        <v>36.384999999999998</v>
      </c>
      <c r="C968" s="47">
        <f>VLOOKUP($A968,'Medical Examinations'!$A:$J,3,FALSE)</f>
        <v>11.49</v>
      </c>
      <c r="D968" s="26" t="str">
        <f>VLOOKUP($A968,'Medical Examinations'!$A:$J,4,FALSE)</f>
        <v>No</v>
      </c>
      <c r="E968" s="26" t="str">
        <f>VLOOKUP($A968,'Medical Examinations'!$A:$J,5,FALSE)</f>
        <v>No</v>
      </c>
      <c r="F968" s="26" t="str">
        <f>VLOOKUP($A968,'Medical Examinations'!$A:$J,6,FALSE)</f>
        <v>No</v>
      </c>
      <c r="G968" s="26">
        <f>VLOOKUP($A968,'Medical Examinations'!$A:$J,7,FALSE)</f>
        <v>0</v>
      </c>
      <c r="H968" s="26" t="str">
        <f>VLOOKUP($A968,'Medical Examinations'!$A:$J,8,FALSE)</f>
        <v>No</v>
      </c>
      <c r="I968" s="26" t="str">
        <f>VLOOKUP($A968,'Medical Examinations'!$A:$J,9,FALSE)</f>
        <v>Obesity</v>
      </c>
      <c r="J968" s="26" t="str">
        <f>VLOOKUP($A968,'Medical Examinations'!$A:$J,10,FALSE)</f>
        <v>Diabetes</v>
      </c>
      <c r="K968">
        <f>VLOOKUP($A968,'Hospitalisation Details'!$A:$K,6,FALSE)</f>
        <v>11436.74</v>
      </c>
      <c r="L968" t="str">
        <f>VLOOKUP($A968,'Hospitalisation Details'!$A:$K,7,FALSE)</f>
        <v>tier - 3</v>
      </c>
      <c r="M968" t="str">
        <f>VLOOKUP($A968,'Hospitalisation Details'!$A:$K,8,FALSE)</f>
        <v>tier - 3</v>
      </c>
      <c r="N968" t="str">
        <f>VLOOKUP($A968,'Hospitalisation Details'!$A:$K,9,FALSE)</f>
        <v>R1012</v>
      </c>
      <c r="O968">
        <f>VLOOKUP($A968,'Hospitalisation Details'!$A:$K,10,FALSE)</f>
        <v>26188</v>
      </c>
      <c r="P968">
        <f>VLOOKUP($A968,'Hospitalisation Details'!$A:$K,11,FALSE)</f>
        <v>51</v>
      </c>
      <c r="Q968" t="str">
        <f>VLOOKUP($A968,'Customer Names'!$A:$E,4,FALSE)</f>
        <v xml:space="preserve"> Rachelle M</v>
      </c>
    </row>
    <row r="969" spans="1:17" x14ac:dyDescent="0.25">
      <c r="A969" s="23" t="s">
        <v>1403</v>
      </c>
      <c r="B969" s="48">
        <f>VLOOKUP($A969,'Medical Examinations'!$A:$J,2,FALSE)</f>
        <v>34.69</v>
      </c>
      <c r="C969" s="48">
        <f>VLOOKUP($A969,'Medical Examinations'!$A:$J,3,FALSE)</f>
        <v>5.65</v>
      </c>
      <c r="D969" s="23" t="str">
        <f>VLOOKUP($A969,'Medical Examinations'!$A:$J,4,FALSE)</f>
        <v>No</v>
      </c>
      <c r="E969" s="23" t="str">
        <f>VLOOKUP($A969,'Medical Examinations'!$A:$J,5,FALSE)</f>
        <v>No</v>
      </c>
      <c r="F969" s="23" t="str">
        <f>VLOOKUP($A969,'Medical Examinations'!$A:$J,6,FALSE)</f>
        <v>No</v>
      </c>
      <c r="G969" s="23">
        <f>VLOOKUP($A969,'Medical Examinations'!$A:$J,7,FALSE)</f>
        <v>0</v>
      </c>
      <c r="H969" s="23" t="str">
        <f>VLOOKUP($A969,'Medical Examinations'!$A:$J,8,FALSE)</f>
        <v>No</v>
      </c>
      <c r="I969" s="23" t="str">
        <f>VLOOKUP($A969,'Medical Examinations'!$A:$J,9,FALSE)</f>
        <v>Obesity</v>
      </c>
      <c r="J969" s="23" t="str">
        <f>VLOOKUP($A969,'Medical Examinations'!$A:$J,10,FALSE)</f>
        <v>Normal</v>
      </c>
      <c r="K969">
        <f>VLOOKUP($A969,'Hospitalisation Details'!$A:$K,6,FALSE)</f>
        <v>11435.74</v>
      </c>
      <c r="L969" t="str">
        <f>VLOOKUP($A969,'Hospitalisation Details'!$A:$K,7,FALSE)</f>
        <v>tier - 3</v>
      </c>
      <c r="M969" t="str">
        <f>VLOOKUP($A969,'Hospitalisation Details'!$A:$K,8,FALSE)</f>
        <v>tier - 3</v>
      </c>
      <c r="N969" t="str">
        <f>VLOOKUP($A969,'Hospitalisation Details'!$A:$K,9,FALSE)</f>
        <v>R1021</v>
      </c>
      <c r="O969">
        <f>VLOOKUP($A969,'Hospitalisation Details'!$A:$K,10,FALSE)</f>
        <v>29419</v>
      </c>
      <c r="P969">
        <f>VLOOKUP($A969,'Hospitalisation Details'!$A:$K,11,FALSE)</f>
        <v>42</v>
      </c>
      <c r="Q969" t="str">
        <f>VLOOKUP($A969,'Customer Names'!$A:$E,4,FALSE)</f>
        <v xml:space="preserve"> Casey</v>
      </c>
    </row>
    <row r="970" spans="1:17" x14ac:dyDescent="0.25">
      <c r="A970" s="26" t="s">
        <v>1402</v>
      </c>
      <c r="B970" s="47">
        <f>VLOOKUP($A970,'Medical Examinations'!$A:$J,2,FALSE)</f>
        <v>37.68</v>
      </c>
      <c r="C970" s="47">
        <f>VLOOKUP($A970,'Medical Examinations'!$A:$J,3,FALSE)</f>
        <v>4.29</v>
      </c>
      <c r="D970" s="26" t="str">
        <f>VLOOKUP($A970,'Medical Examinations'!$A:$J,4,FALSE)</f>
        <v>yes</v>
      </c>
      <c r="E970" s="26" t="str">
        <f>VLOOKUP($A970,'Medical Examinations'!$A:$J,5,FALSE)</f>
        <v>No</v>
      </c>
      <c r="F970" s="26" t="str">
        <f>VLOOKUP($A970,'Medical Examinations'!$A:$J,6,FALSE)</f>
        <v>No</v>
      </c>
      <c r="G970" s="26">
        <f>VLOOKUP($A970,'Medical Examinations'!$A:$J,7,FALSE)</f>
        <v>0</v>
      </c>
      <c r="H970" s="26" t="str">
        <f>VLOOKUP($A970,'Medical Examinations'!$A:$J,8,FALSE)</f>
        <v>No</v>
      </c>
      <c r="I970" s="26" t="str">
        <f>VLOOKUP($A970,'Medical Examinations'!$A:$J,9,FALSE)</f>
        <v>Obesity</v>
      </c>
      <c r="J970" s="26" t="str">
        <f>VLOOKUP($A970,'Medical Examinations'!$A:$J,10,FALSE)</f>
        <v>Normal</v>
      </c>
      <c r="K970">
        <f>VLOOKUP($A970,'Hospitalisation Details'!$A:$K,6,FALSE)</f>
        <v>11419.49</v>
      </c>
      <c r="L970" t="str">
        <f>VLOOKUP($A970,'Hospitalisation Details'!$A:$K,7,FALSE)</f>
        <v>tier - 3</v>
      </c>
      <c r="M970" t="str">
        <f>VLOOKUP($A970,'Hospitalisation Details'!$A:$K,8,FALSE)</f>
        <v>tier - 1</v>
      </c>
      <c r="N970" t="str">
        <f>VLOOKUP($A970,'Hospitalisation Details'!$A:$K,9,FALSE)</f>
        <v>R1012</v>
      </c>
      <c r="O970">
        <f>VLOOKUP($A970,'Hospitalisation Details'!$A:$K,10,FALSE)</f>
        <v>31207</v>
      </c>
      <c r="P970">
        <f>VLOOKUP($A970,'Hospitalisation Details'!$A:$K,11,FALSE)</f>
        <v>37</v>
      </c>
      <c r="Q970" t="str">
        <f>VLOOKUP($A970,'Customer Names'!$A:$E,4,FALSE)</f>
        <v xml:space="preserve"> Jessica L</v>
      </c>
    </row>
    <row r="971" spans="1:17" x14ac:dyDescent="0.25">
      <c r="A971" s="23" t="s">
        <v>1401</v>
      </c>
      <c r="B971" s="48">
        <f>VLOOKUP($A971,'Medical Examinations'!$A:$J,2,FALSE)</f>
        <v>35.49</v>
      </c>
      <c r="C971" s="48">
        <f>VLOOKUP($A971,'Medical Examinations'!$A:$J,3,FALSE)</f>
        <v>4.74</v>
      </c>
      <c r="D971" s="23" t="str">
        <f>VLOOKUP($A971,'Medical Examinations'!$A:$J,4,FALSE)</f>
        <v>yes</v>
      </c>
      <c r="E971" s="23" t="str">
        <f>VLOOKUP($A971,'Medical Examinations'!$A:$J,5,FALSE)</f>
        <v>No</v>
      </c>
      <c r="F971" s="23" t="str">
        <f>VLOOKUP($A971,'Medical Examinations'!$A:$J,6,FALSE)</f>
        <v>Yes</v>
      </c>
      <c r="G971" s="23">
        <f>VLOOKUP($A971,'Medical Examinations'!$A:$J,7,FALSE)</f>
        <v>1</v>
      </c>
      <c r="H971" s="23" t="str">
        <f>VLOOKUP($A971,'Medical Examinations'!$A:$J,8,FALSE)</f>
        <v>No</v>
      </c>
      <c r="I971" s="23" t="str">
        <f>VLOOKUP($A971,'Medical Examinations'!$A:$J,9,FALSE)</f>
        <v>Obesity</v>
      </c>
      <c r="J971" s="23" t="str">
        <f>VLOOKUP($A971,'Medical Examinations'!$A:$J,10,FALSE)</f>
        <v>Normal</v>
      </c>
      <c r="K971">
        <f>VLOOKUP($A971,'Hospitalisation Details'!$A:$K,6,FALSE)</f>
        <v>11412.02</v>
      </c>
      <c r="L971" t="str">
        <f>VLOOKUP($A971,'Hospitalisation Details'!$A:$K,7,FALSE)</f>
        <v>tier - 3</v>
      </c>
      <c r="M971" t="str">
        <f>VLOOKUP($A971,'Hospitalisation Details'!$A:$K,8,FALSE)</f>
        <v>tier - 1</v>
      </c>
      <c r="N971" t="str">
        <f>VLOOKUP($A971,'Hospitalisation Details'!$A:$K,9,FALSE)</f>
        <v>R1021</v>
      </c>
      <c r="O971">
        <f>VLOOKUP($A971,'Hospitalisation Details'!$A:$K,10,FALSE)</f>
        <v>30612</v>
      </c>
      <c r="P971">
        <f>VLOOKUP($A971,'Hospitalisation Details'!$A:$K,11,FALSE)</f>
        <v>39</v>
      </c>
      <c r="Q971" t="str">
        <f>VLOOKUP($A971,'Customer Names'!$A:$E,4,FALSE)</f>
        <v xml:space="preserve"> Brandon F</v>
      </c>
    </row>
    <row r="972" spans="1:17" x14ac:dyDescent="0.25">
      <c r="A972" s="26" t="s">
        <v>1400</v>
      </c>
      <c r="B972" s="47">
        <f>VLOOKUP($A972,'Medical Examinations'!$A:$J,2,FALSE)</f>
        <v>44.7</v>
      </c>
      <c r="C972" s="47">
        <f>VLOOKUP($A972,'Medical Examinations'!$A:$J,3,FALSE)</f>
        <v>7.6</v>
      </c>
      <c r="D972" s="26" t="str">
        <f>VLOOKUP($A972,'Medical Examinations'!$A:$J,4,FALSE)</f>
        <v>yes</v>
      </c>
      <c r="E972" s="26" t="str">
        <f>VLOOKUP($A972,'Medical Examinations'!$A:$J,5,FALSE)</f>
        <v>No</v>
      </c>
      <c r="F972" s="26" t="str">
        <f>VLOOKUP($A972,'Medical Examinations'!$A:$J,6,FALSE)</f>
        <v>No</v>
      </c>
      <c r="G972" s="26">
        <f>VLOOKUP($A972,'Medical Examinations'!$A:$J,7,FALSE)</f>
        <v>2</v>
      </c>
      <c r="H972" s="26" t="str">
        <f>VLOOKUP($A972,'Medical Examinations'!$A:$J,8,FALSE)</f>
        <v>No</v>
      </c>
      <c r="I972" s="26" t="str">
        <f>VLOOKUP($A972,'Medical Examinations'!$A:$J,9,FALSE)</f>
        <v>Obesity</v>
      </c>
      <c r="J972" s="26" t="str">
        <f>VLOOKUP($A972,'Medical Examinations'!$A:$J,10,FALSE)</f>
        <v>Diabetes</v>
      </c>
      <c r="K972">
        <f>VLOOKUP($A972,'Hospitalisation Details'!$A:$K,6,FALSE)</f>
        <v>11411.69</v>
      </c>
      <c r="L972" t="str">
        <f>VLOOKUP($A972,'Hospitalisation Details'!$A:$K,7,FALSE)</f>
        <v>tier - 3</v>
      </c>
      <c r="M972" t="str">
        <f>VLOOKUP($A972,'Hospitalisation Details'!$A:$K,8,FALSE)</f>
        <v>tier - 2</v>
      </c>
      <c r="N972" t="str">
        <f>VLOOKUP($A972,'Hospitalisation Details'!$A:$K,9,FALSE)</f>
        <v>R1011</v>
      </c>
      <c r="O972">
        <f>VLOOKUP($A972,'Hospitalisation Details'!$A:$K,10,FALSE)</f>
        <v>25848</v>
      </c>
      <c r="P972">
        <f>VLOOKUP($A972,'Hospitalisation Details'!$A:$K,11,FALSE)</f>
        <v>52</v>
      </c>
      <c r="Q972" t="str">
        <f>VLOOKUP($A972,'Customer Names'!$A:$E,4,FALSE)</f>
        <v xml:space="preserve"> Melissa</v>
      </c>
    </row>
    <row r="973" spans="1:17" x14ac:dyDescent="0.25">
      <c r="A973" s="23" t="s">
        <v>1399</v>
      </c>
      <c r="B973" s="48">
        <f>VLOOKUP($A973,'Medical Examinations'!$A:$J,2,FALSE)</f>
        <v>38.380000000000003</v>
      </c>
      <c r="C973" s="48">
        <f>VLOOKUP($A973,'Medical Examinations'!$A:$J,3,FALSE)</f>
        <v>8.5</v>
      </c>
      <c r="D973" s="23" t="str">
        <f>VLOOKUP($A973,'Medical Examinations'!$A:$J,4,FALSE)</f>
        <v>yes</v>
      </c>
      <c r="E973" s="23" t="str">
        <f>VLOOKUP($A973,'Medical Examinations'!$A:$J,5,FALSE)</f>
        <v>No</v>
      </c>
      <c r="F973" s="23" t="str">
        <f>VLOOKUP($A973,'Medical Examinations'!$A:$J,6,FALSE)</f>
        <v>No</v>
      </c>
      <c r="G973" s="23">
        <f>VLOOKUP($A973,'Medical Examinations'!$A:$J,7,FALSE)</f>
        <v>2</v>
      </c>
      <c r="H973" s="23" t="str">
        <f>VLOOKUP($A973,'Medical Examinations'!$A:$J,8,FALSE)</f>
        <v>No</v>
      </c>
      <c r="I973" s="23" t="str">
        <f>VLOOKUP($A973,'Medical Examinations'!$A:$J,9,FALSE)</f>
        <v>Obesity</v>
      </c>
      <c r="J973" s="23" t="str">
        <f>VLOOKUP($A973,'Medical Examinations'!$A:$J,10,FALSE)</f>
        <v>Diabetes</v>
      </c>
      <c r="K973">
        <f>VLOOKUP($A973,'Hospitalisation Details'!$A:$K,6,FALSE)</f>
        <v>11396.9</v>
      </c>
      <c r="L973" t="str">
        <f>VLOOKUP($A973,'Hospitalisation Details'!$A:$K,7,FALSE)</f>
        <v>tier - 3</v>
      </c>
      <c r="M973" t="str">
        <f>VLOOKUP($A973,'Hospitalisation Details'!$A:$K,8,FALSE)</f>
        <v>tier - 3</v>
      </c>
      <c r="N973" t="str">
        <f>VLOOKUP($A973,'Hospitalisation Details'!$A:$K,9,FALSE)</f>
        <v>R1024</v>
      </c>
      <c r="O973">
        <f>VLOOKUP($A973,'Hospitalisation Details'!$A:$K,10,FALSE)</f>
        <v>25843</v>
      </c>
      <c r="P973">
        <f>VLOOKUP($A973,'Hospitalisation Details'!$A:$K,11,FALSE)</f>
        <v>52</v>
      </c>
      <c r="Q973" t="str">
        <f>VLOOKUP($A973,'Customer Names'!$A:$E,4,FALSE)</f>
        <v xml:space="preserve"> Danielle N</v>
      </c>
    </row>
    <row r="974" spans="1:17" x14ac:dyDescent="0.25">
      <c r="A974" s="26" t="s">
        <v>1398</v>
      </c>
      <c r="B974" s="47">
        <f>VLOOKUP($A974,'Medical Examinations'!$A:$J,2,FALSE)</f>
        <v>35.244999999999997</v>
      </c>
      <c r="C974" s="47">
        <f>VLOOKUP($A974,'Medical Examinations'!$A:$J,3,FALSE)</f>
        <v>11.22</v>
      </c>
      <c r="D974" s="26" t="str">
        <f>VLOOKUP($A974,'Medical Examinations'!$A:$J,4,FALSE)</f>
        <v>yes</v>
      </c>
      <c r="E974" s="26" t="str">
        <f>VLOOKUP($A974,'Medical Examinations'!$A:$J,5,FALSE)</f>
        <v>No</v>
      </c>
      <c r="F974" s="26" t="str">
        <f>VLOOKUP($A974,'Medical Examinations'!$A:$J,6,FALSE)</f>
        <v>No</v>
      </c>
      <c r="G974" s="26">
        <f>VLOOKUP($A974,'Medical Examinations'!$A:$J,7,FALSE)</f>
        <v>0</v>
      </c>
      <c r="H974" s="26" t="str">
        <f>VLOOKUP($A974,'Medical Examinations'!$A:$J,8,FALSE)</f>
        <v>No</v>
      </c>
      <c r="I974" s="26" t="str">
        <f>VLOOKUP($A974,'Medical Examinations'!$A:$J,9,FALSE)</f>
        <v>Obesity</v>
      </c>
      <c r="J974" s="26" t="str">
        <f>VLOOKUP($A974,'Medical Examinations'!$A:$J,10,FALSE)</f>
        <v>Diabetes</v>
      </c>
      <c r="K974">
        <f>VLOOKUP($A974,'Hospitalisation Details'!$A:$K,6,FALSE)</f>
        <v>11394.07</v>
      </c>
      <c r="L974" t="str">
        <f>VLOOKUP($A974,'Hospitalisation Details'!$A:$K,7,FALSE)</f>
        <v>tier - 3</v>
      </c>
      <c r="M974" t="str">
        <f>VLOOKUP($A974,'Hospitalisation Details'!$A:$K,8,FALSE)</f>
        <v>tier - 1</v>
      </c>
      <c r="N974" t="str">
        <f>VLOOKUP($A974,'Hospitalisation Details'!$A:$K,9,FALSE)</f>
        <v>R1018</v>
      </c>
      <c r="O974">
        <f>VLOOKUP($A974,'Hospitalisation Details'!$A:$K,10,FALSE)</f>
        <v>24825</v>
      </c>
      <c r="P974">
        <f>VLOOKUP($A974,'Hospitalisation Details'!$A:$K,11,FALSE)</f>
        <v>55</v>
      </c>
      <c r="Q974" t="str">
        <f>VLOOKUP($A974,'Customer Names'!$A:$E,4,FALSE)</f>
        <v xml:space="preserve"> Matthew</v>
      </c>
    </row>
    <row r="975" spans="1:17" x14ac:dyDescent="0.25">
      <c r="A975" s="23" t="s">
        <v>1397</v>
      </c>
      <c r="B975" s="48">
        <f>VLOOKUP($A975,'Medical Examinations'!$A:$J,2,FALSE)</f>
        <v>49.84</v>
      </c>
      <c r="C975" s="48">
        <f>VLOOKUP($A975,'Medical Examinations'!$A:$J,3,FALSE)</f>
        <v>5.0999999999999996</v>
      </c>
      <c r="D975" s="23" t="str">
        <f>VLOOKUP($A975,'Medical Examinations'!$A:$J,4,FALSE)</f>
        <v>yes</v>
      </c>
      <c r="E975" s="23" t="str">
        <f>VLOOKUP($A975,'Medical Examinations'!$A:$J,5,FALSE)</f>
        <v>No</v>
      </c>
      <c r="F975" s="23" t="str">
        <f>VLOOKUP($A975,'Medical Examinations'!$A:$J,6,FALSE)</f>
        <v>Yes</v>
      </c>
      <c r="G975" s="23">
        <f>VLOOKUP($A975,'Medical Examinations'!$A:$J,7,FALSE)</f>
        <v>1</v>
      </c>
      <c r="H975" s="23" t="str">
        <f>VLOOKUP($A975,'Medical Examinations'!$A:$J,8,FALSE)</f>
        <v>No</v>
      </c>
      <c r="I975" s="23" t="str">
        <f>VLOOKUP($A975,'Medical Examinations'!$A:$J,9,FALSE)</f>
        <v>Obesity</v>
      </c>
      <c r="J975" s="23" t="str">
        <f>VLOOKUP($A975,'Medical Examinations'!$A:$J,10,FALSE)</f>
        <v>Normal</v>
      </c>
      <c r="K975">
        <f>VLOOKUP($A975,'Hospitalisation Details'!$A:$K,6,FALSE)</f>
        <v>11388.27</v>
      </c>
      <c r="L975" t="str">
        <f>VLOOKUP($A975,'Hospitalisation Details'!$A:$K,7,FALSE)</f>
        <v>tier - 3</v>
      </c>
      <c r="M975" t="str">
        <f>VLOOKUP($A975,'Hospitalisation Details'!$A:$K,8,FALSE)</f>
        <v>tier - 2</v>
      </c>
      <c r="N975" t="str">
        <f>VLOOKUP($A975,'Hospitalisation Details'!$A:$K,9,FALSE)</f>
        <v>R1026</v>
      </c>
      <c r="O975">
        <f>VLOOKUP($A975,'Hospitalisation Details'!$A:$K,10,FALSE)</f>
        <v>35639</v>
      </c>
      <c r="P975">
        <f>VLOOKUP($A975,'Hospitalisation Details'!$A:$K,11,FALSE)</f>
        <v>25</v>
      </c>
      <c r="Q975" t="str">
        <f>VLOOKUP($A975,'Customer Names'!$A:$E,4,FALSE)</f>
        <v xml:space="preserve"> Bettina</v>
      </c>
    </row>
    <row r="976" spans="1:17" x14ac:dyDescent="0.25">
      <c r="A976" s="26" t="s">
        <v>1396</v>
      </c>
      <c r="B976" s="47">
        <f>VLOOKUP($A976,'Medical Examinations'!$A:$J,2,FALSE)</f>
        <v>49.06</v>
      </c>
      <c r="C976" s="47">
        <f>VLOOKUP($A976,'Medical Examinations'!$A:$J,3,FALSE)</f>
        <v>5.43</v>
      </c>
      <c r="D976" s="26" t="str">
        <f>VLOOKUP($A976,'Medical Examinations'!$A:$J,4,FALSE)</f>
        <v>yes</v>
      </c>
      <c r="E976" s="26" t="str">
        <f>VLOOKUP($A976,'Medical Examinations'!$A:$J,5,FALSE)</f>
        <v>No</v>
      </c>
      <c r="F976" s="26" t="str">
        <f>VLOOKUP($A976,'Medical Examinations'!$A:$J,6,FALSE)</f>
        <v>No</v>
      </c>
      <c r="G976" s="26">
        <f>VLOOKUP($A976,'Medical Examinations'!$A:$J,7,FALSE)</f>
        <v>1</v>
      </c>
      <c r="H976" s="26" t="str">
        <f>VLOOKUP($A976,'Medical Examinations'!$A:$J,8,FALSE)</f>
        <v>No</v>
      </c>
      <c r="I976" s="26" t="str">
        <f>VLOOKUP($A976,'Medical Examinations'!$A:$J,9,FALSE)</f>
        <v>Obesity</v>
      </c>
      <c r="J976" s="26" t="str">
        <f>VLOOKUP($A976,'Medical Examinations'!$A:$J,10,FALSE)</f>
        <v>Normal</v>
      </c>
      <c r="K976">
        <f>VLOOKUP($A976,'Hospitalisation Details'!$A:$K,6,FALSE)</f>
        <v>11381.33</v>
      </c>
      <c r="L976" t="str">
        <f>VLOOKUP($A976,'Hospitalisation Details'!$A:$K,7,FALSE)</f>
        <v>tier - 3</v>
      </c>
      <c r="M976" t="str">
        <f>VLOOKUP($A976,'Hospitalisation Details'!$A:$K,8,FALSE)</f>
        <v>tier - 2</v>
      </c>
      <c r="N976" t="str">
        <f>VLOOKUP($A976,'Hospitalisation Details'!$A:$K,9,FALSE)</f>
        <v>R1013</v>
      </c>
      <c r="O976">
        <f>VLOOKUP($A976,'Hospitalisation Details'!$A:$K,10,FALSE)</f>
        <v>23541</v>
      </c>
      <c r="P976">
        <f>VLOOKUP($A976,'Hospitalisation Details'!$A:$K,11,FALSE)</f>
        <v>58</v>
      </c>
      <c r="Q976" t="str">
        <f>VLOOKUP($A976,'Customer Names'!$A:$E,4,FALSE)</f>
        <v xml:space="preserve"> Alexander</v>
      </c>
    </row>
    <row r="977" spans="1:17" x14ac:dyDescent="0.25">
      <c r="A977" s="23" t="s">
        <v>1395</v>
      </c>
      <c r="B977" s="48">
        <f>VLOOKUP($A977,'Medical Examinations'!$A:$J,2,FALSE)</f>
        <v>30.88</v>
      </c>
      <c r="C977" s="48">
        <f>VLOOKUP($A977,'Medical Examinations'!$A:$J,3,FALSE)</f>
        <v>5.82</v>
      </c>
      <c r="D977" s="23" t="str">
        <f>VLOOKUP($A977,'Medical Examinations'!$A:$J,4,FALSE)</f>
        <v>No</v>
      </c>
      <c r="E977" s="23" t="str">
        <f>VLOOKUP($A977,'Medical Examinations'!$A:$J,5,FALSE)</f>
        <v>No</v>
      </c>
      <c r="F977" s="23" t="str">
        <f>VLOOKUP($A977,'Medical Examinations'!$A:$J,6,FALSE)</f>
        <v>No</v>
      </c>
      <c r="G977" s="23">
        <f>VLOOKUP($A977,'Medical Examinations'!$A:$J,7,FALSE)</f>
        <v>2</v>
      </c>
      <c r="H977" s="23" t="str">
        <f>VLOOKUP($A977,'Medical Examinations'!$A:$J,8,FALSE)</f>
        <v>No</v>
      </c>
      <c r="I977" s="23" t="str">
        <f>VLOOKUP($A977,'Medical Examinations'!$A:$J,9,FALSE)</f>
        <v>Obesity</v>
      </c>
      <c r="J977" s="23" t="str">
        <f>VLOOKUP($A977,'Medical Examinations'!$A:$J,10,FALSE)</f>
        <v>Prediabetes</v>
      </c>
      <c r="K977">
        <f>VLOOKUP($A977,'Hospitalisation Details'!$A:$K,6,FALSE)</f>
        <v>11378.57</v>
      </c>
      <c r="L977" t="str">
        <f>VLOOKUP($A977,'Hospitalisation Details'!$A:$K,7,FALSE)</f>
        <v>tier - 3</v>
      </c>
      <c r="M977" t="str">
        <f>VLOOKUP($A977,'Hospitalisation Details'!$A:$K,8,FALSE)</f>
        <v>tier - 2</v>
      </c>
      <c r="N977" t="str">
        <f>VLOOKUP($A977,'Hospitalisation Details'!$A:$K,9,FALSE)</f>
        <v>R1025</v>
      </c>
      <c r="O977">
        <f>VLOOKUP($A977,'Hospitalisation Details'!$A:$K,10,FALSE)</f>
        <v>26639</v>
      </c>
      <c r="P977">
        <f>VLOOKUP($A977,'Hospitalisation Details'!$A:$K,11,FALSE)</f>
        <v>50</v>
      </c>
      <c r="Q977" t="str">
        <f>VLOOKUP($A977,'Customer Names'!$A:$E,4,FALSE)</f>
        <v xml:space="preserve"> Holli</v>
      </c>
    </row>
    <row r="978" spans="1:17" x14ac:dyDescent="0.25">
      <c r="A978" s="26" t="s">
        <v>1394</v>
      </c>
      <c r="B978" s="47">
        <f>VLOOKUP($A978,'Medical Examinations'!$A:$J,2,FALSE)</f>
        <v>33.35</v>
      </c>
      <c r="C978" s="47">
        <f>VLOOKUP($A978,'Medical Examinations'!$A:$J,3,FALSE)</f>
        <v>6.05</v>
      </c>
      <c r="D978" s="26" t="str">
        <f>VLOOKUP($A978,'Medical Examinations'!$A:$J,4,FALSE)</f>
        <v>No</v>
      </c>
      <c r="E978" s="26" t="str">
        <f>VLOOKUP($A978,'Medical Examinations'!$A:$J,5,FALSE)</f>
        <v>No</v>
      </c>
      <c r="F978" s="26" t="str">
        <f>VLOOKUP($A978,'Medical Examinations'!$A:$J,6,FALSE)</f>
        <v>Yes</v>
      </c>
      <c r="G978" s="26">
        <f>VLOOKUP($A978,'Medical Examinations'!$A:$J,7,FALSE)</f>
        <v>1</v>
      </c>
      <c r="H978" s="26" t="str">
        <f>VLOOKUP($A978,'Medical Examinations'!$A:$J,8,FALSE)</f>
        <v>No</v>
      </c>
      <c r="I978" s="26" t="str">
        <f>VLOOKUP($A978,'Medical Examinations'!$A:$J,9,FALSE)</f>
        <v>Obesity</v>
      </c>
      <c r="J978" s="26" t="str">
        <f>VLOOKUP($A978,'Medical Examinations'!$A:$J,10,FALSE)</f>
        <v>Prediabetes</v>
      </c>
      <c r="K978">
        <f>VLOOKUP($A978,'Hospitalisation Details'!$A:$K,6,FALSE)</f>
        <v>11369.39</v>
      </c>
      <c r="L978" t="str">
        <f>VLOOKUP($A978,'Hospitalisation Details'!$A:$K,7,FALSE)</f>
        <v>tier - 3</v>
      </c>
      <c r="M978" t="str">
        <f>VLOOKUP($A978,'Hospitalisation Details'!$A:$K,8,FALSE)</f>
        <v>tier - 1</v>
      </c>
      <c r="N978" t="str">
        <f>VLOOKUP($A978,'Hospitalisation Details'!$A:$K,9,FALSE)</f>
        <v>R1026</v>
      </c>
      <c r="O978">
        <f>VLOOKUP($A978,'Hospitalisation Details'!$A:$K,10,FALSE)</f>
        <v>29013</v>
      </c>
      <c r="P978">
        <f>VLOOKUP($A978,'Hospitalisation Details'!$A:$K,11,FALSE)</f>
        <v>44</v>
      </c>
      <c r="Q978" t="str">
        <f>VLOOKUP($A978,'Customer Names'!$A:$E,4,FALSE)</f>
        <v xml:space="preserve"> Heather C</v>
      </c>
    </row>
    <row r="979" spans="1:17" x14ac:dyDescent="0.25">
      <c r="A979" s="23" t="s">
        <v>1393</v>
      </c>
      <c r="B979" s="48">
        <f>VLOOKUP($A979,'Medical Examinations'!$A:$J,2,FALSE)</f>
        <v>38</v>
      </c>
      <c r="C979" s="48">
        <f>VLOOKUP($A979,'Medical Examinations'!$A:$J,3,FALSE)</f>
        <v>6.38</v>
      </c>
      <c r="D979" s="23" t="str">
        <f>VLOOKUP($A979,'Medical Examinations'!$A:$J,4,FALSE)</f>
        <v>yes</v>
      </c>
      <c r="E979" s="23" t="str">
        <f>VLOOKUP($A979,'Medical Examinations'!$A:$J,5,FALSE)</f>
        <v>No</v>
      </c>
      <c r="F979" s="23" t="str">
        <f>VLOOKUP($A979,'Medical Examinations'!$A:$J,6,FALSE)</f>
        <v>No</v>
      </c>
      <c r="G979" s="23">
        <f>VLOOKUP($A979,'Medical Examinations'!$A:$J,7,FALSE)</f>
        <v>1</v>
      </c>
      <c r="H979" s="23" t="str">
        <f>VLOOKUP($A979,'Medical Examinations'!$A:$J,8,FALSE)</f>
        <v>No</v>
      </c>
      <c r="I979" s="23" t="str">
        <f>VLOOKUP($A979,'Medical Examinations'!$A:$J,9,FALSE)</f>
        <v>Obesity</v>
      </c>
      <c r="J979" s="23" t="str">
        <f>VLOOKUP($A979,'Medical Examinations'!$A:$J,10,FALSE)</f>
        <v>Prediabetes</v>
      </c>
      <c r="K979">
        <f>VLOOKUP($A979,'Hospitalisation Details'!$A:$K,6,FALSE)</f>
        <v>11365.95</v>
      </c>
      <c r="L979" t="str">
        <f>VLOOKUP($A979,'Hospitalisation Details'!$A:$K,7,FALSE)</f>
        <v>tier - 3</v>
      </c>
      <c r="M979" t="str">
        <f>VLOOKUP($A979,'Hospitalisation Details'!$A:$K,8,FALSE)</f>
        <v>tier - 2</v>
      </c>
      <c r="N979" t="str">
        <f>VLOOKUP($A979,'Hospitalisation Details'!$A:$K,9,FALSE)</f>
        <v>R1011</v>
      </c>
      <c r="O979">
        <f>VLOOKUP($A979,'Hospitalisation Details'!$A:$K,10,FALSE)</f>
        <v>23724</v>
      </c>
      <c r="P979">
        <f>VLOOKUP($A979,'Hospitalisation Details'!$A:$K,11,FALSE)</f>
        <v>58</v>
      </c>
      <c r="Q979" t="str">
        <f>VLOOKUP($A979,'Customer Names'!$A:$E,4,FALSE)</f>
        <v xml:space="preserve"> Kyle</v>
      </c>
    </row>
    <row r="980" spans="1:17" x14ac:dyDescent="0.25">
      <c r="A980" s="26" t="s">
        <v>1392</v>
      </c>
      <c r="B980" s="47">
        <f>VLOOKUP($A980,'Medical Examinations'!$A:$J,2,FALSE)</f>
        <v>36.08</v>
      </c>
      <c r="C980" s="47">
        <f>VLOOKUP($A980,'Medical Examinations'!$A:$J,3,FALSE)</f>
        <v>5.73</v>
      </c>
      <c r="D980" s="26" t="str">
        <f>VLOOKUP($A980,'Medical Examinations'!$A:$J,4,FALSE)</f>
        <v>yes</v>
      </c>
      <c r="E980" s="26" t="str">
        <f>VLOOKUP($A980,'Medical Examinations'!$A:$J,5,FALSE)</f>
        <v>No</v>
      </c>
      <c r="F980" s="26" t="str">
        <f>VLOOKUP($A980,'Medical Examinations'!$A:$J,6,FALSE)</f>
        <v>No</v>
      </c>
      <c r="G980" s="26">
        <f>VLOOKUP($A980,'Medical Examinations'!$A:$J,7,FALSE)</f>
        <v>1</v>
      </c>
      <c r="H980" s="26" t="str">
        <f>VLOOKUP($A980,'Medical Examinations'!$A:$J,8,FALSE)</f>
        <v>No</v>
      </c>
      <c r="I980" s="26" t="str">
        <f>VLOOKUP($A980,'Medical Examinations'!$A:$J,9,FALSE)</f>
        <v>Obesity</v>
      </c>
      <c r="J980" s="26" t="str">
        <f>VLOOKUP($A980,'Medical Examinations'!$A:$J,10,FALSE)</f>
        <v>Prediabetes</v>
      </c>
      <c r="K980">
        <f>VLOOKUP($A980,'Hospitalisation Details'!$A:$K,6,FALSE)</f>
        <v>11363.28</v>
      </c>
      <c r="L980" t="str">
        <f>VLOOKUP($A980,'Hospitalisation Details'!$A:$K,7,FALSE)</f>
        <v>tier - 3</v>
      </c>
      <c r="M980" t="str">
        <f>VLOOKUP($A980,'Hospitalisation Details'!$A:$K,8,FALSE)</f>
        <v>tier - 1</v>
      </c>
      <c r="N980" t="str">
        <f>VLOOKUP($A980,'Hospitalisation Details'!$A:$K,9,FALSE)</f>
        <v>R1013</v>
      </c>
      <c r="O980">
        <f>VLOOKUP($A980,'Hospitalisation Details'!$A:$K,10,FALSE)</f>
        <v>23561</v>
      </c>
      <c r="P980">
        <f>VLOOKUP($A980,'Hospitalisation Details'!$A:$K,11,FALSE)</f>
        <v>58</v>
      </c>
      <c r="Q980" t="str">
        <f>VLOOKUP($A980,'Customer Names'!$A:$E,4,FALSE)</f>
        <v xml:space="preserve"> Thomas J</v>
      </c>
    </row>
    <row r="981" spans="1:17" x14ac:dyDescent="0.25">
      <c r="A981" s="23" t="s">
        <v>1391</v>
      </c>
      <c r="B981" s="48">
        <f>VLOOKUP($A981,'Medical Examinations'!$A:$J,2,FALSE)</f>
        <v>35.700000000000003</v>
      </c>
      <c r="C981" s="48">
        <f>VLOOKUP($A981,'Medical Examinations'!$A:$J,3,FALSE)</f>
        <v>5.47</v>
      </c>
      <c r="D981" s="23" t="str">
        <f>VLOOKUP($A981,'Medical Examinations'!$A:$J,4,FALSE)</f>
        <v>yes</v>
      </c>
      <c r="E981" s="23" t="str">
        <f>VLOOKUP($A981,'Medical Examinations'!$A:$J,5,FALSE)</f>
        <v>No</v>
      </c>
      <c r="F981" s="23" t="str">
        <f>VLOOKUP($A981,'Medical Examinations'!$A:$J,6,FALSE)</f>
        <v>No</v>
      </c>
      <c r="G981" s="23">
        <f>VLOOKUP($A981,'Medical Examinations'!$A:$J,7,FALSE)</f>
        <v>1</v>
      </c>
      <c r="H981" s="23" t="str">
        <f>VLOOKUP($A981,'Medical Examinations'!$A:$J,8,FALSE)</f>
        <v>No</v>
      </c>
      <c r="I981" s="23" t="str">
        <f>VLOOKUP($A981,'Medical Examinations'!$A:$J,9,FALSE)</f>
        <v>Obesity</v>
      </c>
      <c r="J981" s="23" t="str">
        <f>VLOOKUP($A981,'Medical Examinations'!$A:$J,10,FALSE)</f>
        <v>Normal</v>
      </c>
      <c r="K981">
        <f>VLOOKUP($A981,'Hospitalisation Details'!$A:$K,6,FALSE)</f>
        <v>11362.76</v>
      </c>
      <c r="L981" t="str">
        <f>VLOOKUP($A981,'Hospitalisation Details'!$A:$K,7,FALSE)</f>
        <v>tier - 3</v>
      </c>
      <c r="M981" t="str">
        <f>VLOOKUP($A981,'Hospitalisation Details'!$A:$K,8,FALSE)</f>
        <v>tier - 1</v>
      </c>
      <c r="N981" t="str">
        <f>VLOOKUP($A981,'Hospitalisation Details'!$A:$K,9,FALSE)</f>
        <v>R1011</v>
      </c>
      <c r="O981">
        <f>VLOOKUP($A981,'Hospitalisation Details'!$A:$K,10,FALSE)</f>
        <v>23562</v>
      </c>
      <c r="P981">
        <f>VLOOKUP($A981,'Hospitalisation Details'!$A:$K,11,FALSE)</f>
        <v>58</v>
      </c>
      <c r="Q981" t="str">
        <f>VLOOKUP($A981,'Customer Names'!$A:$E,4,FALSE)</f>
        <v xml:space="preserve"> Chris</v>
      </c>
    </row>
    <row r="982" spans="1:17" x14ac:dyDescent="0.25">
      <c r="A982" s="26" t="s">
        <v>1390</v>
      </c>
      <c r="B982" s="47">
        <f>VLOOKUP($A982,'Medical Examinations'!$A:$J,2,FALSE)</f>
        <v>34.01</v>
      </c>
      <c r="C982" s="47">
        <f>VLOOKUP($A982,'Medical Examinations'!$A:$J,3,FALSE)</f>
        <v>11.3</v>
      </c>
      <c r="D982" s="26" t="str">
        <f>VLOOKUP($A982,'Medical Examinations'!$A:$J,4,FALSE)</f>
        <v>No</v>
      </c>
      <c r="E982" s="26" t="str">
        <f>VLOOKUP($A982,'Medical Examinations'!$A:$J,5,FALSE)</f>
        <v>No</v>
      </c>
      <c r="F982" s="26" t="str">
        <f>VLOOKUP($A982,'Medical Examinations'!$A:$J,6,FALSE)</f>
        <v>No</v>
      </c>
      <c r="G982" s="26">
        <f>VLOOKUP($A982,'Medical Examinations'!$A:$J,7,FALSE)</f>
        <v>0</v>
      </c>
      <c r="H982" s="26" t="str">
        <f>VLOOKUP($A982,'Medical Examinations'!$A:$J,8,FALSE)</f>
        <v>No</v>
      </c>
      <c r="I982" s="26" t="str">
        <f>VLOOKUP($A982,'Medical Examinations'!$A:$J,9,FALSE)</f>
        <v>Obesity</v>
      </c>
      <c r="J982" s="26" t="str">
        <f>VLOOKUP($A982,'Medical Examinations'!$A:$J,10,FALSE)</f>
        <v>Diabetes</v>
      </c>
      <c r="K982">
        <f>VLOOKUP($A982,'Hospitalisation Details'!$A:$K,6,FALSE)</f>
        <v>11356.66</v>
      </c>
      <c r="L982" t="str">
        <f>VLOOKUP($A982,'Hospitalisation Details'!$A:$K,7,FALSE)</f>
        <v>tier - 3</v>
      </c>
      <c r="M982" t="str">
        <f>VLOOKUP($A982,'Hospitalisation Details'!$A:$K,8,FALSE)</f>
        <v>tier - 3</v>
      </c>
      <c r="N982" t="str">
        <f>VLOOKUP($A982,'Hospitalisation Details'!$A:$K,9,FALSE)</f>
        <v>R1012</v>
      </c>
      <c r="O982">
        <f>VLOOKUP($A982,'Hospitalisation Details'!$A:$K,10,FALSE)</f>
        <v>24011</v>
      </c>
      <c r="P982">
        <f>VLOOKUP($A982,'Hospitalisation Details'!$A:$K,11,FALSE)</f>
        <v>57</v>
      </c>
      <c r="Q982" t="str">
        <f>VLOOKUP($A982,'Customer Names'!$A:$E,4,FALSE)</f>
        <v xml:space="preserve"> Graham</v>
      </c>
    </row>
    <row r="983" spans="1:17" x14ac:dyDescent="0.25">
      <c r="A983" s="23" t="s">
        <v>1389</v>
      </c>
      <c r="B983" s="48">
        <f>VLOOKUP($A983,'Medical Examinations'!$A:$J,2,FALSE)</f>
        <v>31.54</v>
      </c>
      <c r="C983" s="48">
        <f>VLOOKUP($A983,'Medical Examinations'!$A:$J,3,FALSE)</f>
        <v>6.72</v>
      </c>
      <c r="D983" s="23" t="str">
        <f>VLOOKUP($A983,'Medical Examinations'!$A:$J,4,FALSE)</f>
        <v>No</v>
      </c>
      <c r="E983" s="23" t="str">
        <f>VLOOKUP($A983,'Medical Examinations'!$A:$J,5,FALSE)</f>
        <v>No</v>
      </c>
      <c r="F983" s="23" t="str">
        <f>VLOOKUP($A983,'Medical Examinations'!$A:$J,6,FALSE)</f>
        <v>No</v>
      </c>
      <c r="G983" s="23">
        <f>VLOOKUP($A983,'Medical Examinations'!$A:$J,7,FALSE)</f>
        <v>0</v>
      </c>
      <c r="H983" s="23" t="str">
        <f>VLOOKUP($A983,'Medical Examinations'!$A:$J,8,FALSE)</f>
        <v>No</v>
      </c>
      <c r="I983" s="23" t="str">
        <f>VLOOKUP($A983,'Medical Examinations'!$A:$J,9,FALSE)</f>
        <v>Obesity</v>
      </c>
      <c r="J983" s="23" t="str">
        <f>VLOOKUP($A983,'Medical Examinations'!$A:$J,10,FALSE)</f>
        <v>Diabetes</v>
      </c>
      <c r="K983">
        <f>VLOOKUP($A983,'Hospitalisation Details'!$A:$K,6,FALSE)</f>
        <v>11353.23</v>
      </c>
      <c r="L983" t="str">
        <f>VLOOKUP($A983,'Hospitalisation Details'!$A:$K,7,FALSE)</f>
        <v>tier - 3</v>
      </c>
      <c r="M983" t="str">
        <f>VLOOKUP($A983,'Hospitalisation Details'!$A:$K,8,FALSE)</f>
        <v>tier - 1</v>
      </c>
      <c r="N983" t="str">
        <f>VLOOKUP($A983,'Hospitalisation Details'!$A:$K,9,FALSE)</f>
        <v>R1012</v>
      </c>
      <c r="O983">
        <f>VLOOKUP($A983,'Hospitalisation Details'!$A:$K,10,FALSE)</f>
        <v>24075</v>
      </c>
      <c r="P983">
        <f>VLOOKUP($A983,'Hospitalisation Details'!$A:$K,11,FALSE)</f>
        <v>57</v>
      </c>
      <c r="Q983" t="str">
        <f>VLOOKUP($A983,'Customer Names'!$A:$E,4,FALSE)</f>
        <v xml:space="preserve"> Garrett</v>
      </c>
    </row>
    <row r="984" spans="1:17" x14ac:dyDescent="0.25">
      <c r="A984" s="26" t="s">
        <v>1388</v>
      </c>
      <c r="B984" s="47">
        <f>VLOOKUP($A984,'Medical Examinations'!$A:$J,2,FALSE)</f>
        <v>23.3</v>
      </c>
      <c r="C984" s="47">
        <f>VLOOKUP($A984,'Medical Examinations'!$A:$J,3,FALSE)</f>
        <v>5.36</v>
      </c>
      <c r="D984" s="26" t="str">
        <f>VLOOKUP($A984,'Medical Examinations'!$A:$J,4,FALSE)</f>
        <v>yes</v>
      </c>
      <c r="E984" s="26" t="str">
        <f>VLOOKUP($A984,'Medical Examinations'!$A:$J,5,FALSE)</f>
        <v>No</v>
      </c>
      <c r="F984" s="26" t="str">
        <f>VLOOKUP($A984,'Medical Examinations'!$A:$J,6,FALSE)</f>
        <v>No</v>
      </c>
      <c r="G984" s="26">
        <f>VLOOKUP($A984,'Medical Examinations'!$A:$J,7,FALSE)</f>
        <v>1</v>
      </c>
      <c r="H984" s="26" t="str">
        <f>VLOOKUP($A984,'Medical Examinations'!$A:$J,8,FALSE)</f>
        <v>No</v>
      </c>
      <c r="I984" s="26" t="str">
        <f>VLOOKUP($A984,'Medical Examinations'!$A:$J,9,FALSE)</f>
        <v>Normal Weight</v>
      </c>
      <c r="J984" s="26" t="str">
        <f>VLOOKUP($A984,'Medical Examinations'!$A:$J,10,FALSE)</f>
        <v>Normal</v>
      </c>
      <c r="K984">
        <f>VLOOKUP($A984,'Hospitalisation Details'!$A:$K,6,FALSE)</f>
        <v>11345.52</v>
      </c>
      <c r="L984" t="str">
        <f>VLOOKUP($A984,'Hospitalisation Details'!$A:$K,7,FALSE)</f>
        <v>tier - 3</v>
      </c>
      <c r="M984" t="str">
        <f>VLOOKUP($A984,'Hospitalisation Details'!$A:$K,8,FALSE)</f>
        <v>tier - 3</v>
      </c>
      <c r="N984" t="str">
        <f>VLOOKUP($A984,'Hospitalisation Details'!$A:$K,9,FALSE)</f>
        <v>R1011</v>
      </c>
      <c r="O984">
        <f>VLOOKUP($A984,'Hospitalisation Details'!$A:$K,10,FALSE)</f>
        <v>23570</v>
      </c>
      <c r="P984">
        <f>VLOOKUP($A984,'Hospitalisation Details'!$A:$K,11,FALSE)</f>
        <v>58</v>
      </c>
      <c r="Q984" t="str">
        <f>VLOOKUP($A984,'Customer Names'!$A:$E,4,FALSE)</f>
        <v xml:space="preserve"> Andrew</v>
      </c>
    </row>
    <row r="985" spans="1:17" x14ac:dyDescent="0.25">
      <c r="A985" s="23" t="s">
        <v>1387</v>
      </c>
      <c r="B985" s="48">
        <f>VLOOKUP($A985,'Medical Examinations'!$A:$J,2,FALSE)</f>
        <v>27.75</v>
      </c>
      <c r="C985" s="48">
        <f>VLOOKUP($A985,'Medical Examinations'!$A:$J,3,FALSE)</f>
        <v>9.8800000000000008</v>
      </c>
      <c r="D985" s="23" t="str">
        <f>VLOOKUP($A985,'Medical Examinations'!$A:$J,4,FALSE)</f>
        <v>No</v>
      </c>
      <c r="E985" s="23" t="str">
        <f>VLOOKUP($A985,'Medical Examinations'!$A:$J,5,FALSE)</f>
        <v>No</v>
      </c>
      <c r="F985" s="23" t="str">
        <f>VLOOKUP($A985,'Medical Examinations'!$A:$J,6,FALSE)</f>
        <v>No</v>
      </c>
      <c r="G985" s="23">
        <f>VLOOKUP($A985,'Medical Examinations'!$A:$J,7,FALSE)</f>
        <v>0</v>
      </c>
      <c r="H985" s="23" t="str">
        <f>VLOOKUP($A985,'Medical Examinations'!$A:$J,8,FALSE)</f>
        <v>No</v>
      </c>
      <c r="I985" s="23" t="str">
        <f>VLOOKUP($A985,'Medical Examinations'!$A:$J,9,FALSE)</f>
        <v>Overweight</v>
      </c>
      <c r="J985" s="23" t="str">
        <f>VLOOKUP($A985,'Medical Examinations'!$A:$J,10,FALSE)</f>
        <v>Diabetes</v>
      </c>
      <c r="K985">
        <f>VLOOKUP($A985,'Hospitalisation Details'!$A:$K,6,FALSE)</f>
        <v>11344.32</v>
      </c>
      <c r="L985" t="str">
        <f>VLOOKUP($A985,'Hospitalisation Details'!$A:$K,7,FALSE)</f>
        <v>tier - 3</v>
      </c>
      <c r="M985" t="str">
        <f>VLOOKUP($A985,'Hospitalisation Details'!$A:$K,8,FALSE)</f>
        <v>tier - 2</v>
      </c>
      <c r="N985" t="str">
        <f>VLOOKUP($A985,'Hospitalisation Details'!$A:$K,9,FALSE)</f>
        <v>R1025</v>
      </c>
      <c r="O985">
        <f>VLOOKUP($A985,'Hospitalisation Details'!$A:$K,10,FALSE)</f>
        <v>25144</v>
      </c>
      <c r="P985">
        <f>VLOOKUP($A985,'Hospitalisation Details'!$A:$K,11,FALSE)</f>
        <v>54</v>
      </c>
      <c r="Q985" t="str">
        <f>VLOOKUP($A985,'Customer Names'!$A:$E,4,FALSE)</f>
        <v xml:space="preserve"> Annabelle M</v>
      </c>
    </row>
    <row r="986" spans="1:17" x14ac:dyDescent="0.25">
      <c r="A986" s="26" t="s">
        <v>1386</v>
      </c>
      <c r="B986" s="47">
        <f>VLOOKUP($A986,'Medical Examinations'!$A:$J,2,FALSE)</f>
        <v>42.46</v>
      </c>
      <c r="C986" s="47">
        <f>VLOOKUP($A986,'Medical Examinations'!$A:$J,3,FALSE)</f>
        <v>4.1100000000000003</v>
      </c>
      <c r="D986" s="26" t="str">
        <f>VLOOKUP($A986,'Medical Examinations'!$A:$J,4,FALSE)</f>
        <v>No</v>
      </c>
      <c r="E986" s="26" t="str">
        <f>VLOOKUP($A986,'Medical Examinations'!$A:$J,5,FALSE)</f>
        <v>No</v>
      </c>
      <c r="F986" s="26" t="str">
        <f>VLOOKUP($A986,'Medical Examinations'!$A:$J,6,FALSE)</f>
        <v>No</v>
      </c>
      <c r="G986" s="26">
        <f>VLOOKUP($A986,'Medical Examinations'!$A:$J,7,FALSE)</f>
        <v>0</v>
      </c>
      <c r="H986" s="26" t="str">
        <f>VLOOKUP($A986,'Medical Examinations'!$A:$J,8,FALSE)</f>
        <v>No</v>
      </c>
      <c r="I986" s="26" t="str">
        <f>VLOOKUP($A986,'Medical Examinations'!$A:$J,9,FALSE)</f>
        <v>Obesity</v>
      </c>
      <c r="J986" s="26" t="str">
        <f>VLOOKUP($A986,'Medical Examinations'!$A:$J,10,FALSE)</f>
        <v>Normal</v>
      </c>
      <c r="K986">
        <f>VLOOKUP($A986,'Hospitalisation Details'!$A:$K,6,FALSE)</f>
        <v>11326.71</v>
      </c>
      <c r="L986" t="str">
        <f>VLOOKUP($A986,'Hospitalisation Details'!$A:$K,7,FALSE)</f>
        <v>tier - 3</v>
      </c>
      <c r="M986" t="str">
        <f>VLOOKUP($A986,'Hospitalisation Details'!$A:$K,8,FALSE)</f>
        <v>tier - 3</v>
      </c>
      <c r="N986" t="str">
        <f>VLOOKUP($A986,'Hospitalisation Details'!$A:$K,9,FALSE)</f>
        <v>R1013</v>
      </c>
      <c r="O986">
        <f>VLOOKUP($A986,'Hospitalisation Details'!$A:$K,10,FALSE)</f>
        <v>32739</v>
      </c>
      <c r="P986">
        <f>VLOOKUP($A986,'Hospitalisation Details'!$A:$K,11,FALSE)</f>
        <v>33</v>
      </c>
      <c r="Q986" t="str">
        <f>VLOOKUP($A986,'Customer Names'!$A:$E,4,FALSE)</f>
        <v xml:space="preserve"> Daniel T.</v>
      </c>
    </row>
    <row r="987" spans="1:17" x14ac:dyDescent="0.25">
      <c r="A987" s="23" t="s">
        <v>1385</v>
      </c>
      <c r="B987" s="48">
        <f>VLOOKUP($A987,'Medical Examinations'!$A:$J,2,FALSE)</f>
        <v>54.47</v>
      </c>
      <c r="C987" s="48">
        <f>VLOOKUP($A987,'Medical Examinations'!$A:$J,3,FALSE)</f>
        <v>7.48</v>
      </c>
      <c r="D987" s="23" t="str">
        <f>VLOOKUP($A987,'Medical Examinations'!$A:$J,4,FALSE)</f>
        <v>No</v>
      </c>
      <c r="E987" s="23" t="str">
        <f>VLOOKUP($A987,'Medical Examinations'!$A:$J,5,FALSE)</f>
        <v>No</v>
      </c>
      <c r="F987" s="23" t="str">
        <f>VLOOKUP($A987,'Medical Examinations'!$A:$J,6,FALSE)</f>
        <v>No</v>
      </c>
      <c r="G987" s="23">
        <f>VLOOKUP($A987,'Medical Examinations'!$A:$J,7,FALSE)</f>
        <v>0</v>
      </c>
      <c r="H987" s="23" t="str">
        <f>VLOOKUP($A987,'Medical Examinations'!$A:$J,8,FALSE)</f>
        <v>No</v>
      </c>
      <c r="I987" s="23" t="str">
        <f>VLOOKUP($A987,'Medical Examinations'!$A:$J,9,FALSE)</f>
        <v>Obesity</v>
      </c>
      <c r="J987" s="23" t="str">
        <f>VLOOKUP($A987,'Medical Examinations'!$A:$J,10,FALSE)</f>
        <v>Diabetes</v>
      </c>
      <c r="K987">
        <f>VLOOKUP($A987,'Hospitalisation Details'!$A:$K,6,FALSE)</f>
        <v>11321.49</v>
      </c>
      <c r="L987" t="str">
        <f>VLOOKUP($A987,'Hospitalisation Details'!$A:$K,7,FALSE)</f>
        <v>tier - 3</v>
      </c>
      <c r="M987" t="str">
        <f>VLOOKUP($A987,'Hospitalisation Details'!$A:$K,8,FALSE)</f>
        <v>tier - 3</v>
      </c>
      <c r="N987" t="str">
        <f>VLOOKUP($A987,'Hospitalisation Details'!$A:$K,9,FALSE)</f>
        <v>R1012</v>
      </c>
      <c r="O987">
        <f>VLOOKUP($A987,'Hospitalisation Details'!$A:$K,10,FALSE)</f>
        <v>37519</v>
      </c>
      <c r="P987">
        <f>VLOOKUP($A987,'Hospitalisation Details'!$A:$K,11,FALSE)</f>
        <v>20</v>
      </c>
      <c r="Q987" t="str">
        <f>VLOOKUP($A987,'Customer Names'!$A:$E,4,FALSE)</f>
        <v xml:space="preserve"> Deanne</v>
      </c>
    </row>
    <row r="988" spans="1:17" x14ac:dyDescent="0.25">
      <c r="A988" s="26" t="s">
        <v>1384</v>
      </c>
      <c r="B988" s="47">
        <f>VLOOKUP($A988,'Medical Examinations'!$A:$J,2,FALSE)</f>
        <v>24.93</v>
      </c>
      <c r="C988" s="47">
        <f>VLOOKUP($A988,'Medical Examinations'!$A:$J,3,FALSE)</f>
        <v>9.18</v>
      </c>
      <c r="D988" s="26" t="str">
        <f>VLOOKUP($A988,'Medical Examinations'!$A:$J,4,FALSE)</f>
        <v>yes</v>
      </c>
      <c r="E988" s="26" t="str">
        <f>VLOOKUP($A988,'Medical Examinations'!$A:$J,5,FALSE)</f>
        <v>No</v>
      </c>
      <c r="F988" s="26" t="str">
        <f>VLOOKUP($A988,'Medical Examinations'!$A:$J,6,FALSE)</f>
        <v>Yes</v>
      </c>
      <c r="G988" s="26">
        <f>VLOOKUP($A988,'Medical Examinations'!$A:$J,7,FALSE)</f>
        <v>1</v>
      </c>
      <c r="H988" s="26" t="str">
        <f>VLOOKUP($A988,'Medical Examinations'!$A:$J,8,FALSE)</f>
        <v>No</v>
      </c>
      <c r="I988" s="26" t="str">
        <f>VLOOKUP($A988,'Medical Examinations'!$A:$J,9,FALSE)</f>
        <v>Normal Weight</v>
      </c>
      <c r="J988" s="26" t="str">
        <f>VLOOKUP($A988,'Medical Examinations'!$A:$J,10,FALSE)</f>
        <v>Diabetes</v>
      </c>
      <c r="K988">
        <f>VLOOKUP($A988,'Hospitalisation Details'!$A:$K,6,FALSE)</f>
        <v>11319.12</v>
      </c>
      <c r="L988" t="str">
        <f>VLOOKUP($A988,'Hospitalisation Details'!$A:$K,7,FALSE)</f>
        <v>tier - 3</v>
      </c>
      <c r="M988" t="str">
        <f>VLOOKUP($A988,'Hospitalisation Details'!$A:$K,8,FALSE)</f>
        <v>tier - 1</v>
      </c>
      <c r="N988" t="str">
        <f>VLOOKUP($A988,'Hospitalisation Details'!$A:$K,9,FALSE)</f>
        <v>R1012</v>
      </c>
      <c r="O988">
        <f>VLOOKUP($A988,'Hospitalisation Details'!$A:$K,10,FALSE)</f>
        <v>23203</v>
      </c>
      <c r="P988">
        <f>VLOOKUP($A988,'Hospitalisation Details'!$A:$K,11,FALSE)</f>
        <v>59</v>
      </c>
      <c r="Q988" t="str">
        <f>VLOOKUP($A988,'Customer Names'!$A:$E,4,FALSE)</f>
        <v xml:space="preserve"> Carrie</v>
      </c>
    </row>
    <row r="989" spans="1:17" x14ac:dyDescent="0.25">
      <c r="A989" s="23" t="s">
        <v>1383</v>
      </c>
      <c r="B989" s="48">
        <f>VLOOKUP($A989,'Medical Examinations'!$A:$J,2,FALSE)</f>
        <v>48.12</v>
      </c>
      <c r="C989" s="48">
        <f>VLOOKUP($A989,'Medical Examinations'!$A:$J,3,FALSE)</f>
        <v>4.51</v>
      </c>
      <c r="D989" s="23" t="str">
        <f>VLOOKUP($A989,'Medical Examinations'!$A:$J,4,FALSE)</f>
        <v>yes</v>
      </c>
      <c r="E989" s="23" t="str">
        <f>VLOOKUP($A989,'Medical Examinations'!$A:$J,5,FALSE)</f>
        <v>No</v>
      </c>
      <c r="F989" s="23" t="str">
        <f>VLOOKUP($A989,'Medical Examinations'!$A:$J,6,FALSE)</f>
        <v>No</v>
      </c>
      <c r="G989" s="23">
        <f>VLOOKUP($A989,'Medical Examinations'!$A:$J,7,FALSE)</f>
        <v>1</v>
      </c>
      <c r="H989" s="23" t="str">
        <f>VLOOKUP($A989,'Medical Examinations'!$A:$J,8,FALSE)</f>
        <v>No</v>
      </c>
      <c r="I989" s="23" t="str">
        <f>VLOOKUP($A989,'Medical Examinations'!$A:$J,9,FALSE)</f>
        <v>Obesity</v>
      </c>
      <c r="J989" s="23" t="str">
        <f>VLOOKUP($A989,'Medical Examinations'!$A:$J,10,FALSE)</f>
        <v>Normal</v>
      </c>
      <c r="K989">
        <f>VLOOKUP($A989,'Hospitalisation Details'!$A:$K,6,FALSE)</f>
        <v>11318.57</v>
      </c>
      <c r="L989" t="str">
        <f>VLOOKUP($A989,'Hospitalisation Details'!$A:$K,7,FALSE)</f>
        <v>tier - 3</v>
      </c>
      <c r="M989" t="str">
        <f>VLOOKUP($A989,'Hospitalisation Details'!$A:$K,8,FALSE)</f>
        <v>tier - 2</v>
      </c>
      <c r="N989" t="str">
        <f>VLOOKUP($A989,'Hospitalisation Details'!$A:$K,9,FALSE)</f>
        <v>R1026</v>
      </c>
      <c r="O989">
        <f>VLOOKUP($A989,'Hospitalisation Details'!$A:$K,10,FALSE)</f>
        <v>35043</v>
      </c>
      <c r="P989">
        <f>VLOOKUP($A989,'Hospitalisation Details'!$A:$K,11,FALSE)</f>
        <v>27</v>
      </c>
      <c r="Q989" t="str">
        <f>VLOOKUP($A989,'Customer Names'!$A:$E,4,FALSE)</f>
        <v xml:space="preserve"> Suzanne</v>
      </c>
    </row>
    <row r="990" spans="1:17" x14ac:dyDescent="0.25">
      <c r="A990" s="26" t="s">
        <v>1382</v>
      </c>
      <c r="B990" s="47">
        <f>VLOOKUP($A990,'Medical Examinations'!$A:$J,2,FALSE)</f>
        <v>24.91</v>
      </c>
      <c r="C990" s="47">
        <f>VLOOKUP($A990,'Medical Examinations'!$A:$J,3,FALSE)</f>
        <v>7.33</v>
      </c>
      <c r="D990" s="26" t="str">
        <f>VLOOKUP($A990,'Medical Examinations'!$A:$J,4,FALSE)</f>
        <v>yes</v>
      </c>
      <c r="E990" s="26" t="str">
        <f>VLOOKUP($A990,'Medical Examinations'!$A:$J,5,FALSE)</f>
        <v>No</v>
      </c>
      <c r="F990" s="26" t="str">
        <f>VLOOKUP($A990,'Medical Examinations'!$A:$J,6,FALSE)</f>
        <v>Yes</v>
      </c>
      <c r="G990" s="26">
        <f>VLOOKUP($A990,'Medical Examinations'!$A:$J,7,FALSE)</f>
        <v>1</v>
      </c>
      <c r="H990" s="26" t="str">
        <f>VLOOKUP($A990,'Medical Examinations'!$A:$J,8,FALSE)</f>
        <v>No</v>
      </c>
      <c r="I990" s="26" t="str">
        <f>VLOOKUP($A990,'Medical Examinations'!$A:$J,9,FALSE)</f>
        <v>Normal Weight</v>
      </c>
      <c r="J990" s="26" t="str">
        <f>VLOOKUP($A990,'Medical Examinations'!$A:$J,10,FALSE)</f>
        <v>Diabetes</v>
      </c>
      <c r="K990">
        <f>VLOOKUP($A990,'Hospitalisation Details'!$A:$K,6,FALSE)</f>
        <v>11312.33</v>
      </c>
      <c r="L990" t="str">
        <f>VLOOKUP($A990,'Hospitalisation Details'!$A:$K,7,FALSE)</f>
        <v>tier - 3</v>
      </c>
      <c r="M990" t="str">
        <f>VLOOKUP($A990,'Hospitalisation Details'!$A:$K,8,FALSE)</f>
        <v>tier - 3</v>
      </c>
      <c r="N990" t="str">
        <f>VLOOKUP($A990,'Hospitalisation Details'!$A:$K,9,FALSE)</f>
        <v>R1012</v>
      </c>
      <c r="O990">
        <f>VLOOKUP($A990,'Hospitalisation Details'!$A:$K,10,FALSE)</f>
        <v>23337</v>
      </c>
      <c r="P990">
        <f>VLOOKUP($A990,'Hospitalisation Details'!$A:$K,11,FALSE)</f>
        <v>59</v>
      </c>
      <c r="Q990" t="str">
        <f>VLOOKUP($A990,'Customer Names'!$A:$E,4,FALSE)</f>
        <v xml:space="preserve"> Jasmine P.</v>
      </c>
    </row>
    <row r="991" spans="1:17" x14ac:dyDescent="0.25">
      <c r="A991" s="23" t="s">
        <v>1381</v>
      </c>
      <c r="B991" s="48">
        <f>VLOOKUP($A991,'Medical Examinations'!$A:$J,2,FALSE)</f>
        <v>27.645</v>
      </c>
      <c r="C991" s="48">
        <f>VLOOKUP($A991,'Medical Examinations'!$A:$J,3,FALSE)</f>
        <v>10.56</v>
      </c>
      <c r="D991" s="23" t="str">
        <f>VLOOKUP($A991,'Medical Examinations'!$A:$J,4,FALSE)</f>
        <v>No</v>
      </c>
      <c r="E991" s="23" t="str">
        <f>VLOOKUP($A991,'Medical Examinations'!$A:$J,5,FALSE)</f>
        <v>No</v>
      </c>
      <c r="F991" s="23" t="str">
        <f>VLOOKUP($A991,'Medical Examinations'!$A:$J,6,FALSE)</f>
        <v>No</v>
      </c>
      <c r="G991" s="23">
        <f>VLOOKUP($A991,'Medical Examinations'!$A:$J,7,FALSE)</f>
        <v>0</v>
      </c>
      <c r="H991" s="23" t="str">
        <f>VLOOKUP($A991,'Medical Examinations'!$A:$J,8,FALSE)</f>
        <v>No</v>
      </c>
      <c r="I991" s="23" t="str">
        <f>VLOOKUP($A991,'Medical Examinations'!$A:$J,9,FALSE)</f>
        <v>Overweight</v>
      </c>
      <c r="J991" s="23" t="str">
        <f>VLOOKUP($A991,'Medical Examinations'!$A:$J,10,FALSE)</f>
        <v>Diabetes</v>
      </c>
      <c r="K991">
        <f>VLOOKUP($A991,'Hospitalisation Details'!$A:$K,6,FALSE)</f>
        <v>11305.93</v>
      </c>
      <c r="L991" t="str">
        <f>VLOOKUP($A991,'Hospitalisation Details'!$A:$K,7,FALSE)</f>
        <v>tier - 3</v>
      </c>
      <c r="M991" t="str">
        <f>VLOOKUP($A991,'Hospitalisation Details'!$A:$K,8,FALSE)</f>
        <v>tier - 1</v>
      </c>
      <c r="N991" t="str">
        <f>VLOOKUP($A991,'Hospitalisation Details'!$A:$K,9,FALSE)</f>
        <v>R1012</v>
      </c>
      <c r="O991">
        <f>VLOOKUP($A991,'Hospitalisation Details'!$A:$K,10,FALSE)</f>
        <v>25117</v>
      </c>
      <c r="P991">
        <f>VLOOKUP($A991,'Hospitalisation Details'!$A:$K,11,FALSE)</f>
        <v>54</v>
      </c>
      <c r="Q991" t="str">
        <f>VLOOKUP($A991,'Customer Names'!$A:$E,4,FALSE)</f>
        <v xml:space="preserve"> Jennifer</v>
      </c>
    </row>
    <row r="992" spans="1:17" x14ac:dyDescent="0.25">
      <c r="A992" s="26" t="s">
        <v>1380</v>
      </c>
      <c r="B992" s="47">
        <f>VLOOKUP($A992,'Medical Examinations'!$A:$J,2,FALSE)</f>
        <v>33.700000000000003</v>
      </c>
      <c r="C992" s="47">
        <f>VLOOKUP($A992,'Medical Examinations'!$A:$J,3,FALSE)</f>
        <v>4.01</v>
      </c>
      <c r="D992" s="26" t="str">
        <f>VLOOKUP($A992,'Medical Examinations'!$A:$J,4,FALSE)</f>
        <v>No</v>
      </c>
      <c r="E992" s="26" t="str">
        <f>VLOOKUP($A992,'Medical Examinations'!$A:$J,5,FALSE)</f>
        <v>No</v>
      </c>
      <c r="F992" s="26" t="str">
        <f>VLOOKUP($A992,'Medical Examinations'!$A:$J,6,FALSE)</f>
        <v>No</v>
      </c>
      <c r="G992" s="26">
        <f>VLOOKUP($A992,'Medical Examinations'!$A:$J,7,FALSE)</f>
        <v>2</v>
      </c>
      <c r="H992" s="26" t="str">
        <f>VLOOKUP($A992,'Medical Examinations'!$A:$J,8,FALSE)</f>
        <v>No</v>
      </c>
      <c r="I992" s="26" t="str">
        <f>VLOOKUP($A992,'Medical Examinations'!$A:$J,9,FALSE)</f>
        <v>Obesity</v>
      </c>
      <c r="J992" s="26" t="str">
        <f>VLOOKUP($A992,'Medical Examinations'!$A:$J,10,FALSE)</f>
        <v>Normal</v>
      </c>
      <c r="K992">
        <f>VLOOKUP($A992,'Hospitalisation Details'!$A:$K,6,FALSE)</f>
        <v>11299.34</v>
      </c>
      <c r="L992" t="str">
        <f>VLOOKUP($A992,'Hospitalisation Details'!$A:$K,7,FALSE)</f>
        <v>tier - 3</v>
      </c>
      <c r="M992" t="str">
        <f>VLOOKUP($A992,'Hospitalisation Details'!$A:$K,8,FALSE)</f>
        <v>tier - 2</v>
      </c>
      <c r="N992" t="str">
        <f>VLOOKUP($A992,'Hospitalisation Details'!$A:$K,9,FALSE)</f>
        <v>R1011</v>
      </c>
      <c r="O992">
        <f>VLOOKUP($A992,'Hospitalisation Details'!$A:$K,10,FALSE)</f>
        <v>26567</v>
      </c>
      <c r="P992">
        <f>VLOOKUP($A992,'Hospitalisation Details'!$A:$K,11,FALSE)</f>
        <v>50</v>
      </c>
      <c r="Q992" t="str">
        <f>VLOOKUP($A992,'Customer Names'!$A:$E,4,FALSE)</f>
        <v xml:space="preserve"> Tracie</v>
      </c>
    </row>
    <row r="993" spans="1:17" x14ac:dyDescent="0.25">
      <c r="A993" s="23" t="s">
        <v>1379</v>
      </c>
      <c r="B993" s="48">
        <f>VLOOKUP($A993,'Medical Examinations'!$A:$J,2,FALSE)</f>
        <v>38.93</v>
      </c>
      <c r="C993" s="48">
        <f>VLOOKUP($A993,'Medical Examinations'!$A:$J,3,FALSE)</f>
        <v>5.64</v>
      </c>
      <c r="D993" s="23" t="str">
        <f>VLOOKUP($A993,'Medical Examinations'!$A:$J,4,FALSE)</f>
        <v>yes</v>
      </c>
      <c r="E993" s="23" t="str">
        <f>VLOOKUP($A993,'Medical Examinations'!$A:$J,5,FALSE)</f>
        <v>No</v>
      </c>
      <c r="F993" s="23" t="str">
        <f>VLOOKUP($A993,'Medical Examinations'!$A:$J,6,FALSE)</f>
        <v>No</v>
      </c>
      <c r="G993" s="23">
        <f>VLOOKUP($A993,'Medical Examinations'!$A:$J,7,FALSE)</f>
        <v>1</v>
      </c>
      <c r="H993" s="23" t="str">
        <f>VLOOKUP($A993,'Medical Examinations'!$A:$J,8,FALSE)</f>
        <v>No</v>
      </c>
      <c r="I993" s="23" t="str">
        <f>VLOOKUP($A993,'Medical Examinations'!$A:$J,9,FALSE)</f>
        <v>Obesity</v>
      </c>
      <c r="J993" s="23" t="str">
        <f>VLOOKUP($A993,'Medical Examinations'!$A:$J,10,FALSE)</f>
        <v>Normal</v>
      </c>
      <c r="K993">
        <f>VLOOKUP($A993,'Hospitalisation Details'!$A:$K,6,FALSE)</f>
        <v>11294.57</v>
      </c>
      <c r="L993" t="str">
        <f>VLOOKUP($A993,'Hospitalisation Details'!$A:$K,7,FALSE)</f>
        <v>tier - 3</v>
      </c>
      <c r="M993" t="str">
        <f>VLOOKUP($A993,'Hospitalisation Details'!$A:$K,8,FALSE)</f>
        <v>tier - 1</v>
      </c>
      <c r="N993" t="str">
        <f>VLOOKUP($A993,'Hospitalisation Details'!$A:$K,9,FALSE)</f>
        <v>R1022</v>
      </c>
      <c r="O993">
        <f>VLOOKUP($A993,'Hospitalisation Details'!$A:$K,10,FALSE)</f>
        <v>32461</v>
      </c>
      <c r="P993">
        <f>VLOOKUP($A993,'Hospitalisation Details'!$A:$K,11,FALSE)</f>
        <v>34</v>
      </c>
      <c r="Q993" t="str">
        <f>VLOOKUP($A993,'Customer Names'!$A:$E,4,FALSE)</f>
        <v xml:space="preserve"> Tristan D.</v>
      </c>
    </row>
    <row r="994" spans="1:17" x14ac:dyDescent="0.25">
      <c r="A994" s="26" t="s">
        <v>1378</v>
      </c>
      <c r="B994" s="47">
        <f>VLOOKUP($A994,'Medical Examinations'!$A:$J,2,FALSE)</f>
        <v>32.774999999999999</v>
      </c>
      <c r="C994" s="47">
        <f>VLOOKUP($A994,'Medical Examinations'!$A:$J,3,FALSE)</f>
        <v>8.02</v>
      </c>
      <c r="D994" s="26" t="str">
        <f>VLOOKUP($A994,'Medical Examinations'!$A:$J,4,FALSE)</f>
        <v>yes</v>
      </c>
      <c r="E994" s="26" t="str">
        <f>VLOOKUP($A994,'Medical Examinations'!$A:$J,5,FALSE)</f>
        <v>No</v>
      </c>
      <c r="F994" s="26" t="str">
        <f>VLOOKUP($A994,'Medical Examinations'!$A:$J,6,FALSE)</f>
        <v>No</v>
      </c>
      <c r="G994" s="26">
        <f>VLOOKUP($A994,'Medical Examinations'!$A:$J,7,FALSE)</f>
        <v>2</v>
      </c>
      <c r="H994" s="26" t="str">
        <f>VLOOKUP($A994,'Medical Examinations'!$A:$J,8,FALSE)</f>
        <v>No</v>
      </c>
      <c r="I994" s="26" t="str">
        <f>VLOOKUP($A994,'Medical Examinations'!$A:$J,9,FALSE)</f>
        <v>Obesity</v>
      </c>
      <c r="J994" s="26" t="str">
        <f>VLOOKUP($A994,'Medical Examinations'!$A:$J,10,FALSE)</f>
        <v>Diabetes</v>
      </c>
      <c r="K994">
        <f>VLOOKUP($A994,'Hospitalisation Details'!$A:$K,6,FALSE)</f>
        <v>11289.11</v>
      </c>
      <c r="L994" t="str">
        <f>VLOOKUP($A994,'Hospitalisation Details'!$A:$K,7,FALSE)</f>
        <v>tier - 3</v>
      </c>
      <c r="M994" t="str">
        <f>VLOOKUP($A994,'Hospitalisation Details'!$A:$K,8,FALSE)</f>
        <v>tier - 1</v>
      </c>
      <c r="N994" t="str">
        <f>VLOOKUP($A994,'Hospitalisation Details'!$A:$K,9,FALSE)</f>
        <v>R1012</v>
      </c>
      <c r="O994">
        <f>VLOOKUP($A994,'Hospitalisation Details'!$A:$K,10,FALSE)</f>
        <v>25741</v>
      </c>
      <c r="P994">
        <f>VLOOKUP($A994,'Hospitalisation Details'!$A:$K,11,FALSE)</f>
        <v>52</v>
      </c>
      <c r="Q994" t="str">
        <f>VLOOKUP($A994,'Customer Names'!$A:$E,4,FALSE)</f>
        <v xml:space="preserve"> Peiweng</v>
      </c>
    </row>
    <row r="995" spans="1:17" x14ac:dyDescent="0.25">
      <c r="A995" s="23" t="s">
        <v>1377</v>
      </c>
      <c r="B995" s="48">
        <f>VLOOKUP($A995,'Medical Examinations'!$A:$J,2,FALSE)</f>
        <v>29.83</v>
      </c>
      <c r="C995" s="48">
        <f>VLOOKUP($A995,'Medical Examinations'!$A:$J,3,FALSE)</f>
        <v>7.2</v>
      </c>
      <c r="D995" s="23" t="str">
        <f>VLOOKUP($A995,'Medical Examinations'!$A:$J,4,FALSE)</f>
        <v>yes</v>
      </c>
      <c r="E995" s="23" t="str">
        <f>VLOOKUP($A995,'Medical Examinations'!$A:$J,5,FALSE)</f>
        <v>No</v>
      </c>
      <c r="F995" s="23" t="str">
        <f>VLOOKUP($A995,'Medical Examinations'!$A:$J,6,FALSE)</f>
        <v>No</v>
      </c>
      <c r="G995" s="23">
        <f>VLOOKUP($A995,'Medical Examinations'!$A:$J,7,FALSE)</f>
        <v>0</v>
      </c>
      <c r="H995" s="23" t="str">
        <f>VLOOKUP($A995,'Medical Examinations'!$A:$J,8,FALSE)</f>
        <v>No</v>
      </c>
      <c r="I995" s="23" t="str">
        <f>VLOOKUP($A995,'Medical Examinations'!$A:$J,9,FALSE)</f>
        <v>Overweight</v>
      </c>
      <c r="J995" s="23" t="str">
        <f>VLOOKUP($A995,'Medical Examinations'!$A:$J,10,FALSE)</f>
        <v>Diabetes</v>
      </c>
      <c r="K995">
        <f>VLOOKUP($A995,'Hospitalisation Details'!$A:$K,6,FALSE)</f>
        <v>11286.54</v>
      </c>
      <c r="L995" t="str">
        <f>VLOOKUP($A995,'Hospitalisation Details'!$A:$K,7,FALSE)</f>
        <v>tier - 3</v>
      </c>
      <c r="M995" t="str">
        <f>VLOOKUP($A995,'Hospitalisation Details'!$A:$K,8,FALSE)</f>
        <v>tier - 3</v>
      </c>
      <c r="N995" t="str">
        <f>VLOOKUP($A995,'Hospitalisation Details'!$A:$K,9,FALSE)</f>
        <v>R1024</v>
      </c>
      <c r="O995">
        <f>VLOOKUP($A995,'Hospitalisation Details'!$A:$K,10,FALSE)</f>
        <v>24637</v>
      </c>
      <c r="P995">
        <f>VLOOKUP($A995,'Hospitalisation Details'!$A:$K,11,FALSE)</f>
        <v>55</v>
      </c>
      <c r="Q995" t="str">
        <f>VLOOKUP($A995,'Customer Names'!$A:$E,4,FALSE)</f>
        <v xml:space="preserve"> Theresa M.</v>
      </c>
    </row>
    <row r="996" spans="1:17" x14ac:dyDescent="0.25">
      <c r="A996" s="26" t="s">
        <v>1376</v>
      </c>
      <c r="B996" s="47">
        <f>VLOOKUP($A996,'Medical Examinations'!$A:$J,2,FALSE)</f>
        <v>28.31</v>
      </c>
      <c r="C996" s="47">
        <f>VLOOKUP($A996,'Medical Examinations'!$A:$J,3,FALSE)</f>
        <v>4.55</v>
      </c>
      <c r="D996" s="26" t="str">
        <f>VLOOKUP($A996,'Medical Examinations'!$A:$J,4,FALSE)</f>
        <v>No</v>
      </c>
      <c r="E996" s="26" t="str">
        <f>VLOOKUP($A996,'Medical Examinations'!$A:$J,5,FALSE)</f>
        <v>yes</v>
      </c>
      <c r="F996" s="26" t="str">
        <f>VLOOKUP($A996,'Medical Examinations'!$A:$J,6,FALSE)</f>
        <v>No</v>
      </c>
      <c r="G996" s="26">
        <f>VLOOKUP($A996,'Medical Examinations'!$A:$J,7,FALSE)</f>
        <v>1</v>
      </c>
      <c r="H996" s="26" t="str">
        <f>VLOOKUP($A996,'Medical Examinations'!$A:$J,8,FALSE)</f>
        <v>No</v>
      </c>
      <c r="I996" s="26" t="str">
        <f>VLOOKUP($A996,'Medical Examinations'!$A:$J,9,FALSE)</f>
        <v>Overweight</v>
      </c>
      <c r="J996" s="26" t="str">
        <f>VLOOKUP($A996,'Medical Examinations'!$A:$J,10,FALSE)</f>
        <v>Normal</v>
      </c>
      <c r="K996">
        <f>VLOOKUP($A996,'Hospitalisation Details'!$A:$K,6,FALSE)</f>
        <v>11272.33</v>
      </c>
      <c r="L996" t="str">
        <f>VLOOKUP($A996,'Hospitalisation Details'!$A:$K,7,FALSE)</f>
        <v>tier - 3</v>
      </c>
      <c r="M996" t="str">
        <f>VLOOKUP($A996,'Hospitalisation Details'!$A:$K,8,FALSE)</f>
        <v>tier - 2</v>
      </c>
      <c r="N996" t="str">
        <f>VLOOKUP($A996,'Hospitalisation Details'!$A:$K,9,FALSE)</f>
        <v>R1019</v>
      </c>
      <c r="O996">
        <f>VLOOKUP($A996,'Hospitalisation Details'!$A:$K,10,FALSE)</f>
        <v>38264</v>
      </c>
      <c r="P996">
        <f>VLOOKUP($A996,'Hospitalisation Details'!$A:$K,11,FALSE)</f>
        <v>18</v>
      </c>
      <c r="Q996" t="str">
        <f>VLOOKUP($A996,'Customer Names'!$A:$E,4,FALSE)</f>
        <v xml:space="preserve"> Daniel J</v>
      </c>
    </row>
    <row r="997" spans="1:17" x14ac:dyDescent="0.25">
      <c r="A997" s="23" t="s">
        <v>1375</v>
      </c>
      <c r="B997" s="48">
        <f>VLOOKUP($A997,'Medical Examinations'!$A:$J,2,FALSE)</f>
        <v>29.79</v>
      </c>
      <c r="C997" s="48">
        <f>VLOOKUP($A997,'Medical Examinations'!$A:$J,3,FALSE)</f>
        <v>9.0299999999999994</v>
      </c>
      <c r="D997" s="23" t="str">
        <f>VLOOKUP($A997,'Medical Examinations'!$A:$J,4,FALSE)</f>
        <v>No</v>
      </c>
      <c r="E997" s="23" t="str">
        <f>VLOOKUP($A997,'Medical Examinations'!$A:$J,5,FALSE)</f>
        <v>No</v>
      </c>
      <c r="F997" s="23" t="str">
        <f>VLOOKUP($A997,'Medical Examinations'!$A:$J,6,FALSE)</f>
        <v>No</v>
      </c>
      <c r="G997" s="23">
        <f>VLOOKUP($A997,'Medical Examinations'!$A:$J,7,FALSE)</f>
        <v>0</v>
      </c>
      <c r="H997" s="23" t="str">
        <f>VLOOKUP($A997,'Medical Examinations'!$A:$J,8,FALSE)</f>
        <v>No</v>
      </c>
      <c r="I997" s="23" t="str">
        <f>VLOOKUP($A997,'Medical Examinations'!$A:$J,9,FALSE)</f>
        <v>Overweight</v>
      </c>
      <c r="J997" s="23" t="str">
        <f>VLOOKUP($A997,'Medical Examinations'!$A:$J,10,FALSE)</f>
        <v>Diabetes</v>
      </c>
      <c r="K997">
        <f>VLOOKUP($A997,'Hospitalisation Details'!$A:$K,6,FALSE)</f>
        <v>11265.71</v>
      </c>
      <c r="L997" t="str">
        <f>VLOOKUP($A997,'Hospitalisation Details'!$A:$K,7,FALSE)</f>
        <v>tier - 3</v>
      </c>
      <c r="M997" t="str">
        <f>VLOOKUP($A997,'Hospitalisation Details'!$A:$K,8,FALSE)</f>
        <v>tier - 1</v>
      </c>
      <c r="N997" t="str">
        <f>VLOOKUP($A997,'Hospitalisation Details'!$A:$K,9,FALSE)</f>
        <v>R1025</v>
      </c>
      <c r="O997">
        <f>VLOOKUP($A997,'Hospitalisation Details'!$A:$K,10,FALSE)</f>
        <v>26293</v>
      </c>
      <c r="P997">
        <f>VLOOKUP($A997,'Hospitalisation Details'!$A:$K,11,FALSE)</f>
        <v>51</v>
      </c>
      <c r="Q997" t="str">
        <f>VLOOKUP($A997,'Customer Names'!$A:$E,4,FALSE)</f>
        <v xml:space="preserve"> Courtney M.</v>
      </c>
    </row>
    <row r="998" spans="1:17" x14ac:dyDescent="0.25">
      <c r="A998" s="26" t="s">
        <v>1374</v>
      </c>
      <c r="B998" s="47">
        <f>VLOOKUP($A998,'Medical Examinations'!$A:$J,2,FALSE)</f>
        <v>36.6</v>
      </c>
      <c r="C998" s="47">
        <f>VLOOKUP($A998,'Medical Examinations'!$A:$J,3,FALSE)</f>
        <v>5.2</v>
      </c>
      <c r="D998" s="26" t="str">
        <f>VLOOKUP($A998,'Medical Examinations'!$A:$J,4,FALSE)</f>
        <v>yes</v>
      </c>
      <c r="E998" s="26" t="str">
        <f>VLOOKUP($A998,'Medical Examinations'!$A:$J,5,FALSE)</f>
        <v>No</v>
      </c>
      <c r="F998" s="26" t="str">
        <f>VLOOKUP($A998,'Medical Examinations'!$A:$J,6,FALSE)</f>
        <v>Yes</v>
      </c>
      <c r="G998" s="26">
        <f>VLOOKUP($A998,'Medical Examinations'!$A:$J,7,FALSE)</f>
        <v>1</v>
      </c>
      <c r="H998" s="26" t="str">
        <f>VLOOKUP($A998,'Medical Examinations'!$A:$J,8,FALSE)</f>
        <v>No</v>
      </c>
      <c r="I998" s="26" t="str">
        <f>VLOOKUP($A998,'Medical Examinations'!$A:$J,9,FALSE)</f>
        <v>Obesity</v>
      </c>
      <c r="J998" s="26" t="str">
        <f>VLOOKUP($A998,'Medical Examinations'!$A:$J,10,FALSE)</f>
        <v>Normal</v>
      </c>
      <c r="K998">
        <f>VLOOKUP($A998,'Hospitalisation Details'!$A:$K,6,FALSE)</f>
        <v>11264.54</v>
      </c>
      <c r="L998" t="str">
        <f>VLOOKUP($A998,'Hospitalisation Details'!$A:$K,7,FALSE)</f>
        <v>tier - 3</v>
      </c>
      <c r="M998" t="str">
        <f>VLOOKUP($A998,'Hospitalisation Details'!$A:$K,8,FALSE)</f>
        <v>tier - 2</v>
      </c>
      <c r="N998" t="str">
        <f>VLOOKUP($A998,'Hospitalisation Details'!$A:$K,9,FALSE)</f>
        <v>R1011</v>
      </c>
      <c r="O998">
        <f>VLOOKUP($A998,'Hospitalisation Details'!$A:$K,10,FALSE)</f>
        <v>25487</v>
      </c>
      <c r="P998">
        <f>VLOOKUP($A998,'Hospitalisation Details'!$A:$K,11,FALSE)</f>
        <v>53</v>
      </c>
      <c r="Q998" t="str">
        <f>VLOOKUP($A998,'Customer Names'!$A:$E,4,FALSE)</f>
        <v xml:space="preserve"> Jose A.</v>
      </c>
    </row>
    <row r="999" spans="1:17" x14ac:dyDescent="0.25">
      <c r="A999" s="23" t="s">
        <v>1373</v>
      </c>
      <c r="B999" s="48">
        <f>VLOOKUP($A999,'Medical Examinations'!$A:$J,2,FALSE)</f>
        <v>35.93</v>
      </c>
      <c r="C999" s="48">
        <f>VLOOKUP($A999,'Medical Examinations'!$A:$J,3,FALSE)</f>
        <v>8.3000000000000007</v>
      </c>
      <c r="D999" s="23" t="str">
        <f>VLOOKUP($A999,'Medical Examinations'!$A:$J,4,FALSE)</f>
        <v>yes</v>
      </c>
      <c r="E999" s="23" t="str">
        <f>VLOOKUP($A999,'Medical Examinations'!$A:$J,5,FALSE)</f>
        <v>No</v>
      </c>
      <c r="F999" s="23" t="str">
        <f>VLOOKUP($A999,'Medical Examinations'!$A:$J,6,FALSE)</f>
        <v>No</v>
      </c>
      <c r="G999" s="23">
        <f>VLOOKUP($A999,'Medical Examinations'!$A:$J,7,FALSE)</f>
        <v>0</v>
      </c>
      <c r="H999" s="23" t="str">
        <f>VLOOKUP($A999,'Medical Examinations'!$A:$J,8,FALSE)</f>
        <v>No</v>
      </c>
      <c r="I999" s="23" t="str">
        <f>VLOOKUP($A999,'Medical Examinations'!$A:$J,9,FALSE)</f>
        <v>Obesity</v>
      </c>
      <c r="J999" s="23" t="str">
        <f>VLOOKUP($A999,'Medical Examinations'!$A:$J,10,FALSE)</f>
        <v>Diabetes</v>
      </c>
      <c r="K999">
        <f>VLOOKUP($A999,'Hospitalisation Details'!$A:$K,6,FALSE)</f>
        <v>11255.29</v>
      </c>
      <c r="L999" t="str">
        <f>VLOOKUP($A999,'Hospitalisation Details'!$A:$K,7,FALSE)</f>
        <v>tier - 3</v>
      </c>
      <c r="M999" t="str">
        <f>VLOOKUP($A999,'Hospitalisation Details'!$A:$K,8,FALSE)</f>
        <v>tier - 1</v>
      </c>
      <c r="N999" t="str">
        <f>VLOOKUP($A999,'Hospitalisation Details'!$A:$K,9,FALSE)</f>
        <v>R1026</v>
      </c>
      <c r="O999">
        <f>VLOOKUP($A999,'Hospitalisation Details'!$A:$K,10,FALSE)</f>
        <v>29861</v>
      </c>
      <c r="P999">
        <f>VLOOKUP($A999,'Hospitalisation Details'!$A:$K,11,FALSE)</f>
        <v>41</v>
      </c>
      <c r="Q999" t="str">
        <f>VLOOKUP($A999,'Customer Names'!$A:$E,4,FALSE)</f>
        <v xml:space="preserve"> Lauren</v>
      </c>
    </row>
    <row r="1000" spans="1:17" x14ac:dyDescent="0.25">
      <c r="A1000" s="26" t="s">
        <v>1372</v>
      </c>
      <c r="B1000" s="47">
        <f>VLOOKUP($A1000,'Medical Examinations'!$A:$J,2,FALSE)</f>
        <v>28.6</v>
      </c>
      <c r="C1000" s="47">
        <f>VLOOKUP($A1000,'Medical Examinations'!$A:$J,3,FALSE)</f>
        <v>5.56</v>
      </c>
      <c r="D1000" s="26" t="str">
        <f>VLOOKUP($A1000,'Medical Examinations'!$A:$J,4,FALSE)</f>
        <v>yes</v>
      </c>
      <c r="E1000" s="26" t="str">
        <f>VLOOKUP($A1000,'Medical Examinations'!$A:$J,5,FALSE)</f>
        <v>No</v>
      </c>
      <c r="F1000" s="26" t="str">
        <f>VLOOKUP($A1000,'Medical Examinations'!$A:$J,6,FALSE)</f>
        <v>Yes</v>
      </c>
      <c r="G1000" s="26">
        <f>VLOOKUP($A1000,'Medical Examinations'!$A:$J,7,FALSE)</f>
        <v>1</v>
      </c>
      <c r="H1000" s="26" t="str">
        <f>VLOOKUP($A1000,'Medical Examinations'!$A:$J,8,FALSE)</f>
        <v>No</v>
      </c>
      <c r="I1000" s="26" t="str">
        <f>VLOOKUP($A1000,'Medical Examinations'!$A:$J,9,FALSE)</f>
        <v>Overweight</v>
      </c>
      <c r="J1000" s="26" t="str">
        <f>VLOOKUP($A1000,'Medical Examinations'!$A:$J,10,FALSE)</f>
        <v>Normal</v>
      </c>
      <c r="K1000">
        <f>VLOOKUP($A1000,'Hospitalisation Details'!$A:$K,6,FALSE)</f>
        <v>11253.42</v>
      </c>
      <c r="L1000" t="str">
        <f>VLOOKUP($A1000,'Hospitalisation Details'!$A:$K,7,FALSE)</f>
        <v>tier - 3</v>
      </c>
      <c r="M1000" t="str">
        <f>VLOOKUP($A1000,'Hospitalisation Details'!$A:$K,8,FALSE)</f>
        <v>tier - 1</v>
      </c>
      <c r="N1000" t="str">
        <f>VLOOKUP($A1000,'Hospitalisation Details'!$A:$K,9,FALSE)</f>
        <v>R1011</v>
      </c>
      <c r="O1000">
        <f>VLOOKUP($A1000,'Hospitalisation Details'!$A:$K,10,FALSE)</f>
        <v>25435</v>
      </c>
      <c r="P1000">
        <f>VLOOKUP($A1000,'Hospitalisation Details'!$A:$K,11,FALSE)</f>
        <v>53</v>
      </c>
      <c r="Q1000" t="str">
        <f>VLOOKUP($A1000,'Customer Names'!$A:$E,4,FALSE)</f>
        <v xml:space="preserve"> Jonathon M.</v>
      </c>
    </row>
    <row r="1001" spans="1:17" x14ac:dyDescent="0.25">
      <c r="A1001" s="23" t="s">
        <v>1371</v>
      </c>
      <c r="B1001" s="48">
        <f>VLOOKUP($A1001,'Medical Examinations'!$A:$J,2,FALSE)</f>
        <v>39.17</v>
      </c>
      <c r="C1001" s="48">
        <f>VLOOKUP($A1001,'Medical Examinations'!$A:$J,3,FALSE)</f>
        <v>4.1500000000000004</v>
      </c>
      <c r="D1001" s="23" t="str">
        <f>VLOOKUP($A1001,'Medical Examinations'!$A:$J,4,FALSE)</f>
        <v>No</v>
      </c>
      <c r="E1001" s="23" t="str">
        <f>VLOOKUP($A1001,'Medical Examinations'!$A:$J,5,FALSE)</f>
        <v>No</v>
      </c>
      <c r="F1001" s="23" t="str">
        <f>VLOOKUP($A1001,'Medical Examinations'!$A:$J,6,FALSE)</f>
        <v>No</v>
      </c>
      <c r="G1001" s="23">
        <f>VLOOKUP($A1001,'Medical Examinations'!$A:$J,7,FALSE)</f>
        <v>0</v>
      </c>
      <c r="H1001" s="23" t="str">
        <f>VLOOKUP($A1001,'Medical Examinations'!$A:$J,8,FALSE)</f>
        <v>No</v>
      </c>
      <c r="I1001" s="23" t="str">
        <f>VLOOKUP($A1001,'Medical Examinations'!$A:$J,9,FALSE)</f>
        <v>Obesity</v>
      </c>
      <c r="J1001" s="23" t="str">
        <f>VLOOKUP($A1001,'Medical Examinations'!$A:$J,10,FALSE)</f>
        <v>Normal</v>
      </c>
      <c r="K1001">
        <f>VLOOKUP($A1001,'Hospitalisation Details'!$A:$K,6,FALSE)</f>
        <v>11250.43</v>
      </c>
      <c r="L1001" t="str">
        <f>VLOOKUP($A1001,'Hospitalisation Details'!$A:$K,7,FALSE)</f>
        <v>tier - 3</v>
      </c>
      <c r="M1001" t="str">
        <f>VLOOKUP($A1001,'Hospitalisation Details'!$A:$K,8,FALSE)</f>
        <v>tier - 2</v>
      </c>
      <c r="N1001" t="str">
        <f>VLOOKUP($A1001,'Hospitalisation Details'!$A:$K,9,FALSE)</f>
        <v>R1026</v>
      </c>
      <c r="O1001">
        <f>VLOOKUP($A1001,'Hospitalisation Details'!$A:$K,10,FALSE)</f>
        <v>32859</v>
      </c>
      <c r="P1001">
        <f>VLOOKUP($A1001,'Hospitalisation Details'!$A:$K,11,FALSE)</f>
        <v>33</v>
      </c>
      <c r="Q1001" t="str">
        <f>VLOOKUP($A1001,'Customer Names'!$A:$E,4,FALSE)</f>
        <v xml:space="preserve"> Stephanie A</v>
      </c>
    </row>
    <row r="1002" spans="1:17" x14ac:dyDescent="0.25">
      <c r="A1002" s="26" t="s">
        <v>1370</v>
      </c>
      <c r="B1002" s="47">
        <f>VLOOKUP($A1002,'Medical Examinations'!$A:$J,2,FALSE)</f>
        <v>26.41</v>
      </c>
      <c r="C1002" s="47">
        <f>VLOOKUP($A1002,'Medical Examinations'!$A:$J,3,FALSE)</f>
        <v>5.99</v>
      </c>
      <c r="D1002" s="26" t="str">
        <f>VLOOKUP($A1002,'Medical Examinations'!$A:$J,4,FALSE)</f>
        <v>yes</v>
      </c>
      <c r="E1002" s="26" t="str">
        <f>VLOOKUP($A1002,'Medical Examinations'!$A:$J,5,FALSE)</f>
        <v>No</v>
      </c>
      <c r="F1002" s="26" t="str">
        <f>VLOOKUP($A1002,'Medical Examinations'!$A:$J,6,FALSE)</f>
        <v>Yes</v>
      </c>
      <c r="G1002" s="26">
        <f>VLOOKUP($A1002,'Medical Examinations'!$A:$J,7,FALSE)</f>
        <v>1</v>
      </c>
      <c r="H1002" s="26" t="str">
        <f>VLOOKUP($A1002,'Medical Examinations'!$A:$J,8,FALSE)</f>
        <v>No</v>
      </c>
      <c r="I1002" s="26" t="str">
        <f>VLOOKUP($A1002,'Medical Examinations'!$A:$J,9,FALSE)</f>
        <v>Overweight</v>
      </c>
      <c r="J1002" s="26" t="str">
        <f>VLOOKUP($A1002,'Medical Examinations'!$A:$J,10,FALSE)</f>
        <v>Prediabetes</v>
      </c>
      <c r="K1002">
        <f>VLOOKUP($A1002,'Hospitalisation Details'!$A:$K,6,FALSE)</f>
        <v>11244.38</v>
      </c>
      <c r="L1002" t="str">
        <f>VLOOKUP($A1002,'Hospitalisation Details'!$A:$K,7,FALSE)</f>
        <v>tier - 3</v>
      </c>
      <c r="M1002" t="str">
        <f>VLOOKUP($A1002,'Hospitalisation Details'!$A:$K,8,FALSE)</f>
        <v>tier - 1</v>
      </c>
      <c r="N1002" t="str">
        <f>VLOOKUP($A1002,'Hospitalisation Details'!$A:$K,9,FALSE)</f>
        <v>R1016</v>
      </c>
      <c r="O1002">
        <f>VLOOKUP($A1002,'Hospitalisation Details'!$A:$K,10,FALSE)</f>
        <v>25567</v>
      </c>
      <c r="P1002">
        <f>VLOOKUP($A1002,'Hospitalisation Details'!$A:$K,11,FALSE)</f>
        <v>53</v>
      </c>
      <c r="Q1002" t="str">
        <f>VLOOKUP($A1002,'Customer Names'!$A:$E,4,FALSE)</f>
        <v xml:space="preserve"> Patrick</v>
      </c>
    </row>
    <row r="1003" spans="1:17" x14ac:dyDescent="0.25">
      <c r="A1003" s="23" t="s">
        <v>1369</v>
      </c>
      <c r="B1003" s="48">
        <f>VLOOKUP($A1003,'Medical Examinations'!$A:$J,2,FALSE)</f>
        <v>30.63</v>
      </c>
      <c r="C1003" s="48">
        <f>VLOOKUP($A1003,'Medical Examinations'!$A:$J,3,FALSE)</f>
        <v>5.8</v>
      </c>
      <c r="D1003" s="23" t="str">
        <f>VLOOKUP($A1003,'Medical Examinations'!$A:$J,4,FALSE)</f>
        <v>yes</v>
      </c>
      <c r="E1003" s="23" t="str">
        <f>VLOOKUP($A1003,'Medical Examinations'!$A:$J,5,FALSE)</f>
        <v>No</v>
      </c>
      <c r="F1003" s="23" t="str">
        <f>VLOOKUP($A1003,'Medical Examinations'!$A:$J,6,FALSE)</f>
        <v>No</v>
      </c>
      <c r="G1003" s="23">
        <f>VLOOKUP($A1003,'Medical Examinations'!$A:$J,7,FALSE)</f>
        <v>0</v>
      </c>
      <c r="H1003" s="23" t="str">
        <f>VLOOKUP($A1003,'Medical Examinations'!$A:$J,8,FALSE)</f>
        <v>No</v>
      </c>
      <c r="I1003" s="23" t="str">
        <f>VLOOKUP($A1003,'Medical Examinations'!$A:$J,9,FALSE)</f>
        <v>Obesity</v>
      </c>
      <c r="J1003" s="23" t="str">
        <f>VLOOKUP($A1003,'Medical Examinations'!$A:$J,10,FALSE)</f>
        <v>Prediabetes</v>
      </c>
      <c r="K1003">
        <f>VLOOKUP($A1003,'Hospitalisation Details'!$A:$K,6,FALSE)</f>
        <v>11217.35</v>
      </c>
      <c r="L1003" t="str">
        <f>VLOOKUP($A1003,'Hospitalisation Details'!$A:$K,7,FALSE)</f>
        <v>tier - 3</v>
      </c>
      <c r="M1003" t="str">
        <f>VLOOKUP($A1003,'Hospitalisation Details'!$A:$K,8,FALSE)</f>
        <v>tier - 2</v>
      </c>
      <c r="N1003" t="str">
        <f>VLOOKUP($A1003,'Hospitalisation Details'!$A:$K,9,FALSE)</f>
        <v>R1025</v>
      </c>
      <c r="O1003">
        <f>VLOOKUP($A1003,'Hospitalisation Details'!$A:$K,10,FALSE)</f>
        <v>27939</v>
      </c>
      <c r="P1003">
        <f>VLOOKUP($A1003,'Hospitalisation Details'!$A:$K,11,FALSE)</f>
        <v>46</v>
      </c>
      <c r="Q1003" t="str">
        <f>VLOOKUP($A1003,'Customer Names'!$A:$E,4,FALSE)</f>
        <v xml:space="preserve"> Krista</v>
      </c>
    </row>
    <row r="1004" spans="1:17" x14ac:dyDescent="0.25">
      <c r="A1004" s="26" t="s">
        <v>1368</v>
      </c>
      <c r="B1004" s="47">
        <f>VLOOKUP($A1004,'Medical Examinations'!$A:$J,2,FALSE)</f>
        <v>31.73</v>
      </c>
      <c r="C1004" s="47">
        <f>VLOOKUP($A1004,'Medical Examinations'!$A:$J,3,FALSE)</f>
        <v>7.32</v>
      </c>
      <c r="D1004" s="26" t="str">
        <f>VLOOKUP($A1004,'Medical Examinations'!$A:$J,4,FALSE)</f>
        <v>yes</v>
      </c>
      <c r="E1004" s="26" t="str">
        <f>VLOOKUP($A1004,'Medical Examinations'!$A:$J,5,FALSE)</f>
        <v>No</v>
      </c>
      <c r="F1004" s="26" t="str">
        <f>VLOOKUP($A1004,'Medical Examinations'!$A:$J,6,FALSE)</f>
        <v>No</v>
      </c>
      <c r="G1004" s="26">
        <f>VLOOKUP($A1004,'Medical Examinations'!$A:$J,7,FALSE)</f>
        <v>2</v>
      </c>
      <c r="H1004" s="26" t="str">
        <f>VLOOKUP($A1004,'Medical Examinations'!$A:$J,8,FALSE)</f>
        <v>No</v>
      </c>
      <c r="I1004" s="26" t="str">
        <f>VLOOKUP($A1004,'Medical Examinations'!$A:$J,9,FALSE)</f>
        <v>Obesity</v>
      </c>
      <c r="J1004" s="26" t="str">
        <f>VLOOKUP($A1004,'Medical Examinations'!$A:$J,10,FALSE)</f>
        <v>Diabetes</v>
      </c>
      <c r="K1004">
        <f>VLOOKUP($A1004,'Hospitalisation Details'!$A:$K,6,FALSE)</f>
        <v>11187.66</v>
      </c>
      <c r="L1004" t="str">
        <f>VLOOKUP($A1004,'Hospitalisation Details'!$A:$K,7,FALSE)</f>
        <v>tier - 3</v>
      </c>
      <c r="M1004" t="str">
        <f>VLOOKUP($A1004,'Hospitalisation Details'!$A:$K,8,FALSE)</f>
        <v>tier - 2</v>
      </c>
      <c r="N1004" t="str">
        <f>VLOOKUP($A1004,'Hospitalisation Details'!$A:$K,9,FALSE)</f>
        <v>R1012</v>
      </c>
      <c r="O1004">
        <f>VLOOKUP($A1004,'Hospitalisation Details'!$A:$K,10,FALSE)</f>
        <v>25733</v>
      </c>
      <c r="P1004">
        <f>VLOOKUP($A1004,'Hospitalisation Details'!$A:$K,11,FALSE)</f>
        <v>52</v>
      </c>
      <c r="Q1004" t="str">
        <f>VLOOKUP($A1004,'Customer Names'!$A:$E,4,FALSE)</f>
        <v xml:space="preserve"> Jenessa</v>
      </c>
    </row>
    <row r="1005" spans="1:17" x14ac:dyDescent="0.25">
      <c r="A1005" s="23" t="s">
        <v>1367</v>
      </c>
      <c r="B1005" s="48">
        <f>VLOOKUP($A1005,'Medical Examinations'!$A:$J,2,FALSE)</f>
        <v>30.7</v>
      </c>
      <c r="C1005" s="48">
        <f>VLOOKUP($A1005,'Medical Examinations'!$A:$J,3,FALSE)</f>
        <v>5.16</v>
      </c>
      <c r="D1005" s="23" t="str">
        <f>VLOOKUP($A1005,'Medical Examinations'!$A:$J,4,FALSE)</f>
        <v>No</v>
      </c>
      <c r="E1005" s="23" t="str">
        <f>VLOOKUP($A1005,'Medical Examinations'!$A:$J,5,FALSE)</f>
        <v>No</v>
      </c>
      <c r="F1005" s="23" t="str">
        <f>VLOOKUP($A1005,'Medical Examinations'!$A:$J,6,FALSE)</f>
        <v>No</v>
      </c>
      <c r="G1005" s="23">
        <f>VLOOKUP($A1005,'Medical Examinations'!$A:$J,7,FALSE)</f>
        <v>2</v>
      </c>
      <c r="H1005" s="23" t="str">
        <f>VLOOKUP($A1005,'Medical Examinations'!$A:$J,8,FALSE)</f>
        <v>No</v>
      </c>
      <c r="I1005" s="23" t="str">
        <f>VLOOKUP($A1005,'Medical Examinations'!$A:$J,9,FALSE)</f>
        <v>Obesity</v>
      </c>
      <c r="J1005" s="23" t="str">
        <f>VLOOKUP($A1005,'Medical Examinations'!$A:$J,10,FALSE)</f>
        <v>Normal</v>
      </c>
      <c r="K1005">
        <f>VLOOKUP($A1005,'Hospitalisation Details'!$A:$K,6,FALSE)</f>
        <v>11186.2</v>
      </c>
      <c r="L1005" t="str">
        <f>VLOOKUP($A1005,'Hospitalisation Details'!$A:$K,7,FALSE)</f>
        <v>tier - 3</v>
      </c>
      <c r="M1005" t="str">
        <f>VLOOKUP($A1005,'Hospitalisation Details'!$A:$K,8,FALSE)</f>
        <v>tier - 2</v>
      </c>
      <c r="N1005" t="str">
        <f>VLOOKUP($A1005,'Hospitalisation Details'!$A:$K,9,FALSE)</f>
        <v>R1021</v>
      </c>
      <c r="O1005">
        <f>VLOOKUP($A1005,'Hospitalisation Details'!$A:$K,10,FALSE)</f>
        <v>26545</v>
      </c>
      <c r="P1005">
        <f>VLOOKUP($A1005,'Hospitalisation Details'!$A:$K,11,FALSE)</f>
        <v>50</v>
      </c>
      <c r="Q1005" t="str">
        <f>VLOOKUP($A1005,'Customer Names'!$A:$E,4,FALSE)</f>
        <v xml:space="preserve"> Ryan M.</v>
      </c>
    </row>
    <row r="1006" spans="1:17" x14ac:dyDescent="0.25">
      <c r="A1006" s="26" t="s">
        <v>1366</v>
      </c>
      <c r="B1006" s="47">
        <f>VLOOKUP($A1006,'Medical Examinations'!$A:$J,2,FALSE)</f>
        <v>25.934999999999999</v>
      </c>
      <c r="C1006" s="47">
        <f>VLOOKUP($A1006,'Medical Examinations'!$A:$J,3,FALSE)</f>
        <v>5.96</v>
      </c>
      <c r="D1006" s="26" t="str">
        <f>VLOOKUP($A1006,'Medical Examinations'!$A:$J,4,FALSE)</f>
        <v>yes</v>
      </c>
      <c r="E1006" s="26" t="str">
        <f>VLOOKUP($A1006,'Medical Examinations'!$A:$J,5,FALSE)</f>
        <v>No</v>
      </c>
      <c r="F1006" s="26" t="str">
        <f>VLOOKUP($A1006,'Medical Examinations'!$A:$J,6,FALSE)</f>
        <v>No</v>
      </c>
      <c r="G1006" s="26">
        <f>VLOOKUP($A1006,'Medical Examinations'!$A:$J,7,FALSE)</f>
        <v>2</v>
      </c>
      <c r="H1006" s="26" t="str">
        <f>VLOOKUP($A1006,'Medical Examinations'!$A:$J,8,FALSE)</f>
        <v>No</v>
      </c>
      <c r="I1006" s="26" t="str">
        <f>VLOOKUP($A1006,'Medical Examinations'!$A:$J,9,FALSE)</f>
        <v>Overweight</v>
      </c>
      <c r="J1006" s="26" t="str">
        <f>VLOOKUP($A1006,'Medical Examinations'!$A:$J,10,FALSE)</f>
        <v>Prediabetes</v>
      </c>
      <c r="K1006">
        <f>VLOOKUP($A1006,'Hospitalisation Details'!$A:$K,6,FALSE)</f>
        <v>11165.42</v>
      </c>
      <c r="L1006" t="str">
        <f>VLOOKUP($A1006,'Hospitalisation Details'!$A:$K,7,FALSE)</f>
        <v>tier - 3</v>
      </c>
      <c r="M1006" t="str">
        <f>VLOOKUP($A1006,'Hospitalisation Details'!$A:$K,8,FALSE)</f>
        <v>tier - 1</v>
      </c>
      <c r="N1006" t="str">
        <f>VLOOKUP($A1006,'Hospitalisation Details'!$A:$K,9,FALSE)</f>
        <v>R1016</v>
      </c>
      <c r="O1006">
        <f>VLOOKUP($A1006,'Hospitalisation Details'!$A:$K,10,FALSE)</f>
        <v>24325</v>
      </c>
      <c r="P1006">
        <f>VLOOKUP($A1006,'Hospitalisation Details'!$A:$K,11,FALSE)</f>
        <v>56</v>
      </c>
      <c r="Q1006" t="str">
        <f>VLOOKUP($A1006,'Customer Names'!$A:$E,4,FALSE)</f>
        <v xml:space="preserve"> Thomas</v>
      </c>
    </row>
    <row r="1007" spans="1:17" x14ac:dyDescent="0.25">
      <c r="A1007" s="23" t="s">
        <v>1365</v>
      </c>
      <c r="B1007" s="48">
        <f>VLOOKUP($A1007,'Medical Examinations'!$A:$J,2,FALSE)</f>
        <v>35.9</v>
      </c>
      <c r="C1007" s="48">
        <f>VLOOKUP($A1007,'Medical Examinations'!$A:$J,3,FALSE)</f>
        <v>4.8499999999999996</v>
      </c>
      <c r="D1007" s="23" t="str">
        <f>VLOOKUP($A1007,'Medical Examinations'!$A:$J,4,FALSE)</f>
        <v>yes</v>
      </c>
      <c r="E1007" s="23" t="str">
        <f>VLOOKUP($A1007,'Medical Examinations'!$A:$J,5,FALSE)</f>
        <v>No</v>
      </c>
      <c r="F1007" s="23" t="str">
        <f>VLOOKUP($A1007,'Medical Examinations'!$A:$J,6,FALSE)</f>
        <v>Yes</v>
      </c>
      <c r="G1007" s="23">
        <f>VLOOKUP($A1007,'Medical Examinations'!$A:$J,7,FALSE)</f>
        <v>1</v>
      </c>
      <c r="H1007" s="23" t="str">
        <f>VLOOKUP($A1007,'Medical Examinations'!$A:$J,8,FALSE)</f>
        <v>No</v>
      </c>
      <c r="I1007" s="23" t="str">
        <f>VLOOKUP($A1007,'Medical Examinations'!$A:$J,9,FALSE)</f>
        <v>Obesity</v>
      </c>
      <c r="J1007" s="23" t="str">
        <f>VLOOKUP($A1007,'Medical Examinations'!$A:$J,10,FALSE)</f>
        <v>Normal</v>
      </c>
      <c r="K1007">
        <f>VLOOKUP($A1007,'Hospitalisation Details'!$A:$K,6,FALSE)</f>
        <v>11163.57</v>
      </c>
      <c r="L1007" t="str">
        <f>VLOOKUP($A1007,'Hospitalisation Details'!$A:$K,7,FALSE)</f>
        <v>tier - 3</v>
      </c>
      <c r="M1007" t="str">
        <f>VLOOKUP($A1007,'Hospitalisation Details'!$A:$K,8,FALSE)</f>
        <v>tier - 2</v>
      </c>
      <c r="N1007" t="str">
        <f>VLOOKUP($A1007,'Hospitalisation Details'!$A:$K,9,FALSE)</f>
        <v>R1011</v>
      </c>
      <c r="O1007">
        <f>VLOOKUP($A1007,'Hospitalisation Details'!$A:$K,10,FALSE)</f>
        <v>25379</v>
      </c>
      <c r="P1007">
        <f>VLOOKUP($A1007,'Hospitalisation Details'!$A:$K,11,FALSE)</f>
        <v>53</v>
      </c>
      <c r="Q1007" t="str">
        <f>VLOOKUP($A1007,'Customer Names'!$A:$E,4,FALSE)</f>
        <v xml:space="preserve"> Amanda N.</v>
      </c>
    </row>
    <row r="1008" spans="1:17" x14ac:dyDescent="0.25">
      <c r="A1008" s="26" t="s">
        <v>1364</v>
      </c>
      <c r="B1008" s="47">
        <f>VLOOKUP($A1008,'Medical Examinations'!$A:$J,2,FALSE)</f>
        <v>26.7</v>
      </c>
      <c r="C1008" s="47">
        <f>VLOOKUP($A1008,'Medical Examinations'!$A:$J,3,FALSE)</f>
        <v>5.09</v>
      </c>
      <c r="D1008" s="26" t="str">
        <f>VLOOKUP($A1008,'Medical Examinations'!$A:$J,4,FALSE)</f>
        <v>yes</v>
      </c>
      <c r="E1008" s="26" t="str">
        <f>VLOOKUP($A1008,'Medical Examinations'!$A:$J,5,FALSE)</f>
        <v>No</v>
      </c>
      <c r="F1008" s="26" t="str">
        <f>VLOOKUP($A1008,'Medical Examinations'!$A:$J,6,FALSE)</f>
        <v>Yes</v>
      </c>
      <c r="G1008" s="26">
        <f>VLOOKUP($A1008,'Medical Examinations'!$A:$J,7,FALSE)</f>
        <v>1</v>
      </c>
      <c r="H1008" s="26" t="str">
        <f>VLOOKUP($A1008,'Medical Examinations'!$A:$J,8,FALSE)</f>
        <v>No</v>
      </c>
      <c r="I1008" s="26" t="str">
        <f>VLOOKUP($A1008,'Medical Examinations'!$A:$J,9,FALSE)</f>
        <v>Overweight</v>
      </c>
      <c r="J1008" s="26" t="str">
        <f>VLOOKUP($A1008,'Medical Examinations'!$A:$J,10,FALSE)</f>
        <v>Normal</v>
      </c>
      <c r="K1008">
        <f>VLOOKUP($A1008,'Hospitalisation Details'!$A:$K,6,FALSE)</f>
        <v>11150.78</v>
      </c>
      <c r="L1008" t="str">
        <f>VLOOKUP($A1008,'Hospitalisation Details'!$A:$K,7,FALSE)</f>
        <v>tier - 3</v>
      </c>
      <c r="M1008" t="str">
        <f>VLOOKUP($A1008,'Hospitalisation Details'!$A:$K,8,FALSE)</f>
        <v>tier - 2</v>
      </c>
      <c r="N1008" t="str">
        <f>VLOOKUP($A1008,'Hospitalisation Details'!$A:$K,9,FALSE)</f>
        <v>R1011</v>
      </c>
      <c r="O1008">
        <f>VLOOKUP($A1008,'Hospitalisation Details'!$A:$K,10,FALSE)</f>
        <v>25537</v>
      </c>
      <c r="P1008">
        <f>VLOOKUP($A1008,'Hospitalisation Details'!$A:$K,11,FALSE)</f>
        <v>53</v>
      </c>
      <c r="Q1008" t="str">
        <f>VLOOKUP($A1008,'Customer Names'!$A:$E,4,FALSE)</f>
        <v xml:space="preserve"> Teresa P.</v>
      </c>
    </row>
    <row r="1009" spans="1:17" x14ac:dyDescent="0.25">
      <c r="A1009" s="23" t="s">
        <v>1363</v>
      </c>
      <c r="B1009" s="48">
        <f>VLOOKUP($A1009,'Medical Examinations'!$A:$J,2,FALSE)</f>
        <v>33.71</v>
      </c>
      <c r="C1009" s="48">
        <f>VLOOKUP($A1009,'Medical Examinations'!$A:$J,3,FALSE)</f>
        <v>4.9400000000000004</v>
      </c>
      <c r="D1009" s="23" t="str">
        <f>VLOOKUP($A1009,'Medical Examinations'!$A:$J,4,FALSE)</f>
        <v>No</v>
      </c>
      <c r="E1009" s="23" t="str">
        <f>VLOOKUP($A1009,'Medical Examinations'!$A:$J,5,FALSE)</f>
        <v>No</v>
      </c>
      <c r="F1009" s="23" t="str">
        <f>VLOOKUP($A1009,'Medical Examinations'!$A:$J,6,FALSE)</f>
        <v>No</v>
      </c>
      <c r="G1009" s="23">
        <f>VLOOKUP($A1009,'Medical Examinations'!$A:$J,7,FALSE)</f>
        <v>0</v>
      </c>
      <c r="H1009" s="23" t="str">
        <f>VLOOKUP($A1009,'Medical Examinations'!$A:$J,8,FALSE)</f>
        <v>No</v>
      </c>
      <c r="I1009" s="23" t="str">
        <f>VLOOKUP($A1009,'Medical Examinations'!$A:$J,9,FALSE)</f>
        <v>Obesity</v>
      </c>
      <c r="J1009" s="23" t="str">
        <f>VLOOKUP($A1009,'Medical Examinations'!$A:$J,10,FALSE)</f>
        <v>Normal</v>
      </c>
      <c r="K1009">
        <f>VLOOKUP($A1009,'Hospitalisation Details'!$A:$K,6,FALSE)</f>
        <v>11103.33</v>
      </c>
      <c r="L1009" t="str">
        <f>VLOOKUP($A1009,'Hospitalisation Details'!$A:$K,7,FALSE)</f>
        <v>tier - 3</v>
      </c>
      <c r="M1009" t="str">
        <f>VLOOKUP($A1009,'Hospitalisation Details'!$A:$K,8,FALSE)</f>
        <v>tier - 1</v>
      </c>
      <c r="N1009" t="str">
        <f>VLOOKUP($A1009,'Hospitalisation Details'!$A:$K,9,FALSE)</f>
        <v>R1021</v>
      </c>
      <c r="O1009">
        <f>VLOOKUP($A1009,'Hospitalisation Details'!$A:$K,10,FALSE)</f>
        <v>29453</v>
      </c>
      <c r="P1009">
        <f>VLOOKUP($A1009,'Hospitalisation Details'!$A:$K,11,FALSE)</f>
        <v>42</v>
      </c>
      <c r="Q1009" t="str">
        <f>VLOOKUP($A1009,'Customer Names'!$A:$E,4,FALSE)</f>
        <v xml:space="preserve"> Dorian</v>
      </c>
    </row>
    <row r="1010" spans="1:17" x14ac:dyDescent="0.25">
      <c r="A1010" s="26" t="s">
        <v>1362</v>
      </c>
      <c r="B1010" s="47">
        <f>VLOOKUP($A1010,'Medical Examinations'!$A:$J,2,FALSE)</f>
        <v>41.91</v>
      </c>
      <c r="C1010" s="47">
        <f>VLOOKUP($A1010,'Medical Examinations'!$A:$J,3,FALSE)</f>
        <v>4.92</v>
      </c>
      <c r="D1010" s="26" t="str">
        <f>VLOOKUP($A1010,'Medical Examinations'!$A:$J,4,FALSE)</f>
        <v>yes</v>
      </c>
      <c r="E1010" s="26" t="str">
        <f>VLOOKUP($A1010,'Medical Examinations'!$A:$J,5,FALSE)</f>
        <v>No</v>
      </c>
      <c r="F1010" s="26" t="str">
        <f>VLOOKUP($A1010,'Medical Examinations'!$A:$J,6,FALSE)</f>
        <v>No</v>
      </c>
      <c r="G1010" s="26">
        <f>VLOOKUP($A1010,'Medical Examinations'!$A:$J,7,FALSE)</f>
        <v>2</v>
      </c>
      <c r="H1010" s="26" t="str">
        <f>VLOOKUP($A1010,'Medical Examinations'!$A:$J,8,FALSE)</f>
        <v>No</v>
      </c>
      <c r="I1010" s="26" t="str">
        <f>VLOOKUP($A1010,'Medical Examinations'!$A:$J,9,FALSE)</f>
        <v>Obesity</v>
      </c>
      <c r="J1010" s="26" t="str">
        <f>VLOOKUP($A1010,'Medical Examinations'!$A:$J,10,FALSE)</f>
        <v>Normal</v>
      </c>
      <c r="K1010">
        <f>VLOOKUP($A1010,'Hospitalisation Details'!$A:$K,6,FALSE)</f>
        <v>11093.62</v>
      </c>
      <c r="L1010" t="str">
        <f>VLOOKUP($A1010,'Hospitalisation Details'!$A:$K,7,FALSE)</f>
        <v>tier - 3</v>
      </c>
      <c r="M1010" t="str">
        <f>VLOOKUP($A1010,'Hospitalisation Details'!$A:$K,8,FALSE)</f>
        <v>tier - 1</v>
      </c>
      <c r="N1010" t="str">
        <f>VLOOKUP($A1010,'Hospitalisation Details'!$A:$K,9,FALSE)</f>
        <v>R1013</v>
      </c>
      <c r="O1010">
        <f>VLOOKUP($A1010,'Hospitalisation Details'!$A:$K,10,FALSE)</f>
        <v>24293</v>
      </c>
      <c r="P1010">
        <f>VLOOKUP($A1010,'Hospitalisation Details'!$A:$K,11,FALSE)</f>
        <v>56</v>
      </c>
      <c r="Q1010" t="str">
        <f>VLOOKUP($A1010,'Customer Names'!$A:$E,4,FALSE)</f>
        <v xml:space="preserve"> Amy</v>
      </c>
    </row>
    <row r="1011" spans="1:17" x14ac:dyDescent="0.25">
      <c r="A1011" s="23" t="s">
        <v>1361</v>
      </c>
      <c r="B1011" s="48">
        <f>VLOOKUP($A1011,'Medical Examinations'!$A:$J,2,FALSE)</f>
        <v>39.82</v>
      </c>
      <c r="C1011" s="48">
        <f>VLOOKUP($A1011,'Medical Examinations'!$A:$J,3,FALSE)</f>
        <v>6.05</v>
      </c>
      <c r="D1011" s="23" t="str">
        <f>VLOOKUP($A1011,'Medical Examinations'!$A:$J,4,FALSE)</f>
        <v>yes</v>
      </c>
      <c r="E1011" s="23" t="str">
        <f>VLOOKUP($A1011,'Medical Examinations'!$A:$J,5,FALSE)</f>
        <v>No</v>
      </c>
      <c r="F1011" s="23" t="str">
        <f>VLOOKUP($A1011,'Medical Examinations'!$A:$J,6,FALSE)</f>
        <v>No</v>
      </c>
      <c r="G1011" s="23">
        <f>VLOOKUP($A1011,'Medical Examinations'!$A:$J,7,FALSE)</f>
        <v>2</v>
      </c>
      <c r="H1011" s="23" t="str">
        <f>VLOOKUP($A1011,'Medical Examinations'!$A:$J,8,FALSE)</f>
        <v>No</v>
      </c>
      <c r="I1011" s="23" t="str">
        <f>VLOOKUP($A1011,'Medical Examinations'!$A:$J,9,FALSE)</f>
        <v>Obesity</v>
      </c>
      <c r="J1011" s="23" t="str">
        <f>VLOOKUP($A1011,'Medical Examinations'!$A:$J,10,FALSE)</f>
        <v>Prediabetes</v>
      </c>
      <c r="K1011">
        <f>VLOOKUP($A1011,'Hospitalisation Details'!$A:$K,6,FALSE)</f>
        <v>11090.72</v>
      </c>
      <c r="L1011" t="str">
        <f>VLOOKUP($A1011,'Hospitalisation Details'!$A:$K,7,FALSE)</f>
        <v>tier - 3</v>
      </c>
      <c r="M1011" t="str">
        <f>VLOOKUP($A1011,'Hospitalisation Details'!$A:$K,8,FALSE)</f>
        <v>tier - 1</v>
      </c>
      <c r="N1011" t="str">
        <f>VLOOKUP($A1011,'Hospitalisation Details'!$A:$K,9,FALSE)</f>
        <v>R1013</v>
      </c>
      <c r="O1011">
        <f>VLOOKUP($A1011,'Hospitalisation Details'!$A:$K,10,FALSE)</f>
        <v>24359</v>
      </c>
      <c r="P1011">
        <f>VLOOKUP($A1011,'Hospitalisation Details'!$A:$K,11,FALSE)</f>
        <v>56</v>
      </c>
      <c r="Q1011" t="str">
        <f>VLOOKUP($A1011,'Customer Names'!$A:$E,4,FALSE)</f>
        <v xml:space="preserve"> Aberu</v>
      </c>
    </row>
    <row r="1012" spans="1:17" x14ac:dyDescent="0.25">
      <c r="A1012" s="26" t="s">
        <v>1360</v>
      </c>
      <c r="B1012" s="47">
        <f>VLOOKUP($A1012,'Medical Examinations'!$A:$J,2,FALSE)</f>
        <v>28.12</v>
      </c>
      <c r="C1012" s="47">
        <f>VLOOKUP($A1012,'Medical Examinations'!$A:$J,3,FALSE)</f>
        <v>4.67</v>
      </c>
      <c r="D1012" s="26" t="str">
        <f>VLOOKUP($A1012,'Medical Examinations'!$A:$J,4,FALSE)</f>
        <v>No</v>
      </c>
      <c r="E1012" s="26" t="str">
        <f>VLOOKUP($A1012,'Medical Examinations'!$A:$J,5,FALSE)</f>
        <v>No</v>
      </c>
      <c r="F1012" s="26" t="str">
        <f>VLOOKUP($A1012,'Medical Examinations'!$A:$J,6,FALSE)</f>
        <v>No</v>
      </c>
      <c r="G1012" s="26">
        <f>VLOOKUP($A1012,'Medical Examinations'!$A:$J,7,FALSE)</f>
        <v>2</v>
      </c>
      <c r="H1012" s="26" t="str">
        <f>VLOOKUP($A1012,'Medical Examinations'!$A:$J,8,FALSE)</f>
        <v>No</v>
      </c>
      <c r="I1012" s="26" t="str">
        <f>VLOOKUP($A1012,'Medical Examinations'!$A:$J,9,FALSE)</f>
        <v>Overweight</v>
      </c>
      <c r="J1012" s="26" t="str">
        <f>VLOOKUP($A1012,'Medical Examinations'!$A:$J,10,FALSE)</f>
        <v>Normal</v>
      </c>
      <c r="K1012">
        <f>VLOOKUP($A1012,'Hospitalisation Details'!$A:$K,6,FALSE)</f>
        <v>11085.59</v>
      </c>
      <c r="L1012" t="str">
        <f>VLOOKUP($A1012,'Hospitalisation Details'!$A:$K,7,FALSE)</f>
        <v>tier - 3</v>
      </c>
      <c r="M1012" t="str">
        <f>VLOOKUP($A1012,'Hospitalisation Details'!$A:$K,8,FALSE)</f>
        <v>tier - 2</v>
      </c>
      <c r="N1012" t="str">
        <f>VLOOKUP($A1012,'Hospitalisation Details'!$A:$K,9,FALSE)</f>
        <v>R1012</v>
      </c>
      <c r="O1012">
        <f>VLOOKUP($A1012,'Hospitalisation Details'!$A:$K,10,FALSE)</f>
        <v>26579</v>
      </c>
      <c r="P1012">
        <f>VLOOKUP($A1012,'Hospitalisation Details'!$A:$K,11,FALSE)</f>
        <v>50</v>
      </c>
      <c r="Q1012" t="str">
        <f>VLOOKUP($A1012,'Customer Names'!$A:$E,4,FALSE)</f>
        <v xml:space="preserve"> Ashley</v>
      </c>
    </row>
    <row r="1013" spans="1:17" x14ac:dyDescent="0.25">
      <c r="A1013" s="23" t="s">
        <v>1359</v>
      </c>
      <c r="B1013" s="48">
        <f>VLOOKUP($A1013,'Medical Examinations'!$A:$J,2,FALSE)</f>
        <v>26.98</v>
      </c>
      <c r="C1013" s="48">
        <f>VLOOKUP($A1013,'Medical Examinations'!$A:$J,3,FALSE)</f>
        <v>9.81</v>
      </c>
      <c r="D1013" s="23" t="str">
        <f>VLOOKUP($A1013,'Medical Examinations'!$A:$J,4,FALSE)</f>
        <v>yes</v>
      </c>
      <c r="E1013" s="23" t="str">
        <f>VLOOKUP($A1013,'Medical Examinations'!$A:$J,5,FALSE)</f>
        <v>No</v>
      </c>
      <c r="F1013" s="23" t="str">
        <f>VLOOKUP($A1013,'Medical Examinations'!$A:$J,6,FALSE)</f>
        <v>No</v>
      </c>
      <c r="G1013" s="23">
        <f>VLOOKUP($A1013,'Medical Examinations'!$A:$J,7,FALSE)</f>
        <v>0</v>
      </c>
      <c r="H1013" s="23" t="str">
        <f>VLOOKUP($A1013,'Medical Examinations'!$A:$J,8,FALSE)</f>
        <v>No</v>
      </c>
      <c r="I1013" s="23" t="str">
        <f>VLOOKUP($A1013,'Medical Examinations'!$A:$J,9,FALSE)</f>
        <v>Overweight</v>
      </c>
      <c r="J1013" s="23" t="str">
        <f>VLOOKUP($A1013,'Medical Examinations'!$A:$J,10,FALSE)</f>
        <v>Diabetes</v>
      </c>
      <c r="K1013">
        <f>VLOOKUP($A1013,'Hospitalisation Details'!$A:$K,6,FALSE)</f>
        <v>11082.58</v>
      </c>
      <c r="L1013" t="str">
        <f>VLOOKUP($A1013,'Hospitalisation Details'!$A:$K,7,FALSE)</f>
        <v>tier - 3</v>
      </c>
      <c r="M1013" t="str">
        <f>VLOOKUP($A1013,'Hospitalisation Details'!$A:$K,8,FALSE)</f>
        <v>tier - 2</v>
      </c>
      <c r="N1013" t="str">
        <f>VLOOKUP($A1013,'Hospitalisation Details'!$A:$K,9,FALSE)</f>
        <v>R1012</v>
      </c>
      <c r="O1013">
        <f>VLOOKUP($A1013,'Hospitalisation Details'!$A:$K,10,FALSE)</f>
        <v>24719</v>
      </c>
      <c r="P1013">
        <f>VLOOKUP($A1013,'Hospitalisation Details'!$A:$K,11,FALSE)</f>
        <v>55</v>
      </c>
      <c r="Q1013" t="str">
        <f>VLOOKUP($A1013,'Customer Names'!$A:$E,4,FALSE)</f>
        <v xml:space="preserve"> Anna E</v>
      </c>
    </row>
    <row r="1014" spans="1:17" x14ac:dyDescent="0.25">
      <c r="A1014" s="26" t="s">
        <v>1358</v>
      </c>
      <c r="B1014" s="47">
        <f>VLOOKUP($A1014,'Medical Examinations'!$A:$J,2,FALSE)</f>
        <v>27.2</v>
      </c>
      <c r="C1014" s="47">
        <f>VLOOKUP($A1014,'Medical Examinations'!$A:$J,3,FALSE)</f>
        <v>6.06</v>
      </c>
      <c r="D1014" s="26" t="str">
        <f>VLOOKUP($A1014,'Medical Examinations'!$A:$J,4,FALSE)</f>
        <v>yes</v>
      </c>
      <c r="E1014" s="26" t="str">
        <f>VLOOKUP($A1014,'Medical Examinations'!$A:$J,5,FALSE)</f>
        <v>No</v>
      </c>
      <c r="F1014" s="26" t="str">
        <f>VLOOKUP($A1014,'Medical Examinations'!$A:$J,6,FALSE)</f>
        <v>No</v>
      </c>
      <c r="G1014" s="26">
        <f>VLOOKUP($A1014,'Medical Examinations'!$A:$J,7,FALSE)</f>
        <v>2</v>
      </c>
      <c r="H1014" s="26" t="str">
        <f>VLOOKUP($A1014,'Medical Examinations'!$A:$J,8,FALSE)</f>
        <v>No</v>
      </c>
      <c r="I1014" s="26" t="str">
        <f>VLOOKUP($A1014,'Medical Examinations'!$A:$J,9,FALSE)</f>
        <v>Overweight</v>
      </c>
      <c r="J1014" s="26" t="str">
        <f>VLOOKUP($A1014,'Medical Examinations'!$A:$J,10,FALSE)</f>
        <v>Prediabetes</v>
      </c>
      <c r="K1014">
        <f>VLOOKUP($A1014,'Hospitalisation Details'!$A:$K,6,FALSE)</f>
        <v>11073.18</v>
      </c>
      <c r="L1014" t="str">
        <f>VLOOKUP($A1014,'Hospitalisation Details'!$A:$K,7,FALSE)</f>
        <v>tier - 3</v>
      </c>
      <c r="M1014" t="str">
        <f>VLOOKUP($A1014,'Hospitalisation Details'!$A:$K,8,FALSE)</f>
        <v>tier - 3</v>
      </c>
      <c r="N1014" t="str">
        <f>VLOOKUP($A1014,'Hospitalisation Details'!$A:$K,9,FALSE)</f>
        <v>R1011</v>
      </c>
      <c r="O1014">
        <f>VLOOKUP($A1014,'Hospitalisation Details'!$A:$K,10,FALSE)</f>
        <v>24431</v>
      </c>
      <c r="P1014">
        <f>VLOOKUP($A1014,'Hospitalisation Details'!$A:$K,11,FALSE)</f>
        <v>56</v>
      </c>
      <c r="Q1014" t="str">
        <f>VLOOKUP($A1014,'Customer Names'!$A:$E,4,FALSE)</f>
        <v xml:space="preserve"> Tania K.</v>
      </c>
    </row>
    <row r="1015" spans="1:17" x14ac:dyDescent="0.25">
      <c r="A1015" s="23" t="s">
        <v>1357</v>
      </c>
      <c r="B1015" s="48">
        <f>VLOOKUP($A1015,'Medical Examinations'!$A:$J,2,FALSE)</f>
        <v>25.3</v>
      </c>
      <c r="C1015" s="48">
        <f>VLOOKUP($A1015,'Medical Examinations'!$A:$J,3,FALSE)</f>
        <v>5.19</v>
      </c>
      <c r="D1015" s="23" t="str">
        <f>VLOOKUP($A1015,'Medical Examinations'!$A:$J,4,FALSE)</f>
        <v>yes</v>
      </c>
      <c r="E1015" s="23" t="str">
        <f>VLOOKUP($A1015,'Medical Examinations'!$A:$J,5,FALSE)</f>
        <v>No</v>
      </c>
      <c r="F1015" s="23" t="str">
        <f>VLOOKUP($A1015,'Medical Examinations'!$A:$J,6,FALSE)</f>
        <v>No</v>
      </c>
      <c r="G1015" s="23">
        <f>VLOOKUP($A1015,'Medical Examinations'!$A:$J,7,FALSE)</f>
        <v>2</v>
      </c>
      <c r="H1015" s="23" t="str">
        <f>VLOOKUP($A1015,'Medical Examinations'!$A:$J,8,FALSE)</f>
        <v>No</v>
      </c>
      <c r="I1015" s="23" t="str">
        <f>VLOOKUP($A1015,'Medical Examinations'!$A:$J,9,FALSE)</f>
        <v>Overweight</v>
      </c>
      <c r="J1015" s="23" t="str">
        <f>VLOOKUP($A1015,'Medical Examinations'!$A:$J,10,FALSE)</f>
        <v>Normal</v>
      </c>
      <c r="K1015">
        <f>VLOOKUP($A1015,'Hospitalisation Details'!$A:$K,6,FALSE)</f>
        <v>11070.54</v>
      </c>
      <c r="L1015" t="str">
        <f>VLOOKUP($A1015,'Hospitalisation Details'!$A:$K,7,FALSE)</f>
        <v>tier - 3</v>
      </c>
      <c r="M1015" t="str">
        <f>VLOOKUP($A1015,'Hospitalisation Details'!$A:$K,8,FALSE)</f>
        <v>tier - 3</v>
      </c>
      <c r="N1015" t="str">
        <f>VLOOKUP($A1015,'Hospitalisation Details'!$A:$K,9,FALSE)</f>
        <v>R1011</v>
      </c>
      <c r="O1015">
        <f>VLOOKUP($A1015,'Hospitalisation Details'!$A:$K,10,FALSE)</f>
        <v>24418</v>
      </c>
      <c r="P1015">
        <f>VLOOKUP($A1015,'Hospitalisation Details'!$A:$K,11,FALSE)</f>
        <v>56</v>
      </c>
      <c r="Q1015" t="str">
        <f>VLOOKUP($A1015,'Customer Names'!$A:$E,4,FALSE)</f>
        <v xml:space="preserve"> Ashley E</v>
      </c>
    </row>
    <row r="1016" spans="1:17" x14ac:dyDescent="0.25">
      <c r="A1016" s="26" t="s">
        <v>1356</v>
      </c>
      <c r="B1016" s="47">
        <f>VLOOKUP($A1016,'Medical Examinations'!$A:$J,2,FALSE)</f>
        <v>30.25</v>
      </c>
      <c r="C1016" s="47">
        <f>VLOOKUP($A1016,'Medical Examinations'!$A:$J,3,FALSE)</f>
        <v>10.16</v>
      </c>
      <c r="D1016" s="26" t="str">
        <f>VLOOKUP($A1016,'Medical Examinations'!$A:$J,4,FALSE)</f>
        <v>No</v>
      </c>
      <c r="E1016" s="26" t="str">
        <f>VLOOKUP($A1016,'Medical Examinations'!$A:$J,5,FALSE)</f>
        <v>No</v>
      </c>
      <c r="F1016" s="26" t="str">
        <f>VLOOKUP($A1016,'Medical Examinations'!$A:$J,6,FALSE)</f>
        <v>No</v>
      </c>
      <c r="G1016" s="26">
        <f>VLOOKUP($A1016,'Medical Examinations'!$A:$J,7,FALSE)</f>
        <v>0</v>
      </c>
      <c r="H1016" s="26" t="str">
        <f>VLOOKUP($A1016,'Medical Examinations'!$A:$J,8,FALSE)</f>
        <v>No</v>
      </c>
      <c r="I1016" s="26" t="str">
        <f>VLOOKUP($A1016,'Medical Examinations'!$A:$J,9,FALSE)</f>
        <v>Obesity</v>
      </c>
      <c r="J1016" s="26" t="str">
        <f>VLOOKUP($A1016,'Medical Examinations'!$A:$J,10,FALSE)</f>
        <v>Diabetes</v>
      </c>
      <c r="K1016">
        <f>VLOOKUP($A1016,'Hospitalisation Details'!$A:$K,6,FALSE)</f>
        <v>11068.77</v>
      </c>
      <c r="L1016" t="str">
        <f>VLOOKUP($A1016,'Hospitalisation Details'!$A:$K,7,FALSE)</f>
        <v>tier - 3</v>
      </c>
      <c r="M1016" t="str">
        <f>VLOOKUP($A1016,'Hospitalisation Details'!$A:$K,8,FALSE)</f>
        <v>tier - 2</v>
      </c>
      <c r="N1016" t="str">
        <f>VLOOKUP($A1016,'Hospitalisation Details'!$A:$K,9,FALSE)</f>
        <v>R1012</v>
      </c>
      <c r="O1016">
        <f>VLOOKUP($A1016,'Hospitalisation Details'!$A:$K,10,FALSE)</f>
        <v>26246</v>
      </c>
      <c r="P1016">
        <f>VLOOKUP($A1016,'Hospitalisation Details'!$A:$K,11,FALSE)</f>
        <v>51</v>
      </c>
      <c r="Q1016" t="str">
        <f>VLOOKUP($A1016,'Customer Names'!$A:$E,4,FALSE)</f>
        <v xml:space="preserve"> Aleksandra</v>
      </c>
    </row>
    <row r="1017" spans="1:17" x14ac:dyDescent="0.25">
      <c r="A1017" s="23" t="s">
        <v>1355</v>
      </c>
      <c r="B1017" s="48">
        <f>VLOOKUP($A1017,'Medical Examinations'!$A:$J,2,FALSE)</f>
        <v>54</v>
      </c>
      <c r="C1017" s="48">
        <f>VLOOKUP($A1017,'Medical Examinations'!$A:$J,3,FALSE)</f>
        <v>4.68</v>
      </c>
      <c r="D1017" s="23" t="str">
        <f>VLOOKUP($A1017,'Medical Examinations'!$A:$J,4,FALSE)</f>
        <v>yes</v>
      </c>
      <c r="E1017" s="23" t="str">
        <f>VLOOKUP($A1017,'Medical Examinations'!$A:$J,5,FALSE)</f>
        <v>yes</v>
      </c>
      <c r="F1017" s="23" t="str">
        <f>VLOOKUP($A1017,'Medical Examinations'!$A:$J,6,FALSE)</f>
        <v>No</v>
      </c>
      <c r="G1017" s="23">
        <f>VLOOKUP($A1017,'Medical Examinations'!$A:$J,7,FALSE)</f>
        <v>2</v>
      </c>
      <c r="H1017" s="23" t="str">
        <f>VLOOKUP($A1017,'Medical Examinations'!$A:$J,8,FALSE)</f>
        <v>No</v>
      </c>
      <c r="I1017" s="23" t="str">
        <f>VLOOKUP($A1017,'Medical Examinations'!$A:$J,9,FALSE)</f>
        <v>Obesity</v>
      </c>
      <c r="J1017" s="23" t="str">
        <f>VLOOKUP($A1017,'Medical Examinations'!$A:$J,10,FALSE)</f>
        <v>Normal</v>
      </c>
      <c r="K1017">
        <f>VLOOKUP($A1017,'Hospitalisation Details'!$A:$K,6,FALSE)</f>
        <v>11068.7</v>
      </c>
      <c r="L1017" t="str">
        <f>VLOOKUP($A1017,'Hospitalisation Details'!$A:$K,7,FALSE)</f>
        <v>tier - 3</v>
      </c>
      <c r="M1017" t="str">
        <f>VLOOKUP($A1017,'Hospitalisation Details'!$A:$K,8,FALSE)</f>
        <v>tier - 1</v>
      </c>
      <c r="N1017" t="str">
        <f>VLOOKUP($A1017,'Hospitalisation Details'!$A:$K,9,FALSE)</f>
        <v>R1011</v>
      </c>
      <c r="O1017">
        <f>VLOOKUP($A1017,'Hospitalisation Details'!$A:$K,10,FALSE)</f>
        <v>36787</v>
      </c>
      <c r="P1017">
        <f>VLOOKUP($A1017,'Hospitalisation Details'!$A:$K,11,FALSE)</f>
        <v>22</v>
      </c>
      <c r="Q1017" t="str">
        <f>VLOOKUP($A1017,'Customer Names'!$A:$E,4,FALSE)</f>
        <v xml:space="preserve"> Valery L</v>
      </c>
    </row>
    <row r="1018" spans="1:17" x14ac:dyDescent="0.25">
      <c r="A1018" s="26" t="s">
        <v>1354</v>
      </c>
      <c r="B1018" s="47">
        <f>VLOOKUP($A1018,'Medical Examinations'!$A:$J,2,FALSE)</f>
        <v>51.86</v>
      </c>
      <c r="C1018" s="47">
        <f>VLOOKUP($A1018,'Medical Examinations'!$A:$J,3,FALSE)</f>
        <v>5.32</v>
      </c>
      <c r="D1018" s="26" t="str">
        <f>VLOOKUP($A1018,'Medical Examinations'!$A:$J,4,FALSE)</f>
        <v>yes</v>
      </c>
      <c r="E1018" s="26" t="str">
        <f>VLOOKUP($A1018,'Medical Examinations'!$A:$J,5,FALSE)</f>
        <v>No</v>
      </c>
      <c r="F1018" s="26" t="str">
        <f>VLOOKUP($A1018,'Medical Examinations'!$A:$J,6,FALSE)</f>
        <v>No</v>
      </c>
      <c r="G1018" s="26">
        <f>VLOOKUP($A1018,'Medical Examinations'!$A:$J,7,FALSE)</f>
        <v>0</v>
      </c>
      <c r="H1018" s="26" t="str">
        <f>VLOOKUP($A1018,'Medical Examinations'!$A:$J,8,FALSE)</f>
        <v>No</v>
      </c>
      <c r="I1018" s="26" t="str">
        <f>VLOOKUP($A1018,'Medical Examinations'!$A:$J,9,FALSE)</f>
        <v>Obesity</v>
      </c>
      <c r="J1018" s="26" t="str">
        <f>VLOOKUP($A1018,'Medical Examinations'!$A:$J,10,FALSE)</f>
        <v>Normal</v>
      </c>
      <c r="K1018">
        <f>VLOOKUP($A1018,'Hospitalisation Details'!$A:$K,6,FALSE)</f>
        <v>11046.02</v>
      </c>
      <c r="L1018" t="str">
        <f>VLOOKUP($A1018,'Hospitalisation Details'!$A:$K,7,FALSE)</f>
        <v>tier - 3</v>
      </c>
      <c r="M1018" t="str">
        <f>VLOOKUP($A1018,'Hospitalisation Details'!$A:$K,8,FALSE)</f>
        <v>tier - 1</v>
      </c>
      <c r="N1018" t="str">
        <f>VLOOKUP($A1018,'Hospitalisation Details'!$A:$K,9,FALSE)</f>
        <v>R1026</v>
      </c>
      <c r="O1018">
        <f>VLOOKUP($A1018,'Hospitalisation Details'!$A:$K,10,FALSE)</f>
        <v>37242</v>
      </c>
      <c r="P1018">
        <f>VLOOKUP($A1018,'Hospitalisation Details'!$A:$K,11,FALSE)</f>
        <v>21</v>
      </c>
      <c r="Q1018" t="str">
        <f>VLOOKUP($A1018,'Customer Names'!$A:$E,4,FALSE)</f>
        <v xml:space="preserve"> Joanna G.</v>
      </c>
    </row>
    <row r="1019" spans="1:17" x14ac:dyDescent="0.25">
      <c r="A1019" s="23" t="s">
        <v>1353</v>
      </c>
      <c r="B1019" s="48">
        <f>VLOOKUP($A1019,'Medical Examinations'!$A:$J,2,FALSE)</f>
        <v>31.39</v>
      </c>
      <c r="C1019" s="48">
        <f>VLOOKUP($A1019,'Medical Examinations'!$A:$J,3,FALSE)</f>
        <v>6.99</v>
      </c>
      <c r="D1019" s="23" t="str">
        <f>VLOOKUP($A1019,'Medical Examinations'!$A:$J,4,FALSE)</f>
        <v>No</v>
      </c>
      <c r="E1019" s="23" t="str">
        <f>VLOOKUP($A1019,'Medical Examinations'!$A:$J,5,FALSE)</f>
        <v>No</v>
      </c>
      <c r="F1019" s="23" t="str">
        <f>VLOOKUP($A1019,'Medical Examinations'!$A:$J,6,FALSE)</f>
        <v>No</v>
      </c>
      <c r="G1019" s="23">
        <f>VLOOKUP($A1019,'Medical Examinations'!$A:$J,7,FALSE)</f>
        <v>0</v>
      </c>
      <c r="H1019" s="23" t="str">
        <f>VLOOKUP($A1019,'Medical Examinations'!$A:$J,8,FALSE)</f>
        <v>No</v>
      </c>
      <c r="I1019" s="23" t="str">
        <f>VLOOKUP($A1019,'Medical Examinations'!$A:$J,9,FALSE)</f>
        <v>Obesity</v>
      </c>
      <c r="J1019" s="23" t="str">
        <f>VLOOKUP($A1019,'Medical Examinations'!$A:$J,10,FALSE)</f>
        <v>Diabetes</v>
      </c>
      <c r="K1019">
        <f>VLOOKUP($A1019,'Hospitalisation Details'!$A:$K,6,FALSE)</f>
        <v>11037.85</v>
      </c>
      <c r="L1019" t="str">
        <f>VLOOKUP($A1019,'Hospitalisation Details'!$A:$K,7,FALSE)</f>
        <v>tier - 3</v>
      </c>
      <c r="M1019" t="str">
        <f>VLOOKUP($A1019,'Hospitalisation Details'!$A:$K,8,FALSE)</f>
        <v>tier - 2</v>
      </c>
      <c r="N1019" t="str">
        <f>VLOOKUP($A1019,'Hospitalisation Details'!$A:$K,9,FALSE)</f>
        <v>R1025</v>
      </c>
      <c r="O1019">
        <f>VLOOKUP($A1019,'Hospitalisation Details'!$A:$K,10,FALSE)</f>
        <v>27271</v>
      </c>
      <c r="P1019">
        <f>VLOOKUP($A1019,'Hospitalisation Details'!$A:$K,11,FALSE)</f>
        <v>48</v>
      </c>
      <c r="Q1019" t="str">
        <f>VLOOKUP($A1019,'Customer Names'!$A:$E,4,FALSE)</f>
        <v xml:space="preserve"> Stefanie F.</v>
      </c>
    </row>
    <row r="1020" spans="1:17" x14ac:dyDescent="0.25">
      <c r="A1020" s="26" t="s">
        <v>1352</v>
      </c>
      <c r="B1020" s="47">
        <f>VLOOKUP($A1020,'Medical Examinations'!$A:$J,2,FALSE)</f>
        <v>39.97</v>
      </c>
      <c r="C1020" s="47">
        <f>VLOOKUP($A1020,'Medical Examinations'!$A:$J,3,FALSE)</f>
        <v>5.55</v>
      </c>
      <c r="D1020" s="26" t="str">
        <f>VLOOKUP($A1020,'Medical Examinations'!$A:$J,4,FALSE)</f>
        <v>No</v>
      </c>
      <c r="E1020" s="26" t="str">
        <f>VLOOKUP($A1020,'Medical Examinations'!$A:$J,5,FALSE)</f>
        <v>No</v>
      </c>
      <c r="F1020" s="26" t="str">
        <f>VLOOKUP($A1020,'Medical Examinations'!$A:$J,6,FALSE)</f>
        <v>No</v>
      </c>
      <c r="G1020" s="26">
        <f>VLOOKUP($A1020,'Medical Examinations'!$A:$J,7,FALSE)</f>
        <v>0</v>
      </c>
      <c r="H1020" s="26" t="str">
        <f>VLOOKUP($A1020,'Medical Examinations'!$A:$J,8,FALSE)</f>
        <v>No</v>
      </c>
      <c r="I1020" s="26" t="str">
        <f>VLOOKUP($A1020,'Medical Examinations'!$A:$J,9,FALSE)</f>
        <v>Obesity</v>
      </c>
      <c r="J1020" s="26" t="str">
        <f>VLOOKUP($A1020,'Medical Examinations'!$A:$J,10,FALSE)</f>
        <v>Normal</v>
      </c>
      <c r="K1020">
        <f>VLOOKUP($A1020,'Hospitalisation Details'!$A:$K,6,FALSE)</f>
        <v>11037.51</v>
      </c>
      <c r="L1020" t="str">
        <f>VLOOKUP($A1020,'Hospitalisation Details'!$A:$K,7,FALSE)</f>
        <v>tier - 3</v>
      </c>
      <c r="M1020" t="str">
        <f>VLOOKUP($A1020,'Hospitalisation Details'!$A:$K,8,FALSE)</f>
        <v>tier - 1</v>
      </c>
      <c r="N1020" t="str">
        <f>VLOOKUP($A1020,'Hospitalisation Details'!$A:$K,9,FALSE)</f>
        <v>R1012</v>
      </c>
      <c r="O1020">
        <f>VLOOKUP($A1020,'Hospitalisation Details'!$A:$K,10,FALSE)</f>
        <v>32806</v>
      </c>
      <c r="P1020">
        <f>VLOOKUP($A1020,'Hospitalisation Details'!$A:$K,11,FALSE)</f>
        <v>33</v>
      </c>
      <c r="Q1020" t="str">
        <f>VLOOKUP($A1020,'Customer Names'!$A:$E,4,FALSE)</f>
        <v xml:space="preserve"> Stephen</v>
      </c>
    </row>
    <row r="1021" spans="1:17" x14ac:dyDescent="0.25">
      <c r="A1021" s="23" t="s">
        <v>1351</v>
      </c>
      <c r="B1021" s="48">
        <f>VLOOKUP($A1021,'Medical Examinations'!$A:$J,2,FALSE)</f>
        <v>41.23</v>
      </c>
      <c r="C1021" s="48">
        <f>VLOOKUP($A1021,'Medical Examinations'!$A:$J,3,FALSE)</f>
        <v>6.94</v>
      </c>
      <c r="D1021" s="23" t="str">
        <f>VLOOKUP($A1021,'Medical Examinations'!$A:$J,4,FALSE)</f>
        <v>No</v>
      </c>
      <c r="E1021" s="23" t="str">
        <f>VLOOKUP($A1021,'Medical Examinations'!$A:$J,5,FALSE)</f>
        <v>No</v>
      </c>
      <c r="F1021" s="23" t="str">
        <f>VLOOKUP($A1021,'Medical Examinations'!$A:$J,6,FALSE)</f>
        <v>No</v>
      </c>
      <c r="G1021" s="23">
        <f>VLOOKUP($A1021,'Medical Examinations'!$A:$J,7,FALSE)</f>
        <v>0</v>
      </c>
      <c r="H1021" s="23" t="str">
        <f>VLOOKUP($A1021,'Medical Examinations'!$A:$J,8,FALSE)</f>
        <v>No</v>
      </c>
      <c r="I1021" s="23" t="str">
        <f>VLOOKUP($A1021,'Medical Examinations'!$A:$J,9,FALSE)</f>
        <v>Obesity</v>
      </c>
      <c r="J1021" s="23" t="str">
        <f>VLOOKUP($A1021,'Medical Examinations'!$A:$J,10,FALSE)</f>
        <v>Diabetes</v>
      </c>
      <c r="K1021">
        <f>VLOOKUP($A1021,'Hospitalisation Details'!$A:$K,6,FALSE)</f>
        <v>11033.66</v>
      </c>
      <c r="L1021" t="str">
        <f>VLOOKUP($A1021,'Hospitalisation Details'!$A:$K,7,FALSE)</f>
        <v>tier - 3</v>
      </c>
      <c r="M1021" t="str">
        <f>VLOOKUP($A1021,'Hospitalisation Details'!$A:$K,8,FALSE)</f>
        <v>tier - 3</v>
      </c>
      <c r="N1021" t="str">
        <f>VLOOKUP($A1021,'Hospitalisation Details'!$A:$K,9,FALSE)</f>
        <v>R1012</v>
      </c>
      <c r="O1021">
        <f>VLOOKUP($A1021,'Hospitalisation Details'!$A:$K,10,FALSE)</f>
        <v>27373</v>
      </c>
      <c r="P1021">
        <f>VLOOKUP($A1021,'Hospitalisation Details'!$A:$K,11,FALSE)</f>
        <v>48</v>
      </c>
      <c r="Q1021" t="str">
        <f>VLOOKUP($A1021,'Customer Names'!$A:$E,4,FALSE)</f>
        <v xml:space="preserve"> Liza J.</v>
      </c>
    </row>
    <row r="1022" spans="1:17" x14ac:dyDescent="0.25">
      <c r="A1022" s="26" t="s">
        <v>1350</v>
      </c>
      <c r="B1022" s="47">
        <f>VLOOKUP($A1022,'Medical Examinations'!$A:$J,2,FALSE)</f>
        <v>49.45</v>
      </c>
      <c r="C1022" s="47">
        <f>VLOOKUP($A1022,'Medical Examinations'!$A:$J,3,FALSE)</f>
        <v>4.2</v>
      </c>
      <c r="D1022" s="26" t="str">
        <f>VLOOKUP($A1022,'Medical Examinations'!$A:$J,4,FALSE)</f>
        <v>yes</v>
      </c>
      <c r="E1022" s="26" t="str">
        <f>VLOOKUP($A1022,'Medical Examinations'!$A:$J,5,FALSE)</f>
        <v>No</v>
      </c>
      <c r="F1022" s="26" t="str">
        <f>VLOOKUP($A1022,'Medical Examinations'!$A:$J,6,FALSE)</f>
        <v>No</v>
      </c>
      <c r="G1022" s="26">
        <f>VLOOKUP($A1022,'Medical Examinations'!$A:$J,7,FALSE)</f>
        <v>0</v>
      </c>
      <c r="H1022" s="26" t="str">
        <f>VLOOKUP($A1022,'Medical Examinations'!$A:$J,8,FALSE)</f>
        <v>No</v>
      </c>
      <c r="I1022" s="26" t="str">
        <f>VLOOKUP($A1022,'Medical Examinations'!$A:$J,9,FALSE)</f>
        <v>Obesity</v>
      </c>
      <c r="J1022" s="26" t="str">
        <f>VLOOKUP($A1022,'Medical Examinations'!$A:$J,10,FALSE)</f>
        <v>Normal</v>
      </c>
      <c r="K1022">
        <f>VLOOKUP($A1022,'Hospitalisation Details'!$A:$K,6,FALSE)</f>
        <v>11028.56</v>
      </c>
      <c r="L1022" t="str">
        <f>VLOOKUP($A1022,'Hospitalisation Details'!$A:$K,7,FALSE)</f>
        <v>tier - 3</v>
      </c>
      <c r="M1022" t="str">
        <f>VLOOKUP($A1022,'Hospitalisation Details'!$A:$K,8,FALSE)</f>
        <v>tier - 3</v>
      </c>
      <c r="N1022" t="str">
        <f>VLOOKUP($A1022,'Hospitalisation Details'!$A:$K,9,FALSE)</f>
        <v>R1012</v>
      </c>
      <c r="O1022">
        <f>VLOOKUP($A1022,'Hospitalisation Details'!$A:$K,10,FALSE)</f>
        <v>35267</v>
      </c>
      <c r="P1022">
        <f>VLOOKUP($A1022,'Hospitalisation Details'!$A:$K,11,FALSE)</f>
        <v>26</v>
      </c>
      <c r="Q1022" t="str">
        <f>VLOOKUP($A1022,'Customer Names'!$A:$E,4,FALSE)</f>
        <v xml:space="preserve"> Ian M.</v>
      </c>
    </row>
    <row r="1023" spans="1:17" x14ac:dyDescent="0.25">
      <c r="A1023" s="23" t="s">
        <v>1349</v>
      </c>
      <c r="B1023" s="48">
        <f>VLOOKUP($A1023,'Medical Examinations'!$A:$J,2,FALSE)</f>
        <v>41.04</v>
      </c>
      <c r="C1023" s="48">
        <f>VLOOKUP($A1023,'Medical Examinations'!$A:$J,3,FALSE)</f>
        <v>5.59</v>
      </c>
      <c r="D1023" s="23" t="str">
        <f>VLOOKUP($A1023,'Medical Examinations'!$A:$J,4,FALSE)</f>
        <v>No</v>
      </c>
      <c r="E1023" s="23" t="str">
        <f>VLOOKUP($A1023,'Medical Examinations'!$A:$J,5,FALSE)</f>
        <v>No</v>
      </c>
      <c r="F1023" s="23" t="str">
        <f>VLOOKUP($A1023,'Medical Examinations'!$A:$J,6,FALSE)</f>
        <v>No</v>
      </c>
      <c r="G1023" s="23">
        <f>VLOOKUP($A1023,'Medical Examinations'!$A:$J,7,FALSE)</f>
        <v>0</v>
      </c>
      <c r="H1023" s="23" t="str">
        <f>VLOOKUP($A1023,'Medical Examinations'!$A:$J,8,FALSE)</f>
        <v>No</v>
      </c>
      <c r="I1023" s="23" t="str">
        <f>VLOOKUP($A1023,'Medical Examinations'!$A:$J,9,FALSE)</f>
        <v>Obesity</v>
      </c>
      <c r="J1023" s="23" t="str">
        <f>VLOOKUP($A1023,'Medical Examinations'!$A:$J,10,FALSE)</f>
        <v>Normal</v>
      </c>
      <c r="K1023">
        <f>VLOOKUP($A1023,'Hospitalisation Details'!$A:$K,6,FALSE)</f>
        <v>11018.05</v>
      </c>
      <c r="L1023" t="str">
        <f>VLOOKUP($A1023,'Hospitalisation Details'!$A:$K,7,FALSE)</f>
        <v>tier - 3</v>
      </c>
      <c r="M1023" t="str">
        <f>VLOOKUP($A1023,'Hospitalisation Details'!$A:$K,8,FALSE)</f>
        <v>tier - 2</v>
      </c>
      <c r="N1023" t="str">
        <f>VLOOKUP($A1023,'Hospitalisation Details'!$A:$K,9,FALSE)</f>
        <v>R1012</v>
      </c>
      <c r="O1023">
        <f>VLOOKUP($A1023,'Hospitalisation Details'!$A:$K,10,FALSE)</f>
        <v>33415</v>
      </c>
      <c r="P1023">
        <f>VLOOKUP($A1023,'Hospitalisation Details'!$A:$K,11,FALSE)</f>
        <v>31</v>
      </c>
      <c r="Q1023" t="str">
        <f>VLOOKUP($A1023,'Customer Names'!$A:$E,4,FALSE)</f>
        <v xml:space="preserve"> Claudia L.</v>
      </c>
    </row>
    <row r="1024" spans="1:17" x14ac:dyDescent="0.25">
      <c r="A1024" s="26" t="s">
        <v>1348</v>
      </c>
      <c r="B1024" s="47">
        <f>VLOOKUP($A1024,'Medical Examinations'!$A:$J,2,FALSE)</f>
        <v>27.93</v>
      </c>
      <c r="C1024" s="47">
        <f>VLOOKUP($A1024,'Medical Examinations'!$A:$J,3,FALSE)</f>
        <v>9.9600000000000009</v>
      </c>
      <c r="D1024" s="26" t="str">
        <f>VLOOKUP($A1024,'Medical Examinations'!$A:$J,4,FALSE)</f>
        <v>No</v>
      </c>
      <c r="E1024" s="26" t="str">
        <f>VLOOKUP($A1024,'Medical Examinations'!$A:$J,5,FALSE)</f>
        <v>No</v>
      </c>
      <c r="F1024" s="26" t="str">
        <f>VLOOKUP($A1024,'Medical Examinations'!$A:$J,6,FALSE)</f>
        <v>No</v>
      </c>
      <c r="G1024" s="26">
        <f>VLOOKUP($A1024,'Medical Examinations'!$A:$J,7,FALSE)</f>
        <v>0</v>
      </c>
      <c r="H1024" s="26" t="str">
        <f>VLOOKUP($A1024,'Medical Examinations'!$A:$J,8,FALSE)</f>
        <v>No</v>
      </c>
      <c r="I1024" s="26" t="str">
        <f>VLOOKUP($A1024,'Medical Examinations'!$A:$J,9,FALSE)</f>
        <v>Overweight</v>
      </c>
      <c r="J1024" s="26" t="str">
        <f>VLOOKUP($A1024,'Medical Examinations'!$A:$J,10,FALSE)</f>
        <v>Diabetes</v>
      </c>
      <c r="K1024">
        <f>VLOOKUP($A1024,'Hospitalisation Details'!$A:$K,6,FALSE)</f>
        <v>11015.17</v>
      </c>
      <c r="L1024" t="str">
        <f>VLOOKUP($A1024,'Hospitalisation Details'!$A:$K,7,FALSE)</f>
        <v>tier - 3</v>
      </c>
      <c r="M1024" t="str">
        <f>VLOOKUP($A1024,'Hospitalisation Details'!$A:$K,8,FALSE)</f>
        <v>tier - 1</v>
      </c>
      <c r="N1024" t="str">
        <f>VLOOKUP($A1024,'Hospitalisation Details'!$A:$K,9,FALSE)</f>
        <v>R1012</v>
      </c>
      <c r="O1024">
        <f>VLOOKUP($A1024,'Hospitalisation Details'!$A:$K,10,FALSE)</f>
        <v>27378</v>
      </c>
      <c r="P1024">
        <f>VLOOKUP($A1024,'Hospitalisation Details'!$A:$K,11,FALSE)</f>
        <v>48</v>
      </c>
      <c r="Q1024" t="str">
        <f>VLOOKUP($A1024,'Customer Names'!$A:$E,4,FALSE)</f>
        <v xml:space="preserve"> Jessica M</v>
      </c>
    </row>
    <row r="1025" spans="1:17" x14ac:dyDescent="0.25">
      <c r="A1025" s="23" t="s">
        <v>1347</v>
      </c>
      <c r="B1025" s="48">
        <f>VLOOKUP($A1025,'Medical Examinations'!$A:$J,2,FALSE)</f>
        <v>21.01</v>
      </c>
      <c r="C1025" s="48">
        <f>VLOOKUP($A1025,'Medical Examinations'!$A:$J,3,FALSE)</f>
        <v>7.37</v>
      </c>
      <c r="D1025" s="23" t="str">
        <f>VLOOKUP($A1025,'Medical Examinations'!$A:$J,4,FALSE)</f>
        <v>No</v>
      </c>
      <c r="E1025" s="23" t="str">
        <f>VLOOKUP($A1025,'Medical Examinations'!$A:$J,5,FALSE)</f>
        <v>No</v>
      </c>
      <c r="F1025" s="23" t="str">
        <f>VLOOKUP($A1025,'Medical Examinations'!$A:$J,6,FALSE)</f>
        <v>No</v>
      </c>
      <c r="G1025" s="23">
        <f>VLOOKUP($A1025,'Medical Examinations'!$A:$J,7,FALSE)</f>
        <v>0</v>
      </c>
      <c r="H1025" s="23" t="str">
        <f>VLOOKUP($A1025,'Medical Examinations'!$A:$J,8,FALSE)</f>
        <v>No</v>
      </c>
      <c r="I1025" s="23" t="str">
        <f>VLOOKUP($A1025,'Medical Examinations'!$A:$J,9,FALSE)</f>
        <v>Normal Weight</v>
      </c>
      <c r="J1025" s="23" t="str">
        <f>VLOOKUP($A1025,'Medical Examinations'!$A:$J,10,FALSE)</f>
        <v>Diabetes</v>
      </c>
      <c r="K1025">
        <f>VLOOKUP($A1025,'Hospitalisation Details'!$A:$K,6,FALSE)</f>
        <v>11013.71</v>
      </c>
      <c r="L1025" t="str">
        <f>VLOOKUP($A1025,'Hospitalisation Details'!$A:$K,7,FALSE)</f>
        <v>tier - 3</v>
      </c>
      <c r="M1025" t="str">
        <f>VLOOKUP($A1025,'Hospitalisation Details'!$A:$K,8,FALSE)</f>
        <v>tier - 1</v>
      </c>
      <c r="N1025" t="str">
        <f>VLOOKUP($A1025,'Hospitalisation Details'!$A:$K,9,FALSE)</f>
        <v>R1013</v>
      </c>
      <c r="O1025">
        <f>VLOOKUP($A1025,'Hospitalisation Details'!$A:$K,10,FALSE)</f>
        <v>25135</v>
      </c>
      <c r="P1025">
        <f>VLOOKUP($A1025,'Hospitalisation Details'!$A:$K,11,FALSE)</f>
        <v>54</v>
      </c>
      <c r="Q1025" t="str">
        <f>VLOOKUP($A1025,'Customer Names'!$A:$E,4,FALSE)</f>
        <v xml:space="preserve"> Billy Jr.</v>
      </c>
    </row>
    <row r="1026" spans="1:17" x14ac:dyDescent="0.25">
      <c r="A1026" s="26" t="s">
        <v>1346</v>
      </c>
      <c r="B1026" s="47">
        <f>VLOOKUP($A1026,'Medical Examinations'!$A:$J,2,FALSE)</f>
        <v>52.37</v>
      </c>
      <c r="C1026" s="47">
        <f>VLOOKUP($A1026,'Medical Examinations'!$A:$J,3,FALSE)</f>
        <v>5.0599999999999996</v>
      </c>
      <c r="D1026" s="26" t="str">
        <f>VLOOKUP($A1026,'Medical Examinations'!$A:$J,4,FALSE)</f>
        <v>yes</v>
      </c>
      <c r="E1026" s="26" t="str">
        <f>VLOOKUP($A1026,'Medical Examinations'!$A:$J,5,FALSE)</f>
        <v>yes</v>
      </c>
      <c r="F1026" s="26" t="str">
        <f>VLOOKUP($A1026,'Medical Examinations'!$A:$J,6,FALSE)</f>
        <v>No</v>
      </c>
      <c r="G1026" s="26">
        <f>VLOOKUP($A1026,'Medical Examinations'!$A:$J,7,FALSE)</f>
        <v>2</v>
      </c>
      <c r="H1026" s="26" t="str">
        <f>VLOOKUP($A1026,'Medical Examinations'!$A:$J,8,FALSE)</f>
        <v>No</v>
      </c>
      <c r="I1026" s="26" t="str">
        <f>VLOOKUP($A1026,'Medical Examinations'!$A:$J,9,FALSE)</f>
        <v>Obesity</v>
      </c>
      <c r="J1026" s="26" t="str">
        <f>VLOOKUP($A1026,'Medical Examinations'!$A:$J,10,FALSE)</f>
        <v>Normal</v>
      </c>
      <c r="K1026">
        <f>VLOOKUP($A1026,'Hospitalisation Details'!$A:$K,6,FALSE)</f>
        <v>10991.58</v>
      </c>
      <c r="L1026" t="str">
        <f>VLOOKUP($A1026,'Hospitalisation Details'!$A:$K,7,FALSE)</f>
        <v>tier - 3</v>
      </c>
      <c r="M1026" t="str">
        <f>VLOOKUP($A1026,'Hospitalisation Details'!$A:$K,8,FALSE)</f>
        <v>tier - 3</v>
      </c>
      <c r="N1026" t="str">
        <f>VLOOKUP($A1026,'Hospitalisation Details'!$A:$K,9,FALSE)</f>
        <v>R1012</v>
      </c>
      <c r="O1026">
        <f>VLOOKUP($A1026,'Hospitalisation Details'!$A:$K,10,FALSE)</f>
        <v>36786</v>
      </c>
      <c r="P1026">
        <f>VLOOKUP($A1026,'Hospitalisation Details'!$A:$K,11,FALSE)</f>
        <v>22</v>
      </c>
      <c r="Q1026" t="str">
        <f>VLOOKUP($A1026,'Customer Names'!$A:$E,4,FALSE)</f>
        <v xml:space="preserve"> David</v>
      </c>
    </row>
    <row r="1027" spans="1:17" x14ac:dyDescent="0.25">
      <c r="A1027" s="23" t="s">
        <v>1345</v>
      </c>
      <c r="B1027" s="48">
        <f>VLOOKUP($A1027,'Medical Examinations'!$A:$J,2,FALSE)</f>
        <v>40.369999999999997</v>
      </c>
      <c r="C1027" s="48">
        <f>VLOOKUP($A1027,'Medical Examinations'!$A:$J,3,FALSE)</f>
        <v>8.2100000000000009</v>
      </c>
      <c r="D1027" s="23" t="str">
        <f>VLOOKUP($A1027,'Medical Examinations'!$A:$J,4,FALSE)</f>
        <v>No</v>
      </c>
      <c r="E1027" s="23" t="str">
        <f>VLOOKUP($A1027,'Medical Examinations'!$A:$J,5,FALSE)</f>
        <v>No</v>
      </c>
      <c r="F1027" s="23" t="str">
        <f>VLOOKUP($A1027,'Medical Examinations'!$A:$J,6,FALSE)</f>
        <v>No</v>
      </c>
      <c r="G1027" s="23">
        <f>VLOOKUP($A1027,'Medical Examinations'!$A:$J,7,FALSE)</f>
        <v>0</v>
      </c>
      <c r="H1027" s="23" t="str">
        <f>VLOOKUP($A1027,'Medical Examinations'!$A:$J,8,FALSE)</f>
        <v>No</v>
      </c>
      <c r="I1027" s="23" t="str">
        <f>VLOOKUP($A1027,'Medical Examinations'!$A:$J,9,FALSE)</f>
        <v>Obesity</v>
      </c>
      <c r="J1027" s="23" t="str">
        <f>VLOOKUP($A1027,'Medical Examinations'!$A:$J,10,FALSE)</f>
        <v>Diabetes</v>
      </c>
      <c r="K1027">
        <f>VLOOKUP($A1027,'Hospitalisation Details'!$A:$K,6,FALSE)</f>
        <v>10982.5</v>
      </c>
      <c r="L1027" t="str">
        <f>VLOOKUP($A1027,'Hospitalisation Details'!$A:$K,7,FALSE)</f>
        <v>tier - 3</v>
      </c>
      <c r="M1027" t="str">
        <f>VLOOKUP($A1027,'Hospitalisation Details'!$A:$K,8,FALSE)</f>
        <v>tier - 3</v>
      </c>
      <c r="N1027" t="str">
        <f>VLOOKUP($A1027,'Hospitalisation Details'!$A:$K,9,FALSE)</f>
        <v>R1013</v>
      </c>
      <c r="O1027">
        <f>VLOOKUP($A1027,'Hospitalisation Details'!$A:$K,10,FALSE)</f>
        <v>24094</v>
      </c>
      <c r="P1027">
        <f>VLOOKUP($A1027,'Hospitalisation Details'!$A:$K,11,FALSE)</f>
        <v>57</v>
      </c>
      <c r="Q1027" t="str">
        <f>VLOOKUP($A1027,'Customer Names'!$A:$E,4,FALSE)</f>
        <v xml:space="preserve"> Tim</v>
      </c>
    </row>
    <row r="1028" spans="1:17" x14ac:dyDescent="0.25">
      <c r="A1028" s="26" t="s">
        <v>1344</v>
      </c>
      <c r="B1028" s="47">
        <f>VLOOKUP($A1028,'Medical Examinations'!$A:$J,2,FALSE)</f>
        <v>41.47</v>
      </c>
      <c r="C1028" s="47">
        <f>VLOOKUP($A1028,'Medical Examinations'!$A:$J,3,FALSE)</f>
        <v>10.34</v>
      </c>
      <c r="D1028" s="26" t="str">
        <f>VLOOKUP($A1028,'Medical Examinations'!$A:$J,4,FALSE)</f>
        <v>No</v>
      </c>
      <c r="E1028" s="26" t="str">
        <f>VLOOKUP($A1028,'Medical Examinations'!$A:$J,5,FALSE)</f>
        <v>No</v>
      </c>
      <c r="F1028" s="26" t="str">
        <f>VLOOKUP($A1028,'Medical Examinations'!$A:$J,6,FALSE)</f>
        <v>No</v>
      </c>
      <c r="G1028" s="26">
        <f>VLOOKUP($A1028,'Medical Examinations'!$A:$J,7,FALSE)</f>
        <v>2</v>
      </c>
      <c r="H1028" s="26" t="str">
        <f>VLOOKUP($A1028,'Medical Examinations'!$A:$J,8,FALSE)</f>
        <v>No</v>
      </c>
      <c r="I1028" s="26" t="str">
        <f>VLOOKUP($A1028,'Medical Examinations'!$A:$J,9,FALSE)</f>
        <v>Obesity</v>
      </c>
      <c r="J1028" s="26" t="str">
        <f>VLOOKUP($A1028,'Medical Examinations'!$A:$J,10,FALSE)</f>
        <v>Diabetes</v>
      </c>
      <c r="K1028">
        <f>VLOOKUP($A1028,'Hospitalisation Details'!$A:$K,6,FALSE)</f>
        <v>10977.21</v>
      </c>
      <c r="L1028" t="str">
        <f>VLOOKUP($A1028,'Hospitalisation Details'!$A:$K,7,FALSE)</f>
        <v>tier - 3</v>
      </c>
      <c r="M1028" t="str">
        <f>VLOOKUP($A1028,'Hospitalisation Details'!$A:$K,8,FALSE)</f>
        <v>tier - 1</v>
      </c>
      <c r="N1028" t="str">
        <f>VLOOKUP($A1028,'Hospitalisation Details'!$A:$K,9,FALSE)</f>
        <v>R1013</v>
      </c>
      <c r="O1028">
        <f>VLOOKUP($A1028,'Hospitalisation Details'!$A:$K,10,FALSE)</f>
        <v>26958</v>
      </c>
      <c r="P1028">
        <f>VLOOKUP($A1028,'Hospitalisation Details'!$A:$K,11,FALSE)</f>
        <v>49</v>
      </c>
      <c r="Q1028" t="str">
        <f>VLOOKUP($A1028,'Customer Names'!$A:$E,4,FALSE)</f>
        <v xml:space="preserve"> Emma M</v>
      </c>
    </row>
    <row r="1029" spans="1:17" x14ac:dyDescent="0.25">
      <c r="A1029" s="23" t="s">
        <v>1343</v>
      </c>
      <c r="B1029" s="48">
        <f>VLOOKUP($A1029,'Medical Examinations'!$A:$J,2,FALSE)</f>
        <v>33.725000000000001</v>
      </c>
      <c r="C1029" s="48">
        <f>VLOOKUP($A1029,'Medical Examinations'!$A:$J,3,FALSE)</f>
        <v>5.51</v>
      </c>
      <c r="D1029" s="23" t="str">
        <f>VLOOKUP($A1029,'Medical Examinations'!$A:$J,4,FALSE)</f>
        <v>yes</v>
      </c>
      <c r="E1029" s="23" t="str">
        <f>VLOOKUP($A1029,'Medical Examinations'!$A:$J,5,FALSE)</f>
        <v>No</v>
      </c>
      <c r="F1029" s="23" t="str">
        <f>VLOOKUP($A1029,'Medical Examinations'!$A:$J,6,FALSE)</f>
        <v>No</v>
      </c>
      <c r="G1029" s="23">
        <f>VLOOKUP($A1029,'Medical Examinations'!$A:$J,7,FALSE)</f>
        <v>2</v>
      </c>
      <c r="H1029" s="23" t="str">
        <f>VLOOKUP($A1029,'Medical Examinations'!$A:$J,8,FALSE)</f>
        <v>No</v>
      </c>
      <c r="I1029" s="23" t="str">
        <f>VLOOKUP($A1029,'Medical Examinations'!$A:$J,9,FALSE)</f>
        <v>Obesity</v>
      </c>
      <c r="J1029" s="23" t="str">
        <f>VLOOKUP($A1029,'Medical Examinations'!$A:$J,10,FALSE)</f>
        <v>Normal</v>
      </c>
      <c r="K1029">
        <f>VLOOKUP($A1029,'Hospitalisation Details'!$A:$K,6,FALSE)</f>
        <v>10976.25</v>
      </c>
      <c r="L1029" t="str">
        <f>VLOOKUP($A1029,'Hospitalisation Details'!$A:$K,7,FALSE)</f>
        <v>tier - 3</v>
      </c>
      <c r="M1029" t="str">
        <f>VLOOKUP($A1029,'Hospitalisation Details'!$A:$K,8,FALSE)</f>
        <v>tier - 2</v>
      </c>
      <c r="N1029" t="str">
        <f>VLOOKUP($A1029,'Hospitalisation Details'!$A:$K,9,FALSE)</f>
        <v>R1012</v>
      </c>
      <c r="O1029">
        <f>VLOOKUP($A1029,'Hospitalisation Details'!$A:$K,10,FALSE)</f>
        <v>24297</v>
      </c>
      <c r="P1029">
        <f>VLOOKUP($A1029,'Hospitalisation Details'!$A:$K,11,FALSE)</f>
        <v>56</v>
      </c>
      <c r="Q1029" t="str">
        <f>VLOOKUP($A1029,'Customer Names'!$A:$E,4,FALSE)</f>
        <v xml:space="preserve"> Tim</v>
      </c>
    </row>
    <row r="1030" spans="1:17" x14ac:dyDescent="0.25">
      <c r="A1030" s="26" t="s">
        <v>1342</v>
      </c>
      <c r="B1030" s="47">
        <f>VLOOKUP($A1030,'Medical Examinations'!$A:$J,2,FALSE)</f>
        <v>28.1</v>
      </c>
      <c r="C1030" s="47">
        <f>VLOOKUP($A1030,'Medical Examinations'!$A:$J,3,FALSE)</f>
        <v>11.2</v>
      </c>
      <c r="D1030" s="26" t="str">
        <f>VLOOKUP($A1030,'Medical Examinations'!$A:$J,4,FALSE)</f>
        <v>No</v>
      </c>
      <c r="E1030" s="26" t="str">
        <f>VLOOKUP($A1030,'Medical Examinations'!$A:$J,5,FALSE)</f>
        <v>No</v>
      </c>
      <c r="F1030" s="26" t="str">
        <f>VLOOKUP($A1030,'Medical Examinations'!$A:$J,6,FALSE)</f>
        <v>No</v>
      </c>
      <c r="G1030" s="26">
        <f>VLOOKUP($A1030,'Medical Examinations'!$A:$J,7,FALSE)</f>
        <v>0</v>
      </c>
      <c r="H1030" s="26" t="str">
        <f>VLOOKUP($A1030,'Medical Examinations'!$A:$J,8,FALSE)</f>
        <v>No</v>
      </c>
      <c r="I1030" s="26" t="str">
        <f>VLOOKUP($A1030,'Medical Examinations'!$A:$J,9,FALSE)</f>
        <v>Overweight</v>
      </c>
      <c r="J1030" s="26" t="str">
        <f>VLOOKUP($A1030,'Medical Examinations'!$A:$J,10,FALSE)</f>
        <v>Diabetes</v>
      </c>
      <c r="K1030">
        <f>VLOOKUP($A1030,'Hospitalisation Details'!$A:$K,6,FALSE)</f>
        <v>10965.45</v>
      </c>
      <c r="L1030" t="str">
        <f>VLOOKUP($A1030,'Hospitalisation Details'!$A:$K,7,FALSE)</f>
        <v>tier - 3</v>
      </c>
      <c r="M1030" t="str">
        <f>VLOOKUP($A1030,'Hospitalisation Details'!$A:$K,8,FALSE)</f>
        <v>tier - 2</v>
      </c>
      <c r="N1030" t="str">
        <f>VLOOKUP($A1030,'Hospitalisation Details'!$A:$K,9,FALSE)</f>
        <v>R1011</v>
      </c>
      <c r="O1030">
        <f>VLOOKUP($A1030,'Hospitalisation Details'!$A:$K,10,FALSE)</f>
        <v>23912</v>
      </c>
      <c r="P1030">
        <f>VLOOKUP($A1030,'Hospitalisation Details'!$A:$K,11,FALSE)</f>
        <v>57</v>
      </c>
      <c r="Q1030" t="str">
        <f>VLOOKUP($A1030,'Customer Names'!$A:$E,4,FALSE)</f>
        <v xml:space="preserve"> Patrick</v>
      </c>
    </row>
    <row r="1031" spans="1:17" x14ac:dyDescent="0.25">
      <c r="A1031" s="23" t="s">
        <v>1341</v>
      </c>
      <c r="B1031" s="48">
        <f>VLOOKUP($A1031,'Medical Examinations'!$A:$J,2,FALSE)</f>
        <v>37.43</v>
      </c>
      <c r="C1031" s="48">
        <f>VLOOKUP($A1031,'Medical Examinations'!$A:$J,3,FALSE)</f>
        <v>4.3499999999999996</v>
      </c>
      <c r="D1031" s="23" t="str">
        <f>VLOOKUP($A1031,'Medical Examinations'!$A:$J,4,FALSE)</f>
        <v>yes</v>
      </c>
      <c r="E1031" s="23" t="str">
        <f>VLOOKUP($A1031,'Medical Examinations'!$A:$J,5,FALSE)</f>
        <v>No</v>
      </c>
      <c r="F1031" s="23" t="str">
        <f>VLOOKUP($A1031,'Medical Examinations'!$A:$J,6,FALSE)</f>
        <v>Yes</v>
      </c>
      <c r="G1031" s="23">
        <f>VLOOKUP($A1031,'Medical Examinations'!$A:$J,7,FALSE)</f>
        <v>1</v>
      </c>
      <c r="H1031" s="23" t="str">
        <f>VLOOKUP($A1031,'Medical Examinations'!$A:$J,8,FALSE)</f>
        <v>No</v>
      </c>
      <c r="I1031" s="23" t="str">
        <f>VLOOKUP($A1031,'Medical Examinations'!$A:$J,9,FALSE)</f>
        <v>Obesity</v>
      </c>
      <c r="J1031" s="23" t="str">
        <f>VLOOKUP($A1031,'Medical Examinations'!$A:$J,10,FALSE)</f>
        <v>Normal</v>
      </c>
      <c r="K1031">
        <f>VLOOKUP($A1031,'Hospitalisation Details'!$A:$K,6,FALSE)</f>
        <v>10959.69</v>
      </c>
      <c r="L1031" t="str">
        <f>VLOOKUP($A1031,'Hospitalisation Details'!$A:$K,7,FALSE)</f>
        <v>tier - 3</v>
      </c>
      <c r="M1031" t="str">
        <f>VLOOKUP($A1031,'Hospitalisation Details'!$A:$K,8,FALSE)</f>
        <v>tier - 3</v>
      </c>
      <c r="N1031" t="str">
        <f>VLOOKUP($A1031,'Hospitalisation Details'!$A:$K,9,FALSE)</f>
        <v>R1012</v>
      </c>
      <c r="O1031">
        <f>VLOOKUP($A1031,'Hospitalisation Details'!$A:$K,10,FALSE)</f>
        <v>25429</v>
      </c>
      <c r="P1031">
        <f>VLOOKUP($A1031,'Hospitalisation Details'!$A:$K,11,FALSE)</f>
        <v>53</v>
      </c>
      <c r="Q1031" t="str">
        <f>VLOOKUP($A1031,'Customer Names'!$A:$E,4,FALSE)</f>
        <v xml:space="preserve"> Bridget K.</v>
      </c>
    </row>
    <row r="1032" spans="1:17" x14ac:dyDescent="0.25">
      <c r="A1032" s="26" t="s">
        <v>1340</v>
      </c>
      <c r="B1032" s="47">
        <f>VLOOKUP($A1032,'Medical Examinations'!$A:$J,2,FALSE)</f>
        <v>23.7</v>
      </c>
      <c r="C1032" s="47">
        <f>VLOOKUP($A1032,'Medical Examinations'!$A:$J,3,FALSE)</f>
        <v>10.45</v>
      </c>
      <c r="D1032" s="26" t="str">
        <f>VLOOKUP($A1032,'Medical Examinations'!$A:$J,4,FALSE)</f>
        <v>No</v>
      </c>
      <c r="E1032" s="26" t="str">
        <f>VLOOKUP($A1032,'Medical Examinations'!$A:$J,5,FALSE)</f>
        <v>No</v>
      </c>
      <c r="F1032" s="26" t="str">
        <f>VLOOKUP($A1032,'Medical Examinations'!$A:$J,6,FALSE)</f>
        <v>No</v>
      </c>
      <c r="G1032" s="26">
        <f>VLOOKUP($A1032,'Medical Examinations'!$A:$J,7,FALSE)</f>
        <v>0</v>
      </c>
      <c r="H1032" s="26" t="str">
        <f>VLOOKUP($A1032,'Medical Examinations'!$A:$J,8,FALSE)</f>
        <v>No</v>
      </c>
      <c r="I1032" s="26" t="str">
        <f>VLOOKUP($A1032,'Medical Examinations'!$A:$J,9,FALSE)</f>
        <v>Normal Weight</v>
      </c>
      <c r="J1032" s="26" t="str">
        <f>VLOOKUP($A1032,'Medical Examinations'!$A:$J,10,FALSE)</f>
        <v>Diabetes</v>
      </c>
      <c r="K1032">
        <f>VLOOKUP($A1032,'Hospitalisation Details'!$A:$K,6,FALSE)</f>
        <v>10959.33</v>
      </c>
      <c r="L1032" t="str">
        <f>VLOOKUP($A1032,'Hospitalisation Details'!$A:$K,7,FALSE)</f>
        <v>tier - 3</v>
      </c>
      <c r="M1032" t="str">
        <f>VLOOKUP($A1032,'Hospitalisation Details'!$A:$K,8,FALSE)</f>
        <v>tier - 3</v>
      </c>
      <c r="N1032" t="str">
        <f>VLOOKUP($A1032,'Hospitalisation Details'!$A:$K,9,FALSE)</f>
        <v>R1011</v>
      </c>
      <c r="O1032">
        <f>VLOOKUP($A1032,'Hospitalisation Details'!$A:$K,10,FALSE)</f>
        <v>24080</v>
      </c>
      <c r="P1032">
        <f>VLOOKUP($A1032,'Hospitalisation Details'!$A:$K,11,FALSE)</f>
        <v>57</v>
      </c>
      <c r="Q1032" t="str">
        <f>VLOOKUP($A1032,'Customer Names'!$A:$E,4,FALSE)</f>
        <v xml:space="preserve"> Gabriel</v>
      </c>
    </row>
    <row r="1033" spans="1:17" x14ac:dyDescent="0.25">
      <c r="A1033" s="23" t="s">
        <v>1339</v>
      </c>
      <c r="B1033" s="48">
        <f>VLOOKUP($A1033,'Medical Examinations'!$A:$J,2,FALSE)</f>
        <v>24.795000000000002</v>
      </c>
      <c r="C1033" s="48">
        <f>VLOOKUP($A1033,'Medical Examinations'!$A:$J,3,FALSE)</f>
        <v>4.07</v>
      </c>
      <c r="D1033" s="23" t="str">
        <f>VLOOKUP($A1033,'Medical Examinations'!$A:$J,4,FALSE)</f>
        <v>yes</v>
      </c>
      <c r="E1033" s="23" t="str">
        <f>VLOOKUP($A1033,'Medical Examinations'!$A:$J,5,FALSE)</f>
        <v>No</v>
      </c>
      <c r="F1033" s="23" t="str">
        <f>VLOOKUP($A1033,'Medical Examinations'!$A:$J,6,FALSE)</f>
        <v>Yes</v>
      </c>
      <c r="G1033" s="23">
        <f>VLOOKUP($A1033,'Medical Examinations'!$A:$J,7,FALSE)</f>
        <v>1</v>
      </c>
      <c r="H1033" s="23" t="str">
        <f>VLOOKUP($A1033,'Medical Examinations'!$A:$J,8,FALSE)</f>
        <v>No</v>
      </c>
      <c r="I1033" s="23" t="str">
        <f>VLOOKUP($A1033,'Medical Examinations'!$A:$J,9,FALSE)</f>
        <v>Normal Weight</v>
      </c>
      <c r="J1033" s="23" t="str">
        <f>VLOOKUP($A1033,'Medical Examinations'!$A:$J,10,FALSE)</f>
        <v>Normal</v>
      </c>
      <c r="K1033">
        <f>VLOOKUP($A1033,'Hospitalisation Details'!$A:$K,6,FALSE)</f>
        <v>10942.13</v>
      </c>
      <c r="L1033" t="str">
        <f>VLOOKUP($A1033,'Hospitalisation Details'!$A:$K,7,FALSE)</f>
        <v>tier - 3</v>
      </c>
      <c r="M1033" t="str">
        <f>VLOOKUP($A1033,'Hospitalisation Details'!$A:$K,8,FALSE)</f>
        <v>tier - 3</v>
      </c>
      <c r="N1033" t="str">
        <f>VLOOKUP($A1033,'Hospitalisation Details'!$A:$K,9,FALSE)</f>
        <v>R1012</v>
      </c>
      <c r="O1033">
        <f>VLOOKUP($A1033,'Hospitalisation Details'!$A:$K,10,FALSE)</f>
        <v>25517</v>
      </c>
      <c r="P1033">
        <f>VLOOKUP($A1033,'Hospitalisation Details'!$A:$K,11,FALSE)</f>
        <v>53</v>
      </c>
      <c r="Q1033" t="str">
        <f>VLOOKUP($A1033,'Customer Names'!$A:$E,4,FALSE)</f>
        <v xml:space="preserve"> Natasha</v>
      </c>
    </row>
    <row r="1034" spans="1:17" x14ac:dyDescent="0.25">
      <c r="A1034" s="26" t="s">
        <v>1338</v>
      </c>
      <c r="B1034" s="47">
        <f>VLOOKUP($A1034,'Medical Examinations'!$A:$J,2,FALSE)</f>
        <v>31.9</v>
      </c>
      <c r="C1034" s="47">
        <f>VLOOKUP($A1034,'Medical Examinations'!$A:$J,3,FALSE)</f>
        <v>8.34</v>
      </c>
      <c r="D1034" s="26" t="str">
        <f>VLOOKUP($A1034,'Medical Examinations'!$A:$J,4,FALSE)</f>
        <v>No</v>
      </c>
      <c r="E1034" s="26" t="str">
        <f>VLOOKUP($A1034,'Medical Examinations'!$A:$J,5,FALSE)</f>
        <v>No</v>
      </c>
      <c r="F1034" s="26" t="str">
        <f>VLOOKUP($A1034,'Medical Examinations'!$A:$J,6,FALSE)</f>
        <v>No</v>
      </c>
      <c r="G1034" s="26">
        <f>VLOOKUP($A1034,'Medical Examinations'!$A:$J,7,FALSE)</f>
        <v>0</v>
      </c>
      <c r="H1034" s="26" t="str">
        <f>VLOOKUP($A1034,'Medical Examinations'!$A:$J,8,FALSE)</f>
        <v>No</v>
      </c>
      <c r="I1034" s="26" t="str">
        <f>VLOOKUP($A1034,'Medical Examinations'!$A:$J,9,FALSE)</f>
        <v>Obesity</v>
      </c>
      <c r="J1034" s="26" t="str">
        <f>VLOOKUP($A1034,'Medical Examinations'!$A:$J,10,FALSE)</f>
        <v>Diabetes</v>
      </c>
      <c r="K1034">
        <f>VLOOKUP($A1034,'Hospitalisation Details'!$A:$K,6,FALSE)</f>
        <v>10928.85</v>
      </c>
      <c r="L1034" t="str">
        <f>VLOOKUP($A1034,'Hospitalisation Details'!$A:$K,7,FALSE)</f>
        <v>tier - 3</v>
      </c>
      <c r="M1034" t="str">
        <f>VLOOKUP($A1034,'Hospitalisation Details'!$A:$K,8,FALSE)</f>
        <v>tier - 3</v>
      </c>
      <c r="N1034" t="str">
        <f>VLOOKUP($A1034,'Hospitalisation Details'!$A:$K,9,FALSE)</f>
        <v>R1013</v>
      </c>
      <c r="O1034">
        <f>VLOOKUP($A1034,'Hospitalisation Details'!$A:$K,10,FALSE)</f>
        <v>25154</v>
      </c>
      <c r="P1034">
        <f>VLOOKUP($A1034,'Hospitalisation Details'!$A:$K,11,FALSE)</f>
        <v>54</v>
      </c>
      <c r="Q1034" t="str">
        <f>VLOOKUP($A1034,'Customer Names'!$A:$E,4,FALSE)</f>
        <v xml:space="preserve"> Abby A.</v>
      </c>
    </row>
    <row r="1035" spans="1:17" x14ac:dyDescent="0.25">
      <c r="A1035" s="23" t="s">
        <v>1337</v>
      </c>
      <c r="B1035" s="48">
        <f>VLOOKUP($A1035,'Medical Examinations'!$A:$J,2,FALSE)</f>
        <v>32.68</v>
      </c>
      <c r="C1035" s="48">
        <f>VLOOKUP($A1035,'Medical Examinations'!$A:$J,3,FALSE)</f>
        <v>7.41</v>
      </c>
      <c r="D1035" s="23" t="str">
        <f>VLOOKUP($A1035,'Medical Examinations'!$A:$J,4,FALSE)</f>
        <v>No</v>
      </c>
      <c r="E1035" s="23" t="str">
        <f>VLOOKUP($A1035,'Medical Examinations'!$A:$J,5,FALSE)</f>
        <v>No</v>
      </c>
      <c r="F1035" s="23" t="str">
        <f>VLOOKUP($A1035,'Medical Examinations'!$A:$J,6,FALSE)</f>
        <v>No</v>
      </c>
      <c r="G1035" s="23">
        <f>VLOOKUP($A1035,'Medical Examinations'!$A:$J,7,FALSE)</f>
        <v>0</v>
      </c>
      <c r="H1035" s="23" t="str">
        <f>VLOOKUP($A1035,'Medical Examinations'!$A:$J,8,FALSE)</f>
        <v>No</v>
      </c>
      <c r="I1035" s="23" t="str">
        <f>VLOOKUP($A1035,'Medical Examinations'!$A:$J,9,FALSE)</f>
        <v>Obesity</v>
      </c>
      <c r="J1035" s="23" t="str">
        <f>VLOOKUP($A1035,'Medical Examinations'!$A:$J,10,FALSE)</f>
        <v>Diabetes</v>
      </c>
      <c r="K1035">
        <f>VLOOKUP($A1035,'Hospitalisation Details'!$A:$K,6,FALSE)</f>
        <v>10923.93</v>
      </c>
      <c r="L1035" t="str">
        <f>VLOOKUP($A1035,'Hospitalisation Details'!$A:$K,7,FALSE)</f>
        <v>tier - 3</v>
      </c>
      <c r="M1035" t="str">
        <f>VLOOKUP($A1035,'Hospitalisation Details'!$A:$K,8,FALSE)</f>
        <v>tier - 1</v>
      </c>
      <c r="N1035" t="str">
        <f>VLOOKUP($A1035,'Hospitalisation Details'!$A:$K,9,FALSE)</f>
        <v>R1024</v>
      </c>
      <c r="O1035">
        <f>VLOOKUP($A1035,'Hospitalisation Details'!$A:$K,10,FALSE)</f>
        <v>25155</v>
      </c>
      <c r="P1035">
        <f>VLOOKUP($A1035,'Hospitalisation Details'!$A:$K,11,FALSE)</f>
        <v>54</v>
      </c>
      <c r="Q1035" t="str">
        <f>VLOOKUP($A1035,'Customer Names'!$A:$E,4,FALSE)</f>
        <v xml:space="preserve"> Michelle</v>
      </c>
    </row>
    <row r="1036" spans="1:17" x14ac:dyDescent="0.25">
      <c r="A1036" s="26" t="s">
        <v>1336</v>
      </c>
      <c r="B1036" s="47">
        <f>VLOOKUP($A1036,'Medical Examinations'!$A:$J,2,FALSE)</f>
        <v>47.13</v>
      </c>
      <c r="C1036" s="47">
        <f>VLOOKUP($A1036,'Medical Examinations'!$A:$J,3,FALSE)</f>
        <v>4.3099999999999996</v>
      </c>
      <c r="D1036" s="26" t="str">
        <f>VLOOKUP($A1036,'Medical Examinations'!$A:$J,4,FALSE)</f>
        <v>No</v>
      </c>
      <c r="E1036" s="26" t="str">
        <f>VLOOKUP($A1036,'Medical Examinations'!$A:$J,5,FALSE)</f>
        <v>No</v>
      </c>
      <c r="F1036" s="26" t="str">
        <f>VLOOKUP($A1036,'Medical Examinations'!$A:$J,6,FALSE)</f>
        <v>No</v>
      </c>
      <c r="G1036" s="26">
        <f>VLOOKUP($A1036,'Medical Examinations'!$A:$J,7,FALSE)</f>
        <v>0</v>
      </c>
      <c r="H1036" s="26" t="str">
        <f>VLOOKUP($A1036,'Medical Examinations'!$A:$J,8,FALSE)</f>
        <v>No</v>
      </c>
      <c r="I1036" s="26" t="str">
        <f>VLOOKUP($A1036,'Medical Examinations'!$A:$J,9,FALSE)</f>
        <v>Obesity</v>
      </c>
      <c r="J1036" s="26" t="str">
        <f>VLOOKUP($A1036,'Medical Examinations'!$A:$J,10,FALSE)</f>
        <v>Normal</v>
      </c>
      <c r="K1036">
        <f>VLOOKUP($A1036,'Hospitalisation Details'!$A:$K,6,FALSE)</f>
        <v>10886.66</v>
      </c>
      <c r="L1036" t="str">
        <f>VLOOKUP($A1036,'Hospitalisation Details'!$A:$K,7,FALSE)</f>
        <v>tier - 3</v>
      </c>
      <c r="M1036" t="str">
        <f>VLOOKUP($A1036,'Hospitalisation Details'!$A:$K,8,FALSE)</f>
        <v>tier - 3</v>
      </c>
      <c r="N1036" t="str">
        <f>VLOOKUP($A1036,'Hospitalisation Details'!$A:$K,9,FALSE)</f>
        <v>R1012</v>
      </c>
      <c r="O1036">
        <f>VLOOKUP($A1036,'Hospitalisation Details'!$A:$K,10,FALSE)</f>
        <v>34583</v>
      </c>
      <c r="P1036">
        <f>VLOOKUP($A1036,'Hospitalisation Details'!$A:$K,11,FALSE)</f>
        <v>28</v>
      </c>
      <c r="Q1036" t="str">
        <f>VLOOKUP($A1036,'Customer Names'!$A:$E,4,FALSE)</f>
        <v xml:space="preserve"> Mckendree</v>
      </c>
    </row>
    <row r="1037" spans="1:17" x14ac:dyDescent="0.25">
      <c r="A1037" s="23" t="s">
        <v>1335</v>
      </c>
      <c r="B1037" s="48">
        <f>VLOOKUP($A1037,'Medical Examinations'!$A:$J,2,FALSE)</f>
        <v>36.67</v>
      </c>
      <c r="C1037" s="48">
        <f>VLOOKUP($A1037,'Medical Examinations'!$A:$J,3,FALSE)</f>
        <v>10.83</v>
      </c>
      <c r="D1037" s="23" t="str">
        <f>VLOOKUP($A1037,'Medical Examinations'!$A:$J,4,FALSE)</f>
        <v>No</v>
      </c>
      <c r="E1037" s="23" t="str">
        <f>VLOOKUP($A1037,'Medical Examinations'!$A:$J,5,FALSE)</f>
        <v>No</v>
      </c>
      <c r="F1037" s="23" t="str">
        <f>VLOOKUP($A1037,'Medical Examinations'!$A:$J,6,FALSE)</f>
        <v>No</v>
      </c>
      <c r="G1037" s="23">
        <f>VLOOKUP($A1037,'Medical Examinations'!$A:$J,7,FALSE)</f>
        <v>0</v>
      </c>
      <c r="H1037" s="23" t="str">
        <f>VLOOKUP($A1037,'Medical Examinations'!$A:$J,8,FALSE)</f>
        <v>No</v>
      </c>
      <c r="I1037" s="23" t="str">
        <f>VLOOKUP($A1037,'Medical Examinations'!$A:$J,9,FALSE)</f>
        <v>Obesity</v>
      </c>
      <c r="J1037" s="23" t="str">
        <f>VLOOKUP($A1037,'Medical Examinations'!$A:$J,10,FALSE)</f>
        <v>Diabetes</v>
      </c>
      <c r="K1037">
        <f>VLOOKUP($A1037,'Hospitalisation Details'!$A:$K,6,FALSE)</f>
        <v>10848.13</v>
      </c>
      <c r="L1037" t="str">
        <f>VLOOKUP($A1037,'Hospitalisation Details'!$A:$K,7,FALSE)</f>
        <v>tier - 3</v>
      </c>
      <c r="M1037" t="str">
        <f>VLOOKUP($A1037,'Hospitalisation Details'!$A:$K,8,FALSE)</f>
        <v>tier - 3</v>
      </c>
      <c r="N1037" t="str">
        <f>VLOOKUP($A1037,'Hospitalisation Details'!$A:$K,9,FALSE)</f>
        <v>R1012</v>
      </c>
      <c r="O1037">
        <f>VLOOKUP($A1037,'Hospitalisation Details'!$A:$K,10,FALSE)</f>
        <v>26287</v>
      </c>
      <c r="P1037">
        <f>VLOOKUP($A1037,'Hospitalisation Details'!$A:$K,11,FALSE)</f>
        <v>51</v>
      </c>
      <c r="Q1037" t="str">
        <f>VLOOKUP($A1037,'Customer Names'!$A:$E,4,FALSE)</f>
        <v xml:space="preserve"> Tara</v>
      </c>
    </row>
    <row r="1038" spans="1:17" x14ac:dyDescent="0.25">
      <c r="A1038" s="26" t="s">
        <v>1334</v>
      </c>
      <c r="B1038" s="47">
        <f>VLOOKUP($A1038,'Medical Examinations'!$A:$J,2,FALSE)</f>
        <v>33.630000000000003</v>
      </c>
      <c r="C1038" s="47">
        <f>VLOOKUP($A1038,'Medical Examinations'!$A:$J,3,FALSE)</f>
        <v>11.31</v>
      </c>
      <c r="D1038" s="26" t="str">
        <f>VLOOKUP($A1038,'Medical Examinations'!$A:$J,4,FALSE)</f>
        <v>No</v>
      </c>
      <c r="E1038" s="26" t="str">
        <f>VLOOKUP($A1038,'Medical Examinations'!$A:$J,5,FALSE)</f>
        <v>No</v>
      </c>
      <c r="F1038" s="26" t="str">
        <f>VLOOKUP($A1038,'Medical Examinations'!$A:$J,6,FALSE)</f>
        <v>No</v>
      </c>
      <c r="G1038" s="26">
        <f>VLOOKUP($A1038,'Medical Examinations'!$A:$J,7,FALSE)</f>
        <v>0</v>
      </c>
      <c r="H1038" s="26" t="str">
        <f>VLOOKUP($A1038,'Medical Examinations'!$A:$J,8,FALSE)</f>
        <v>No</v>
      </c>
      <c r="I1038" s="26" t="str">
        <f>VLOOKUP($A1038,'Medical Examinations'!$A:$J,9,FALSE)</f>
        <v>Obesity</v>
      </c>
      <c r="J1038" s="26" t="str">
        <f>VLOOKUP($A1038,'Medical Examinations'!$A:$J,10,FALSE)</f>
        <v>Diabetes</v>
      </c>
      <c r="K1038">
        <f>VLOOKUP($A1038,'Hospitalisation Details'!$A:$K,6,FALSE)</f>
        <v>10825.25</v>
      </c>
      <c r="L1038" t="str">
        <f>VLOOKUP($A1038,'Hospitalisation Details'!$A:$K,7,FALSE)</f>
        <v>tier - 3</v>
      </c>
      <c r="M1038" t="str">
        <f>VLOOKUP($A1038,'Hospitalisation Details'!$A:$K,8,FALSE)</f>
        <v>tier - 3</v>
      </c>
      <c r="N1038" t="str">
        <f>VLOOKUP($A1038,'Hospitalisation Details'!$A:$K,9,FALSE)</f>
        <v>R1012</v>
      </c>
      <c r="O1038">
        <f>VLOOKUP($A1038,'Hospitalisation Details'!$A:$K,10,FALSE)</f>
        <v>25047</v>
      </c>
      <c r="P1038">
        <f>VLOOKUP($A1038,'Hospitalisation Details'!$A:$K,11,FALSE)</f>
        <v>54</v>
      </c>
      <c r="Q1038" t="str">
        <f>VLOOKUP($A1038,'Customer Names'!$A:$E,4,FALSE)</f>
        <v xml:space="preserve"> Daniel</v>
      </c>
    </row>
    <row r="1039" spans="1:17" x14ac:dyDescent="0.25">
      <c r="A1039" s="23" t="s">
        <v>1333</v>
      </c>
      <c r="B1039" s="48">
        <f>VLOOKUP($A1039,'Medical Examinations'!$A:$J,2,FALSE)</f>
        <v>32.67</v>
      </c>
      <c r="C1039" s="48">
        <f>VLOOKUP($A1039,'Medical Examinations'!$A:$J,3,FALSE)</f>
        <v>11.81</v>
      </c>
      <c r="D1039" s="23" t="str">
        <f>VLOOKUP($A1039,'Medical Examinations'!$A:$J,4,FALSE)</f>
        <v>yes</v>
      </c>
      <c r="E1039" s="23" t="str">
        <f>VLOOKUP($A1039,'Medical Examinations'!$A:$J,5,FALSE)</f>
        <v>No</v>
      </c>
      <c r="F1039" s="23" t="str">
        <f>VLOOKUP($A1039,'Medical Examinations'!$A:$J,6,FALSE)</f>
        <v>No</v>
      </c>
      <c r="G1039" s="23">
        <f>VLOOKUP($A1039,'Medical Examinations'!$A:$J,7,FALSE)</f>
        <v>0</v>
      </c>
      <c r="H1039" s="23" t="str">
        <f>VLOOKUP($A1039,'Medical Examinations'!$A:$J,8,FALSE)</f>
        <v>No</v>
      </c>
      <c r="I1039" s="23" t="str">
        <f>VLOOKUP($A1039,'Medical Examinations'!$A:$J,9,FALSE)</f>
        <v>Obesity</v>
      </c>
      <c r="J1039" s="23" t="str">
        <f>VLOOKUP($A1039,'Medical Examinations'!$A:$J,10,FALSE)</f>
        <v>Diabetes</v>
      </c>
      <c r="K1039">
        <f>VLOOKUP($A1039,'Hospitalisation Details'!$A:$K,6,FALSE)</f>
        <v>10807.49</v>
      </c>
      <c r="L1039" t="str">
        <f>VLOOKUP($A1039,'Hospitalisation Details'!$A:$K,7,FALSE)</f>
        <v>tier - 3</v>
      </c>
      <c r="M1039" t="str">
        <f>VLOOKUP($A1039,'Hospitalisation Details'!$A:$K,8,FALSE)</f>
        <v>tier - 2</v>
      </c>
      <c r="N1039" t="str">
        <f>VLOOKUP($A1039,'Hospitalisation Details'!$A:$K,9,FALSE)</f>
        <v>R1013</v>
      </c>
      <c r="O1039">
        <f>VLOOKUP($A1039,'Hospitalisation Details'!$A:$K,10,FALSE)</f>
        <v>24747</v>
      </c>
      <c r="P1039">
        <f>VLOOKUP($A1039,'Hospitalisation Details'!$A:$K,11,FALSE)</f>
        <v>55</v>
      </c>
      <c r="Q1039" t="str">
        <f>VLOOKUP($A1039,'Customer Names'!$A:$E,4,FALSE)</f>
        <v xml:space="preserve"> Joshua P</v>
      </c>
    </row>
    <row r="1040" spans="1:17" x14ac:dyDescent="0.25">
      <c r="A1040" s="26" t="s">
        <v>1332</v>
      </c>
      <c r="B1040" s="47">
        <f>VLOOKUP($A1040,'Medical Examinations'!$A:$J,2,FALSE)</f>
        <v>33.299999999999997</v>
      </c>
      <c r="C1040" s="47">
        <f>VLOOKUP($A1040,'Medical Examinations'!$A:$J,3,FALSE)</f>
        <v>8.26</v>
      </c>
      <c r="D1040" s="26" t="str">
        <f>VLOOKUP($A1040,'Medical Examinations'!$A:$J,4,FALSE)</f>
        <v>yes</v>
      </c>
      <c r="E1040" s="26" t="str">
        <f>VLOOKUP($A1040,'Medical Examinations'!$A:$J,5,FALSE)</f>
        <v>No</v>
      </c>
      <c r="F1040" s="26" t="str">
        <f>VLOOKUP($A1040,'Medical Examinations'!$A:$J,6,FALSE)</f>
        <v>No</v>
      </c>
      <c r="G1040" s="26">
        <f>VLOOKUP($A1040,'Medical Examinations'!$A:$J,7,FALSE)</f>
        <v>2</v>
      </c>
      <c r="H1040" s="26" t="str">
        <f>VLOOKUP($A1040,'Medical Examinations'!$A:$J,8,FALSE)</f>
        <v>No</v>
      </c>
      <c r="I1040" s="26" t="str">
        <f>VLOOKUP($A1040,'Medical Examinations'!$A:$J,9,FALSE)</f>
        <v>Obesity</v>
      </c>
      <c r="J1040" s="26" t="str">
        <f>VLOOKUP($A1040,'Medical Examinations'!$A:$J,10,FALSE)</f>
        <v>Diabetes</v>
      </c>
      <c r="K1040">
        <f>VLOOKUP($A1040,'Hospitalisation Details'!$A:$K,6,FALSE)</f>
        <v>10806.84</v>
      </c>
      <c r="L1040" t="str">
        <f>VLOOKUP($A1040,'Hospitalisation Details'!$A:$K,7,FALSE)</f>
        <v>tier - 3</v>
      </c>
      <c r="M1040" t="str">
        <f>VLOOKUP($A1040,'Hospitalisation Details'!$A:$K,8,FALSE)</f>
        <v>tier - 2</v>
      </c>
      <c r="N1040" t="str">
        <f>VLOOKUP($A1040,'Hospitalisation Details'!$A:$K,9,FALSE)</f>
        <v>R1011</v>
      </c>
      <c r="O1040">
        <f>VLOOKUP($A1040,'Hospitalisation Details'!$A:$K,10,FALSE)</f>
        <v>25920</v>
      </c>
      <c r="P1040">
        <f>VLOOKUP($A1040,'Hospitalisation Details'!$A:$K,11,FALSE)</f>
        <v>52</v>
      </c>
      <c r="Q1040" t="str">
        <f>VLOOKUP($A1040,'Customer Names'!$A:$E,4,FALSE)</f>
        <v xml:space="preserve"> Erin C</v>
      </c>
    </row>
    <row r="1041" spans="1:17" x14ac:dyDescent="0.25">
      <c r="A1041" s="23" t="s">
        <v>1331</v>
      </c>
      <c r="B1041" s="48">
        <f>VLOOKUP($A1041,'Medical Examinations'!$A:$J,2,FALSE)</f>
        <v>30.78</v>
      </c>
      <c r="C1041" s="48">
        <f>VLOOKUP($A1041,'Medical Examinations'!$A:$J,3,FALSE)</f>
        <v>10.74</v>
      </c>
      <c r="D1041" s="23" t="str">
        <f>VLOOKUP($A1041,'Medical Examinations'!$A:$J,4,FALSE)</f>
        <v>yes</v>
      </c>
      <c r="E1041" s="23" t="str">
        <f>VLOOKUP($A1041,'Medical Examinations'!$A:$J,5,FALSE)</f>
        <v>No</v>
      </c>
      <c r="F1041" s="23" t="str">
        <f>VLOOKUP($A1041,'Medical Examinations'!$A:$J,6,FALSE)</f>
        <v>No</v>
      </c>
      <c r="G1041" s="23">
        <f>VLOOKUP($A1041,'Medical Examinations'!$A:$J,7,FALSE)</f>
        <v>2</v>
      </c>
      <c r="H1041" s="23" t="str">
        <f>VLOOKUP($A1041,'Medical Examinations'!$A:$J,8,FALSE)</f>
        <v>No</v>
      </c>
      <c r="I1041" s="23" t="str">
        <f>VLOOKUP($A1041,'Medical Examinations'!$A:$J,9,FALSE)</f>
        <v>Obesity</v>
      </c>
      <c r="J1041" s="23" t="str">
        <f>VLOOKUP($A1041,'Medical Examinations'!$A:$J,10,FALSE)</f>
        <v>Diabetes</v>
      </c>
      <c r="K1041">
        <f>VLOOKUP($A1041,'Hospitalisation Details'!$A:$K,6,FALSE)</f>
        <v>10797.34</v>
      </c>
      <c r="L1041" t="str">
        <f>VLOOKUP($A1041,'Hospitalisation Details'!$A:$K,7,FALSE)</f>
        <v>tier - 3</v>
      </c>
      <c r="M1041" t="str">
        <f>VLOOKUP($A1041,'Hospitalisation Details'!$A:$K,8,FALSE)</f>
        <v>tier - 2</v>
      </c>
      <c r="N1041" t="str">
        <f>VLOOKUP($A1041,'Hospitalisation Details'!$A:$K,9,FALSE)</f>
        <v>R1023</v>
      </c>
      <c r="O1041">
        <f>VLOOKUP($A1041,'Hospitalisation Details'!$A:$K,10,FALSE)</f>
        <v>25869</v>
      </c>
      <c r="P1041">
        <f>VLOOKUP($A1041,'Hospitalisation Details'!$A:$K,11,FALSE)</f>
        <v>52</v>
      </c>
      <c r="Q1041" t="str">
        <f>VLOOKUP($A1041,'Customer Names'!$A:$E,4,FALSE)</f>
        <v xml:space="preserve"> Shure</v>
      </c>
    </row>
    <row r="1042" spans="1:17" x14ac:dyDescent="0.25">
      <c r="A1042" s="26" t="s">
        <v>1330</v>
      </c>
      <c r="B1042" s="47">
        <f>VLOOKUP($A1042,'Medical Examinations'!$A:$J,2,FALSE)</f>
        <v>28.975000000000001</v>
      </c>
      <c r="C1042" s="47">
        <f>VLOOKUP($A1042,'Medical Examinations'!$A:$J,3,FALSE)</f>
        <v>7.69</v>
      </c>
      <c r="D1042" s="26" t="str">
        <f>VLOOKUP($A1042,'Medical Examinations'!$A:$J,4,FALSE)</f>
        <v>yes</v>
      </c>
      <c r="E1042" s="26" t="str">
        <f>VLOOKUP($A1042,'Medical Examinations'!$A:$J,5,FALSE)</f>
        <v>No</v>
      </c>
      <c r="F1042" s="26" t="str">
        <f>VLOOKUP($A1042,'Medical Examinations'!$A:$J,6,FALSE)</f>
        <v>No</v>
      </c>
      <c r="G1042" s="26">
        <f>VLOOKUP($A1042,'Medical Examinations'!$A:$J,7,FALSE)</f>
        <v>0</v>
      </c>
      <c r="H1042" s="26" t="str">
        <f>VLOOKUP($A1042,'Medical Examinations'!$A:$J,8,FALSE)</f>
        <v>No</v>
      </c>
      <c r="I1042" s="26" t="str">
        <f>VLOOKUP($A1042,'Medical Examinations'!$A:$J,9,FALSE)</f>
        <v>Overweight</v>
      </c>
      <c r="J1042" s="26" t="str">
        <f>VLOOKUP($A1042,'Medical Examinations'!$A:$J,10,FALSE)</f>
        <v>Diabetes</v>
      </c>
      <c r="K1042">
        <f>VLOOKUP($A1042,'Hospitalisation Details'!$A:$K,6,FALSE)</f>
        <v>10796.35</v>
      </c>
      <c r="L1042" t="str">
        <f>VLOOKUP($A1042,'Hospitalisation Details'!$A:$K,7,FALSE)</f>
        <v>tier - 3</v>
      </c>
      <c r="M1042" t="str">
        <f>VLOOKUP($A1042,'Hospitalisation Details'!$A:$K,8,FALSE)</f>
        <v>tier - 1</v>
      </c>
      <c r="N1042" t="str">
        <f>VLOOKUP($A1042,'Hospitalisation Details'!$A:$K,9,FALSE)</f>
        <v>R1019</v>
      </c>
      <c r="O1042">
        <f>VLOOKUP($A1042,'Hospitalisation Details'!$A:$K,10,FALSE)</f>
        <v>24768</v>
      </c>
      <c r="P1042">
        <f>VLOOKUP($A1042,'Hospitalisation Details'!$A:$K,11,FALSE)</f>
        <v>55</v>
      </c>
      <c r="Q1042" t="str">
        <f>VLOOKUP($A1042,'Customer Names'!$A:$E,4,FALSE)</f>
        <v xml:space="preserve"> Richard</v>
      </c>
    </row>
    <row r="1043" spans="1:17" x14ac:dyDescent="0.25">
      <c r="A1043" s="23" t="s">
        <v>1329</v>
      </c>
      <c r="B1043" s="48">
        <f>VLOOKUP($A1043,'Medical Examinations'!$A:$J,2,FALSE)</f>
        <v>33.4</v>
      </c>
      <c r="C1043" s="48">
        <f>VLOOKUP($A1043,'Medical Examinations'!$A:$J,3,FALSE)</f>
        <v>4.84</v>
      </c>
      <c r="D1043" s="23" t="str">
        <f>VLOOKUP($A1043,'Medical Examinations'!$A:$J,4,FALSE)</f>
        <v>No</v>
      </c>
      <c r="E1043" s="23" t="str">
        <f>VLOOKUP($A1043,'Medical Examinations'!$A:$J,5,FALSE)</f>
        <v>No</v>
      </c>
      <c r="F1043" s="23" t="str">
        <f>VLOOKUP($A1043,'Medical Examinations'!$A:$J,6,FALSE)</f>
        <v>No</v>
      </c>
      <c r="G1043" s="23">
        <f>VLOOKUP($A1043,'Medical Examinations'!$A:$J,7,FALSE)</f>
        <v>0</v>
      </c>
      <c r="H1043" s="23" t="str">
        <f>VLOOKUP($A1043,'Medical Examinations'!$A:$J,8,FALSE)</f>
        <v>No</v>
      </c>
      <c r="I1043" s="23" t="str">
        <f>VLOOKUP($A1043,'Medical Examinations'!$A:$J,9,FALSE)</f>
        <v>Obesity</v>
      </c>
      <c r="J1043" s="23" t="str">
        <f>VLOOKUP($A1043,'Medical Examinations'!$A:$J,10,FALSE)</f>
        <v>Normal</v>
      </c>
      <c r="K1043">
        <f>VLOOKUP($A1043,'Hospitalisation Details'!$A:$K,6,FALSE)</f>
        <v>10795.94</v>
      </c>
      <c r="L1043" t="str">
        <f>VLOOKUP($A1043,'Hospitalisation Details'!$A:$K,7,FALSE)</f>
        <v>tier - 3</v>
      </c>
      <c r="M1043" t="str">
        <f>VLOOKUP($A1043,'Hospitalisation Details'!$A:$K,8,FALSE)</f>
        <v>tier - 1</v>
      </c>
      <c r="N1043" t="str">
        <f>VLOOKUP($A1043,'Hospitalisation Details'!$A:$K,9,FALSE)</f>
        <v>R1011</v>
      </c>
      <c r="O1043">
        <f>VLOOKUP($A1043,'Hospitalisation Details'!$A:$K,10,FALSE)</f>
        <v>36518</v>
      </c>
      <c r="P1043">
        <f>VLOOKUP($A1043,'Hospitalisation Details'!$A:$K,11,FALSE)</f>
        <v>23</v>
      </c>
      <c r="Q1043" t="str">
        <f>VLOOKUP($A1043,'Customer Names'!$A:$E,4,FALSE)</f>
        <v xml:space="preserve"> Brenda</v>
      </c>
    </row>
    <row r="1044" spans="1:17" x14ac:dyDescent="0.25">
      <c r="A1044" s="26" t="s">
        <v>1328</v>
      </c>
      <c r="B1044" s="47">
        <f>VLOOKUP($A1044,'Medical Examinations'!$A:$J,2,FALSE)</f>
        <v>21.5</v>
      </c>
      <c r="C1044" s="47">
        <f>VLOOKUP($A1044,'Medical Examinations'!$A:$J,3,FALSE)</f>
        <v>9.77</v>
      </c>
      <c r="D1044" s="26" t="str">
        <f>VLOOKUP($A1044,'Medical Examinations'!$A:$J,4,FALSE)</f>
        <v>yes</v>
      </c>
      <c r="E1044" s="26" t="str">
        <f>VLOOKUP($A1044,'Medical Examinations'!$A:$J,5,FALSE)</f>
        <v>No</v>
      </c>
      <c r="F1044" s="26" t="str">
        <f>VLOOKUP($A1044,'Medical Examinations'!$A:$J,6,FALSE)</f>
        <v>No</v>
      </c>
      <c r="G1044" s="26">
        <f>VLOOKUP($A1044,'Medical Examinations'!$A:$J,7,FALSE)</f>
        <v>0</v>
      </c>
      <c r="H1044" s="26" t="str">
        <f>VLOOKUP($A1044,'Medical Examinations'!$A:$J,8,FALSE)</f>
        <v>No</v>
      </c>
      <c r="I1044" s="26" t="str">
        <f>VLOOKUP($A1044,'Medical Examinations'!$A:$J,9,FALSE)</f>
        <v>Normal Weight</v>
      </c>
      <c r="J1044" s="26" t="str">
        <f>VLOOKUP($A1044,'Medical Examinations'!$A:$J,10,FALSE)</f>
        <v>Diabetes</v>
      </c>
      <c r="K1044">
        <f>VLOOKUP($A1044,'Hospitalisation Details'!$A:$K,6,FALSE)</f>
        <v>10791.96</v>
      </c>
      <c r="L1044" t="str">
        <f>VLOOKUP($A1044,'Hospitalisation Details'!$A:$K,7,FALSE)</f>
        <v>tier - 3</v>
      </c>
      <c r="M1044" t="str">
        <f>VLOOKUP($A1044,'Hospitalisation Details'!$A:$K,8,FALSE)</f>
        <v>tier - 2</v>
      </c>
      <c r="N1044" t="str">
        <f>VLOOKUP($A1044,'Hospitalisation Details'!$A:$K,9,FALSE)</f>
        <v>R1011</v>
      </c>
      <c r="O1044">
        <f>VLOOKUP($A1044,'Hospitalisation Details'!$A:$K,10,FALSE)</f>
        <v>24787</v>
      </c>
      <c r="P1044">
        <f>VLOOKUP($A1044,'Hospitalisation Details'!$A:$K,11,FALSE)</f>
        <v>55</v>
      </c>
      <c r="Q1044" t="str">
        <f>VLOOKUP($A1044,'Customer Names'!$A:$E,4,FALSE)</f>
        <v xml:space="preserve"> Joseph M</v>
      </c>
    </row>
    <row r="1045" spans="1:17" x14ac:dyDescent="0.25">
      <c r="A1045" s="23" t="s">
        <v>1327</v>
      </c>
      <c r="B1045" s="48">
        <f>VLOOKUP($A1045,'Medical Examinations'!$A:$J,2,FALSE)</f>
        <v>38.14</v>
      </c>
      <c r="C1045" s="48">
        <f>VLOOKUP($A1045,'Medical Examinations'!$A:$J,3,FALSE)</f>
        <v>5.84</v>
      </c>
      <c r="D1045" s="23" t="str">
        <f>VLOOKUP($A1045,'Medical Examinations'!$A:$J,4,FALSE)</f>
        <v>No</v>
      </c>
      <c r="E1045" s="23" t="str">
        <f>VLOOKUP($A1045,'Medical Examinations'!$A:$J,5,FALSE)</f>
        <v>No</v>
      </c>
      <c r="F1045" s="23" t="str">
        <f>VLOOKUP($A1045,'Medical Examinations'!$A:$J,6,FALSE)</f>
        <v>No</v>
      </c>
      <c r="G1045" s="23">
        <f>VLOOKUP($A1045,'Medical Examinations'!$A:$J,7,FALSE)</f>
        <v>0</v>
      </c>
      <c r="H1045" s="23" t="str">
        <f>VLOOKUP($A1045,'Medical Examinations'!$A:$J,8,FALSE)</f>
        <v>No</v>
      </c>
      <c r="I1045" s="23" t="str">
        <f>VLOOKUP($A1045,'Medical Examinations'!$A:$J,9,FALSE)</f>
        <v>Obesity</v>
      </c>
      <c r="J1045" s="23" t="str">
        <f>VLOOKUP($A1045,'Medical Examinations'!$A:$J,10,FALSE)</f>
        <v>Prediabetes</v>
      </c>
      <c r="K1045">
        <f>VLOOKUP($A1045,'Hospitalisation Details'!$A:$K,6,FALSE)</f>
        <v>10769.75</v>
      </c>
      <c r="L1045" t="str">
        <f>VLOOKUP($A1045,'Hospitalisation Details'!$A:$K,7,FALSE)</f>
        <v>tier - 3</v>
      </c>
      <c r="M1045" t="str">
        <f>VLOOKUP($A1045,'Hospitalisation Details'!$A:$K,8,FALSE)</f>
        <v>tier - 2</v>
      </c>
      <c r="N1045" t="str">
        <f>VLOOKUP($A1045,'Hospitalisation Details'!$A:$K,9,FALSE)</f>
        <v>R1022</v>
      </c>
      <c r="O1045">
        <f>VLOOKUP($A1045,'Hospitalisation Details'!$A:$K,10,FALSE)</f>
        <v>32837</v>
      </c>
      <c r="P1045">
        <f>VLOOKUP($A1045,'Hospitalisation Details'!$A:$K,11,FALSE)</f>
        <v>33</v>
      </c>
      <c r="Q1045" t="str">
        <f>VLOOKUP($A1045,'Customer Names'!$A:$E,4,FALSE)</f>
        <v xml:space="preserve"> Stephen J.</v>
      </c>
    </row>
    <row r="1046" spans="1:17" x14ac:dyDescent="0.25">
      <c r="A1046" s="26" t="s">
        <v>1326</v>
      </c>
      <c r="B1046" s="47">
        <f>VLOOKUP($A1046,'Medical Examinations'!$A:$J,2,FALSE)</f>
        <v>35.42</v>
      </c>
      <c r="C1046" s="47">
        <f>VLOOKUP($A1046,'Medical Examinations'!$A:$J,3,FALSE)</f>
        <v>8.6999999999999993</v>
      </c>
      <c r="D1046" s="26" t="str">
        <f>VLOOKUP($A1046,'Medical Examinations'!$A:$J,4,FALSE)</f>
        <v>yes</v>
      </c>
      <c r="E1046" s="26" t="str">
        <f>VLOOKUP($A1046,'Medical Examinations'!$A:$J,5,FALSE)</f>
        <v>No</v>
      </c>
      <c r="F1046" s="26" t="str">
        <f>VLOOKUP($A1046,'Medical Examinations'!$A:$J,6,FALSE)</f>
        <v>No</v>
      </c>
      <c r="G1046" s="26">
        <f>VLOOKUP($A1046,'Medical Examinations'!$A:$J,7,FALSE)</f>
        <v>1</v>
      </c>
      <c r="H1046" s="26" t="str">
        <f>VLOOKUP($A1046,'Medical Examinations'!$A:$J,8,FALSE)</f>
        <v>No</v>
      </c>
      <c r="I1046" s="26" t="str">
        <f>VLOOKUP($A1046,'Medical Examinations'!$A:$J,9,FALSE)</f>
        <v>Obesity</v>
      </c>
      <c r="J1046" s="26" t="str">
        <f>VLOOKUP($A1046,'Medical Examinations'!$A:$J,10,FALSE)</f>
        <v>Diabetes</v>
      </c>
      <c r="K1046">
        <f>VLOOKUP($A1046,'Hospitalisation Details'!$A:$K,6,FALSE)</f>
        <v>10749.02</v>
      </c>
      <c r="L1046" t="str">
        <f>VLOOKUP($A1046,'Hospitalisation Details'!$A:$K,7,FALSE)</f>
        <v>tier - 3</v>
      </c>
      <c r="M1046" t="str">
        <f>VLOOKUP($A1046,'Hospitalisation Details'!$A:$K,8,FALSE)</f>
        <v>tier - 1</v>
      </c>
      <c r="N1046" t="str">
        <f>VLOOKUP($A1046,'Hospitalisation Details'!$A:$K,9,FALSE)</f>
        <v>R1026</v>
      </c>
      <c r="O1046">
        <f>VLOOKUP($A1046,'Hospitalisation Details'!$A:$K,10,FALSE)</f>
        <v>31653</v>
      </c>
      <c r="P1046">
        <f>VLOOKUP($A1046,'Hospitalisation Details'!$A:$K,11,FALSE)</f>
        <v>36</v>
      </c>
      <c r="Q1046" t="str">
        <f>VLOOKUP($A1046,'Customer Names'!$A:$E,4,FALSE)</f>
        <v xml:space="preserve"> Kathya</v>
      </c>
    </row>
    <row r="1047" spans="1:17" x14ac:dyDescent="0.25">
      <c r="A1047" s="23" t="s">
        <v>1325</v>
      </c>
      <c r="B1047" s="48">
        <f>VLOOKUP($A1047,'Medical Examinations'!$A:$J,2,FALSE)</f>
        <v>35.625</v>
      </c>
      <c r="C1047" s="48">
        <f>VLOOKUP($A1047,'Medical Examinations'!$A:$J,3,FALSE)</f>
        <v>10.79</v>
      </c>
      <c r="D1047" s="23" t="str">
        <f>VLOOKUP($A1047,'Medical Examinations'!$A:$J,4,FALSE)</f>
        <v>No</v>
      </c>
      <c r="E1047" s="23" t="str">
        <f>VLOOKUP($A1047,'Medical Examinations'!$A:$J,5,FALSE)</f>
        <v>No</v>
      </c>
      <c r="F1047" s="23" t="str">
        <f>VLOOKUP($A1047,'Medical Examinations'!$A:$J,6,FALSE)</f>
        <v>No</v>
      </c>
      <c r="G1047" s="23">
        <f>VLOOKUP($A1047,'Medical Examinations'!$A:$J,7,FALSE)</f>
        <v>0</v>
      </c>
      <c r="H1047" s="23" t="str">
        <f>VLOOKUP($A1047,'Medical Examinations'!$A:$J,8,FALSE)</f>
        <v>No</v>
      </c>
      <c r="I1047" s="23" t="str">
        <f>VLOOKUP($A1047,'Medical Examinations'!$A:$J,9,FALSE)</f>
        <v>Obesity</v>
      </c>
      <c r="J1047" s="23" t="str">
        <f>VLOOKUP($A1047,'Medical Examinations'!$A:$J,10,FALSE)</f>
        <v>Diabetes</v>
      </c>
      <c r="K1047">
        <f>VLOOKUP($A1047,'Hospitalisation Details'!$A:$K,6,FALSE)</f>
        <v>10736.87</v>
      </c>
      <c r="L1047" t="str">
        <f>VLOOKUP($A1047,'Hospitalisation Details'!$A:$K,7,FALSE)</f>
        <v>tier - 3</v>
      </c>
      <c r="M1047" t="str">
        <f>VLOOKUP($A1047,'Hospitalisation Details'!$A:$K,8,FALSE)</f>
        <v>tier - 1</v>
      </c>
      <c r="N1047" t="str">
        <f>VLOOKUP($A1047,'Hospitalisation Details'!$A:$K,9,FALSE)</f>
        <v>R1016</v>
      </c>
      <c r="O1047">
        <f>VLOOKUP($A1047,'Hospitalisation Details'!$A:$K,10,FALSE)</f>
        <v>27372</v>
      </c>
      <c r="P1047">
        <f>VLOOKUP($A1047,'Hospitalisation Details'!$A:$K,11,FALSE)</f>
        <v>48</v>
      </c>
      <c r="Q1047" t="str">
        <f>VLOOKUP($A1047,'Customer Names'!$A:$E,4,FALSE)</f>
        <v xml:space="preserve"> Wesley</v>
      </c>
    </row>
    <row r="1048" spans="1:17" x14ac:dyDescent="0.25">
      <c r="A1048" s="26" t="s">
        <v>1324</v>
      </c>
      <c r="B1048" s="47">
        <f>VLOOKUP($A1048,'Medical Examinations'!$A:$J,2,FALSE)</f>
        <v>45.51</v>
      </c>
      <c r="C1048" s="47">
        <f>VLOOKUP($A1048,'Medical Examinations'!$A:$J,3,FALSE)</f>
        <v>4.32</v>
      </c>
      <c r="D1048" s="26" t="str">
        <f>VLOOKUP($A1048,'Medical Examinations'!$A:$J,4,FALSE)</f>
        <v>No</v>
      </c>
      <c r="E1048" s="26" t="str">
        <f>VLOOKUP($A1048,'Medical Examinations'!$A:$J,5,FALSE)</f>
        <v>No</v>
      </c>
      <c r="F1048" s="26" t="str">
        <f>VLOOKUP($A1048,'Medical Examinations'!$A:$J,6,FALSE)</f>
        <v>No</v>
      </c>
      <c r="G1048" s="26">
        <f>VLOOKUP($A1048,'Medical Examinations'!$A:$J,7,FALSE)</f>
        <v>1</v>
      </c>
      <c r="H1048" s="26" t="str">
        <f>VLOOKUP($A1048,'Medical Examinations'!$A:$J,8,FALSE)</f>
        <v>No</v>
      </c>
      <c r="I1048" s="26" t="str">
        <f>VLOOKUP($A1048,'Medical Examinations'!$A:$J,9,FALSE)</f>
        <v>Obesity</v>
      </c>
      <c r="J1048" s="26" t="str">
        <f>VLOOKUP($A1048,'Medical Examinations'!$A:$J,10,FALSE)</f>
        <v>Normal</v>
      </c>
      <c r="K1048">
        <f>VLOOKUP($A1048,'Hospitalisation Details'!$A:$K,6,FALSE)</f>
        <v>10719.57</v>
      </c>
      <c r="L1048" t="str">
        <f>VLOOKUP($A1048,'Hospitalisation Details'!$A:$K,7,FALSE)</f>
        <v>tier - 3</v>
      </c>
      <c r="M1048" t="str">
        <f>VLOOKUP($A1048,'Hospitalisation Details'!$A:$K,8,FALSE)</f>
        <v>tier - 1</v>
      </c>
      <c r="N1048" t="str">
        <f>VLOOKUP($A1048,'Hospitalisation Details'!$A:$K,9,FALSE)</f>
        <v>R1012</v>
      </c>
      <c r="O1048">
        <f>VLOOKUP($A1048,'Hospitalisation Details'!$A:$K,10,FALSE)</f>
        <v>33780</v>
      </c>
      <c r="P1048">
        <f>VLOOKUP($A1048,'Hospitalisation Details'!$A:$K,11,FALSE)</f>
        <v>30</v>
      </c>
      <c r="Q1048" t="str">
        <f>VLOOKUP($A1048,'Customer Names'!$A:$E,4,FALSE)</f>
        <v xml:space="preserve"> Tim</v>
      </c>
    </row>
    <row r="1049" spans="1:17" x14ac:dyDescent="0.25">
      <c r="A1049" s="23" t="s">
        <v>1323</v>
      </c>
      <c r="B1049" s="48">
        <f>VLOOKUP($A1049,'Medical Examinations'!$A:$J,2,FALSE)</f>
        <v>37.1</v>
      </c>
      <c r="C1049" s="48">
        <f>VLOOKUP($A1049,'Medical Examinations'!$A:$J,3,FALSE)</f>
        <v>7.19</v>
      </c>
      <c r="D1049" s="23" t="str">
        <f>VLOOKUP($A1049,'Medical Examinations'!$A:$J,4,FALSE)</f>
        <v>yes</v>
      </c>
      <c r="E1049" s="23" t="str">
        <f>VLOOKUP($A1049,'Medical Examinations'!$A:$J,5,FALSE)</f>
        <v>No</v>
      </c>
      <c r="F1049" s="23" t="str">
        <f>VLOOKUP($A1049,'Medical Examinations'!$A:$J,6,FALSE)</f>
        <v>No</v>
      </c>
      <c r="G1049" s="23">
        <f>VLOOKUP($A1049,'Medical Examinations'!$A:$J,7,FALSE)</f>
        <v>0</v>
      </c>
      <c r="H1049" s="23" t="str">
        <f>VLOOKUP($A1049,'Medical Examinations'!$A:$J,8,FALSE)</f>
        <v>No</v>
      </c>
      <c r="I1049" s="23" t="str">
        <f>VLOOKUP($A1049,'Medical Examinations'!$A:$J,9,FALSE)</f>
        <v>Obesity</v>
      </c>
      <c r="J1049" s="23" t="str">
        <f>VLOOKUP($A1049,'Medical Examinations'!$A:$J,10,FALSE)</f>
        <v>Diabetes</v>
      </c>
      <c r="K1049">
        <f>VLOOKUP($A1049,'Hospitalisation Details'!$A:$K,6,FALSE)</f>
        <v>10713.64</v>
      </c>
      <c r="L1049" t="str">
        <f>VLOOKUP($A1049,'Hospitalisation Details'!$A:$K,7,FALSE)</f>
        <v>tier - 3</v>
      </c>
      <c r="M1049" t="str">
        <f>VLOOKUP($A1049,'Hospitalisation Details'!$A:$K,8,FALSE)</f>
        <v>tier - 3</v>
      </c>
      <c r="N1049" t="str">
        <f>VLOOKUP($A1049,'Hospitalisation Details'!$A:$K,9,FALSE)</f>
        <v>R1011</v>
      </c>
      <c r="O1049">
        <f>VLOOKUP($A1049,'Hospitalisation Details'!$A:$K,10,FALSE)</f>
        <v>24750</v>
      </c>
      <c r="P1049">
        <f>VLOOKUP($A1049,'Hospitalisation Details'!$A:$K,11,FALSE)</f>
        <v>55</v>
      </c>
      <c r="Q1049" t="str">
        <f>VLOOKUP($A1049,'Customer Names'!$A:$E,4,FALSE)</f>
        <v xml:space="preserve"> Jamie L.</v>
      </c>
    </row>
    <row r="1050" spans="1:17" x14ac:dyDescent="0.25">
      <c r="A1050" s="26" t="s">
        <v>1322</v>
      </c>
      <c r="B1050" s="47">
        <f>VLOOKUP($A1050,'Medical Examinations'!$A:$J,2,FALSE)</f>
        <v>30.5</v>
      </c>
      <c r="C1050" s="47">
        <f>VLOOKUP($A1050,'Medical Examinations'!$A:$J,3,FALSE)</f>
        <v>11.94</v>
      </c>
      <c r="D1050" s="26" t="str">
        <f>VLOOKUP($A1050,'Medical Examinations'!$A:$J,4,FALSE)</f>
        <v>yes</v>
      </c>
      <c r="E1050" s="26" t="str">
        <f>VLOOKUP($A1050,'Medical Examinations'!$A:$J,5,FALSE)</f>
        <v>No</v>
      </c>
      <c r="F1050" s="26" t="str">
        <f>VLOOKUP($A1050,'Medical Examinations'!$A:$J,6,FALSE)</f>
        <v>No</v>
      </c>
      <c r="G1050" s="26">
        <f>VLOOKUP($A1050,'Medical Examinations'!$A:$J,7,FALSE)</f>
        <v>0</v>
      </c>
      <c r="H1050" s="26" t="str">
        <f>VLOOKUP($A1050,'Medical Examinations'!$A:$J,8,FALSE)</f>
        <v>No</v>
      </c>
      <c r="I1050" s="26" t="str">
        <f>VLOOKUP($A1050,'Medical Examinations'!$A:$J,9,FALSE)</f>
        <v>Obesity</v>
      </c>
      <c r="J1050" s="26" t="str">
        <f>VLOOKUP($A1050,'Medical Examinations'!$A:$J,10,FALSE)</f>
        <v>Diabetes</v>
      </c>
      <c r="K1050">
        <f>VLOOKUP($A1050,'Hospitalisation Details'!$A:$K,6,FALSE)</f>
        <v>10704.47</v>
      </c>
      <c r="L1050" t="str">
        <f>VLOOKUP($A1050,'Hospitalisation Details'!$A:$K,7,FALSE)</f>
        <v>tier - 3</v>
      </c>
      <c r="M1050" t="str">
        <f>VLOOKUP($A1050,'Hospitalisation Details'!$A:$K,8,FALSE)</f>
        <v>tier - 2</v>
      </c>
      <c r="N1050" t="str">
        <f>VLOOKUP($A1050,'Hospitalisation Details'!$A:$K,9,FALSE)</f>
        <v>R1011</v>
      </c>
      <c r="O1050">
        <f>VLOOKUP($A1050,'Hospitalisation Details'!$A:$K,10,FALSE)</f>
        <v>24683</v>
      </c>
      <c r="P1050">
        <f>VLOOKUP($A1050,'Hospitalisation Details'!$A:$K,11,FALSE)</f>
        <v>55</v>
      </c>
      <c r="Q1050" t="str">
        <f>VLOOKUP($A1050,'Customer Names'!$A:$E,4,FALSE)</f>
        <v xml:space="preserve"> Alexandra</v>
      </c>
    </row>
    <row r="1051" spans="1:17" x14ac:dyDescent="0.25">
      <c r="A1051" s="23" t="s">
        <v>1321</v>
      </c>
      <c r="B1051" s="48">
        <f>VLOOKUP($A1051,'Medical Examinations'!$A:$J,2,FALSE)</f>
        <v>28.16</v>
      </c>
      <c r="C1051" s="48">
        <f>VLOOKUP($A1051,'Medical Examinations'!$A:$J,3,FALSE)</f>
        <v>5.56</v>
      </c>
      <c r="D1051" s="23" t="str">
        <f>VLOOKUP($A1051,'Medical Examinations'!$A:$J,4,FALSE)</f>
        <v>No</v>
      </c>
      <c r="E1051" s="23" t="str">
        <f>VLOOKUP($A1051,'Medical Examinations'!$A:$J,5,FALSE)</f>
        <v>No</v>
      </c>
      <c r="F1051" s="23" t="str">
        <f>VLOOKUP($A1051,'Medical Examinations'!$A:$J,6,FALSE)</f>
        <v>No</v>
      </c>
      <c r="G1051" s="23">
        <f>VLOOKUP($A1051,'Medical Examinations'!$A:$J,7,FALSE)</f>
        <v>2</v>
      </c>
      <c r="H1051" s="23" t="str">
        <f>VLOOKUP($A1051,'Medical Examinations'!$A:$J,8,FALSE)</f>
        <v>No</v>
      </c>
      <c r="I1051" s="23" t="str">
        <f>VLOOKUP($A1051,'Medical Examinations'!$A:$J,9,FALSE)</f>
        <v>Overweight</v>
      </c>
      <c r="J1051" s="23" t="str">
        <f>VLOOKUP($A1051,'Medical Examinations'!$A:$J,10,FALSE)</f>
        <v>Normal</v>
      </c>
      <c r="K1051">
        <f>VLOOKUP($A1051,'Hospitalisation Details'!$A:$K,6,FALSE)</f>
        <v>10702.64</v>
      </c>
      <c r="L1051" t="str">
        <f>VLOOKUP($A1051,'Hospitalisation Details'!$A:$K,7,FALSE)</f>
        <v>tier - 3</v>
      </c>
      <c r="M1051" t="str">
        <f>VLOOKUP($A1051,'Hospitalisation Details'!$A:$K,8,FALSE)</f>
        <v>tier - 3</v>
      </c>
      <c r="N1051" t="str">
        <f>VLOOKUP($A1051,'Hospitalisation Details'!$A:$K,9,FALSE)</f>
        <v>R1013</v>
      </c>
      <c r="O1051">
        <f>VLOOKUP($A1051,'Hospitalisation Details'!$A:$K,10,FALSE)</f>
        <v>26596</v>
      </c>
      <c r="P1051">
        <f>VLOOKUP($A1051,'Hospitalisation Details'!$A:$K,11,FALSE)</f>
        <v>50</v>
      </c>
      <c r="Q1051" t="str">
        <f>VLOOKUP($A1051,'Customer Names'!$A:$E,4,FALSE)</f>
        <v xml:space="preserve"> Tiffany</v>
      </c>
    </row>
    <row r="1052" spans="1:17" x14ac:dyDescent="0.25">
      <c r="A1052" s="26" t="s">
        <v>1320</v>
      </c>
      <c r="B1052" s="47">
        <f>VLOOKUP($A1052,'Medical Examinations'!$A:$J,2,FALSE)</f>
        <v>29.1</v>
      </c>
      <c r="C1052" s="47">
        <f>VLOOKUP($A1052,'Medical Examinations'!$A:$J,3,FALSE)</f>
        <v>5.64</v>
      </c>
      <c r="D1052" s="26" t="str">
        <f>VLOOKUP($A1052,'Medical Examinations'!$A:$J,4,FALSE)</f>
        <v>yes</v>
      </c>
      <c r="E1052" s="26" t="str">
        <f>VLOOKUP($A1052,'Medical Examinations'!$A:$J,5,FALSE)</f>
        <v>No</v>
      </c>
      <c r="F1052" s="26" t="str">
        <f>VLOOKUP($A1052,'Medical Examinations'!$A:$J,6,FALSE)</f>
        <v>No</v>
      </c>
      <c r="G1052" s="26">
        <f>VLOOKUP($A1052,'Medical Examinations'!$A:$J,7,FALSE)</f>
        <v>0</v>
      </c>
      <c r="H1052" s="26" t="str">
        <f>VLOOKUP($A1052,'Medical Examinations'!$A:$J,8,FALSE)</f>
        <v>No</v>
      </c>
      <c r="I1052" s="26" t="str">
        <f>VLOOKUP($A1052,'Medical Examinations'!$A:$J,9,FALSE)</f>
        <v>Overweight</v>
      </c>
      <c r="J1052" s="26" t="str">
        <f>VLOOKUP($A1052,'Medical Examinations'!$A:$J,10,FALSE)</f>
        <v>Normal</v>
      </c>
      <c r="K1052">
        <f>VLOOKUP($A1052,'Hospitalisation Details'!$A:$K,6,FALSE)</f>
        <v>10698.38</v>
      </c>
      <c r="L1052" t="str">
        <f>VLOOKUP($A1052,'Hospitalisation Details'!$A:$K,7,FALSE)</f>
        <v>tier - 3</v>
      </c>
      <c r="M1052" t="str">
        <f>VLOOKUP($A1052,'Hospitalisation Details'!$A:$K,8,FALSE)</f>
        <v>tier - 1</v>
      </c>
      <c r="N1052" t="str">
        <f>VLOOKUP($A1052,'Hospitalisation Details'!$A:$K,9,FALSE)</f>
        <v>R1025</v>
      </c>
      <c r="O1052">
        <f>VLOOKUP($A1052,'Hospitalisation Details'!$A:$K,10,FALSE)</f>
        <v>28033</v>
      </c>
      <c r="P1052">
        <f>VLOOKUP($A1052,'Hospitalisation Details'!$A:$K,11,FALSE)</f>
        <v>46</v>
      </c>
      <c r="Q1052" t="str">
        <f>VLOOKUP($A1052,'Customer Names'!$A:$E,4,FALSE)</f>
        <v xml:space="preserve"> Rebecca J</v>
      </c>
    </row>
    <row r="1053" spans="1:17" x14ac:dyDescent="0.25">
      <c r="A1053" s="23" t="s">
        <v>1319</v>
      </c>
      <c r="B1053" s="48">
        <f>VLOOKUP($A1053,'Medical Examinations'!$A:$J,2,FALSE)</f>
        <v>30.22</v>
      </c>
      <c r="C1053" s="48">
        <f>VLOOKUP($A1053,'Medical Examinations'!$A:$J,3,FALSE)</f>
        <v>4.6500000000000004</v>
      </c>
      <c r="D1053" s="23" t="str">
        <f>VLOOKUP($A1053,'Medical Examinations'!$A:$J,4,FALSE)</f>
        <v>No</v>
      </c>
      <c r="E1053" s="23" t="str">
        <f>VLOOKUP($A1053,'Medical Examinations'!$A:$J,5,FALSE)</f>
        <v>No</v>
      </c>
      <c r="F1053" s="23" t="str">
        <f>VLOOKUP($A1053,'Medical Examinations'!$A:$J,6,FALSE)</f>
        <v>No</v>
      </c>
      <c r="G1053" s="23">
        <f>VLOOKUP($A1053,'Medical Examinations'!$A:$J,7,FALSE)</f>
        <v>0</v>
      </c>
      <c r="H1053" s="23" t="str">
        <f>VLOOKUP($A1053,'Medical Examinations'!$A:$J,8,FALSE)</f>
        <v>No</v>
      </c>
      <c r="I1053" s="23" t="str">
        <f>VLOOKUP($A1053,'Medical Examinations'!$A:$J,9,FALSE)</f>
        <v>Obesity</v>
      </c>
      <c r="J1053" s="23" t="str">
        <f>VLOOKUP($A1053,'Medical Examinations'!$A:$J,10,FALSE)</f>
        <v>Normal</v>
      </c>
      <c r="K1053">
        <f>VLOOKUP($A1053,'Hospitalisation Details'!$A:$K,6,FALSE)</f>
        <v>10690.11</v>
      </c>
      <c r="L1053" t="str">
        <f>VLOOKUP($A1053,'Hospitalisation Details'!$A:$K,7,FALSE)</f>
        <v>tier - 3</v>
      </c>
      <c r="M1053" t="str">
        <f>VLOOKUP($A1053,'Hospitalisation Details'!$A:$K,8,FALSE)</f>
        <v>tier - 2</v>
      </c>
      <c r="N1053" t="str">
        <f>VLOOKUP($A1053,'Hospitalisation Details'!$A:$K,9,FALSE)</f>
        <v>R1021</v>
      </c>
      <c r="O1053">
        <f>VLOOKUP($A1053,'Hospitalisation Details'!$A:$K,10,FALSE)</f>
        <v>28339</v>
      </c>
      <c r="P1053">
        <f>VLOOKUP($A1053,'Hospitalisation Details'!$A:$K,11,FALSE)</f>
        <v>45</v>
      </c>
      <c r="Q1053" t="str">
        <f>VLOOKUP($A1053,'Customer Names'!$A:$E,4,FALSE)</f>
        <v xml:space="preserve"> Austin T.</v>
      </c>
    </row>
    <row r="1054" spans="1:17" x14ac:dyDescent="0.25">
      <c r="A1054" s="26" t="s">
        <v>1318</v>
      </c>
      <c r="B1054" s="47">
        <f>VLOOKUP($A1054,'Medical Examinations'!$A:$J,2,FALSE)</f>
        <v>24.29</v>
      </c>
      <c r="C1054" s="47">
        <f>VLOOKUP($A1054,'Medical Examinations'!$A:$J,3,FALSE)</f>
        <v>9.0500000000000007</v>
      </c>
      <c r="D1054" s="26" t="str">
        <f>VLOOKUP($A1054,'Medical Examinations'!$A:$J,4,FALSE)</f>
        <v>No</v>
      </c>
      <c r="E1054" s="26" t="str">
        <f>VLOOKUP($A1054,'Medical Examinations'!$A:$J,5,FALSE)</f>
        <v>No</v>
      </c>
      <c r="F1054" s="26" t="str">
        <f>VLOOKUP($A1054,'Medical Examinations'!$A:$J,6,FALSE)</f>
        <v>No</v>
      </c>
      <c r="G1054" s="26">
        <f>VLOOKUP($A1054,'Medical Examinations'!$A:$J,7,FALSE)</f>
        <v>0</v>
      </c>
      <c r="H1054" s="26" t="str">
        <f>VLOOKUP($A1054,'Medical Examinations'!$A:$J,8,FALSE)</f>
        <v>No</v>
      </c>
      <c r="I1054" s="26" t="str">
        <f>VLOOKUP($A1054,'Medical Examinations'!$A:$J,9,FALSE)</f>
        <v>Normal Weight</v>
      </c>
      <c r="J1054" s="26" t="str">
        <f>VLOOKUP($A1054,'Medical Examinations'!$A:$J,10,FALSE)</f>
        <v>Diabetes</v>
      </c>
      <c r="K1054">
        <f>VLOOKUP($A1054,'Hospitalisation Details'!$A:$K,6,FALSE)</f>
        <v>10676.83</v>
      </c>
      <c r="L1054" t="str">
        <f>VLOOKUP($A1054,'Hospitalisation Details'!$A:$K,7,FALSE)</f>
        <v>tier - 3</v>
      </c>
      <c r="M1054" t="str">
        <f>VLOOKUP($A1054,'Hospitalisation Details'!$A:$K,8,FALSE)</f>
        <v>tier - 3</v>
      </c>
      <c r="N1054" t="str">
        <f>VLOOKUP($A1054,'Hospitalisation Details'!$A:$K,9,FALSE)</f>
        <v>R1013</v>
      </c>
      <c r="O1054">
        <f>VLOOKUP($A1054,'Hospitalisation Details'!$A:$K,10,FALSE)</f>
        <v>22896</v>
      </c>
      <c r="P1054">
        <f>VLOOKUP($A1054,'Hospitalisation Details'!$A:$K,11,FALSE)</f>
        <v>60</v>
      </c>
      <c r="Q1054" t="str">
        <f>VLOOKUP($A1054,'Customer Names'!$A:$E,4,FALSE)</f>
        <v xml:space="preserve"> Jamie T</v>
      </c>
    </row>
    <row r="1055" spans="1:17" x14ac:dyDescent="0.25">
      <c r="A1055" s="23" t="s">
        <v>1317</v>
      </c>
      <c r="B1055" s="48">
        <f>VLOOKUP($A1055,'Medical Examinations'!$A:$J,2,FALSE)</f>
        <v>29.39</v>
      </c>
      <c r="C1055" s="48">
        <f>VLOOKUP($A1055,'Medical Examinations'!$A:$J,3,FALSE)</f>
        <v>4.5199999999999996</v>
      </c>
      <c r="D1055" s="23" t="str">
        <f>VLOOKUP($A1055,'Medical Examinations'!$A:$J,4,FALSE)</f>
        <v>yes</v>
      </c>
      <c r="E1055" s="23" t="str">
        <f>VLOOKUP($A1055,'Medical Examinations'!$A:$J,5,FALSE)</f>
        <v>No</v>
      </c>
      <c r="F1055" s="23" t="str">
        <f>VLOOKUP($A1055,'Medical Examinations'!$A:$J,6,FALSE)</f>
        <v>No</v>
      </c>
      <c r="G1055" s="23">
        <f>VLOOKUP($A1055,'Medical Examinations'!$A:$J,7,FALSE)</f>
        <v>0</v>
      </c>
      <c r="H1055" s="23" t="str">
        <f>VLOOKUP($A1055,'Medical Examinations'!$A:$J,8,FALSE)</f>
        <v>No</v>
      </c>
      <c r="I1055" s="23" t="str">
        <f>VLOOKUP($A1055,'Medical Examinations'!$A:$J,9,FALSE)</f>
        <v>Overweight</v>
      </c>
      <c r="J1055" s="23" t="str">
        <f>VLOOKUP($A1055,'Medical Examinations'!$A:$J,10,FALSE)</f>
        <v>Normal</v>
      </c>
      <c r="K1055">
        <f>VLOOKUP($A1055,'Hospitalisation Details'!$A:$K,6,FALSE)</f>
        <v>10665.44</v>
      </c>
      <c r="L1055" t="str">
        <f>VLOOKUP($A1055,'Hospitalisation Details'!$A:$K,7,FALSE)</f>
        <v>tier - 3</v>
      </c>
      <c r="M1055" t="str">
        <f>VLOOKUP($A1055,'Hospitalisation Details'!$A:$K,8,FALSE)</f>
        <v>tier - 2</v>
      </c>
      <c r="N1055" t="str">
        <f>VLOOKUP($A1055,'Hospitalisation Details'!$A:$K,9,FALSE)</f>
        <v>R1021</v>
      </c>
      <c r="O1055">
        <f>VLOOKUP($A1055,'Hospitalisation Details'!$A:$K,10,FALSE)</f>
        <v>28086</v>
      </c>
      <c r="P1055">
        <f>VLOOKUP($A1055,'Hospitalisation Details'!$A:$K,11,FALSE)</f>
        <v>46</v>
      </c>
      <c r="Q1055" t="str">
        <f>VLOOKUP($A1055,'Customer Names'!$A:$E,4,FALSE)</f>
        <v xml:space="preserve"> Matthew T.</v>
      </c>
    </row>
    <row r="1056" spans="1:17" x14ac:dyDescent="0.25">
      <c r="A1056" s="26" t="s">
        <v>1316</v>
      </c>
      <c r="B1056" s="47">
        <f>VLOOKUP($A1056,'Medical Examinations'!$A:$J,2,FALSE)</f>
        <v>25.66</v>
      </c>
      <c r="C1056" s="47">
        <f>VLOOKUP($A1056,'Medical Examinations'!$A:$J,3,FALSE)</f>
        <v>4.62</v>
      </c>
      <c r="D1056" s="26" t="str">
        <f>VLOOKUP($A1056,'Medical Examinations'!$A:$J,4,FALSE)</f>
        <v>yes</v>
      </c>
      <c r="E1056" s="26" t="str">
        <f>VLOOKUP($A1056,'Medical Examinations'!$A:$J,5,FALSE)</f>
        <v>No</v>
      </c>
      <c r="F1056" s="26" t="str">
        <f>VLOOKUP($A1056,'Medical Examinations'!$A:$J,6,FALSE)</f>
        <v>No</v>
      </c>
      <c r="G1056" s="26">
        <f>VLOOKUP($A1056,'Medical Examinations'!$A:$J,7,FALSE)</f>
        <v>1</v>
      </c>
      <c r="H1056" s="26" t="str">
        <f>VLOOKUP($A1056,'Medical Examinations'!$A:$J,8,FALSE)</f>
        <v>No</v>
      </c>
      <c r="I1056" s="26" t="str">
        <f>VLOOKUP($A1056,'Medical Examinations'!$A:$J,9,FALSE)</f>
        <v>Overweight</v>
      </c>
      <c r="J1056" s="26" t="str">
        <f>VLOOKUP($A1056,'Medical Examinations'!$A:$J,10,FALSE)</f>
        <v>Normal</v>
      </c>
      <c r="K1056">
        <f>VLOOKUP($A1056,'Hospitalisation Details'!$A:$K,6,FALSE)</f>
        <v>10627.81</v>
      </c>
      <c r="L1056" t="str">
        <f>VLOOKUP($A1056,'Hospitalisation Details'!$A:$K,7,FALSE)</f>
        <v>tier - 3</v>
      </c>
      <c r="M1056" t="str">
        <f>VLOOKUP($A1056,'Hospitalisation Details'!$A:$K,8,FALSE)</f>
        <v>tier - 3</v>
      </c>
      <c r="N1056" t="str">
        <f>VLOOKUP($A1056,'Hospitalisation Details'!$A:$K,9,FALSE)</f>
        <v>R1013</v>
      </c>
      <c r="O1056">
        <f>VLOOKUP($A1056,'Hospitalisation Details'!$A:$K,10,FALSE)</f>
        <v>23597</v>
      </c>
      <c r="P1056">
        <f>VLOOKUP($A1056,'Hospitalisation Details'!$A:$K,11,FALSE)</f>
        <v>58</v>
      </c>
      <c r="Q1056" t="str">
        <f>VLOOKUP($A1056,'Customer Names'!$A:$E,4,FALSE)</f>
        <v xml:space="preserve"> Emily</v>
      </c>
    </row>
    <row r="1057" spans="1:17" x14ac:dyDescent="0.25">
      <c r="A1057" s="23" t="s">
        <v>1315</v>
      </c>
      <c r="B1057" s="48">
        <f>VLOOKUP($A1057,'Medical Examinations'!$A:$J,2,FALSE)</f>
        <v>39.11</v>
      </c>
      <c r="C1057" s="48">
        <f>VLOOKUP($A1057,'Medical Examinations'!$A:$J,3,FALSE)</f>
        <v>5.87</v>
      </c>
      <c r="D1057" s="23" t="str">
        <f>VLOOKUP($A1057,'Medical Examinations'!$A:$J,4,FALSE)</f>
        <v>No</v>
      </c>
      <c r="E1057" s="23" t="str">
        <f>VLOOKUP($A1057,'Medical Examinations'!$A:$J,5,FALSE)</f>
        <v>No</v>
      </c>
      <c r="F1057" s="23" t="str">
        <f>VLOOKUP($A1057,'Medical Examinations'!$A:$J,6,FALSE)</f>
        <v>No</v>
      </c>
      <c r="G1057" s="23">
        <f>VLOOKUP($A1057,'Medical Examinations'!$A:$J,7,FALSE)</f>
        <v>0</v>
      </c>
      <c r="H1057" s="23" t="str">
        <f>VLOOKUP($A1057,'Medical Examinations'!$A:$J,8,FALSE)</f>
        <v>No</v>
      </c>
      <c r="I1057" s="23" t="str">
        <f>VLOOKUP($A1057,'Medical Examinations'!$A:$J,9,FALSE)</f>
        <v>Obesity</v>
      </c>
      <c r="J1057" s="23" t="str">
        <f>VLOOKUP($A1057,'Medical Examinations'!$A:$J,10,FALSE)</f>
        <v>Prediabetes</v>
      </c>
      <c r="K1057">
        <f>VLOOKUP($A1057,'Hospitalisation Details'!$A:$K,6,FALSE)</f>
        <v>10620.26</v>
      </c>
      <c r="L1057" t="str">
        <f>VLOOKUP($A1057,'Hospitalisation Details'!$A:$K,7,FALSE)</f>
        <v>tier - 3</v>
      </c>
      <c r="M1057" t="str">
        <f>VLOOKUP($A1057,'Hospitalisation Details'!$A:$K,8,FALSE)</f>
        <v>tier - 3</v>
      </c>
      <c r="N1057" t="str">
        <f>VLOOKUP($A1057,'Hospitalisation Details'!$A:$K,9,FALSE)</f>
        <v>R1012</v>
      </c>
      <c r="O1057">
        <f>VLOOKUP($A1057,'Hospitalisation Details'!$A:$K,10,FALSE)</f>
        <v>33060</v>
      </c>
      <c r="P1057">
        <f>VLOOKUP($A1057,'Hospitalisation Details'!$A:$K,11,FALSE)</f>
        <v>32</v>
      </c>
      <c r="Q1057" t="str">
        <f>VLOOKUP($A1057,'Customer Names'!$A:$E,4,FALSE)</f>
        <v xml:space="preserve"> Gillian</v>
      </c>
    </row>
    <row r="1058" spans="1:17" x14ac:dyDescent="0.25">
      <c r="A1058" s="26" t="s">
        <v>1314</v>
      </c>
      <c r="B1058" s="47">
        <f>VLOOKUP($A1058,'Medical Examinations'!$A:$J,2,FALSE)</f>
        <v>43.78</v>
      </c>
      <c r="C1058" s="47">
        <f>VLOOKUP($A1058,'Medical Examinations'!$A:$J,3,FALSE)</f>
        <v>5.71</v>
      </c>
      <c r="D1058" s="26" t="str">
        <f>VLOOKUP($A1058,'Medical Examinations'!$A:$J,4,FALSE)</f>
        <v>No</v>
      </c>
      <c r="E1058" s="26" t="str">
        <f>VLOOKUP($A1058,'Medical Examinations'!$A:$J,5,FALSE)</f>
        <v>No</v>
      </c>
      <c r="F1058" s="26" t="str">
        <f>VLOOKUP($A1058,'Medical Examinations'!$A:$J,6,FALSE)</f>
        <v>No</v>
      </c>
      <c r="G1058" s="26">
        <f>VLOOKUP($A1058,'Medical Examinations'!$A:$J,7,FALSE)</f>
        <v>1</v>
      </c>
      <c r="H1058" s="26" t="str">
        <f>VLOOKUP($A1058,'Medical Examinations'!$A:$J,8,FALSE)</f>
        <v>No</v>
      </c>
      <c r="I1058" s="26" t="str">
        <f>VLOOKUP($A1058,'Medical Examinations'!$A:$J,9,FALSE)</f>
        <v>Obesity</v>
      </c>
      <c r="J1058" s="26" t="str">
        <f>VLOOKUP($A1058,'Medical Examinations'!$A:$J,10,FALSE)</f>
        <v>Prediabetes</v>
      </c>
      <c r="K1058">
        <f>VLOOKUP($A1058,'Hospitalisation Details'!$A:$K,6,FALSE)</f>
        <v>10617.04</v>
      </c>
      <c r="L1058" t="str">
        <f>VLOOKUP($A1058,'Hospitalisation Details'!$A:$K,7,FALSE)</f>
        <v>tier - 3</v>
      </c>
      <c r="M1058" t="str">
        <f>VLOOKUP($A1058,'Hospitalisation Details'!$A:$K,8,FALSE)</f>
        <v>tier - 3</v>
      </c>
      <c r="N1058" t="str">
        <f>VLOOKUP($A1058,'Hospitalisation Details'!$A:$K,9,FALSE)</f>
        <v>R1026</v>
      </c>
      <c r="O1058">
        <f>VLOOKUP($A1058,'Hospitalisation Details'!$A:$K,10,FALSE)</f>
        <v>33808</v>
      </c>
      <c r="P1058">
        <f>VLOOKUP($A1058,'Hospitalisation Details'!$A:$K,11,FALSE)</f>
        <v>30</v>
      </c>
      <c r="Q1058" t="str">
        <f>VLOOKUP($A1058,'Customer Names'!$A:$E,4,FALSE)</f>
        <v xml:space="preserve"> Brenn E.</v>
      </c>
    </row>
    <row r="1059" spans="1:17" x14ac:dyDescent="0.25">
      <c r="A1059" s="23" t="s">
        <v>1313</v>
      </c>
      <c r="B1059" s="48">
        <f>VLOOKUP($A1059,'Medical Examinations'!$A:$J,2,FALSE)</f>
        <v>24.35</v>
      </c>
      <c r="C1059" s="48">
        <f>VLOOKUP($A1059,'Medical Examinations'!$A:$J,3,FALSE)</f>
        <v>9.08</v>
      </c>
      <c r="D1059" s="23" t="str">
        <f>VLOOKUP($A1059,'Medical Examinations'!$A:$J,4,FALSE)</f>
        <v>No</v>
      </c>
      <c r="E1059" s="23" t="str">
        <f>VLOOKUP($A1059,'Medical Examinations'!$A:$J,5,FALSE)</f>
        <v>No</v>
      </c>
      <c r="F1059" s="23" t="str">
        <f>VLOOKUP($A1059,'Medical Examinations'!$A:$J,6,FALSE)</f>
        <v>No</v>
      </c>
      <c r="G1059" s="23">
        <f>VLOOKUP($A1059,'Medical Examinations'!$A:$J,7,FALSE)</f>
        <v>0</v>
      </c>
      <c r="H1059" s="23" t="str">
        <f>VLOOKUP($A1059,'Medical Examinations'!$A:$J,8,FALSE)</f>
        <v>No</v>
      </c>
      <c r="I1059" s="23" t="str">
        <f>VLOOKUP($A1059,'Medical Examinations'!$A:$J,9,FALSE)</f>
        <v>Normal Weight</v>
      </c>
      <c r="J1059" s="23" t="str">
        <f>VLOOKUP($A1059,'Medical Examinations'!$A:$J,10,FALSE)</f>
        <v>Diabetes</v>
      </c>
      <c r="K1059">
        <f>VLOOKUP($A1059,'Hospitalisation Details'!$A:$K,6,FALSE)</f>
        <v>10608.67</v>
      </c>
      <c r="L1059" t="str">
        <f>VLOOKUP($A1059,'Hospitalisation Details'!$A:$K,7,FALSE)</f>
        <v>tier - 3</v>
      </c>
      <c r="M1059" t="str">
        <f>VLOOKUP($A1059,'Hospitalisation Details'!$A:$K,8,FALSE)</f>
        <v>tier - 3</v>
      </c>
      <c r="N1059" t="str">
        <f>VLOOKUP($A1059,'Hospitalisation Details'!$A:$K,9,FALSE)</f>
        <v>R1012</v>
      </c>
      <c r="O1059">
        <f>VLOOKUP($A1059,'Hospitalisation Details'!$A:$K,10,FALSE)</f>
        <v>23920</v>
      </c>
      <c r="P1059">
        <f>VLOOKUP($A1059,'Hospitalisation Details'!$A:$K,11,FALSE)</f>
        <v>57</v>
      </c>
      <c r="Q1059" t="str">
        <f>VLOOKUP($A1059,'Customer Names'!$A:$E,4,FALSE)</f>
        <v xml:space="preserve"> Lisa M</v>
      </c>
    </row>
    <row r="1060" spans="1:17" x14ac:dyDescent="0.25">
      <c r="A1060" s="26" t="s">
        <v>1312</v>
      </c>
      <c r="B1060" s="47">
        <f>VLOOKUP($A1060,'Medical Examinations'!$A:$J,2,FALSE)</f>
        <v>40.299999999999997</v>
      </c>
      <c r="C1060" s="47">
        <f>VLOOKUP($A1060,'Medical Examinations'!$A:$J,3,FALSE)</f>
        <v>5.3</v>
      </c>
      <c r="D1060" s="26" t="str">
        <f>VLOOKUP($A1060,'Medical Examinations'!$A:$J,4,FALSE)</f>
        <v>yes</v>
      </c>
      <c r="E1060" s="26" t="str">
        <f>VLOOKUP($A1060,'Medical Examinations'!$A:$J,5,FALSE)</f>
        <v>No</v>
      </c>
      <c r="F1060" s="26" t="str">
        <f>VLOOKUP($A1060,'Medical Examinations'!$A:$J,6,FALSE)</f>
        <v>No</v>
      </c>
      <c r="G1060" s="26">
        <f>VLOOKUP($A1060,'Medical Examinations'!$A:$J,7,FALSE)</f>
        <v>2</v>
      </c>
      <c r="H1060" s="26" t="str">
        <f>VLOOKUP($A1060,'Medical Examinations'!$A:$J,8,FALSE)</f>
        <v>No</v>
      </c>
      <c r="I1060" s="26" t="str">
        <f>VLOOKUP($A1060,'Medical Examinations'!$A:$J,9,FALSE)</f>
        <v>Obesity</v>
      </c>
      <c r="J1060" s="26" t="str">
        <f>VLOOKUP($A1060,'Medical Examinations'!$A:$J,10,FALSE)</f>
        <v>Normal</v>
      </c>
      <c r="K1060">
        <f>VLOOKUP($A1060,'Hospitalisation Details'!$A:$K,6,FALSE)</f>
        <v>10602.39</v>
      </c>
      <c r="L1060" t="str">
        <f>VLOOKUP($A1060,'Hospitalisation Details'!$A:$K,7,FALSE)</f>
        <v>tier - 3</v>
      </c>
      <c r="M1060" t="str">
        <f>VLOOKUP($A1060,'Hospitalisation Details'!$A:$K,8,FALSE)</f>
        <v>tier - 3</v>
      </c>
      <c r="N1060" t="str">
        <f>VLOOKUP($A1060,'Hospitalisation Details'!$A:$K,9,FALSE)</f>
        <v>R1011</v>
      </c>
      <c r="O1060">
        <f>VLOOKUP($A1060,'Hospitalisation Details'!$A:$K,10,FALSE)</f>
        <v>24290</v>
      </c>
      <c r="P1060">
        <f>VLOOKUP($A1060,'Hospitalisation Details'!$A:$K,11,FALSE)</f>
        <v>56</v>
      </c>
      <c r="Q1060" t="str">
        <f>VLOOKUP($A1060,'Customer Names'!$A:$E,4,FALSE)</f>
        <v xml:space="preserve"> Matt</v>
      </c>
    </row>
    <row r="1061" spans="1:17" x14ac:dyDescent="0.25">
      <c r="A1061" s="23" t="s">
        <v>1311</v>
      </c>
      <c r="B1061" s="48">
        <f>VLOOKUP($A1061,'Medical Examinations'!$A:$J,2,FALSE)</f>
        <v>32.774999999999999</v>
      </c>
      <c r="C1061" s="48">
        <f>VLOOKUP($A1061,'Medical Examinations'!$A:$J,3,FALSE)</f>
        <v>11.76</v>
      </c>
      <c r="D1061" s="23" t="str">
        <f>VLOOKUP($A1061,'Medical Examinations'!$A:$J,4,FALSE)</f>
        <v>yes</v>
      </c>
      <c r="E1061" s="23" t="str">
        <f>VLOOKUP($A1061,'Medical Examinations'!$A:$J,5,FALSE)</f>
        <v>No</v>
      </c>
      <c r="F1061" s="23" t="str">
        <f>VLOOKUP($A1061,'Medical Examinations'!$A:$J,6,FALSE)</f>
        <v>No</v>
      </c>
      <c r="G1061" s="23">
        <f>VLOOKUP($A1061,'Medical Examinations'!$A:$J,7,FALSE)</f>
        <v>0</v>
      </c>
      <c r="H1061" s="23" t="str">
        <f>VLOOKUP($A1061,'Medical Examinations'!$A:$J,8,FALSE)</f>
        <v>No</v>
      </c>
      <c r="I1061" s="23" t="str">
        <f>VLOOKUP($A1061,'Medical Examinations'!$A:$J,9,FALSE)</f>
        <v>Obesity</v>
      </c>
      <c r="J1061" s="23" t="str">
        <f>VLOOKUP($A1061,'Medical Examinations'!$A:$J,10,FALSE)</f>
        <v>Diabetes</v>
      </c>
      <c r="K1061">
        <f>VLOOKUP($A1061,'Hospitalisation Details'!$A:$K,6,FALSE)</f>
        <v>10601.63</v>
      </c>
      <c r="L1061" t="str">
        <f>VLOOKUP($A1061,'Hospitalisation Details'!$A:$K,7,FALSE)</f>
        <v>tier - 3</v>
      </c>
      <c r="M1061" t="str">
        <f>VLOOKUP($A1061,'Hospitalisation Details'!$A:$K,8,FALSE)</f>
        <v>tier - 2</v>
      </c>
      <c r="N1061" t="str">
        <f>VLOOKUP($A1061,'Hospitalisation Details'!$A:$K,9,FALSE)</f>
        <v>R1012</v>
      </c>
      <c r="O1061">
        <f>VLOOKUP($A1061,'Hospitalisation Details'!$A:$K,10,FALSE)</f>
        <v>24646</v>
      </c>
      <c r="P1061">
        <f>VLOOKUP($A1061,'Hospitalisation Details'!$A:$K,11,FALSE)</f>
        <v>55</v>
      </c>
      <c r="Q1061" t="str">
        <f>VLOOKUP($A1061,'Customer Names'!$A:$E,4,FALSE)</f>
        <v xml:space="preserve"> Thomas A.</v>
      </c>
    </row>
    <row r="1062" spans="1:17" x14ac:dyDescent="0.25">
      <c r="A1062" s="26" t="s">
        <v>1310</v>
      </c>
      <c r="B1062" s="47">
        <f>VLOOKUP($A1062,'Medical Examinations'!$A:$J,2,FALSE)</f>
        <v>39.6</v>
      </c>
      <c r="C1062" s="47">
        <f>VLOOKUP($A1062,'Medical Examinations'!$A:$J,3,FALSE)</f>
        <v>5.1100000000000003</v>
      </c>
      <c r="D1062" s="26" t="str">
        <f>VLOOKUP($A1062,'Medical Examinations'!$A:$J,4,FALSE)</f>
        <v>yes</v>
      </c>
      <c r="E1062" s="26" t="str">
        <f>VLOOKUP($A1062,'Medical Examinations'!$A:$J,5,FALSE)</f>
        <v>No</v>
      </c>
      <c r="F1062" s="26" t="str">
        <f>VLOOKUP($A1062,'Medical Examinations'!$A:$J,6,FALSE)</f>
        <v>No</v>
      </c>
      <c r="G1062" s="26">
        <f>VLOOKUP($A1062,'Medical Examinations'!$A:$J,7,FALSE)</f>
        <v>2</v>
      </c>
      <c r="H1062" s="26" t="str">
        <f>VLOOKUP($A1062,'Medical Examinations'!$A:$J,8,FALSE)</f>
        <v>No</v>
      </c>
      <c r="I1062" s="26" t="str">
        <f>VLOOKUP($A1062,'Medical Examinations'!$A:$J,9,FALSE)</f>
        <v>Obesity</v>
      </c>
      <c r="J1062" s="26" t="str">
        <f>VLOOKUP($A1062,'Medical Examinations'!$A:$J,10,FALSE)</f>
        <v>Normal</v>
      </c>
      <c r="K1062">
        <f>VLOOKUP($A1062,'Hospitalisation Details'!$A:$K,6,FALSE)</f>
        <v>10601.41</v>
      </c>
      <c r="L1062" t="str">
        <f>VLOOKUP($A1062,'Hospitalisation Details'!$A:$K,7,FALSE)</f>
        <v>tier - 3</v>
      </c>
      <c r="M1062" t="str">
        <f>VLOOKUP($A1062,'Hospitalisation Details'!$A:$K,8,FALSE)</f>
        <v>tier - 2</v>
      </c>
      <c r="N1062" t="str">
        <f>VLOOKUP($A1062,'Hospitalisation Details'!$A:$K,9,FALSE)</f>
        <v>R1011</v>
      </c>
      <c r="O1062">
        <f>VLOOKUP($A1062,'Hospitalisation Details'!$A:$K,10,FALSE)</f>
        <v>24308</v>
      </c>
      <c r="P1062">
        <f>VLOOKUP($A1062,'Hospitalisation Details'!$A:$K,11,FALSE)</f>
        <v>56</v>
      </c>
      <c r="Q1062" t="str">
        <f>VLOOKUP($A1062,'Customer Names'!$A:$E,4,FALSE)</f>
        <v xml:space="preserve"> Kevin J</v>
      </c>
    </row>
    <row r="1063" spans="1:17" x14ac:dyDescent="0.25">
      <c r="A1063" s="23" t="s">
        <v>1309</v>
      </c>
      <c r="B1063" s="48">
        <f>VLOOKUP($A1063,'Medical Examinations'!$A:$J,2,FALSE)</f>
        <v>30.97</v>
      </c>
      <c r="C1063" s="48">
        <f>VLOOKUP($A1063,'Medical Examinations'!$A:$J,3,FALSE)</f>
        <v>5.54</v>
      </c>
      <c r="D1063" s="23" t="str">
        <f>VLOOKUP($A1063,'Medical Examinations'!$A:$J,4,FALSE)</f>
        <v>No</v>
      </c>
      <c r="E1063" s="23" t="str">
        <f>VLOOKUP($A1063,'Medical Examinations'!$A:$J,5,FALSE)</f>
        <v>No</v>
      </c>
      <c r="F1063" s="23" t="str">
        <f>VLOOKUP($A1063,'Medical Examinations'!$A:$J,6,FALSE)</f>
        <v>No</v>
      </c>
      <c r="G1063" s="23">
        <f>VLOOKUP($A1063,'Medical Examinations'!$A:$J,7,FALSE)</f>
        <v>2</v>
      </c>
      <c r="H1063" s="23" t="str">
        <f>VLOOKUP($A1063,'Medical Examinations'!$A:$J,8,FALSE)</f>
        <v>No</v>
      </c>
      <c r="I1063" s="23" t="str">
        <f>VLOOKUP($A1063,'Medical Examinations'!$A:$J,9,FALSE)</f>
        <v>Obesity</v>
      </c>
      <c r="J1063" s="23" t="str">
        <f>VLOOKUP($A1063,'Medical Examinations'!$A:$J,10,FALSE)</f>
        <v>Normal</v>
      </c>
      <c r="K1063">
        <f>VLOOKUP($A1063,'Hospitalisation Details'!$A:$K,6,FALSE)</f>
        <v>10600.55</v>
      </c>
      <c r="L1063" t="str">
        <f>VLOOKUP($A1063,'Hospitalisation Details'!$A:$K,7,FALSE)</f>
        <v>tier - 3</v>
      </c>
      <c r="M1063" t="str">
        <f>VLOOKUP($A1063,'Hospitalisation Details'!$A:$K,8,FALSE)</f>
        <v>tier - 1</v>
      </c>
      <c r="N1063" t="str">
        <f>VLOOKUP($A1063,'Hospitalisation Details'!$A:$K,9,FALSE)</f>
        <v>R1012</v>
      </c>
      <c r="O1063">
        <f>VLOOKUP($A1063,'Hospitalisation Details'!$A:$K,10,FALSE)</f>
        <v>26647</v>
      </c>
      <c r="P1063">
        <f>VLOOKUP($A1063,'Hospitalisation Details'!$A:$K,11,FALSE)</f>
        <v>50</v>
      </c>
      <c r="Q1063" t="str">
        <f>VLOOKUP($A1063,'Customer Names'!$A:$E,4,FALSE)</f>
        <v xml:space="preserve"> William H. III</v>
      </c>
    </row>
    <row r="1064" spans="1:17" x14ac:dyDescent="0.25">
      <c r="A1064" s="26" t="s">
        <v>1308</v>
      </c>
      <c r="B1064" s="47">
        <f>VLOOKUP($A1064,'Medical Examinations'!$A:$J,2,FALSE)</f>
        <v>27.645</v>
      </c>
      <c r="C1064" s="47">
        <f>VLOOKUP($A1064,'Medical Examinations'!$A:$J,3,FALSE)</f>
        <v>8.8699999999999992</v>
      </c>
      <c r="D1064" s="26" t="str">
        <f>VLOOKUP($A1064,'Medical Examinations'!$A:$J,4,FALSE)</f>
        <v>yes</v>
      </c>
      <c r="E1064" s="26" t="str">
        <f>VLOOKUP($A1064,'Medical Examinations'!$A:$J,5,FALSE)</f>
        <v>No</v>
      </c>
      <c r="F1064" s="26" t="str">
        <f>VLOOKUP($A1064,'Medical Examinations'!$A:$J,6,FALSE)</f>
        <v>No</v>
      </c>
      <c r="G1064" s="26">
        <f>VLOOKUP($A1064,'Medical Examinations'!$A:$J,7,FALSE)</f>
        <v>0</v>
      </c>
      <c r="H1064" s="26" t="str">
        <f>VLOOKUP($A1064,'Medical Examinations'!$A:$J,8,FALSE)</f>
        <v>No</v>
      </c>
      <c r="I1064" s="26" t="str">
        <f>VLOOKUP($A1064,'Medical Examinations'!$A:$J,9,FALSE)</f>
        <v>Overweight</v>
      </c>
      <c r="J1064" s="26" t="str">
        <f>VLOOKUP($A1064,'Medical Examinations'!$A:$J,10,FALSE)</f>
        <v>Diabetes</v>
      </c>
      <c r="K1064">
        <f>VLOOKUP($A1064,'Hospitalisation Details'!$A:$K,6,FALSE)</f>
        <v>10594.5</v>
      </c>
      <c r="L1064" t="str">
        <f>VLOOKUP($A1064,'Hospitalisation Details'!$A:$K,7,FALSE)</f>
        <v>tier - 3</v>
      </c>
      <c r="M1064" t="str">
        <f>VLOOKUP($A1064,'Hospitalisation Details'!$A:$K,8,FALSE)</f>
        <v>tier - 1</v>
      </c>
      <c r="N1064" t="str">
        <f>VLOOKUP($A1064,'Hospitalisation Details'!$A:$K,9,FALSE)</f>
        <v>R1012</v>
      </c>
      <c r="O1064">
        <f>VLOOKUP($A1064,'Hospitalisation Details'!$A:$K,10,FALSE)</f>
        <v>24805</v>
      </c>
      <c r="P1064">
        <f>VLOOKUP($A1064,'Hospitalisation Details'!$A:$K,11,FALSE)</f>
        <v>55</v>
      </c>
      <c r="Q1064" t="str">
        <f>VLOOKUP($A1064,'Customer Names'!$A:$E,4,FALSE)</f>
        <v xml:space="preserve"> Gal</v>
      </c>
    </row>
    <row r="1065" spans="1:17" x14ac:dyDescent="0.25">
      <c r="A1065" s="23" t="s">
        <v>1307</v>
      </c>
      <c r="B1065" s="48">
        <f>VLOOKUP($A1065,'Medical Examinations'!$A:$J,2,FALSE)</f>
        <v>34.43</v>
      </c>
      <c r="C1065" s="48">
        <f>VLOOKUP($A1065,'Medical Examinations'!$A:$J,3,FALSE)</f>
        <v>5.96</v>
      </c>
      <c r="D1065" s="23" t="str">
        <f>VLOOKUP($A1065,'Medical Examinations'!$A:$J,4,FALSE)</f>
        <v>yes</v>
      </c>
      <c r="E1065" s="23" t="str">
        <f>VLOOKUP($A1065,'Medical Examinations'!$A:$J,5,FALSE)</f>
        <v>No</v>
      </c>
      <c r="F1065" s="23" t="str">
        <f>VLOOKUP($A1065,'Medical Examinations'!$A:$J,6,FALSE)</f>
        <v>No</v>
      </c>
      <c r="G1065" s="23">
        <f>VLOOKUP($A1065,'Medical Examinations'!$A:$J,7,FALSE)</f>
        <v>2</v>
      </c>
      <c r="H1065" s="23" t="str">
        <f>VLOOKUP($A1065,'Medical Examinations'!$A:$J,8,FALSE)</f>
        <v>No</v>
      </c>
      <c r="I1065" s="23" t="str">
        <f>VLOOKUP($A1065,'Medical Examinations'!$A:$J,9,FALSE)</f>
        <v>Obesity</v>
      </c>
      <c r="J1065" s="23" t="str">
        <f>VLOOKUP($A1065,'Medical Examinations'!$A:$J,10,FALSE)</f>
        <v>Prediabetes</v>
      </c>
      <c r="K1065">
        <f>VLOOKUP($A1065,'Hospitalisation Details'!$A:$K,6,FALSE)</f>
        <v>10594.23</v>
      </c>
      <c r="L1065" t="str">
        <f>VLOOKUP($A1065,'Hospitalisation Details'!$A:$K,7,FALSE)</f>
        <v>tier - 3</v>
      </c>
      <c r="M1065" t="str">
        <f>VLOOKUP($A1065,'Hospitalisation Details'!$A:$K,8,FALSE)</f>
        <v>tier - 3</v>
      </c>
      <c r="N1065" t="str">
        <f>VLOOKUP($A1065,'Hospitalisation Details'!$A:$K,9,FALSE)</f>
        <v>R1013</v>
      </c>
      <c r="O1065">
        <f>VLOOKUP($A1065,'Hospitalisation Details'!$A:$K,10,FALSE)</f>
        <v>24414</v>
      </c>
      <c r="P1065">
        <f>VLOOKUP($A1065,'Hospitalisation Details'!$A:$K,11,FALSE)</f>
        <v>56</v>
      </c>
      <c r="Q1065" t="str">
        <f>VLOOKUP($A1065,'Customer Names'!$A:$E,4,FALSE)</f>
        <v xml:space="preserve"> Anton</v>
      </c>
    </row>
    <row r="1066" spans="1:17" x14ac:dyDescent="0.25">
      <c r="A1066" s="26" t="s">
        <v>1306</v>
      </c>
      <c r="B1066" s="47">
        <f>VLOOKUP($A1066,'Medical Examinations'!$A:$J,2,FALSE)</f>
        <v>39.6</v>
      </c>
      <c r="C1066" s="47">
        <f>VLOOKUP($A1066,'Medical Examinations'!$A:$J,3,FALSE)</f>
        <v>4.4400000000000004</v>
      </c>
      <c r="D1066" s="26" t="str">
        <f>VLOOKUP($A1066,'Medical Examinations'!$A:$J,4,FALSE)</f>
        <v>yes</v>
      </c>
      <c r="E1066" s="26" t="str">
        <f>VLOOKUP($A1066,'Medical Examinations'!$A:$J,5,FALSE)</f>
        <v>No</v>
      </c>
      <c r="F1066" s="26" t="str">
        <f>VLOOKUP($A1066,'Medical Examinations'!$A:$J,6,FALSE)</f>
        <v>Yes</v>
      </c>
      <c r="G1066" s="26">
        <f>VLOOKUP($A1066,'Medical Examinations'!$A:$J,7,FALSE)</f>
        <v>1</v>
      </c>
      <c r="H1066" s="26" t="str">
        <f>VLOOKUP($A1066,'Medical Examinations'!$A:$J,8,FALSE)</f>
        <v>No</v>
      </c>
      <c r="I1066" s="26" t="str">
        <f>VLOOKUP($A1066,'Medical Examinations'!$A:$J,9,FALSE)</f>
        <v>Obesity</v>
      </c>
      <c r="J1066" s="26" t="str">
        <f>VLOOKUP($A1066,'Medical Examinations'!$A:$J,10,FALSE)</f>
        <v>Normal</v>
      </c>
      <c r="K1066">
        <f>VLOOKUP($A1066,'Hospitalisation Details'!$A:$K,6,FALSE)</f>
        <v>10579.71</v>
      </c>
      <c r="L1066" t="str">
        <f>VLOOKUP($A1066,'Hospitalisation Details'!$A:$K,7,FALSE)</f>
        <v>tier - 3</v>
      </c>
      <c r="M1066" t="str">
        <f>VLOOKUP($A1066,'Hospitalisation Details'!$A:$K,8,FALSE)</f>
        <v>tier - 3</v>
      </c>
      <c r="N1066" t="str">
        <f>VLOOKUP($A1066,'Hospitalisation Details'!$A:$K,9,FALSE)</f>
        <v>R1013</v>
      </c>
      <c r="O1066">
        <f>VLOOKUP($A1066,'Hospitalisation Details'!$A:$K,10,FALSE)</f>
        <v>25562</v>
      </c>
      <c r="P1066">
        <f>VLOOKUP($A1066,'Hospitalisation Details'!$A:$K,11,FALSE)</f>
        <v>53</v>
      </c>
      <c r="Q1066" t="str">
        <f>VLOOKUP($A1066,'Customer Names'!$A:$E,4,FALSE)</f>
        <v xml:space="preserve"> Yazmin</v>
      </c>
    </row>
    <row r="1067" spans="1:17" x14ac:dyDescent="0.25">
      <c r="A1067" s="23" t="s">
        <v>1305</v>
      </c>
      <c r="B1067" s="48">
        <f>VLOOKUP($A1067,'Medical Examinations'!$A:$J,2,FALSE)</f>
        <v>22.1</v>
      </c>
      <c r="C1067" s="48">
        <f>VLOOKUP($A1067,'Medical Examinations'!$A:$J,3,FALSE)</f>
        <v>4.6500000000000004</v>
      </c>
      <c r="D1067" s="23" t="str">
        <f>VLOOKUP($A1067,'Medical Examinations'!$A:$J,4,FALSE)</f>
        <v>yes</v>
      </c>
      <c r="E1067" s="23" t="str">
        <f>VLOOKUP($A1067,'Medical Examinations'!$A:$J,5,FALSE)</f>
        <v>No</v>
      </c>
      <c r="F1067" s="23" t="str">
        <f>VLOOKUP($A1067,'Medical Examinations'!$A:$J,6,FALSE)</f>
        <v>No</v>
      </c>
      <c r="G1067" s="23">
        <f>VLOOKUP($A1067,'Medical Examinations'!$A:$J,7,FALSE)</f>
        <v>2</v>
      </c>
      <c r="H1067" s="23" t="str">
        <f>VLOOKUP($A1067,'Medical Examinations'!$A:$J,8,FALSE)</f>
        <v>No</v>
      </c>
      <c r="I1067" s="23" t="str">
        <f>VLOOKUP($A1067,'Medical Examinations'!$A:$J,9,FALSE)</f>
        <v>Normal Weight</v>
      </c>
      <c r="J1067" s="23" t="str">
        <f>VLOOKUP($A1067,'Medical Examinations'!$A:$J,10,FALSE)</f>
        <v>Normal</v>
      </c>
      <c r="K1067">
        <f>VLOOKUP($A1067,'Hospitalisation Details'!$A:$K,6,FALSE)</f>
        <v>10577.09</v>
      </c>
      <c r="L1067" t="str">
        <f>VLOOKUP($A1067,'Hospitalisation Details'!$A:$K,7,FALSE)</f>
        <v>tier - 3</v>
      </c>
      <c r="M1067" t="str">
        <f>VLOOKUP($A1067,'Hospitalisation Details'!$A:$K,8,FALSE)</f>
        <v>tier - 3</v>
      </c>
      <c r="N1067" t="str">
        <f>VLOOKUP($A1067,'Hospitalisation Details'!$A:$K,9,FALSE)</f>
        <v>R1011</v>
      </c>
      <c r="O1067">
        <f>VLOOKUP($A1067,'Hospitalisation Details'!$A:$K,10,FALSE)</f>
        <v>24452</v>
      </c>
      <c r="P1067">
        <f>VLOOKUP($A1067,'Hospitalisation Details'!$A:$K,11,FALSE)</f>
        <v>56</v>
      </c>
      <c r="Q1067" t="str">
        <f>VLOOKUP($A1067,'Customer Names'!$A:$E,4,FALSE)</f>
        <v xml:space="preserve"> Florian</v>
      </c>
    </row>
    <row r="1068" spans="1:17" x14ac:dyDescent="0.25">
      <c r="A1068" s="26" t="s">
        <v>1304</v>
      </c>
      <c r="B1068" s="47">
        <f>VLOOKUP($A1068,'Medical Examinations'!$A:$J,2,FALSE)</f>
        <v>33.25</v>
      </c>
      <c r="C1068" s="47">
        <f>VLOOKUP($A1068,'Medical Examinations'!$A:$J,3,FALSE)</f>
        <v>5.64</v>
      </c>
      <c r="D1068" s="26" t="str">
        <f>VLOOKUP($A1068,'Medical Examinations'!$A:$J,4,FALSE)</f>
        <v>yes</v>
      </c>
      <c r="E1068" s="26" t="str">
        <f>VLOOKUP($A1068,'Medical Examinations'!$A:$J,5,FALSE)</f>
        <v>No</v>
      </c>
      <c r="F1068" s="26" t="str">
        <f>VLOOKUP($A1068,'Medical Examinations'!$A:$J,6,FALSE)</f>
        <v>Yes</v>
      </c>
      <c r="G1068" s="26">
        <f>VLOOKUP($A1068,'Medical Examinations'!$A:$J,7,FALSE)</f>
        <v>1</v>
      </c>
      <c r="H1068" s="26" t="str">
        <f>VLOOKUP($A1068,'Medical Examinations'!$A:$J,8,FALSE)</f>
        <v>No</v>
      </c>
      <c r="I1068" s="26" t="str">
        <f>VLOOKUP($A1068,'Medical Examinations'!$A:$J,9,FALSE)</f>
        <v>Obesity</v>
      </c>
      <c r="J1068" s="26" t="str">
        <f>VLOOKUP($A1068,'Medical Examinations'!$A:$J,10,FALSE)</f>
        <v>Normal</v>
      </c>
      <c r="K1068">
        <f>VLOOKUP($A1068,'Hospitalisation Details'!$A:$K,6,FALSE)</f>
        <v>10564.88</v>
      </c>
      <c r="L1068" t="str">
        <f>VLOOKUP($A1068,'Hospitalisation Details'!$A:$K,7,FALSE)</f>
        <v>tier - 3</v>
      </c>
      <c r="M1068" t="str">
        <f>VLOOKUP($A1068,'Hospitalisation Details'!$A:$K,8,FALSE)</f>
        <v>tier - 1</v>
      </c>
      <c r="N1068" t="str">
        <f>VLOOKUP($A1068,'Hospitalisation Details'!$A:$K,9,FALSE)</f>
        <v>R1024</v>
      </c>
      <c r="O1068">
        <f>VLOOKUP($A1068,'Hospitalisation Details'!$A:$K,10,FALSE)</f>
        <v>25401</v>
      </c>
      <c r="P1068">
        <f>VLOOKUP($A1068,'Hospitalisation Details'!$A:$K,11,FALSE)</f>
        <v>53</v>
      </c>
      <c r="Q1068" t="str">
        <f>VLOOKUP($A1068,'Customer Names'!$A:$E,4,FALSE)</f>
        <v xml:space="preserve"> Karen L</v>
      </c>
    </row>
    <row r="1069" spans="1:17" x14ac:dyDescent="0.25">
      <c r="A1069" s="23" t="s">
        <v>1303</v>
      </c>
      <c r="B1069" s="48">
        <f>VLOOKUP($A1069,'Medical Examinations'!$A:$J,2,FALSE)</f>
        <v>33.33</v>
      </c>
      <c r="C1069" s="48">
        <f>VLOOKUP($A1069,'Medical Examinations'!$A:$J,3,FALSE)</f>
        <v>10.19</v>
      </c>
      <c r="D1069" s="23" t="str">
        <f>VLOOKUP($A1069,'Medical Examinations'!$A:$J,4,FALSE)</f>
        <v>No</v>
      </c>
      <c r="E1069" s="23" t="str">
        <f>VLOOKUP($A1069,'Medical Examinations'!$A:$J,5,FALSE)</f>
        <v>No</v>
      </c>
      <c r="F1069" s="23" t="str">
        <f>VLOOKUP($A1069,'Medical Examinations'!$A:$J,6,FALSE)</f>
        <v>No</v>
      </c>
      <c r="G1069" s="23">
        <f>VLOOKUP($A1069,'Medical Examinations'!$A:$J,7,FALSE)</f>
        <v>0</v>
      </c>
      <c r="H1069" s="23" t="str">
        <f>VLOOKUP($A1069,'Medical Examinations'!$A:$J,8,FALSE)</f>
        <v>No</v>
      </c>
      <c r="I1069" s="23" t="str">
        <f>VLOOKUP($A1069,'Medical Examinations'!$A:$J,9,FALSE)</f>
        <v>Obesity</v>
      </c>
      <c r="J1069" s="23" t="str">
        <f>VLOOKUP($A1069,'Medical Examinations'!$A:$J,10,FALSE)</f>
        <v>Diabetes</v>
      </c>
      <c r="K1069">
        <f>VLOOKUP($A1069,'Hospitalisation Details'!$A:$K,6,FALSE)</f>
        <v>10560.49</v>
      </c>
      <c r="L1069" t="str">
        <f>VLOOKUP($A1069,'Hospitalisation Details'!$A:$K,7,FALSE)</f>
        <v>tier - 3</v>
      </c>
      <c r="M1069" t="str">
        <f>VLOOKUP($A1069,'Hospitalisation Details'!$A:$K,8,FALSE)</f>
        <v>tier - 2</v>
      </c>
      <c r="N1069" t="str">
        <f>VLOOKUP($A1069,'Hospitalisation Details'!$A:$K,9,FALSE)</f>
        <v>R1013</v>
      </c>
      <c r="O1069">
        <f>VLOOKUP($A1069,'Hospitalisation Details'!$A:$K,10,FALSE)</f>
        <v>26113</v>
      </c>
      <c r="P1069">
        <f>VLOOKUP($A1069,'Hospitalisation Details'!$A:$K,11,FALSE)</f>
        <v>51</v>
      </c>
      <c r="Q1069" t="str">
        <f>VLOOKUP($A1069,'Customer Names'!$A:$E,4,FALSE)</f>
        <v xml:space="preserve"> Scott</v>
      </c>
    </row>
    <row r="1070" spans="1:17" x14ac:dyDescent="0.25">
      <c r="A1070" s="26" t="s">
        <v>1302</v>
      </c>
      <c r="B1070" s="47">
        <f>VLOOKUP($A1070,'Medical Examinations'!$A:$J,2,FALSE)</f>
        <v>30.5</v>
      </c>
      <c r="C1070" s="47">
        <f>VLOOKUP($A1070,'Medical Examinations'!$A:$J,3,FALSE)</f>
        <v>10.79</v>
      </c>
      <c r="D1070" s="26" t="str">
        <f>VLOOKUP($A1070,'Medical Examinations'!$A:$J,4,FALSE)</f>
        <v>No</v>
      </c>
      <c r="E1070" s="26" t="str">
        <f>VLOOKUP($A1070,'Medical Examinations'!$A:$J,5,FALSE)</f>
        <v>No</v>
      </c>
      <c r="F1070" s="26" t="str">
        <f>VLOOKUP($A1070,'Medical Examinations'!$A:$J,6,FALSE)</f>
        <v>No</v>
      </c>
      <c r="G1070" s="26">
        <f>VLOOKUP($A1070,'Medical Examinations'!$A:$J,7,FALSE)</f>
        <v>0</v>
      </c>
      <c r="H1070" s="26" t="str">
        <f>VLOOKUP($A1070,'Medical Examinations'!$A:$J,8,FALSE)</f>
        <v>No</v>
      </c>
      <c r="I1070" s="26" t="str">
        <f>VLOOKUP($A1070,'Medical Examinations'!$A:$J,9,FALSE)</f>
        <v>Obesity</v>
      </c>
      <c r="J1070" s="26" t="str">
        <f>VLOOKUP($A1070,'Medical Examinations'!$A:$J,10,FALSE)</f>
        <v>Diabetes</v>
      </c>
      <c r="K1070">
        <f>VLOOKUP($A1070,'Hospitalisation Details'!$A:$K,6,FALSE)</f>
        <v>10546.48</v>
      </c>
      <c r="L1070" t="str">
        <f>VLOOKUP($A1070,'Hospitalisation Details'!$A:$K,7,FALSE)</f>
        <v>tier - 3</v>
      </c>
      <c r="M1070" t="str">
        <f>VLOOKUP($A1070,'Hospitalisation Details'!$A:$K,8,FALSE)</f>
        <v>tier - 3</v>
      </c>
      <c r="N1070" t="str">
        <f>VLOOKUP($A1070,'Hospitalisation Details'!$A:$K,9,FALSE)</f>
        <v>R1011</v>
      </c>
      <c r="O1070">
        <f>VLOOKUP($A1070,'Hospitalisation Details'!$A:$K,10,FALSE)</f>
        <v>26202</v>
      </c>
      <c r="P1070">
        <f>VLOOKUP($A1070,'Hospitalisation Details'!$A:$K,11,FALSE)</f>
        <v>51</v>
      </c>
      <c r="Q1070" t="str">
        <f>VLOOKUP($A1070,'Customer Names'!$A:$E,4,FALSE)</f>
        <v xml:space="preserve"> Claire</v>
      </c>
    </row>
    <row r="1071" spans="1:17" x14ac:dyDescent="0.25">
      <c r="A1071" s="23" t="s">
        <v>1301</v>
      </c>
      <c r="B1071" s="48">
        <f>VLOOKUP($A1071,'Medical Examinations'!$A:$J,2,FALSE)</f>
        <v>30.3</v>
      </c>
      <c r="C1071" s="48">
        <f>VLOOKUP($A1071,'Medical Examinations'!$A:$J,3,FALSE)</f>
        <v>4.24</v>
      </c>
      <c r="D1071" s="23" t="str">
        <f>VLOOKUP($A1071,'Medical Examinations'!$A:$J,4,FALSE)</f>
        <v>No</v>
      </c>
      <c r="E1071" s="23" t="str">
        <f>VLOOKUP($A1071,'Medical Examinations'!$A:$J,5,FALSE)</f>
        <v>No</v>
      </c>
      <c r="F1071" s="23" t="str">
        <f>VLOOKUP($A1071,'Medical Examinations'!$A:$J,6,FALSE)</f>
        <v>No</v>
      </c>
      <c r="G1071" s="23">
        <f>VLOOKUP($A1071,'Medical Examinations'!$A:$J,7,FALSE)</f>
        <v>0</v>
      </c>
      <c r="H1071" s="23" t="str">
        <f>VLOOKUP($A1071,'Medical Examinations'!$A:$J,8,FALSE)</f>
        <v>No</v>
      </c>
      <c r="I1071" s="23" t="str">
        <f>VLOOKUP($A1071,'Medical Examinations'!$A:$J,9,FALSE)</f>
        <v>Obesity</v>
      </c>
      <c r="J1071" s="23" t="str">
        <f>VLOOKUP($A1071,'Medical Examinations'!$A:$J,10,FALSE)</f>
        <v>Normal</v>
      </c>
      <c r="K1071">
        <f>VLOOKUP($A1071,'Hospitalisation Details'!$A:$K,6,FALSE)</f>
        <v>10495.6</v>
      </c>
      <c r="L1071" t="str">
        <f>VLOOKUP($A1071,'Hospitalisation Details'!$A:$K,7,FALSE)</f>
        <v>tier - 3</v>
      </c>
      <c r="M1071" t="str">
        <f>VLOOKUP($A1071,'Hospitalisation Details'!$A:$K,8,FALSE)</f>
        <v>tier - 1</v>
      </c>
      <c r="N1071" t="str">
        <f>VLOOKUP($A1071,'Hospitalisation Details'!$A:$K,9,FALSE)</f>
        <v>R1012</v>
      </c>
      <c r="O1071">
        <f>VLOOKUP($A1071,'Hospitalisation Details'!$A:$K,10,FALSE)</f>
        <v>28423</v>
      </c>
      <c r="P1071">
        <f>VLOOKUP($A1071,'Hospitalisation Details'!$A:$K,11,FALSE)</f>
        <v>45</v>
      </c>
      <c r="Q1071" t="str">
        <f>VLOOKUP($A1071,'Customer Names'!$A:$E,4,FALSE)</f>
        <v xml:space="preserve"> Lynn M.</v>
      </c>
    </row>
    <row r="1072" spans="1:17" x14ac:dyDescent="0.25">
      <c r="A1072" s="26" t="s">
        <v>1300</v>
      </c>
      <c r="B1072" s="47">
        <f>VLOOKUP($A1072,'Medical Examinations'!$A:$J,2,FALSE)</f>
        <v>26.22</v>
      </c>
      <c r="C1072" s="47">
        <f>VLOOKUP($A1072,'Medical Examinations'!$A:$J,3,FALSE)</f>
        <v>5.83</v>
      </c>
      <c r="D1072" s="26" t="str">
        <f>VLOOKUP($A1072,'Medical Examinations'!$A:$J,4,FALSE)</f>
        <v>No</v>
      </c>
      <c r="E1072" s="26" t="str">
        <f>VLOOKUP($A1072,'Medical Examinations'!$A:$J,5,FALSE)</f>
        <v>No</v>
      </c>
      <c r="F1072" s="26" t="str">
        <f>VLOOKUP($A1072,'Medical Examinations'!$A:$J,6,FALSE)</f>
        <v>No</v>
      </c>
      <c r="G1072" s="26">
        <f>VLOOKUP($A1072,'Medical Examinations'!$A:$J,7,FALSE)</f>
        <v>2</v>
      </c>
      <c r="H1072" s="26" t="str">
        <f>VLOOKUP($A1072,'Medical Examinations'!$A:$J,8,FALSE)</f>
        <v>No</v>
      </c>
      <c r="I1072" s="26" t="str">
        <f>VLOOKUP($A1072,'Medical Examinations'!$A:$J,9,FALSE)</f>
        <v>Overweight</v>
      </c>
      <c r="J1072" s="26" t="str">
        <f>VLOOKUP($A1072,'Medical Examinations'!$A:$J,10,FALSE)</f>
        <v>Prediabetes</v>
      </c>
      <c r="K1072">
        <f>VLOOKUP($A1072,'Hospitalisation Details'!$A:$K,6,FALSE)</f>
        <v>10493.95</v>
      </c>
      <c r="L1072" t="str">
        <f>VLOOKUP($A1072,'Hospitalisation Details'!$A:$K,7,FALSE)</f>
        <v>tier - 3</v>
      </c>
      <c r="M1072" t="str">
        <f>VLOOKUP($A1072,'Hospitalisation Details'!$A:$K,8,FALSE)</f>
        <v>tier - 1</v>
      </c>
      <c r="N1072" t="str">
        <f>VLOOKUP($A1072,'Hospitalisation Details'!$A:$K,9,FALSE)</f>
        <v>R1012</v>
      </c>
      <c r="O1072">
        <f>VLOOKUP($A1072,'Hospitalisation Details'!$A:$K,10,FALSE)</f>
        <v>26591</v>
      </c>
      <c r="P1072">
        <f>VLOOKUP($A1072,'Hospitalisation Details'!$A:$K,11,FALSE)</f>
        <v>50</v>
      </c>
      <c r="Q1072" t="str">
        <f>VLOOKUP($A1072,'Customer Names'!$A:$E,4,FALSE)</f>
        <v xml:space="preserve"> Sharon</v>
      </c>
    </row>
    <row r="1073" spans="1:17" x14ac:dyDescent="0.25">
      <c r="A1073" s="23" t="s">
        <v>1299</v>
      </c>
      <c r="B1073" s="48">
        <f>VLOOKUP($A1073,'Medical Examinations'!$A:$J,2,FALSE)</f>
        <v>29.99</v>
      </c>
      <c r="C1073" s="48">
        <f>VLOOKUP($A1073,'Medical Examinations'!$A:$J,3,FALSE)</f>
        <v>11.85</v>
      </c>
      <c r="D1073" s="23" t="str">
        <f>VLOOKUP($A1073,'Medical Examinations'!$A:$J,4,FALSE)</f>
        <v>No</v>
      </c>
      <c r="E1073" s="23" t="str">
        <f>VLOOKUP($A1073,'Medical Examinations'!$A:$J,5,FALSE)</f>
        <v>No</v>
      </c>
      <c r="F1073" s="23" t="str">
        <f>VLOOKUP($A1073,'Medical Examinations'!$A:$J,6,FALSE)</f>
        <v>No</v>
      </c>
      <c r="G1073" s="23">
        <f>VLOOKUP($A1073,'Medical Examinations'!$A:$J,7,FALSE)</f>
        <v>0</v>
      </c>
      <c r="H1073" s="23" t="str">
        <f>VLOOKUP($A1073,'Medical Examinations'!$A:$J,8,FALSE)</f>
        <v>No</v>
      </c>
      <c r="I1073" s="23" t="str">
        <f>VLOOKUP($A1073,'Medical Examinations'!$A:$J,9,FALSE)</f>
        <v>Overweight</v>
      </c>
      <c r="J1073" s="23" t="str">
        <f>VLOOKUP($A1073,'Medical Examinations'!$A:$J,10,FALSE)</f>
        <v>Diabetes</v>
      </c>
      <c r="K1073">
        <f>VLOOKUP($A1073,'Hospitalisation Details'!$A:$K,6,FALSE)</f>
        <v>10486.55</v>
      </c>
      <c r="L1073" t="str">
        <f>VLOOKUP($A1073,'Hospitalisation Details'!$A:$K,7,FALSE)</f>
        <v>tier - 3</v>
      </c>
      <c r="M1073" t="str">
        <f>VLOOKUP($A1073,'Hospitalisation Details'!$A:$K,8,FALSE)</f>
        <v>tier - 3</v>
      </c>
      <c r="N1073" t="str">
        <f>VLOOKUP($A1073,'Hospitalisation Details'!$A:$K,9,FALSE)</f>
        <v>R1025</v>
      </c>
      <c r="O1073">
        <f>VLOOKUP($A1073,'Hospitalisation Details'!$A:$K,10,FALSE)</f>
        <v>28723</v>
      </c>
      <c r="P1073">
        <f>VLOOKUP($A1073,'Hospitalisation Details'!$A:$K,11,FALSE)</f>
        <v>44</v>
      </c>
      <c r="Q1073" t="str">
        <f>VLOOKUP($A1073,'Customer Names'!$A:$E,4,FALSE)</f>
        <v xml:space="preserve"> Candice</v>
      </c>
    </row>
    <row r="1074" spans="1:17" x14ac:dyDescent="0.25">
      <c r="A1074" s="26" t="s">
        <v>1298</v>
      </c>
      <c r="B1074" s="47">
        <f>VLOOKUP($A1074,'Medical Examinations'!$A:$J,2,FALSE)</f>
        <v>36.380000000000003</v>
      </c>
      <c r="C1074" s="47">
        <f>VLOOKUP($A1074,'Medical Examinations'!$A:$J,3,FALSE)</f>
        <v>5.98</v>
      </c>
      <c r="D1074" s="26" t="str">
        <f>VLOOKUP($A1074,'Medical Examinations'!$A:$J,4,FALSE)</f>
        <v>No</v>
      </c>
      <c r="E1074" s="26" t="str">
        <f>VLOOKUP($A1074,'Medical Examinations'!$A:$J,5,FALSE)</f>
        <v>No</v>
      </c>
      <c r="F1074" s="26" t="str">
        <f>VLOOKUP($A1074,'Medical Examinations'!$A:$J,6,FALSE)</f>
        <v>No</v>
      </c>
      <c r="G1074" s="26">
        <f>VLOOKUP($A1074,'Medical Examinations'!$A:$J,7,FALSE)</f>
        <v>1</v>
      </c>
      <c r="H1074" s="26" t="str">
        <f>VLOOKUP($A1074,'Medical Examinations'!$A:$J,8,FALSE)</f>
        <v>No</v>
      </c>
      <c r="I1074" s="26" t="str">
        <f>VLOOKUP($A1074,'Medical Examinations'!$A:$J,9,FALSE)</f>
        <v>Obesity</v>
      </c>
      <c r="J1074" s="26" t="str">
        <f>VLOOKUP($A1074,'Medical Examinations'!$A:$J,10,FALSE)</f>
        <v>Prediabetes</v>
      </c>
      <c r="K1074">
        <f>VLOOKUP($A1074,'Hospitalisation Details'!$A:$K,6,FALSE)</f>
        <v>10464.83</v>
      </c>
      <c r="L1074" t="str">
        <f>VLOOKUP($A1074,'Hospitalisation Details'!$A:$K,7,FALSE)</f>
        <v>tier - 3</v>
      </c>
      <c r="M1074" t="str">
        <f>VLOOKUP($A1074,'Hospitalisation Details'!$A:$K,8,FALSE)</f>
        <v>tier - 1</v>
      </c>
      <c r="N1074" t="str">
        <f>VLOOKUP($A1074,'Hospitalisation Details'!$A:$K,9,FALSE)</f>
        <v>R1012</v>
      </c>
      <c r="O1074">
        <f>VLOOKUP($A1074,'Hospitalisation Details'!$A:$K,10,FALSE)</f>
        <v>31956</v>
      </c>
      <c r="P1074">
        <f>VLOOKUP($A1074,'Hospitalisation Details'!$A:$K,11,FALSE)</f>
        <v>35</v>
      </c>
      <c r="Q1074" t="str">
        <f>VLOOKUP($A1074,'Customer Names'!$A:$E,4,FALSE)</f>
        <v xml:space="preserve"> Jennifer D</v>
      </c>
    </row>
    <row r="1075" spans="1:17" x14ac:dyDescent="0.25">
      <c r="A1075" s="23" t="s">
        <v>1297</v>
      </c>
      <c r="B1075" s="48">
        <f>VLOOKUP($A1075,'Medical Examinations'!$A:$J,2,FALSE)</f>
        <v>31.16</v>
      </c>
      <c r="C1075" s="48">
        <f>VLOOKUP($A1075,'Medical Examinations'!$A:$J,3,FALSE)</f>
        <v>4.26</v>
      </c>
      <c r="D1075" s="23" t="str">
        <f>VLOOKUP($A1075,'Medical Examinations'!$A:$J,4,FALSE)</f>
        <v>yes</v>
      </c>
      <c r="E1075" s="23" t="str">
        <f>VLOOKUP($A1075,'Medical Examinations'!$A:$J,5,FALSE)</f>
        <v>No</v>
      </c>
      <c r="F1075" s="23" t="str">
        <f>VLOOKUP($A1075,'Medical Examinations'!$A:$J,6,FALSE)</f>
        <v>Yes</v>
      </c>
      <c r="G1075" s="23">
        <f>VLOOKUP($A1075,'Medical Examinations'!$A:$J,7,FALSE)</f>
        <v>1</v>
      </c>
      <c r="H1075" s="23" t="str">
        <f>VLOOKUP($A1075,'Medical Examinations'!$A:$J,8,FALSE)</f>
        <v>No</v>
      </c>
      <c r="I1075" s="23" t="str">
        <f>VLOOKUP($A1075,'Medical Examinations'!$A:$J,9,FALSE)</f>
        <v>Obesity</v>
      </c>
      <c r="J1075" s="23" t="str">
        <f>VLOOKUP($A1075,'Medical Examinations'!$A:$J,10,FALSE)</f>
        <v>Normal</v>
      </c>
      <c r="K1075">
        <f>VLOOKUP($A1075,'Hospitalisation Details'!$A:$K,6,FALSE)</f>
        <v>10461.98</v>
      </c>
      <c r="L1075" t="str">
        <f>VLOOKUP($A1075,'Hospitalisation Details'!$A:$K,7,FALSE)</f>
        <v>tier - 3</v>
      </c>
      <c r="M1075" t="str">
        <f>VLOOKUP($A1075,'Hospitalisation Details'!$A:$K,8,FALSE)</f>
        <v>tier - 1</v>
      </c>
      <c r="N1075" t="str">
        <f>VLOOKUP($A1075,'Hospitalisation Details'!$A:$K,9,FALSE)</f>
        <v>R1012</v>
      </c>
      <c r="O1075">
        <f>VLOOKUP($A1075,'Hospitalisation Details'!$A:$K,10,FALSE)</f>
        <v>25468</v>
      </c>
      <c r="P1075">
        <f>VLOOKUP($A1075,'Hospitalisation Details'!$A:$K,11,FALSE)</f>
        <v>53</v>
      </c>
      <c r="Q1075" t="str">
        <f>VLOOKUP($A1075,'Customer Names'!$A:$E,4,FALSE)</f>
        <v xml:space="preserve"> Eric</v>
      </c>
    </row>
    <row r="1076" spans="1:17" x14ac:dyDescent="0.25">
      <c r="A1076" s="26" t="s">
        <v>1296</v>
      </c>
      <c r="B1076" s="47">
        <f>VLOOKUP($A1076,'Medical Examinations'!$A:$J,2,FALSE)</f>
        <v>25.55</v>
      </c>
      <c r="C1076" s="47">
        <f>VLOOKUP($A1076,'Medical Examinations'!$A:$J,3,FALSE)</f>
        <v>4.96</v>
      </c>
      <c r="D1076" s="26" t="str">
        <f>VLOOKUP($A1076,'Medical Examinations'!$A:$J,4,FALSE)</f>
        <v>yes</v>
      </c>
      <c r="E1076" s="26" t="str">
        <f>VLOOKUP($A1076,'Medical Examinations'!$A:$J,5,FALSE)</f>
        <v>No</v>
      </c>
      <c r="F1076" s="26" t="str">
        <f>VLOOKUP($A1076,'Medical Examinations'!$A:$J,6,FALSE)</f>
        <v>No</v>
      </c>
      <c r="G1076" s="26">
        <f>VLOOKUP($A1076,'Medical Examinations'!$A:$J,7,FALSE)</f>
        <v>1</v>
      </c>
      <c r="H1076" s="26" t="str">
        <f>VLOOKUP($A1076,'Medical Examinations'!$A:$J,8,FALSE)</f>
        <v>No</v>
      </c>
      <c r="I1076" s="26" t="str">
        <f>VLOOKUP($A1076,'Medical Examinations'!$A:$J,9,FALSE)</f>
        <v>Overweight</v>
      </c>
      <c r="J1076" s="26" t="str">
        <f>VLOOKUP($A1076,'Medical Examinations'!$A:$J,10,FALSE)</f>
        <v>Normal</v>
      </c>
      <c r="K1076">
        <f>VLOOKUP($A1076,'Hospitalisation Details'!$A:$K,6,FALSE)</f>
        <v>10459.19</v>
      </c>
      <c r="L1076" t="str">
        <f>VLOOKUP($A1076,'Hospitalisation Details'!$A:$K,7,FALSE)</f>
        <v>tier - 3</v>
      </c>
      <c r="M1076" t="str">
        <f>VLOOKUP($A1076,'Hospitalisation Details'!$A:$K,8,FALSE)</f>
        <v>tier - 1</v>
      </c>
      <c r="N1076" t="str">
        <f>VLOOKUP($A1076,'Hospitalisation Details'!$A:$K,9,FALSE)</f>
        <v>R1013</v>
      </c>
      <c r="O1076">
        <f>VLOOKUP($A1076,'Hospitalisation Details'!$A:$K,10,FALSE)</f>
        <v>23585</v>
      </c>
      <c r="P1076">
        <f>VLOOKUP($A1076,'Hospitalisation Details'!$A:$K,11,FALSE)</f>
        <v>58</v>
      </c>
      <c r="Q1076" t="str">
        <f>VLOOKUP($A1076,'Customer Names'!$A:$E,4,FALSE)</f>
        <v xml:space="preserve"> Bryan</v>
      </c>
    </row>
    <row r="1077" spans="1:17" x14ac:dyDescent="0.25">
      <c r="A1077" s="23" t="s">
        <v>1295</v>
      </c>
      <c r="B1077" s="48">
        <f>VLOOKUP($A1077,'Medical Examinations'!$A:$J,2,FALSE)</f>
        <v>28.77</v>
      </c>
      <c r="C1077" s="48">
        <f>VLOOKUP($A1077,'Medical Examinations'!$A:$J,3,FALSE)</f>
        <v>4</v>
      </c>
      <c r="D1077" s="23" t="str">
        <f>VLOOKUP($A1077,'Medical Examinations'!$A:$J,4,FALSE)</f>
        <v>yes</v>
      </c>
      <c r="E1077" s="23" t="str">
        <f>VLOOKUP($A1077,'Medical Examinations'!$A:$J,5,FALSE)</f>
        <v>No</v>
      </c>
      <c r="F1077" s="23" t="str">
        <f>VLOOKUP($A1077,'Medical Examinations'!$A:$J,6,FALSE)</f>
        <v>No</v>
      </c>
      <c r="G1077" s="23">
        <f>VLOOKUP($A1077,'Medical Examinations'!$A:$J,7,FALSE)</f>
        <v>0</v>
      </c>
      <c r="H1077" s="23" t="str">
        <f>VLOOKUP($A1077,'Medical Examinations'!$A:$J,8,FALSE)</f>
        <v>No</v>
      </c>
      <c r="I1077" s="23" t="str">
        <f>VLOOKUP($A1077,'Medical Examinations'!$A:$J,9,FALSE)</f>
        <v>Overweight</v>
      </c>
      <c r="J1077" s="23" t="str">
        <f>VLOOKUP($A1077,'Medical Examinations'!$A:$J,10,FALSE)</f>
        <v>Normal</v>
      </c>
      <c r="K1077">
        <f>VLOOKUP($A1077,'Hospitalisation Details'!$A:$K,6,FALSE)</f>
        <v>10455.14</v>
      </c>
      <c r="L1077" t="str">
        <f>VLOOKUP($A1077,'Hospitalisation Details'!$A:$K,7,FALSE)</f>
        <v>tier - 3</v>
      </c>
      <c r="M1077" t="str">
        <f>VLOOKUP($A1077,'Hospitalisation Details'!$A:$K,8,FALSE)</f>
        <v>tier - 2</v>
      </c>
      <c r="N1077" t="str">
        <f>VLOOKUP($A1077,'Hospitalisation Details'!$A:$K,9,FALSE)</f>
        <v>R1021</v>
      </c>
      <c r="O1077">
        <f>VLOOKUP($A1077,'Hospitalisation Details'!$A:$K,10,FALSE)</f>
        <v>27975</v>
      </c>
      <c r="P1077">
        <f>VLOOKUP($A1077,'Hospitalisation Details'!$A:$K,11,FALSE)</f>
        <v>46</v>
      </c>
      <c r="Q1077" t="str">
        <f>VLOOKUP($A1077,'Customer Names'!$A:$E,4,FALSE)</f>
        <v xml:space="preserve"> Devon R.</v>
      </c>
    </row>
    <row r="1078" spans="1:17" x14ac:dyDescent="0.25">
      <c r="A1078" s="26" t="s">
        <v>1294</v>
      </c>
      <c r="B1078" s="47">
        <f>VLOOKUP($A1078,'Medical Examinations'!$A:$J,2,FALSE)</f>
        <v>23.14</v>
      </c>
      <c r="C1078" s="47">
        <f>VLOOKUP($A1078,'Medical Examinations'!$A:$J,3,FALSE)</f>
        <v>4.1500000000000004</v>
      </c>
      <c r="D1078" s="26" t="str">
        <f>VLOOKUP($A1078,'Medical Examinations'!$A:$J,4,FALSE)</f>
        <v>yes</v>
      </c>
      <c r="E1078" s="26" t="str">
        <f>VLOOKUP($A1078,'Medical Examinations'!$A:$J,5,FALSE)</f>
        <v>No</v>
      </c>
      <c r="F1078" s="26" t="str">
        <f>VLOOKUP($A1078,'Medical Examinations'!$A:$J,6,FALSE)</f>
        <v>No</v>
      </c>
      <c r="G1078" s="26">
        <f>VLOOKUP($A1078,'Medical Examinations'!$A:$J,7,FALSE)</f>
        <v>1</v>
      </c>
      <c r="H1078" s="26" t="str">
        <f>VLOOKUP($A1078,'Medical Examinations'!$A:$J,8,FALSE)</f>
        <v>No</v>
      </c>
      <c r="I1078" s="26" t="str">
        <f>VLOOKUP($A1078,'Medical Examinations'!$A:$J,9,FALSE)</f>
        <v>Normal Weight</v>
      </c>
      <c r="J1078" s="26" t="str">
        <f>VLOOKUP($A1078,'Medical Examinations'!$A:$J,10,FALSE)</f>
        <v>Normal</v>
      </c>
      <c r="K1078">
        <f>VLOOKUP($A1078,'Hospitalisation Details'!$A:$K,6,FALSE)</f>
        <v>10455.1</v>
      </c>
      <c r="L1078" t="str">
        <f>VLOOKUP($A1078,'Hospitalisation Details'!$A:$K,7,FALSE)</f>
        <v>tier - 3</v>
      </c>
      <c r="M1078" t="str">
        <f>VLOOKUP($A1078,'Hospitalisation Details'!$A:$K,8,FALSE)</f>
        <v>tier - 1</v>
      </c>
      <c r="N1078" t="str">
        <f>VLOOKUP($A1078,'Hospitalisation Details'!$A:$K,9,FALSE)</f>
        <v>R1012</v>
      </c>
      <c r="O1078">
        <f>VLOOKUP($A1078,'Hospitalisation Details'!$A:$K,10,FALSE)</f>
        <v>23664</v>
      </c>
      <c r="P1078">
        <f>VLOOKUP($A1078,'Hospitalisation Details'!$A:$K,11,FALSE)</f>
        <v>58</v>
      </c>
      <c r="Q1078" t="str">
        <f>VLOOKUP($A1078,'Customer Names'!$A:$E,4,FALSE)</f>
        <v xml:space="preserve"> Elena</v>
      </c>
    </row>
    <row r="1079" spans="1:17" x14ac:dyDescent="0.25">
      <c r="A1079" s="23" t="s">
        <v>1293</v>
      </c>
      <c r="B1079" s="48">
        <f>VLOOKUP($A1079,'Medical Examinations'!$A:$J,2,FALSE)</f>
        <v>39.6</v>
      </c>
      <c r="C1079" s="48">
        <f>VLOOKUP($A1079,'Medical Examinations'!$A:$J,3,FALSE)</f>
        <v>11.36</v>
      </c>
      <c r="D1079" s="23" t="str">
        <f>VLOOKUP($A1079,'Medical Examinations'!$A:$J,4,FALSE)</f>
        <v>No</v>
      </c>
      <c r="E1079" s="23" t="str">
        <f>VLOOKUP($A1079,'Medical Examinations'!$A:$J,5,FALSE)</f>
        <v>No</v>
      </c>
      <c r="F1079" s="23" t="str">
        <f>VLOOKUP($A1079,'Medical Examinations'!$A:$J,6,FALSE)</f>
        <v>No</v>
      </c>
      <c r="G1079" s="23">
        <f>VLOOKUP($A1079,'Medical Examinations'!$A:$J,7,FALSE)</f>
        <v>0</v>
      </c>
      <c r="H1079" s="23" t="str">
        <f>VLOOKUP($A1079,'Medical Examinations'!$A:$J,8,FALSE)</f>
        <v>No</v>
      </c>
      <c r="I1079" s="23" t="str">
        <f>VLOOKUP($A1079,'Medical Examinations'!$A:$J,9,FALSE)</f>
        <v>Obesity</v>
      </c>
      <c r="J1079" s="23" t="str">
        <f>VLOOKUP($A1079,'Medical Examinations'!$A:$J,10,FALSE)</f>
        <v>Diabetes</v>
      </c>
      <c r="K1079">
        <f>VLOOKUP($A1079,'Hospitalisation Details'!$A:$K,6,FALSE)</f>
        <v>10450.549999999999</v>
      </c>
      <c r="L1079" t="str">
        <f>VLOOKUP($A1079,'Hospitalisation Details'!$A:$K,7,FALSE)</f>
        <v>tier - 3</v>
      </c>
      <c r="M1079" t="str">
        <f>VLOOKUP($A1079,'Hospitalisation Details'!$A:$K,8,FALSE)</f>
        <v>tier - 1</v>
      </c>
      <c r="N1079" t="str">
        <f>VLOOKUP($A1079,'Hospitalisation Details'!$A:$K,9,FALSE)</f>
        <v>R1011</v>
      </c>
      <c r="O1079">
        <f>VLOOKUP($A1079,'Hospitalisation Details'!$A:$K,10,FALSE)</f>
        <v>25150</v>
      </c>
      <c r="P1079">
        <f>VLOOKUP($A1079,'Hospitalisation Details'!$A:$K,11,FALSE)</f>
        <v>54</v>
      </c>
      <c r="Q1079" t="str">
        <f>VLOOKUP($A1079,'Customer Names'!$A:$E,4,FALSE)</f>
        <v xml:space="preserve"> Chris</v>
      </c>
    </row>
    <row r="1080" spans="1:17" x14ac:dyDescent="0.25">
      <c r="A1080" s="26" t="s">
        <v>1292</v>
      </c>
      <c r="B1080" s="47">
        <f>VLOOKUP($A1080,'Medical Examinations'!$A:$J,2,FALSE)</f>
        <v>29.2</v>
      </c>
      <c r="C1080" s="47">
        <f>VLOOKUP($A1080,'Medical Examinations'!$A:$J,3,FALSE)</f>
        <v>7.53</v>
      </c>
      <c r="D1080" s="26" t="str">
        <f>VLOOKUP($A1080,'Medical Examinations'!$A:$J,4,FALSE)</f>
        <v>No</v>
      </c>
      <c r="E1080" s="26" t="str">
        <f>VLOOKUP($A1080,'Medical Examinations'!$A:$J,5,FALSE)</f>
        <v>No</v>
      </c>
      <c r="F1080" s="26" t="str">
        <f>VLOOKUP($A1080,'Medical Examinations'!$A:$J,6,FALSE)</f>
        <v>No</v>
      </c>
      <c r="G1080" s="26">
        <f>VLOOKUP($A1080,'Medical Examinations'!$A:$J,7,FALSE)</f>
        <v>0</v>
      </c>
      <c r="H1080" s="26" t="str">
        <f>VLOOKUP($A1080,'Medical Examinations'!$A:$J,8,FALSE)</f>
        <v>No</v>
      </c>
      <c r="I1080" s="26" t="str">
        <f>VLOOKUP($A1080,'Medical Examinations'!$A:$J,9,FALSE)</f>
        <v>Overweight</v>
      </c>
      <c r="J1080" s="26" t="str">
        <f>VLOOKUP($A1080,'Medical Examinations'!$A:$J,10,FALSE)</f>
        <v>Diabetes</v>
      </c>
      <c r="K1080">
        <f>VLOOKUP($A1080,'Hospitalisation Details'!$A:$K,6,FALSE)</f>
        <v>10436.1</v>
      </c>
      <c r="L1080" t="str">
        <f>VLOOKUP($A1080,'Hospitalisation Details'!$A:$K,7,FALSE)</f>
        <v>tier - 3</v>
      </c>
      <c r="M1080" t="str">
        <f>VLOOKUP($A1080,'Hospitalisation Details'!$A:$K,8,FALSE)</f>
        <v>tier - 3</v>
      </c>
      <c r="N1080" t="str">
        <f>VLOOKUP($A1080,'Hospitalisation Details'!$A:$K,9,FALSE)</f>
        <v>R1011</v>
      </c>
      <c r="O1080">
        <f>VLOOKUP($A1080,'Hospitalisation Details'!$A:$K,10,FALSE)</f>
        <v>25079</v>
      </c>
      <c r="P1080">
        <f>VLOOKUP($A1080,'Hospitalisation Details'!$A:$K,11,FALSE)</f>
        <v>54</v>
      </c>
      <c r="Q1080" t="str">
        <f>VLOOKUP($A1080,'Customer Names'!$A:$E,4,FALSE)</f>
        <v xml:space="preserve"> Bert</v>
      </c>
    </row>
    <row r="1081" spans="1:17" x14ac:dyDescent="0.25">
      <c r="A1081" s="23" t="s">
        <v>1291</v>
      </c>
      <c r="B1081" s="48">
        <f>VLOOKUP($A1081,'Medical Examinations'!$A:$J,2,FALSE)</f>
        <v>32.774999999999999</v>
      </c>
      <c r="C1081" s="48">
        <f>VLOOKUP($A1081,'Medical Examinations'!$A:$J,3,FALSE)</f>
        <v>7.95</v>
      </c>
      <c r="D1081" s="23" t="str">
        <f>VLOOKUP($A1081,'Medical Examinations'!$A:$J,4,FALSE)</f>
        <v>No</v>
      </c>
      <c r="E1081" s="23" t="str">
        <f>VLOOKUP($A1081,'Medical Examinations'!$A:$J,5,FALSE)</f>
        <v>No</v>
      </c>
      <c r="F1081" s="23" t="str">
        <f>VLOOKUP($A1081,'Medical Examinations'!$A:$J,6,FALSE)</f>
        <v>No</v>
      </c>
      <c r="G1081" s="23">
        <f>VLOOKUP($A1081,'Medical Examinations'!$A:$J,7,FALSE)</f>
        <v>0</v>
      </c>
      <c r="H1081" s="23" t="str">
        <f>VLOOKUP($A1081,'Medical Examinations'!$A:$J,8,FALSE)</f>
        <v>No</v>
      </c>
      <c r="I1081" s="23" t="str">
        <f>VLOOKUP($A1081,'Medical Examinations'!$A:$J,9,FALSE)</f>
        <v>Obesity</v>
      </c>
      <c r="J1081" s="23" t="str">
        <f>VLOOKUP($A1081,'Medical Examinations'!$A:$J,10,FALSE)</f>
        <v>Diabetes</v>
      </c>
      <c r="K1081">
        <f>VLOOKUP($A1081,'Hospitalisation Details'!$A:$K,6,FALSE)</f>
        <v>10435.07</v>
      </c>
      <c r="L1081" t="str">
        <f>VLOOKUP($A1081,'Hospitalisation Details'!$A:$K,7,FALSE)</f>
        <v>tier - 3</v>
      </c>
      <c r="M1081" t="str">
        <f>VLOOKUP($A1081,'Hospitalisation Details'!$A:$K,8,FALSE)</f>
        <v>tier - 1</v>
      </c>
      <c r="N1081" t="str">
        <f>VLOOKUP($A1081,'Hospitalisation Details'!$A:$K,9,FALSE)</f>
        <v>R1016</v>
      </c>
      <c r="O1081">
        <f>VLOOKUP($A1081,'Hospitalisation Details'!$A:$K,10,FALSE)</f>
        <v>25073</v>
      </c>
      <c r="P1081">
        <f>VLOOKUP($A1081,'Hospitalisation Details'!$A:$K,11,FALSE)</f>
        <v>54</v>
      </c>
      <c r="Q1081" t="str">
        <f>VLOOKUP($A1081,'Customer Names'!$A:$E,4,FALSE)</f>
        <v xml:space="preserve"> John P.</v>
      </c>
    </row>
    <row r="1082" spans="1:17" x14ac:dyDescent="0.25">
      <c r="A1082" s="26" t="s">
        <v>1290</v>
      </c>
      <c r="B1082" s="47">
        <f>VLOOKUP($A1082,'Medical Examinations'!$A:$J,2,FALSE)</f>
        <v>24.035</v>
      </c>
      <c r="C1082" s="47">
        <f>VLOOKUP($A1082,'Medical Examinations'!$A:$J,3,FALSE)</f>
        <v>8.5</v>
      </c>
      <c r="D1082" s="26" t="str">
        <f>VLOOKUP($A1082,'Medical Examinations'!$A:$J,4,FALSE)</f>
        <v>No</v>
      </c>
      <c r="E1082" s="26" t="str">
        <f>VLOOKUP($A1082,'Medical Examinations'!$A:$J,5,FALSE)</f>
        <v>No</v>
      </c>
      <c r="F1082" s="26" t="str">
        <f>VLOOKUP($A1082,'Medical Examinations'!$A:$J,6,FALSE)</f>
        <v>No</v>
      </c>
      <c r="G1082" s="26">
        <f>VLOOKUP($A1082,'Medical Examinations'!$A:$J,7,FALSE)</f>
        <v>0</v>
      </c>
      <c r="H1082" s="26" t="str">
        <f>VLOOKUP($A1082,'Medical Examinations'!$A:$J,8,FALSE)</f>
        <v>No</v>
      </c>
      <c r="I1082" s="26" t="str">
        <f>VLOOKUP($A1082,'Medical Examinations'!$A:$J,9,FALSE)</f>
        <v>Normal Weight</v>
      </c>
      <c r="J1082" s="26" t="str">
        <f>VLOOKUP($A1082,'Medical Examinations'!$A:$J,10,FALSE)</f>
        <v>Diabetes</v>
      </c>
      <c r="K1082">
        <f>VLOOKUP($A1082,'Hospitalisation Details'!$A:$K,6,FALSE)</f>
        <v>10422.92</v>
      </c>
      <c r="L1082" t="str">
        <f>VLOOKUP($A1082,'Hospitalisation Details'!$A:$K,7,FALSE)</f>
        <v>tier - 3</v>
      </c>
      <c r="M1082" t="str">
        <f>VLOOKUP($A1082,'Hospitalisation Details'!$A:$K,8,FALSE)</f>
        <v>tier - 1</v>
      </c>
      <c r="N1082" t="str">
        <f>VLOOKUP($A1082,'Hospitalisation Details'!$A:$K,9,FALSE)</f>
        <v>R1017</v>
      </c>
      <c r="O1082">
        <f>VLOOKUP($A1082,'Hospitalisation Details'!$A:$K,10,FALSE)</f>
        <v>25199</v>
      </c>
      <c r="P1082">
        <f>VLOOKUP($A1082,'Hospitalisation Details'!$A:$K,11,FALSE)</f>
        <v>54</v>
      </c>
      <c r="Q1082" t="str">
        <f>VLOOKUP($A1082,'Customer Names'!$A:$E,4,FALSE)</f>
        <v xml:space="preserve"> Daniel P</v>
      </c>
    </row>
    <row r="1083" spans="1:17" x14ac:dyDescent="0.25">
      <c r="A1083" s="23" t="s">
        <v>1289</v>
      </c>
      <c r="B1083" s="48">
        <f>VLOOKUP($A1083,'Medical Examinations'!$A:$J,2,FALSE)</f>
        <v>30.55</v>
      </c>
      <c r="C1083" s="48">
        <f>VLOOKUP($A1083,'Medical Examinations'!$A:$J,3,FALSE)</f>
        <v>5.89</v>
      </c>
      <c r="D1083" s="23" t="str">
        <f>VLOOKUP($A1083,'Medical Examinations'!$A:$J,4,FALSE)</f>
        <v>No</v>
      </c>
      <c r="E1083" s="23" t="str">
        <f>VLOOKUP($A1083,'Medical Examinations'!$A:$J,5,FALSE)</f>
        <v>No</v>
      </c>
      <c r="F1083" s="23" t="str">
        <f>VLOOKUP($A1083,'Medical Examinations'!$A:$J,6,FALSE)</f>
        <v>Yes</v>
      </c>
      <c r="G1083" s="23">
        <f>VLOOKUP($A1083,'Medical Examinations'!$A:$J,7,FALSE)</f>
        <v>1</v>
      </c>
      <c r="H1083" s="23" t="str">
        <f>VLOOKUP($A1083,'Medical Examinations'!$A:$J,8,FALSE)</f>
        <v>No</v>
      </c>
      <c r="I1083" s="23" t="str">
        <f>VLOOKUP($A1083,'Medical Examinations'!$A:$J,9,FALSE)</f>
        <v>Obesity</v>
      </c>
      <c r="J1083" s="23" t="str">
        <f>VLOOKUP($A1083,'Medical Examinations'!$A:$J,10,FALSE)</f>
        <v>Prediabetes</v>
      </c>
      <c r="K1083">
        <f>VLOOKUP($A1083,'Hospitalisation Details'!$A:$K,6,FALSE)</f>
        <v>10419.65</v>
      </c>
      <c r="L1083" t="str">
        <f>VLOOKUP($A1083,'Hospitalisation Details'!$A:$K,7,FALSE)</f>
        <v>tier - 3</v>
      </c>
      <c r="M1083" t="str">
        <f>VLOOKUP($A1083,'Hospitalisation Details'!$A:$K,8,FALSE)</f>
        <v>tier - 2</v>
      </c>
      <c r="N1083" t="str">
        <f>VLOOKUP($A1083,'Hospitalisation Details'!$A:$K,9,FALSE)</f>
        <v>R1025</v>
      </c>
      <c r="O1083">
        <f>VLOOKUP($A1083,'Hospitalisation Details'!$A:$K,10,FALSE)</f>
        <v>29184</v>
      </c>
      <c r="P1083">
        <f>VLOOKUP($A1083,'Hospitalisation Details'!$A:$K,11,FALSE)</f>
        <v>43</v>
      </c>
      <c r="Q1083" t="str">
        <f>VLOOKUP($A1083,'Customer Names'!$A:$E,4,FALSE)</f>
        <v xml:space="preserve"> Lisa K.</v>
      </c>
    </row>
    <row r="1084" spans="1:17" x14ac:dyDescent="0.25">
      <c r="A1084" s="26" t="s">
        <v>1288</v>
      </c>
      <c r="B1084" s="47">
        <f>VLOOKUP($A1084,'Medical Examinations'!$A:$J,2,FALSE)</f>
        <v>28.81</v>
      </c>
      <c r="C1084" s="47">
        <f>VLOOKUP($A1084,'Medical Examinations'!$A:$J,3,FALSE)</f>
        <v>8.76</v>
      </c>
      <c r="D1084" s="26" t="str">
        <f>VLOOKUP($A1084,'Medical Examinations'!$A:$J,4,FALSE)</f>
        <v>No</v>
      </c>
      <c r="E1084" s="26" t="str">
        <f>VLOOKUP($A1084,'Medical Examinations'!$A:$J,5,FALSE)</f>
        <v>No</v>
      </c>
      <c r="F1084" s="26" t="str">
        <f>VLOOKUP($A1084,'Medical Examinations'!$A:$J,6,FALSE)</f>
        <v>No</v>
      </c>
      <c r="G1084" s="26">
        <f>VLOOKUP($A1084,'Medical Examinations'!$A:$J,7,FALSE)</f>
        <v>2</v>
      </c>
      <c r="H1084" s="26" t="str">
        <f>VLOOKUP($A1084,'Medical Examinations'!$A:$J,8,FALSE)</f>
        <v>No</v>
      </c>
      <c r="I1084" s="26" t="str">
        <f>VLOOKUP($A1084,'Medical Examinations'!$A:$J,9,FALSE)</f>
        <v>Overweight</v>
      </c>
      <c r="J1084" s="26" t="str">
        <f>VLOOKUP($A1084,'Medical Examinations'!$A:$J,10,FALSE)</f>
        <v>Diabetes</v>
      </c>
      <c r="K1084">
        <f>VLOOKUP($A1084,'Hospitalisation Details'!$A:$K,6,FALSE)</f>
        <v>10419.59</v>
      </c>
      <c r="L1084" t="str">
        <f>VLOOKUP($A1084,'Hospitalisation Details'!$A:$K,7,FALSE)</f>
        <v>tier - 3</v>
      </c>
      <c r="M1084" t="str">
        <f>VLOOKUP($A1084,'Hospitalisation Details'!$A:$K,8,FALSE)</f>
        <v>tier - 2</v>
      </c>
      <c r="N1084" t="str">
        <f>VLOOKUP($A1084,'Hospitalisation Details'!$A:$K,9,FALSE)</f>
        <v>R1025</v>
      </c>
      <c r="O1084">
        <f>VLOOKUP($A1084,'Hospitalisation Details'!$A:$K,10,FALSE)</f>
        <v>26948</v>
      </c>
      <c r="P1084">
        <f>VLOOKUP($A1084,'Hospitalisation Details'!$A:$K,11,FALSE)</f>
        <v>49</v>
      </c>
      <c r="Q1084" t="str">
        <f>VLOOKUP($A1084,'Customer Names'!$A:$E,4,FALSE)</f>
        <v xml:space="preserve"> Kristine</v>
      </c>
    </row>
    <row r="1085" spans="1:17" x14ac:dyDescent="0.25">
      <c r="A1085" s="23" t="s">
        <v>1287</v>
      </c>
      <c r="B1085" s="48">
        <f>VLOOKUP($A1085,'Medical Examinations'!$A:$J,2,FALSE)</f>
        <v>31.66</v>
      </c>
      <c r="C1085" s="48">
        <f>VLOOKUP($A1085,'Medical Examinations'!$A:$J,3,FALSE)</f>
        <v>4.1100000000000003</v>
      </c>
      <c r="D1085" s="23" t="str">
        <f>VLOOKUP($A1085,'Medical Examinations'!$A:$J,4,FALSE)</f>
        <v>No</v>
      </c>
      <c r="E1085" s="23" t="str">
        <f>VLOOKUP($A1085,'Medical Examinations'!$A:$J,5,FALSE)</f>
        <v>No</v>
      </c>
      <c r="F1085" s="23" t="str">
        <f>VLOOKUP($A1085,'Medical Examinations'!$A:$J,6,FALSE)</f>
        <v>No</v>
      </c>
      <c r="G1085" s="23">
        <f>VLOOKUP($A1085,'Medical Examinations'!$A:$J,7,FALSE)</f>
        <v>0</v>
      </c>
      <c r="H1085" s="23" t="str">
        <f>VLOOKUP($A1085,'Medical Examinations'!$A:$J,8,FALSE)</f>
        <v>No</v>
      </c>
      <c r="I1085" s="23" t="str">
        <f>VLOOKUP($A1085,'Medical Examinations'!$A:$J,9,FALSE)</f>
        <v>Obesity</v>
      </c>
      <c r="J1085" s="23" t="str">
        <f>VLOOKUP($A1085,'Medical Examinations'!$A:$J,10,FALSE)</f>
        <v>Normal</v>
      </c>
      <c r="K1085">
        <f>VLOOKUP($A1085,'Hospitalisation Details'!$A:$K,6,FALSE)</f>
        <v>10407.98</v>
      </c>
      <c r="L1085" t="str">
        <f>VLOOKUP($A1085,'Hospitalisation Details'!$A:$K,7,FALSE)</f>
        <v>tier - 3</v>
      </c>
      <c r="M1085" t="str">
        <f>VLOOKUP($A1085,'Hospitalisation Details'!$A:$K,8,FALSE)</f>
        <v>tier - 1</v>
      </c>
      <c r="N1085" t="str">
        <f>VLOOKUP($A1085,'Hospitalisation Details'!$A:$K,9,FALSE)</f>
        <v>R1021</v>
      </c>
      <c r="O1085">
        <f>VLOOKUP($A1085,'Hospitalisation Details'!$A:$K,10,FALSE)</f>
        <v>29518</v>
      </c>
      <c r="P1085">
        <f>VLOOKUP($A1085,'Hospitalisation Details'!$A:$K,11,FALSE)</f>
        <v>42</v>
      </c>
      <c r="Q1085" t="str">
        <f>VLOOKUP($A1085,'Customer Names'!$A:$E,4,FALSE)</f>
        <v xml:space="preserve"> Paul A</v>
      </c>
    </row>
    <row r="1086" spans="1:17" x14ac:dyDescent="0.25">
      <c r="A1086" s="26" t="s">
        <v>1286</v>
      </c>
      <c r="B1086" s="47">
        <f>VLOOKUP($A1086,'Medical Examinations'!$A:$J,2,FALSE)</f>
        <v>28.215</v>
      </c>
      <c r="C1086" s="47">
        <f>VLOOKUP($A1086,'Medical Examinations'!$A:$J,3,FALSE)</f>
        <v>7.56</v>
      </c>
      <c r="D1086" s="26" t="str">
        <f>VLOOKUP($A1086,'Medical Examinations'!$A:$J,4,FALSE)</f>
        <v>yes</v>
      </c>
      <c r="E1086" s="26" t="str">
        <f>VLOOKUP($A1086,'Medical Examinations'!$A:$J,5,FALSE)</f>
        <v>No</v>
      </c>
      <c r="F1086" s="26" t="str">
        <f>VLOOKUP($A1086,'Medical Examinations'!$A:$J,6,FALSE)</f>
        <v>No</v>
      </c>
      <c r="G1086" s="26">
        <f>VLOOKUP($A1086,'Medical Examinations'!$A:$J,7,FALSE)</f>
        <v>1</v>
      </c>
      <c r="H1086" s="26" t="str">
        <f>VLOOKUP($A1086,'Medical Examinations'!$A:$J,8,FALSE)</f>
        <v>No</v>
      </c>
      <c r="I1086" s="26" t="str">
        <f>VLOOKUP($A1086,'Medical Examinations'!$A:$J,9,FALSE)</f>
        <v>Overweight</v>
      </c>
      <c r="J1086" s="26" t="str">
        <f>VLOOKUP($A1086,'Medical Examinations'!$A:$J,10,FALSE)</f>
        <v>Diabetes</v>
      </c>
      <c r="K1086">
        <f>VLOOKUP($A1086,'Hospitalisation Details'!$A:$K,6,FALSE)</f>
        <v>10407.09</v>
      </c>
      <c r="L1086" t="str">
        <f>VLOOKUP($A1086,'Hospitalisation Details'!$A:$K,7,FALSE)</f>
        <v>tier - 3</v>
      </c>
      <c r="M1086" t="str">
        <f>VLOOKUP($A1086,'Hospitalisation Details'!$A:$K,8,FALSE)</f>
        <v>tier - 1</v>
      </c>
      <c r="N1086" t="str">
        <f>VLOOKUP($A1086,'Hospitalisation Details'!$A:$K,9,FALSE)</f>
        <v>R1015</v>
      </c>
      <c r="O1086">
        <f>VLOOKUP($A1086,'Hospitalisation Details'!$A:$K,10,FALSE)</f>
        <v>27550</v>
      </c>
      <c r="P1086">
        <f>VLOOKUP($A1086,'Hospitalisation Details'!$A:$K,11,FALSE)</f>
        <v>48</v>
      </c>
      <c r="Q1086" t="str">
        <f>VLOOKUP($A1086,'Customer Names'!$A:$E,4,FALSE)</f>
        <v xml:space="preserve"> Bryan</v>
      </c>
    </row>
    <row r="1087" spans="1:17" x14ac:dyDescent="0.25">
      <c r="A1087" s="23" t="s">
        <v>1285</v>
      </c>
      <c r="B1087" s="48">
        <f>VLOOKUP($A1087,'Medical Examinations'!$A:$J,2,FALSE)</f>
        <v>26.12</v>
      </c>
      <c r="C1087" s="48">
        <f>VLOOKUP($A1087,'Medical Examinations'!$A:$J,3,FALSE)</f>
        <v>4.17</v>
      </c>
      <c r="D1087" s="23" t="str">
        <f>VLOOKUP($A1087,'Medical Examinations'!$A:$J,4,FALSE)</f>
        <v>yes</v>
      </c>
      <c r="E1087" s="23" t="str">
        <f>VLOOKUP($A1087,'Medical Examinations'!$A:$J,5,FALSE)</f>
        <v>No</v>
      </c>
      <c r="F1087" s="23" t="str">
        <f>VLOOKUP($A1087,'Medical Examinations'!$A:$J,6,FALSE)</f>
        <v>Yes</v>
      </c>
      <c r="G1087" s="23">
        <f>VLOOKUP($A1087,'Medical Examinations'!$A:$J,7,FALSE)</f>
        <v>1</v>
      </c>
      <c r="H1087" s="23" t="str">
        <f>VLOOKUP($A1087,'Medical Examinations'!$A:$J,8,FALSE)</f>
        <v>No</v>
      </c>
      <c r="I1087" s="23" t="str">
        <f>VLOOKUP($A1087,'Medical Examinations'!$A:$J,9,FALSE)</f>
        <v>Overweight</v>
      </c>
      <c r="J1087" s="23" t="str">
        <f>VLOOKUP($A1087,'Medical Examinations'!$A:$J,10,FALSE)</f>
        <v>Normal</v>
      </c>
      <c r="K1087">
        <f>VLOOKUP($A1087,'Hospitalisation Details'!$A:$K,6,FALSE)</f>
        <v>10403.27</v>
      </c>
      <c r="L1087" t="str">
        <f>VLOOKUP($A1087,'Hospitalisation Details'!$A:$K,7,FALSE)</f>
        <v>tier - 3</v>
      </c>
      <c r="M1087" t="str">
        <f>VLOOKUP($A1087,'Hospitalisation Details'!$A:$K,8,FALSE)</f>
        <v>tier - 2</v>
      </c>
      <c r="N1087" t="str">
        <f>VLOOKUP($A1087,'Hospitalisation Details'!$A:$K,9,FALSE)</f>
        <v>R1020</v>
      </c>
      <c r="O1087">
        <f>VLOOKUP($A1087,'Hospitalisation Details'!$A:$K,10,FALSE)</f>
        <v>25391</v>
      </c>
      <c r="P1087">
        <f>VLOOKUP($A1087,'Hospitalisation Details'!$A:$K,11,FALSE)</f>
        <v>53</v>
      </c>
      <c r="Q1087" t="str">
        <f>VLOOKUP($A1087,'Customer Names'!$A:$E,4,FALSE)</f>
        <v xml:space="preserve"> Chris</v>
      </c>
    </row>
    <row r="1088" spans="1:17" x14ac:dyDescent="0.25">
      <c r="A1088" s="26" t="s">
        <v>1284</v>
      </c>
      <c r="B1088" s="47">
        <f>VLOOKUP($A1088,'Medical Examinations'!$A:$J,2,FALSE)</f>
        <v>36.630000000000003</v>
      </c>
      <c r="C1088" s="47">
        <f>VLOOKUP($A1088,'Medical Examinations'!$A:$J,3,FALSE)</f>
        <v>11.42</v>
      </c>
      <c r="D1088" s="26" t="str">
        <f>VLOOKUP($A1088,'Medical Examinations'!$A:$J,4,FALSE)</f>
        <v>No</v>
      </c>
      <c r="E1088" s="26" t="str">
        <f>VLOOKUP($A1088,'Medical Examinations'!$A:$J,5,FALSE)</f>
        <v>No</v>
      </c>
      <c r="F1088" s="26" t="str">
        <f>VLOOKUP($A1088,'Medical Examinations'!$A:$J,6,FALSE)</f>
        <v>No</v>
      </c>
      <c r="G1088" s="26">
        <f>VLOOKUP($A1088,'Medical Examinations'!$A:$J,7,FALSE)</f>
        <v>2</v>
      </c>
      <c r="H1088" s="26" t="str">
        <f>VLOOKUP($A1088,'Medical Examinations'!$A:$J,8,FALSE)</f>
        <v>No</v>
      </c>
      <c r="I1088" s="26" t="str">
        <f>VLOOKUP($A1088,'Medical Examinations'!$A:$J,9,FALSE)</f>
        <v>Obesity</v>
      </c>
      <c r="J1088" s="26" t="str">
        <f>VLOOKUP($A1088,'Medical Examinations'!$A:$J,10,FALSE)</f>
        <v>Diabetes</v>
      </c>
      <c r="K1088">
        <f>VLOOKUP($A1088,'Hospitalisation Details'!$A:$K,6,FALSE)</f>
        <v>10381.48</v>
      </c>
      <c r="L1088" t="str">
        <f>VLOOKUP($A1088,'Hospitalisation Details'!$A:$K,7,FALSE)</f>
        <v>tier - 3</v>
      </c>
      <c r="M1088" t="str">
        <f>VLOOKUP($A1088,'Hospitalisation Details'!$A:$K,8,FALSE)</f>
        <v>tier - 3</v>
      </c>
      <c r="N1088" t="str">
        <f>VLOOKUP($A1088,'Hospitalisation Details'!$A:$K,9,FALSE)</f>
        <v>R1013</v>
      </c>
      <c r="O1088">
        <f>VLOOKUP($A1088,'Hospitalisation Details'!$A:$K,10,FALSE)</f>
        <v>26926</v>
      </c>
      <c r="P1088">
        <f>VLOOKUP($A1088,'Hospitalisation Details'!$A:$K,11,FALSE)</f>
        <v>49</v>
      </c>
      <c r="Q1088" t="str">
        <f>VLOOKUP($A1088,'Customer Names'!$A:$E,4,FALSE)</f>
        <v xml:space="preserve"> Milah B</v>
      </c>
    </row>
    <row r="1089" spans="1:17" x14ac:dyDescent="0.25">
      <c r="A1089" s="23" t="s">
        <v>1283</v>
      </c>
      <c r="B1089" s="48">
        <f>VLOOKUP($A1089,'Medical Examinations'!$A:$J,2,FALSE)</f>
        <v>33.344999999999999</v>
      </c>
      <c r="C1089" s="48">
        <f>VLOOKUP($A1089,'Medical Examinations'!$A:$J,3,FALSE)</f>
        <v>7.33</v>
      </c>
      <c r="D1089" s="23" t="str">
        <f>VLOOKUP($A1089,'Medical Examinations'!$A:$J,4,FALSE)</f>
        <v>No</v>
      </c>
      <c r="E1089" s="23" t="str">
        <f>VLOOKUP($A1089,'Medical Examinations'!$A:$J,5,FALSE)</f>
        <v>No</v>
      </c>
      <c r="F1089" s="23" t="str">
        <f>VLOOKUP($A1089,'Medical Examinations'!$A:$J,6,FALSE)</f>
        <v>No</v>
      </c>
      <c r="G1089" s="23">
        <f>VLOOKUP($A1089,'Medical Examinations'!$A:$J,7,FALSE)</f>
        <v>2</v>
      </c>
      <c r="H1089" s="23" t="str">
        <f>VLOOKUP($A1089,'Medical Examinations'!$A:$J,8,FALSE)</f>
        <v>No</v>
      </c>
      <c r="I1089" s="23" t="str">
        <f>VLOOKUP($A1089,'Medical Examinations'!$A:$J,9,FALSE)</f>
        <v>Obesity</v>
      </c>
      <c r="J1089" s="23" t="str">
        <f>VLOOKUP($A1089,'Medical Examinations'!$A:$J,10,FALSE)</f>
        <v>Diabetes</v>
      </c>
      <c r="K1089">
        <f>VLOOKUP($A1089,'Hospitalisation Details'!$A:$K,6,FALSE)</f>
        <v>10370.91</v>
      </c>
      <c r="L1089" t="str">
        <f>VLOOKUP($A1089,'Hospitalisation Details'!$A:$K,7,FALSE)</f>
        <v>tier - 3</v>
      </c>
      <c r="M1089" t="str">
        <f>VLOOKUP($A1089,'Hospitalisation Details'!$A:$K,8,FALSE)</f>
        <v>tier - 3</v>
      </c>
      <c r="N1089" t="str">
        <f>VLOOKUP($A1089,'Hospitalisation Details'!$A:$K,9,FALSE)</f>
        <v>R1024</v>
      </c>
      <c r="O1089">
        <f>VLOOKUP($A1089,'Hospitalisation Details'!$A:$K,10,FALSE)</f>
        <v>26936</v>
      </c>
      <c r="P1089">
        <f>VLOOKUP($A1089,'Hospitalisation Details'!$A:$K,11,FALSE)</f>
        <v>49</v>
      </c>
      <c r="Q1089" t="str">
        <f>VLOOKUP($A1089,'Customer Names'!$A:$E,4,FALSE)</f>
        <v xml:space="preserve"> Annette M.</v>
      </c>
    </row>
    <row r="1090" spans="1:17" x14ac:dyDescent="0.25">
      <c r="A1090" s="26" t="s">
        <v>1282</v>
      </c>
      <c r="B1090" s="47">
        <f>VLOOKUP($A1090,'Medical Examinations'!$A:$J,2,FALSE)</f>
        <v>27.11</v>
      </c>
      <c r="C1090" s="47">
        <f>VLOOKUP($A1090,'Medical Examinations'!$A:$J,3,FALSE)</f>
        <v>6.7</v>
      </c>
      <c r="D1090" s="26" t="str">
        <f>VLOOKUP($A1090,'Medical Examinations'!$A:$J,4,FALSE)</f>
        <v>No</v>
      </c>
      <c r="E1090" s="26" t="str">
        <f>VLOOKUP($A1090,'Medical Examinations'!$A:$J,5,FALSE)</f>
        <v>No</v>
      </c>
      <c r="F1090" s="26" t="str">
        <f>VLOOKUP($A1090,'Medical Examinations'!$A:$J,6,FALSE)</f>
        <v>No</v>
      </c>
      <c r="G1090" s="26">
        <f>VLOOKUP($A1090,'Medical Examinations'!$A:$J,7,FALSE)</f>
        <v>0</v>
      </c>
      <c r="H1090" s="26" t="str">
        <f>VLOOKUP($A1090,'Medical Examinations'!$A:$J,8,FALSE)</f>
        <v>No</v>
      </c>
      <c r="I1090" s="26" t="str">
        <f>VLOOKUP($A1090,'Medical Examinations'!$A:$J,9,FALSE)</f>
        <v>Overweight</v>
      </c>
      <c r="J1090" s="26" t="str">
        <f>VLOOKUP($A1090,'Medical Examinations'!$A:$J,10,FALSE)</f>
        <v>Diabetes</v>
      </c>
      <c r="K1090">
        <f>VLOOKUP($A1090,'Hospitalisation Details'!$A:$K,6,FALSE)</f>
        <v>10356.67</v>
      </c>
      <c r="L1090" t="str">
        <f>VLOOKUP($A1090,'Hospitalisation Details'!$A:$K,7,FALSE)</f>
        <v>tier - 3</v>
      </c>
      <c r="M1090" t="str">
        <f>VLOOKUP($A1090,'Hospitalisation Details'!$A:$K,8,FALSE)</f>
        <v>tier - 1</v>
      </c>
      <c r="N1090" t="str">
        <f>VLOOKUP($A1090,'Hospitalisation Details'!$A:$K,9,FALSE)</f>
        <v>R1025</v>
      </c>
      <c r="O1090">
        <f>VLOOKUP($A1090,'Hospitalisation Details'!$A:$K,10,FALSE)</f>
        <v>26182</v>
      </c>
      <c r="P1090">
        <f>VLOOKUP($A1090,'Hospitalisation Details'!$A:$K,11,FALSE)</f>
        <v>51</v>
      </c>
      <c r="Q1090" t="str">
        <f>VLOOKUP($A1090,'Customer Names'!$A:$E,4,FALSE)</f>
        <v xml:space="preserve"> Yoko</v>
      </c>
    </row>
    <row r="1091" spans="1:17" x14ac:dyDescent="0.25">
      <c r="A1091" s="23" t="s">
        <v>1281</v>
      </c>
      <c r="B1091" s="48">
        <f>VLOOKUP($A1091,'Medical Examinations'!$A:$J,2,FALSE)</f>
        <v>26.6</v>
      </c>
      <c r="C1091" s="48">
        <f>VLOOKUP($A1091,'Medical Examinations'!$A:$J,3,FALSE)</f>
        <v>5.27</v>
      </c>
      <c r="D1091" s="23" t="str">
        <f>VLOOKUP($A1091,'Medical Examinations'!$A:$J,4,FALSE)</f>
        <v>yes</v>
      </c>
      <c r="E1091" s="23" t="str">
        <f>VLOOKUP($A1091,'Medical Examinations'!$A:$J,5,FALSE)</f>
        <v>No</v>
      </c>
      <c r="F1091" s="23" t="str">
        <f>VLOOKUP($A1091,'Medical Examinations'!$A:$J,6,FALSE)</f>
        <v>Yes</v>
      </c>
      <c r="G1091" s="23">
        <f>VLOOKUP($A1091,'Medical Examinations'!$A:$J,7,FALSE)</f>
        <v>1</v>
      </c>
      <c r="H1091" s="23" t="str">
        <f>VLOOKUP($A1091,'Medical Examinations'!$A:$J,8,FALSE)</f>
        <v>No</v>
      </c>
      <c r="I1091" s="23" t="str">
        <f>VLOOKUP($A1091,'Medical Examinations'!$A:$J,9,FALSE)</f>
        <v>Overweight</v>
      </c>
      <c r="J1091" s="23" t="str">
        <f>VLOOKUP($A1091,'Medical Examinations'!$A:$J,10,FALSE)</f>
        <v>Normal</v>
      </c>
      <c r="K1091">
        <f>VLOOKUP($A1091,'Hospitalisation Details'!$A:$K,6,FALSE)</f>
        <v>10355.64</v>
      </c>
      <c r="L1091" t="str">
        <f>VLOOKUP($A1091,'Hospitalisation Details'!$A:$K,7,FALSE)</f>
        <v>tier - 3</v>
      </c>
      <c r="M1091" t="str">
        <f>VLOOKUP($A1091,'Hospitalisation Details'!$A:$K,8,FALSE)</f>
        <v>tier - 1</v>
      </c>
      <c r="N1091" t="str">
        <f>VLOOKUP($A1091,'Hospitalisation Details'!$A:$K,9,FALSE)</f>
        <v>R1012</v>
      </c>
      <c r="O1091">
        <f>VLOOKUP($A1091,'Hospitalisation Details'!$A:$K,10,FALSE)</f>
        <v>25371</v>
      </c>
      <c r="P1091">
        <f>VLOOKUP($A1091,'Hospitalisation Details'!$A:$K,11,FALSE)</f>
        <v>53</v>
      </c>
      <c r="Q1091" t="str">
        <f>VLOOKUP($A1091,'Customer Names'!$A:$E,4,FALSE)</f>
        <v xml:space="preserve"> Laura</v>
      </c>
    </row>
    <row r="1092" spans="1:17" x14ac:dyDescent="0.25">
      <c r="A1092" s="26" t="s">
        <v>1280</v>
      </c>
      <c r="B1092" s="47">
        <f>VLOOKUP($A1092,'Medical Examinations'!$A:$J,2,FALSE)</f>
        <v>30.41</v>
      </c>
      <c r="C1092" s="47">
        <f>VLOOKUP($A1092,'Medical Examinations'!$A:$J,3,FALSE)</f>
        <v>7.72</v>
      </c>
      <c r="D1092" s="26" t="str">
        <f>VLOOKUP($A1092,'Medical Examinations'!$A:$J,4,FALSE)</f>
        <v>No</v>
      </c>
      <c r="E1092" s="26" t="str">
        <f>VLOOKUP($A1092,'Medical Examinations'!$A:$J,5,FALSE)</f>
        <v>No</v>
      </c>
      <c r="F1092" s="26" t="str">
        <f>VLOOKUP($A1092,'Medical Examinations'!$A:$J,6,FALSE)</f>
        <v>No</v>
      </c>
      <c r="G1092" s="26">
        <f>VLOOKUP($A1092,'Medical Examinations'!$A:$J,7,FALSE)</f>
        <v>0</v>
      </c>
      <c r="H1092" s="26" t="str">
        <f>VLOOKUP($A1092,'Medical Examinations'!$A:$J,8,FALSE)</f>
        <v>No</v>
      </c>
      <c r="I1092" s="26" t="str">
        <f>VLOOKUP($A1092,'Medical Examinations'!$A:$J,9,FALSE)</f>
        <v>Obesity</v>
      </c>
      <c r="J1092" s="26" t="str">
        <f>VLOOKUP($A1092,'Medical Examinations'!$A:$J,10,FALSE)</f>
        <v>Diabetes</v>
      </c>
      <c r="K1092">
        <f>VLOOKUP($A1092,'Hospitalisation Details'!$A:$K,6,FALSE)</f>
        <v>10352.48</v>
      </c>
      <c r="L1092" t="str">
        <f>VLOOKUP($A1092,'Hospitalisation Details'!$A:$K,7,FALSE)</f>
        <v>tier - 3</v>
      </c>
      <c r="M1092" t="str">
        <f>VLOOKUP($A1092,'Hospitalisation Details'!$A:$K,8,FALSE)</f>
        <v>tier - 1</v>
      </c>
      <c r="N1092" t="str">
        <f>VLOOKUP($A1092,'Hospitalisation Details'!$A:$K,9,FALSE)</f>
        <v>R1012</v>
      </c>
      <c r="O1092">
        <f>VLOOKUP($A1092,'Hospitalisation Details'!$A:$K,10,FALSE)</f>
        <v>27301</v>
      </c>
      <c r="P1092">
        <f>VLOOKUP($A1092,'Hospitalisation Details'!$A:$K,11,FALSE)</f>
        <v>48</v>
      </c>
      <c r="Q1092" t="str">
        <f>VLOOKUP($A1092,'Customer Names'!$A:$E,4,FALSE)</f>
        <v xml:space="preserve"> Tess A.</v>
      </c>
    </row>
    <row r="1093" spans="1:17" x14ac:dyDescent="0.25">
      <c r="A1093" s="23" t="s">
        <v>1279</v>
      </c>
      <c r="B1093" s="48">
        <f>VLOOKUP($A1093,'Medical Examinations'!$A:$J,2,FALSE)</f>
        <v>28.98</v>
      </c>
      <c r="C1093" s="48">
        <f>VLOOKUP($A1093,'Medical Examinations'!$A:$J,3,FALSE)</f>
        <v>8.68</v>
      </c>
      <c r="D1093" s="23" t="str">
        <f>VLOOKUP($A1093,'Medical Examinations'!$A:$J,4,FALSE)</f>
        <v>No</v>
      </c>
      <c r="E1093" s="23" t="str">
        <f>VLOOKUP($A1093,'Medical Examinations'!$A:$J,5,FALSE)</f>
        <v>No</v>
      </c>
      <c r="F1093" s="23" t="str">
        <f>VLOOKUP($A1093,'Medical Examinations'!$A:$J,6,FALSE)</f>
        <v>No</v>
      </c>
      <c r="G1093" s="23">
        <f>VLOOKUP($A1093,'Medical Examinations'!$A:$J,7,FALSE)</f>
        <v>2</v>
      </c>
      <c r="H1093" s="23" t="str">
        <f>VLOOKUP($A1093,'Medical Examinations'!$A:$J,8,FALSE)</f>
        <v>No</v>
      </c>
      <c r="I1093" s="23" t="str">
        <f>VLOOKUP($A1093,'Medical Examinations'!$A:$J,9,FALSE)</f>
        <v>Overweight</v>
      </c>
      <c r="J1093" s="23" t="str">
        <f>VLOOKUP($A1093,'Medical Examinations'!$A:$J,10,FALSE)</f>
        <v>Diabetes</v>
      </c>
      <c r="K1093">
        <f>VLOOKUP($A1093,'Hospitalisation Details'!$A:$K,6,FALSE)</f>
        <v>10345.93</v>
      </c>
      <c r="L1093" t="str">
        <f>VLOOKUP($A1093,'Hospitalisation Details'!$A:$K,7,FALSE)</f>
        <v>tier - 3</v>
      </c>
      <c r="M1093" t="str">
        <f>VLOOKUP($A1093,'Hospitalisation Details'!$A:$K,8,FALSE)</f>
        <v>tier - 2</v>
      </c>
      <c r="N1093" t="str">
        <f>VLOOKUP($A1093,'Hospitalisation Details'!$A:$K,9,FALSE)</f>
        <v>R1021</v>
      </c>
      <c r="O1093">
        <f>VLOOKUP($A1093,'Hospitalisation Details'!$A:$K,10,FALSE)</f>
        <v>26884</v>
      </c>
      <c r="P1093">
        <f>VLOOKUP($A1093,'Hospitalisation Details'!$A:$K,11,FALSE)</f>
        <v>49</v>
      </c>
      <c r="Q1093" t="str">
        <f>VLOOKUP($A1093,'Customer Names'!$A:$E,4,FALSE)</f>
        <v xml:space="preserve"> William G.</v>
      </c>
    </row>
    <row r="1094" spans="1:17" x14ac:dyDescent="0.25">
      <c r="A1094" s="26" t="s">
        <v>1278</v>
      </c>
      <c r="B1094" s="47">
        <f>VLOOKUP($A1094,'Medical Examinations'!$A:$J,2,FALSE)</f>
        <v>31.24</v>
      </c>
      <c r="C1094" s="47">
        <f>VLOOKUP($A1094,'Medical Examinations'!$A:$J,3,FALSE)</f>
        <v>9.8000000000000007</v>
      </c>
      <c r="D1094" s="26" t="str">
        <f>VLOOKUP($A1094,'Medical Examinations'!$A:$J,4,FALSE)</f>
        <v>No</v>
      </c>
      <c r="E1094" s="26" t="str">
        <f>VLOOKUP($A1094,'Medical Examinations'!$A:$J,5,FALSE)</f>
        <v>No</v>
      </c>
      <c r="F1094" s="26" t="str">
        <f>VLOOKUP($A1094,'Medical Examinations'!$A:$J,6,FALSE)</f>
        <v>No</v>
      </c>
      <c r="G1094" s="26">
        <f>VLOOKUP($A1094,'Medical Examinations'!$A:$J,7,FALSE)</f>
        <v>0</v>
      </c>
      <c r="H1094" s="26" t="str">
        <f>VLOOKUP($A1094,'Medical Examinations'!$A:$J,8,FALSE)</f>
        <v>No</v>
      </c>
      <c r="I1094" s="26" t="str">
        <f>VLOOKUP($A1094,'Medical Examinations'!$A:$J,9,FALSE)</f>
        <v>Obesity</v>
      </c>
      <c r="J1094" s="26" t="str">
        <f>VLOOKUP($A1094,'Medical Examinations'!$A:$J,10,FALSE)</f>
        <v>Diabetes</v>
      </c>
      <c r="K1094">
        <f>VLOOKUP($A1094,'Hospitalisation Details'!$A:$K,6,FALSE)</f>
        <v>10338.93</v>
      </c>
      <c r="L1094" t="str">
        <f>VLOOKUP($A1094,'Hospitalisation Details'!$A:$K,7,FALSE)</f>
        <v>tier - 3</v>
      </c>
      <c r="M1094" t="str">
        <f>VLOOKUP($A1094,'Hospitalisation Details'!$A:$K,8,FALSE)</f>
        <v>tier - 1</v>
      </c>
      <c r="N1094" t="str">
        <f>VLOOKUP($A1094,'Hospitalisation Details'!$A:$K,9,FALSE)</f>
        <v>R1013</v>
      </c>
      <c r="O1094">
        <f>VLOOKUP($A1094,'Hospitalisation Details'!$A:$K,10,FALSE)</f>
        <v>25038</v>
      </c>
      <c r="P1094">
        <f>VLOOKUP($A1094,'Hospitalisation Details'!$A:$K,11,FALSE)</f>
        <v>54</v>
      </c>
      <c r="Q1094" t="str">
        <f>VLOOKUP($A1094,'Customer Names'!$A:$E,4,FALSE)</f>
        <v xml:space="preserve"> Paige</v>
      </c>
    </row>
    <row r="1095" spans="1:17" x14ac:dyDescent="0.25">
      <c r="A1095" s="23" t="s">
        <v>1277</v>
      </c>
      <c r="B1095" s="48">
        <f>VLOOKUP($A1095,'Medical Examinations'!$A:$J,2,FALSE)</f>
        <v>31.54</v>
      </c>
      <c r="C1095" s="48">
        <f>VLOOKUP($A1095,'Medical Examinations'!$A:$J,3,FALSE)</f>
        <v>4.4400000000000004</v>
      </c>
      <c r="D1095" s="23" t="str">
        <f>VLOOKUP($A1095,'Medical Examinations'!$A:$J,4,FALSE)</f>
        <v>No</v>
      </c>
      <c r="E1095" s="23" t="str">
        <f>VLOOKUP($A1095,'Medical Examinations'!$A:$J,5,FALSE)</f>
        <v>No</v>
      </c>
      <c r="F1095" s="23" t="str">
        <f>VLOOKUP($A1095,'Medical Examinations'!$A:$J,6,FALSE)</f>
        <v>No</v>
      </c>
      <c r="G1095" s="23">
        <f>VLOOKUP($A1095,'Medical Examinations'!$A:$J,7,FALSE)</f>
        <v>0</v>
      </c>
      <c r="H1095" s="23" t="str">
        <f>VLOOKUP($A1095,'Medical Examinations'!$A:$J,8,FALSE)</f>
        <v>No</v>
      </c>
      <c r="I1095" s="23" t="str">
        <f>VLOOKUP($A1095,'Medical Examinations'!$A:$J,9,FALSE)</f>
        <v>Obesity</v>
      </c>
      <c r="J1095" s="23" t="str">
        <f>VLOOKUP($A1095,'Medical Examinations'!$A:$J,10,FALSE)</f>
        <v>Normal</v>
      </c>
      <c r="K1095">
        <f>VLOOKUP($A1095,'Hospitalisation Details'!$A:$K,6,FALSE)</f>
        <v>10329.06</v>
      </c>
      <c r="L1095" t="str">
        <f>VLOOKUP($A1095,'Hospitalisation Details'!$A:$K,7,FALSE)</f>
        <v>tier - 3</v>
      </c>
      <c r="M1095" t="str">
        <f>VLOOKUP($A1095,'Hospitalisation Details'!$A:$K,8,FALSE)</f>
        <v>tier - 1</v>
      </c>
      <c r="N1095" t="str">
        <f>VLOOKUP($A1095,'Hospitalisation Details'!$A:$K,9,FALSE)</f>
        <v>R1021</v>
      </c>
      <c r="O1095">
        <f>VLOOKUP($A1095,'Hospitalisation Details'!$A:$K,10,FALSE)</f>
        <v>30153</v>
      </c>
      <c r="P1095">
        <f>VLOOKUP($A1095,'Hospitalisation Details'!$A:$K,11,FALSE)</f>
        <v>40</v>
      </c>
      <c r="Q1095" t="str">
        <f>VLOOKUP($A1095,'Customer Names'!$A:$E,4,FALSE)</f>
        <v xml:space="preserve"> Matthew J</v>
      </c>
    </row>
    <row r="1096" spans="1:17" x14ac:dyDescent="0.25">
      <c r="A1096" s="26" t="s">
        <v>1276</v>
      </c>
      <c r="B1096" s="47">
        <f>VLOOKUP($A1096,'Medical Examinations'!$A:$J,2,FALSE)</f>
        <v>38.6</v>
      </c>
      <c r="C1096" s="47">
        <f>VLOOKUP($A1096,'Medical Examinations'!$A:$J,3,FALSE)</f>
        <v>7.19</v>
      </c>
      <c r="D1096" s="26" t="str">
        <f>VLOOKUP($A1096,'Medical Examinations'!$A:$J,4,FALSE)</f>
        <v>yes</v>
      </c>
      <c r="E1096" s="26" t="str">
        <f>VLOOKUP($A1096,'Medical Examinations'!$A:$J,5,FALSE)</f>
        <v>No</v>
      </c>
      <c r="F1096" s="26" t="str">
        <f>VLOOKUP($A1096,'Medical Examinations'!$A:$J,6,FALSE)</f>
        <v>No</v>
      </c>
      <c r="G1096" s="26">
        <f>VLOOKUP($A1096,'Medical Examinations'!$A:$J,7,FALSE)</f>
        <v>2</v>
      </c>
      <c r="H1096" s="26" t="str">
        <f>VLOOKUP($A1096,'Medical Examinations'!$A:$J,8,FALSE)</f>
        <v>No</v>
      </c>
      <c r="I1096" s="26" t="str">
        <f>VLOOKUP($A1096,'Medical Examinations'!$A:$J,9,FALSE)</f>
        <v>Obesity</v>
      </c>
      <c r="J1096" s="26" t="str">
        <f>VLOOKUP($A1096,'Medical Examinations'!$A:$J,10,FALSE)</f>
        <v>Diabetes</v>
      </c>
      <c r="K1096">
        <f>VLOOKUP($A1096,'Hospitalisation Details'!$A:$K,6,FALSE)</f>
        <v>10325.209999999999</v>
      </c>
      <c r="L1096" t="str">
        <f>VLOOKUP($A1096,'Hospitalisation Details'!$A:$K,7,FALSE)</f>
        <v>tier - 3</v>
      </c>
      <c r="M1096" t="str">
        <f>VLOOKUP($A1096,'Hospitalisation Details'!$A:$K,8,FALSE)</f>
        <v>tier - 3</v>
      </c>
      <c r="N1096" t="str">
        <f>VLOOKUP($A1096,'Hospitalisation Details'!$A:$K,9,FALSE)</f>
        <v>R1011</v>
      </c>
      <c r="O1096">
        <f>VLOOKUP($A1096,'Hospitalisation Details'!$A:$K,10,FALSE)</f>
        <v>25903</v>
      </c>
      <c r="P1096">
        <f>VLOOKUP($A1096,'Hospitalisation Details'!$A:$K,11,FALSE)</f>
        <v>52</v>
      </c>
      <c r="Q1096" t="str">
        <f>VLOOKUP($A1096,'Customer Names'!$A:$E,4,FALSE)</f>
        <v xml:space="preserve"> Matthew</v>
      </c>
    </row>
    <row r="1097" spans="1:17" x14ac:dyDescent="0.25">
      <c r="A1097" s="23" t="s">
        <v>1275</v>
      </c>
      <c r="B1097" s="48">
        <f>VLOOKUP($A1097,'Medical Examinations'!$A:$J,2,FALSE)</f>
        <v>37.950000000000003</v>
      </c>
      <c r="C1097" s="48">
        <f>VLOOKUP($A1097,'Medical Examinations'!$A:$J,3,FALSE)</f>
        <v>6.06</v>
      </c>
      <c r="D1097" s="23" t="str">
        <f>VLOOKUP($A1097,'Medical Examinations'!$A:$J,4,FALSE)</f>
        <v>No</v>
      </c>
      <c r="E1097" s="23" t="str">
        <f>VLOOKUP($A1097,'Medical Examinations'!$A:$J,5,FALSE)</f>
        <v>No</v>
      </c>
      <c r="F1097" s="23" t="str">
        <f>VLOOKUP($A1097,'Medical Examinations'!$A:$J,6,FALSE)</f>
        <v>No</v>
      </c>
      <c r="G1097" s="23">
        <f>VLOOKUP($A1097,'Medical Examinations'!$A:$J,7,FALSE)</f>
        <v>0</v>
      </c>
      <c r="H1097" s="23" t="str">
        <f>VLOOKUP($A1097,'Medical Examinations'!$A:$J,8,FALSE)</f>
        <v>No</v>
      </c>
      <c r="I1097" s="23" t="str">
        <f>VLOOKUP($A1097,'Medical Examinations'!$A:$J,9,FALSE)</f>
        <v>Obesity</v>
      </c>
      <c r="J1097" s="23" t="str">
        <f>VLOOKUP($A1097,'Medical Examinations'!$A:$J,10,FALSE)</f>
        <v>Prediabetes</v>
      </c>
      <c r="K1097">
        <f>VLOOKUP($A1097,'Hospitalisation Details'!$A:$K,6,FALSE)</f>
        <v>10322.9</v>
      </c>
      <c r="L1097" t="str">
        <f>VLOOKUP($A1097,'Hospitalisation Details'!$A:$K,7,FALSE)</f>
        <v>tier - 3</v>
      </c>
      <c r="M1097" t="str">
        <f>VLOOKUP($A1097,'Hospitalisation Details'!$A:$K,8,FALSE)</f>
        <v>tier - 1</v>
      </c>
      <c r="N1097" t="str">
        <f>VLOOKUP($A1097,'Hospitalisation Details'!$A:$K,9,FALSE)</f>
        <v>R1026</v>
      </c>
      <c r="O1097">
        <f>VLOOKUP($A1097,'Hospitalisation Details'!$A:$K,10,FALSE)</f>
        <v>33471</v>
      </c>
      <c r="P1097">
        <f>VLOOKUP($A1097,'Hospitalisation Details'!$A:$K,11,FALSE)</f>
        <v>31</v>
      </c>
      <c r="Q1097" t="str">
        <f>VLOOKUP($A1097,'Customer Names'!$A:$E,4,FALSE)</f>
        <v xml:space="preserve"> Maria</v>
      </c>
    </row>
    <row r="1098" spans="1:17" x14ac:dyDescent="0.25">
      <c r="A1098" s="26" t="s">
        <v>1274</v>
      </c>
      <c r="B1098" s="47">
        <f>VLOOKUP($A1098,'Medical Examinations'!$A:$J,2,FALSE)</f>
        <v>38.97</v>
      </c>
      <c r="C1098" s="47">
        <f>VLOOKUP($A1098,'Medical Examinations'!$A:$J,3,FALSE)</f>
        <v>5.12</v>
      </c>
      <c r="D1098" s="26" t="str">
        <f>VLOOKUP($A1098,'Medical Examinations'!$A:$J,4,FALSE)</f>
        <v>No</v>
      </c>
      <c r="E1098" s="26" t="str">
        <f>VLOOKUP($A1098,'Medical Examinations'!$A:$J,5,FALSE)</f>
        <v>No</v>
      </c>
      <c r="F1098" s="26" t="str">
        <f>VLOOKUP($A1098,'Medical Examinations'!$A:$J,6,FALSE)</f>
        <v>No</v>
      </c>
      <c r="G1098" s="26">
        <f>VLOOKUP($A1098,'Medical Examinations'!$A:$J,7,FALSE)</f>
        <v>0</v>
      </c>
      <c r="H1098" s="26" t="str">
        <f>VLOOKUP($A1098,'Medical Examinations'!$A:$J,8,FALSE)</f>
        <v>No</v>
      </c>
      <c r="I1098" s="26" t="str">
        <f>VLOOKUP($A1098,'Medical Examinations'!$A:$J,9,FALSE)</f>
        <v>Obesity</v>
      </c>
      <c r="J1098" s="26" t="str">
        <f>VLOOKUP($A1098,'Medical Examinations'!$A:$J,10,FALSE)</f>
        <v>Normal</v>
      </c>
      <c r="K1098">
        <f>VLOOKUP($A1098,'Hospitalisation Details'!$A:$K,6,FALSE)</f>
        <v>10315.91</v>
      </c>
      <c r="L1098" t="str">
        <f>VLOOKUP($A1098,'Hospitalisation Details'!$A:$K,7,FALSE)</f>
        <v>tier - 3</v>
      </c>
      <c r="M1098" t="str">
        <f>VLOOKUP($A1098,'Hospitalisation Details'!$A:$K,8,FALSE)</f>
        <v>tier - 2</v>
      </c>
      <c r="N1098" t="str">
        <f>VLOOKUP($A1098,'Hospitalisation Details'!$A:$K,9,FALSE)</f>
        <v>R1012</v>
      </c>
      <c r="O1098">
        <f>VLOOKUP($A1098,'Hospitalisation Details'!$A:$K,10,FALSE)</f>
        <v>33559</v>
      </c>
      <c r="P1098">
        <f>VLOOKUP($A1098,'Hospitalisation Details'!$A:$K,11,FALSE)</f>
        <v>31</v>
      </c>
      <c r="Q1098" t="str">
        <f>VLOOKUP($A1098,'Customer Names'!$A:$E,4,FALSE)</f>
        <v xml:space="preserve"> Stephanie D</v>
      </c>
    </row>
    <row r="1099" spans="1:17" x14ac:dyDescent="0.25">
      <c r="A1099" s="23" t="s">
        <v>1273</v>
      </c>
      <c r="B1099" s="48">
        <f>VLOOKUP($A1099,'Medical Examinations'!$A:$J,2,FALSE)</f>
        <v>21.2</v>
      </c>
      <c r="C1099" s="48">
        <f>VLOOKUP($A1099,'Medical Examinations'!$A:$J,3,FALSE)</f>
        <v>10.72</v>
      </c>
      <c r="D1099" s="23" t="str">
        <f>VLOOKUP($A1099,'Medical Examinations'!$A:$J,4,FALSE)</f>
        <v>No</v>
      </c>
      <c r="E1099" s="23" t="str">
        <f>VLOOKUP($A1099,'Medical Examinations'!$A:$J,5,FALSE)</f>
        <v>No</v>
      </c>
      <c r="F1099" s="23" t="str">
        <f>VLOOKUP($A1099,'Medical Examinations'!$A:$J,6,FALSE)</f>
        <v>No</v>
      </c>
      <c r="G1099" s="23">
        <f>VLOOKUP($A1099,'Medical Examinations'!$A:$J,7,FALSE)</f>
        <v>0</v>
      </c>
      <c r="H1099" s="23" t="str">
        <f>VLOOKUP($A1099,'Medical Examinations'!$A:$J,8,FALSE)</f>
        <v>No</v>
      </c>
      <c r="I1099" s="23" t="str">
        <f>VLOOKUP($A1099,'Medical Examinations'!$A:$J,9,FALSE)</f>
        <v>Normal Weight</v>
      </c>
      <c r="J1099" s="23" t="str">
        <f>VLOOKUP($A1099,'Medical Examinations'!$A:$J,10,FALSE)</f>
        <v>Diabetes</v>
      </c>
      <c r="K1099">
        <f>VLOOKUP($A1099,'Hospitalisation Details'!$A:$K,6,FALSE)</f>
        <v>10310.780000000001</v>
      </c>
      <c r="L1099" t="str">
        <f>VLOOKUP($A1099,'Hospitalisation Details'!$A:$K,7,FALSE)</f>
        <v>tier - 3</v>
      </c>
      <c r="M1099" t="str">
        <f>VLOOKUP($A1099,'Hospitalisation Details'!$A:$K,8,FALSE)</f>
        <v>tier - 3</v>
      </c>
      <c r="N1099" t="str">
        <f>VLOOKUP($A1099,'Hospitalisation Details'!$A:$K,9,FALSE)</f>
        <v>R1012</v>
      </c>
      <c r="O1099">
        <f>VLOOKUP($A1099,'Hospitalisation Details'!$A:$K,10,FALSE)</f>
        <v>22839</v>
      </c>
      <c r="P1099">
        <f>VLOOKUP($A1099,'Hospitalisation Details'!$A:$K,11,FALSE)</f>
        <v>60</v>
      </c>
      <c r="Q1099" t="str">
        <f>VLOOKUP($A1099,'Customer Names'!$A:$E,4,FALSE)</f>
        <v xml:space="preserve"> Tiffany</v>
      </c>
    </row>
    <row r="1100" spans="1:17" x14ac:dyDescent="0.25">
      <c r="A1100" s="26" t="s">
        <v>1272</v>
      </c>
      <c r="B1100" s="47">
        <f>VLOOKUP($A1100,'Medical Examinations'!$A:$J,2,FALSE)</f>
        <v>23.96</v>
      </c>
      <c r="C1100" s="47">
        <f>VLOOKUP($A1100,'Medical Examinations'!$A:$J,3,FALSE)</f>
        <v>9.58</v>
      </c>
      <c r="D1100" s="26" t="str">
        <f>VLOOKUP($A1100,'Medical Examinations'!$A:$J,4,FALSE)</f>
        <v>yes</v>
      </c>
      <c r="E1100" s="26" t="str">
        <f>VLOOKUP($A1100,'Medical Examinations'!$A:$J,5,FALSE)</f>
        <v>No</v>
      </c>
      <c r="F1100" s="26" t="str">
        <f>VLOOKUP($A1100,'Medical Examinations'!$A:$J,6,FALSE)</f>
        <v>Yes</v>
      </c>
      <c r="G1100" s="26">
        <f>VLOOKUP($A1100,'Medical Examinations'!$A:$J,7,FALSE)</f>
        <v>1</v>
      </c>
      <c r="H1100" s="26" t="str">
        <f>VLOOKUP($A1100,'Medical Examinations'!$A:$J,8,FALSE)</f>
        <v>No</v>
      </c>
      <c r="I1100" s="26" t="str">
        <f>VLOOKUP($A1100,'Medical Examinations'!$A:$J,9,FALSE)</f>
        <v>Normal Weight</v>
      </c>
      <c r="J1100" s="26" t="str">
        <f>VLOOKUP($A1100,'Medical Examinations'!$A:$J,10,FALSE)</f>
        <v>Diabetes</v>
      </c>
      <c r="K1100">
        <f>VLOOKUP($A1100,'Hospitalisation Details'!$A:$K,6,FALSE)</f>
        <v>10308.040000000001</v>
      </c>
      <c r="L1100" t="str">
        <f>VLOOKUP($A1100,'Hospitalisation Details'!$A:$K,7,FALSE)</f>
        <v>tier - 3</v>
      </c>
      <c r="M1100" t="str">
        <f>VLOOKUP($A1100,'Hospitalisation Details'!$A:$K,8,FALSE)</f>
        <v>tier - 1</v>
      </c>
      <c r="N1100" t="str">
        <f>VLOOKUP($A1100,'Hospitalisation Details'!$A:$K,9,FALSE)</f>
        <v>R1013</v>
      </c>
      <c r="O1100">
        <f>VLOOKUP($A1100,'Hospitalisation Details'!$A:$K,10,FALSE)</f>
        <v>23278</v>
      </c>
      <c r="P1100">
        <f>VLOOKUP($A1100,'Hospitalisation Details'!$A:$K,11,FALSE)</f>
        <v>59</v>
      </c>
      <c r="Q1100" t="str">
        <f>VLOOKUP($A1100,'Customer Names'!$A:$E,4,FALSE)</f>
        <v xml:space="preserve"> Sara M.</v>
      </c>
    </row>
    <row r="1101" spans="1:17" x14ac:dyDescent="0.25">
      <c r="A1101" s="23" t="s">
        <v>1271</v>
      </c>
      <c r="B1101" s="48">
        <f>VLOOKUP($A1101,'Medical Examinations'!$A:$J,2,FALSE)</f>
        <v>35.93</v>
      </c>
      <c r="C1101" s="48">
        <f>VLOOKUP($A1101,'Medical Examinations'!$A:$J,3,FALSE)</f>
        <v>6.4</v>
      </c>
      <c r="D1101" s="23" t="str">
        <f>VLOOKUP($A1101,'Medical Examinations'!$A:$J,4,FALSE)</f>
        <v>yes</v>
      </c>
      <c r="E1101" s="23" t="str">
        <f>VLOOKUP($A1101,'Medical Examinations'!$A:$J,5,FALSE)</f>
        <v>No</v>
      </c>
      <c r="F1101" s="23" t="str">
        <f>VLOOKUP($A1101,'Medical Examinations'!$A:$J,6,FALSE)</f>
        <v>No</v>
      </c>
      <c r="G1101" s="23">
        <f>VLOOKUP($A1101,'Medical Examinations'!$A:$J,7,FALSE)</f>
        <v>1</v>
      </c>
      <c r="H1101" s="23" t="str">
        <f>VLOOKUP($A1101,'Medical Examinations'!$A:$J,8,FALSE)</f>
        <v>No</v>
      </c>
      <c r="I1101" s="23" t="str">
        <f>VLOOKUP($A1101,'Medical Examinations'!$A:$J,9,FALSE)</f>
        <v>Obesity</v>
      </c>
      <c r="J1101" s="23" t="str">
        <f>VLOOKUP($A1101,'Medical Examinations'!$A:$J,10,FALSE)</f>
        <v>Prediabetes</v>
      </c>
      <c r="K1101">
        <f>VLOOKUP($A1101,'Hospitalisation Details'!$A:$K,6,FALSE)</f>
        <v>10276.99</v>
      </c>
      <c r="L1101" t="str">
        <f>VLOOKUP($A1101,'Hospitalisation Details'!$A:$K,7,FALSE)</f>
        <v>tier - 3</v>
      </c>
      <c r="M1101" t="str">
        <f>VLOOKUP($A1101,'Hospitalisation Details'!$A:$K,8,FALSE)</f>
        <v>tier - 1</v>
      </c>
      <c r="N1101" t="str">
        <f>VLOOKUP($A1101,'Hospitalisation Details'!$A:$K,9,FALSE)</f>
        <v>R1021</v>
      </c>
      <c r="O1101">
        <f>VLOOKUP($A1101,'Hospitalisation Details'!$A:$K,10,FALSE)</f>
        <v>32400</v>
      </c>
      <c r="P1101">
        <f>VLOOKUP($A1101,'Hospitalisation Details'!$A:$K,11,FALSE)</f>
        <v>34</v>
      </c>
      <c r="Q1101" t="str">
        <f>VLOOKUP($A1101,'Customer Names'!$A:$E,4,FALSE)</f>
        <v xml:space="preserve"> Scott A.</v>
      </c>
    </row>
    <row r="1102" spans="1:17" x14ac:dyDescent="0.25">
      <c r="A1102" s="26" t="s">
        <v>1270</v>
      </c>
      <c r="B1102" s="47">
        <f>VLOOKUP($A1102,'Medical Examinations'!$A:$J,2,FALSE)</f>
        <v>26.11</v>
      </c>
      <c r="C1102" s="47">
        <f>VLOOKUP($A1102,'Medical Examinations'!$A:$J,3,FALSE)</f>
        <v>6.8</v>
      </c>
      <c r="D1102" s="26" t="str">
        <f>VLOOKUP($A1102,'Medical Examinations'!$A:$J,4,FALSE)</f>
        <v>yes</v>
      </c>
      <c r="E1102" s="26" t="str">
        <f>VLOOKUP($A1102,'Medical Examinations'!$A:$J,5,FALSE)</f>
        <v>No</v>
      </c>
      <c r="F1102" s="26" t="str">
        <f>VLOOKUP($A1102,'Medical Examinations'!$A:$J,6,FALSE)</f>
        <v>No</v>
      </c>
      <c r="G1102" s="26">
        <f>VLOOKUP($A1102,'Medical Examinations'!$A:$J,7,FALSE)</f>
        <v>2</v>
      </c>
      <c r="H1102" s="26" t="str">
        <f>VLOOKUP($A1102,'Medical Examinations'!$A:$J,8,FALSE)</f>
        <v>No</v>
      </c>
      <c r="I1102" s="26" t="str">
        <f>VLOOKUP($A1102,'Medical Examinations'!$A:$J,9,FALSE)</f>
        <v>Overweight</v>
      </c>
      <c r="J1102" s="26" t="str">
        <f>VLOOKUP($A1102,'Medical Examinations'!$A:$J,10,FALSE)</f>
        <v>Diabetes</v>
      </c>
      <c r="K1102">
        <f>VLOOKUP($A1102,'Hospitalisation Details'!$A:$K,6,FALSE)</f>
        <v>10274.33</v>
      </c>
      <c r="L1102" t="str">
        <f>VLOOKUP($A1102,'Hospitalisation Details'!$A:$K,7,FALSE)</f>
        <v>tier - 3</v>
      </c>
      <c r="M1102" t="str">
        <f>VLOOKUP($A1102,'Hospitalisation Details'!$A:$K,8,FALSE)</f>
        <v>tier - 1</v>
      </c>
      <c r="N1102" t="str">
        <f>VLOOKUP($A1102,'Hospitalisation Details'!$A:$K,9,FALSE)</f>
        <v>R1024</v>
      </c>
      <c r="O1102">
        <f>VLOOKUP($A1102,'Hospitalisation Details'!$A:$K,10,FALSE)</f>
        <v>25740</v>
      </c>
      <c r="P1102">
        <f>VLOOKUP($A1102,'Hospitalisation Details'!$A:$K,11,FALSE)</f>
        <v>52</v>
      </c>
      <c r="Q1102" t="str">
        <f>VLOOKUP($A1102,'Customer Names'!$A:$E,4,FALSE)</f>
        <v xml:space="preserve"> Lauren</v>
      </c>
    </row>
    <row r="1103" spans="1:17" x14ac:dyDescent="0.25">
      <c r="A1103" s="23" t="s">
        <v>1269</v>
      </c>
      <c r="B1103" s="48">
        <f>VLOOKUP($A1103,'Medical Examinations'!$A:$J,2,FALSE)</f>
        <v>32.299999999999997</v>
      </c>
      <c r="C1103" s="48">
        <f>VLOOKUP($A1103,'Medical Examinations'!$A:$J,3,FALSE)</f>
        <v>9.48</v>
      </c>
      <c r="D1103" s="23" t="str">
        <f>VLOOKUP($A1103,'Medical Examinations'!$A:$J,4,FALSE)</f>
        <v>No</v>
      </c>
      <c r="E1103" s="23" t="str">
        <f>VLOOKUP($A1103,'Medical Examinations'!$A:$J,5,FALSE)</f>
        <v>No</v>
      </c>
      <c r="F1103" s="23" t="str">
        <f>VLOOKUP($A1103,'Medical Examinations'!$A:$J,6,FALSE)</f>
        <v>No</v>
      </c>
      <c r="G1103" s="23">
        <f>VLOOKUP($A1103,'Medical Examinations'!$A:$J,7,FALSE)</f>
        <v>2</v>
      </c>
      <c r="H1103" s="23" t="str">
        <f>VLOOKUP($A1103,'Medical Examinations'!$A:$J,8,FALSE)</f>
        <v>No</v>
      </c>
      <c r="I1103" s="23" t="str">
        <f>VLOOKUP($A1103,'Medical Examinations'!$A:$J,9,FALSE)</f>
        <v>Obesity</v>
      </c>
      <c r="J1103" s="23" t="str">
        <f>VLOOKUP($A1103,'Medical Examinations'!$A:$J,10,FALSE)</f>
        <v>Diabetes</v>
      </c>
      <c r="K1103">
        <f>VLOOKUP($A1103,'Hospitalisation Details'!$A:$K,6,FALSE)</f>
        <v>10269.459999999999</v>
      </c>
      <c r="L1103" t="str">
        <f>VLOOKUP($A1103,'Hospitalisation Details'!$A:$K,7,FALSE)</f>
        <v>tier - 3</v>
      </c>
      <c r="M1103" t="str">
        <f>VLOOKUP($A1103,'Hospitalisation Details'!$A:$K,8,FALSE)</f>
        <v>tier - 3</v>
      </c>
      <c r="N1103" t="str">
        <f>VLOOKUP($A1103,'Hospitalisation Details'!$A:$K,9,FALSE)</f>
        <v>R1012</v>
      </c>
      <c r="O1103">
        <f>VLOOKUP($A1103,'Hospitalisation Details'!$A:$K,10,FALSE)</f>
        <v>26995</v>
      </c>
      <c r="P1103">
        <f>VLOOKUP($A1103,'Hospitalisation Details'!$A:$K,11,FALSE)</f>
        <v>49</v>
      </c>
      <c r="Q1103" t="str">
        <f>VLOOKUP($A1103,'Customer Names'!$A:$E,4,FALSE)</f>
        <v xml:space="preserve"> Scott</v>
      </c>
    </row>
    <row r="1104" spans="1:17" x14ac:dyDescent="0.25">
      <c r="A1104" s="26" t="s">
        <v>1268</v>
      </c>
      <c r="B1104" s="47">
        <f>VLOOKUP($A1104,'Medical Examinations'!$A:$J,2,FALSE)</f>
        <v>28.69</v>
      </c>
      <c r="C1104" s="47">
        <f>VLOOKUP($A1104,'Medical Examinations'!$A:$J,3,FALSE)</f>
        <v>7.45</v>
      </c>
      <c r="D1104" s="26" t="str">
        <f>VLOOKUP($A1104,'Medical Examinations'!$A:$J,4,FALSE)</f>
        <v>No</v>
      </c>
      <c r="E1104" s="26" t="str">
        <f>VLOOKUP($A1104,'Medical Examinations'!$A:$J,5,FALSE)</f>
        <v>No</v>
      </c>
      <c r="F1104" s="26" t="str">
        <f>VLOOKUP($A1104,'Medical Examinations'!$A:$J,6,FALSE)</f>
        <v>No</v>
      </c>
      <c r="G1104" s="26">
        <f>VLOOKUP($A1104,'Medical Examinations'!$A:$J,7,FALSE)</f>
        <v>2</v>
      </c>
      <c r="H1104" s="26" t="str">
        <f>VLOOKUP($A1104,'Medical Examinations'!$A:$J,8,FALSE)</f>
        <v>No</v>
      </c>
      <c r="I1104" s="26" t="str">
        <f>VLOOKUP($A1104,'Medical Examinations'!$A:$J,9,FALSE)</f>
        <v>Overweight</v>
      </c>
      <c r="J1104" s="26" t="str">
        <f>VLOOKUP($A1104,'Medical Examinations'!$A:$J,10,FALSE)</f>
        <v>Diabetes</v>
      </c>
      <c r="K1104">
        <f>VLOOKUP($A1104,'Hospitalisation Details'!$A:$K,6,FALSE)</f>
        <v>10264.44</v>
      </c>
      <c r="L1104" t="str">
        <f>VLOOKUP($A1104,'Hospitalisation Details'!$A:$K,7,FALSE)</f>
        <v>tier - 3</v>
      </c>
      <c r="M1104" t="str">
        <f>VLOOKUP($A1104,'Hospitalisation Details'!$A:$K,8,FALSE)</f>
        <v>tier - 2</v>
      </c>
      <c r="N1104" t="str">
        <f>VLOOKUP($A1104,'Hospitalisation Details'!$A:$K,9,FALSE)</f>
        <v>R1012</v>
      </c>
      <c r="O1104">
        <f>VLOOKUP($A1104,'Hospitalisation Details'!$A:$K,10,FALSE)</f>
        <v>26912</v>
      </c>
      <c r="P1104">
        <f>VLOOKUP($A1104,'Hospitalisation Details'!$A:$K,11,FALSE)</f>
        <v>49</v>
      </c>
      <c r="Q1104" t="str">
        <f>VLOOKUP($A1104,'Customer Names'!$A:$E,4,FALSE)</f>
        <v xml:space="preserve"> Brian A.</v>
      </c>
    </row>
    <row r="1105" spans="1:17" x14ac:dyDescent="0.25">
      <c r="A1105" s="23" t="s">
        <v>1267</v>
      </c>
      <c r="B1105" s="48">
        <f>VLOOKUP($A1105,'Medical Examinations'!$A:$J,2,FALSE)</f>
        <v>31.28</v>
      </c>
      <c r="C1105" s="48">
        <f>VLOOKUP($A1105,'Medical Examinations'!$A:$J,3,FALSE)</f>
        <v>6.94</v>
      </c>
      <c r="D1105" s="23" t="str">
        <f>VLOOKUP($A1105,'Medical Examinations'!$A:$J,4,FALSE)</f>
        <v>yes</v>
      </c>
      <c r="E1105" s="23" t="str">
        <f>VLOOKUP($A1105,'Medical Examinations'!$A:$J,5,FALSE)</f>
        <v>No</v>
      </c>
      <c r="F1105" s="23" t="str">
        <f>VLOOKUP($A1105,'Medical Examinations'!$A:$J,6,FALSE)</f>
        <v>No</v>
      </c>
      <c r="G1105" s="23">
        <f>VLOOKUP($A1105,'Medical Examinations'!$A:$J,7,FALSE)</f>
        <v>1</v>
      </c>
      <c r="H1105" s="23" t="str">
        <f>VLOOKUP($A1105,'Medical Examinations'!$A:$J,8,FALSE)</f>
        <v>No</v>
      </c>
      <c r="I1105" s="23" t="str">
        <f>VLOOKUP($A1105,'Medical Examinations'!$A:$J,9,FALSE)</f>
        <v>Obesity</v>
      </c>
      <c r="J1105" s="23" t="str">
        <f>VLOOKUP($A1105,'Medical Examinations'!$A:$J,10,FALSE)</f>
        <v>Diabetes</v>
      </c>
      <c r="K1105">
        <f>VLOOKUP($A1105,'Hospitalisation Details'!$A:$K,6,FALSE)</f>
        <v>10259.129999999999</v>
      </c>
      <c r="L1105" t="str">
        <f>VLOOKUP($A1105,'Hospitalisation Details'!$A:$K,7,FALSE)</f>
        <v>tier - 3</v>
      </c>
      <c r="M1105" t="str">
        <f>VLOOKUP($A1105,'Hospitalisation Details'!$A:$K,8,FALSE)</f>
        <v>tier - 2</v>
      </c>
      <c r="N1105" t="str">
        <f>VLOOKUP($A1105,'Hospitalisation Details'!$A:$K,9,FALSE)</f>
        <v>R1011</v>
      </c>
      <c r="O1105">
        <f>VLOOKUP($A1105,'Hospitalisation Details'!$A:$K,10,FALSE)</f>
        <v>27621</v>
      </c>
      <c r="P1105">
        <f>VLOOKUP($A1105,'Hospitalisation Details'!$A:$K,11,FALSE)</f>
        <v>47</v>
      </c>
      <c r="Q1105" t="str">
        <f>VLOOKUP($A1105,'Customer Names'!$A:$E,4,FALSE)</f>
        <v xml:space="preserve"> Kaitlin R.</v>
      </c>
    </row>
    <row r="1106" spans="1:17" x14ac:dyDescent="0.25">
      <c r="A1106" s="26" t="s">
        <v>1266</v>
      </c>
      <c r="B1106" s="47">
        <f>VLOOKUP($A1106,'Medical Examinations'!$A:$J,2,FALSE)</f>
        <v>30.21</v>
      </c>
      <c r="C1106" s="47">
        <f>VLOOKUP($A1106,'Medical Examinations'!$A:$J,3,FALSE)</f>
        <v>7.83</v>
      </c>
      <c r="D1106" s="26" t="str">
        <f>VLOOKUP($A1106,'Medical Examinations'!$A:$J,4,FALSE)</f>
        <v>No</v>
      </c>
      <c r="E1106" s="26" t="str">
        <f>VLOOKUP($A1106,'Medical Examinations'!$A:$J,5,FALSE)</f>
        <v>No</v>
      </c>
      <c r="F1106" s="26" t="str">
        <f>VLOOKUP($A1106,'Medical Examinations'!$A:$J,6,FALSE)</f>
        <v>No</v>
      </c>
      <c r="G1106" s="26">
        <f>VLOOKUP($A1106,'Medical Examinations'!$A:$J,7,FALSE)</f>
        <v>0</v>
      </c>
      <c r="H1106" s="26" t="str">
        <f>VLOOKUP($A1106,'Medical Examinations'!$A:$J,8,FALSE)</f>
        <v>No</v>
      </c>
      <c r="I1106" s="26" t="str">
        <f>VLOOKUP($A1106,'Medical Examinations'!$A:$J,9,FALSE)</f>
        <v>Obesity</v>
      </c>
      <c r="J1106" s="26" t="str">
        <f>VLOOKUP($A1106,'Medical Examinations'!$A:$J,10,FALSE)</f>
        <v>Diabetes</v>
      </c>
      <c r="K1106">
        <f>VLOOKUP($A1106,'Hospitalisation Details'!$A:$K,6,FALSE)</f>
        <v>10231.5</v>
      </c>
      <c r="L1106" t="str">
        <f>VLOOKUP($A1106,'Hospitalisation Details'!$A:$K,7,FALSE)</f>
        <v>tier - 3</v>
      </c>
      <c r="M1106" t="str">
        <f>VLOOKUP($A1106,'Hospitalisation Details'!$A:$K,8,FALSE)</f>
        <v>tier - 1</v>
      </c>
      <c r="N1106" t="str">
        <f>VLOOKUP($A1106,'Hospitalisation Details'!$A:$K,9,FALSE)</f>
        <v>R1012</v>
      </c>
      <c r="O1106">
        <f>VLOOKUP($A1106,'Hospitalisation Details'!$A:$K,10,FALSE)</f>
        <v>25104</v>
      </c>
      <c r="P1106">
        <f>VLOOKUP($A1106,'Hospitalisation Details'!$A:$K,11,FALSE)</f>
        <v>54</v>
      </c>
      <c r="Q1106" t="str">
        <f>VLOOKUP($A1106,'Customer Names'!$A:$E,4,FALSE)</f>
        <v xml:space="preserve"> Mohammad</v>
      </c>
    </row>
    <row r="1107" spans="1:17" x14ac:dyDescent="0.25">
      <c r="A1107" s="23" t="s">
        <v>1265</v>
      </c>
      <c r="B1107" s="48">
        <f>VLOOKUP($A1107,'Medical Examinations'!$A:$J,2,FALSE)</f>
        <v>38.28</v>
      </c>
      <c r="C1107" s="48">
        <f>VLOOKUP($A1107,'Medical Examinations'!$A:$J,3,FALSE)</f>
        <v>10.17</v>
      </c>
      <c r="D1107" s="23" t="str">
        <f>VLOOKUP($A1107,'Medical Examinations'!$A:$J,4,FALSE)</f>
        <v>yes</v>
      </c>
      <c r="E1107" s="23" t="str">
        <f>VLOOKUP($A1107,'Medical Examinations'!$A:$J,5,FALSE)</f>
        <v>No</v>
      </c>
      <c r="F1107" s="23" t="str">
        <f>VLOOKUP($A1107,'Medical Examinations'!$A:$J,6,FALSE)</f>
        <v>No</v>
      </c>
      <c r="G1107" s="23">
        <f>VLOOKUP($A1107,'Medical Examinations'!$A:$J,7,FALSE)</f>
        <v>0</v>
      </c>
      <c r="H1107" s="23" t="str">
        <f>VLOOKUP($A1107,'Medical Examinations'!$A:$J,8,FALSE)</f>
        <v>No</v>
      </c>
      <c r="I1107" s="23" t="str">
        <f>VLOOKUP($A1107,'Medical Examinations'!$A:$J,9,FALSE)</f>
        <v>Obesity</v>
      </c>
      <c r="J1107" s="23" t="str">
        <f>VLOOKUP($A1107,'Medical Examinations'!$A:$J,10,FALSE)</f>
        <v>Diabetes</v>
      </c>
      <c r="K1107">
        <f>VLOOKUP($A1107,'Hospitalisation Details'!$A:$K,6,FALSE)</f>
        <v>10226.280000000001</v>
      </c>
      <c r="L1107" t="str">
        <f>VLOOKUP($A1107,'Hospitalisation Details'!$A:$K,7,FALSE)</f>
        <v>tier - 3</v>
      </c>
      <c r="M1107" t="str">
        <f>VLOOKUP($A1107,'Hospitalisation Details'!$A:$K,8,FALSE)</f>
        <v>tier - 3</v>
      </c>
      <c r="N1107" t="str">
        <f>VLOOKUP($A1107,'Hospitalisation Details'!$A:$K,9,FALSE)</f>
        <v>R1013</v>
      </c>
      <c r="O1107">
        <f>VLOOKUP($A1107,'Hospitalisation Details'!$A:$K,10,FALSE)</f>
        <v>24651</v>
      </c>
      <c r="P1107">
        <f>VLOOKUP($A1107,'Hospitalisation Details'!$A:$K,11,FALSE)</f>
        <v>55</v>
      </c>
      <c r="Q1107" t="str">
        <f>VLOOKUP($A1107,'Customer Names'!$A:$E,4,FALSE)</f>
        <v xml:space="preserve"> Charlie</v>
      </c>
    </row>
    <row r="1108" spans="1:17" x14ac:dyDescent="0.25">
      <c r="A1108" s="26" t="s">
        <v>1264</v>
      </c>
      <c r="B1108" s="47">
        <f>VLOOKUP($A1108,'Medical Examinations'!$A:$J,2,FALSE)</f>
        <v>29.9</v>
      </c>
      <c r="C1108" s="47">
        <f>VLOOKUP($A1108,'Medical Examinations'!$A:$J,3,FALSE)</f>
        <v>8.9600000000000009</v>
      </c>
      <c r="D1108" s="26" t="str">
        <f>VLOOKUP($A1108,'Medical Examinations'!$A:$J,4,FALSE)</f>
        <v>yes</v>
      </c>
      <c r="E1108" s="26" t="str">
        <f>VLOOKUP($A1108,'Medical Examinations'!$A:$J,5,FALSE)</f>
        <v>No</v>
      </c>
      <c r="F1108" s="26" t="str">
        <f>VLOOKUP($A1108,'Medical Examinations'!$A:$J,6,FALSE)</f>
        <v>No</v>
      </c>
      <c r="G1108" s="26">
        <f>VLOOKUP($A1108,'Medical Examinations'!$A:$J,7,FALSE)</f>
        <v>0</v>
      </c>
      <c r="H1108" s="26" t="str">
        <f>VLOOKUP($A1108,'Medical Examinations'!$A:$J,8,FALSE)</f>
        <v>No</v>
      </c>
      <c r="I1108" s="26" t="str">
        <f>VLOOKUP($A1108,'Medical Examinations'!$A:$J,9,FALSE)</f>
        <v>Overweight</v>
      </c>
      <c r="J1108" s="26" t="str">
        <f>VLOOKUP($A1108,'Medical Examinations'!$A:$J,10,FALSE)</f>
        <v>Diabetes</v>
      </c>
      <c r="K1108">
        <f>VLOOKUP($A1108,'Hospitalisation Details'!$A:$K,6,FALSE)</f>
        <v>10214.64</v>
      </c>
      <c r="L1108" t="str">
        <f>VLOOKUP($A1108,'Hospitalisation Details'!$A:$K,7,FALSE)</f>
        <v>tier - 3</v>
      </c>
      <c r="M1108" t="str">
        <f>VLOOKUP($A1108,'Hospitalisation Details'!$A:$K,8,FALSE)</f>
        <v>tier - 2</v>
      </c>
      <c r="N1108" t="str">
        <f>VLOOKUP($A1108,'Hospitalisation Details'!$A:$K,9,FALSE)</f>
        <v>R1011</v>
      </c>
      <c r="O1108">
        <f>VLOOKUP($A1108,'Hospitalisation Details'!$A:$K,10,FALSE)</f>
        <v>24741</v>
      </c>
      <c r="P1108">
        <f>VLOOKUP($A1108,'Hospitalisation Details'!$A:$K,11,FALSE)</f>
        <v>55</v>
      </c>
      <c r="Q1108" t="str">
        <f>VLOOKUP($A1108,'Customer Names'!$A:$E,4,FALSE)</f>
        <v xml:space="preserve"> Brent</v>
      </c>
    </row>
    <row r="1109" spans="1:17" x14ac:dyDescent="0.25">
      <c r="A1109" s="23" t="s">
        <v>1263</v>
      </c>
      <c r="B1109" s="48">
        <f>VLOOKUP($A1109,'Medical Examinations'!$A:$J,2,FALSE)</f>
        <v>23.18</v>
      </c>
      <c r="C1109" s="48">
        <f>VLOOKUP($A1109,'Medical Examinations'!$A:$J,3,FALSE)</f>
        <v>6.96</v>
      </c>
      <c r="D1109" s="23" t="str">
        <f>VLOOKUP($A1109,'Medical Examinations'!$A:$J,4,FALSE)</f>
        <v>yes</v>
      </c>
      <c r="E1109" s="23" t="str">
        <f>VLOOKUP($A1109,'Medical Examinations'!$A:$J,5,FALSE)</f>
        <v>No</v>
      </c>
      <c r="F1109" s="23" t="str">
        <f>VLOOKUP($A1109,'Medical Examinations'!$A:$J,6,FALSE)</f>
        <v>No</v>
      </c>
      <c r="G1109" s="23">
        <f>VLOOKUP($A1109,'Medical Examinations'!$A:$J,7,FALSE)</f>
        <v>2</v>
      </c>
      <c r="H1109" s="23" t="str">
        <f>VLOOKUP($A1109,'Medical Examinations'!$A:$J,8,FALSE)</f>
        <v>No</v>
      </c>
      <c r="I1109" s="23" t="str">
        <f>VLOOKUP($A1109,'Medical Examinations'!$A:$J,9,FALSE)</f>
        <v>Normal Weight</v>
      </c>
      <c r="J1109" s="23" t="str">
        <f>VLOOKUP($A1109,'Medical Examinations'!$A:$J,10,FALSE)</f>
        <v>Diabetes</v>
      </c>
      <c r="K1109">
        <f>VLOOKUP($A1109,'Hospitalisation Details'!$A:$K,6,FALSE)</f>
        <v>10197.77</v>
      </c>
      <c r="L1109" t="str">
        <f>VLOOKUP($A1109,'Hospitalisation Details'!$A:$K,7,FALSE)</f>
        <v>tier - 3</v>
      </c>
      <c r="M1109" t="str">
        <f>VLOOKUP($A1109,'Hospitalisation Details'!$A:$K,8,FALSE)</f>
        <v>tier - 1</v>
      </c>
      <c r="N1109" t="str">
        <f>VLOOKUP($A1109,'Hospitalisation Details'!$A:$K,9,FALSE)</f>
        <v>R1024</v>
      </c>
      <c r="O1109">
        <f>VLOOKUP($A1109,'Hospitalisation Details'!$A:$K,10,FALSE)</f>
        <v>25926</v>
      </c>
      <c r="P1109">
        <f>VLOOKUP($A1109,'Hospitalisation Details'!$A:$K,11,FALSE)</f>
        <v>52</v>
      </c>
      <c r="Q1109" t="str">
        <f>VLOOKUP($A1109,'Customer Names'!$A:$E,4,FALSE)</f>
        <v xml:space="preserve"> Kelli M</v>
      </c>
    </row>
    <row r="1110" spans="1:17" x14ac:dyDescent="0.25">
      <c r="A1110" s="26" t="s">
        <v>1262</v>
      </c>
      <c r="B1110" s="47">
        <f>VLOOKUP($A1110,'Medical Examinations'!$A:$J,2,FALSE)</f>
        <v>33.020000000000003</v>
      </c>
      <c r="C1110" s="47">
        <f>VLOOKUP($A1110,'Medical Examinations'!$A:$J,3,FALSE)</f>
        <v>5.07</v>
      </c>
      <c r="D1110" s="26" t="str">
        <f>VLOOKUP($A1110,'Medical Examinations'!$A:$J,4,FALSE)</f>
        <v>yes</v>
      </c>
      <c r="E1110" s="26" t="str">
        <f>VLOOKUP($A1110,'Medical Examinations'!$A:$J,5,FALSE)</f>
        <v>No</v>
      </c>
      <c r="F1110" s="26" t="str">
        <f>VLOOKUP($A1110,'Medical Examinations'!$A:$J,6,FALSE)</f>
        <v>No</v>
      </c>
      <c r="G1110" s="26">
        <f>VLOOKUP($A1110,'Medical Examinations'!$A:$J,7,FALSE)</f>
        <v>0</v>
      </c>
      <c r="H1110" s="26" t="str">
        <f>VLOOKUP($A1110,'Medical Examinations'!$A:$J,8,FALSE)</f>
        <v>No</v>
      </c>
      <c r="I1110" s="26" t="str">
        <f>VLOOKUP($A1110,'Medical Examinations'!$A:$J,9,FALSE)</f>
        <v>Obesity</v>
      </c>
      <c r="J1110" s="26" t="str">
        <f>VLOOKUP($A1110,'Medical Examinations'!$A:$J,10,FALSE)</f>
        <v>Normal</v>
      </c>
      <c r="K1110">
        <f>VLOOKUP($A1110,'Hospitalisation Details'!$A:$K,6,FALSE)</f>
        <v>10191.82</v>
      </c>
      <c r="L1110" t="str">
        <f>VLOOKUP($A1110,'Hospitalisation Details'!$A:$K,7,FALSE)</f>
        <v>tier - 3</v>
      </c>
      <c r="M1110" t="str">
        <f>VLOOKUP($A1110,'Hospitalisation Details'!$A:$K,8,FALSE)</f>
        <v>tier - 2</v>
      </c>
      <c r="N1110" t="str">
        <f>VLOOKUP($A1110,'Hospitalisation Details'!$A:$K,9,FALSE)</f>
        <v>R1026</v>
      </c>
      <c r="O1110">
        <f>VLOOKUP($A1110,'Hospitalisation Details'!$A:$K,10,FALSE)</f>
        <v>31336</v>
      </c>
      <c r="P1110">
        <f>VLOOKUP($A1110,'Hospitalisation Details'!$A:$K,11,FALSE)</f>
        <v>37</v>
      </c>
      <c r="Q1110" t="str">
        <f>VLOOKUP($A1110,'Customer Names'!$A:$E,4,FALSE)</f>
        <v xml:space="preserve"> Sheridan H</v>
      </c>
    </row>
    <row r="1111" spans="1:17" x14ac:dyDescent="0.25">
      <c r="A1111" s="23" t="s">
        <v>1261</v>
      </c>
      <c r="B1111" s="48">
        <f>VLOOKUP($A1111,'Medical Examinations'!$A:$J,2,FALSE)</f>
        <v>27.29</v>
      </c>
      <c r="C1111" s="48">
        <f>VLOOKUP($A1111,'Medical Examinations'!$A:$J,3,FALSE)</f>
        <v>5.85</v>
      </c>
      <c r="D1111" s="23" t="str">
        <f>VLOOKUP($A1111,'Medical Examinations'!$A:$J,4,FALSE)</f>
        <v>No</v>
      </c>
      <c r="E1111" s="23" t="str">
        <f>VLOOKUP($A1111,'Medical Examinations'!$A:$J,5,FALSE)</f>
        <v>No</v>
      </c>
      <c r="F1111" s="23" t="str">
        <f>VLOOKUP($A1111,'Medical Examinations'!$A:$J,6,FALSE)</f>
        <v>No</v>
      </c>
      <c r="G1111" s="23">
        <f>VLOOKUP($A1111,'Medical Examinations'!$A:$J,7,FALSE)</f>
        <v>2</v>
      </c>
      <c r="H1111" s="23" t="str">
        <f>VLOOKUP($A1111,'Medical Examinations'!$A:$J,8,FALSE)</f>
        <v>No</v>
      </c>
      <c r="I1111" s="23" t="str">
        <f>VLOOKUP($A1111,'Medical Examinations'!$A:$J,9,FALSE)</f>
        <v>Overweight</v>
      </c>
      <c r="J1111" s="23" t="str">
        <f>VLOOKUP($A1111,'Medical Examinations'!$A:$J,10,FALSE)</f>
        <v>Prediabetes</v>
      </c>
      <c r="K1111">
        <f>VLOOKUP($A1111,'Hospitalisation Details'!$A:$K,6,FALSE)</f>
        <v>10160.870000000001</v>
      </c>
      <c r="L1111" t="str">
        <f>VLOOKUP($A1111,'Hospitalisation Details'!$A:$K,7,FALSE)</f>
        <v>tier - 3</v>
      </c>
      <c r="M1111" t="str">
        <f>VLOOKUP($A1111,'Hospitalisation Details'!$A:$K,8,FALSE)</f>
        <v>tier - 3</v>
      </c>
      <c r="N1111" t="str">
        <f>VLOOKUP($A1111,'Hospitalisation Details'!$A:$K,9,FALSE)</f>
        <v>R1025</v>
      </c>
      <c r="O1111">
        <f>VLOOKUP($A1111,'Hospitalisation Details'!$A:$K,10,FALSE)</f>
        <v>26490</v>
      </c>
      <c r="P1111">
        <f>VLOOKUP($A1111,'Hospitalisation Details'!$A:$K,11,FALSE)</f>
        <v>50</v>
      </c>
      <c r="Q1111" t="str">
        <f>VLOOKUP($A1111,'Customer Names'!$A:$E,4,FALSE)</f>
        <v xml:space="preserve"> Sarah M.</v>
      </c>
    </row>
    <row r="1112" spans="1:17" x14ac:dyDescent="0.25">
      <c r="A1112" s="26" t="s">
        <v>1260</v>
      </c>
      <c r="B1112" s="47">
        <f>VLOOKUP($A1112,'Medical Examinations'!$A:$J,2,FALSE)</f>
        <v>23.18</v>
      </c>
      <c r="C1112" s="47">
        <f>VLOOKUP($A1112,'Medical Examinations'!$A:$J,3,FALSE)</f>
        <v>10.56</v>
      </c>
      <c r="D1112" s="26" t="str">
        <f>VLOOKUP($A1112,'Medical Examinations'!$A:$J,4,FALSE)</f>
        <v>No</v>
      </c>
      <c r="E1112" s="26" t="str">
        <f>VLOOKUP($A1112,'Medical Examinations'!$A:$J,5,FALSE)</f>
        <v>No</v>
      </c>
      <c r="F1112" s="26" t="str">
        <f>VLOOKUP($A1112,'Medical Examinations'!$A:$J,6,FALSE)</f>
        <v>No</v>
      </c>
      <c r="G1112" s="26">
        <f>VLOOKUP($A1112,'Medical Examinations'!$A:$J,7,FALSE)</f>
        <v>2</v>
      </c>
      <c r="H1112" s="26" t="str">
        <f>VLOOKUP($A1112,'Medical Examinations'!$A:$J,8,FALSE)</f>
        <v>No</v>
      </c>
      <c r="I1112" s="26" t="str">
        <f>VLOOKUP($A1112,'Medical Examinations'!$A:$J,9,FALSE)</f>
        <v>Normal Weight</v>
      </c>
      <c r="J1112" s="26" t="str">
        <f>VLOOKUP($A1112,'Medical Examinations'!$A:$J,10,FALSE)</f>
        <v>Diabetes</v>
      </c>
      <c r="K1112">
        <f>VLOOKUP($A1112,'Hospitalisation Details'!$A:$K,6,FALSE)</f>
        <v>10156.780000000001</v>
      </c>
      <c r="L1112" t="str">
        <f>VLOOKUP($A1112,'Hospitalisation Details'!$A:$K,7,FALSE)</f>
        <v>tier - 3</v>
      </c>
      <c r="M1112" t="str">
        <f>VLOOKUP($A1112,'Hospitalisation Details'!$A:$K,8,FALSE)</f>
        <v>tier - 2</v>
      </c>
      <c r="N1112" t="str">
        <f>VLOOKUP($A1112,'Hospitalisation Details'!$A:$K,9,FALSE)</f>
        <v>R1012</v>
      </c>
      <c r="O1112">
        <f>VLOOKUP($A1112,'Hospitalisation Details'!$A:$K,10,FALSE)</f>
        <v>26950</v>
      </c>
      <c r="P1112">
        <f>VLOOKUP($A1112,'Hospitalisation Details'!$A:$K,11,FALSE)</f>
        <v>49</v>
      </c>
      <c r="Q1112" t="str">
        <f>VLOOKUP($A1112,'Customer Names'!$A:$E,4,FALSE)</f>
        <v xml:space="preserve"> Jennifer</v>
      </c>
    </row>
    <row r="1113" spans="1:17" x14ac:dyDescent="0.25">
      <c r="A1113" s="23" t="s">
        <v>1259</v>
      </c>
      <c r="B1113" s="48">
        <f>VLOOKUP($A1113,'Medical Examinations'!$A:$J,2,FALSE)</f>
        <v>32.659999999999997</v>
      </c>
      <c r="C1113" s="48">
        <f>VLOOKUP($A1113,'Medical Examinations'!$A:$J,3,FALSE)</f>
        <v>8.92</v>
      </c>
      <c r="D1113" s="23" t="str">
        <f>VLOOKUP($A1113,'Medical Examinations'!$A:$J,4,FALSE)</f>
        <v>yes</v>
      </c>
      <c r="E1113" s="23" t="str">
        <f>VLOOKUP($A1113,'Medical Examinations'!$A:$J,5,FALSE)</f>
        <v>No</v>
      </c>
      <c r="F1113" s="23" t="str">
        <f>VLOOKUP($A1113,'Medical Examinations'!$A:$J,6,FALSE)</f>
        <v>No</v>
      </c>
      <c r="G1113" s="23">
        <f>VLOOKUP($A1113,'Medical Examinations'!$A:$J,7,FALSE)</f>
        <v>0</v>
      </c>
      <c r="H1113" s="23" t="str">
        <f>VLOOKUP($A1113,'Medical Examinations'!$A:$J,8,FALSE)</f>
        <v>No</v>
      </c>
      <c r="I1113" s="23" t="str">
        <f>VLOOKUP($A1113,'Medical Examinations'!$A:$J,9,FALSE)</f>
        <v>Obesity</v>
      </c>
      <c r="J1113" s="23" t="str">
        <f>VLOOKUP($A1113,'Medical Examinations'!$A:$J,10,FALSE)</f>
        <v>Diabetes</v>
      </c>
      <c r="K1113">
        <f>VLOOKUP($A1113,'Hospitalisation Details'!$A:$K,6,FALSE)</f>
        <v>10146.129999999999</v>
      </c>
      <c r="L1113" t="str">
        <f>VLOOKUP($A1113,'Hospitalisation Details'!$A:$K,7,FALSE)</f>
        <v>tier - 3</v>
      </c>
      <c r="M1113" t="str">
        <f>VLOOKUP($A1113,'Hospitalisation Details'!$A:$K,8,FALSE)</f>
        <v>tier - 1</v>
      </c>
      <c r="N1113" t="str">
        <f>VLOOKUP($A1113,'Hospitalisation Details'!$A:$K,9,FALSE)</f>
        <v>R1025</v>
      </c>
      <c r="O1113">
        <f>VLOOKUP($A1113,'Hospitalisation Details'!$A:$K,10,FALSE)</f>
        <v>29749</v>
      </c>
      <c r="P1113">
        <f>VLOOKUP($A1113,'Hospitalisation Details'!$A:$K,11,FALSE)</f>
        <v>41</v>
      </c>
      <c r="Q1113" t="str">
        <f>VLOOKUP($A1113,'Customer Names'!$A:$E,4,FALSE)</f>
        <v xml:space="preserve"> Laura J</v>
      </c>
    </row>
    <row r="1114" spans="1:17" x14ac:dyDescent="0.25">
      <c r="A1114" s="26" t="s">
        <v>1258</v>
      </c>
      <c r="B1114" s="47">
        <f>VLOOKUP($A1114,'Medical Examinations'!$A:$J,2,FALSE)</f>
        <v>30.78</v>
      </c>
      <c r="C1114" s="47">
        <f>VLOOKUP($A1114,'Medical Examinations'!$A:$J,3,FALSE)</f>
        <v>8.6300000000000008</v>
      </c>
      <c r="D1114" s="26" t="str">
        <f>VLOOKUP($A1114,'Medical Examinations'!$A:$J,4,FALSE)</f>
        <v>No</v>
      </c>
      <c r="E1114" s="26" t="str">
        <f>VLOOKUP($A1114,'Medical Examinations'!$A:$J,5,FALSE)</f>
        <v>No</v>
      </c>
      <c r="F1114" s="26" t="str">
        <f>VLOOKUP($A1114,'Medical Examinations'!$A:$J,6,FALSE)</f>
        <v>No</v>
      </c>
      <c r="G1114" s="26">
        <f>VLOOKUP($A1114,'Medical Examinations'!$A:$J,7,FALSE)</f>
        <v>0</v>
      </c>
      <c r="H1114" s="26" t="str">
        <f>VLOOKUP($A1114,'Medical Examinations'!$A:$J,8,FALSE)</f>
        <v>No</v>
      </c>
      <c r="I1114" s="26" t="str">
        <f>VLOOKUP($A1114,'Medical Examinations'!$A:$J,9,FALSE)</f>
        <v>Obesity</v>
      </c>
      <c r="J1114" s="26" t="str">
        <f>VLOOKUP($A1114,'Medical Examinations'!$A:$J,10,FALSE)</f>
        <v>Diabetes</v>
      </c>
      <c r="K1114">
        <f>VLOOKUP($A1114,'Hospitalisation Details'!$A:$K,6,FALSE)</f>
        <v>10141.14</v>
      </c>
      <c r="L1114" t="str">
        <f>VLOOKUP($A1114,'Hospitalisation Details'!$A:$K,7,FALSE)</f>
        <v>tier - 3</v>
      </c>
      <c r="M1114" t="str">
        <f>VLOOKUP($A1114,'Hospitalisation Details'!$A:$K,8,FALSE)</f>
        <v>tier - 1</v>
      </c>
      <c r="N1114" t="str">
        <f>VLOOKUP($A1114,'Hospitalisation Details'!$A:$K,9,FALSE)</f>
        <v>R1016</v>
      </c>
      <c r="O1114">
        <f>VLOOKUP($A1114,'Hospitalisation Details'!$A:$K,10,FALSE)</f>
        <v>27393</v>
      </c>
      <c r="P1114">
        <f>VLOOKUP($A1114,'Hospitalisation Details'!$A:$K,11,FALSE)</f>
        <v>48</v>
      </c>
      <c r="Q1114" t="str">
        <f>VLOOKUP($A1114,'Customer Names'!$A:$E,4,FALSE)</f>
        <v xml:space="preserve"> Thomas</v>
      </c>
    </row>
    <row r="1115" spans="1:17" x14ac:dyDescent="0.25">
      <c r="A1115" s="23" t="s">
        <v>1257</v>
      </c>
      <c r="B1115" s="48">
        <f>VLOOKUP($A1115,'Medical Examinations'!$A:$J,2,FALSE)</f>
        <v>47.2</v>
      </c>
      <c r="C1115" s="48">
        <f>VLOOKUP($A1115,'Medical Examinations'!$A:$J,3,FALSE)</f>
        <v>6.29</v>
      </c>
      <c r="D1115" s="23" t="str">
        <f>VLOOKUP($A1115,'Medical Examinations'!$A:$J,4,FALSE)</f>
        <v>yes</v>
      </c>
      <c r="E1115" s="23" t="str">
        <f>VLOOKUP($A1115,'Medical Examinations'!$A:$J,5,FALSE)</f>
        <v>No</v>
      </c>
      <c r="F1115" s="23" t="str">
        <f>VLOOKUP($A1115,'Medical Examinations'!$A:$J,6,FALSE)</f>
        <v>Yes</v>
      </c>
      <c r="G1115" s="23">
        <f>VLOOKUP($A1115,'Medical Examinations'!$A:$J,7,FALSE)</f>
        <v>1</v>
      </c>
      <c r="H1115" s="23" t="str">
        <f>VLOOKUP($A1115,'Medical Examinations'!$A:$J,8,FALSE)</f>
        <v>No</v>
      </c>
      <c r="I1115" s="23" t="str">
        <f>VLOOKUP($A1115,'Medical Examinations'!$A:$J,9,FALSE)</f>
        <v>Obesity</v>
      </c>
      <c r="J1115" s="23" t="str">
        <f>VLOOKUP($A1115,'Medical Examinations'!$A:$J,10,FALSE)</f>
        <v>Prediabetes</v>
      </c>
      <c r="K1115">
        <f>VLOOKUP($A1115,'Hospitalisation Details'!$A:$K,6,FALSE)</f>
        <v>10139.84</v>
      </c>
      <c r="L1115" t="str">
        <f>VLOOKUP($A1115,'Hospitalisation Details'!$A:$K,7,FALSE)</f>
        <v>tier - 3</v>
      </c>
      <c r="M1115" t="str">
        <f>VLOOKUP($A1115,'Hospitalisation Details'!$A:$K,8,FALSE)</f>
        <v>tier - 2</v>
      </c>
      <c r="N1115" t="str">
        <f>VLOOKUP($A1115,'Hospitalisation Details'!$A:$K,9,FALSE)</f>
        <v>R1012</v>
      </c>
      <c r="O1115">
        <f>VLOOKUP($A1115,'Hospitalisation Details'!$A:$K,10,FALSE)</f>
        <v>35678</v>
      </c>
      <c r="P1115">
        <f>VLOOKUP($A1115,'Hospitalisation Details'!$A:$K,11,FALSE)</f>
        <v>25</v>
      </c>
      <c r="Q1115" t="str">
        <f>VLOOKUP($A1115,'Customer Names'!$A:$E,4,FALSE)</f>
        <v xml:space="preserve"> Gisele</v>
      </c>
    </row>
    <row r="1116" spans="1:17" x14ac:dyDescent="0.25">
      <c r="A1116" s="26" t="s">
        <v>1256</v>
      </c>
      <c r="B1116" s="47">
        <f>VLOOKUP($A1116,'Medical Examinations'!$A:$J,2,FALSE)</f>
        <v>31.6</v>
      </c>
      <c r="C1116" s="47">
        <f>VLOOKUP($A1116,'Medical Examinations'!$A:$J,3,FALSE)</f>
        <v>5.75</v>
      </c>
      <c r="D1116" s="26" t="str">
        <f>VLOOKUP($A1116,'Medical Examinations'!$A:$J,4,FALSE)</f>
        <v>No</v>
      </c>
      <c r="E1116" s="26" t="str">
        <f>VLOOKUP($A1116,'Medical Examinations'!$A:$J,5,FALSE)</f>
        <v>No</v>
      </c>
      <c r="F1116" s="26" t="str">
        <f>VLOOKUP($A1116,'Medical Examinations'!$A:$J,6,FALSE)</f>
        <v>No</v>
      </c>
      <c r="G1116" s="26">
        <f>VLOOKUP($A1116,'Medical Examinations'!$A:$J,7,FALSE)</f>
        <v>2</v>
      </c>
      <c r="H1116" s="26" t="str">
        <f>VLOOKUP($A1116,'Medical Examinations'!$A:$J,8,FALSE)</f>
        <v>No</v>
      </c>
      <c r="I1116" s="26" t="str">
        <f>VLOOKUP($A1116,'Medical Examinations'!$A:$J,9,FALSE)</f>
        <v>Obesity</v>
      </c>
      <c r="J1116" s="26" t="str">
        <f>VLOOKUP($A1116,'Medical Examinations'!$A:$J,10,FALSE)</f>
        <v>Prediabetes</v>
      </c>
      <c r="K1116">
        <f>VLOOKUP($A1116,'Hospitalisation Details'!$A:$K,6,FALSE)</f>
        <v>10118.42</v>
      </c>
      <c r="L1116" t="str">
        <f>VLOOKUP($A1116,'Hospitalisation Details'!$A:$K,7,FALSE)</f>
        <v>tier - 3</v>
      </c>
      <c r="M1116" t="str">
        <f>VLOOKUP($A1116,'Hospitalisation Details'!$A:$K,8,FALSE)</f>
        <v>tier - 3</v>
      </c>
      <c r="N1116" t="str">
        <f>VLOOKUP($A1116,'Hospitalisation Details'!$A:$K,9,FALSE)</f>
        <v>R1011</v>
      </c>
      <c r="O1116">
        <f>VLOOKUP($A1116,'Hospitalisation Details'!$A:$K,10,FALSE)</f>
        <v>26619</v>
      </c>
      <c r="P1116">
        <f>VLOOKUP($A1116,'Hospitalisation Details'!$A:$K,11,FALSE)</f>
        <v>50</v>
      </c>
      <c r="Q1116" t="str">
        <f>VLOOKUP($A1116,'Customer Names'!$A:$E,4,FALSE)</f>
        <v xml:space="preserve"> Myra L</v>
      </c>
    </row>
    <row r="1117" spans="1:17" x14ac:dyDescent="0.25">
      <c r="A1117" s="23" t="s">
        <v>1255</v>
      </c>
      <c r="B1117" s="48">
        <f>VLOOKUP($A1117,'Medical Examinations'!$A:$J,2,FALSE)</f>
        <v>33.914999999999999</v>
      </c>
      <c r="C1117" s="48">
        <f>VLOOKUP($A1117,'Medical Examinations'!$A:$J,3,FALSE)</f>
        <v>6.66</v>
      </c>
      <c r="D1117" s="23" t="str">
        <f>VLOOKUP($A1117,'Medical Examinations'!$A:$J,4,FALSE)</f>
        <v>yes</v>
      </c>
      <c r="E1117" s="23" t="str">
        <f>VLOOKUP($A1117,'Medical Examinations'!$A:$J,5,FALSE)</f>
        <v>No</v>
      </c>
      <c r="F1117" s="23" t="str">
        <f>VLOOKUP($A1117,'Medical Examinations'!$A:$J,6,FALSE)</f>
        <v>No</v>
      </c>
      <c r="G1117" s="23">
        <f>VLOOKUP($A1117,'Medical Examinations'!$A:$J,7,FALSE)</f>
        <v>1</v>
      </c>
      <c r="H1117" s="23" t="str">
        <f>VLOOKUP($A1117,'Medical Examinations'!$A:$J,8,FALSE)</f>
        <v>No</v>
      </c>
      <c r="I1117" s="23" t="str">
        <f>VLOOKUP($A1117,'Medical Examinations'!$A:$J,9,FALSE)</f>
        <v>Obesity</v>
      </c>
      <c r="J1117" s="23" t="str">
        <f>VLOOKUP($A1117,'Medical Examinations'!$A:$J,10,FALSE)</f>
        <v>Diabetes</v>
      </c>
      <c r="K1117">
        <f>VLOOKUP($A1117,'Hospitalisation Details'!$A:$K,6,FALSE)</f>
        <v>10115.01</v>
      </c>
      <c r="L1117" t="str">
        <f>VLOOKUP($A1117,'Hospitalisation Details'!$A:$K,7,FALSE)</f>
        <v>tier - 3</v>
      </c>
      <c r="M1117" t="str">
        <f>VLOOKUP($A1117,'Hospitalisation Details'!$A:$K,8,FALSE)</f>
        <v>tier - 3</v>
      </c>
      <c r="N1117" t="str">
        <f>VLOOKUP($A1117,'Hospitalisation Details'!$A:$K,9,FALSE)</f>
        <v>R1012</v>
      </c>
      <c r="O1117">
        <f>VLOOKUP($A1117,'Hospitalisation Details'!$A:$K,10,FALSE)</f>
        <v>27577</v>
      </c>
      <c r="P1117">
        <f>VLOOKUP($A1117,'Hospitalisation Details'!$A:$K,11,FALSE)</f>
        <v>47</v>
      </c>
      <c r="Q1117" t="str">
        <f>VLOOKUP($A1117,'Customer Names'!$A:$E,4,FALSE)</f>
        <v xml:space="preserve"> Melissa M.</v>
      </c>
    </row>
    <row r="1118" spans="1:17" x14ac:dyDescent="0.25">
      <c r="A1118" s="26" t="s">
        <v>1254</v>
      </c>
      <c r="B1118" s="47">
        <f>VLOOKUP($A1118,'Medical Examinations'!$A:$J,2,FALSE)</f>
        <v>23.54</v>
      </c>
      <c r="C1118" s="47">
        <f>VLOOKUP($A1118,'Medical Examinations'!$A:$J,3,FALSE)</f>
        <v>5.0999999999999996</v>
      </c>
      <c r="D1118" s="26" t="str">
        <f>VLOOKUP($A1118,'Medical Examinations'!$A:$J,4,FALSE)</f>
        <v>No</v>
      </c>
      <c r="E1118" s="26" t="str">
        <f>VLOOKUP($A1118,'Medical Examinations'!$A:$J,5,FALSE)</f>
        <v>No</v>
      </c>
      <c r="F1118" s="26" t="str">
        <f>VLOOKUP($A1118,'Medical Examinations'!$A:$J,6,FALSE)</f>
        <v>No</v>
      </c>
      <c r="G1118" s="26">
        <f>VLOOKUP($A1118,'Medical Examinations'!$A:$J,7,FALSE)</f>
        <v>2</v>
      </c>
      <c r="H1118" s="26" t="str">
        <f>VLOOKUP($A1118,'Medical Examinations'!$A:$J,8,FALSE)</f>
        <v>No</v>
      </c>
      <c r="I1118" s="26" t="str">
        <f>VLOOKUP($A1118,'Medical Examinations'!$A:$J,9,FALSE)</f>
        <v>Normal Weight</v>
      </c>
      <c r="J1118" s="26" t="str">
        <f>VLOOKUP($A1118,'Medical Examinations'!$A:$J,10,FALSE)</f>
        <v>Normal</v>
      </c>
      <c r="K1118">
        <f>VLOOKUP($A1118,'Hospitalisation Details'!$A:$K,6,FALSE)</f>
        <v>10107.219999999999</v>
      </c>
      <c r="L1118" t="str">
        <f>VLOOKUP($A1118,'Hospitalisation Details'!$A:$K,7,FALSE)</f>
        <v>tier - 3</v>
      </c>
      <c r="M1118" t="str">
        <f>VLOOKUP($A1118,'Hospitalisation Details'!$A:$K,8,FALSE)</f>
        <v>tier - 1</v>
      </c>
      <c r="N1118" t="str">
        <f>VLOOKUP($A1118,'Hospitalisation Details'!$A:$K,9,FALSE)</f>
        <v>R1013</v>
      </c>
      <c r="O1118">
        <f>VLOOKUP($A1118,'Hospitalisation Details'!$A:$K,10,FALSE)</f>
        <v>26519</v>
      </c>
      <c r="P1118">
        <f>VLOOKUP($A1118,'Hospitalisation Details'!$A:$K,11,FALSE)</f>
        <v>50</v>
      </c>
      <c r="Q1118" t="str">
        <f>VLOOKUP($A1118,'Customer Names'!$A:$E,4,FALSE)</f>
        <v xml:space="preserve"> Eleanor F.</v>
      </c>
    </row>
    <row r="1119" spans="1:17" x14ac:dyDescent="0.25">
      <c r="A1119" s="23" t="s">
        <v>1253</v>
      </c>
      <c r="B1119" s="48">
        <f>VLOOKUP($A1119,'Medical Examinations'!$A:$J,2,FALSE)</f>
        <v>27.074999999999999</v>
      </c>
      <c r="C1119" s="48">
        <f>VLOOKUP($A1119,'Medical Examinations'!$A:$J,3,FALSE)</f>
        <v>4.41</v>
      </c>
      <c r="D1119" s="23" t="str">
        <f>VLOOKUP($A1119,'Medical Examinations'!$A:$J,4,FALSE)</f>
        <v>No</v>
      </c>
      <c r="E1119" s="23" t="str">
        <f>VLOOKUP($A1119,'Medical Examinations'!$A:$J,5,FALSE)</f>
        <v>No</v>
      </c>
      <c r="F1119" s="23" t="str">
        <f>VLOOKUP($A1119,'Medical Examinations'!$A:$J,6,FALSE)</f>
        <v>No</v>
      </c>
      <c r="G1119" s="23">
        <f>VLOOKUP($A1119,'Medical Examinations'!$A:$J,7,FALSE)</f>
        <v>2</v>
      </c>
      <c r="H1119" s="23" t="str">
        <f>VLOOKUP($A1119,'Medical Examinations'!$A:$J,8,FALSE)</f>
        <v>No</v>
      </c>
      <c r="I1119" s="23" t="str">
        <f>VLOOKUP($A1119,'Medical Examinations'!$A:$J,9,FALSE)</f>
        <v>Overweight</v>
      </c>
      <c r="J1119" s="23" t="str">
        <f>VLOOKUP($A1119,'Medical Examinations'!$A:$J,10,FALSE)</f>
        <v>Normal</v>
      </c>
      <c r="K1119">
        <f>VLOOKUP($A1119,'Hospitalisation Details'!$A:$K,6,FALSE)</f>
        <v>10106.129999999999</v>
      </c>
      <c r="L1119" t="str">
        <f>VLOOKUP($A1119,'Hospitalisation Details'!$A:$K,7,FALSE)</f>
        <v>tier - 3</v>
      </c>
      <c r="M1119" t="str">
        <f>VLOOKUP($A1119,'Hospitalisation Details'!$A:$K,8,FALSE)</f>
        <v>tier - 1</v>
      </c>
      <c r="N1119" t="str">
        <f>VLOOKUP($A1119,'Hospitalisation Details'!$A:$K,9,FALSE)</f>
        <v>R1024</v>
      </c>
      <c r="O1119">
        <f>VLOOKUP($A1119,'Hospitalisation Details'!$A:$K,10,FALSE)</f>
        <v>26591</v>
      </c>
      <c r="P1119">
        <f>VLOOKUP($A1119,'Hospitalisation Details'!$A:$K,11,FALSE)</f>
        <v>50</v>
      </c>
      <c r="Q1119" t="str">
        <f>VLOOKUP($A1119,'Customer Names'!$A:$E,4,FALSE)</f>
        <v xml:space="preserve"> Elizabeth</v>
      </c>
    </row>
    <row r="1120" spans="1:17" x14ac:dyDescent="0.25">
      <c r="A1120" s="26" t="s">
        <v>1252</v>
      </c>
      <c r="B1120" s="47">
        <f>VLOOKUP($A1120,'Medical Examinations'!$A:$J,2,FALSE)</f>
        <v>25.8</v>
      </c>
      <c r="C1120" s="47">
        <f>VLOOKUP($A1120,'Medical Examinations'!$A:$J,3,FALSE)</f>
        <v>5.52</v>
      </c>
      <c r="D1120" s="26" t="str">
        <f>VLOOKUP($A1120,'Medical Examinations'!$A:$J,4,FALSE)</f>
        <v>yes</v>
      </c>
      <c r="E1120" s="26" t="str">
        <f>VLOOKUP($A1120,'Medical Examinations'!$A:$J,5,FALSE)</f>
        <v>No</v>
      </c>
      <c r="F1120" s="26" t="str">
        <f>VLOOKUP($A1120,'Medical Examinations'!$A:$J,6,FALSE)</f>
        <v>No</v>
      </c>
      <c r="G1120" s="26">
        <f>VLOOKUP($A1120,'Medical Examinations'!$A:$J,7,FALSE)</f>
        <v>0</v>
      </c>
      <c r="H1120" s="26" t="str">
        <f>VLOOKUP($A1120,'Medical Examinations'!$A:$J,8,FALSE)</f>
        <v>No</v>
      </c>
      <c r="I1120" s="26" t="str">
        <f>VLOOKUP($A1120,'Medical Examinations'!$A:$J,9,FALSE)</f>
        <v>Overweight</v>
      </c>
      <c r="J1120" s="26" t="str">
        <f>VLOOKUP($A1120,'Medical Examinations'!$A:$J,10,FALSE)</f>
        <v>Normal</v>
      </c>
      <c r="K1120">
        <f>VLOOKUP($A1120,'Hospitalisation Details'!$A:$K,6,FALSE)</f>
        <v>10096.969999999999</v>
      </c>
      <c r="L1120" t="str">
        <f>VLOOKUP($A1120,'Hospitalisation Details'!$A:$K,7,FALSE)</f>
        <v>tier - 3</v>
      </c>
      <c r="M1120" t="str">
        <f>VLOOKUP($A1120,'Hospitalisation Details'!$A:$K,8,FALSE)</f>
        <v>tier - 2</v>
      </c>
      <c r="N1120" t="str">
        <f>VLOOKUP($A1120,'Hospitalisation Details'!$A:$K,9,FALSE)</f>
        <v>R1011</v>
      </c>
      <c r="O1120">
        <f>VLOOKUP($A1120,'Hospitalisation Details'!$A:$K,10,FALSE)</f>
        <v>28113</v>
      </c>
      <c r="P1120">
        <f>VLOOKUP($A1120,'Hospitalisation Details'!$A:$K,11,FALSE)</f>
        <v>46</v>
      </c>
      <c r="Q1120" t="str">
        <f>VLOOKUP($A1120,'Customer Names'!$A:$E,4,FALSE)</f>
        <v xml:space="preserve"> Kenneth</v>
      </c>
    </row>
    <row r="1121" spans="1:17" x14ac:dyDescent="0.25">
      <c r="A1121" s="23" t="s">
        <v>1251</v>
      </c>
      <c r="B1121" s="48">
        <f>VLOOKUP($A1121,'Medical Examinations'!$A:$J,2,FALSE)</f>
        <v>36.1</v>
      </c>
      <c r="C1121" s="48">
        <f>VLOOKUP($A1121,'Medical Examinations'!$A:$J,3,FALSE)</f>
        <v>4.62</v>
      </c>
      <c r="D1121" s="23" t="str">
        <f>VLOOKUP($A1121,'Medical Examinations'!$A:$J,4,FALSE)</f>
        <v>yes</v>
      </c>
      <c r="E1121" s="23" t="str">
        <f>VLOOKUP($A1121,'Medical Examinations'!$A:$J,5,FALSE)</f>
        <v>No</v>
      </c>
      <c r="F1121" s="23" t="str">
        <f>VLOOKUP($A1121,'Medical Examinations'!$A:$J,6,FALSE)</f>
        <v>Yes</v>
      </c>
      <c r="G1121" s="23">
        <f>VLOOKUP($A1121,'Medical Examinations'!$A:$J,7,FALSE)</f>
        <v>1</v>
      </c>
      <c r="H1121" s="23" t="str">
        <f>VLOOKUP($A1121,'Medical Examinations'!$A:$J,8,FALSE)</f>
        <v>No</v>
      </c>
      <c r="I1121" s="23" t="str">
        <f>VLOOKUP($A1121,'Medical Examinations'!$A:$J,9,FALSE)</f>
        <v>Obesity</v>
      </c>
      <c r="J1121" s="23" t="str">
        <f>VLOOKUP($A1121,'Medical Examinations'!$A:$J,10,FALSE)</f>
        <v>Normal</v>
      </c>
      <c r="K1121">
        <f>VLOOKUP($A1121,'Hospitalisation Details'!$A:$K,6,FALSE)</f>
        <v>10085.85</v>
      </c>
      <c r="L1121" t="str">
        <f>VLOOKUP($A1121,'Hospitalisation Details'!$A:$K,7,FALSE)</f>
        <v>tier - 3</v>
      </c>
      <c r="M1121" t="str">
        <f>VLOOKUP($A1121,'Hospitalisation Details'!$A:$K,8,FALSE)</f>
        <v>tier - 3</v>
      </c>
      <c r="N1121" t="str">
        <f>VLOOKUP($A1121,'Hospitalisation Details'!$A:$K,9,FALSE)</f>
        <v>R1011</v>
      </c>
      <c r="O1121">
        <f>VLOOKUP($A1121,'Hospitalisation Details'!$A:$K,10,FALSE)</f>
        <v>25387</v>
      </c>
      <c r="P1121">
        <f>VLOOKUP($A1121,'Hospitalisation Details'!$A:$K,11,FALSE)</f>
        <v>53</v>
      </c>
      <c r="Q1121" t="str">
        <f>VLOOKUP($A1121,'Customer Names'!$A:$E,4,FALSE)</f>
        <v xml:space="preserve"> Robert G.</v>
      </c>
    </row>
    <row r="1122" spans="1:17" x14ac:dyDescent="0.25">
      <c r="A1122" s="26" t="s">
        <v>1250</v>
      </c>
      <c r="B1122" s="47">
        <f>VLOOKUP($A1122,'Medical Examinations'!$A:$J,2,FALSE)</f>
        <v>30.495000000000001</v>
      </c>
      <c r="C1122" s="47">
        <f>VLOOKUP($A1122,'Medical Examinations'!$A:$J,3,FALSE)</f>
        <v>5.74</v>
      </c>
      <c r="D1122" s="26" t="str">
        <f>VLOOKUP($A1122,'Medical Examinations'!$A:$J,4,FALSE)</f>
        <v>yes</v>
      </c>
      <c r="E1122" s="26" t="str">
        <f>VLOOKUP($A1122,'Medical Examinations'!$A:$J,5,FALSE)</f>
        <v>No</v>
      </c>
      <c r="F1122" s="26" t="str">
        <f>VLOOKUP($A1122,'Medical Examinations'!$A:$J,6,FALSE)</f>
        <v>Yes</v>
      </c>
      <c r="G1122" s="26">
        <f>VLOOKUP($A1122,'Medical Examinations'!$A:$J,7,FALSE)</f>
        <v>1</v>
      </c>
      <c r="H1122" s="26" t="str">
        <f>VLOOKUP($A1122,'Medical Examinations'!$A:$J,8,FALSE)</f>
        <v>No</v>
      </c>
      <c r="I1122" s="26" t="str">
        <f>VLOOKUP($A1122,'Medical Examinations'!$A:$J,9,FALSE)</f>
        <v>Obesity</v>
      </c>
      <c r="J1122" s="26" t="str">
        <f>VLOOKUP($A1122,'Medical Examinations'!$A:$J,10,FALSE)</f>
        <v>Prediabetes</v>
      </c>
      <c r="K1122">
        <f>VLOOKUP($A1122,'Hospitalisation Details'!$A:$K,6,FALSE)</f>
        <v>10072.06</v>
      </c>
      <c r="L1122" t="str">
        <f>VLOOKUP($A1122,'Hospitalisation Details'!$A:$K,7,FALSE)</f>
        <v>tier - 3</v>
      </c>
      <c r="M1122" t="str">
        <f>VLOOKUP($A1122,'Hospitalisation Details'!$A:$K,8,FALSE)</f>
        <v>tier - 1</v>
      </c>
      <c r="N1122" t="str">
        <f>VLOOKUP($A1122,'Hospitalisation Details'!$A:$K,9,FALSE)</f>
        <v>R1017</v>
      </c>
      <c r="O1122">
        <f>VLOOKUP($A1122,'Hospitalisation Details'!$A:$K,10,FALSE)</f>
        <v>25503</v>
      </c>
      <c r="P1122">
        <f>VLOOKUP($A1122,'Hospitalisation Details'!$A:$K,11,FALSE)</f>
        <v>53</v>
      </c>
      <c r="Q1122" t="str">
        <f>VLOOKUP($A1122,'Customer Names'!$A:$E,4,FALSE)</f>
        <v xml:space="preserve"> Thomas C.</v>
      </c>
    </row>
    <row r="1123" spans="1:17" x14ac:dyDescent="0.25">
      <c r="A1123" s="23" t="s">
        <v>1249</v>
      </c>
      <c r="B1123" s="48">
        <f>VLOOKUP($A1123,'Medical Examinations'!$A:$J,2,FALSE)</f>
        <v>21.4</v>
      </c>
      <c r="C1123" s="48">
        <f>VLOOKUP($A1123,'Medical Examinations'!$A:$J,3,FALSE)</f>
        <v>6.3</v>
      </c>
      <c r="D1123" s="23" t="str">
        <f>VLOOKUP($A1123,'Medical Examinations'!$A:$J,4,FALSE)</f>
        <v>yes</v>
      </c>
      <c r="E1123" s="23" t="str">
        <f>VLOOKUP($A1123,'Medical Examinations'!$A:$J,5,FALSE)</f>
        <v>No</v>
      </c>
      <c r="F1123" s="23" t="str">
        <f>VLOOKUP($A1123,'Medical Examinations'!$A:$J,6,FALSE)</f>
        <v>Yes</v>
      </c>
      <c r="G1123" s="23">
        <f>VLOOKUP($A1123,'Medical Examinations'!$A:$J,7,FALSE)</f>
        <v>1</v>
      </c>
      <c r="H1123" s="23" t="str">
        <f>VLOOKUP($A1123,'Medical Examinations'!$A:$J,8,FALSE)</f>
        <v>No</v>
      </c>
      <c r="I1123" s="23" t="str">
        <f>VLOOKUP($A1123,'Medical Examinations'!$A:$J,9,FALSE)</f>
        <v>Normal Weight</v>
      </c>
      <c r="J1123" s="23" t="str">
        <f>VLOOKUP($A1123,'Medical Examinations'!$A:$J,10,FALSE)</f>
        <v>Prediabetes</v>
      </c>
      <c r="K1123">
        <f>VLOOKUP($A1123,'Hospitalisation Details'!$A:$K,6,FALSE)</f>
        <v>10065.41</v>
      </c>
      <c r="L1123" t="str">
        <f>VLOOKUP($A1123,'Hospitalisation Details'!$A:$K,7,FALSE)</f>
        <v>tier - 3</v>
      </c>
      <c r="M1123" t="str">
        <f>VLOOKUP($A1123,'Hospitalisation Details'!$A:$K,8,FALSE)</f>
        <v>tier - 2</v>
      </c>
      <c r="N1123" t="str">
        <f>VLOOKUP($A1123,'Hospitalisation Details'!$A:$K,9,FALSE)</f>
        <v>R1011</v>
      </c>
      <c r="O1123">
        <f>VLOOKUP($A1123,'Hospitalisation Details'!$A:$K,10,FALSE)</f>
        <v>25437</v>
      </c>
      <c r="P1123">
        <f>VLOOKUP($A1123,'Hospitalisation Details'!$A:$K,11,FALSE)</f>
        <v>53</v>
      </c>
      <c r="Q1123" t="str">
        <f>VLOOKUP($A1123,'Customer Names'!$A:$E,4,FALSE)</f>
        <v xml:space="preserve"> Matthew J.</v>
      </c>
    </row>
    <row r="1124" spans="1:17" x14ac:dyDescent="0.25">
      <c r="A1124" s="26" t="s">
        <v>1248</v>
      </c>
      <c r="B1124" s="47">
        <f>VLOOKUP($A1124,'Medical Examinations'!$A:$J,2,FALSE)</f>
        <v>32.299999999999997</v>
      </c>
      <c r="C1124" s="47">
        <f>VLOOKUP($A1124,'Medical Examinations'!$A:$J,3,FALSE)</f>
        <v>10.27</v>
      </c>
      <c r="D1124" s="26" t="str">
        <f>VLOOKUP($A1124,'Medical Examinations'!$A:$J,4,FALSE)</f>
        <v>No</v>
      </c>
      <c r="E1124" s="26" t="str">
        <f>VLOOKUP($A1124,'Medical Examinations'!$A:$J,5,FALSE)</f>
        <v>No</v>
      </c>
      <c r="F1124" s="26" t="str">
        <f>VLOOKUP($A1124,'Medical Examinations'!$A:$J,6,FALSE)</f>
        <v>No</v>
      </c>
      <c r="G1124" s="26">
        <f>VLOOKUP($A1124,'Medical Examinations'!$A:$J,7,FALSE)</f>
        <v>0</v>
      </c>
      <c r="H1124" s="26" t="str">
        <f>VLOOKUP($A1124,'Medical Examinations'!$A:$J,8,FALSE)</f>
        <v>No</v>
      </c>
      <c r="I1124" s="26" t="str">
        <f>VLOOKUP($A1124,'Medical Examinations'!$A:$J,9,FALSE)</f>
        <v>Obesity</v>
      </c>
      <c r="J1124" s="26" t="str">
        <f>VLOOKUP($A1124,'Medical Examinations'!$A:$J,10,FALSE)</f>
        <v>Diabetes</v>
      </c>
      <c r="K1124">
        <f>VLOOKUP($A1124,'Hospitalisation Details'!$A:$K,6,FALSE)</f>
        <v>10043.25</v>
      </c>
      <c r="L1124" t="str">
        <f>VLOOKUP($A1124,'Hospitalisation Details'!$A:$K,7,FALSE)</f>
        <v>tier - 3</v>
      </c>
      <c r="M1124" t="str">
        <f>VLOOKUP($A1124,'Hospitalisation Details'!$A:$K,8,FALSE)</f>
        <v>tier - 2</v>
      </c>
      <c r="N1124" t="str">
        <f>VLOOKUP($A1124,'Hospitalisation Details'!$A:$K,9,FALSE)</f>
        <v>R1024</v>
      </c>
      <c r="O1124">
        <f>VLOOKUP($A1124,'Hospitalisation Details'!$A:$K,10,FALSE)</f>
        <v>27271</v>
      </c>
      <c r="P1124">
        <f>VLOOKUP($A1124,'Hospitalisation Details'!$A:$K,11,FALSE)</f>
        <v>48</v>
      </c>
      <c r="Q1124" t="str">
        <f>VLOOKUP($A1124,'Customer Names'!$A:$E,4,FALSE)</f>
        <v xml:space="preserve"> Mallory D.</v>
      </c>
    </row>
    <row r="1125" spans="1:17" x14ac:dyDescent="0.25">
      <c r="A1125" s="23" t="s">
        <v>1247</v>
      </c>
      <c r="B1125" s="48">
        <f>VLOOKUP($A1125,'Medical Examinations'!$A:$J,2,FALSE)</f>
        <v>29.78</v>
      </c>
      <c r="C1125" s="48">
        <f>VLOOKUP($A1125,'Medical Examinations'!$A:$J,3,FALSE)</f>
        <v>5.85</v>
      </c>
      <c r="D1125" s="23" t="str">
        <f>VLOOKUP($A1125,'Medical Examinations'!$A:$J,4,FALSE)</f>
        <v>No</v>
      </c>
      <c r="E1125" s="23" t="str">
        <f>VLOOKUP($A1125,'Medical Examinations'!$A:$J,5,FALSE)</f>
        <v>No</v>
      </c>
      <c r="F1125" s="23" t="str">
        <f>VLOOKUP($A1125,'Medical Examinations'!$A:$J,6,FALSE)</f>
        <v>Yes</v>
      </c>
      <c r="G1125" s="23">
        <f>VLOOKUP($A1125,'Medical Examinations'!$A:$J,7,FALSE)</f>
        <v>1</v>
      </c>
      <c r="H1125" s="23" t="str">
        <f>VLOOKUP($A1125,'Medical Examinations'!$A:$J,8,FALSE)</f>
        <v>No</v>
      </c>
      <c r="I1125" s="23" t="str">
        <f>VLOOKUP($A1125,'Medical Examinations'!$A:$J,9,FALSE)</f>
        <v>Overweight</v>
      </c>
      <c r="J1125" s="23" t="str">
        <f>VLOOKUP($A1125,'Medical Examinations'!$A:$J,10,FALSE)</f>
        <v>Prediabetes</v>
      </c>
      <c r="K1125">
        <f>VLOOKUP($A1125,'Hospitalisation Details'!$A:$K,6,FALSE)</f>
        <v>10027.15</v>
      </c>
      <c r="L1125" t="str">
        <f>VLOOKUP($A1125,'Hospitalisation Details'!$A:$K,7,FALSE)</f>
        <v>tier - 3</v>
      </c>
      <c r="M1125" t="str">
        <f>VLOOKUP($A1125,'Hospitalisation Details'!$A:$K,8,FALSE)</f>
        <v>tier - 1</v>
      </c>
      <c r="N1125" t="str">
        <f>VLOOKUP($A1125,'Hospitalisation Details'!$A:$K,9,FALSE)</f>
        <v>R1021</v>
      </c>
      <c r="O1125">
        <f>VLOOKUP($A1125,'Hospitalisation Details'!$A:$K,10,FALSE)</f>
        <v>29217</v>
      </c>
      <c r="P1125">
        <f>VLOOKUP($A1125,'Hospitalisation Details'!$A:$K,11,FALSE)</f>
        <v>43</v>
      </c>
      <c r="Q1125" t="str">
        <f>VLOOKUP($A1125,'Customer Names'!$A:$E,4,FALSE)</f>
        <v xml:space="preserve"> Christopher D.</v>
      </c>
    </row>
    <row r="1126" spans="1:17" x14ac:dyDescent="0.25">
      <c r="A1126" s="26" t="s">
        <v>1246</v>
      </c>
      <c r="B1126" s="47">
        <f>VLOOKUP($A1126,'Medical Examinations'!$A:$J,2,FALSE)</f>
        <v>34.76</v>
      </c>
      <c r="C1126" s="47">
        <f>VLOOKUP($A1126,'Medical Examinations'!$A:$J,3,FALSE)</f>
        <v>5.92</v>
      </c>
      <c r="D1126" s="26" t="str">
        <f>VLOOKUP($A1126,'Medical Examinations'!$A:$J,4,FALSE)</f>
        <v>yes</v>
      </c>
      <c r="E1126" s="26" t="str">
        <f>VLOOKUP($A1126,'Medical Examinations'!$A:$J,5,FALSE)</f>
        <v>No</v>
      </c>
      <c r="F1126" s="26" t="str">
        <f>VLOOKUP($A1126,'Medical Examinations'!$A:$J,6,FALSE)</f>
        <v>No</v>
      </c>
      <c r="G1126" s="26">
        <f>VLOOKUP($A1126,'Medical Examinations'!$A:$J,7,FALSE)</f>
        <v>1</v>
      </c>
      <c r="H1126" s="26" t="str">
        <f>VLOOKUP($A1126,'Medical Examinations'!$A:$J,8,FALSE)</f>
        <v>No</v>
      </c>
      <c r="I1126" s="26" t="str">
        <f>VLOOKUP($A1126,'Medical Examinations'!$A:$J,9,FALSE)</f>
        <v>Obesity</v>
      </c>
      <c r="J1126" s="26" t="str">
        <f>VLOOKUP($A1126,'Medical Examinations'!$A:$J,10,FALSE)</f>
        <v>Prediabetes</v>
      </c>
      <c r="K1126">
        <f>VLOOKUP($A1126,'Hospitalisation Details'!$A:$K,6,FALSE)</f>
        <v>10011.44</v>
      </c>
      <c r="L1126" t="str">
        <f>VLOOKUP($A1126,'Hospitalisation Details'!$A:$K,7,FALSE)</f>
        <v>tier - 3</v>
      </c>
      <c r="M1126" t="str">
        <f>VLOOKUP($A1126,'Hospitalisation Details'!$A:$K,8,FALSE)</f>
        <v>tier - 3</v>
      </c>
      <c r="N1126" t="str">
        <f>VLOOKUP($A1126,'Hospitalisation Details'!$A:$K,9,FALSE)</f>
        <v>R1026</v>
      </c>
      <c r="O1126">
        <f>VLOOKUP($A1126,'Hospitalisation Details'!$A:$K,10,FALSE)</f>
        <v>32327</v>
      </c>
      <c r="P1126">
        <f>VLOOKUP($A1126,'Hospitalisation Details'!$A:$K,11,FALSE)</f>
        <v>34</v>
      </c>
      <c r="Q1126" t="str">
        <f>VLOOKUP($A1126,'Customer Names'!$A:$E,4,FALSE)</f>
        <v xml:space="preserve"> Jamie</v>
      </c>
    </row>
    <row r="1127" spans="1:17" x14ac:dyDescent="0.25">
      <c r="A1127" s="23" t="s">
        <v>1245</v>
      </c>
      <c r="B1127" s="48">
        <f>VLOOKUP($A1127,'Medical Examinations'!$A:$J,2,FALSE)</f>
        <v>18.335000000000001</v>
      </c>
      <c r="C1127" s="48">
        <f>VLOOKUP($A1127,'Medical Examinations'!$A:$J,3,FALSE)</f>
        <v>10.01</v>
      </c>
      <c r="D1127" s="23" t="str">
        <f>VLOOKUP($A1127,'Medical Examinations'!$A:$J,4,FALSE)</f>
        <v>yes</v>
      </c>
      <c r="E1127" s="23" t="str">
        <f>VLOOKUP($A1127,'Medical Examinations'!$A:$J,5,FALSE)</f>
        <v>No</v>
      </c>
      <c r="F1127" s="23" t="str">
        <f>VLOOKUP($A1127,'Medical Examinations'!$A:$J,6,FALSE)</f>
        <v>No</v>
      </c>
      <c r="G1127" s="23">
        <f>VLOOKUP($A1127,'Medical Examinations'!$A:$J,7,FALSE)</f>
        <v>2</v>
      </c>
      <c r="H1127" s="23" t="str">
        <f>VLOOKUP($A1127,'Medical Examinations'!$A:$J,8,FALSE)</f>
        <v>No</v>
      </c>
      <c r="I1127" s="23" t="str">
        <f>VLOOKUP($A1127,'Medical Examinations'!$A:$J,9,FALSE)</f>
        <v>Underweight</v>
      </c>
      <c r="J1127" s="23" t="str">
        <f>VLOOKUP($A1127,'Medical Examinations'!$A:$J,10,FALSE)</f>
        <v>Diabetes</v>
      </c>
      <c r="K1127">
        <f>VLOOKUP($A1127,'Hospitalisation Details'!$A:$K,6,FALSE)</f>
        <v>9991.0400000000009</v>
      </c>
      <c r="L1127" t="str">
        <f>VLOOKUP($A1127,'Hospitalisation Details'!$A:$K,7,FALSE)</f>
        <v>tier - 2</v>
      </c>
      <c r="M1127" t="str">
        <f>VLOOKUP($A1127,'Hospitalisation Details'!$A:$K,8,FALSE)</f>
        <v>tier - 3</v>
      </c>
      <c r="N1127" t="str">
        <f>VLOOKUP($A1127,'Hospitalisation Details'!$A:$K,9,FALSE)</f>
        <v>R1012</v>
      </c>
      <c r="O1127">
        <f>VLOOKUP($A1127,'Hospitalisation Details'!$A:$K,10,FALSE)</f>
        <v>25791</v>
      </c>
      <c r="P1127">
        <f>VLOOKUP($A1127,'Hospitalisation Details'!$A:$K,11,FALSE)</f>
        <v>52</v>
      </c>
      <c r="Q1127" t="str">
        <f>VLOOKUP($A1127,'Customer Names'!$A:$E,4,FALSE)</f>
        <v xml:space="preserve"> Ariell</v>
      </c>
    </row>
    <row r="1128" spans="1:17" x14ac:dyDescent="0.25">
      <c r="A1128" s="26" t="s">
        <v>1244</v>
      </c>
      <c r="B1128" s="47">
        <f>VLOOKUP($A1128,'Medical Examinations'!$A:$J,2,FALSE)</f>
        <v>32.299999999999997</v>
      </c>
      <c r="C1128" s="47">
        <f>VLOOKUP($A1128,'Medical Examinations'!$A:$J,3,FALSE)</f>
        <v>9.59</v>
      </c>
      <c r="D1128" s="26" t="str">
        <f>VLOOKUP($A1128,'Medical Examinations'!$A:$J,4,FALSE)</f>
        <v>No</v>
      </c>
      <c r="E1128" s="26" t="str">
        <f>VLOOKUP($A1128,'Medical Examinations'!$A:$J,5,FALSE)</f>
        <v>No</v>
      </c>
      <c r="F1128" s="26" t="str">
        <f>VLOOKUP($A1128,'Medical Examinations'!$A:$J,6,FALSE)</f>
        <v>No</v>
      </c>
      <c r="G1128" s="26">
        <f>VLOOKUP($A1128,'Medical Examinations'!$A:$J,7,FALSE)</f>
        <v>0</v>
      </c>
      <c r="H1128" s="26" t="str">
        <f>VLOOKUP($A1128,'Medical Examinations'!$A:$J,8,FALSE)</f>
        <v>No</v>
      </c>
      <c r="I1128" s="26" t="str">
        <f>VLOOKUP($A1128,'Medical Examinations'!$A:$J,9,FALSE)</f>
        <v>Obesity</v>
      </c>
      <c r="J1128" s="26" t="str">
        <f>VLOOKUP($A1128,'Medical Examinations'!$A:$J,10,FALSE)</f>
        <v>Diabetes</v>
      </c>
      <c r="K1128">
        <f>VLOOKUP($A1128,'Hospitalisation Details'!$A:$K,6,FALSE)</f>
        <v>9964.06</v>
      </c>
      <c r="L1128" t="str">
        <f>VLOOKUP($A1128,'Hospitalisation Details'!$A:$K,7,FALSE)</f>
        <v>tier - 2</v>
      </c>
      <c r="M1128" t="str">
        <f>VLOOKUP($A1128,'Hospitalisation Details'!$A:$K,8,FALSE)</f>
        <v>tier - 2</v>
      </c>
      <c r="N1128" t="str">
        <f>VLOOKUP($A1128,'Hospitalisation Details'!$A:$K,9,FALSE)</f>
        <v>R1019</v>
      </c>
      <c r="O1128">
        <f>VLOOKUP($A1128,'Hospitalisation Details'!$A:$K,10,FALSE)</f>
        <v>26212</v>
      </c>
      <c r="P1128">
        <f>VLOOKUP($A1128,'Hospitalisation Details'!$A:$K,11,FALSE)</f>
        <v>51</v>
      </c>
      <c r="Q1128" t="str">
        <f>VLOOKUP($A1128,'Customer Names'!$A:$E,4,FALSE)</f>
        <v xml:space="preserve"> Christopher</v>
      </c>
    </row>
    <row r="1129" spans="1:17" x14ac:dyDescent="0.25">
      <c r="A1129" s="23" t="s">
        <v>1243</v>
      </c>
      <c r="B1129" s="48">
        <f>VLOOKUP($A1129,'Medical Examinations'!$A:$J,2,FALSE)</f>
        <v>27.74</v>
      </c>
      <c r="C1129" s="48">
        <f>VLOOKUP($A1129,'Medical Examinations'!$A:$J,3,FALSE)</f>
        <v>10.37</v>
      </c>
      <c r="D1129" s="23" t="str">
        <f>VLOOKUP($A1129,'Medical Examinations'!$A:$J,4,FALSE)</f>
        <v>No</v>
      </c>
      <c r="E1129" s="23" t="str">
        <f>VLOOKUP($A1129,'Medical Examinations'!$A:$J,5,FALSE)</f>
        <v>No</v>
      </c>
      <c r="F1129" s="23" t="str">
        <f>VLOOKUP($A1129,'Medical Examinations'!$A:$J,6,FALSE)</f>
        <v>No</v>
      </c>
      <c r="G1129" s="23">
        <f>VLOOKUP($A1129,'Medical Examinations'!$A:$J,7,FALSE)</f>
        <v>0</v>
      </c>
      <c r="H1129" s="23" t="str">
        <f>VLOOKUP($A1129,'Medical Examinations'!$A:$J,8,FALSE)</f>
        <v>No</v>
      </c>
      <c r="I1129" s="23" t="str">
        <f>VLOOKUP($A1129,'Medical Examinations'!$A:$J,9,FALSE)</f>
        <v>Overweight</v>
      </c>
      <c r="J1129" s="23" t="str">
        <f>VLOOKUP($A1129,'Medical Examinations'!$A:$J,10,FALSE)</f>
        <v>Diabetes</v>
      </c>
      <c r="K1129">
        <f>VLOOKUP($A1129,'Hospitalisation Details'!$A:$K,6,FALSE)</f>
        <v>9957.7199999999993</v>
      </c>
      <c r="L1129" t="str">
        <f>VLOOKUP($A1129,'Hospitalisation Details'!$A:$K,7,FALSE)</f>
        <v>tier - 2</v>
      </c>
      <c r="M1129" t="str">
        <f>VLOOKUP($A1129,'Hospitalisation Details'!$A:$K,8,FALSE)</f>
        <v>tier - 3</v>
      </c>
      <c r="N1129" t="str">
        <f>VLOOKUP($A1129,'Hospitalisation Details'!$A:$K,9,FALSE)</f>
        <v>R1018</v>
      </c>
      <c r="O1129">
        <f>VLOOKUP($A1129,'Hospitalisation Details'!$A:$K,10,FALSE)</f>
        <v>26293</v>
      </c>
      <c r="P1129">
        <f>VLOOKUP($A1129,'Hospitalisation Details'!$A:$K,11,FALSE)</f>
        <v>51</v>
      </c>
      <c r="Q1129" t="str">
        <f>VLOOKUP($A1129,'Customer Names'!$A:$E,4,FALSE)</f>
        <v xml:space="preserve"> Ryan</v>
      </c>
    </row>
    <row r="1130" spans="1:17" x14ac:dyDescent="0.25">
      <c r="A1130" s="26" t="s">
        <v>1242</v>
      </c>
      <c r="B1130" s="47">
        <f>VLOOKUP($A1130,'Medical Examinations'!$A:$J,2,FALSE)</f>
        <v>24</v>
      </c>
      <c r="C1130" s="47">
        <f>VLOOKUP($A1130,'Medical Examinations'!$A:$J,3,FALSE)</f>
        <v>4.01</v>
      </c>
      <c r="D1130" s="26" t="str">
        <f>VLOOKUP($A1130,'Medical Examinations'!$A:$J,4,FALSE)</f>
        <v>yes</v>
      </c>
      <c r="E1130" s="26" t="str">
        <f>VLOOKUP($A1130,'Medical Examinations'!$A:$J,5,FALSE)</f>
        <v>No</v>
      </c>
      <c r="F1130" s="26" t="str">
        <f>VLOOKUP($A1130,'Medical Examinations'!$A:$J,6,FALSE)</f>
        <v>No</v>
      </c>
      <c r="G1130" s="26">
        <f>VLOOKUP($A1130,'Medical Examinations'!$A:$J,7,FALSE)</f>
        <v>1</v>
      </c>
      <c r="H1130" s="26" t="str">
        <f>VLOOKUP($A1130,'Medical Examinations'!$A:$J,8,FALSE)</f>
        <v>No</v>
      </c>
      <c r="I1130" s="26" t="str">
        <f>VLOOKUP($A1130,'Medical Examinations'!$A:$J,9,FALSE)</f>
        <v>Normal Weight</v>
      </c>
      <c r="J1130" s="26" t="str">
        <f>VLOOKUP($A1130,'Medical Examinations'!$A:$J,10,FALSE)</f>
        <v>Normal</v>
      </c>
      <c r="K1130">
        <f>VLOOKUP($A1130,'Hospitalisation Details'!$A:$K,6,FALSE)</f>
        <v>9933.44</v>
      </c>
      <c r="L1130" t="str">
        <f>VLOOKUP($A1130,'Hospitalisation Details'!$A:$K,7,FALSE)</f>
        <v>tier - 3</v>
      </c>
      <c r="M1130" t="str">
        <f>VLOOKUP($A1130,'Hospitalisation Details'!$A:$K,8,FALSE)</f>
        <v>tier - 3</v>
      </c>
      <c r="N1130" t="str">
        <f>VLOOKUP($A1130,'Hospitalisation Details'!$A:$K,9,FALSE)</f>
        <v>R1013</v>
      </c>
      <c r="O1130">
        <f>VLOOKUP($A1130,'Hospitalisation Details'!$A:$K,10,FALSE)</f>
        <v>23631</v>
      </c>
      <c r="P1130">
        <f>VLOOKUP($A1130,'Hospitalisation Details'!$A:$K,11,FALSE)</f>
        <v>58</v>
      </c>
      <c r="Q1130" t="str">
        <f>VLOOKUP($A1130,'Customer Names'!$A:$E,4,FALSE)</f>
        <v xml:space="preserve"> Thomas B.</v>
      </c>
    </row>
    <row r="1131" spans="1:17" x14ac:dyDescent="0.25">
      <c r="A1131" s="23" t="s">
        <v>1241</v>
      </c>
      <c r="B1131" s="48">
        <f>VLOOKUP($A1131,'Medical Examinations'!$A:$J,2,FALSE)</f>
        <v>31.78</v>
      </c>
      <c r="C1131" s="48">
        <f>VLOOKUP($A1131,'Medical Examinations'!$A:$J,3,FALSE)</f>
        <v>4.24</v>
      </c>
      <c r="D1131" s="23" t="str">
        <f>VLOOKUP($A1131,'Medical Examinations'!$A:$J,4,FALSE)</f>
        <v>yes</v>
      </c>
      <c r="E1131" s="23" t="str">
        <f>VLOOKUP($A1131,'Medical Examinations'!$A:$J,5,FALSE)</f>
        <v>No</v>
      </c>
      <c r="F1131" s="23" t="str">
        <f>VLOOKUP($A1131,'Medical Examinations'!$A:$J,6,FALSE)</f>
        <v>Yes</v>
      </c>
      <c r="G1131" s="23">
        <f>VLOOKUP($A1131,'Medical Examinations'!$A:$J,7,FALSE)</f>
        <v>1</v>
      </c>
      <c r="H1131" s="23" t="str">
        <f>VLOOKUP($A1131,'Medical Examinations'!$A:$J,8,FALSE)</f>
        <v>No</v>
      </c>
      <c r="I1131" s="23" t="str">
        <f>VLOOKUP($A1131,'Medical Examinations'!$A:$J,9,FALSE)</f>
        <v>Obesity</v>
      </c>
      <c r="J1131" s="23" t="str">
        <f>VLOOKUP($A1131,'Medical Examinations'!$A:$J,10,FALSE)</f>
        <v>Normal</v>
      </c>
      <c r="K1131">
        <f>VLOOKUP($A1131,'Hospitalisation Details'!$A:$K,6,FALSE)</f>
        <v>9931.9599999999991</v>
      </c>
      <c r="L1131" t="str">
        <f>VLOOKUP($A1131,'Hospitalisation Details'!$A:$K,7,FALSE)</f>
        <v>tier - 2</v>
      </c>
      <c r="M1131" t="str">
        <f>VLOOKUP($A1131,'Hospitalisation Details'!$A:$K,8,FALSE)</f>
        <v>tier - 2</v>
      </c>
      <c r="N1131" t="str">
        <f>VLOOKUP($A1131,'Hospitalisation Details'!$A:$K,9,FALSE)</f>
        <v>R1012</v>
      </c>
      <c r="O1131">
        <f>VLOOKUP($A1131,'Hospitalisation Details'!$A:$K,10,FALSE)</f>
        <v>30653</v>
      </c>
      <c r="P1131">
        <f>VLOOKUP($A1131,'Hospitalisation Details'!$A:$K,11,FALSE)</f>
        <v>39</v>
      </c>
      <c r="Q1131" t="str">
        <f>VLOOKUP($A1131,'Customer Names'!$A:$E,4,FALSE)</f>
        <v xml:space="preserve"> Katie</v>
      </c>
    </row>
    <row r="1132" spans="1:17" x14ac:dyDescent="0.25">
      <c r="A1132" s="26" t="s">
        <v>1240</v>
      </c>
      <c r="B1132" s="47">
        <f>VLOOKUP($A1132,'Medical Examinations'!$A:$J,2,FALSE)</f>
        <v>32.25</v>
      </c>
      <c r="C1132" s="47">
        <f>VLOOKUP($A1132,'Medical Examinations'!$A:$J,3,FALSE)</f>
        <v>5.36</v>
      </c>
      <c r="D1132" s="26" t="str">
        <f>VLOOKUP($A1132,'Medical Examinations'!$A:$J,4,FALSE)</f>
        <v>yes</v>
      </c>
      <c r="E1132" s="26" t="str">
        <f>VLOOKUP($A1132,'Medical Examinations'!$A:$J,5,FALSE)</f>
        <v>No</v>
      </c>
      <c r="F1132" s="26" t="str">
        <f>VLOOKUP($A1132,'Medical Examinations'!$A:$J,6,FALSE)</f>
        <v>No</v>
      </c>
      <c r="G1132" s="26">
        <f>VLOOKUP($A1132,'Medical Examinations'!$A:$J,7,FALSE)</f>
        <v>0</v>
      </c>
      <c r="H1132" s="26" t="str">
        <f>VLOOKUP($A1132,'Medical Examinations'!$A:$J,8,FALSE)</f>
        <v>No</v>
      </c>
      <c r="I1132" s="26" t="str">
        <f>VLOOKUP($A1132,'Medical Examinations'!$A:$J,9,FALSE)</f>
        <v>Obesity</v>
      </c>
      <c r="J1132" s="26" t="str">
        <f>VLOOKUP($A1132,'Medical Examinations'!$A:$J,10,FALSE)</f>
        <v>Normal</v>
      </c>
      <c r="K1132">
        <f>VLOOKUP($A1132,'Hospitalisation Details'!$A:$K,6,FALSE)</f>
        <v>9930.64</v>
      </c>
      <c r="L1132" t="str">
        <f>VLOOKUP($A1132,'Hospitalisation Details'!$A:$K,7,FALSE)</f>
        <v>tier - 2</v>
      </c>
      <c r="M1132" t="str">
        <f>VLOOKUP($A1132,'Hospitalisation Details'!$A:$K,8,FALSE)</f>
        <v>tier - 3</v>
      </c>
      <c r="N1132" t="str">
        <f>VLOOKUP($A1132,'Hospitalisation Details'!$A:$K,9,FALSE)</f>
        <v>R1025</v>
      </c>
      <c r="O1132">
        <f>VLOOKUP($A1132,'Hospitalisation Details'!$A:$K,10,FALSE)</f>
        <v>31278</v>
      </c>
      <c r="P1132">
        <f>VLOOKUP($A1132,'Hospitalisation Details'!$A:$K,11,FALSE)</f>
        <v>37</v>
      </c>
      <c r="Q1132" t="str">
        <f>VLOOKUP($A1132,'Customer Names'!$A:$E,4,FALSE)</f>
        <v xml:space="preserve"> Rachelle L</v>
      </c>
    </row>
    <row r="1133" spans="1:17" x14ac:dyDescent="0.25">
      <c r="A1133" s="23" t="s">
        <v>1239</v>
      </c>
      <c r="B1133" s="48">
        <f>VLOOKUP($A1133,'Medical Examinations'!$A:$J,2,FALSE)</f>
        <v>30.114999999999998</v>
      </c>
      <c r="C1133" s="48">
        <f>VLOOKUP($A1133,'Medical Examinations'!$A:$J,3,FALSE)</f>
        <v>4.99</v>
      </c>
      <c r="D1133" s="23" t="str">
        <f>VLOOKUP($A1133,'Medical Examinations'!$A:$J,4,FALSE)</f>
        <v>No</v>
      </c>
      <c r="E1133" s="23" t="str">
        <f>VLOOKUP($A1133,'Medical Examinations'!$A:$J,5,FALSE)</f>
        <v>No</v>
      </c>
      <c r="F1133" s="23" t="str">
        <f>VLOOKUP($A1133,'Medical Examinations'!$A:$J,6,FALSE)</f>
        <v>No</v>
      </c>
      <c r="G1133" s="23">
        <f>VLOOKUP($A1133,'Medical Examinations'!$A:$J,7,FALSE)</f>
        <v>2</v>
      </c>
      <c r="H1133" s="23" t="str">
        <f>VLOOKUP($A1133,'Medical Examinations'!$A:$J,8,FALSE)</f>
        <v>No</v>
      </c>
      <c r="I1133" s="23" t="str">
        <f>VLOOKUP($A1133,'Medical Examinations'!$A:$J,9,FALSE)</f>
        <v>Obesity</v>
      </c>
      <c r="J1133" s="23" t="str">
        <f>VLOOKUP($A1133,'Medical Examinations'!$A:$J,10,FALSE)</f>
        <v>Normal</v>
      </c>
      <c r="K1133">
        <f>VLOOKUP($A1133,'Hospitalisation Details'!$A:$K,6,FALSE)</f>
        <v>9910.36</v>
      </c>
      <c r="L1133" t="str">
        <f>VLOOKUP($A1133,'Hospitalisation Details'!$A:$K,7,FALSE)</f>
        <v>tier - 2</v>
      </c>
      <c r="M1133" t="str">
        <f>VLOOKUP($A1133,'Hospitalisation Details'!$A:$K,8,FALSE)</f>
        <v>tier - 3</v>
      </c>
      <c r="N1133" t="str">
        <f>VLOOKUP($A1133,'Hospitalisation Details'!$A:$K,9,FALSE)</f>
        <v>R1012</v>
      </c>
      <c r="O1133">
        <f>VLOOKUP($A1133,'Hospitalisation Details'!$A:$K,10,FALSE)</f>
        <v>26556</v>
      </c>
      <c r="P1133">
        <f>VLOOKUP($A1133,'Hospitalisation Details'!$A:$K,11,FALSE)</f>
        <v>50</v>
      </c>
      <c r="Q1133" t="str">
        <f>VLOOKUP($A1133,'Customer Names'!$A:$E,4,FALSE)</f>
        <v xml:space="preserve"> Colleen</v>
      </c>
    </row>
    <row r="1134" spans="1:17" x14ac:dyDescent="0.25">
      <c r="A1134" s="26" t="s">
        <v>1238</v>
      </c>
      <c r="B1134" s="47">
        <f>VLOOKUP($A1134,'Medical Examinations'!$A:$J,2,FALSE)</f>
        <v>22.41</v>
      </c>
      <c r="C1134" s="47">
        <f>VLOOKUP($A1134,'Medical Examinations'!$A:$J,3,FALSE)</f>
        <v>8.68</v>
      </c>
      <c r="D1134" s="26" t="str">
        <f>VLOOKUP($A1134,'Medical Examinations'!$A:$J,4,FALSE)</f>
        <v>No</v>
      </c>
      <c r="E1134" s="26" t="str">
        <f>VLOOKUP($A1134,'Medical Examinations'!$A:$J,5,FALSE)</f>
        <v>No</v>
      </c>
      <c r="F1134" s="26" t="str">
        <f>VLOOKUP($A1134,'Medical Examinations'!$A:$J,6,FALSE)</f>
        <v>No</v>
      </c>
      <c r="G1134" s="26">
        <f>VLOOKUP($A1134,'Medical Examinations'!$A:$J,7,FALSE)</f>
        <v>0</v>
      </c>
      <c r="H1134" s="26" t="str">
        <f>VLOOKUP($A1134,'Medical Examinations'!$A:$J,8,FALSE)</f>
        <v>No</v>
      </c>
      <c r="I1134" s="26" t="str">
        <f>VLOOKUP($A1134,'Medical Examinations'!$A:$J,9,FALSE)</f>
        <v>Normal Weight</v>
      </c>
      <c r="J1134" s="26" t="str">
        <f>VLOOKUP($A1134,'Medical Examinations'!$A:$J,10,FALSE)</f>
        <v>Diabetes</v>
      </c>
      <c r="K1134">
        <f>VLOOKUP($A1134,'Hospitalisation Details'!$A:$K,6,FALSE)</f>
        <v>9907.83</v>
      </c>
      <c r="L1134" t="str">
        <f>VLOOKUP($A1134,'Hospitalisation Details'!$A:$K,7,FALSE)</f>
        <v>tier - 3</v>
      </c>
      <c r="M1134" t="str">
        <f>VLOOKUP($A1134,'Hospitalisation Details'!$A:$K,8,FALSE)</f>
        <v>tier - 2</v>
      </c>
      <c r="N1134" t="str">
        <f>VLOOKUP($A1134,'Hospitalisation Details'!$A:$K,9,FALSE)</f>
        <v>R1013</v>
      </c>
      <c r="O1134">
        <f>VLOOKUP($A1134,'Hospitalisation Details'!$A:$K,10,FALSE)</f>
        <v>22875</v>
      </c>
      <c r="P1134">
        <f>VLOOKUP($A1134,'Hospitalisation Details'!$A:$K,11,FALSE)</f>
        <v>60</v>
      </c>
      <c r="Q1134" t="str">
        <f>VLOOKUP($A1134,'Customer Names'!$A:$E,4,FALSE)</f>
        <v xml:space="preserve"> Gregory A</v>
      </c>
    </row>
    <row r="1135" spans="1:17" x14ac:dyDescent="0.25">
      <c r="A1135" s="23" t="s">
        <v>1237</v>
      </c>
      <c r="B1135" s="48">
        <f>VLOOKUP($A1135,'Medical Examinations'!$A:$J,2,FALSE)</f>
        <v>45.72</v>
      </c>
      <c r="C1135" s="48">
        <f>VLOOKUP($A1135,'Medical Examinations'!$A:$J,3,FALSE)</f>
        <v>4.2300000000000004</v>
      </c>
      <c r="D1135" s="23" t="str">
        <f>VLOOKUP($A1135,'Medical Examinations'!$A:$J,4,FALSE)</f>
        <v>yes</v>
      </c>
      <c r="E1135" s="23" t="str">
        <f>VLOOKUP($A1135,'Medical Examinations'!$A:$J,5,FALSE)</f>
        <v>No</v>
      </c>
      <c r="F1135" s="23" t="str">
        <f>VLOOKUP($A1135,'Medical Examinations'!$A:$J,6,FALSE)</f>
        <v>No</v>
      </c>
      <c r="G1135" s="23">
        <f>VLOOKUP($A1135,'Medical Examinations'!$A:$J,7,FALSE)</f>
        <v>0</v>
      </c>
      <c r="H1135" s="23" t="str">
        <f>VLOOKUP($A1135,'Medical Examinations'!$A:$J,8,FALSE)</f>
        <v>No</v>
      </c>
      <c r="I1135" s="23" t="str">
        <f>VLOOKUP($A1135,'Medical Examinations'!$A:$J,9,FALSE)</f>
        <v>Obesity</v>
      </c>
      <c r="J1135" s="23" t="str">
        <f>VLOOKUP($A1135,'Medical Examinations'!$A:$J,10,FALSE)</f>
        <v>Normal</v>
      </c>
      <c r="K1135">
        <f>VLOOKUP($A1135,'Hospitalisation Details'!$A:$K,6,FALSE)</f>
        <v>9894.69</v>
      </c>
      <c r="L1135" t="str">
        <f>VLOOKUP($A1135,'Hospitalisation Details'!$A:$K,7,FALSE)</f>
        <v>tier - 2</v>
      </c>
      <c r="M1135" t="str">
        <f>VLOOKUP($A1135,'Hospitalisation Details'!$A:$K,8,FALSE)</f>
        <v>tier - 3</v>
      </c>
      <c r="N1135" t="str">
        <f>VLOOKUP($A1135,'Hospitalisation Details'!$A:$K,9,FALSE)</f>
        <v>R1012</v>
      </c>
      <c r="O1135">
        <f>VLOOKUP($A1135,'Hospitalisation Details'!$A:$K,10,FALSE)</f>
        <v>35254</v>
      </c>
      <c r="P1135">
        <f>VLOOKUP($A1135,'Hospitalisation Details'!$A:$K,11,FALSE)</f>
        <v>26</v>
      </c>
      <c r="Q1135" t="str">
        <f>VLOOKUP($A1135,'Customer Names'!$A:$E,4,FALSE)</f>
        <v xml:space="preserve"> Lara</v>
      </c>
    </row>
    <row r="1136" spans="1:17" x14ac:dyDescent="0.25">
      <c r="A1136" s="26" t="s">
        <v>1236</v>
      </c>
      <c r="B1136" s="47">
        <f>VLOOKUP($A1136,'Medical Examinations'!$A:$J,2,FALSE)</f>
        <v>25</v>
      </c>
      <c r="C1136" s="47">
        <f>VLOOKUP($A1136,'Medical Examinations'!$A:$J,3,FALSE)</f>
        <v>5.32</v>
      </c>
      <c r="D1136" s="26" t="str">
        <f>VLOOKUP($A1136,'Medical Examinations'!$A:$J,4,FALSE)</f>
        <v>yes</v>
      </c>
      <c r="E1136" s="26" t="str">
        <f>VLOOKUP($A1136,'Medical Examinations'!$A:$J,5,FALSE)</f>
        <v>No</v>
      </c>
      <c r="F1136" s="26" t="str">
        <f>VLOOKUP($A1136,'Medical Examinations'!$A:$J,6,FALSE)</f>
        <v>No</v>
      </c>
      <c r="G1136" s="26">
        <f>VLOOKUP($A1136,'Medical Examinations'!$A:$J,7,FALSE)</f>
        <v>2</v>
      </c>
      <c r="H1136" s="26" t="str">
        <f>VLOOKUP($A1136,'Medical Examinations'!$A:$J,8,FALSE)</f>
        <v>No</v>
      </c>
      <c r="I1136" s="26" t="str">
        <f>VLOOKUP($A1136,'Medical Examinations'!$A:$J,9,FALSE)</f>
        <v>Overweight</v>
      </c>
      <c r="J1136" s="26" t="str">
        <f>VLOOKUP($A1136,'Medical Examinations'!$A:$J,10,FALSE)</f>
        <v>Normal</v>
      </c>
      <c r="K1136">
        <f>VLOOKUP($A1136,'Hospitalisation Details'!$A:$K,6,FALSE)</f>
        <v>9890.23</v>
      </c>
      <c r="L1136" t="str">
        <f>VLOOKUP($A1136,'Hospitalisation Details'!$A:$K,7,FALSE)</f>
        <v>tier - 3</v>
      </c>
      <c r="M1136" t="str">
        <f>VLOOKUP($A1136,'Hospitalisation Details'!$A:$K,8,FALSE)</f>
        <v>tier - 3</v>
      </c>
      <c r="N1136" t="str">
        <f>VLOOKUP($A1136,'Hospitalisation Details'!$A:$K,9,FALSE)</f>
        <v>R1013</v>
      </c>
      <c r="O1136">
        <f>VLOOKUP($A1136,'Hospitalisation Details'!$A:$K,10,FALSE)</f>
        <v>24416</v>
      </c>
      <c r="P1136">
        <f>VLOOKUP($A1136,'Hospitalisation Details'!$A:$K,11,FALSE)</f>
        <v>56</v>
      </c>
      <c r="Q1136" t="str">
        <f>VLOOKUP($A1136,'Customer Names'!$A:$E,4,FALSE)</f>
        <v xml:space="preserve"> Megan</v>
      </c>
    </row>
    <row r="1137" spans="1:17" x14ac:dyDescent="0.25">
      <c r="A1137" s="23" t="s">
        <v>1235</v>
      </c>
      <c r="B1137" s="48">
        <f>VLOOKUP($A1137,'Medical Examinations'!$A:$J,2,FALSE)</f>
        <v>39.5</v>
      </c>
      <c r="C1137" s="48">
        <f>VLOOKUP($A1137,'Medical Examinations'!$A:$J,3,FALSE)</f>
        <v>6.66</v>
      </c>
      <c r="D1137" s="23" t="str">
        <f>VLOOKUP($A1137,'Medical Examinations'!$A:$J,4,FALSE)</f>
        <v>No</v>
      </c>
      <c r="E1137" s="23" t="str">
        <f>VLOOKUP($A1137,'Medical Examinations'!$A:$J,5,FALSE)</f>
        <v>No</v>
      </c>
      <c r="F1137" s="23" t="str">
        <f>VLOOKUP($A1137,'Medical Examinations'!$A:$J,6,FALSE)</f>
        <v>No</v>
      </c>
      <c r="G1137" s="23">
        <f>VLOOKUP($A1137,'Medical Examinations'!$A:$J,7,FALSE)</f>
        <v>0</v>
      </c>
      <c r="H1137" s="23" t="str">
        <f>VLOOKUP($A1137,'Medical Examinations'!$A:$J,8,FALSE)</f>
        <v>No</v>
      </c>
      <c r="I1137" s="23" t="str">
        <f>VLOOKUP($A1137,'Medical Examinations'!$A:$J,9,FALSE)</f>
        <v>Obesity</v>
      </c>
      <c r="J1137" s="23" t="str">
        <f>VLOOKUP($A1137,'Medical Examinations'!$A:$J,10,FALSE)</f>
        <v>Diabetes</v>
      </c>
      <c r="K1137">
        <f>VLOOKUP($A1137,'Hospitalisation Details'!$A:$K,6,FALSE)</f>
        <v>9880.07</v>
      </c>
      <c r="L1137" t="str">
        <f>VLOOKUP($A1137,'Hospitalisation Details'!$A:$K,7,FALSE)</f>
        <v>tier - 2</v>
      </c>
      <c r="M1137" t="str">
        <f>VLOOKUP($A1137,'Hospitalisation Details'!$A:$K,8,FALSE)</f>
        <v>tier - 3</v>
      </c>
      <c r="N1137" t="str">
        <f>VLOOKUP($A1137,'Hospitalisation Details'!$A:$K,9,FALSE)</f>
        <v>R1011</v>
      </c>
      <c r="O1137">
        <f>VLOOKUP($A1137,'Hospitalisation Details'!$A:$K,10,FALSE)</f>
        <v>26245</v>
      </c>
      <c r="P1137">
        <f>VLOOKUP($A1137,'Hospitalisation Details'!$A:$K,11,FALSE)</f>
        <v>51</v>
      </c>
      <c r="Q1137" t="str">
        <f>VLOOKUP($A1137,'Customer Names'!$A:$E,4,FALSE)</f>
        <v xml:space="preserve"> Sara</v>
      </c>
    </row>
    <row r="1138" spans="1:17" x14ac:dyDescent="0.25">
      <c r="A1138" s="26" t="s">
        <v>1234</v>
      </c>
      <c r="B1138" s="47">
        <f>VLOOKUP($A1138,'Medical Examinations'!$A:$J,2,FALSE)</f>
        <v>37.729999999999997</v>
      </c>
      <c r="C1138" s="47">
        <f>VLOOKUP($A1138,'Medical Examinations'!$A:$J,3,FALSE)</f>
        <v>7.4</v>
      </c>
      <c r="D1138" s="26" t="str">
        <f>VLOOKUP($A1138,'Medical Examinations'!$A:$J,4,FALSE)</f>
        <v>No</v>
      </c>
      <c r="E1138" s="26" t="str">
        <f>VLOOKUP($A1138,'Medical Examinations'!$A:$J,5,FALSE)</f>
        <v>No</v>
      </c>
      <c r="F1138" s="26" t="str">
        <f>VLOOKUP($A1138,'Medical Examinations'!$A:$J,6,FALSE)</f>
        <v>No</v>
      </c>
      <c r="G1138" s="26">
        <f>VLOOKUP($A1138,'Medical Examinations'!$A:$J,7,FALSE)</f>
        <v>0</v>
      </c>
      <c r="H1138" s="26" t="str">
        <f>VLOOKUP($A1138,'Medical Examinations'!$A:$J,8,FALSE)</f>
        <v>No</v>
      </c>
      <c r="I1138" s="26" t="str">
        <f>VLOOKUP($A1138,'Medical Examinations'!$A:$J,9,FALSE)</f>
        <v>Obesity</v>
      </c>
      <c r="J1138" s="26" t="str">
        <f>VLOOKUP($A1138,'Medical Examinations'!$A:$J,10,FALSE)</f>
        <v>Diabetes</v>
      </c>
      <c r="K1138">
        <f>VLOOKUP($A1138,'Hospitalisation Details'!$A:$K,6,FALSE)</f>
        <v>9877.61</v>
      </c>
      <c r="L1138" t="str">
        <f>VLOOKUP($A1138,'Hospitalisation Details'!$A:$K,7,FALSE)</f>
        <v>tier - 2</v>
      </c>
      <c r="M1138" t="str">
        <f>VLOOKUP($A1138,'Hospitalisation Details'!$A:$K,8,FALSE)</f>
        <v>tier - 1</v>
      </c>
      <c r="N1138" t="str">
        <f>VLOOKUP($A1138,'Hospitalisation Details'!$A:$K,9,FALSE)</f>
        <v>R1013</v>
      </c>
      <c r="O1138">
        <f>VLOOKUP($A1138,'Hospitalisation Details'!$A:$K,10,FALSE)</f>
        <v>26209</v>
      </c>
      <c r="P1138">
        <f>VLOOKUP($A1138,'Hospitalisation Details'!$A:$K,11,FALSE)</f>
        <v>51</v>
      </c>
      <c r="Q1138" t="str">
        <f>VLOOKUP($A1138,'Customer Names'!$A:$E,4,FALSE)</f>
        <v xml:space="preserve"> Lucie J.</v>
      </c>
    </row>
    <row r="1139" spans="1:17" x14ac:dyDescent="0.25">
      <c r="A1139" s="23" t="s">
        <v>1233</v>
      </c>
      <c r="B1139" s="48">
        <f>VLOOKUP($A1139,'Medical Examinations'!$A:$J,2,FALSE)</f>
        <v>40.659999999999997</v>
      </c>
      <c r="C1139" s="48">
        <f>VLOOKUP($A1139,'Medical Examinations'!$A:$J,3,FALSE)</f>
        <v>10.08</v>
      </c>
      <c r="D1139" s="23" t="str">
        <f>VLOOKUP($A1139,'Medical Examinations'!$A:$J,4,FALSE)</f>
        <v>No</v>
      </c>
      <c r="E1139" s="23" t="str">
        <f>VLOOKUP($A1139,'Medical Examinations'!$A:$J,5,FALSE)</f>
        <v>No</v>
      </c>
      <c r="F1139" s="23" t="str">
        <f>VLOOKUP($A1139,'Medical Examinations'!$A:$J,6,FALSE)</f>
        <v>No</v>
      </c>
      <c r="G1139" s="23">
        <f>VLOOKUP($A1139,'Medical Examinations'!$A:$J,7,FALSE)</f>
        <v>0</v>
      </c>
      <c r="H1139" s="23" t="str">
        <f>VLOOKUP($A1139,'Medical Examinations'!$A:$J,8,FALSE)</f>
        <v>No</v>
      </c>
      <c r="I1139" s="23" t="str">
        <f>VLOOKUP($A1139,'Medical Examinations'!$A:$J,9,FALSE)</f>
        <v>Obesity</v>
      </c>
      <c r="J1139" s="23" t="str">
        <f>VLOOKUP($A1139,'Medical Examinations'!$A:$J,10,FALSE)</f>
        <v>Diabetes</v>
      </c>
      <c r="K1139">
        <f>VLOOKUP($A1139,'Hospitalisation Details'!$A:$K,6,FALSE)</f>
        <v>9875.68</v>
      </c>
      <c r="L1139" t="str">
        <f>VLOOKUP($A1139,'Hospitalisation Details'!$A:$K,7,FALSE)</f>
        <v>tier - 2</v>
      </c>
      <c r="M1139" t="str">
        <f>VLOOKUP($A1139,'Hospitalisation Details'!$A:$K,8,FALSE)</f>
        <v>tier - 3</v>
      </c>
      <c r="N1139" t="str">
        <f>VLOOKUP($A1139,'Hospitalisation Details'!$A:$K,9,FALSE)</f>
        <v>R1024</v>
      </c>
      <c r="O1139">
        <f>VLOOKUP($A1139,'Hospitalisation Details'!$A:$K,10,FALSE)</f>
        <v>26117</v>
      </c>
      <c r="P1139">
        <f>VLOOKUP($A1139,'Hospitalisation Details'!$A:$K,11,FALSE)</f>
        <v>51</v>
      </c>
      <c r="Q1139" t="str">
        <f>VLOOKUP($A1139,'Customer Names'!$A:$E,4,FALSE)</f>
        <v xml:space="preserve"> Elizabeth S.</v>
      </c>
    </row>
    <row r="1140" spans="1:17" x14ac:dyDescent="0.25">
      <c r="A1140" s="26" t="s">
        <v>1232</v>
      </c>
      <c r="B1140" s="47">
        <f>VLOOKUP($A1140,'Medical Examinations'!$A:$J,2,FALSE)</f>
        <v>34.200000000000003</v>
      </c>
      <c r="C1140" s="47">
        <f>VLOOKUP($A1140,'Medical Examinations'!$A:$J,3,FALSE)</f>
        <v>8.58</v>
      </c>
      <c r="D1140" s="26" t="str">
        <f>VLOOKUP($A1140,'Medical Examinations'!$A:$J,4,FALSE)</f>
        <v>No</v>
      </c>
      <c r="E1140" s="26" t="str">
        <f>VLOOKUP($A1140,'Medical Examinations'!$A:$J,5,FALSE)</f>
        <v>No</v>
      </c>
      <c r="F1140" s="26" t="str">
        <f>VLOOKUP($A1140,'Medical Examinations'!$A:$J,6,FALSE)</f>
        <v>No</v>
      </c>
      <c r="G1140" s="26">
        <f>VLOOKUP($A1140,'Medical Examinations'!$A:$J,7,FALSE)</f>
        <v>0</v>
      </c>
      <c r="H1140" s="26" t="str">
        <f>VLOOKUP($A1140,'Medical Examinations'!$A:$J,8,FALSE)</f>
        <v>No</v>
      </c>
      <c r="I1140" s="26" t="str">
        <f>VLOOKUP($A1140,'Medical Examinations'!$A:$J,9,FALSE)</f>
        <v>Obesity</v>
      </c>
      <c r="J1140" s="26" t="str">
        <f>VLOOKUP($A1140,'Medical Examinations'!$A:$J,10,FALSE)</f>
        <v>Diabetes</v>
      </c>
      <c r="K1140">
        <f>VLOOKUP($A1140,'Hospitalisation Details'!$A:$K,6,FALSE)</f>
        <v>9872.7000000000007</v>
      </c>
      <c r="L1140" t="str">
        <f>VLOOKUP($A1140,'Hospitalisation Details'!$A:$K,7,FALSE)</f>
        <v>tier - 2</v>
      </c>
      <c r="M1140" t="str">
        <f>VLOOKUP($A1140,'Hospitalisation Details'!$A:$K,8,FALSE)</f>
        <v>tier - 2</v>
      </c>
      <c r="N1140" t="str">
        <f>VLOOKUP($A1140,'Hospitalisation Details'!$A:$K,9,FALSE)</f>
        <v>R1011</v>
      </c>
      <c r="O1140">
        <f>VLOOKUP($A1140,'Hospitalisation Details'!$A:$K,10,FALSE)</f>
        <v>26289</v>
      </c>
      <c r="P1140">
        <f>VLOOKUP($A1140,'Hospitalisation Details'!$A:$K,11,FALSE)</f>
        <v>51</v>
      </c>
      <c r="Q1140" t="str">
        <f>VLOOKUP($A1140,'Customer Names'!$A:$E,4,FALSE)</f>
        <v xml:space="preserve"> Carma S</v>
      </c>
    </row>
    <row r="1141" spans="1:17" x14ac:dyDescent="0.25">
      <c r="A1141" s="23" t="s">
        <v>1231</v>
      </c>
      <c r="B1141" s="48">
        <f>VLOOKUP($A1141,'Medical Examinations'!$A:$J,2,FALSE)</f>
        <v>46.51</v>
      </c>
      <c r="C1141" s="48">
        <f>VLOOKUP($A1141,'Medical Examinations'!$A:$J,3,FALSE)</f>
        <v>5.84</v>
      </c>
      <c r="D1141" s="23" t="str">
        <f>VLOOKUP($A1141,'Medical Examinations'!$A:$J,4,FALSE)</f>
        <v>No</v>
      </c>
      <c r="E1141" s="23" t="str">
        <f>VLOOKUP($A1141,'Medical Examinations'!$A:$J,5,FALSE)</f>
        <v>No</v>
      </c>
      <c r="F1141" s="23" t="str">
        <f>VLOOKUP($A1141,'Medical Examinations'!$A:$J,6,FALSE)</f>
        <v>No</v>
      </c>
      <c r="G1141" s="23">
        <f>VLOOKUP($A1141,'Medical Examinations'!$A:$J,7,FALSE)</f>
        <v>1</v>
      </c>
      <c r="H1141" s="23" t="str">
        <f>VLOOKUP($A1141,'Medical Examinations'!$A:$J,8,FALSE)</f>
        <v>No</v>
      </c>
      <c r="I1141" s="23" t="str">
        <f>VLOOKUP($A1141,'Medical Examinations'!$A:$J,9,FALSE)</f>
        <v>Obesity</v>
      </c>
      <c r="J1141" s="23" t="str">
        <f>VLOOKUP($A1141,'Medical Examinations'!$A:$J,10,FALSE)</f>
        <v>Prediabetes</v>
      </c>
      <c r="K1141">
        <f>VLOOKUP($A1141,'Hospitalisation Details'!$A:$K,6,FALSE)</f>
        <v>9870.59</v>
      </c>
      <c r="L1141" t="str">
        <f>VLOOKUP($A1141,'Hospitalisation Details'!$A:$K,7,FALSE)</f>
        <v>tier - 2</v>
      </c>
      <c r="M1141" t="str">
        <f>VLOOKUP($A1141,'Hospitalisation Details'!$A:$K,8,FALSE)</f>
        <v>tier - 2</v>
      </c>
      <c r="N1141" t="str">
        <f>VLOOKUP($A1141,'Hospitalisation Details'!$A:$K,9,FALSE)</f>
        <v>R1023</v>
      </c>
      <c r="O1141">
        <f>VLOOKUP($A1141,'Hospitalisation Details'!$A:$K,10,FALSE)</f>
        <v>35982</v>
      </c>
      <c r="P1141">
        <f>VLOOKUP($A1141,'Hospitalisation Details'!$A:$K,11,FALSE)</f>
        <v>24</v>
      </c>
      <c r="Q1141" t="str">
        <f>VLOOKUP($A1141,'Customer Names'!$A:$E,4,FALSE)</f>
        <v xml:space="preserve"> Ryan</v>
      </c>
    </row>
    <row r="1142" spans="1:17" x14ac:dyDescent="0.25">
      <c r="A1142" s="26" t="s">
        <v>1230</v>
      </c>
      <c r="B1142" s="47">
        <f>VLOOKUP($A1142,'Medical Examinations'!$A:$J,2,FALSE)</f>
        <v>28.88</v>
      </c>
      <c r="C1142" s="47">
        <f>VLOOKUP($A1142,'Medical Examinations'!$A:$J,3,FALSE)</f>
        <v>4.8600000000000003</v>
      </c>
      <c r="D1142" s="26" t="str">
        <f>VLOOKUP($A1142,'Medical Examinations'!$A:$J,4,FALSE)</f>
        <v>yes</v>
      </c>
      <c r="E1142" s="26" t="str">
        <f>VLOOKUP($A1142,'Medical Examinations'!$A:$J,5,FALSE)</f>
        <v>No</v>
      </c>
      <c r="F1142" s="26" t="str">
        <f>VLOOKUP($A1142,'Medical Examinations'!$A:$J,6,FALSE)</f>
        <v>Yes</v>
      </c>
      <c r="G1142" s="26">
        <f>VLOOKUP($A1142,'Medical Examinations'!$A:$J,7,FALSE)</f>
        <v>1</v>
      </c>
      <c r="H1142" s="26" t="str">
        <f>VLOOKUP($A1142,'Medical Examinations'!$A:$J,8,FALSE)</f>
        <v>No</v>
      </c>
      <c r="I1142" s="26" t="str">
        <f>VLOOKUP($A1142,'Medical Examinations'!$A:$J,9,FALSE)</f>
        <v>Overweight</v>
      </c>
      <c r="J1142" s="26" t="str">
        <f>VLOOKUP($A1142,'Medical Examinations'!$A:$J,10,FALSE)</f>
        <v>Normal</v>
      </c>
      <c r="K1142">
        <f>VLOOKUP($A1142,'Hospitalisation Details'!$A:$K,6,FALSE)</f>
        <v>9869.81</v>
      </c>
      <c r="L1142" t="str">
        <f>VLOOKUP($A1142,'Hospitalisation Details'!$A:$K,7,FALSE)</f>
        <v>tier - 3</v>
      </c>
      <c r="M1142" t="str">
        <f>VLOOKUP($A1142,'Hospitalisation Details'!$A:$K,8,FALSE)</f>
        <v>tier - 3</v>
      </c>
      <c r="N1142" t="str">
        <f>VLOOKUP($A1142,'Hospitalisation Details'!$A:$K,9,FALSE)</f>
        <v>R1012</v>
      </c>
      <c r="O1142">
        <f>VLOOKUP($A1142,'Hospitalisation Details'!$A:$K,10,FALSE)</f>
        <v>25428</v>
      </c>
      <c r="P1142">
        <f>VLOOKUP($A1142,'Hospitalisation Details'!$A:$K,11,FALSE)</f>
        <v>53</v>
      </c>
      <c r="Q1142" t="str">
        <f>VLOOKUP($A1142,'Customer Names'!$A:$E,4,FALSE)</f>
        <v xml:space="preserve"> Daniel</v>
      </c>
    </row>
    <row r="1143" spans="1:17" x14ac:dyDescent="0.25">
      <c r="A1143" s="23" t="s">
        <v>1229</v>
      </c>
      <c r="B1143" s="48">
        <f>VLOOKUP($A1143,'Medical Examinations'!$A:$J,2,FALSE)</f>
        <v>33.914999999999999</v>
      </c>
      <c r="C1143" s="48">
        <f>VLOOKUP($A1143,'Medical Examinations'!$A:$J,3,FALSE)</f>
        <v>11.52</v>
      </c>
      <c r="D1143" s="23" t="str">
        <f>VLOOKUP($A1143,'Medical Examinations'!$A:$J,4,FALSE)</f>
        <v>No</v>
      </c>
      <c r="E1143" s="23" t="str">
        <f>VLOOKUP($A1143,'Medical Examinations'!$A:$J,5,FALSE)</f>
        <v>No</v>
      </c>
      <c r="F1143" s="23" t="str">
        <f>VLOOKUP($A1143,'Medical Examinations'!$A:$J,6,FALSE)</f>
        <v>No</v>
      </c>
      <c r="G1143" s="23">
        <f>VLOOKUP($A1143,'Medical Examinations'!$A:$J,7,FALSE)</f>
        <v>0</v>
      </c>
      <c r="H1143" s="23" t="str">
        <f>VLOOKUP($A1143,'Medical Examinations'!$A:$J,8,FALSE)</f>
        <v>No</v>
      </c>
      <c r="I1143" s="23" t="str">
        <f>VLOOKUP($A1143,'Medical Examinations'!$A:$J,9,FALSE)</f>
        <v>Obesity</v>
      </c>
      <c r="J1143" s="23" t="str">
        <f>VLOOKUP($A1143,'Medical Examinations'!$A:$J,10,FALSE)</f>
        <v>Diabetes</v>
      </c>
      <c r="K1143">
        <f>VLOOKUP($A1143,'Hospitalisation Details'!$A:$K,6,FALSE)</f>
        <v>9866.2999999999993</v>
      </c>
      <c r="L1143" t="str">
        <f>VLOOKUP($A1143,'Hospitalisation Details'!$A:$K,7,FALSE)</f>
        <v>tier - 2</v>
      </c>
      <c r="M1143" t="str">
        <f>VLOOKUP($A1143,'Hospitalisation Details'!$A:$K,8,FALSE)</f>
        <v>tier - 3</v>
      </c>
      <c r="N1143" t="str">
        <f>VLOOKUP($A1143,'Hospitalisation Details'!$A:$K,9,FALSE)</f>
        <v>R1024</v>
      </c>
      <c r="O1143">
        <f>VLOOKUP($A1143,'Hospitalisation Details'!$A:$K,10,FALSE)</f>
        <v>26246</v>
      </c>
      <c r="P1143">
        <f>VLOOKUP($A1143,'Hospitalisation Details'!$A:$K,11,FALSE)</f>
        <v>51</v>
      </c>
      <c r="Q1143" t="str">
        <f>VLOOKUP($A1143,'Customer Names'!$A:$E,4,FALSE)</f>
        <v xml:space="preserve"> Sarah</v>
      </c>
    </row>
    <row r="1144" spans="1:17" x14ac:dyDescent="0.25">
      <c r="A1144" s="26" t="s">
        <v>1228</v>
      </c>
      <c r="B1144" s="47">
        <f>VLOOKUP($A1144,'Medical Examinations'!$A:$J,2,FALSE)</f>
        <v>24.32</v>
      </c>
      <c r="C1144" s="47">
        <f>VLOOKUP($A1144,'Medical Examinations'!$A:$J,3,FALSE)</f>
        <v>6.15</v>
      </c>
      <c r="D1144" s="26" t="str">
        <f>VLOOKUP($A1144,'Medical Examinations'!$A:$J,4,FALSE)</f>
        <v>yes</v>
      </c>
      <c r="E1144" s="26" t="str">
        <f>VLOOKUP($A1144,'Medical Examinations'!$A:$J,5,FALSE)</f>
        <v>No</v>
      </c>
      <c r="F1144" s="26" t="str">
        <f>VLOOKUP($A1144,'Medical Examinations'!$A:$J,6,FALSE)</f>
        <v>Yes</v>
      </c>
      <c r="G1144" s="26">
        <f>VLOOKUP($A1144,'Medical Examinations'!$A:$J,7,FALSE)</f>
        <v>1</v>
      </c>
      <c r="H1144" s="26" t="str">
        <f>VLOOKUP($A1144,'Medical Examinations'!$A:$J,8,FALSE)</f>
        <v>No</v>
      </c>
      <c r="I1144" s="26" t="str">
        <f>VLOOKUP($A1144,'Medical Examinations'!$A:$J,9,FALSE)</f>
        <v>Normal Weight</v>
      </c>
      <c r="J1144" s="26" t="str">
        <f>VLOOKUP($A1144,'Medical Examinations'!$A:$J,10,FALSE)</f>
        <v>Prediabetes</v>
      </c>
      <c r="K1144">
        <f>VLOOKUP($A1144,'Hospitalisation Details'!$A:$K,6,FALSE)</f>
        <v>9863.4699999999993</v>
      </c>
      <c r="L1144" t="str">
        <f>VLOOKUP($A1144,'Hospitalisation Details'!$A:$K,7,FALSE)</f>
        <v>tier - 3</v>
      </c>
      <c r="M1144" t="str">
        <f>VLOOKUP($A1144,'Hospitalisation Details'!$A:$K,8,FALSE)</f>
        <v>tier - 3</v>
      </c>
      <c r="N1144" t="str">
        <f>VLOOKUP($A1144,'Hospitalisation Details'!$A:$K,9,FALSE)</f>
        <v>R1012</v>
      </c>
      <c r="O1144">
        <f>VLOOKUP($A1144,'Hospitalisation Details'!$A:$K,10,FALSE)</f>
        <v>25496</v>
      </c>
      <c r="P1144">
        <f>VLOOKUP($A1144,'Hospitalisation Details'!$A:$K,11,FALSE)</f>
        <v>53</v>
      </c>
      <c r="Q1144" t="str">
        <f>VLOOKUP($A1144,'Customer Names'!$A:$E,4,FALSE)</f>
        <v xml:space="preserve"> Matthew J</v>
      </c>
    </row>
    <row r="1145" spans="1:17" x14ac:dyDescent="0.25">
      <c r="A1145" s="23" t="s">
        <v>1227</v>
      </c>
      <c r="B1145" s="48">
        <f>VLOOKUP($A1145,'Medical Examinations'!$A:$J,2,FALSE)</f>
        <v>25.8</v>
      </c>
      <c r="C1145" s="48">
        <f>VLOOKUP($A1145,'Medical Examinations'!$A:$J,3,FALSE)</f>
        <v>9.94</v>
      </c>
      <c r="D1145" s="23" t="str">
        <f>VLOOKUP($A1145,'Medical Examinations'!$A:$J,4,FALSE)</f>
        <v>No</v>
      </c>
      <c r="E1145" s="23" t="str">
        <f>VLOOKUP($A1145,'Medical Examinations'!$A:$J,5,FALSE)</f>
        <v>No</v>
      </c>
      <c r="F1145" s="23" t="str">
        <f>VLOOKUP($A1145,'Medical Examinations'!$A:$J,6,FALSE)</f>
        <v>No</v>
      </c>
      <c r="G1145" s="23">
        <f>VLOOKUP($A1145,'Medical Examinations'!$A:$J,7,FALSE)</f>
        <v>0</v>
      </c>
      <c r="H1145" s="23" t="str">
        <f>VLOOKUP($A1145,'Medical Examinations'!$A:$J,8,FALSE)</f>
        <v>No</v>
      </c>
      <c r="I1145" s="23" t="str">
        <f>VLOOKUP($A1145,'Medical Examinations'!$A:$J,9,FALSE)</f>
        <v>Overweight</v>
      </c>
      <c r="J1145" s="23" t="str">
        <f>VLOOKUP($A1145,'Medical Examinations'!$A:$J,10,FALSE)</f>
        <v>Diabetes</v>
      </c>
      <c r="K1145">
        <f>VLOOKUP($A1145,'Hospitalisation Details'!$A:$K,6,FALSE)</f>
        <v>9861.0300000000007</v>
      </c>
      <c r="L1145" t="str">
        <f>VLOOKUP($A1145,'Hospitalisation Details'!$A:$K,7,FALSE)</f>
        <v>tier - 2</v>
      </c>
      <c r="M1145" t="str">
        <f>VLOOKUP($A1145,'Hospitalisation Details'!$A:$K,8,FALSE)</f>
        <v>tier - 2</v>
      </c>
      <c r="N1145" t="str">
        <f>VLOOKUP($A1145,'Hospitalisation Details'!$A:$K,9,FALSE)</f>
        <v>R1011</v>
      </c>
      <c r="O1145">
        <f>VLOOKUP($A1145,'Hospitalisation Details'!$A:$K,10,FALSE)</f>
        <v>26131</v>
      </c>
      <c r="P1145">
        <f>VLOOKUP($A1145,'Hospitalisation Details'!$A:$K,11,FALSE)</f>
        <v>51</v>
      </c>
      <c r="Q1145" t="str">
        <f>VLOOKUP($A1145,'Customer Names'!$A:$E,4,FALSE)</f>
        <v xml:space="preserve"> Francesca</v>
      </c>
    </row>
    <row r="1146" spans="1:17" x14ac:dyDescent="0.25">
      <c r="A1146" s="26" t="s">
        <v>1226</v>
      </c>
      <c r="B1146" s="47">
        <f>VLOOKUP($A1146,'Medical Examinations'!$A:$J,2,FALSE)</f>
        <v>21.56</v>
      </c>
      <c r="C1146" s="47">
        <f>VLOOKUP($A1146,'Medical Examinations'!$A:$J,3,FALSE)</f>
        <v>10.56</v>
      </c>
      <c r="D1146" s="26" t="str">
        <f>VLOOKUP($A1146,'Medical Examinations'!$A:$J,4,FALSE)</f>
        <v>No</v>
      </c>
      <c r="E1146" s="26" t="str">
        <f>VLOOKUP($A1146,'Medical Examinations'!$A:$J,5,FALSE)</f>
        <v>No</v>
      </c>
      <c r="F1146" s="26" t="str">
        <f>VLOOKUP($A1146,'Medical Examinations'!$A:$J,6,FALSE)</f>
        <v>No</v>
      </c>
      <c r="G1146" s="26">
        <f>VLOOKUP($A1146,'Medical Examinations'!$A:$J,7,FALSE)</f>
        <v>0</v>
      </c>
      <c r="H1146" s="26" t="str">
        <f>VLOOKUP($A1146,'Medical Examinations'!$A:$J,8,FALSE)</f>
        <v>No</v>
      </c>
      <c r="I1146" s="26" t="str">
        <f>VLOOKUP($A1146,'Medical Examinations'!$A:$J,9,FALSE)</f>
        <v>Normal Weight</v>
      </c>
      <c r="J1146" s="26" t="str">
        <f>VLOOKUP($A1146,'Medical Examinations'!$A:$J,10,FALSE)</f>
        <v>Diabetes</v>
      </c>
      <c r="K1146">
        <f>VLOOKUP($A1146,'Hospitalisation Details'!$A:$K,6,FALSE)</f>
        <v>9855.1299999999992</v>
      </c>
      <c r="L1146" t="str">
        <f>VLOOKUP($A1146,'Hospitalisation Details'!$A:$K,7,FALSE)</f>
        <v>tier - 2</v>
      </c>
      <c r="M1146" t="str">
        <f>VLOOKUP($A1146,'Hospitalisation Details'!$A:$K,8,FALSE)</f>
        <v>tier - 3</v>
      </c>
      <c r="N1146" t="str">
        <f>VLOOKUP($A1146,'Hospitalisation Details'!$A:$K,9,FALSE)</f>
        <v>R1013</v>
      </c>
      <c r="O1146">
        <f>VLOOKUP($A1146,'Hospitalisation Details'!$A:$K,10,FALSE)</f>
        <v>26229</v>
      </c>
      <c r="P1146">
        <f>VLOOKUP($A1146,'Hospitalisation Details'!$A:$K,11,FALSE)</f>
        <v>51</v>
      </c>
      <c r="Q1146" t="str">
        <f>VLOOKUP($A1146,'Customer Names'!$A:$E,4,FALSE)</f>
        <v xml:space="preserve"> Nicole</v>
      </c>
    </row>
    <row r="1147" spans="1:17" x14ac:dyDescent="0.25">
      <c r="A1147" s="23" t="s">
        <v>1225</v>
      </c>
      <c r="B1147" s="48">
        <f>VLOOKUP($A1147,'Medical Examinations'!$A:$J,2,FALSE)</f>
        <v>31.6</v>
      </c>
      <c r="C1147" s="48">
        <f>VLOOKUP($A1147,'Medical Examinations'!$A:$J,3,FALSE)</f>
        <v>6.79</v>
      </c>
      <c r="D1147" s="23" t="str">
        <f>VLOOKUP($A1147,'Medical Examinations'!$A:$J,4,FALSE)</f>
        <v>No</v>
      </c>
      <c r="E1147" s="23" t="str">
        <f>VLOOKUP($A1147,'Medical Examinations'!$A:$J,5,FALSE)</f>
        <v>No</v>
      </c>
      <c r="F1147" s="23" t="str">
        <f>VLOOKUP($A1147,'Medical Examinations'!$A:$J,6,FALSE)</f>
        <v>No</v>
      </c>
      <c r="G1147" s="23">
        <f>VLOOKUP($A1147,'Medical Examinations'!$A:$J,7,FALSE)</f>
        <v>0</v>
      </c>
      <c r="H1147" s="23" t="str">
        <f>VLOOKUP($A1147,'Medical Examinations'!$A:$J,8,FALSE)</f>
        <v>No</v>
      </c>
      <c r="I1147" s="23" t="str">
        <f>VLOOKUP($A1147,'Medical Examinations'!$A:$J,9,FALSE)</f>
        <v>Obesity</v>
      </c>
      <c r="J1147" s="23" t="str">
        <f>VLOOKUP($A1147,'Medical Examinations'!$A:$J,10,FALSE)</f>
        <v>Diabetes</v>
      </c>
      <c r="K1147">
        <f>VLOOKUP($A1147,'Hospitalisation Details'!$A:$K,6,FALSE)</f>
        <v>9850.43</v>
      </c>
      <c r="L1147" t="str">
        <f>VLOOKUP($A1147,'Hospitalisation Details'!$A:$K,7,FALSE)</f>
        <v>tier - 3</v>
      </c>
      <c r="M1147" t="str">
        <f>VLOOKUP($A1147,'Hospitalisation Details'!$A:$K,8,FALSE)</f>
        <v>tier - 3</v>
      </c>
      <c r="N1147" t="str">
        <f>VLOOKUP($A1147,'Hospitalisation Details'!$A:$K,9,FALSE)</f>
        <v>R1011</v>
      </c>
      <c r="O1147">
        <f>VLOOKUP($A1147,'Hospitalisation Details'!$A:$K,10,FALSE)</f>
        <v>25146</v>
      </c>
      <c r="P1147">
        <f>VLOOKUP($A1147,'Hospitalisation Details'!$A:$K,11,FALSE)</f>
        <v>54</v>
      </c>
      <c r="Q1147" t="str">
        <f>VLOOKUP($A1147,'Customer Names'!$A:$E,4,FALSE)</f>
        <v xml:space="preserve"> Toshiyuki</v>
      </c>
    </row>
    <row r="1148" spans="1:17" x14ac:dyDescent="0.25">
      <c r="A1148" s="26" t="s">
        <v>1224</v>
      </c>
      <c r="B1148" s="47">
        <f>VLOOKUP($A1148,'Medical Examinations'!$A:$J,2,FALSE)</f>
        <v>42.93</v>
      </c>
      <c r="C1148" s="47">
        <f>VLOOKUP($A1148,'Medical Examinations'!$A:$J,3,FALSE)</f>
        <v>4.8</v>
      </c>
      <c r="D1148" s="26" t="str">
        <f>VLOOKUP($A1148,'Medical Examinations'!$A:$J,4,FALSE)</f>
        <v>No</v>
      </c>
      <c r="E1148" s="26" t="str">
        <f>VLOOKUP($A1148,'Medical Examinations'!$A:$J,5,FALSE)</f>
        <v>No</v>
      </c>
      <c r="F1148" s="26" t="str">
        <f>VLOOKUP($A1148,'Medical Examinations'!$A:$J,6,FALSE)</f>
        <v>No</v>
      </c>
      <c r="G1148" s="26">
        <f>VLOOKUP($A1148,'Medical Examinations'!$A:$J,7,FALSE)</f>
        <v>1</v>
      </c>
      <c r="H1148" s="26" t="str">
        <f>VLOOKUP($A1148,'Medical Examinations'!$A:$J,8,FALSE)</f>
        <v>No</v>
      </c>
      <c r="I1148" s="26" t="str">
        <f>VLOOKUP($A1148,'Medical Examinations'!$A:$J,9,FALSE)</f>
        <v>Obesity</v>
      </c>
      <c r="J1148" s="26" t="str">
        <f>VLOOKUP($A1148,'Medical Examinations'!$A:$J,10,FALSE)</f>
        <v>Normal</v>
      </c>
      <c r="K1148">
        <f>VLOOKUP($A1148,'Hospitalisation Details'!$A:$K,6,FALSE)</f>
        <v>9844.4500000000007</v>
      </c>
      <c r="L1148" t="str">
        <f>VLOOKUP($A1148,'Hospitalisation Details'!$A:$K,7,FALSE)</f>
        <v>tier - 2</v>
      </c>
      <c r="M1148" t="str">
        <f>VLOOKUP($A1148,'Hospitalisation Details'!$A:$K,8,FALSE)</f>
        <v>tier - 1</v>
      </c>
      <c r="N1148" t="str">
        <f>VLOOKUP($A1148,'Hospitalisation Details'!$A:$K,9,FALSE)</f>
        <v>R1012</v>
      </c>
      <c r="O1148">
        <f>VLOOKUP($A1148,'Hospitalisation Details'!$A:$K,10,FALSE)</f>
        <v>33829</v>
      </c>
      <c r="P1148">
        <f>VLOOKUP($A1148,'Hospitalisation Details'!$A:$K,11,FALSE)</f>
        <v>30</v>
      </c>
      <c r="Q1148" t="str">
        <f>VLOOKUP($A1148,'Customer Names'!$A:$E,4,FALSE)</f>
        <v xml:space="preserve"> Tom L.</v>
      </c>
    </row>
    <row r="1149" spans="1:17" x14ac:dyDescent="0.25">
      <c r="A1149" s="23" t="s">
        <v>1223</v>
      </c>
      <c r="B1149" s="48">
        <f>VLOOKUP($A1149,'Medical Examinations'!$A:$J,2,FALSE)</f>
        <v>26.72</v>
      </c>
      <c r="C1149" s="48">
        <f>VLOOKUP($A1149,'Medical Examinations'!$A:$J,3,FALSE)</f>
        <v>5.75</v>
      </c>
      <c r="D1149" s="23" t="str">
        <f>VLOOKUP($A1149,'Medical Examinations'!$A:$J,4,FALSE)</f>
        <v>No</v>
      </c>
      <c r="E1149" s="23" t="str">
        <f>VLOOKUP($A1149,'Medical Examinations'!$A:$J,5,FALSE)</f>
        <v>No</v>
      </c>
      <c r="F1149" s="23" t="str">
        <f>VLOOKUP($A1149,'Medical Examinations'!$A:$J,6,FALSE)</f>
        <v>No</v>
      </c>
      <c r="G1149" s="23">
        <f>VLOOKUP($A1149,'Medical Examinations'!$A:$J,7,FALSE)</f>
        <v>2</v>
      </c>
      <c r="H1149" s="23" t="str">
        <f>VLOOKUP($A1149,'Medical Examinations'!$A:$J,8,FALSE)</f>
        <v>No</v>
      </c>
      <c r="I1149" s="23" t="str">
        <f>VLOOKUP($A1149,'Medical Examinations'!$A:$J,9,FALSE)</f>
        <v>Overweight</v>
      </c>
      <c r="J1149" s="23" t="str">
        <f>VLOOKUP($A1149,'Medical Examinations'!$A:$J,10,FALSE)</f>
        <v>Prediabetes</v>
      </c>
      <c r="K1149">
        <f>VLOOKUP($A1149,'Hospitalisation Details'!$A:$K,6,FALSE)</f>
        <v>9836.2099999999991</v>
      </c>
      <c r="L1149" t="str">
        <f>VLOOKUP($A1149,'Hospitalisation Details'!$A:$K,7,FALSE)</f>
        <v>tier - 2</v>
      </c>
      <c r="M1149" t="str">
        <f>VLOOKUP($A1149,'Hospitalisation Details'!$A:$K,8,FALSE)</f>
        <v>tier - 3</v>
      </c>
      <c r="N1149" t="str">
        <f>VLOOKUP($A1149,'Hospitalisation Details'!$A:$K,9,FALSE)</f>
        <v>R1021</v>
      </c>
      <c r="O1149">
        <f>VLOOKUP($A1149,'Hospitalisation Details'!$A:$K,10,FALSE)</f>
        <v>26568</v>
      </c>
      <c r="P1149">
        <f>VLOOKUP($A1149,'Hospitalisation Details'!$A:$K,11,FALSE)</f>
        <v>50</v>
      </c>
      <c r="Q1149" t="str">
        <f>VLOOKUP($A1149,'Customer Names'!$A:$E,4,FALSE)</f>
        <v xml:space="preserve"> Brian</v>
      </c>
    </row>
    <row r="1150" spans="1:17" x14ac:dyDescent="0.25">
      <c r="A1150" s="26" t="s">
        <v>1222</v>
      </c>
      <c r="B1150" s="47">
        <f>VLOOKUP($A1150,'Medical Examinations'!$A:$J,2,FALSE)</f>
        <v>26.67</v>
      </c>
      <c r="C1150" s="47">
        <f>VLOOKUP($A1150,'Medical Examinations'!$A:$J,3,FALSE)</f>
        <v>5.81</v>
      </c>
      <c r="D1150" s="26" t="str">
        <f>VLOOKUP($A1150,'Medical Examinations'!$A:$J,4,FALSE)</f>
        <v>No</v>
      </c>
      <c r="E1150" s="26" t="str">
        <f>VLOOKUP($A1150,'Medical Examinations'!$A:$J,5,FALSE)</f>
        <v>No</v>
      </c>
      <c r="F1150" s="26" t="str">
        <f>VLOOKUP($A1150,'Medical Examinations'!$A:$J,6,FALSE)</f>
        <v>No</v>
      </c>
      <c r="G1150" s="26">
        <f>VLOOKUP($A1150,'Medical Examinations'!$A:$J,7,FALSE)</f>
        <v>2</v>
      </c>
      <c r="H1150" s="26" t="str">
        <f>VLOOKUP($A1150,'Medical Examinations'!$A:$J,8,FALSE)</f>
        <v>No</v>
      </c>
      <c r="I1150" s="26" t="str">
        <f>VLOOKUP($A1150,'Medical Examinations'!$A:$J,9,FALSE)</f>
        <v>Overweight</v>
      </c>
      <c r="J1150" s="26" t="str">
        <f>VLOOKUP($A1150,'Medical Examinations'!$A:$J,10,FALSE)</f>
        <v>Prediabetes</v>
      </c>
      <c r="K1150">
        <f>VLOOKUP($A1150,'Hospitalisation Details'!$A:$K,6,FALSE)</f>
        <v>9819.25</v>
      </c>
      <c r="L1150" t="str">
        <f>VLOOKUP($A1150,'Hospitalisation Details'!$A:$K,7,FALSE)</f>
        <v>tier - 2</v>
      </c>
      <c r="M1150" t="str">
        <f>VLOOKUP($A1150,'Hospitalisation Details'!$A:$K,8,FALSE)</f>
        <v>tier - 2</v>
      </c>
      <c r="N1150" t="str">
        <f>VLOOKUP($A1150,'Hospitalisation Details'!$A:$K,9,FALSE)</f>
        <v>R1021</v>
      </c>
      <c r="O1150">
        <f>VLOOKUP($A1150,'Hospitalisation Details'!$A:$K,10,FALSE)</f>
        <v>26478</v>
      </c>
      <c r="P1150">
        <f>VLOOKUP($A1150,'Hospitalisation Details'!$A:$K,11,FALSE)</f>
        <v>50</v>
      </c>
      <c r="Q1150" t="str">
        <f>VLOOKUP($A1150,'Customer Names'!$A:$E,4,FALSE)</f>
        <v xml:space="preserve"> Matthew</v>
      </c>
    </row>
    <row r="1151" spans="1:17" x14ac:dyDescent="0.25">
      <c r="A1151" s="23" t="s">
        <v>1221</v>
      </c>
      <c r="B1151" s="48">
        <f>VLOOKUP($A1151,'Medical Examinations'!$A:$J,2,FALSE)</f>
        <v>42.68</v>
      </c>
      <c r="C1151" s="48">
        <f>VLOOKUP($A1151,'Medical Examinations'!$A:$J,3,FALSE)</f>
        <v>9.2799999999999994</v>
      </c>
      <c r="D1151" s="23" t="str">
        <f>VLOOKUP($A1151,'Medical Examinations'!$A:$J,4,FALSE)</f>
        <v>No</v>
      </c>
      <c r="E1151" s="23" t="str">
        <f>VLOOKUP($A1151,'Medical Examinations'!$A:$J,5,FALSE)</f>
        <v>No</v>
      </c>
      <c r="F1151" s="23" t="str">
        <f>VLOOKUP($A1151,'Medical Examinations'!$A:$J,6,FALSE)</f>
        <v>No</v>
      </c>
      <c r="G1151" s="23">
        <f>VLOOKUP($A1151,'Medical Examinations'!$A:$J,7,FALSE)</f>
        <v>2</v>
      </c>
      <c r="H1151" s="23" t="str">
        <f>VLOOKUP($A1151,'Medical Examinations'!$A:$J,8,FALSE)</f>
        <v>No</v>
      </c>
      <c r="I1151" s="23" t="str">
        <f>VLOOKUP($A1151,'Medical Examinations'!$A:$J,9,FALSE)</f>
        <v>Obesity</v>
      </c>
      <c r="J1151" s="23" t="str">
        <f>VLOOKUP($A1151,'Medical Examinations'!$A:$J,10,FALSE)</f>
        <v>Diabetes</v>
      </c>
      <c r="K1151">
        <f>VLOOKUP($A1151,'Hospitalisation Details'!$A:$K,6,FALSE)</f>
        <v>9800.89</v>
      </c>
      <c r="L1151" t="str">
        <f>VLOOKUP($A1151,'Hospitalisation Details'!$A:$K,7,FALSE)</f>
        <v>tier - 2</v>
      </c>
      <c r="M1151" t="str">
        <f>VLOOKUP($A1151,'Hospitalisation Details'!$A:$K,8,FALSE)</f>
        <v>tier - 1</v>
      </c>
      <c r="N1151" t="str">
        <f>VLOOKUP($A1151,'Hospitalisation Details'!$A:$K,9,FALSE)</f>
        <v>R1013</v>
      </c>
      <c r="O1151">
        <f>VLOOKUP($A1151,'Hospitalisation Details'!$A:$K,10,FALSE)</f>
        <v>26924</v>
      </c>
      <c r="P1151">
        <f>VLOOKUP($A1151,'Hospitalisation Details'!$A:$K,11,FALSE)</f>
        <v>49</v>
      </c>
      <c r="Q1151" t="str">
        <f>VLOOKUP($A1151,'Customer Names'!$A:$E,4,FALSE)</f>
        <v xml:space="preserve"> Julee</v>
      </c>
    </row>
    <row r="1152" spans="1:17" x14ac:dyDescent="0.25">
      <c r="A1152" s="26" t="s">
        <v>1220</v>
      </c>
      <c r="B1152" s="47">
        <f>VLOOKUP($A1152,'Medical Examinations'!$A:$J,2,FALSE)</f>
        <v>24.31</v>
      </c>
      <c r="C1152" s="47">
        <f>VLOOKUP($A1152,'Medical Examinations'!$A:$J,3,FALSE)</f>
        <v>6.37</v>
      </c>
      <c r="D1152" s="26" t="str">
        <f>VLOOKUP($A1152,'Medical Examinations'!$A:$J,4,FALSE)</f>
        <v>No</v>
      </c>
      <c r="E1152" s="26" t="str">
        <f>VLOOKUP($A1152,'Medical Examinations'!$A:$J,5,FALSE)</f>
        <v>No</v>
      </c>
      <c r="F1152" s="26" t="str">
        <f>VLOOKUP($A1152,'Medical Examinations'!$A:$J,6,FALSE)</f>
        <v>No</v>
      </c>
      <c r="G1152" s="26">
        <f>VLOOKUP($A1152,'Medical Examinations'!$A:$J,7,FALSE)</f>
        <v>0</v>
      </c>
      <c r="H1152" s="26" t="str">
        <f>VLOOKUP($A1152,'Medical Examinations'!$A:$J,8,FALSE)</f>
        <v>No</v>
      </c>
      <c r="I1152" s="26" t="str">
        <f>VLOOKUP($A1152,'Medical Examinations'!$A:$J,9,FALSE)</f>
        <v>Normal Weight</v>
      </c>
      <c r="J1152" s="26" t="str">
        <f>VLOOKUP($A1152,'Medical Examinations'!$A:$J,10,FALSE)</f>
        <v>Prediabetes</v>
      </c>
      <c r="K1152">
        <f>VLOOKUP($A1152,'Hospitalisation Details'!$A:$K,6,FALSE)</f>
        <v>9788.8700000000008</v>
      </c>
      <c r="L1152" t="str">
        <f>VLOOKUP($A1152,'Hospitalisation Details'!$A:$K,7,FALSE)</f>
        <v>tier - 3</v>
      </c>
      <c r="M1152" t="str">
        <f>VLOOKUP($A1152,'Hospitalisation Details'!$A:$K,8,FALSE)</f>
        <v>tier - 2</v>
      </c>
      <c r="N1152" t="str">
        <f>VLOOKUP($A1152,'Hospitalisation Details'!$A:$K,9,FALSE)</f>
        <v>R1013</v>
      </c>
      <c r="O1152">
        <f>VLOOKUP($A1152,'Hospitalisation Details'!$A:$K,10,FALSE)</f>
        <v>28283</v>
      </c>
      <c r="P1152">
        <f>VLOOKUP($A1152,'Hospitalisation Details'!$A:$K,11,FALSE)</f>
        <v>46</v>
      </c>
      <c r="Q1152" t="str">
        <f>VLOOKUP($A1152,'Customer Names'!$A:$E,4,FALSE)</f>
        <v xml:space="preserve"> Christopher M.</v>
      </c>
    </row>
    <row r="1153" spans="1:17" x14ac:dyDescent="0.25">
      <c r="A1153" s="23" t="s">
        <v>1219</v>
      </c>
      <c r="B1153" s="48">
        <f>VLOOKUP($A1153,'Medical Examinations'!$A:$J,2,FALSE)</f>
        <v>44.75</v>
      </c>
      <c r="C1153" s="48">
        <f>VLOOKUP($A1153,'Medical Examinations'!$A:$J,3,FALSE)</f>
        <v>5.09</v>
      </c>
      <c r="D1153" s="23" t="str">
        <f>VLOOKUP($A1153,'Medical Examinations'!$A:$J,4,FALSE)</f>
        <v>yes</v>
      </c>
      <c r="E1153" s="23" t="str">
        <f>VLOOKUP($A1153,'Medical Examinations'!$A:$J,5,FALSE)</f>
        <v>No</v>
      </c>
      <c r="F1153" s="23" t="str">
        <f>VLOOKUP($A1153,'Medical Examinations'!$A:$J,6,FALSE)</f>
        <v>No</v>
      </c>
      <c r="G1153" s="23">
        <f>VLOOKUP($A1153,'Medical Examinations'!$A:$J,7,FALSE)</f>
        <v>0</v>
      </c>
      <c r="H1153" s="23" t="str">
        <f>VLOOKUP($A1153,'Medical Examinations'!$A:$J,8,FALSE)</f>
        <v>No</v>
      </c>
      <c r="I1153" s="23" t="str">
        <f>VLOOKUP($A1153,'Medical Examinations'!$A:$J,9,FALSE)</f>
        <v>Obesity</v>
      </c>
      <c r="J1153" s="23" t="str">
        <f>VLOOKUP($A1153,'Medical Examinations'!$A:$J,10,FALSE)</f>
        <v>Normal</v>
      </c>
      <c r="K1153">
        <f>VLOOKUP($A1153,'Hospitalisation Details'!$A:$K,6,FALSE)</f>
        <v>9787.32</v>
      </c>
      <c r="L1153" t="str">
        <f>VLOOKUP($A1153,'Hospitalisation Details'!$A:$K,7,FALSE)</f>
        <v>tier - 2</v>
      </c>
      <c r="M1153" t="str">
        <f>VLOOKUP($A1153,'Hospitalisation Details'!$A:$K,8,FALSE)</f>
        <v>tier - 3</v>
      </c>
      <c r="N1153" t="str">
        <f>VLOOKUP($A1153,'Hospitalisation Details'!$A:$K,9,FALSE)</f>
        <v>R1023</v>
      </c>
      <c r="O1153">
        <f>VLOOKUP($A1153,'Hospitalisation Details'!$A:$K,10,FALSE)</f>
        <v>35285</v>
      </c>
      <c r="P1153">
        <f>VLOOKUP($A1153,'Hospitalisation Details'!$A:$K,11,FALSE)</f>
        <v>26</v>
      </c>
      <c r="Q1153" t="str">
        <f>VLOOKUP($A1153,'Customer Names'!$A:$E,4,FALSE)</f>
        <v xml:space="preserve"> Ciaran</v>
      </c>
    </row>
    <row r="1154" spans="1:17" x14ac:dyDescent="0.25">
      <c r="A1154" s="26" t="s">
        <v>1218</v>
      </c>
      <c r="B1154" s="47">
        <f>VLOOKUP($A1154,'Medical Examinations'!$A:$J,2,FALSE)</f>
        <v>30.78</v>
      </c>
      <c r="C1154" s="47">
        <f>VLOOKUP($A1154,'Medical Examinations'!$A:$J,3,FALSE)</f>
        <v>7.94</v>
      </c>
      <c r="D1154" s="26" t="str">
        <f>VLOOKUP($A1154,'Medical Examinations'!$A:$J,4,FALSE)</f>
        <v>No</v>
      </c>
      <c r="E1154" s="26" t="str">
        <f>VLOOKUP($A1154,'Medical Examinations'!$A:$J,5,FALSE)</f>
        <v>No</v>
      </c>
      <c r="F1154" s="26" t="str">
        <f>VLOOKUP($A1154,'Medical Examinations'!$A:$J,6,FALSE)</f>
        <v>No</v>
      </c>
      <c r="G1154" s="26">
        <f>VLOOKUP($A1154,'Medical Examinations'!$A:$J,7,FALSE)</f>
        <v>2</v>
      </c>
      <c r="H1154" s="26" t="str">
        <f>VLOOKUP($A1154,'Medical Examinations'!$A:$J,8,FALSE)</f>
        <v>No</v>
      </c>
      <c r="I1154" s="26" t="str">
        <f>VLOOKUP($A1154,'Medical Examinations'!$A:$J,9,FALSE)</f>
        <v>Obesity</v>
      </c>
      <c r="J1154" s="26" t="str">
        <f>VLOOKUP($A1154,'Medical Examinations'!$A:$J,10,FALSE)</f>
        <v>Diabetes</v>
      </c>
      <c r="K1154">
        <f>VLOOKUP($A1154,'Hospitalisation Details'!$A:$K,6,FALSE)</f>
        <v>9778.35</v>
      </c>
      <c r="L1154" t="str">
        <f>VLOOKUP($A1154,'Hospitalisation Details'!$A:$K,7,FALSE)</f>
        <v>tier - 2</v>
      </c>
      <c r="M1154" t="str">
        <f>VLOOKUP($A1154,'Hospitalisation Details'!$A:$K,8,FALSE)</f>
        <v>tier - 2</v>
      </c>
      <c r="N1154" t="str">
        <f>VLOOKUP($A1154,'Hospitalisation Details'!$A:$K,9,FALSE)</f>
        <v>R1024</v>
      </c>
      <c r="O1154">
        <f>VLOOKUP($A1154,'Hospitalisation Details'!$A:$K,10,FALSE)</f>
        <v>26852</v>
      </c>
      <c r="P1154">
        <f>VLOOKUP($A1154,'Hospitalisation Details'!$A:$K,11,FALSE)</f>
        <v>49</v>
      </c>
      <c r="Q1154" t="str">
        <f>VLOOKUP($A1154,'Customer Names'!$A:$E,4,FALSE)</f>
        <v xml:space="preserve"> Kara</v>
      </c>
    </row>
    <row r="1155" spans="1:17" x14ac:dyDescent="0.25">
      <c r="A1155" s="23" t="s">
        <v>1217</v>
      </c>
      <c r="B1155" s="48">
        <f>VLOOKUP($A1155,'Medical Examinations'!$A:$J,2,FALSE)</f>
        <v>21.86</v>
      </c>
      <c r="C1155" s="48">
        <f>VLOOKUP($A1155,'Medical Examinations'!$A:$J,3,FALSE)</f>
        <v>10.95</v>
      </c>
      <c r="D1155" s="23" t="str">
        <f>VLOOKUP($A1155,'Medical Examinations'!$A:$J,4,FALSE)</f>
        <v>No</v>
      </c>
      <c r="E1155" s="23" t="str">
        <f>VLOOKUP($A1155,'Medical Examinations'!$A:$J,5,FALSE)</f>
        <v>No</v>
      </c>
      <c r="F1155" s="23" t="str">
        <f>VLOOKUP($A1155,'Medical Examinations'!$A:$J,6,FALSE)</f>
        <v>No</v>
      </c>
      <c r="G1155" s="23">
        <f>VLOOKUP($A1155,'Medical Examinations'!$A:$J,7,FALSE)</f>
        <v>0</v>
      </c>
      <c r="H1155" s="23" t="str">
        <f>VLOOKUP($A1155,'Medical Examinations'!$A:$J,8,FALSE)</f>
        <v>No</v>
      </c>
      <c r="I1155" s="23" t="str">
        <f>VLOOKUP($A1155,'Medical Examinations'!$A:$J,9,FALSE)</f>
        <v>Normal Weight</v>
      </c>
      <c r="J1155" s="23" t="str">
        <f>VLOOKUP($A1155,'Medical Examinations'!$A:$J,10,FALSE)</f>
        <v>Diabetes</v>
      </c>
      <c r="K1155">
        <f>VLOOKUP($A1155,'Hospitalisation Details'!$A:$K,6,FALSE)</f>
        <v>9764.08</v>
      </c>
      <c r="L1155" t="str">
        <f>VLOOKUP($A1155,'Hospitalisation Details'!$A:$K,7,FALSE)</f>
        <v>tier - 3</v>
      </c>
      <c r="M1155" t="str">
        <f>VLOOKUP($A1155,'Hospitalisation Details'!$A:$K,8,FALSE)</f>
        <v>tier - 1</v>
      </c>
      <c r="N1155" t="str">
        <f>VLOOKUP($A1155,'Hospitalisation Details'!$A:$K,9,FALSE)</f>
        <v>R1012</v>
      </c>
      <c r="O1155">
        <f>VLOOKUP($A1155,'Hospitalisation Details'!$A:$K,10,FALSE)</f>
        <v>23990</v>
      </c>
      <c r="P1155">
        <f>VLOOKUP($A1155,'Hospitalisation Details'!$A:$K,11,FALSE)</f>
        <v>57</v>
      </c>
      <c r="Q1155" t="str">
        <f>VLOOKUP($A1155,'Customer Names'!$A:$E,4,FALSE)</f>
        <v xml:space="preserve"> Makie</v>
      </c>
    </row>
    <row r="1156" spans="1:17" x14ac:dyDescent="0.25">
      <c r="A1156" s="26" t="s">
        <v>1216</v>
      </c>
      <c r="B1156" s="47">
        <f>VLOOKUP($A1156,'Medical Examinations'!$A:$J,2,FALSE)</f>
        <v>49.09</v>
      </c>
      <c r="C1156" s="47">
        <f>VLOOKUP($A1156,'Medical Examinations'!$A:$J,3,FALSE)</f>
        <v>6.3</v>
      </c>
      <c r="D1156" s="26" t="str">
        <f>VLOOKUP($A1156,'Medical Examinations'!$A:$J,4,FALSE)</f>
        <v>yes</v>
      </c>
      <c r="E1156" s="26" t="str">
        <f>VLOOKUP($A1156,'Medical Examinations'!$A:$J,5,FALSE)</f>
        <v>No</v>
      </c>
      <c r="F1156" s="26" t="str">
        <f>VLOOKUP($A1156,'Medical Examinations'!$A:$J,6,FALSE)</f>
        <v>No</v>
      </c>
      <c r="G1156" s="26">
        <f>VLOOKUP($A1156,'Medical Examinations'!$A:$J,7,FALSE)</f>
        <v>0</v>
      </c>
      <c r="H1156" s="26" t="str">
        <f>VLOOKUP($A1156,'Medical Examinations'!$A:$J,8,FALSE)</f>
        <v>No</v>
      </c>
      <c r="I1156" s="26" t="str">
        <f>VLOOKUP($A1156,'Medical Examinations'!$A:$J,9,FALSE)</f>
        <v>Obesity</v>
      </c>
      <c r="J1156" s="26" t="str">
        <f>VLOOKUP($A1156,'Medical Examinations'!$A:$J,10,FALSE)</f>
        <v>Prediabetes</v>
      </c>
      <c r="K1156">
        <f>VLOOKUP($A1156,'Hospitalisation Details'!$A:$K,6,FALSE)</f>
        <v>9753.49</v>
      </c>
      <c r="L1156" t="str">
        <f>VLOOKUP($A1156,'Hospitalisation Details'!$A:$K,7,FALSE)</f>
        <v>tier - 2</v>
      </c>
      <c r="M1156" t="str">
        <f>VLOOKUP($A1156,'Hospitalisation Details'!$A:$K,8,FALSE)</f>
        <v>tier - 2</v>
      </c>
      <c r="N1156" t="str">
        <f>VLOOKUP($A1156,'Hospitalisation Details'!$A:$K,9,FALSE)</f>
        <v>R1012</v>
      </c>
      <c r="O1156">
        <f>VLOOKUP($A1156,'Hospitalisation Details'!$A:$K,10,FALSE)</f>
        <v>37086</v>
      </c>
      <c r="P1156">
        <f>VLOOKUP($A1156,'Hospitalisation Details'!$A:$K,11,FALSE)</f>
        <v>21</v>
      </c>
      <c r="Q1156" t="str">
        <f>VLOOKUP($A1156,'Customer Names'!$A:$E,4,FALSE)</f>
        <v xml:space="preserve"> Emily E</v>
      </c>
    </row>
    <row r="1157" spans="1:17" x14ac:dyDescent="0.25">
      <c r="A1157" s="23" t="s">
        <v>1215</v>
      </c>
      <c r="B1157" s="48">
        <f>VLOOKUP($A1157,'Medical Examinations'!$A:$J,2,FALSE)</f>
        <v>47.74</v>
      </c>
      <c r="C1157" s="48">
        <f>VLOOKUP($A1157,'Medical Examinations'!$A:$J,3,FALSE)</f>
        <v>8.0500000000000007</v>
      </c>
      <c r="D1157" s="23" t="str">
        <f>VLOOKUP($A1157,'Medical Examinations'!$A:$J,4,FALSE)</f>
        <v>yes</v>
      </c>
      <c r="E1157" s="23" t="str">
        <f>VLOOKUP($A1157,'Medical Examinations'!$A:$J,5,FALSE)</f>
        <v>No</v>
      </c>
      <c r="F1157" s="23" t="str">
        <f>VLOOKUP($A1157,'Medical Examinations'!$A:$J,6,FALSE)</f>
        <v>No</v>
      </c>
      <c r="G1157" s="23">
        <f>VLOOKUP($A1157,'Medical Examinations'!$A:$J,7,FALSE)</f>
        <v>2</v>
      </c>
      <c r="H1157" s="23" t="str">
        <f>VLOOKUP($A1157,'Medical Examinations'!$A:$J,8,FALSE)</f>
        <v>No</v>
      </c>
      <c r="I1157" s="23" t="str">
        <f>VLOOKUP($A1157,'Medical Examinations'!$A:$J,9,FALSE)</f>
        <v>Obesity</v>
      </c>
      <c r="J1157" s="23" t="str">
        <f>VLOOKUP($A1157,'Medical Examinations'!$A:$J,10,FALSE)</f>
        <v>Diabetes</v>
      </c>
      <c r="K1157">
        <f>VLOOKUP($A1157,'Hospitalisation Details'!$A:$K,6,FALSE)</f>
        <v>9748.91</v>
      </c>
      <c r="L1157" t="str">
        <f>VLOOKUP($A1157,'Hospitalisation Details'!$A:$K,7,FALSE)</f>
        <v>tier - 2</v>
      </c>
      <c r="M1157" t="str">
        <f>VLOOKUP($A1157,'Hospitalisation Details'!$A:$K,8,FALSE)</f>
        <v>tier - 1</v>
      </c>
      <c r="N1157" t="str">
        <f>VLOOKUP($A1157,'Hospitalisation Details'!$A:$K,9,FALSE)</f>
        <v>R1013</v>
      </c>
      <c r="O1157">
        <f>VLOOKUP($A1157,'Hospitalisation Details'!$A:$K,10,FALSE)</f>
        <v>25753</v>
      </c>
      <c r="P1157">
        <f>VLOOKUP($A1157,'Hospitalisation Details'!$A:$K,11,FALSE)</f>
        <v>52</v>
      </c>
      <c r="Q1157" t="str">
        <f>VLOOKUP($A1157,'Customer Names'!$A:$E,4,FALSE)</f>
        <v xml:space="preserve"> Cary</v>
      </c>
    </row>
    <row r="1158" spans="1:17" x14ac:dyDescent="0.25">
      <c r="A1158" s="26" t="s">
        <v>1214</v>
      </c>
      <c r="B1158" s="47">
        <f>VLOOKUP($A1158,'Medical Examinations'!$A:$J,2,FALSE)</f>
        <v>30.2</v>
      </c>
      <c r="C1158" s="47">
        <f>VLOOKUP($A1158,'Medical Examinations'!$A:$J,3,FALSE)</f>
        <v>9.8800000000000008</v>
      </c>
      <c r="D1158" s="26" t="str">
        <f>VLOOKUP($A1158,'Medical Examinations'!$A:$J,4,FALSE)</f>
        <v>yes</v>
      </c>
      <c r="E1158" s="26" t="str">
        <f>VLOOKUP($A1158,'Medical Examinations'!$A:$J,5,FALSE)</f>
        <v>No</v>
      </c>
      <c r="F1158" s="26" t="str">
        <f>VLOOKUP($A1158,'Medical Examinations'!$A:$J,6,FALSE)</f>
        <v>No</v>
      </c>
      <c r="G1158" s="26">
        <f>VLOOKUP($A1158,'Medical Examinations'!$A:$J,7,FALSE)</f>
        <v>2</v>
      </c>
      <c r="H1158" s="26" t="str">
        <f>VLOOKUP($A1158,'Medical Examinations'!$A:$J,8,FALSE)</f>
        <v>No</v>
      </c>
      <c r="I1158" s="26" t="str">
        <f>VLOOKUP($A1158,'Medical Examinations'!$A:$J,9,FALSE)</f>
        <v>Obesity</v>
      </c>
      <c r="J1158" s="26" t="str">
        <f>VLOOKUP($A1158,'Medical Examinations'!$A:$J,10,FALSE)</f>
        <v>Diabetes</v>
      </c>
      <c r="K1158">
        <f>VLOOKUP($A1158,'Hospitalisation Details'!$A:$K,6,FALSE)</f>
        <v>9724.5300000000007</v>
      </c>
      <c r="L1158" t="str">
        <f>VLOOKUP($A1158,'Hospitalisation Details'!$A:$K,7,FALSE)</f>
        <v>tier - 3</v>
      </c>
      <c r="M1158" t="str">
        <f>VLOOKUP($A1158,'Hospitalisation Details'!$A:$K,8,FALSE)</f>
        <v>tier - 1</v>
      </c>
      <c r="N1158" t="str">
        <f>VLOOKUP($A1158,'Hospitalisation Details'!$A:$K,9,FALSE)</f>
        <v>R1011</v>
      </c>
      <c r="O1158">
        <f>VLOOKUP($A1158,'Hospitalisation Details'!$A:$K,10,FALSE)</f>
        <v>25798</v>
      </c>
      <c r="P1158">
        <f>VLOOKUP($A1158,'Hospitalisation Details'!$A:$K,11,FALSE)</f>
        <v>52</v>
      </c>
      <c r="Q1158" t="str">
        <f>VLOOKUP($A1158,'Customer Names'!$A:$E,4,FALSE)</f>
        <v xml:space="preserve"> Steven</v>
      </c>
    </row>
    <row r="1159" spans="1:17" x14ac:dyDescent="0.25">
      <c r="A1159" s="23" t="s">
        <v>1213</v>
      </c>
      <c r="B1159" s="48">
        <f>VLOOKUP($A1159,'Medical Examinations'!$A:$J,2,FALSE)</f>
        <v>33.25</v>
      </c>
      <c r="C1159" s="48">
        <f>VLOOKUP($A1159,'Medical Examinations'!$A:$J,3,FALSE)</f>
        <v>7.42</v>
      </c>
      <c r="D1159" s="23" t="str">
        <f>VLOOKUP($A1159,'Medical Examinations'!$A:$J,4,FALSE)</f>
        <v>yes</v>
      </c>
      <c r="E1159" s="23" t="str">
        <f>VLOOKUP($A1159,'Medical Examinations'!$A:$J,5,FALSE)</f>
        <v>No</v>
      </c>
      <c r="F1159" s="23" t="str">
        <f>VLOOKUP($A1159,'Medical Examinations'!$A:$J,6,FALSE)</f>
        <v>No</v>
      </c>
      <c r="G1159" s="23">
        <f>VLOOKUP($A1159,'Medical Examinations'!$A:$J,7,FALSE)</f>
        <v>2</v>
      </c>
      <c r="H1159" s="23" t="str">
        <f>VLOOKUP($A1159,'Medical Examinations'!$A:$J,8,FALSE)</f>
        <v>No</v>
      </c>
      <c r="I1159" s="23" t="str">
        <f>VLOOKUP($A1159,'Medical Examinations'!$A:$J,9,FALSE)</f>
        <v>Obesity</v>
      </c>
      <c r="J1159" s="23" t="str">
        <f>VLOOKUP($A1159,'Medical Examinations'!$A:$J,10,FALSE)</f>
        <v>Diabetes</v>
      </c>
      <c r="K1159">
        <f>VLOOKUP($A1159,'Hospitalisation Details'!$A:$K,6,FALSE)</f>
        <v>9722.77</v>
      </c>
      <c r="L1159" t="str">
        <f>VLOOKUP($A1159,'Hospitalisation Details'!$A:$K,7,FALSE)</f>
        <v>tier - 3</v>
      </c>
      <c r="M1159" t="str">
        <f>VLOOKUP($A1159,'Hospitalisation Details'!$A:$K,8,FALSE)</f>
        <v>tier - 1</v>
      </c>
      <c r="N1159" t="str">
        <f>VLOOKUP($A1159,'Hospitalisation Details'!$A:$K,9,FALSE)</f>
        <v>R1016</v>
      </c>
      <c r="O1159">
        <f>VLOOKUP($A1159,'Hospitalisation Details'!$A:$K,10,FALSE)</f>
        <v>25823</v>
      </c>
      <c r="P1159">
        <f>VLOOKUP($A1159,'Hospitalisation Details'!$A:$K,11,FALSE)</f>
        <v>52</v>
      </c>
      <c r="Q1159" t="str">
        <f>VLOOKUP($A1159,'Customer Names'!$A:$E,4,FALSE)</f>
        <v xml:space="preserve"> Jose Antonio Sr.</v>
      </c>
    </row>
    <row r="1160" spans="1:17" x14ac:dyDescent="0.25">
      <c r="A1160" s="26" t="s">
        <v>1212</v>
      </c>
      <c r="B1160" s="47">
        <f>VLOOKUP($A1160,'Medical Examinations'!$A:$J,2,FALSE)</f>
        <v>26.6</v>
      </c>
      <c r="C1160" s="47">
        <f>VLOOKUP($A1160,'Medical Examinations'!$A:$J,3,FALSE)</f>
        <v>8.4499999999999993</v>
      </c>
      <c r="D1160" s="26" t="str">
        <f>VLOOKUP($A1160,'Medical Examinations'!$A:$J,4,FALSE)</f>
        <v>yes</v>
      </c>
      <c r="E1160" s="26" t="str">
        <f>VLOOKUP($A1160,'Medical Examinations'!$A:$J,5,FALSE)</f>
        <v>No</v>
      </c>
      <c r="F1160" s="26" t="str">
        <f>VLOOKUP($A1160,'Medical Examinations'!$A:$J,6,FALSE)</f>
        <v>No</v>
      </c>
      <c r="G1160" s="26">
        <f>VLOOKUP($A1160,'Medical Examinations'!$A:$J,7,FALSE)</f>
        <v>1</v>
      </c>
      <c r="H1160" s="26" t="str">
        <f>VLOOKUP($A1160,'Medical Examinations'!$A:$J,8,FALSE)</f>
        <v>No</v>
      </c>
      <c r="I1160" s="26" t="str">
        <f>VLOOKUP($A1160,'Medical Examinations'!$A:$J,9,FALSE)</f>
        <v>Overweight</v>
      </c>
      <c r="J1160" s="26" t="str">
        <f>VLOOKUP($A1160,'Medical Examinations'!$A:$J,10,FALSE)</f>
        <v>Diabetes</v>
      </c>
      <c r="K1160">
        <f>VLOOKUP($A1160,'Hospitalisation Details'!$A:$K,6,FALSE)</f>
        <v>9715.84</v>
      </c>
      <c r="L1160" t="str">
        <f>VLOOKUP($A1160,'Hospitalisation Details'!$A:$K,7,FALSE)</f>
        <v>tier - 2</v>
      </c>
      <c r="M1160" t="str">
        <f>VLOOKUP($A1160,'Hospitalisation Details'!$A:$K,8,FALSE)</f>
        <v>tier - 1</v>
      </c>
      <c r="N1160" t="str">
        <f>VLOOKUP($A1160,'Hospitalisation Details'!$A:$K,9,FALSE)</f>
        <v>R1024</v>
      </c>
      <c r="O1160">
        <f>VLOOKUP($A1160,'Hospitalisation Details'!$A:$K,10,FALSE)</f>
        <v>27572</v>
      </c>
      <c r="P1160">
        <f>VLOOKUP($A1160,'Hospitalisation Details'!$A:$K,11,FALSE)</f>
        <v>47</v>
      </c>
      <c r="Q1160" t="str">
        <f>VLOOKUP($A1160,'Customer Names'!$A:$E,4,FALSE)</f>
        <v xml:space="preserve"> Tatiana</v>
      </c>
    </row>
    <row r="1161" spans="1:17" x14ac:dyDescent="0.25">
      <c r="A1161" s="23" t="s">
        <v>1211</v>
      </c>
      <c r="B1161" s="48">
        <f>VLOOKUP($A1161,'Medical Examinations'!$A:$J,2,FALSE)</f>
        <v>26.35</v>
      </c>
      <c r="C1161" s="48">
        <f>VLOOKUP($A1161,'Medical Examinations'!$A:$J,3,FALSE)</f>
        <v>6.21</v>
      </c>
      <c r="D1161" s="23" t="str">
        <f>VLOOKUP($A1161,'Medical Examinations'!$A:$J,4,FALSE)</f>
        <v>No</v>
      </c>
      <c r="E1161" s="23" t="str">
        <f>VLOOKUP($A1161,'Medical Examinations'!$A:$J,5,FALSE)</f>
        <v>No</v>
      </c>
      <c r="F1161" s="23" t="str">
        <f>VLOOKUP($A1161,'Medical Examinations'!$A:$J,6,FALSE)</f>
        <v>No</v>
      </c>
      <c r="G1161" s="23">
        <f>VLOOKUP($A1161,'Medical Examinations'!$A:$J,7,FALSE)</f>
        <v>2</v>
      </c>
      <c r="H1161" s="23" t="str">
        <f>VLOOKUP($A1161,'Medical Examinations'!$A:$J,8,FALSE)</f>
        <v>No</v>
      </c>
      <c r="I1161" s="23" t="str">
        <f>VLOOKUP($A1161,'Medical Examinations'!$A:$J,9,FALSE)</f>
        <v>Overweight</v>
      </c>
      <c r="J1161" s="23" t="str">
        <f>VLOOKUP($A1161,'Medical Examinations'!$A:$J,10,FALSE)</f>
        <v>Prediabetes</v>
      </c>
      <c r="K1161">
        <f>VLOOKUP($A1161,'Hospitalisation Details'!$A:$K,6,FALSE)</f>
        <v>9710.7099999999991</v>
      </c>
      <c r="L1161" t="str">
        <f>VLOOKUP($A1161,'Hospitalisation Details'!$A:$K,7,FALSE)</f>
        <v>tier - 2</v>
      </c>
      <c r="M1161" t="str">
        <f>VLOOKUP($A1161,'Hospitalisation Details'!$A:$K,8,FALSE)</f>
        <v>tier - 1</v>
      </c>
      <c r="N1161" t="str">
        <f>VLOOKUP($A1161,'Hospitalisation Details'!$A:$K,9,FALSE)</f>
        <v>R1021</v>
      </c>
      <c r="O1161">
        <f>VLOOKUP($A1161,'Hospitalisation Details'!$A:$K,10,FALSE)</f>
        <v>26490</v>
      </c>
      <c r="P1161">
        <f>VLOOKUP($A1161,'Hospitalisation Details'!$A:$K,11,FALSE)</f>
        <v>50</v>
      </c>
      <c r="Q1161" t="str">
        <f>VLOOKUP($A1161,'Customer Names'!$A:$E,4,FALSE)</f>
        <v xml:space="preserve"> Dan T.</v>
      </c>
    </row>
    <row r="1162" spans="1:17" x14ac:dyDescent="0.25">
      <c r="A1162" s="26" t="s">
        <v>1210</v>
      </c>
      <c r="B1162" s="47">
        <f>VLOOKUP($A1162,'Medical Examinations'!$A:$J,2,FALSE)</f>
        <v>39.994999999999997</v>
      </c>
      <c r="C1162" s="47">
        <f>VLOOKUP($A1162,'Medical Examinations'!$A:$J,3,FALSE)</f>
        <v>4.6500000000000004</v>
      </c>
      <c r="D1162" s="26" t="str">
        <f>VLOOKUP($A1162,'Medical Examinations'!$A:$J,4,FALSE)</f>
        <v>No</v>
      </c>
      <c r="E1162" s="26" t="str">
        <f>VLOOKUP($A1162,'Medical Examinations'!$A:$J,5,FALSE)</f>
        <v>No</v>
      </c>
      <c r="F1162" s="26" t="str">
        <f>VLOOKUP($A1162,'Medical Examinations'!$A:$J,6,FALSE)</f>
        <v>No</v>
      </c>
      <c r="G1162" s="26">
        <f>VLOOKUP($A1162,'Medical Examinations'!$A:$J,7,FALSE)</f>
        <v>0</v>
      </c>
      <c r="H1162" s="26" t="str">
        <f>VLOOKUP($A1162,'Medical Examinations'!$A:$J,8,FALSE)</f>
        <v>No</v>
      </c>
      <c r="I1162" s="26" t="str">
        <f>VLOOKUP($A1162,'Medical Examinations'!$A:$J,9,FALSE)</f>
        <v>Obesity</v>
      </c>
      <c r="J1162" s="26" t="str">
        <f>VLOOKUP($A1162,'Medical Examinations'!$A:$J,10,FALSE)</f>
        <v>Normal</v>
      </c>
      <c r="K1162">
        <f>VLOOKUP($A1162,'Hospitalisation Details'!$A:$K,6,FALSE)</f>
        <v>9704.67</v>
      </c>
      <c r="L1162" t="str">
        <f>VLOOKUP($A1162,'Hospitalisation Details'!$A:$K,7,FALSE)</f>
        <v>tier - 2</v>
      </c>
      <c r="M1162" t="str">
        <f>VLOOKUP($A1162,'Hospitalisation Details'!$A:$K,8,FALSE)</f>
        <v>tier - 3</v>
      </c>
      <c r="N1162" t="str">
        <f>VLOOKUP($A1162,'Hospitalisation Details'!$A:$K,9,FALSE)</f>
        <v>R1024</v>
      </c>
      <c r="O1162">
        <f>VLOOKUP($A1162,'Hospitalisation Details'!$A:$K,10,FALSE)</f>
        <v>28387</v>
      </c>
      <c r="P1162">
        <f>VLOOKUP($A1162,'Hospitalisation Details'!$A:$K,11,FALSE)</f>
        <v>45</v>
      </c>
      <c r="Q1162" t="str">
        <f>VLOOKUP($A1162,'Customer Names'!$A:$E,4,FALSE)</f>
        <v xml:space="preserve"> Liisa A.</v>
      </c>
    </row>
    <row r="1163" spans="1:17" x14ac:dyDescent="0.25">
      <c r="A1163" s="23" t="s">
        <v>1209</v>
      </c>
      <c r="B1163" s="48">
        <f>VLOOKUP($A1163,'Medical Examinations'!$A:$J,2,FALSE)</f>
        <v>22.92</v>
      </c>
      <c r="C1163" s="48">
        <f>VLOOKUP($A1163,'Medical Examinations'!$A:$J,3,FALSE)</f>
        <v>5.87</v>
      </c>
      <c r="D1163" s="23" t="str">
        <f>VLOOKUP($A1163,'Medical Examinations'!$A:$J,4,FALSE)</f>
        <v>yes</v>
      </c>
      <c r="E1163" s="23" t="str">
        <f>VLOOKUP($A1163,'Medical Examinations'!$A:$J,5,FALSE)</f>
        <v>No</v>
      </c>
      <c r="F1163" s="23" t="str">
        <f>VLOOKUP($A1163,'Medical Examinations'!$A:$J,6,FALSE)</f>
        <v>No</v>
      </c>
      <c r="G1163" s="23">
        <f>VLOOKUP($A1163,'Medical Examinations'!$A:$J,7,FALSE)</f>
        <v>1</v>
      </c>
      <c r="H1163" s="23" t="str">
        <f>VLOOKUP($A1163,'Medical Examinations'!$A:$J,8,FALSE)</f>
        <v>No</v>
      </c>
      <c r="I1163" s="23" t="str">
        <f>VLOOKUP($A1163,'Medical Examinations'!$A:$J,9,FALSE)</f>
        <v>Normal Weight</v>
      </c>
      <c r="J1163" s="23" t="str">
        <f>VLOOKUP($A1163,'Medical Examinations'!$A:$J,10,FALSE)</f>
        <v>Prediabetes</v>
      </c>
      <c r="K1163">
        <f>VLOOKUP($A1163,'Hospitalisation Details'!$A:$K,6,FALSE)</f>
        <v>9698.42</v>
      </c>
      <c r="L1163" t="str">
        <f>VLOOKUP($A1163,'Hospitalisation Details'!$A:$K,7,FALSE)</f>
        <v>tier - 3</v>
      </c>
      <c r="M1163" t="str">
        <f>VLOOKUP($A1163,'Hospitalisation Details'!$A:$K,8,FALSE)</f>
        <v>tier - 3</v>
      </c>
      <c r="N1163" t="str">
        <f>VLOOKUP($A1163,'Hospitalisation Details'!$A:$K,9,FALSE)</f>
        <v>R1013</v>
      </c>
      <c r="O1163">
        <f>VLOOKUP($A1163,'Hospitalisation Details'!$A:$K,10,FALSE)</f>
        <v>23688</v>
      </c>
      <c r="P1163">
        <f>VLOOKUP($A1163,'Hospitalisation Details'!$A:$K,11,FALSE)</f>
        <v>58</v>
      </c>
      <c r="Q1163" t="str">
        <f>VLOOKUP($A1163,'Customer Names'!$A:$E,4,FALSE)</f>
        <v xml:space="preserve"> Kathryn E.</v>
      </c>
    </row>
    <row r="1164" spans="1:17" x14ac:dyDescent="0.25">
      <c r="A1164" s="26" t="s">
        <v>1208</v>
      </c>
      <c r="B1164" s="47">
        <f>VLOOKUP($A1164,'Medical Examinations'!$A:$J,2,FALSE)</f>
        <v>24.78</v>
      </c>
      <c r="C1164" s="47">
        <f>VLOOKUP($A1164,'Medical Examinations'!$A:$J,3,FALSE)</f>
        <v>4.24</v>
      </c>
      <c r="D1164" s="26" t="str">
        <f>VLOOKUP($A1164,'Medical Examinations'!$A:$J,4,FALSE)</f>
        <v>yes</v>
      </c>
      <c r="E1164" s="26" t="str">
        <f>VLOOKUP($A1164,'Medical Examinations'!$A:$J,5,FALSE)</f>
        <v>No</v>
      </c>
      <c r="F1164" s="26" t="str">
        <f>VLOOKUP($A1164,'Medical Examinations'!$A:$J,6,FALSE)</f>
        <v>No</v>
      </c>
      <c r="G1164" s="26">
        <f>VLOOKUP($A1164,'Medical Examinations'!$A:$J,7,FALSE)</f>
        <v>2</v>
      </c>
      <c r="H1164" s="26" t="str">
        <f>VLOOKUP($A1164,'Medical Examinations'!$A:$J,8,FALSE)</f>
        <v>No</v>
      </c>
      <c r="I1164" s="26" t="str">
        <f>VLOOKUP($A1164,'Medical Examinations'!$A:$J,9,FALSE)</f>
        <v>Normal Weight</v>
      </c>
      <c r="J1164" s="26" t="str">
        <f>VLOOKUP($A1164,'Medical Examinations'!$A:$J,10,FALSE)</f>
        <v>Normal</v>
      </c>
      <c r="K1164">
        <f>VLOOKUP($A1164,'Hospitalisation Details'!$A:$K,6,FALSE)</f>
        <v>9684.2900000000009</v>
      </c>
      <c r="L1164" t="str">
        <f>VLOOKUP($A1164,'Hospitalisation Details'!$A:$K,7,FALSE)</f>
        <v>tier - 3</v>
      </c>
      <c r="M1164" t="str">
        <f>VLOOKUP($A1164,'Hospitalisation Details'!$A:$K,8,FALSE)</f>
        <v>tier - 2</v>
      </c>
      <c r="N1164" t="str">
        <f>VLOOKUP($A1164,'Hospitalisation Details'!$A:$K,9,FALSE)</f>
        <v>R1013</v>
      </c>
      <c r="O1164">
        <f>VLOOKUP($A1164,'Hospitalisation Details'!$A:$K,10,FALSE)</f>
        <v>24366</v>
      </c>
      <c r="P1164">
        <f>VLOOKUP($A1164,'Hospitalisation Details'!$A:$K,11,FALSE)</f>
        <v>56</v>
      </c>
      <c r="Q1164" t="str">
        <f>VLOOKUP($A1164,'Customer Names'!$A:$E,4,FALSE)</f>
        <v xml:space="preserve"> Maxwell</v>
      </c>
    </row>
    <row r="1165" spans="1:17" x14ac:dyDescent="0.25">
      <c r="A1165" s="23" t="s">
        <v>1207</v>
      </c>
      <c r="B1165" s="48">
        <f>VLOOKUP($A1165,'Medical Examinations'!$A:$J,2,FALSE)</f>
        <v>34.07</v>
      </c>
      <c r="C1165" s="48">
        <f>VLOOKUP($A1165,'Medical Examinations'!$A:$J,3,FALSE)</f>
        <v>7.81</v>
      </c>
      <c r="D1165" s="23" t="str">
        <f>VLOOKUP($A1165,'Medical Examinations'!$A:$J,4,FALSE)</f>
        <v>yes</v>
      </c>
      <c r="E1165" s="23" t="str">
        <f>VLOOKUP($A1165,'Medical Examinations'!$A:$J,5,FALSE)</f>
        <v>No</v>
      </c>
      <c r="F1165" s="23" t="str">
        <f>VLOOKUP($A1165,'Medical Examinations'!$A:$J,6,FALSE)</f>
        <v>No</v>
      </c>
      <c r="G1165" s="23">
        <f>VLOOKUP($A1165,'Medical Examinations'!$A:$J,7,FALSE)</f>
        <v>0</v>
      </c>
      <c r="H1165" s="23" t="str">
        <f>VLOOKUP($A1165,'Medical Examinations'!$A:$J,8,FALSE)</f>
        <v>No</v>
      </c>
      <c r="I1165" s="23" t="str">
        <f>VLOOKUP($A1165,'Medical Examinations'!$A:$J,9,FALSE)</f>
        <v>Obesity</v>
      </c>
      <c r="J1165" s="23" t="str">
        <f>VLOOKUP($A1165,'Medical Examinations'!$A:$J,10,FALSE)</f>
        <v>Diabetes</v>
      </c>
      <c r="K1165">
        <f>VLOOKUP($A1165,'Hospitalisation Details'!$A:$K,6,FALSE)</f>
        <v>9664.34</v>
      </c>
      <c r="L1165" t="str">
        <f>VLOOKUP($A1165,'Hospitalisation Details'!$A:$K,7,FALSE)</f>
        <v>tier - 2</v>
      </c>
      <c r="M1165" t="str">
        <f>VLOOKUP($A1165,'Hospitalisation Details'!$A:$K,8,FALSE)</f>
        <v>tier - 3</v>
      </c>
      <c r="N1165" t="str">
        <f>VLOOKUP($A1165,'Hospitalisation Details'!$A:$K,9,FALSE)</f>
        <v>R1011</v>
      </c>
      <c r="O1165">
        <f>VLOOKUP($A1165,'Hospitalisation Details'!$A:$K,10,FALSE)</f>
        <v>29806</v>
      </c>
      <c r="P1165">
        <f>VLOOKUP($A1165,'Hospitalisation Details'!$A:$K,11,FALSE)</f>
        <v>41</v>
      </c>
      <c r="Q1165" t="str">
        <f>VLOOKUP($A1165,'Customer Names'!$A:$E,4,FALSE)</f>
        <v xml:space="preserve"> Pascale</v>
      </c>
    </row>
    <row r="1166" spans="1:17" x14ac:dyDescent="0.25">
      <c r="A1166" s="26" t="s">
        <v>1206</v>
      </c>
      <c r="B1166" s="47">
        <f>VLOOKUP($A1166,'Medical Examinations'!$A:$J,2,FALSE)</f>
        <v>30.14</v>
      </c>
      <c r="C1166" s="47">
        <f>VLOOKUP($A1166,'Medical Examinations'!$A:$J,3,FALSE)</f>
        <v>9.85</v>
      </c>
      <c r="D1166" s="26" t="str">
        <f>VLOOKUP($A1166,'Medical Examinations'!$A:$J,4,FALSE)</f>
        <v>No</v>
      </c>
      <c r="E1166" s="26" t="str">
        <f>VLOOKUP($A1166,'Medical Examinations'!$A:$J,5,FALSE)</f>
        <v>No</v>
      </c>
      <c r="F1166" s="26" t="str">
        <f>VLOOKUP($A1166,'Medical Examinations'!$A:$J,6,FALSE)</f>
        <v>No</v>
      </c>
      <c r="G1166" s="26">
        <f>VLOOKUP($A1166,'Medical Examinations'!$A:$J,7,FALSE)</f>
        <v>0</v>
      </c>
      <c r="H1166" s="26" t="str">
        <f>VLOOKUP($A1166,'Medical Examinations'!$A:$J,8,FALSE)</f>
        <v>No</v>
      </c>
      <c r="I1166" s="26" t="str">
        <f>VLOOKUP($A1166,'Medical Examinations'!$A:$J,9,FALSE)</f>
        <v>Obesity</v>
      </c>
      <c r="J1166" s="26" t="str">
        <f>VLOOKUP($A1166,'Medical Examinations'!$A:$J,10,FALSE)</f>
        <v>Diabetes</v>
      </c>
      <c r="K1166">
        <f>VLOOKUP($A1166,'Hospitalisation Details'!$A:$K,6,FALSE)</f>
        <v>9653.81</v>
      </c>
      <c r="L1166" t="str">
        <f>VLOOKUP($A1166,'Hospitalisation Details'!$A:$K,7,FALSE)</f>
        <v>tier - 2</v>
      </c>
      <c r="M1166" t="str">
        <f>VLOOKUP($A1166,'Hospitalisation Details'!$A:$K,8,FALSE)</f>
        <v>tier - 2</v>
      </c>
      <c r="N1166" t="str">
        <f>VLOOKUP($A1166,'Hospitalisation Details'!$A:$K,9,FALSE)</f>
        <v>R1011</v>
      </c>
      <c r="O1166">
        <f>VLOOKUP($A1166,'Hospitalisation Details'!$A:$K,10,FALSE)</f>
        <v>27218</v>
      </c>
      <c r="P1166">
        <f>VLOOKUP($A1166,'Hospitalisation Details'!$A:$K,11,FALSE)</f>
        <v>48</v>
      </c>
      <c r="Q1166" t="str">
        <f>VLOOKUP($A1166,'Customer Names'!$A:$E,4,FALSE)</f>
        <v xml:space="preserve"> Becca</v>
      </c>
    </row>
    <row r="1167" spans="1:17" x14ac:dyDescent="0.25">
      <c r="A1167" s="23" t="s">
        <v>1205</v>
      </c>
      <c r="B1167" s="48">
        <f>VLOOKUP($A1167,'Medical Examinations'!$A:$J,2,FALSE)</f>
        <v>18.05</v>
      </c>
      <c r="C1167" s="48">
        <f>VLOOKUP($A1167,'Medical Examinations'!$A:$J,3,FALSE)</f>
        <v>6.94</v>
      </c>
      <c r="D1167" s="23" t="str">
        <f>VLOOKUP($A1167,'Medical Examinations'!$A:$J,4,FALSE)</f>
        <v>No</v>
      </c>
      <c r="E1167" s="23" t="str">
        <f>VLOOKUP($A1167,'Medical Examinations'!$A:$J,5,FALSE)</f>
        <v>No</v>
      </c>
      <c r="F1167" s="23" t="str">
        <f>VLOOKUP($A1167,'Medical Examinations'!$A:$J,6,FALSE)</f>
        <v>No</v>
      </c>
      <c r="G1167" s="23">
        <f>VLOOKUP($A1167,'Medical Examinations'!$A:$J,7,FALSE)</f>
        <v>0</v>
      </c>
      <c r="H1167" s="23" t="str">
        <f>VLOOKUP($A1167,'Medical Examinations'!$A:$J,8,FALSE)</f>
        <v>No</v>
      </c>
      <c r="I1167" s="23" t="str">
        <f>VLOOKUP($A1167,'Medical Examinations'!$A:$J,9,FALSE)</f>
        <v>Underweight</v>
      </c>
      <c r="J1167" s="23" t="str">
        <f>VLOOKUP($A1167,'Medical Examinations'!$A:$J,10,FALSE)</f>
        <v>Diabetes</v>
      </c>
      <c r="K1167">
        <f>VLOOKUP($A1167,'Hospitalisation Details'!$A:$K,6,FALSE)</f>
        <v>9644.25</v>
      </c>
      <c r="L1167" t="str">
        <f>VLOOKUP($A1167,'Hospitalisation Details'!$A:$K,7,FALSE)</f>
        <v>tier - 2</v>
      </c>
      <c r="M1167" t="str">
        <f>VLOOKUP($A1167,'Hospitalisation Details'!$A:$K,8,FALSE)</f>
        <v>tier - 1</v>
      </c>
      <c r="N1167" t="str">
        <f>VLOOKUP($A1167,'Hospitalisation Details'!$A:$K,9,FALSE)</f>
        <v>R1012</v>
      </c>
      <c r="O1167">
        <f>VLOOKUP($A1167,'Hospitalisation Details'!$A:$K,10,FALSE)</f>
        <v>26133</v>
      </c>
      <c r="P1167">
        <f>VLOOKUP($A1167,'Hospitalisation Details'!$A:$K,11,FALSE)</f>
        <v>51</v>
      </c>
      <c r="Q1167" t="str">
        <f>VLOOKUP($A1167,'Customer Names'!$A:$E,4,FALSE)</f>
        <v xml:space="preserve"> Grace</v>
      </c>
    </row>
    <row r="1168" spans="1:17" x14ac:dyDescent="0.25">
      <c r="A1168" s="26" t="s">
        <v>1204</v>
      </c>
      <c r="B1168" s="47">
        <f>VLOOKUP($A1168,'Medical Examinations'!$A:$J,2,FALSE)</f>
        <v>37.4</v>
      </c>
      <c r="C1168" s="47">
        <f>VLOOKUP($A1168,'Medical Examinations'!$A:$J,3,FALSE)</f>
        <v>11.3</v>
      </c>
      <c r="D1168" s="26" t="str">
        <f>VLOOKUP($A1168,'Medical Examinations'!$A:$J,4,FALSE)</f>
        <v>yes</v>
      </c>
      <c r="E1168" s="26" t="str">
        <f>VLOOKUP($A1168,'Medical Examinations'!$A:$J,5,FALSE)</f>
        <v>No</v>
      </c>
      <c r="F1168" s="26" t="str">
        <f>VLOOKUP($A1168,'Medical Examinations'!$A:$J,6,FALSE)</f>
        <v>No</v>
      </c>
      <c r="G1168" s="26">
        <f>VLOOKUP($A1168,'Medical Examinations'!$A:$J,7,FALSE)</f>
        <v>2</v>
      </c>
      <c r="H1168" s="26" t="str">
        <f>VLOOKUP($A1168,'Medical Examinations'!$A:$J,8,FALSE)</f>
        <v>No</v>
      </c>
      <c r="I1168" s="26" t="str">
        <f>VLOOKUP($A1168,'Medical Examinations'!$A:$J,9,FALSE)</f>
        <v>Obesity</v>
      </c>
      <c r="J1168" s="26" t="str">
        <f>VLOOKUP($A1168,'Medical Examinations'!$A:$J,10,FALSE)</f>
        <v>Diabetes</v>
      </c>
      <c r="K1168">
        <f>VLOOKUP($A1168,'Hospitalisation Details'!$A:$K,6,FALSE)</f>
        <v>9634.5400000000009</v>
      </c>
      <c r="L1168" t="str">
        <f>VLOOKUP($A1168,'Hospitalisation Details'!$A:$K,7,FALSE)</f>
        <v>tier - 2</v>
      </c>
      <c r="M1168" t="str">
        <f>VLOOKUP($A1168,'Hospitalisation Details'!$A:$K,8,FALSE)</f>
        <v>tier - 2</v>
      </c>
      <c r="N1168" t="str">
        <f>VLOOKUP($A1168,'Hospitalisation Details'!$A:$K,9,FALSE)</f>
        <v>R1011</v>
      </c>
      <c r="O1168">
        <f>VLOOKUP($A1168,'Hospitalisation Details'!$A:$K,10,FALSE)</f>
        <v>25841</v>
      </c>
      <c r="P1168">
        <f>VLOOKUP($A1168,'Hospitalisation Details'!$A:$K,11,FALSE)</f>
        <v>52</v>
      </c>
      <c r="Q1168" t="str">
        <f>VLOOKUP($A1168,'Customer Names'!$A:$E,4,FALSE)</f>
        <v xml:space="preserve"> Samantha</v>
      </c>
    </row>
    <row r="1169" spans="1:17" x14ac:dyDescent="0.25">
      <c r="A1169" s="23" t="s">
        <v>1203</v>
      </c>
      <c r="B1169" s="48">
        <f>VLOOKUP($A1169,'Medical Examinations'!$A:$J,2,FALSE)</f>
        <v>25.75</v>
      </c>
      <c r="C1169" s="48">
        <f>VLOOKUP($A1169,'Medical Examinations'!$A:$J,3,FALSE)</f>
        <v>9.23</v>
      </c>
      <c r="D1169" s="23" t="str">
        <f>VLOOKUP($A1169,'Medical Examinations'!$A:$J,4,FALSE)</f>
        <v>No</v>
      </c>
      <c r="E1169" s="23" t="str">
        <f>VLOOKUP($A1169,'Medical Examinations'!$A:$J,5,FALSE)</f>
        <v>No</v>
      </c>
      <c r="F1169" s="23" t="str">
        <f>VLOOKUP($A1169,'Medical Examinations'!$A:$J,6,FALSE)</f>
        <v>No</v>
      </c>
      <c r="G1169" s="23">
        <f>VLOOKUP($A1169,'Medical Examinations'!$A:$J,7,FALSE)</f>
        <v>0</v>
      </c>
      <c r="H1169" s="23" t="str">
        <f>VLOOKUP($A1169,'Medical Examinations'!$A:$J,8,FALSE)</f>
        <v>No</v>
      </c>
      <c r="I1169" s="23" t="str">
        <f>VLOOKUP($A1169,'Medical Examinations'!$A:$J,9,FALSE)</f>
        <v>Overweight</v>
      </c>
      <c r="J1169" s="23" t="str">
        <f>VLOOKUP($A1169,'Medical Examinations'!$A:$J,10,FALSE)</f>
        <v>Diabetes</v>
      </c>
      <c r="K1169">
        <f>VLOOKUP($A1169,'Hospitalisation Details'!$A:$K,6,FALSE)</f>
        <v>9630.91</v>
      </c>
      <c r="L1169" t="str">
        <f>VLOOKUP($A1169,'Hospitalisation Details'!$A:$K,7,FALSE)</f>
        <v>tier - 3</v>
      </c>
      <c r="M1169" t="str">
        <f>VLOOKUP($A1169,'Hospitalisation Details'!$A:$K,8,FALSE)</f>
        <v>tier - 2</v>
      </c>
      <c r="N1169" t="str">
        <f>VLOOKUP($A1169,'Hospitalisation Details'!$A:$K,9,FALSE)</f>
        <v>R1013</v>
      </c>
      <c r="O1169">
        <f>VLOOKUP($A1169,'Hospitalisation Details'!$A:$K,10,FALSE)</f>
        <v>25011</v>
      </c>
      <c r="P1169">
        <f>VLOOKUP($A1169,'Hospitalisation Details'!$A:$K,11,FALSE)</f>
        <v>54</v>
      </c>
      <c r="Q1169" t="str">
        <f>VLOOKUP($A1169,'Customer Names'!$A:$E,4,FALSE)</f>
        <v xml:space="preserve"> Nicole R.</v>
      </c>
    </row>
    <row r="1170" spans="1:17" x14ac:dyDescent="0.25">
      <c r="A1170" s="26" t="s">
        <v>1202</v>
      </c>
      <c r="B1170" s="47">
        <f>VLOOKUP($A1170,'Medical Examinations'!$A:$J,2,FALSE)</f>
        <v>32.299999999999997</v>
      </c>
      <c r="C1170" s="47">
        <f>VLOOKUP($A1170,'Medical Examinations'!$A:$J,3,FALSE)</f>
        <v>4.37</v>
      </c>
      <c r="D1170" s="26" t="str">
        <f>VLOOKUP($A1170,'Medical Examinations'!$A:$J,4,FALSE)</f>
        <v>No</v>
      </c>
      <c r="E1170" s="26" t="str">
        <f>VLOOKUP($A1170,'Medical Examinations'!$A:$J,5,FALSE)</f>
        <v>No</v>
      </c>
      <c r="F1170" s="26" t="str">
        <f>VLOOKUP($A1170,'Medical Examinations'!$A:$J,6,FALSE)</f>
        <v>No</v>
      </c>
      <c r="G1170" s="26">
        <f>VLOOKUP($A1170,'Medical Examinations'!$A:$J,7,FALSE)</f>
        <v>2</v>
      </c>
      <c r="H1170" s="26" t="str">
        <f>VLOOKUP($A1170,'Medical Examinations'!$A:$J,8,FALSE)</f>
        <v>No</v>
      </c>
      <c r="I1170" s="26" t="str">
        <f>VLOOKUP($A1170,'Medical Examinations'!$A:$J,9,FALSE)</f>
        <v>Obesity</v>
      </c>
      <c r="J1170" s="26" t="str">
        <f>VLOOKUP($A1170,'Medical Examinations'!$A:$J,10,FALSE)</f>
        <v>Normal</v>
      </c>
      <c r="K1170">
        <f>VLOOKUP($A1170,'Hospitalisation Details'!$A:$K,6,FALSE)</f>
        <v>9630.4</v>
      </c>
      <c r="L1170" t="str">
        <f>VLOOKUP($A1170,'Hospitalisation Details'!$A:$K,7,FALSE)</f>
        <v>tier - 2</v>
      </c>
      <c r="M1170" t="str">
        <f>VLOOKUP($A1170,'Hospitalisation Details'!$A:$K,8,FALSE)</f>
        <v>tier - 2</v>
      </c>
      <c r="N1170" t="str">
        <f>VLOOKUP($A1170,'Hospitalisation Details'!$A:$K,9,FALSE)</f>
        <v>R1011</v>
      </c>
      <c r="O1170">
        <f>VLOOKUP($A1170,'Hospitalisation Details'!$A:$K,10,FALSE)</f>
        <v>26595</v>
      </c>
      <c r="P1170">
        <f>VLOOKUP($A1170,'Hospitalisation Details'!$A:$K,11,FALSE)</f>
        <v>50</v>
      </c>
      <c r="Q1170" t="str">
        <f>VLOOKUP($A1170,'Customer Names'!$A:$E,4,FALSE)</f>
        <v xml:space="preserve"> David W</v>
      </c>
    </row>
    <row r="1171" spans="1:17" x14ac:dyDescent="0.25">
      <c r="A1171" s="23" t="s">
        <v>1201</v>
      </c>
      <c r="B1171" s="48">
        <f>VLOOKUP($A1171,'Medical Examinations'!$A:$J,2,FALSE)</f>
        <v>28.61</v>
      </c>
      <c r="C1171" s="48">
        <f>VLOOKUP($A1171,'Medical Examinations'!$A:$J,3,FALSE)</f>
        <v>5.76</v>
      </c>
      <c r="D1171" s="23" t="str">
        <f>VLOOKUP($A1171,'Medical Examinations'!$A:$J,4,FALSE)</f>
        <v>No</v>
      </c>
      <c r="E1171" s="23" t="str">
        <f>VLOOKUP($A1171,'Medical Examinations'!$A:$J,5,FALSE)</f>
        <v>No</v>
      </c>
      <c r="F1171" s="23" t="str">
        <f>VLOOKUP($A1171,'Medical Examinations'!$A:$J,6,FALSE)</f>
        <v>Yes</v>
      </c>
      <c r="G1171" s="23">
        <f>VLOOKUP($A1171,'Medical Examinations'!$A:$J,7,FALSE)</f>
        <v>1</v>
      </c>
      <c r="H1171" s="23" t="str">
        <f>VLOOKUP($A1171,'Medical Examinations'!$A:$J,8,FALSE)</f>
        <v>No</v>
      </c>
      <c r="I1171" s="23" t="str">
        <f>VLOOKUP($A1171,'Medical Examinations'!$A:$J,9,FALSE)</f>
        <v>Overweight</v>
      </c>
      <c r="J1171" s="23" t="str">
        <f>VLOOKUP($A1171,'Medical Examinations'!$A:$J,10,FALSE)</f>
        <v>Prediabetes</v>
      </c>
      <c r="K1171">
        <f>VLOOKUP($A1171,'Hospitalisation Details'!$A:$K,6,FALSE)</f>
        <v>9630.2999999999993</v>
      </c>
      <c r="L1171" t="str">
        <f>VLOOKUP($A1171,'Hospitalisation Details'!$A:$K,7,FALSE)</f>
        <v>tier - 2</v>
      </c>
      <c r="M1171" t="str">
        <f>VLOOKUP($A1171,'Hospitalisation Details'!$A:$K,8,FALSE)</f>
        <v>tier - 2</v>
      </c>
      <c r="N1171" t="str">
        <f>VLOOKUP($A1171,'Hospitalisation Details'!$A:$K,9,FALSE)</f>
        <v>R1021</v>
      </c>
      <c r="O1171">
        <f>VLOOKUP($A1171,'Hospitalisation Details'!$A:$K,10,FALSE)</f>
        <v>29208</v>
      </c>
      <c r="P1171">
        <f>VLOOKUP($A1171,'Hospitalisation Details'!$A:$K,11,FALSE)</f>
        <v>43</v>
      </c>
      <c r="Q1171" t="str">
        <f>VLOOKUP($A1171,'Customer Names'!$A:$E,4,FALSE)</f>
        <v xml:space="preserve"> Grant</v>
      </c>
    </row>
    <row r="1172" spans="1:17" x14ac:dyDescent="0.25">
      <c r="A1172" s="26" t="s">
        <v>1200</v>
      </c>
      <c r="B1172" s="47">
        <f>VLOOKUP($A1172,'Medical Examinations'!$A:$J,2,FALSE)</f>
        <v>45.41</v>
      </c>
      <c r="C1172" s="47">
        <f>VLOOKUP($A1172,'Medical Examinations'!$A:$J,3,FALSE)</f>
        <v>4.96</v>
      </c>
      <c r="D1172" s="26" t="str">
        <f>VLOOKUP($A1172,'Medical Examinations'!$A:$J,4,FALSE)</f>
        <v>No</v>
      </c>
      <c r="E1172" s="26" t="str">
        <f>VLOOKUP($A1172,'Medical Examinations'!$A:$J,5,FALSE)</f>
        <v>No</v>
      </c>
      <c r="F1172" s="26" t="str">
        <f>VLOOKUP($A1172,'Medical Examinations'!$A:$J,6,FALSE)</f>
        <v>No</v>
      </c>
      <c r="G1172" s="26">
        <f>VLOOKUP($A1172,'Medical Examinations'!$A:$J,7,FALSE)</f>
        <v>1</v>
      </c>
      <c r="H1172" s="26" t="str">
        <f>VLOOKUP($A1172,'Medical Examinations'!$A:$J,8,FALSE)</f>
        <v>No</v>
      </c>
      <c r="I1172" s="26" t="str">
        <f>VLOOKUP($A1172,'Medical Examinations'!$A:$J,9,FALSE)</f>
        <v>Obesity</v>
      </c>
      <c r="J1172" s="26" t="str">
        <f>VLOOKUP($A1172,'Medical Examinations'!$A:$J,10,FALSE)</f>
        <v>Normal</v>
      </c>
      <c r="K1172">
        <f>VLOOKUP($A1172,'Hospitalisation Details'!$A:$K,6,FALSE)</f>
        <v>9628.7900000000009</v>
      </c>
      <c r="L1172" t="str">
        <f>VLOOKUP($A1172,'Hospitalisation Details'!$A:$K,7,FALSE)</f>
        <v>tier - 2</v>
      </c>
      <c r="M1172" t="str">
        <f>VLOOKUP($A1172,'Hospitalisation Details'!$A:$K,8,FALSE)</f>
        <v>tier - 2</v>
      </c>
      <c r="N1172" t="str">
        <f>VLOOKUP($A1172,'Hospitalisation Details'!$A:$K,9,FALSE)</f>
        <v>R1026</v>
      </c>
      <c r="O1172">
        <f>VLOOKUP($A1172,'Hospitalisation Details'!$A:$K,10,FALSE)</f>
        <v>35969</v>
      </c>
      <c r="P1172">
        <f>VLOOKUP($A1172,'Hospitalisation Details'!$A:$K,11,FALSE)</f>
        <v>24</v>
      </c>
      <c r="Q1172" t="str">
        <f>VLOOKUP($A1172,'Customer Names'!$A:$E,4,FALSE)</f>
        <v xml:space="preserve"> Sophia</v>
      </c>
    </row>
    <row r="1173" spans="1:17" x14ac:dyDescent="0.25">
      <c r="A1173" s="23" t="s">
        <v>1199</v>
      </c>
      <c r="B1173" s="48">
        <f>VLOOKUP($A1173,'Medical Examinations'!$A:$J,2,FALSE)</f>
        <v>31.2</v>
      </c>
      <c r="C1173" s="48">
        <f>VLOOKUP($A1173,'Medical Examinations'!$A:$J,3,FALSE)</f>
        <v>11.04</v>
      </c>
      <c r="D1173" s="23" t="str">
        <f>VLOOKUP($A1173,'Medical Examinations'!$A:$J,4,FALSE)</f>
        <v>yes</v>
      </c>
      <c r="E1173" s="23" t="str">
        <f>VLOOKUP($A1173,'Medical Examinations'!$A:$J,5,FALSE)</f>
        <v>No</v>
      </c>
      <c r="F1173" s="23" t="str">
        <f>VLOOKUP($A1173,'Medical Examinations'!$A:$J,6,FALSE)</f>
        <v>No</v>
      </c>
      <c r="G1173" s="23">
        <f>VLOOKUP($A1173,'Medical Examinations'!$A:$J,7,FALSE)</f>
        <v>2</v>
      </c>
      <c r="H1173" s="23" t="str">
        <f>VLOOKUP($A1173,'Medical Examinations'!$A:$J,8,FALSE)</f>
        <v>No</v>
      </c>
      <c r="I1173" s="23" t="str">
        <f>VLOOKUP($A1173,'Medical Examinations'!$A:$J,9,FALSE)</f>
        <v>Obesity</v>
      </c>
      <c r="J1173" s="23" t="str">
        <f>VLOOKUP($A1173,'Medical Examinations'!$A:$J,10,FALSE)</f>
        <v>Diabetes</v>
      </c>
      <c r="K1173">
        <f>VLOOKUP($A1173,'Hospitalisation Details'!$A:$K,6,FALSE)</f>
        <v>9625.92</v>
      </c>
      <c r="L1173" t="str">
        <f>VLOOKUP($A1173,'Hospitalisation Details'!$A:$K,7,FALSE)</f>
        <v>tier - 2</v>
      </c>
      <c r="M1173" t="str">
        <f>VLOOKUP($A1173,'Hospitalisation Details'!$A:$K,8,FALSE)</f>
        <v>tier - 3</v>
      </c>
      <c r="N1173" t="str">
        <f>VLOOKUP($A1173,'Hospitalisation Details'!$A:$K,9,FALSE)</f>
        <v>R1011</v>
      </c>
      <c r="O1173">
        <f>VLOOKUP($A1173,'Hospitalisation Details'!$A:$K,10,FALSE)</f>
        <v>25918</v>
      </c>
      <c r="P1173">
        <f>VLOOKUP($A1173,'Hospitalisation Details'!$A:$K,11,FALSE)</f>
        <v>52</v>
      </c>
      <c r="Q1173" t="str">
        <f>VLOOKUP($A1173,'Customer Names'!$A:$E,4,FALSE)</f>
        <v xml:space="preserve"> Christina</v>
      </c>
    </row>
    <row r="1174" spans="1:17" x14ac:dyDescent="0.25">
      <c r="A1174" s="26" t="s">
        <v>1198</v>
      </c>
      <c r="B1174" s="47">
        <f>VLOOKUP($A1174,'Medical Examinations'!$A:$J,2,FALSE)</f>
        <v>29.83</v>
      </c>
      <c r="C1174" s="47">
        <f>VLOOKUP($A1174,'Medical Examinations'!$A:$J,3,FALSE)</f>
        <v>7.81</v>
      </c>
      <c r="D1174" s="26" t="str">
        <f>VLOOKUP($A1174,'Medical Examinations'!$A:$J,4,FALSE)</f>
        <v>yes</v>
      </c>
      <c r="E1174" s="26" t="str">
        <f>VLOOKUP($A1174,'Medical Examinations'!$A:$J,5,FALSE)</f>
        <v>No</v>
      </c>
      <c r="F1174" s="26" t="str">
        <f>VLOOKUP($A1174,'Medical Examinations'!$A:$J,6,FALSE)</f>
        <v>No</v>
      </c>
      <c r="G1174" s="26">
        <f>VLOOKUP($A1174,'Medical Examinations'!$A:$J,7,FALSE)</f>
        <v>1</v>
      </c>
      <c r="H1174" s="26" t="str">
        <f>VLOOKUP($A1174,'Medical Examinations'!$A:$J,8,FALSE)</f>
        <v>No</v>
      </c>
      <c r="I1174" s="26" t="str">
        <f>VLOOKUP($A1174,'Medical Examinations'!$A:$J,9,FALSE)</f>
        <v>Overweight</v>
      </c>
      <c r="J1174" s="26" t="str">
        <f>VLOOKUP($A1174,'Medical Examinations'!$A:$J,10,FALSE)</f>
        <v>Diabetes</v>
      </c>
      <c r="K1174">
        <f>VLOOKUP($A1174,'Hospitalisation Details'!$A:$K,6,FALSE)</f>
        <v>9620.33</v>
      </c>
      <c r="L1174" t="str">
        <f>VLOOKUP($A1174,'Hospitalisation Details'!$A:$K,7,FALSE)</f>
        <v>tier - 3</v>
      </c>
      <c r="M1174" t="str">
        <f>VLOOKUP($A1174,'Hospitalisation Details'!$A:$K,8,FALSE)</f>
        <v>tier - 3</v>
      </c>
      <c r="N1174" t="str">
        <f>VLOOKUP($A1174,'Hospitalisation Details'!$A:$K,9,FALSE)</f>
        <v>R1012</v>
      </c>
      <c r="O1174">
        <f>VLOOKUP($A1174,'Hospitalisation Details'!$A:$K,10,FALSE)</f>
        <v>27696</v>
      </c>
      <c r="P1174">
        <f>VLOOKUP($A1174,'Hospitalisation Details'!$A:$K,11,FALSE)</f>
        <v>47</v>
      </c>
      <c r="Q1174" t="str">
        <f>VLOOKUP($A1174,'Customer Names'!$A:$E,4,FALSE)</f>
        <v xml:space="preserve"> Sam L.</v>
      </c>
    </row>
    <row r="1175" spans="1:17" x14ac:dyDescent="0.25">
      <c r="A1175" s="23" t="s">
        <v>1197</v>
      </c>
      <c r="B1175" s="48">
        <f>VLOOKUP($A1175,'Medical Examinations'!$A:$J,2,FALSE)</f>
        <v>29.06</v>
      </c>
      <c r="C1175" s="48">
        <f>VLOOKUP($A1175,'Medical Examinations'!$A:$J,3,FALSE)</f>
        <v>4.55</v>
      </c>
      <c r="D1175" s="23" t="str">
        <f>VLOOKUP($A1175,'Medical Examinations'!$A:$J,4,FALSE)</f>
        <v>No</v>
      </c>
      <c r="E1175" s="23" t="str">
        <f>VLOOKUP($A1175,'Medical Examinations'!$A:$J,5,FALSE)</f>
        <v>No</v>
      </c>
      <c r="F1175" s="23" t="str">
        <f>VLOOKUP($A1175,'Medical Examinations'!$A:$J,6,FALSE)</f>
        <v>No</v>
      </c>
      <c r="G1175" s="23">
        <f>VLOOKUP($A1175,'Medical Examinations'!$A:$J,7,FALSE)</f>
        <v>0</v>
      </c>
      <c r="H1175" s="23" t="str">
        <f>VLOOKUP($A1175,'Medical Examinations'!$A:$J,8,FALSE)</f>
        <v>No</v>
      </c>
      <c r="I1175" s="23" t="str">
        <f>VLOOKUP($A1175,'Medical Examinations'!$A:$J,9,FALSE)</f>
        <v>Overweight</v>
      </c>
      <c r="J1175" s="23" t="str">
        <f>VLOOKUP($A1175,'Medical Examinations'!$A:$J,10,FALSE)</f>
        <v>Normal</v>
      </c>
      <c r="K1175">
        <f>VLOOKUP($A1175,'Hospitalisation Details'!$A:$K,6,FALSE)</f>
        <v>9619.18</v>
      </c>
      <c r="L1175" t="str">
        <f>VLOOKUP($A1175,'Hospitalisation Details'!$A:$K,7,FALSE)</f>
        <v>tier - 2</v>
      </c>
      <c r="M1175" t="str">
        <f>VLOOKUP($A1175,'Hospitalisation Details'!$A:$K,8,FALSE)</f>
        <v>tier - 1</v>
      </c>
      <c r="N1175" t="str">
        <f>VLOOKUP($A1175,'Hospitalisation Details'!$A:$K,9,FALSE)</f>
        <v>R1025</v>
      </c>
      <c r="O1175">
        <f>VLOOKUP($A1175,'Hospitalisation Details'!$A:$K,10,FALSE)</f>
        <v>30192</v>
      </c>
      <c r="P1175">
        <f>VLOOKUP($A1175,'Hospitalisation Details'!$A:$K,11,FALSE)</f>
        <v>40</v>
      </c>
      <c r="Q1175" t="str">
        <f>VLOOKUP($A1175,'Customer Names'!$A:$E,4,FALSE)</f>
        <v xml:space="preserve"> Haley R.</v>
      </c>
    </row>
    <row r="1176" spans="1:17" x14ac:dyDescent="0.25">
      <c r="A1176" s="26" t="s">
        <v>1196</v>
      </c>
      <c r="B1176" s="47">
        <f>VLOOKUP($A1176,'Medical Examinations'!$A:$J,2,FALSE)</f>
        <v>27.454999999999998</v>
      </c>
      <c r="C1176" s="47">
        <f>VLOOKUP($A1176,'Medical Examinations'!$A:$J,3,FALSE)</f>
        <v>6.13</v>
      </c>
      <c r="D1176" s="26" t="str">
        <f>VLOOKUP($A1176,'Medical Examinations'!$A:$J,4,FALSE)</f>
        <v>No</v>
      </c>
      <c r="E1176" s="26" t="str">
        <f>VLOOKUP($A1176,'Medical Examinations'!$A:$J,5,FALSE)</f>
        <v>No</v>
      </c>
      <c r="F1176" s="26" t="str">
        <f>VLOOKUP($A1176,'Medical Examinations'!$A:$J,6,FALSE)</f>
        <v>No</v>
      </c>
      <c r="G1176" s="26">
        <f>VLOOKUP($A1176,'Medical Examinations'!$A:$J,7,FALSE)</f>
        <v>2</v>
      </c>
      <c r="H1176" s="26" t="str">
        <f>VLOOKUP($A1176,'Medical Examinations'!$A:$J,8,FALSE)</f>
        <v>No</v>
      </c>
      <c r="I1176" s="26" t="str">
        <f>VLOOKUP($A1176,'Medical Examinations'!$A:$J,9,FALSE)</f>
        <v>Overweight</v>
      </c>
      <c r="J1176" s="26" t="str">
        <f>VLOOKUP($A1176,'Medical Examinations'!$A:$J,10,FALSE)</f>
        <v>Prediabetes</v>
      </c>
      <c r="K1176">
        <f>VLOOKUP($A1176,'Hospitalisation Details'!$A:$K,6,FALSE)</f>
        <v>9617.66</v>
      </c>
      <c r="L1176" t="str">
        <f>VLOOKUP($A1176,'Hospitalisation Details'!$A:$K,7,FALSE)</f>
        <v>tier - 3</v>
      </c>
      <c r="M1176" t="str">
        <f>VLOOKUP($A1176,'Hospitalisation Details'!$A:$K,8,FALSE)</f>
        <v>tier - 3</v>
      </c>
      <c r="N1176" t="str">
        <f>VLOOKUP($A1176,'Hospitalisation Details'!$A:$K,9,FALSE)</f>
        <v>R1016</v>
      </c>
      <c r="O1176">
        <f>VLOOKUP($A1176,'Hospitalisation Details'!$A:$K,10,FALSE)</f>
        <v>26660</v>
      </c>
      <c r="P1176">
        <f>VLOOKUP($A1176,'Hospitalisation Details'!$A:$K,11,FALSE)</f>
        <v>50</v>
      </c>
      <c r="Q1176" t="str">
        <f>VLOOKUP($A1176,'Customer Names'!$A:$E,4,FALSE)</f>
        <v xml:space="preserve"> Ethan</v>
      </c>
    </row>
    <row r="1177" spans="1:17" x14ac:dyDescent="0.25">
      <c r="A1177" s="23" t="s">
        <v>1195</v>
      </c>
      <c r="B1177" s="48">
        <f>VLOOKUP($A1177,'Medical Examinations'!$A:$J,2,FALSE)</f>
        <v>23.01</v>
      </c>
      <c r="C1177" s="48">
        <f>VLOOKUP($A1177,'Medical Examinations'!$A:$J,3,FALSE)</f>
        <v>6.04</v>
      </c>
      <c r="D1177" s="23" t="str">
        <f>VLOOKUP($A1177,'Medical Examinations'!$A:$J,4,FALSE)</f>
        <v>yes</v>
      </c>
      <c r="E1177" s="23" t="str">
        <f>VLOOKUP($A1177,'Medical Examinations'!$A:$J,5,FALSE)</f>
        <v>No</v>
      </c>
      <c r="F1177" s="23" t="str">
        <f>VLOOKUP($A1177,'Medical Examinations'!$A:$J,6,FALSE)</f>
        <v>No</v>
      </c>
      <c r="G1177" s="23">
        <f>VLOOKUP($A1177,'Medical Examinations'!$A:$J,7,FALSE)</f>
        <v>1</v>
      </c>
      <c r="H1177" s="23" t="str">
        <f>VLOOKUP($A1177,'Medical Examinations'!$A:$J,8,FALSE)</f>
        <v>No</v>
      </c>
      <c r="I1177" s="23" t="str">
        <f>VLOOKUP($A1177,'Medical Examinations'!$A:$J,9,FALSE)</f>
        <v>Normal Weight</v>
      </c>
      <c r="J1177" s="23" t="str">
        <f>VLOOKUP($A1177,'Medical Examinations'!$A:$J,10,FALSE)</f>
        <v>Prediabetes</v>
      </c>
      <c r="K1177">
        <f>VLOOKUP($A1177,'Hospitalisation Details'!$A:$K,6,FALSE)</f>
        <v>9597.6299999999992</v>
      </c>
      <c r="L1177" t="str">
        <f>VLOOKUP($A1177,'Hospitalisation Details'!$A:$K,7,FALSE)</f>
        <v>tier - 3</v>
      </c>
      <c r="M1177" t="str">
        <f>VLOOKUP($A1177,'Hospitalisation Details'!$A:$K,8,FALSE)</f>
        <v>tier - 3</v>
      </c>
      <c r="N1177" t="str">
        <f>VLOOKUP($A1177,'Hospitalisation Details'!$A:$K,9,FALSE)</f>
        <v>R1013</v>
      </c>
      <c r="O1177">
        <f>VLOOKUP($A1177,'Hospitalisation Details'!$A:$K,10,FALSE)</f>
        <v>23726</v>
      </c>
      <c r="P1177">
        <f>VLOOKUP($A1177,'Hospitalisation Details'!$A:$K,11,FALSE)</f>
        <v>58</v>
      </c>
      <c r="Q1177" t="str">
        <f>VLOOKUP($A1177,'Customer Names'!$A:$E,4,FALSE)</f>
        <v xml:space="preserve"> Andrew W</v>
      </c>
    </row>
    <row r="1178" spans="1:17" x14ac:dyDescent="0.25">
      <c r="A1178" s="26" t="s">
        <v>1194</v>
      </c>
      <c r="B1178" s="47">
        <f>VLOOKUP($A1178,'Medical Examinations'!$A:$J,2,FALSE)</f>
        <v>31.39</v>
      </c>
      <c r="C1178" s="47">
        <f>VLOOKUP($A1178,'Medical Examinations'!$A:$J,3,FALSE)</f>
        <v>8.85</v>
      </c>
      <c r="D1178" s="26" t="str">
        <f>VLOOKUP($A1178,'Medical Examinations'!$A:$J,4,FALSE)</f>
        <v>yes</v>
      </c>
      <c r="E1178" s="26" t="str">
        <f>VLOOKUP($A1178,'Medical Examinations'!$A:$J,5,FALSE)</f>
        <v>No</v>
      </c>
      <c r="F1178" s="26" t="str">
        <f>VLOOKUP($A1178,'Medical Examinations'!$A:$J,6,FALSE)</f>
        <v>No</v>
      </c>
      <c r="G1178" s="26">
        <f>VLOOKUP($A1178,'Medical Examinations'!$A:$J,7,FALSE)</f>
        <v>0</v>
      </c>
      <c r="H1178" s="26" t="str">
        <f>VLOOKUP($A1178,'Medical Examinations'!$A:$J,8,FALSE)</f>
        <v>No</v>
      </c>
      <c r="I1178" s="26" t="str">
        <f>VLOOKUP($A1178,'Medical Examinations'!$A:$J,9,FALSE)</f>
        <v>Obesity</v>
      </c>
      <c r="J1178" s="26" t="str">
        <f>VLOOKUP($A1178,'Medical Examinations'!$A:$J,10,FALSE)</f>
        <v>Diabetes</v>
      </c>
      <c r="K1178">
        <f>VLOOKUP($A1178,'Hospitalisation Details'!$A:$K,6,FALSE)</f>
        <v>9584.0400000000009</v>
      </c>
      <c r="L1178" t="str">
        <f>VLOOKUP($A1178,'Hospitalisation Details'!$A:$K,7,FALSE)</f>
        <v>tier - 2</v>
      </c>
      <c r="M1178" t="str">
        <f>VLOOKUP($A1178,'Hospitalisation Details'!$A:$K,8,FALSE)</f>
        <v>tier - 1</v>
      </c>
      <c r="N1178" t="str">
        <f>VLOOKUP($A1178,'Hospitalisation Details'!$A:$K,9,FALSE)</f>
        <v>R1021</v>
      </c>
      <c r="O1178">
        <f>VLOOKUP($A1178,'Hospitalisation Details'!$A:$K,10,FALSE)</f>
        <v>29877</v>
      </c>
      <c r="P1178">
        <f>VLOOKUP($A1178,'Hospitalisation Details'!$A:$K,11,FALSE)</f>
        <v>41</v>
      </c>
      <c r="Q1178" t="str">
        <f>VLOOKUP($A1178,'Customer Names'!$A:$E,4,FALSE)</f>
        <v xml:space="preserve"> Mark G</v>
      </c>
    </row>
    <row r="1179" spans="1:17" x14ac:dyDescent="0.25">
      <c r="A1179" s="23" t="s">
        <v>1193</v>
      </c>
      <c r="B1179" s="48">
        <f>VLOOKUP($A1179,'Medical Examinations'!$A:$J,2,FALSE)</f>
        <v>34.770000000000003</v>
      </c>
      <c r="C1179" s="48">
        <f>VLOOKUP($A1179,'Medical Examinations'!$A:$J,3,FALSE)</f>
        <v>10.54</v>
      </c>
      <c r="D1179" s="23" t="str">
        <f>VLOOKUP($A1179,'Medical Examinations'!$A:$J,4,FALSE)</f>
        <v>No</v>
      </c>
      <c r="E1179" s="23" t="str">
        <f>VLOOKUP($A1179,'Medical Examinations'!$A:$J,5,FALSE)</f>
        <v>No</v>
      </c>
      <c r="F1179" s="23" t="str">
        <f>VLOOKUP($A1179,'Medical Examinations'!$A:$J,6,FALSE)</f>
        <v>No</v>
      </c>
      <c r="G1179" s="23">
        <f>VLOOKUP($A1179,'Medical Examinations'!$A:$J,7,FALSE)</f>
        <v>2</v>
      </c>
      <c r="H1179" s="23" t="str">
        <f>VLOOKUP($A1179,'Medical Examinations'!$A:$J,8,FALSE)</f>
        <v>No</v>
      </c>
      <c r="I1179" s="23" t="str">
        <f>VLOOKUP($A1179,'Medical Examinations'!$A:$J,9,FALSE)</f>
        <v>Obesity</v>
      </c>
      <c r="J1179" s="23" t="str">
        <f>VLOOKUP($A1179,'Medical Examinations'!$A:$J,10,FALSE)</f>
        <v>Diabetes</v>
      </c>
      <c r="K1179">
        <f>VLOOKUP($A1179,'Hospitalisation Details'!$A:$K,6,FALSE)</f>
        <v>9583.89</v>
      </c>
      <c r="L1179" t="str">
        <f>VLOOKUP($A1179,'Hospitalisation Details'!$A:$K,7,FALSE)</f>
        <v>tier - 2</v>
      </c>
      <c r="M1179" t="str">
        <f>VLOOKUP($A1179,'Hospitalisation Details'!$A:$K,8,FALSE)</f>
        <v>tier - 3</v>
      </c>
      <c r="N1179" t="str">
        <f>VLOOKUP($A1179,'Hospitalisation Details'!$A:$K,9,FALSE)</f>
        <v>R1012</v>
      </c>
      <c r="O1179">
        <f>VLOOKUP($A1179,'Hospitalisation Details'!$A:$K,10,FALSE)</f>
        <v>26996</v>
      </c>
      <c r="P1179">
        <f>VLOOKUP($A1179,'Hospitalisation Details'!$A:$K,11,FALSE)</f>
        <v>49</v>
      </c>
      <c r="Q1179" t="str">
        <f>VLOOKUP($A1179,'Customer Names'!$A:$E,4,FALSE)</f>
        <v xml:space="preserve"> Kasey E.</v>
      </c>
    </row>
    <row r="1180" spans="1:17" x14ac:dyDescent="0.25">
      <c r="A1180" s="26" t="s">
        <v>1192</v>
      </c>
      <c r="B1180" s="47">
        <f>VLOOKUP($A1180,'Medical Examinations'!$A:$J,2,FALSE)</f>
        <v>24.48</v>
      </c>
      <c r="C1180" s="47">
        <f>VLOOKUP($A1180,'Medical Examinations'!$A:$J,3,FALSE)</f>
        <v>4.37</v>
      </c>
      <c r="D1180" s="26" t="str">
        <f>VLOOKUP($A1180,'Medical Examinations'!$A:$J,4,FALSE)</f>
        <v>yes</v>
      </c>
      <c r="E1180" s="26" t="str">
        <f>VLOOKUP($A1180,'Medical Examinations'!$A:$J,5,FALSE)</f>
        <v>No</v>
      </c>
      <c r="F1180" s="26" t="str">
        <f>VLOOKUP($A1180,'Medical Examinations'!$A:$J,6,FALSE)</f>
        <v>No</v>
      </c>
      <c r="G1180" s="26">
        <f>VLOOKUP($A1180,'Medical Examinations'!$A:$J,7,FALSE)</f>
        <v>2</v>
      </c>
      <c r="H1180" s="26" t="str">
        <f>VLOOKUP($A1180,'Medical Examinations'!$A:$J,8,FALSE)</f>
        <v>No</v>
      </c>
      <c r="I1180" s="26" t="str">
        <f>VLOOKUP($A1180,'Medical Examinations'!$A:$J,9,FALSE)</f>
        <v>Normal Weight</v>
      </c>
      <c r="J1180" s="26" t="str">
        <f>VLOOKUP($A1180,'Medical Examinations'!$A:$J,10,FALSE)</f>
        <v>Normal</v>
      </c>
      <c r="K1180">
        <f>VLOOKUP($A1180,'Hospitalisation Details'!$A:$K,6,FALSE)</f>
        <v>9582.5400000000009</v>
      </c>
      <c r="L1180" t="str">
        <f>VLOOKUP($A1180,'Hospitalisation Details'!$A:$K,7,FALSE)</f>
        <v>tier - 3</v>
      </c>
      <c r="M1180" t="str">
        <f>VLOOKUP($A1180,'Hospitalisation Details'!$A:$K,8,FALSE)</f>
        <v>tier - 2</v>
      </c>
      <c r="N1180" t="str">
        <f>VLOOKUP($A1180,'Hospitalisation Details'!$A:$K,9,FALSE)</f>
        <v>R1013</v>
      </c>
      <c r="O1180">
        <f>VLOOKUP($A1180,'Hospitalisation Details'!$A:$K,10,FALSE)</f>
        <v>24445</v>
      </c>
      <c r="P1180">
        <f>VLOOKUP($A1180,'Hospitalisation Details'!$A:$K,11,FALSE)</f>
        <v>56</v>
      </c>
      <c r="Q1180" t="str">
        <f>VLOOKUP($A1180,'Customer Names'!$A:$E,4,FALSE)</f>
        <v xml:space="preserve"> Jeff</v>
      </c>
    </row>
    <row r="1181" spans="1:17" x14ac:dyDescent="0.25">
      <c r="A1181" s="23" t="s">
        <v>1191</v>
      </c>
      <c r="B1181" s="48">
        <f>VLOOKUP($A1181,'Medical Examinations'!$A:$J,2,FALSE)</f>
        <v>22.61</v>
      </c>
      <c r="C1181" s="48">
        <f>VLOOKUP($A1181,'Medical Examinations'!$A:$J,3,FALSE)</f>
        <v>9.6300000000000008</v>
      </c>
      <c r="D1181" s="23" t="str">
        <f>VLOOKUP($A1181,'Medical Examinations'!$A:$J,4,FALSE)</f>
        <v>No</v>
      </c>
      <c r="E1181" s="23" t="str">
        <f>VLOOKUP($A1181,'Medical Examinations'!$A:$J,5,FALSE)</f>
        <v>No</v>
      </c>
      <c r="F1181" s="23" t="str">
        <f>VLOOKUP($A1181,'Medical Examinations'!$A:$J,6,FALSE)</f>
        <v>No</v>
      </c>
      <c r="G1181" s="23">
        <f>VLOOKUP($A1181,'Medical Examinations'!$A:$J,7,FALSE)</f>
        <v>2</v>
      </c>
      <c r="H1181" s="23" t="str">
        <f>VLOOKUP($A1181,'Medical Examinations'!$A:$J,8,FALSE)</f>
        <v>No</v>
      </c>
      <c r="I1181" s="23" t="str">
        <f>VLOOKUP($A1181,'Medical Examinations'!$A:$J,9,FALSE)</f>
        <v>Normal Weight</v>
      </c>
      <c r="J1181" s="23" t="str">
        <f>VLOOKUP($A1181,'Medical Examinations'!$A:$J,10,FALSE)</f>
        <v>Diabetes</v>
      </c>
      <c r="K1181">
        <f>VLOOKUP($A1181,'Hospitalisation Details'!$A:$K,6,FALSE)</f>
        <v>9566.99</v>
      </c>
      <c r="L1181" t="str">
        <f>VLOOKUP($A1181,'Hospitalisation Details'!$A:$K,7,FALSE)</f>
        <v>tier - 2</v>
      </c>
      <c r="M1181" t="str">
        <f>VLOOKUP($A1181,'Hospitalisation Details'!$A:$K,8,FALSE)</f>
        <v>tier - 1</v>
      </c>
      <c r="N1181" t="str">
        <f>VLOOKUP($A1181,'Hospitalisation Details'!$A:$K,9,FALSE)</f>
        <v>R1012</v>
      </c>
      <c r="O1181">
        <f>VLOOKUP($A1181,'Hospitalisation Details'!$A:$K,10,FALSE)</f>
        <v>26999</v>
      </c>
      <c r="P1181">
        <f>VLOOKUP($A1181,'Hospitalisation Details'!$A:$K,11,FALSE)</f>
        <v>49</v>
      </c>
      <c r="Q1181" t="str">
        <f>VLOOKUP($A1181,'Customer Names'!$A:$E,4,FALSE)</f>
        <v xml:space="preserve"> Amy</v>
      </c>
    </row>
    <row r="1182" spans="1:17" x14ac:dyDescent="0.25">
      <c r="A1182" s="26" t="s">
        <v>1190</v>
      </c>
      <c r="B1182" s="47">
        <f>VLOOKUP($A1182,'Medical Examinations'!$A:$J,2,FALSE)</f>
        <v>34.299999999999997</v>
      </c>
      <c r="C1182" s="47">
        <f>VLOOKUP($A1182,'Medical Examinations'!$A:$J,3,FALSE)</f>
        <v>10.37</v>
      </c>
      <c r="D1182" s="26" t="str">
        <f>VLOOKUP($A1182,'Medical Examinations'!$A:$J,4,FALSE)</f>
        <v>No</v>
      </c>
      <c r="E1182" s="26" t="str">
        <f>VLOOKUP($A1182,'Medical Examinations'!$A:$J,5,FALSE)</f>
        <v>No</v>
      </c>
      <c r="F1182" s="26" t="str">
        <f>VLOOKUP($A1182,'Medical Examinations'!$A:$J,6,FALSE)</f>
        <v>No</v>
      </c>
      <c r="G1182" s="26">
        <f>VLOOKUP($A1182,'Medical Examinations'!$A:$J,7,FALSE)</f>
        <v>0</v>
      </c>
      <c r="H1182" s="26" t="str">
        <f>VLOOKUP($A1182,'Medical Examinations'!$A:$J,8,FALSE)</f>
        <v>No</v>
      </c>
      <c r="I1182" s="26" t="str">
        <f>VLOOKUP($A1182,'Medical Examinations'!$A:$J,9,FALSE)</f>
        <v>Obesity</v>
      </c>
      <c r="J1182" s="26" t="str">
        <f>VLOOKUP($A1182,'Medical Examinations'!$A:$J,10,FALSE)</f>
        <v>Diabetes</v>
      </c>
      <c r="K1182">
        <f>VLOOKUP($A1182,'Hospitalisation Details'!$A:$K,6,FALSE)</f>
        <v>9563.0300000000007</v>
      </c>
      <c r="L1182" t="str">
        <f>VLOOKUP($A1182,'Hospitalisation Details'!$A:$K,7,FALSE)</f>
        <v>tier - 3</v>
      </c>
      <c r="M1182" t="str">
        <f>VLOOKUP($A1182,'Hospitalisation Details'!$A:$K,8,FALSE)</f>
        <v>tier - 1</v>
      </c>
      <c r="N1182" t="str">
        <f>VLOOKUP($A1182,'Hospitalisation Details'!$A:$K,9,FALSE)</f>
        <v>R1011</v>
      </c>
      <c r="O1182">
        <f>VLOOKUP($A1182,'Hospitalisation Details'!$A:$K,10,FALSE)</f>
        <v>27255</v>
      </c>
      <c r="P1182">
        <f>VLOOKUP($A1182,'Hospitalisation Details'!$A:$K,11,FALSE)</f>
        <v>48</v>
      </c>
      <c r="Q1182" t="str">
        <f>VLOOKUP($A1182,'Customer Names'!$A:$E,4,FALSE)</f>
        <v xml:space="preserve"> Adam</v>
      </c>
    </row>
    <row r="1183" spans="1:17" x14ac:dyDescent="0.25">
      <c r="A1183" s="23" t="s">
        <v>1189</v>
      </c>
      <c r="B1183" s="48">
        <f>VLOOKUP($A1183,'Medical Examinations'!$A:$J,2,FALSE)</f>
        <v>46.09</v>
      </c>
      <c r="C1183" s="48">
        <f>VLOOKUP($A1183,'Medical Examinations'!$A:$J,3,FALSE)</f>
        <v>5.44</v>
      </c>
      <c r="D1183" s="23" t="str">
        <f>VLOOKUP($A1183,'Medical Examinations'!$A:$J,4,FALSE)</f>
        <v>No</v>
      </c>
      <c r="E1183" s="23" t="str">
        <f>VLOOKUP($A1183,'Medical Examinations'!$A:$J,5,FALSE)</f>
        <v>No</v>
      </c>
      <c r="F1183" s="23" t="str">
        <f>VLOOKUP($A1183,'Medical Examinations'!$A:$J,6,FALSE)</f>
        <v>No</v>
      </c>
      <c r="G1183" s="23">
        <f>VLOOKUP($A1183,'Medical Examinations'!$A:$J,7,FALSE)</f>
        <v>2</v>
      </c>
      <c r="H1183" s="23" t="str">
        <f>VLOOKUP($A1183,'Medical Examinations'!$A:$J,8,FALSE)</f>
        <v>No</v>
      </c>
      <c r="I1183" s="23" t="str">
        <f>VLOOKUP($A1183,'Medical Examinations'!$A:$J,9,FALSE)</f>
        <v>Obesity</v>
      </c>
      <c r="J1183" s="23" t="str">
        <f>VLOOKUP($A1183,'Medical Examinations'!$A:$J,10,FALSE)</f>
        <v>Normal</v>
      </c>
      <c r="K1183">
        <f>VLOOKUP($A1183,'Hospitalisation Details'!$A:$K,6,FALSE)</f>
        <v>9549.57</v>
      </c>
      <c r="L1183" t="str">
        <f>VLOOKUP($A1183,'Hospitalisation Details'!$A:$K,7,FALSE)</f>
        <v>tier - 2</v>
      </c>
      <c r="M1183" t="str">
        <f>VLOOKUP($A1183,'Hospitalisation Details'!$A:$K,8,FALSE)</f>
        <v>tier - 1</v>
      </c>
      <c r="N1183" t="str">
        <f>VLOOKUP($A1183,'Hospitalisation Details'!$A:$K,9,FALSE)</f>
        <v>R1013</v>
      </c>
      <c r="O1183">
        <f>VLOOKUP($A1183,'Hospitalisation Details'!$A:$K,10,FALSE)</f>
        <v>26564</v>
      </c>
      <c r="P1183">
        <f>VLOOKUP($A1183,'Hospitalisation Details'!$A:$K,11,FALSE)</f>
        <v>50</v>
      </c>
      <c r="Q1183" t="str">
        <f>VLOOKUP($A1183,'Customer Names'!$A:$E,4,FALSE)</f>
        <v xml:space="preserve"> Kristin M</v>
      </c>
    </row>
    <row r="1184" spans="1:17" x14ac:dyDescent="0.25">
      <c r="A1184" s="26" t="s">
        <v>1188</v>
      </c>
      <c r="B1184" s="47">
        <f>VLOOKUP($A1184,'Medical Examinations'!$A:$J,2,FALSE)</f>
        <v>44.744999999999997</v>
      </c>
      <c r="C1184" s="47">
        <f>VLOOKUP($A1184,'Medical Examinations'!$A:$J,3,FALSE)</f>
        <v>5.19</v>
      </c>
      <c r="D1184" s="26" t="str">
        <f>VLOOKUP($A1184,'Medical Examinations'!$A:$J,4,FALSE)</f>
        <v>No</v>
      </c>
      <c r="E1184" s="26" t="str">
        <f>VLOOKUP($A1184,'Medical Examinations'!$A:$J,5,FALSE)</f>
        <v>No</v>
      </c>
      <c r="F1184" s="26" t="str">
        <f>VLOOKUP($A1184,'Medical Examinations'!$A:$J,6,FALSE)</f>
        <v>No</v>
      </c>
      <c r="G1184" s="26">
        <f>VLOOKUP($A1184,'Medical Examinations'!$A:$J,7,FALSE)</f>
        <v>2</v>
      </c>
      <c r="H1184" s="26" t="str">
        <f>VLOOKUP($A1184,'Medical Examinations'!$A:$J,8,FALSE)</f>
        <v>No</v>
      </c>
      <c r="I1184" s="26" t="str">
        <f>VLOOKUP($A1184,'Medical Examinations'!$A:$J,9,FALSE)</f>
        <v>Obesity</v>
      </c>
      <c r="J1184" s="26" t="str">
        <f>VLOOKUP($A1184,'Medical Examinations'!$A:$J,10,FALSE)</f>
        <v>Normal</v>
      </c>
      <c r="K1184">
        <f>VLOOKUP($A1184,'Hospitalisation Details'!$A:$K,6,FALSE)</f>
        <v>9541.7000000000007</v>
      </c>
      <c r="L1184" t="str">
        <f>VLOOKUP($A1184,'Hospitalisation Details'!$A:$K,7,FALSE)</f>
        <v>tier - 2</v>
      </c>
      <c r="M1184" t="str">
        <f>VLOOKUP($A1184,'Hospitalisation Details'!$A:$K,8,FALSE)</f>
        <v>tier - 1</v>
      </c>
      <c r="N1184" t="str">
        <f>VLOOKUP($A1184,'Hospitalisation Details'!$A:$K,9,FALSE)</f>
        <v>R1024</v>
      </c>
      <c r="O1184">
        <f>VLOOKUP($A1184,'Hospitalisation Details'!$A:$K,10,FALSE)</f>
        <v>26564</v>
      </c>
      <c r="P1184">
        <f>VLOOKUP($A1184,'Hospitalisation Details'!$A:$K,11,FALSE)</f>
        <v>50</v>
      </c>
      <c r="Q1184" t="str">
        <f>VLOOKUP($A1184,'Customer Names'!$A:$E,4,FALSE)</f>
        <v xml:space="preserve"> Mary-Lynn B.</v>
      </c>
    </row>
    <row r="1185" spans="1:17" x14ac:dyDescent="0.25">
      <c r="A1185" s="23" t="s">
        <v>1187</v>
      </c>
      <c r="B1185" s="48">
        <f>VLOOKUP($A1185,'Medical Examinations'!$A:$J,2,FALSE)</f>
        <v>26.33</v>
      </c>
      <c r="C1185" s="48">
        <f>VLOOKUP($A1185,'Medical Examinations'!$A:$J,3,FALSE)</f>
        <v>11.8</v>
      </c>
      <c r="D1185" s="23" t="str">
        <f>VLOOKUP($A1185,'Medical Examinations'!$A:$J,4,FALSE)</f>
        <v>yes</v>
      </c>
      <c r="E1185" s="23" t="str">
        <f>VLOOKUP($A1185,'Medical Examinations'!$A:$J,5,FALSE)</f>
        <v>No</v>
      </c>
      <c r="F1185" s="23" t="str">
        <f>VLOOKUP($A1185,'Medical Examinations'!$A:$J,6,FALSE)</f>
        <v>No</v>
      </c>
      <c r="G1185" s="23">
        <f>VLOOKUP($A1185,'Medical Examinations'!$A:$J,7,FALSE)</f>
        <v>1</v>
      </c>
      <c r="H1185" s="23" t="str">
        <f>VLOOKUP($A1185,'Medical Examinations'!$A:$J,8,FALSE)</f>
        <v>No</v>
      </c>
      <c r="I1185" s="23" t="str">
        <f>VLOOKUP($A1185,'Medical Examinations'!$A:$J,9,FALSE)</f>
        <v>Overweight</v>
      </c>
      <c r="J1185" s="23" t="str">
        <f>VLOOKUP($A1185,'Medical Examinations'!$A:$J,10,FALSE)</f>
        <v>Diabetes</v>
      </c>
      <c r="K1185">
        <f>VLOOKUP($A1185,'Hospitalisation Details'!$A:$K,6,FALSE)</f>
        <v>9540.17</v>
      </c>
      <c r="L1185" t="str">
        <f>VLOOKUP($A1185,'Hospitalisation Details'!$A:$K,7,FALSE)</f>
        <v>tier - 2</v>
      </c>
      <c r="M1185" t="str">
        <f>VLOOKUP($A1185,'Hospitalisation Details'!$A:$K,8,FALSE)</f>
        <v>tier - 2</v>
      </c>
      <c r="N1185" t="str">
        <f>VLOOKUP($A1185,'Hospitalisation Details'!$A:$K,9,FALSE)</f>
        <v>R1024</v>
      </c>
      <c r="O1185">
        <f>VLOOKUP($A1185,'Hospitalisation Details'!$A:$K,10,FALSE)</f>
        <v>27603</v>
      </c>
      <c r="P1185">
        <f>VLOOKUP($A1185,'Hospitalisation Details'!$A:$K,11,FALSE)</f>
        <v>47</v>
      </c>
      <c r="Q1185" t="str">
        <f>VLOOKUP($A1185,'Customer Names'!$A:$E,4,FALSE)</f>
        <v xml:space="preserve"> Jamie A</v>
      </c>
    </row>
    <row r="1186" spans="1:17" x14ac:dyDescent="0.25">
      <c r="A1186" s="26" t="s">
        <v>1186</v>
      </c>
      <c r="B1186" s="47">
        <f>VLOOKUP($A1186,'Medical Examinations'!$A:$J,2,FALSE)</f>
        <v>26.6</v>
      </c>
      <c r="C1186" s="47">
        <f>VLOOKUP($A1186,'Medical Examinations'!$A:$J,3,FALSE)</f>
        <v>8.3800000000000008</v>
      </c>
      <c r="D1186" s="26" t="str">
        <f>VLOOKUP($A1186,'Medical Examinations'!$A:$J,4,FALSE)</f>
        <v>No</v>
      </c>
      <c r="E1186" s="26" t="str">
        <f>VLOOKUP($A1186,'Medical Examinations'!$A:$J,5,FALSE)</f>
        <v>No</v>
      </c>
      <c r="F1186" s="26" t="str">
        <f>VLOOKUP($A1186,'Medical Examinations'!$A:$J,6,FALSE)</f>
        <v>No</v>
      </c>
      <c r="G1186" s="26">
        <f>VLOOKUP($A1186,'Medical Examinations'!$A:$J,7,FALSE)</f>
        <v>2</v>
      </c>
      <c r="H1186" s="26" t="str">
        <f>VLOOKUP($A1186,'Medical Examinations'!$A:$J,8,FALSE)</f>
        <v>No</v>
      </c>
      <c r="I1186" s="26" t="str">
        <f>VLOOKUP($A1186,'Medical Examinations'!$A:$J,9,FALSE)</f>
        <v>Overweight</v>
      </c>
      <c r="J1186" s="26" t="str">
        <f>VLOOKUP($A1186,'Medical Examinations'!$A:$J,10,FALSE)</f>
        <v>Diabetes</v>
      </c>
      <c r="K1186">
        <f>VLOOKUP($A1186,'Hospitalisation Details'!$A:$K,6,FALSE)</f>
        <v>9538.65</v>
      </c>
      <c r="L1186" t="str">
        <f>VLOOKUP($A1186,'Hospitalisation Details'!$A:$K,7,FALSE)</f>
        <v>tier - 2</v>
      </c>
      <c r="M1186" t="str">
        <f>VLOOKUP($A1186,'Hospitalisation Details'!$A:$K,8,FALSE)</f>
        <v>tier - 3</v>
      </c>
      <c r="N1186" t="str">
        <f>VLOOKUP($A1186,'Hospitalisation Details'!$A:$K,9,FALSE)</f>
        <v>R1021</v>
      </c>
      <c r="O1186">
        <f>VLOOKUP($A1186,'Hospitalisation Details'!$A:$K,10,FALSE)</f>
        <v>27019</v>
      </c>
      <c r="P1186">
        <f>VLOOKUP($A1186,'Hospitalisation Details'!$A:$K,11,FALSE)</f>
        <v>49</v>
      </c>
      <c r="Q1186" t="str">
        <f>VLOOKUP($A1186,'Customer Names'!$A:$E,4,FALSE)</f>
        <v xml:space="preserve"> Jeffrey A.</v>
      </c>
    </row>
    <row r="1187" spans="1:17" x14ac:dyDescent="0.25">
      <c r="A1187" s="23" t="s">
        <v>1185</v>
      </c>
      <c r="B1187" s="48">
        <f>VLOOKUP($A1187,'Medical Examinations'!$A:$J,2,FALSE)</f>
        <v>27.5</v>
      </c>
      <c r="C1187" s="48">
        <f>VLOOKUP($A1187,'Medical Examinations'!$A:$J,3,FALSE)</f>
        <v>7.58</v>
      </c>
      <c r="D1187" s="23" t="str">
        <f>VLOOKUP($A1187,'Medical Examinations'!$A:$J,4,FALSE)</f>
        <v>No</v>
      </c>
      <c r="E1187" s="23" t="str">
        <f>VLOOKUP($A1187,'Medical Examinations'!$A:$J,5,FALSE)</f>
        <v>No</v>
      </c>
      <c r="F1187" s="23" t="str">
        <f>VLOOKUP($A1187,'Medical Examinations'!$A:$J,6,FALSE)</f>
        <v>No</v>
      </c>
      <c r="G1187" s="23">
        <f>VLOOKUP($A1187,'Medical Examinations'!$A:$J,7,FALSE)</f>
        <v>0</v>
      </c>
      <c r="H1187" s="23" t="str">
        <f>VLOOKUP($A1187,'Medical Examinations'!$A:$J,8,FALSE)</f>
        <v>No</v>
      </c>
      <c r="I1187" s="23" t="str">
        <f>VLOOKUP($A1187,'Medical Examinations'!$A:$J,9,FALSE)</f>
        <v>Overweight</v>
      </c>
      <c r="J1187" s="23" t="str">
        <f>VLOOKUP($A1187,'Medical Examinations'!$A:$J,10,FALSE)</f>
        <v>Diabetes</v>
      </c>
      <c r="K1187">
        <f>VLOOKUP($A1187,'Hospitalisation Details'!$A:$K,6,FALSE)</f>
        <v>9528.9</v>
      </c>
      <c r="L1187" t="str">
        <f>VLOOKUP($A1187,'Hospitalisation Details'!$A:$K,7,FALSE)</f>
        <v>tier - 2</v>
      </c>
      <c r="M1187" t="str">
        <f>VLOOKUP($A1187,'Hospitalisation Details'!$A:$K,8,FALSE)</f>
        <v>tier - 2</v>
      </c>
      <c r="N1187" t="str">
        <f>VLOOKUP($A1187,'Hospitalisation Details'!$A:$K,9,FALSE)</f>
        <v>R1011</v>
      </c>
      <c r="O1187">
        <f>VLOOKUP($A1187,'Hospitalisation Details'!$A:$K,10,FALSE)</f>
        <v>26266</v>
      </c>
      <c r="P1187">
        <f>VLOOKUP($A1187,'Hospitalisation Details'!$A:$K,11,FALSE)</f>
        <v>51</v>
      </c>
      <c r="Q1187" t="str">
        <f>VLOOKUP($A1187,'Customer Names'!$A:$E,4,FALSE)</f>
        <v xml:space="preserve"> Nicole</v>
      </c>
    </row>
    <row r="1188" spans="1:17" x14ac:dyDescent="0.25">
      <c r="A1188" s="26" t="s">
        <v>1184</v>
      </c>
      <c r="B1188" s="47">
        <f>VLOOKUP($A1188,'Medical Examinations'!$A:$J,2,FALSE)</f>
        <v>41.55</v>
      </c>
      <c r="C1188" s="47">
        <f>VLOOKUP($A1188,'Medical Examinations'!$A:$J,3,FALSE)</f>
        <v>4.6100000000000003</v>
      </c>
      <c r="D1188" s="26" t="str">
        <f>VLOOKUP($A1188,'Medical Examinations'!$A:$J,4,FALSE)</f>
        <v>No</v>
      </c>
      <c r="E1188" s="26" t="str">
        <f>VLOOKUP($A1188,'Medical Examinations'!$A:$J,5,FALSE)</f>
        <v>No</v>
      </c>
      <c r="F1188" s="26" t="str">
        <f>VLOOKUP($A1188,'Medical Examinations'!$A:$J,6,FALSE)</f>
        <v>No</v>
      </c>
      <c r="G1188" s="26">
        <f>VLOOKUP($A1188,'Medical Examinations'!$A:$J,7,FALSE)</f>
        <v>1</v>
      </c>
      <c r="H1188" s="26" t="str">
        <f>VLOOKUP($A1188,'Medical Examinations'!$A:$J,8,FALSE)</f>
        <v>No</v>
      </c>
      <c r="I1188" s="26" t="str">
        <f>VLOOKUP($A1188,'Medical Examinations'!$A:$J,9,FALSE)</f>
        <v>Obesity</v>
      </c>
      <c r="J1188" s="26" t="str">
        <f>VLOOKUP($A1188,'Medical Examinations'!$A:$J,10,FALSE)</f>
        <v>Normal</v>
      </c>
      <c r="K1188">
        <f>VLOOKUP($A1188,'Hospitalisation Details'!$A:$K,6,FALSE)</f>
        <v>9507.68</v>
      </c>
      <c r="L1188" t="str">
        <f>VLOOKUP($A1188,'Hospitalisation Details'!$A:$K,7,FALSE)</f>
        <v>tier - 2</v>
      </c>
      <c r="M1188" t="str">
        <f>VLOOKUP($A1188,'Hospitalisation Details'!$A:$K,8,FALSE)</f>
        <v>tier - 1</v>
      </c>
      <c r="N1188" t="str">
        <f>VLOOKUP($A1188,'Hospitalisation Details'!$A:$K,9,FALSE)</f>
        <v>R1012</v>
      </c>
      <c r="O1188">
        <f>VLOOKUP($A1188,'Hospitalisation Details'!$A:$K,10,FALSE)</f>
        <v>33838</v>
      </c>
      <c r="P1188">
        <f>VLOOKUP($A1188,'Hospitalisation Details'!$A:$K,11,FALSE)</f>
        <v>30</v>
      </c>
      <c r="Q1188" t="str">
        <f>VLOOKUP($A1188,'Customer Names'!$A:$E,4,FALSE)</f>
        <v xml:space="preserve"> Audrey</v>
      </c>
    </row>
    <row r="1189" spans="1:17" x14ac:dyDescent="0.25">
      <c r="A1189" s="23" t="s">
        <v>1183</v>
      </c>
      <c r="B1189" s="48">
        <f>VLOOKUP($A1189,'Medical Examinations'!$A:$J,2,FALSE)</f>
        <v>41.47</v>
      </c>
      <c r="C1189" s="48">
        <f>VLOOKUP($A1189,'Medical Examinations'!$A:$J,3,FALSE)</f>
        <v>4.7</v>
      </c>
      <c r="D1189" s="23" t="str">
        <f>VLOOKUP($A1189,'Medical Examinations'!$A:$J,4,FALSE)</f>
        <v>yes</v>
      </c>
      <c r="E1189" s="23" t="str">
        <f>VLOOKUP($A1189,'Medical Examinations'!$A:$J,5,FALSE)</f>
        <v>No</v>
      </c>
      <c r="F1189" s="23" t="str">
        <f>VLOOKUP($A1189,'Medical Examinations'!$A:$J,6,FALSE)</f>
        <v>Yes</v>
      </c>
      <c r="G1189" s="23">
        <f>VLOOKUP($A1189,'Medical Examinations'!$A:$J,7,FALSE)</f>
        <v>1</v>
      </c>
      <c r="H1189" s="23" t="str">
        <f>VLOOKUP($A1189,'Medical Examinations'!$A:$J,8,FALSE)</f>
        <v>No</v>
      </c>
      <c r="I1189" s="23" t="str">
        <f>VLOOKUP($A1189,'Medical Examinations'!$A:$J,9,FALSE)</f>
        <v>Obesity</v>
      </c>
      <c r="J1189" s="23" t="str">
        <f>VLOOKUP($A1189,'Medical Examinations'!$A:$J,10,FALSE)</f>
        <v>Normal</v>
      </c>
      <c r="K1189">
        <f>VLOOKUP($A1189,'Hospitalisation Details'!$A:$K,6,FALSE)</f>
        <v>9504.31</v>
      </c>
      <c r="L1189" t="str">
        <f>VLOOKUP($A1189,'Hospitalisation Details'!$A:$K,7,FALSE)</f>
        <v>tier - 3</v>
      </c>
      <c r="M1189" t="str">
        <f>VLOOKUP($A1189,'Hospitalisation Details'!$A:$K,8,FALSE)</f>
        <v>tier - 2</v>
      </c>
      <c r="N1189" t="str">
        <f>VLOOKUP($A1189,'Hospitalisation Details'!$A:$K,9,FALSE)</f>
        <v>R1013</v>
      </c>
      <c r="O1189">
        <f>VLOOKUP($A1189,'Hospitalisation Details'!$A:$K,10,FALSE)</f>
        <v>25439</v>
      </c>
      <c r="P1189">
        <f>VLOOKUP($A1189,'Hospitalisation Details'!$A:$K,11,FALSE)</f>
        <v>53</v>
      </c>
      <c r="Q1189" t="str">
        <f>VLOOKUP($A1189,'Customer Names'!$A:$E,4,FALSE)</f>
        <v xml:space="preserve"> Jacob</v>
      </c>
    </row>
    <row r="1190" spans="1:17" x14ac:dyDescent="0.25">
      <c r="A1190" s="26" t="s">
        <v>1182</v>
      </c>
      <c r="B1190" s="47">
        <f>VLOOKUP($A1190,'Medical Examinations'!$A:$J,2,FALSE)</f>
        <v>24.795000000000002</v>
      </c>
      <c r="C1190" s="47">
        <f>VLOOKUP($A1190,'Medical Examinations'!$A:$J,3,FALSE)</f>
        <v>6.05</v>
      </c>
      <c r="D1190" s="26" t="str">
        <f>VLOOKUP($A1190,'Medical Examinations'!$A:$J,4,FALSE)</f>
        <v>yes</v>
      </c>
      <c r="E1190" s="26" t="str">
        <f>VLOOKUP($A1190,'Medical Examinations'!$A:$J,5,FALSE)</f>
        <v>No</v>
      </c>
      <c r="F1190" s="26" t="str">
        <f>VLOOKUP($A1190,'Medical Examinations'!$A:$J,6,FALSE)</f>
        <v>No</v>
      </c>
      <c r="G1190" s="26">
        <f>VLOOKUP($A1190,'Medical Examinations'!$A:$J,7,FALSE)</f>
        <v>0</v>
      </c>
      <c r="H1190" s="26" t="str">
        <f>VLOOKUP($A1190,'Medical Examinations'!$A:$J,8,FALSE)</f>
        <v>No</v>
      </c>
      <c r="I1190" s="26" t="str">
        <f>VLOOKUP($A1190,'Medical Examinations'!$A:$J,9,FALSE)</f>
        <v>Normal Weight</v>
      </c>
      <c r="J1190" s="26" t="str">
        <f>VLOOKUP($A1190,'Medical Examinations'!$A:$J,10,FALSE)</f>
        <v>Prediabetes</v>
      </c>
      <c r="K1190">
        <f>VLOOKUP($A1190,'Hospitalisation Details'!$A:$K,6,FALSE)</f>
        <v>9500.57</v>
      </c>
      <c r="L1190" t="str">
        <f>VLOOKUP($A1190,'Hospitalisation Details'!$A:$K,7,FALSE)</f>
        <v>tier - 2</v>
      </c>
      <c r="M1190" t="str">
        <f>VLOOKUP($A1190,'Hospitalisation Details'!$A:$K,8,FALSE)</f>
        <v>tier - 3</v>
      </c>
      <c r="N1190" t="str">
        <f>VLOOKUP($A1190,'Hospitalisation Details'!$A:$K,9,FALSE)</f>
        <v>R1017</v>
      </c>
      <c r="O1190">
        <f>VLOOKUP($A1190,'Hospitalisation Details'!$A:$K,10,FALSE)</f>
        <v>28092</v>
      </c>
      <c r="P1190">
        <f>VLOOKUP($A1190,'Hospitalisation Details'!$A:$K,11,FALSE)</f>
        <v>46</v>
      </c>
      <c r="Q1190" t="str">
        <f>VLOOKUP($A1190,'Customer Names'!$A:$E,4,FALSE)</f>
        <v xml:space="preserve"> Daniel S</v>
      </c>
    </row>
    <row r="1191" spans="1:17" x14ac:dyDescent="0.25">
      <c r="A1191" s="23" t="s">
        <v>1181</v>
      </c>
      <c r="B1191" s="48">
        <f>VLOOKUP($A1191,'Medical Examinations'!$A:$J,2,FALSE)</f>
        <v>29.48</v>
      </c>
      <c r="C1191" s="48">
        <f>VLOOKUP($A1191,'Medical Examinations'!$A:$J,3,FALSE)</f>
        <v>5.63</v>
      </c>
      <c r="D1191" s="23" t="str">
        <f>VLOOKUP($A1191,'Medical Examinations'!$A:$J,4,FALSE)</f>
        <v>yes</v>
      </c>
      <c r="E1191" s="23" t="str">
        <f>VLOOKUP($A1191,'Medical Examinations'!$A:$J,5,FALSE)</f>
        <v>No</v>
      </c>
      <c r="F1191" s="23" t="str">
        <f>VLOOKUP($A1191,'Medical Examinations'!$A:$J,6,FALSE)</f>
        <v>Yes</v>
      </c>
      <c r="G1191" s="23">
        <f>VLOOKUP($A1191,'Medical Examinations'!$A:$J,7,FALSE)</f>
        <v>1</v>
      </c>
      <c r="H1191" s="23" t="str">
        <f>VLOOKUP($A1191,'Medical Examinations'!$A:$J,8,FALSE)</f>
        <v>No</v>
      </c>
      <c r="I1191" s="23" t="str">
        <f>VLOOKUP($A1191,'Medical Examinations'!$A:$J,9,FALSE)</f>
        <v>Overweight</v>
      </c>
      <c r="J1191" s="23" t="str">
        <f>VLOOKUP($A1191,'Medical Examinations'!$A:$J,10,FALSE)</f>
        <v>Normal</v>
      </c>
      <c r="K1191">
        <f>VLOOKUP($A1191,'Hospitalisation Details'!$A:$K,6,FALSE)</f>
        <v>9487.64</v>
      </c>
      <c r="L1191" t="str">
        <f>VLOOKUP($A1191,'Hospitalisation Details'!$A:$K,7,FALSE)</f>
        <v>tier - 2</v>
      </c>
      <c r="M1191" t="str">
        <f>VLOOKUP($A1191,'Hospitalisation Details'!$A:$K,8,FALSE)</f>
        <v>tier - 2</v>
      </c>
      <c r="N1191" t="str">
        <f>VLOOKUP($A1191,'Hospitalisation Details'!$A:$K,9,FALSE)</f>
        <v>R1013</v>
      </c>
      <c r="O1191">
        <f>VLOOKUP($A1191,'Hospitalisation Details'!$A:$K,10,FALSE)</f>
        <v>25358</v>
      </c>
      <c r="P1191">
        <f>VLOOKUP($A1191,'Hospitalisation Details'!$A:$K,11,FALSE)</f>
        <v>54</v>
      </c>
      <c r="Q1191" t="str">
        <f>VLOOKUP($A1191,'Customer Names'!$A:$E,4,FALSE)</f>
        <v xml:space="preserve"> Marc C.</v>
      </c>
    </row>
    <row r="1192" spans="1:17" x14ac:dyDescent="0.25">
      <c r="A1192" s="26" t="s">
        <v>1180</v>
      </c>
      <c r="B1192" s="47">
        <f>VLOOKUP($A1192,'Medical Examinations'!$A:$J,2,FALSE)</f>
        <v>28.09</v>
      </c>
      <c r="C1192" s="47">
        <f>VLOOKUP($A1192,'Medical Examinations'!$A:$J,3,FALSE)</f>
        <v>6.06</v>
      </c>
      <c r="D1192" s="26" t="str">
        <f>VLOOKUP($A1192,'Medical Examinations'!$A:$J,4,FALSE)</f>
        <v>No</v>
      </c>
      <c r="E1192" s="26" t="str">
        <f>VLOOKUP($A1192,'Medical Examinations'!$A:$J,5,FALSE)</f>
        <v>No</v>
      </c>
      <c r="F1192" s="26" t="str">
        <f>VLOOKUP($A1192,'Medical Examinations'!$A:$J,6,FALSE)</f>
        <v>Yes</v>
      </c>
      <c r="G1192" s="26">
        <f>VLOOKUP($A1192,'Medical Examinations'!$A:$J,7,FALSE)</f>
        <v>1</v>
      </c>
      <c r="H1192" s="26" t="str">
        <f>VLOOKUP($A1192,'Medical Examinations'!$A:$J,8,FALSE)</f>
        <v>No</v>
      </c>
      <c r="I1192" s="26" t="str">
        <f>VLOOKUP($A1192,'Medical Examinations'!$A:$J,9,FALSE)</f>
        <v>Overweight</v>
      </c>
      <c r="J1192" s="26" t="str">
        <f>VLOOKUP($A1192,'Medical Examinations'!$A:$J,10,FALSE)</f>
        <v>Prediabetes</v>
      </c>
      <c r="K1192">
        <f>VLOOKUP($A1192,'Hospitalisation Details'!$A:$K,6,FALSE)</f>
        <v>9453.92</v>
      </c>
      <c r="L1192" t="str">
        <f>VLOOKUP($A1192,'Hospitalisation Details'!$A:$K,7,FALSE)</f>
        <v>tier - 2</v>
      </c>
      <c r="M1192" t="str">
        <f>VLOOKUP($A1192,'Hospitalisation Details'!$A:$K,8,FALSE)</f>
        <v>tier - 2</v>
      </c>
      <c r="N1192" t="str">
        <f>VLOOKUP($A1192,'Hospitalisation Details'!$A:$K,9,FALSE)</f>
        <v>R1021</v>
      </c>
      <c r="O1192">
        <f>VLOOKUP($A1192,'Hospitalisation Details'!$A:$K,10,FALSE)</f>
        <v>29053</v>
      </c>
      <c r="P1192">
        <f>VLOOKUP($A1192,'Hospitalisation Details'!$A:$K,11,FALSE)</f>
        <v>43</v>
      </c>
      <c r="Q1192" t="str">
        <f>VLOOKUP($A1192,'Customer Names'!$A:$E,4,FALSE)</f>
        <v xml:space="preserve"> Mark S</v>
      </c>
    </row>
    <row r="1193" spans="1:17" x14ac:dyDescent="0.25">
      <c r="A1193" s="23" t="s">
        <v>1179</v>
      </c>
      <c r="B1193" s="48">
        <f>VLOOKUP($A1193,'Medical Examinations'!$A:$J,2,FALSE)</f>
        <v>32.729999999999997</v>
      </c>
      <c r="C1193" s="48">
        <f>VLOOKUP($A1193,'Medical Examinations'!$A:$J,3,FALSE)</f>
        <v>5.19</v>
      </c>
      <c r="D1193" s="23" t="str">
        <f>VLOOKUP($A1193,'Medical Examinations'!$A:$J,4,FALSE)</f>
        <v>No</v>
      </c>
      <c r="E1193" s="23" t="str">
        <f>VLOOKUP($A1193,'Medical Examinations'!$A:$J,5,FALSE)</f>
        <v>No</v>
      </c>
      <c r="F1193" s="23" t="str">
        <f>VLOOKUP($A1193,'Medical Examinations'!$A:$J,6,FALSE)</f>
        <v>No</v>
      </c>
      <c r="G1193" s="23">
        <f>VLOOKUP($A1193,'Medical Examinations'!$A:$J,7,FALSE)</f>
        <v>1</v>
      </c>
      <c r="H1193" s="23" t="str">
        <f>VLOOKUP($A1193,'Medical Examinations'!$A:$J,8,FALSE)</f>
        <v>No</v>
      </c>
      <c r="I1193" s="23" t="str">
        <f>VLOOKUP($A1193,'Medical Examinations'!$A:$J,9,FALSE)</f>
        <v>Obesity</v>
      </c>
      <c r="J1193" s="23" t="str">
        <f>VLOOKUP($A1193,'Medical Examinations'!$A:$J,10,FALSE)</f>
        <v>Normal</v>
      </c>
      <c r="K1193">
        <f>VLOOKUP($A1193,'Hospitalisation Details'!$A:$K,6,FALSE)</f>
        <v>9448.42</v>
      </c>
      <c r="L1193" t="str">
        <f>VLOOKUP($A1193,'Hospitalisation Details'!$A:$K,7,FALSE)</f>
        <v>tier - 2</v>
      </c>
      <c r="M1193" t="str">
        <f>VLOOKUP($A1193,'Hospitalisation Details'!$A:$K,8,FALSE)</f>
        <v>tier - 3</v>
      </c>
      <c r="N1193" t="str">
        <f>VLOOKUP($A1193,'Hospitalisation Details'!$A:$K,9,FALSE)</f>
        <v>R1021</v>
      </c>
      <c r="O1193">
        <f>VLOOKUP($A1193,'Hospitalisation Details'!$A:$K,10,FALSE)</f>
        <v>32095</v>
      </c>
      <c r="P1193">
        <f>VLOOKUP($A1193,'Hospitalisation Details'!$A:$K,11,FALSE)</f>
        <v>35</v>
      </c>
      <c r="Q1193" t="str">
        <f>VLOOKUP($A1193,'Customer Names'!$A:$E,4,FALSE)</f>
        <v xml:space="preserve"> Dan</v>
      </c>
    </row>
    <row r="1194" spans="1:17" x14ac:dyDescent="0.25">
      <c r="A1194" s="26" t="s">
        <v>1178</v>
      </c>
      <c r="B1194" s="47">
        <f>VLOOKUP($A1194,'Medical Examinations'!$A:$J,2,FALSE)</f>
        <v>27.36</v>
      </c>
      <c r="C1194" s="47">
        <f>VLOOKUP($A1194,'Medical Examinations'!$A:$J,3,FALSE)</f>
        <v>8.9600000000000009</v>
      </c>
      <c r="D1194" s="26" t="str">
        <f>VLOOKUP($A1194,'Medical Examinations'!$A:$J,4,FALSE)</f>
        <v>No</v>
      </c>
      <c r="E1194" s="26" t="str">
        <f>VLOOKUP($A1194,'Medical Examinations'!$A:$J,5,FALSE)</f>
        <v>No</v>
      </c>
      <c r="F1194" s="26" t="str">
        <f>VLOOKUP($A1194,'Medical Examinations'!$A:$J,6,FALSE)</f>
        <v>No</v>
      </c>
      <c r="G1194" s="26">
        <f>VLOOKUP($A1194,'Medical Examinations'!$A:$J,7,FALSE)</f>
        <v>0</v>
      </c>
      <c r="H1194" s="26" t="str">
        <f>VLOOKUP($A1194,'Medical Examinations'!$A:$J,8,FALSE)</f>
        <v>No</v>
      </c>
      <c r="I1194" s="26" t="str">
        <f>VLOOKUP($A1194,'Medical Examinations'!$A:$J,9,FALSE)</f>
        <v>Overweight</v>
      </c>
      <c r="J1194" s="26" t="str">
        <f>VLOOKUP($A1194,'Medical Examinations'!$A:$J,10,FALSE)</f>
        <v>Diabetes</v>
      </c>
      <c r="K1194">
        <f>VLOOKUP($A1194,'Hospitalisation Details'!$A:$K,6,FALSE)</f>
        <v>9447.3799999999992</v>
      </c>
      <c r="L1194" t="str">
        <f>VLOOKUP($A1194,'Hospitalisation Details'!$A:$K,7,FALSE)</f>
        <v>tier - 2</v>
      </c>
      <c r="M1194" t="str">
        <f>VLOOKUP($A1194,'Hospitalisation Details'!$A:$K,8,FALSE)</f>
        <v>tier - 3</v>
      </c>
      <c r="N1194" t="str">
        <f>VLOOKUP($A1194,'Hospitalisation Details'!$A:$K,9,FALSE)</f>
        <v>R1024</v>
      </c>
      <c r="O1194">
        <f>VLOOKUP($A1194,'Hospitalisation Details'!$A:$K,10,FALSE)</f>
        <v>27188</v>
      </c>
      <c r="P1194">
        <f>VLOOKUP($A1194,'Hospitalisation Details'!$A:$K,11,FALSE)</f>
        <v>49</v>
      </c>
      <c r="Q1194" t="str">
        <f>VLOOKUP($A1194,'Customer Names'!$A:$E,4,FALSE)</f>
        <v xml:space="preserve"> Gabriela</v>
      </c>
    </row>
    <row r="1195" spans="1:17" x14ac:dyDescent="0.25">
      <c r="A1195" s="23" t="s">
        <v>1177</v>
      </c>
      <c r="B1195" s="48">
        <f>VLOOKUP($A1195,'Medical Examinations'!$A:$J,2,FALSE)</f>
        <v>27.265000000000001</v>
      </c>
      <c r="C1195" s="48">
        <f>VLOOKUP($A1195,'Medical Examinations'!$A:$J,3,FALSE)</f>
        <v>11.39</v>
      </c>
      <c r="D1195" s="23" t="str">
        <f>VLOOKUP($A1195,'Medical Examinations'!$A:$J,4,FALSE)</f>
        <v>No</v>
      </c>
      <c r="E1195" s="23" t="str">
        <f>VLOOKUP($A1195,'Medical Examinations'!$A:$J,5,FALSE)</f>
        <v>No</v>
      </c>
      <c r="F1195" s="23" t="str">
        <f>VLOOKUP($A1195,'Medical Examinations'!$A:$J,6,FALSE)</f>
        <v>No</v>
      </c>
      <c r="G1195" s="23">
        <f>VLOOKUP($A1195,'Medical Examinations'!$A:$J,7,FALSE)</f>
        <v>0</v>
      </c>
      <c r="H1195" s="23" t="str">
        <f>VLOOKUP($A1195,'Medical Examinations'!$A:$J,8,FALSE)</f>
        <v>No</v>
      </c>
      <c r="I1195" s="23" t="str">
        <f>VLOOKUP($A1195,'Medical Examinations'!$A:$J,9,FALSE)</f>
        <v>Overweight</v>
      </c>
      <c r="J1195" s="23" t="str">
        <f>VLOOKUP($A1195,'Medical Examinations'!$A:$J,10,FALSE)</f>
        <v>Diabetes</v>
      </c>
      <c r="K1195">
        <f>VLOOKUP($A1195,'Hospitalisation Details'!$A:$K,6,FALSE)</f>
        <v>9447.25</v>
      </c>
      <c r="L1195" t="str">
        <f>VLOOKUP($A1195,'Hospitalisation Details'!$A:$K,7,FALSE)</f>
        <v>tier - 2</v>
      </c>
      <c r="M1195" t="str">
        <f>VLOOKUP($A1195,'Hospitalisation Details'!$A:$K,8,FALSE)</f>
        <v>tier - 1</v>
      </c>
      <c r="N1195" t="str">
        <f>VLOOKUP($A1195,'Hospitalisation Details'!$A:$K,9,FALSE)</f>
        <v>R1024</v>
      </c>
      <c r="O1195">
        <f>VLOOKUP($A1195,'Hospitalisation Details'!$A:$K,10,FALSE)</f>
        <v>27360</v>
      </c>
      <c r="P1195">
        <f>VLOOKUP($A1195,'Hospitalisation Details'!$A:$K,11,FALSE)</f>
        <v>48</v>
      </c>
      <c r="Q1195" t="str">
        <f>VLOOKUP($A1195,'Customer Names'!$A:$E,4,FALSE)</f>
        <v xml:space="preserve"> Amanda</v>
      </c>
    </row>
    <row r="1196" spans="1:17" x14ac:dyDescent="0.25">
      <c r="A1196" s="26" t="s">
        <v>1176</v>
      </c>
      <c r="B1196" s="47">
        <f>VLOOKUP($A1196,'Medical Examinations'!$A:$J,2,FALSE)</f>
        <v>48.07</v>
      </c>
      <c r="C1196" s="47">
        <f>VLOOKUP($A1196,'Medical Examinations'!$A:$J,3,FALSE)</f>
        <v>4.0599999999999996</v>
      </c>
      <c r="D1196" s="26" t="str">
        <f>VLOOKUP($A1196,'Medical Examinations'!$A:$J,4,FALSE)</f>
        <v>yes</v>
      </c>
      <c r="E1196" s="26" t="str">
        <f>VLOOKUP($A1196,'Medical Examinations'!$A:$J,5,FALSE)</f>
        <v>No</v>
      </c>
      <c r="F1196" s="26" t="str">
        <f>VLOOKUP($A1196,'Medical Examinations'!$A:$J,6,FALSE)</f>
        <v>No</v>
      </c>
      <c r="G1196" s="26">
        <f>VLOOKUP($A1196,'Medical Examinations'!$A:$J,7,FALSE)</f>
        <v>0</v>
      </c>
      <c r="H1196" s="26" t="str">
        <f>VLOOKUP($A1196,'Medical Examinations'!$A:$J,8,FALSE)</f>
        <v>No</v>
      </c>
      <c r="I1196" s="26" t="str">
        <f>VLOOKUP($A1196,'Medical Examinations'!$A:$J,9,FALSE)</f>
        <v>Obesity</v>
      </c>
      <c r="J1196" s="26" t="str">
        <f>VLOOKUP($A1196,'Medical Examinations'!$A:$J,10,FALSE)</f>
        <v>Normal</v>
      </c>
      <c r="K1196">
        <f>VLOOKUP($A1196,'Hospitalisation Details'!$A:$K,6,FALSE)</f>
        <v>9432.93</v>
      </c>
      <c r="L1196" t="str">
        <f>VLOOKUP($A1196,'Hospitalisation Details'!$A:$K,7,FALSE)</f>
        <v>tier - 2</v>
      </c>
      <c r="M1196" t="str">
        <f>VLOOKUP($A1196,'Hospitalisation Details'!$A:$K,8,FALSE)</f>
        <v>tier - 1</v>
      </c>
      <c r="N1196" t="str">
        <f>VLOOKUP($A1196,'Hospitalisation Details'!$A:$K,9,FALSE)</f>
        <v>R1024</v>
      </c>
      <c r="O1196">
        <f>VLOOKUP($A1196,'Hospitalisation Details'!$A:$K,10,FALSE)</f>
        <v>28067</v>
      </c>
      <c r="P1196">
        <f>VLOOKUP($A1196,'Hospitalisation Details'!$A:$K,11,FALSE)</f>
        <v>46</v>
      </c>
      <c r="Q1196" t="str">
        <f>VLOOKUP($A1196,'Customer Names'!$A:$E,4,FALSE)</f>
        <v xml:space="preserve"> Dara</v>
      </c>
    </row>
    <row r="1197" spans="1:17" x14ac:dyDescent="0.25">
      <c r="A1197" s="23" t="s">
        <v>1175</v>
      </c>
      <c r="B1197" s="48">
        <f>VLOOKUP($A1197,'Medical Examinations'!$A:$J,2,FALSE)</f>
        <v>30.8</v>
      </c>
      <c r="C1197" s="48">
        <f>VLOOKUP($A1197,'Medical Examinations'!$A:$J,3,FALSE)</f>
        <v>5.23</v>
      </c>
      <c r="D1197" s="23" t="str">
        <f>VLOOKUP($A1197,'Medical Examinations'!$A:$J,4,FALSE)</f>
        <v>yes</v>
      </c>
      <c r="E1197" s="23" t="str">
        <f>VLOOKUP($A1197,'Medical Examinations'!$A:$J,5,FALSE)</f>
        <v>No</v>
      </c>
      <c r="F1197" s="23" t="str">
        <f>VLOOKUP($A1197,'Medical Examinations'!$A:$J,6,FALSE)</f>
        <v>No</v>
      </c>
      <c r="G1197" s="23">
        <f>VLOOKUP($A1197,'Medical Examinations'!$A:$J,7,FALSE)</f>
        <v>0</v>
      </c>
      <c r="H1197" s="23" t="str">
        <f>VLOOKUP($A1197,'Medical Examinations'!$A:$J,8,FALSE)</f>
        <v>No</v>
      </c>
      <c r="I1197" s="23" t="str">
        <f>VLOOKUP($A1197,'Medical Examinations'!$A:$J,9,FALSE)</f>
        <v>Obesity</v>
      </c>
      <c r="J1197" s="23" t="str">
        <f>VLOOKUP($A1197,'Medical Examinations'!$A:$J,10,FALSE)</f>
        <v>Normal</v>
      </c>
      <c r="K1197">
        <f>VLOOKUP($A1197,'Hospitalisation Details'!$A:$K,6,FALSE)</f>
        <v>9414.92</v>
      </c>
      <c r="L1197" t="str">
        <f>VLOOKUP($A1197,'Hospitalisation Details'!$A:$K,7,FALSE)</f>
        <v>tier - 2</v>
      </c>
      <c r="M1197" t="str">
        <f>VLOOKUP($A1197,'Hospitalisation Details'!$A:$K,8,FALSE)</f>
        <v>tier - 2</v>
      </c>
      <c r="N1197" t="str">
        <f>VLOOKUP($A1197,'Hospitalisation Details'!$A:$K,9,FALSE)</f>
        <v>R1011</v>
      </c>
      <c r="O1197">
        <f>VLOOKUP($A1197,'Hospitalisation Details'!$A:$K,10,FALSE)</f>
        <v>28063</v>
      </c>
      <c r="P1197">
        <f>VLOOKUP($A1197,'Hospitalisation Details'!$A:$K,11,FALSE)</f>
        <v>46</v>
      </c>
      <c r="Q1197" t="str">
        <f>VLOOKUP($A1197,'Customer Names'!$A:$E,4,FALSE)</f>
        <v xml:space="preserve"> Rachelle R</v>
      </c>
    </row>
    <row r="1198" spans="1:17" x14ac:dyDescent="0.25">
      <c r="A1198" s="26" t="s">
        <v>1174</v>
      </c>
      <c r="B1198" s="47">
        <f>VLOOKUP($A1198,'Medical Examinations'!$A:$J,2,FALSE)</f>
        <v>32.299999999999997</v>
      </c>
      <c r="C1198" s="47">
        <f>VLOOKUP($A1198,'Medical Examinations'!$A:$J,3,FALSE)</f>
        <v>5.05</v>
      </c>
      <c r="D1198" s="26" t="str">
        <f>VLOOKUP($A1198,'Medical Examinations'!$A:$J,4,FALSE)</f>
        <v>yes</v>
      </c>
      <c r="E1198" s="26" t="str">
        <f>VLOOKUP($A1198,'Medical Examinations'!$A:$J,5,FALSE)</f>
        <v>No</v>
      </c>
      <c r="F1198" s="26" t="str">
        <f>VLOOKUP($A1198,'Medical Examinations'!$A:$J,6,FALSE)</f>
        <v>No</v>
      </c>
      <c r="G1198" s="26">
        <f>VLOOKUP($A1198,'Medical Examinations'!$A:$J,7,FALSE)</f>
        <v>0</v>
      </c>
      <c r="H1198" s="26" t="str">
        <f>VLOOKUP($A1198,'Medical Examinations'!$A:$J,8,FALSE)</f>
        <v>No</v>
      </c>
      <c r="I1198" s="26" t="str">
        <f>VLOOKUP($A1198,'Medical Examinations'!$A:$J,9,FALSE)</f>
        <v>Obesity</v>
      </c>
      <c r="J1198" s="26" t="str">
        <f>VLOOKUP($A1198,'Medical Examinations'!$A:$J,10,FALSE)</f>
        <v>Normal</v>
      </c>
      <c r="K1198">
        <f>VLOOKUP($A1198,'Hospitalisation Details'!$A:$K,6,FALSE)</f>
        <v>9411.01</v>
      </c>
      <c r="L1198" t="str">
        <f>VLOOKUP($A1198,'Hospitalisation Details'!$A:$K,7,FALSE)</f>
        <v>tier - 2</v>
      </c>
      <c r="M1198" t="str">
        <f>VLOOKUP($A1198,'Hospitalisation Details'!$A:$K,8,FALSE)</f>
        <v>tier - 3</v>
      </c>
      <c r="N1198" t="str">
        <f>VLOOKUP($A1198,'Hospitalisation Details'!$A:$K,9,FALSE)</f>
        <v>R1024</v>
      </c>
      <c r="O1198">
        <f>VLOOKUP($A1198,'Hospitalisation Details'!$A:$K,10,FALSE)</f>
        <v>28050</v>
      </c>
      <c r="P1198">
        <f>VLOOKUP($A1198,'Hospitalisation Details'!$A:$K,11,FALSE)</f>
        <v>46</v>
      </c>
      <c r="Q1198" t="str">
        <f>VLOOKUP($A1198,'Customer Names'!$A:$E,4,FALSE)</f>
        <v xml:space="preserve"> Brenda J</v>
      </c>
    </row>
    <row r="1199" spans="1:17" x14ac:dyDescent="0.25">
      <c r="A1199" s="23" t="s">
        <v>1173</v>
      </c>
      <c r="B1199" s="48">
        <f>VLOOKUP($A1199,'Medical Examinations'!$A:$J,2,FALSE)</f>
        <v>39.700000000000003</v>
      </c>
      <c r="C1199" s="48">
        <f>VLOOKUP($A1199,'Medical Examinations'!$A:$J,3,FALSE)</f>
        <v>7.34</v>
      </c>
      <c r="D1199" s="23" t="str">
        <f>VLOOKUP($A1199,'Medical Examinations'!$A:$J,4,FALSE)</f>
        <v>No</v>
      </c>
      <c r="E1199" s="23" t="str">
        <f>VLOOKUP($A1199,'Medical Examinations'!$A:$J,5,FALSE)</f>
        <v>No</v>
      </c>
      <c r="F1199" s="23" t="str">
        <f>VLOOKUP($A1199,'Medical Examinations'!$A:$J,6,FALSE)</f>
        <v>No</v>
      </c>
      <c r="G1199" s="23">
        <f>VLOOKUP($A1199,'Medical Examinations'!$A:$J,7,FALSE)</f>
        <v>0</v>
      </c>
      <c r="H1199" s="23" t="str">
        <f>VLOOKUP($A1199,'Medical Examinations'!$A:$J,8,FALSE)</f>
        <v>No</v>
      </c>
      <c r="I1199" s="23" t="str">
        <f>VLOOKUP($A1199,'Medical Examinations'!$A:$J,9,FALSE)</f>
        <v>Obesity</v>
      </c>
      <c r="J1199" s="23" t="str">
        <f>VLOOKUP($A1199,'Medical Examinations'!$A:$J,10,FALSE)</f>
        <v>Diabetes</v>
      </c>
      <c r="K1199">
        <f>VLOOKUP($A1199,'Hospitalisation Details'!$A:$K,6,FALSE)</f>
        <v>9391.35</v>
      </c>
      <c r="L1199" t="str">
        <f>VLOOKUP($A1199,'Hospitalisation Details'!$A:$K,7,FALSE)</f>
        <v>tier - 3</v>
      </c>
      <c r="M1199" t="str">
        <f>VLOOKUP($A1199,'Hospitalisation Details'!$A:$K,8,FALSE)</f>
        <v>tier - 3</v>
      </c>
      <c r="N1199" t="str">
        <f>VLOOKUP($A1199,'Hospitalisation Details'!$A:$K,9,FALSE)</f>
        <v>R1011</v>
      </c>
      <c r="O1199">
        <f>VLOOKUP($A1199,'Hospitalisation Details'!$A:$K,10,FALSE)</f>
        <v>26226</v>
      </c>
      <c r="P1199">
        <f>VLOOKUP($A1199,'Hospitalisation Details'!$A:$K,11,FALSE)</f>
        <v>51</v>
      </c>
      <c r="Q1199" t="str">
        <f>VLOOKUP($A1199,'Customer Names'!$A:$E,4,FALSE)</f>
        <v xml:space="preserve"> Tim</v>
      </c>
    </row>
    <row r="1200" spans="1:17" x14ac:dyDescent="0.25">
      <c r="A1200" s="26" t="s">
        <v>1172</v>
      </c>
      <c r="B1200" s="47">
        <f>VLOOKUP($A1200,'Medical Examinations'!$A:$J,2,FALSE)</f>
        <v>35.97</v>
      </c>
      <c r="C1200" s="47">
        <f>VLOOKUP($A1200,'Medical Examinations'!$A:$J,3,FALSE)</f>
        <v>8.1300000000000008</v>
      </c>
      <c r="D1200" s="26" t="str">
        <f>VLOOKUP($A1200,'Medical Examinations'!$A:$J,4,FALSE)</f>
        <v>No</v>
      </c>
      <c r="E1200" s="26" t="str">
        <f>VLOOKUP($A1200,'Medical Examinations'!$A:$J,5,FALSE)</f>
        <v>No</v>
      </c>
      <c r="F1200" s="26" t="str">
        <f>VLOOKUP($A1200,'Medical Examinations'!$A:$J,6,FALSE)</f>
        <v>No</v>
      </c>
      <c r="G1200" s="26">
        <f>VLOOKUP($A1200,'Medical Examinations'!$A:$J,7,FALSE)</f>
        <v>0</v>
      </c>
      <c r="H1200" s="26" t="str">
        <f>VLOOKUP($A1200,'Medical Examinations'!$A:$J,8,FALSE)</f>
        <v>No</v>
      </c>
      <c r="I1200" s="26" t="str">
        <f>VLOOKUP($A1200,'Medical Examinations'!$A:$J,9,FALSE)</f>
        <v>Obesity</v>
      </c>
      <c r="J1200" s="26" t="str">
        <f>VLOOKUP($A1200,'Medical Examinations'!$A:$J,10,FALSE)</f>
        <v>Diabetes</v>
      </c>
      <c r="K1200">
        <f>VLOOKUP($A1200,'Hospitalisation Details'!$A:$K,6,FALSE)</f>
        <v>9386.16</v>
      </c>
      <c r="L1200" t="str">
        <f>VLOOKUP($A1200,'Hospitalisation Details'!$A:$K,7,FALSE)</f>
        <v>tier - 3</v>
      </c>
      <c r="M1200" t="str">
        <f>VLOOKUP($A1200,'Hospitalisation Details'!$A:$K,8,FALSE)</f>
        <v>tier - 2</v>
      </c>
      <c r="N1200" t="str">
        <f>VLOOKUP($A1200,'Hospitalisation Details'!$A:$K,9,FALSE)</f>
        <v>R1013</v>
      </c>
      <c r="O1200">
        <f>VLOOKUP($A1200,'Hospitalisation Details'!$A:$K,10,FALSE)</f>
        <v>26296</v>
      </c>
      <c r="P1200">
        <f>VLOOKUP($A1200,'Hospitalisation Details'!$A:$K,11,FALSE)</f>
        <v>51</v>
      </c>
      <c r="Q1200" t="str">
        <f>VLOOKUP($A1200,'Customer Names'!$A:$E,4,FALSE)</f>
        <v xml:space="preserve"> Sylvain</v>
      </c>
    </row>
    <row r="1201" spans="1:17" x14ac:dyDescent="0.25">
      <c r="A1201" s="23" t="s">
        <v>1171</v>
      </c>
      <c r="B1201" s="48">
        <f>VLOOKUP($A1201,'Medical Examinations'!$A:$J,2,FALSE)</f>
        <v>25.86</v>
      </c>
      <c r="C1201" s="48">
        <f>VLOOKUP($A1201,'Medical Examinations'!$A:$J,3,FALSE)</f>
        <v>6.68</v>
      </c>
      <c r="D1201" s="23" t="str">
        <f>VLOOKUP($A1201,'Medical Examinations'!$A:$J,4,FALSE)</f>
        <v>yes</v>
      </c>
      <c r="E1201" s="23" t="str">
        <f>VLOOKUP($A1201,'Medical Examinations'!$A:$J,5,FALSE)</f>
        <v>No</v>
      </c>
      <c r="F1201" s="23" t="str">
        <f>VLOOKUP($A1201,'Medical Examinations'!$A:$J,6,FALSE)</f>
        <v>No</v>
      </c>
      <c r="G1201" s="23">
        <f>VLOOKUP($A1201,'Medical Examinations'!$A:$J,7,FALSE)</f>
        <v>1</v>
      </c>
      <c r="H1201" s="23" t="str">
        <f>VLOOKUP($A1201,'Medical Examinations'!$A:$J,8,FALSE)</f>
        <v>No</v>
      </c>
      <c r="I1201" s="23" t="str">
        <f>VLOOKUP($A1201,'Medical Examinations'!$A:$J,9,FALSE)</f>
        <v>Overweight</v>
      </c>
      <c r="J1201" s="23" t="str">
        <f>VLOOKUP($A1201,'Medical Examinations'!$A:$J,10,FALSE)</f>
        <v>Diabetes</v>
      </c>
      <c r="K1201">
        <f>VLOOKUP($A1201,'Hospitalisation Details'!$A:$K,6,FALSE)</f>
        <v>9380.75</v>
      </c>
      <c r="L1201" t="str">
        <f>VLOOKUP($A1201,'Hospitalisation Details'!$A:$K,7,FALSE)</f>
        <v>tier - 2</v>
      </c>
      <c r="M1201" t="str">
        <f>VLOOKUP($A1201,'Hospitalisation Details'!$A:$K,8,FALSE)</f>
        <v>tier - 2</v>
      </c>
      <c r="N1201" t="str">
        <f>VLOOKUP($A1201,'Hospitalisation Details'!$A:$K,9,FALSE)</f>
        <v>R1024</v>
      </c>
      <c r="O1201">
        <f>VLOOKUP($A1201,'Hospitalisation Details'!$A:$K,10,FALSE)</f>
        <v>27730</v>
      </c>
      <c r="P1201">
        <f>VLOOKUP($A1201,'Hospitalisation Details'!$A:$K,11,FALSE)</f>
        <v>47</v>
      </c>
      <c r="Q1201" t="str">
        <f>VLOOKUP($A1201,'Customer Names'!$A:$E,4,FALSE)</f>
        <v xml:space="preserve"> Lisa M</v>
      </c>
    </row>
    <row r="1202" spans="1:17" x14ac:dyDescent="0.25">
      <c r="A1202" s="26" t="s">
        <v>1170</v>
      </c>
      <c r="B1202" s="47">
        <f>VLOOKUP($A1202,'Medical Examinations'!$A:$J,2,FALSE)</f>
        <v>30.03</v>
      </c>
      <c r="C1202" s="47">
        <f>VLOOKUP($A1202,'Medical Examinations'!$A:$J,3,FALSE)</f>
        <v>11.51</v>
      </c>
      <c r="D1202" s="26" t="str">
        <f>VLOOKUP($A1202,'Medical Examinations'!$A:$J,4,FALSE)</f>
        <v>No</v>
      </c>
      <c r="E1202" s="26" t="str">
        <f>VLOOKUP($A1202,'Medical Examinations'!$A:$J,5,FALSE)</f>
        <v>No</v>
      </c>
      <c r="F1202" s="26" t="str">
        <f>VLOOKUP($A1202,'Medical Examinations'!$A:$J,6,FALSE)</f>
        <v>No</v>
      </c>
      <c r="G1202" s="26">
        <f>VLOOKUP($A1202,'Medical Examinations'!$A:$J,7,FALSE)</f>
        <v>0</v>
      </c>
      <c r="H1202" s="26" t="str">
        <f>VLOOKUP($A1202,'Medical Examinations'!$A:$J,8,FALSE)</f>
        <v>No</v>
      </c>
      <c r="I1202" s="26" t="str">
        <f>VLOOKUP($A1202,'Medical Examinations'!$A:$J,9,FALSE)</f>
        <v>Obesity</v>
      </c>
      <c r="J1202" s="26" t="str">
        <f>VLOOKUP($A1202,'Medical Examinations'!$A:$J,10,FALSE)</f>
        <v>Diabetes</v>
      </c>
      <c r="K1202">
        <f>VLOOKUP($A1202,'Hospitalisation Details'!$A:$K,6,FALSE)</f>
        <v>9377.9</v>
      </c>
      <c r="L1202" t="str">
        <f>VLOOKUP($A1202,'Hospitalisation Details'!$A:$K,7,FALSE)</f>
        <v>tier - 2</v>
      </c>
      <c r="M1202" t="str">
        <f>VLOOKUP($A1202,'Hospitalisation Details'!$A:$K,8,FALSE)</f>
        <v>tier - 1</v>
      </c>
      <c r="N1202" t="str">
        <f>VLOOKUP($A1202,'Hospitalisation Details'!$A:$K,9,FALSE)</f>
        <v>R1013</v>
      </c>
      <c r="O1202">
        <f>VLOOKUP($A1202,'Hospitalisation Details'!$A:$K,10,FALSE)</f>
        <v>26263</v>
      </c>
      <c r="P1202">
        <f>VLOOKUP($A1202,'Hospitalisation Details'!$A:$K,11,FALSE)</f>
        <v>51</v>
      </c>
      <c r="Q1202" t="str">
        <f>VLOOKUP($A1202,'Customer Names'!$A:$E,4,FALSE)</f>
        <v xml:space="preserve"> Ryan</v>
      </c>
    </row>
    <row r="1203" spans="1:17" x14ac:dyDescent="0.25">
      <c r="A1203" s="23" t="s">
        <v>1169</v>
      </c>
      <c r="B1203" s="48">
        <f>VLOOKUP($A1203,'Medical Examinations'!$A:$J,2,FALSE)</f>
        <v>25.76</v>
      </c>
      <c r="C1203" s="48">
        <f>VLOOKUP($A1203,'Medical Examinations'!$A:$J,3,FALSE)</f>
        <v>6.02</v>
      </c>
      <c r="D1203" s="23" t="str">
        <f>VLOOKUP($A1203,'Medical Examinations'!$A:$J,4,FALSE)</f>
        <v>yes</v>
      </c>
      <c r="E1203" s="23" t="str">
        <f>VLOOKUP($A1203,'Medical Examinations'!$A:$J,5,FALSE)</f>
        <v>No</v>
      </c>
      <c r="F1203" s="23" t="str">
        <f>VLOOKUP($A1203,'Medical Examinations'!$A:$J,6,FALSE)</f>
        <v>Yes</v>
      </c>
      <c r="G1203" s="23">
        <f>VLOOKUP($A1203,'Medical Examinations'!$A:$J,7,FALSE)</f>
        <v>1</v>
      </c>
      <c r="H1203" s="23" t="str">
        <f>VLOOKUP($A1203,'Medical Examinations'!$A:$J,8,FALSE)</f>
        <v>No</v>
      </c>
      <c r="I1203" s="23" t="str">
        <f>VLOOKUP($A1203,'Medical Examinations'!$A:$J,9,FALSE)</f>
        <v>Overweight</v>
      </c>
      <c r="J1203" s="23" t="str">
        <f>VLOOKUP($A1203,'Medical Examinations'!$A:$J,10,FALSE)</f>
        <v>Prediabetes</v>
      </c>
      <c r="K1203">
        <f>VLOOKUP($A1203,'Hospitalisation Details'!$A:$K,6,FALSE)</f>
        <v>9377.4500000000007</v>
      </c>
      <c r="L1203" t="str">
        <f>VLOOKUP($A1203,'Hospitalisation Details'!$A:$K,7,FALSE)</f>
        <v>tier - 2</v>
      </c>
      <c r="M1203" t="str">
        <f>VLOOKUP($A1203,'Hospitalisation Details'!$A:$K,8,FALSE)</f>
        <v>tier - 3</v>
      </c>
      <c r="N1203" t="str">
        <f>VLOOKUP($A1203,'Hospitalisation Details'!$A:$K,9,FALSE)</f>
        <v>R1013</v>
      </c>
      <c r="O1203">
        <f>VLOOKUP($A1203,'Hospitalisation Details'!$A:$K,10,FALSE)</f>
        <v>25531</v>
      </c>
      <c r="P1203">
        <f>VLOOKUP($A1203,'Hospitalisation Details'!$A:$K,11,FALSE)</f>
        <v>53</v>
      </c>
      <c r="Q1203" t="str">
        <f>VLOOKUP($A1203,'Customer Names'!$A:$E,4,FALSE)</f>
        <v xml:space="preserve"> Kaitlin M</v>
      </c>
    </row>
    <row r="1204" spans="1:17" x14ac:dyDescent="0.25">
      <c r="A1204" s="26" t="s">
        <v>1168</v>
      </c>
      <c r="B1204" s="47">
        <f>VLOOKUP($A1204,'Medical Examinations'!$A:$J,2,FALSE)</f>
        <v>22.42</v>
      </c>
      <c r="C1204" s="47">
        <f>VLOOKUP($A1204,'Medical Examinations'!$A:$J,3,FALSE)</f>
        <v>7.96</v>
      </c>
      <c r="D1204" s="26" t="str">
        <f>VLOOKUP($A1204,'Medical Examinations'!$A:$J,4,FALSE)</f>
        <v>No</v>
      </c>
      <c r="E1204" s="26" t="str">
        <f>VLOOKUP($A1204,'Medical Examinations'!$A:$J,5,FALSE)</f>
        <v>No</v>
      </c>
      <c r="F1204" s="26" t="str">
        <f>VLOOKUP($A1204,'Medical Examinations'!$A:$J,6,FALSE)</f>
        <v>No</v>
      </c>
      <c r="G1204" s="26">
        <f>VLOOKUP($A1204,'Medical Examinations'!$A:$J,7,FALSE)</f>
        <v>0</v>
      </c>
      <c r="H1204" s="26" t="str">
        <f>VLOOKUP($A1204,'Medical Examinations'!$A:$J,8,FALSE)</f>
        <v>No</v>
      </c>
      <c r="I1204" s="26" t="str">
        <f>VLOOKUP($A1204,'Medical Examinations'!$A:$J,9,FALSE)</f>
        <v>Normal Weight</v>
      </c>
      <c r="J1204" s="26" t="str">
        <f>VLOOKUP($A1204,'Medical Examinations'!$A:$J,10,FALSE)</f>
        <v>Diabetes</v>
      </c>
      <c r="K1204">
        <f>VLOOKUP($A1204,'Hospitalisation Details'!$A:$K,6,FALSE)</f>
        <v>9361.33</v>
      </c>
      <c r="L1204" t="str">
        <f>VLOOKUP($A1204,'Hospitalisation Details'!$A:$K,7,FALSE)</f>
        <v>tier - 3</v>
      </c>
      <c r="M1204" t="str">
        <f>VLOOKUP($A1204,'Hospitalisation Details'!$A:$K,8,FALSE)</f>
        <v>tier - 1</v>
      </c>
      <c r="N1204" t="str">
        <f>VLOOKUP($A1204,'Hospitalisation Details'!$A:$K,9,FALSE)</f>
        <v>R1016</v>
      </c>
      <c r="O1204">
        <f>VLOOKUP($A1204,'Hospitalisation Details'!$A:$K,10,FALSE)</f>
        <v>26214</v>
      </c>
      <c r="P1204">
        <f>VLOOKUP($A1204,'Hospitalisation Details'!$A:$K,11,FALSE)</f>
        <v>51</v>
      </c>
      <c r="Q1204" t="str">
        <f>VLOOKUP($A1204,'Customer Names'!$A:$E,4,FALSE)</f>
        <v xml:space="preserve"> William R.</v>
      </c>
    </row>
    <row r="1205" spans="1:17" x14ac:dyDescent="0.25">
      <c r="A1205" s="23" t="s">
        <v>1167</v>
      </c>
      <c r="B1205" s="48">
        <f>VLOOKUP($A1205,'Medical Examinations'!$A:$J,2,FALSE)</f>
        <v>33.18</v>
      </c>
      <c r="C1205" s="48">
        <f>VLOOKUP($A1205,'Medical Examinations'!$A:$J,3,FALSE)</f>
        <v>6.01</v>
      </c>
      <c r="D1205" s="23" t="str">
        <f>VLOOKUP($A1205,'Medical Examinations'!$A:$J,4,FALSE)</f>
        <v>yes</v>
      </c>
      <c r="E1205" s="23" t="str">
        <f>VLOOKUP($A1205,'Medical Examinations'!$A:$J,5,FALSE)</f>
        <v>No</v>
      </c>
      <c r="F1205" s="23" t="str">
        <f>VLOOKUP($A1205,'Medical Examinations'!$A:$J,6,FALSE)</f>
        <v>No</v>
      </c>
      <c r="G1205" s="23">
        <f>VLOOKUP($A1205,'Medical Examinations'!$A:$J,7,FALSE)</f>
        <v>1</v>
      </c>
      <c r="H1205" s="23" t="str">
        <f>VLOOKUP($A1205,'Medical Examinations'!$A:$J,8,FALSE)</f>
        <v>No</v>
      </c>
      <c r="I1205" s="23" t="str">
        <f>VLOOKUP($A1205,'Medical Examinations'!$A:$J,9,FALSE)</f>
        <v>Obesity</v>
      </c>
      <c r="J1205" s="23" t="str">
        <f>VLOOKUP($A1205,'Medical Examinations'!$A:$J,10,FALSE)</f>
        <v>Prediabetes</v>
      </c>
      <c r="K1205">
        <f>VLOOKUP($A1205,'Hospitalisation Details'!$A:$K,6,FALSE)</f>
        <v>9344.2000000000007</v>
      </c>
      <c r="L1205" t="str">
        <f>VLOOKUP($A1205,'Hospitalisation Details'!$A:$K,7,FALSE)</f>
        <v>tier - 2</v>
      </c>
      <c r="M1205" t="str">
        <f>VLOOKUP($A1205,'Hospitalisation Details'!$A:$K,8,FALSE)</f>
        <v>tier - 1</v>
      </c>
      <c r="N1205" t="str">
        <f>VLOOKUP($A1205,'Hospitalisation Details'!$A:$K,9,FALSE)</f>
        <v>R1021</v>
      </c>
      <c r="O1205">
        <f>VLOOKUP($A1205,'Hospitalisation Details'!$A:$K,10,FALSE)</f>
        <v>32325</v>
      </c>
      <c r="P1205">
        <f>VLOOKUP($A1205,'Hospitalisation Details'!$A:$K,11,FALSE)</f>
        <v>34</v>
      </c>
      <c r="Q1205" t="str">
        <f>VLOOKUP($A1205,'Customer Names'!$A:$E,4,FALSE)</f>
        <v xml:space="preserve"> Bruce</v>
      </c>
    </row>
    <row r="1206" spans="1:17" x14ac:dyDescent="0.25">
      <c r="A1206" s="26" t="s">
        <v>1166</v>
      </c>
      <c r="B1206" s="47">
        <f>VLOOKUP($A1206,'Medical Examinations'!$A:$J,2,FALSE)</f>
        <v>43.04</v>
      </c>
      <c r="C1206" s="47">
        <f>VLOOKUP($A1206,'Medical Examinations'!$A:$J,3,FALSE)</f>
        <v>5.9</v>
      </c>
      <c r="D1206" s="26" t="str">
        <f>VLOOKUP($A1206,'Medical Examinations'!$A:$J,4,FALSE)</f>
        <v>yes</v>
      </c>
      <c r="E1206" s="26" t="str">
        <f>VLOOKUP($A1206,'Medical Examinations'!$A:$J,5,FALSE)</f>
        <v>No</v>
      </c>
      <c r="F1206" s="26" t="str">
        <f>VLOOKUP($A1206,'Medical Examinations'!$A:$J,6,FALSE)</f>
        <v>No</v>
      </c>
      <c r="G1206" s="26">
        <f>VLOOKUP($A1206,'Medical Examinations'!$A:$J,7,FALSE)</f>
        <v>0</v>
      </c>
      <c r="H1206" s="26" t="str">
        <f>VLOOKUP($A1206,'Medical Examinations'!$A:$J,8,FALSE)</f>
        <v>No</v>
      </c>
      <c r="I1206" s="26" t="str">
        <f>VLOOKUP($A1206,'Medical Examinations'!$A:$J,9,FALSE)</f>
        <v>Obesity</v>
      </c>
      <c r="J1206" s="26" t="str">
        <f>VLOOKUP($A1206,'Medical Examinations'!$A:$J,10,FALSE)</f>
        <v>Prediabetes</v>
      </c>
      <c r="K1206">
        <f>VLOOKUP($A1206,'Hospitalisation Details'!$A:$K,6,FALSE)</f>
        <v>9338.61</v>
      </c>
      <c r="L1206" t="str">
        <f>VLOOKUP($A1206,'Hospitalisation Details'!$A:$K,7,FALSE)</f>
        <v>tier - 2</v>
      </c>
      <c r="M1206" t="str">
        <f>VLOOKUP($A1206,'Hospitalisation Details'!$A:$K,8,FALSE)</f>
        <v>tier - 1</v>
      </c>
      <c r="N1206" t="str">
        <f>VLOOKUP($A1206,'Hospitalisation Details'!$A:$K,9,FALSE)</f>
        <v>R1026</v>
      </c>
      <c r="O1206">
        <f>VLOOKUP($A1206,'Hospitalisation Details'!$A:$K,10,FALSE)</f>
        <v>35350</v>
      </c>
      <c r="P1206">
        <f>VLOOKUP($A1206,'Hospitalisation Details'!$A:$K,11,FALSE)</f>
        <v>26</v>
      </c>
      <c r="Q1206" t="str">
        <f>VLOOKUP($A1206,'Customer Names'!$A:$E,4,FALSE)</f>
        <v xml:space="preserve"> Veronica</v>
      </c>
    </row>
    <row r="1207" spans="1:17" x14ac:dyDescent="0.25">
      <c r="A1207" s="23" t="s">
        <v>1165</v>
      </c>
      <c r="B1207" s="48">
        <f>VLOOKUP($A1207,'Medical Examinations'!$A:$J,2,FALSE)</f>
        <v>34.15</v>
      </c>
      <c r="C1207" s="48">
        <f>VLOOKUP($A1207,'Medical Examinations'!$A:$J,3,FALSE)</f>
        <v>4.49</v>
      </c>
      <c r="D1207" s="23" t="str">
        <f>VLOOKUP($A1207,'Medical Examinations'!$A:$J,4,FALSE)</f>
        <v>yes</v>
      </c>
      <c r="E1207" s="23" t="str">
        <f>VLOOKUP($A1207,'Medical Examinations'!$A:$J,5,FALSE)</f>
        <v>No</v>
      </c>
      <c r="F1207" s="23" t="str">
        <f>VLOOKUP($A1207,'Medical Examinations'!$A:$J,6,FALSE)</f>
        <v>No</v>
      </c>
      <c r="G1207" s="23">
        <f>VLOOKUP($A1207,'Medical Examinations'!$A:$J,7,FALSE)</f>
        <v>1</v>
      </c>
      <c r="H1207" s="23" t="str">
        <f>VLOOKUP($A1207,'Medical Examinations'!$A:$J,8,FALSE)</f>
        <v>No</v>
      </c>
      <c r="I1207" s="23" t="str">
        <f>VLOOKUP($A1207,'Medical Examinations'!$A:$J,9,FALSE)</f>
        <v>Obesity</v>
      </c>
      <c r="J1207" s="23" t="str">
        <f>VLOOKUP($A1207,'Medical Examinations'!$A:$J,10,FALSE)</f>
        <v>Normal</v>
      </c>
      <c r="K1207">
        <f>VLOOKUP($A1207,'Hospitalisation Details'!$A:$K,6,FALSE)</f>
        <v>9320.26</v>
      </c>
      <c r="L1207" t="str">
        <f>VLOOKUP($A1207,'Hospitalisation Details'!$A:$K,7,FALSE)</f>
        <v>tier - 2</v>
      </c>
      <c r="M1207" t="str">
        <f>VLOOKUP($A1207,'Hospitalisation Details'!$A:$K,8,FALSE)</f>
        <v>tier - 1</v>
      </c>
      <c r="N1207" t="str">
        <f>VLOOKUP($A1207,'Hospitalisation Details'!$A:$K,9,FALSE)</f>
        <v>R1012</v>
      </c>
      <c r="O1207">
        <f>VLOOKUP($A1207,'Hospitalisation Details'!$A:$K,10,FALSE)</f>
        <v>32333</v>
      </c>
      <c r="P1207">
        <f>VLOOKUP($A1207,'Hospitalisation Details'!$A:$K,11,FALSE)</f>
        <v>34</v>
      </c>
      <c r="Q1207" t="str">
        <f>VLOOKUP($A1207,'Customer Names'!$A:$E,4,FALSE)</f>
        <v xml:space="preserve"> Warren</v>
      </c>
    </row>
    <row r="1208" spans="1:17" x14ac:dyDescent="0.25">
      <c r="A1208" s="26" t="s">
        <v>1164</v>
      </c>
      <c r="B1208" s="47">
        <f>VLOOKUP($A1208,'Medical Examinations'!$A:$J,2,FALSE)</f>
        <v>25.78</v>
      </c>
      <c r="C1208" s="47">
        <f>VLOOKUP($A1208,'Medical Examinations'!$A:$J,3,FALSE)</f>
        <v>6.25</v>
      </c>
      <c r="D1208" s="26" t="str">
        <f>VLOOKUP($A1208,'Medical Examinations'!$A:$J,4,FALSE)</f>
        <v>No</v>
      </c>
      <c r="E1208" s="26" t="str">
        <f>VLOOKUP($A1208,'Medical Examinations'!$A:$J,5,FALSE)</f>
        <v>No</v>
      </c>
      <c r="F1208" s="26" t="str">
        <f>VLOOKUP($A1208,'Medical Examinations'!$A:$J,6,FALSE)</f>
        <v>No</v>
      </c>
      <c r="G1208" s="26">
        <f>VLOOKUP($A1208,'Medical Examinations'!$A:$J,7,FALSE)</f>
        <v>0</v>
      </c>
      <c r="H1208" s="26" t="str">
        <f>VLOOKUP($A1208,'Medical Examinations'!$A:$J,8,FALSE)</f>
        <v>No</v>
      </c>
      <c r="I1208" s="26" t="str">
        <f>VLOOKUP($A1208,'Medical Examinations'!$A:$J,9,FALSE)</f>
        <v>Overweight</v>
      </c>
      <c r="J1208" s="26" t="str">
        <f>VLOOKUP($A1208,'Medical Examinations'!$A:$J,10,FALSE)</f>
        <v>Prediabetes</v>
      </c>
      <c r="K1208">
        <f>VLOOKUP($A1208,'Hospitalisation Details'!$A:$K,6,FALSE)</f>
        <v>9315.41</v>
      </c>
      <c r="L1208" t="str">
        <f>VLOOKUP($A1208,'Hospitalisation Details'!$A:$K,7,FALSE)</f>
        <v>tier - 2</v>
      </c>
      <c r="M1208" t="str">
        <f>VLOOKUP($A1208,'Hospitalisation Details'!$A:$K,8,FALSE)</f>
        <v>tier - 1</v>
      </c>
      <c r="N1208" t="str">
        <f>VLOOKUP($A1208,'Hospitalisation Details'!$A:$K,9,FALSE)</f>
        <v>R1024</v>
      </c>
      <c r="O1208">
        <f>VLOOKUP($A1208,'Hospitalisation Details'!$A:$K,10,FALSE)</f>
        <v>28410</v>
      </c>
      <c r="P1208">
        <f>VLOOKUP($A1208,'Hospitalisation Details'!$A:$K,11,FALSE)</f>
        <v>45</v>
      </c>
      <c r="Q1208" t="str">
        <f>VLOOKUP($A1208,'Customer Names'!$A:$E,4,FALSE)</f>
        <v xml:space="preserve"> Daniela</v>
      </c>
    </row>
    <row r="1209" spans="1:17" x14ac:dyDescent="0.25">
      <c r="A1209" s="23" t="s">
        <v>1163</v>
      </c>
      <c r="B1209" s="48">
        <f>VLOOKUP($A1209,'Medical Examinations'!$A:$J,2,FALSE)</f>
        <v>21.02</v>
      </c>
      <c r="C1209" s="48">
        <f>VLOOKUP($A1209,'Medical Examinations'!$A:$J,3,FALSE)</f>
        <v>9.6199999999999992</v>
      </c>
      <c r="D1209" s="23" t="str">
        <f>VLOOKUP($A1209,'Medical Examinations'!$A:$J,4,FALSE)</f>
        <v>yes</v>
      </c>
      <c r="E1209" s="23" t="str">
        <f>VLOOKUP($A1209,'Medical Examinations'!$A:$J,5,FALSE)</f>
        <v>No</v>
      </c>
      <c r="F1209" s="23" t="str">
        <f>VLOOKUP($A1209,'Medical Examinations'!$A:$J,6,FALSE)</f>
        <v>Yes</v>
      </c>
      <c r="G1209" s="23">
        <f>VLOOKUP($A1209,'Medical Examinations'!$A:$J,7,FALSE)</f>
        <v>1</v>
      </c>
      <c r="H1209" s="23" t="str">
        <f>VLOOKUP($A1209,'Medical Examinations'!$A:$J,8,FALSE)</f>
        <v>No</v>
      </c>
      <c r="I1209" s="23" t="str">
        <f>VLOOKUP($A1209,'Medical Examinations'!$A:$J,9,FALSE)</f>
        <v>Normal Weight</v>
      </c>
      <c r="J1209" s="23" t="str">
        <f>VLOOKUP($A1209,'Medical Examinations'!$A:$J,10,FALSE)</f>
        <v>Diabetes</v>
      </c>
      <c r="K1209">
        <f>VLOOKUP($A1209,'Hospitalisation Details'!$A:$K,6,FALSE)</f>
        <v>9310.81</v>
      </c>
      <c r="L1209" t="str">
        <f>VLOOKUP($A1209,'Hospitalisation Details'!$A:$K,7,FALSE)</f>
        <v>tier - 3</v>
      </c>
      <c r="M1209" t="str">
        <f>VLOOKUP($A1209,'Hospitalisation Details'!$A:$K,8,FALSE)</f>
        <v>tier - 1</v>
      </c>
      <c r="N1209" t="str">
        <f>VLOOKUP($A1209,'Hospitalisation Details'!$A:$K,9,FALSE)</f>
        <v>R1013</v>
      </c>
      <c r="O1209">
        <f>VLOOKUP($A1209,'Hospitalisation Details'!$A:$K,10,FALSE)</f>
        <v>23170</v>
      </c>
      <c r="P1209">
        <f>VLOOKUP($A1209,'Hospitalisation Details'!$A:$K,11,FALSE)</f>
        <v>60</v>
      </c>
      <c r="Q1209" t="str">
        <f>VLOOKUP($A1209,'Customer Names'!$A:$E,4,FALSE)</f>
        <v xml:space="preserve"> Deirdre A</v>
      </c>
    </row>
    <row r="1210" spans="1:17" x14ac:dyDescent="0.25">
      <c r="A1210" s="26" t="s">
        <v>1162</v>
      </c>
      <c r="B1210" s="47">
        <f>VLOOKUP($A1210,'Medical Examinations'!$A:$J,2,FALSE)</f>
        <v>37.51</v>
      </c>
      <c r="C1210" s="47">
        <f>VLOOKUP($A1210,'Medical Examinations'!$A:$J,3,FALSE)</f>
        <v>11.06</v>
      </c>
      <c r="D1210" s="26" t="str">
        <f>VLOOKUP($A1210,'Medical Examinations'!$A:$J,4,FALSE)</f>
        <v>No</v>
      </c>
      <c r="E1210" s="26" t="str">
        <f>VLOOKUP($A1210,'Medical Examinations'!$A:$J,5,FALSE)</f>
        <v>No</v>
      </c>
      <c r="F1210" s="26" t="str">
        <f>VLOOKUP($A1210,'Medical Examinations'!$A:$J,6,FALSE)</f>
        <v>No</v>
      </c>
      <c r="G1210" s="26">
        <f>VLOOKUP($A1210,'Medical Examinations'!$A:$J,7,FALSE)</f>
        <v>2</v>
      </c>
      <c r="H1210" s="26" t="str">
        <f>VLOOKUP($A1210,'Medical Examinations'!$A:$J,8,FALSE)</f>
        <v>No</v>
      </c>
      <c r="I1210" s="26" t="str">
        <f>VLOOKUP($A1210,'Medical Examinations'!$A:$J,9,FALSE)</f>
        <v>Obesity</v>
      </c>
      <c r="J1210" s="26" t="str">
        <f>VLOOKUP($A1210,'Medical Examinations'!$A:$J,10,FALSE)</f>
        <v>Diabetes</v>
      </c>
      <c r="K1210">
        <f>VLOOKUP($A1210,'Hospitalisation Details'!$A:$K,6,FALSE)</f>
        <v>9304.7000000000007</v>
      </c>
      <c r="L1210" t="str">
        <f>VLOOKUP($A1210,'Hospitalisation Details'!$A:$K,7,FALSE)</f>
        <v>tier - 3</v>
      </c>
      <c r="M1210" t="str">
        <f>VLOOKUP($A1210,'Hospitalisation Details'!$A:$K,8,FALSE)</f>
        <v>tier - 3</v>
      </c>
      <c r="N1210" t="str">
        <f>VLOOKUP($A1210,'Hospitalisation Details'!$A:$K,9,FALSE)</f>
        <v>R1013</v>
      </c>
      <c r="O1210">
        <f>VLOOKUP($A1210,'Hospitalisation Details'!$A:$K,10,FALSE)</f>
        <v>26953</v>
      </c>
      <c r="P1210">
        <f>VLOOKUP($A1210,'Hospitalisation Details'!$A:$K,11,FALSE)</f>
        <v>49</v>
      </c>
      <c r="Q1210" t="str">
        <f>VLOOKUP($A1210,'Customer Names'!$A:$E,4,FALSE)</f>
        <v xml:space="preserve"> Mathias</v>
      </c>
    </row>
    <row r="1211" spans="1:17" x14ac:dyDescent="0.25">
      <c r="A1211" s="23" t="s">
        <v>1161</v>
      </c>
      <c r="B1211" s="48">
        <f>VLOOKUP($A1211,'Medical Examinations'!$A:$J,2,FALSE)</f>
        <v>25.745000000000001</v>
      </c>
      <c r="C1211" s="48">
        <f>VLOOKUP($A1211,'Medical Examinations'!$A:$J,3,FALSE)</f>
        <v>6.11</v>
      </c>
      <c r="D1211" s="23" t="str">
        <f>VLOOKUP($A1211,'Medical Examinations'!$A:$J,4,FALSE)</f>
        <v>yes</v>
      </c>
      <c r="E1211" s="23" t="str">
        <f>VLOOKUP($A1211,'Medical Examinations'!$A:$J,5,FALSE)</f>
        <v>No</v>
      </c>
      <c r="F1211" s="23" t="str">
        <f>VLOOKUP($A1211,'Medical Examinations'!$A:$J,6,FALSE)</f>
        <v>No</v>
      </c>
      <c r="G1211" s="23">
        <f>VLOOKUP($A1211,'Medical Examinations'!$A:$J,7,FALSE)</f>
        <v>0</v>
      </c>
      <c r="H1211" s="23" t="str">
        <f>VLOOKUP($A1211,'Medical Examinations'!$A:$J,8,FALSE)</f>
        <v>No</v>
      </c>
      <c r="I1211" s="23" t="str">
        <f>VLOOKUP($A1211,'Medical Examinations'!$A:$J,9,FALSE)</f>
        <v>Overweight</v>
      </c>
      <c r="J1211" s="23" t="str">
        <f>VLOOKUP($A1211,'Medical Examinations'!$A:$J,10,FALSE)</f>
        <v>Prediabetes</v>
      </c>
      <c r="K1211">
        <f>VLOOKUP($A1211,'Hospitalisation Details'!$A:$K,6,FALSE)</f>
        <v>9301.89</v>
      </c>
      <c r="L1211" t="str">
        <f>VLOOKUP($A1211,'Hospitalisation Details'!$A:$K,7,FALSE)</f>
        <v>tier - 2</v>
      </c>
      <c r="M1211" t="str">
        <f>VLOOKUP($A1211,'Hospitalisation Details'!$A:$K,8,FALSE)</f>
        <v>tier - 1</v>
      </c>
      <c r="N1211" t="str">
        <f>VLOOKUP($A1211,'Hospitalisation Details'!$A:$K,9,FALSE)</f>
        <v>R1012</v>
      </c>
      <c r="O1211">
        <f>VLOOKUP($A1211,'Hospitalisation Details'!$A:$K,10,FALSE)</f>
        <v>28067</v>
      </c>
      <c r="P1211">
        <f>VLOOKUP($A1211,'Hospitalisation Details'!$A:$K,11,FALSE)</f>
        <v>46</v>
      </c>
      <c r="Q1211" t="str">
        <f>VLOOKUP($A1211,'Customer Names'!$A:$E,4,FALSE)</f>
        <v xml:space="preserve"> Matthew</v>
      </c>
    </row>
    <row r="1212" spans="1:17" x14ac:dyDescent="0.25">
      <c r="A1212" s="26" t="s">
        <v>1160</v>
      </c>
      <c r="B1212" s="47">
        <f>VLOOKUP($A1212,'Medical Examinations'!$A:$J,2,FALSE)</f>
        <v>31.35</v>
      </c>
      <c r="C1212" s="47">
        <f>VLOOKUP($A1212,'Medical Examinations'!$A:$J,3,FALSE)</f>
        <v>11.49</v>
      </c>
      <c r="D1212" s="26" t="str">
        <f>VLOOKUP($A1212,'Medical Examinations'!$A:$J,4,FALSE)</f>
        <v>No</v>
      </c>
      <c r="E1212" s="26" t="str">
        <f>VLOOKUP($A1212,'Medical Examinations'!$A:$J,5,FALSE)</f>
        <v>No</v>
      </c>
      <c r="F1212" s="26" t="str">
        <f>VLOOKUP($A1212,'Medical Examinations'!$A:$J,6,FALSE)</f>
        <v>No</v>
      </c>
      <c r="G1212" s="26">
        <f>VLOOKUP($A1212,'Medical Examinations'!$A:$J,7,FALSE)</f>
        <v>2</v>
      </c>
      <c r="H1212" s="26" t="str">
        <f>VLOOKUP($A1212,'Medical Examinations'!$A:$J,8,FALSE)</f>
        <v>No</v>
      </c>
      <c r="I1212" s="26" t="str">
        <f>VLOOKUP($A1212,'Medical Examinations'!$A:$J,9,FALSE)</f>
        <v>Obesity</v>
      </c>
      <c r="J1212" s="26" t="str">
        <f>VLOOKUP($A1212,'Medical Examinations'!$A:$J,10,FALSE)</f>
        <v>Diabetes</v>
      </c>
      <c r="K1212">
        <f>VLOOKUP($A1212,'Hospitalisation Details'!$A:$K,6,FALSE)</f>
        <v>9290.14</v>
      </c>
      <c r="L1212" t="str">
        <f>VLOOKUP($A1212,'Hospitalisation Details'!$A:$K,7,FALSE)</f>
        <v>tier - 3</v>
      </c>
      <c r="M1212" t="str">
        <f>VLOOKUP($A1212,'Hospitalisation Details'!$A:$K,8,FALSE)</f>
        <v>tier - 3</v>
      </c>
      <c r="N1212" t="str">
        <f>VLOOKUP($A1212,'Hospitalisation Details'!$A:$K,9,FALSE)</f>
        <v>R1016</v>
      </c>
      <c r="O1212">
        <f>VLOOKUP($A1212,'Hospitalisation Details'!$A:$K,10,FALSE)</f>
        <v>26925</v>
      </c>
      <c r="P1212">
        <f>VLOOKUP($A1212,'Hospitalisation Details'!$A:$K,11,FALSE)</f>
        <v>49</v>
      </c>
      <c r="Q1212" t="str">
        <f>VLOOKUP($A1212,'Customer Names'!$A:$E,4,FALSE)</f>
        <v xml:space="preserve"> Kurt</v>
      </c>
    </row>
    <row r="1213" spans="1:17" x14ac:dyDescent="0.25">
      <c r="A1213" s="23" t="s">
        <v>1159</v>
      </c>
      <c r="B1213" s="48">
        <f>VLOOKUP($A1213,'Medical Examinations'!$A:$J,2,FALSE)</f>
        <v>29.83</v>
      </c>
      <c r="C1213" s="48">
        <f>VLOOKUP($A1213,'Medical Examinations'!$A:$J,3,FALSE)</f>
        <v>8.68</v>
      </c>
      <c r="D1213" s="23" t="str">
        <f>VLOOKUP($A1213,'Medical Examinations'!$A:$J,4,FALSE)</f>
        <v>No</v>
      </c>
      <c r="E1213" s="23" t="str">
        <f>VLOOKUP($A1213,'Medical Examinations'!$A:$J,5,FALSE)</f>
        <v>No</v>
      </c>
      <c r="F1213" s="23" t="str">
        <f>VLOOKUP($A1213,'Medical Examinations'!$A:$J,6,FALSE)</f>
        <v>No</v>
      </c>
      <c r="G1213" s="23">
        <f>VLOOKUP($A1213,'Medical Examinations'!$A:$J,7,FALSE)</f>
        <v>2</v>
      </c>
      <c r="H1213" s="23" t="str">
        <f>VLOOKUP($A1213,'Medical Examinations'!$A:$J,8,FALSE)</f>
        <v>No</v>
      </c>
      <c r="I1213" s="23" t="str">
        <f>VLOOKUP($A1213,'Medical Examinations'!$A:$J,9,FALSE)</f>
        <v>Overweight</v>
      </c>
      <c r="J1213" s="23" t="str">
        <f>VLOOKUP($A1213,'Medical Examinations'!$A:$J,10,FALSE)</f>
        <v>Diabetes</v>
      </c>
      <c r="K1213">
        <f>VLOOKUP($A1213,'Hospitalisation Details'!$A:$K,6,FALSE)</f>
        <v>9288.0300000000007</v>
      </c>
      <c r="L1213" t="str">
        <f>VLOOKUP($A1213,'Hospitalisation Details'!$A:$K,7,FALSE)</f>
        <v>tier - 2</v>
      </c>
      <c r="M1213" t="str">
        <f>VLOOKUP($A1213,'Hospitalisation Details'!$A:$K,8,FALSE)</f>
        <v>tier - 3</v>
      </c>
      <c r="N1213" t="str">
        <f>VLOOKUP($A1213,'Hospitalisation Details'!$A:$K,9,FALSE)</f>
        <v>R1018</v>
      </c>
      <c r="O1213">
        <f>VLOOKUP($A1213,'Hospitalisation Details'!$A:$K,10,FALSE)</f>
        <v>26953</v>
      </c>
      <c r="P1213">
        <f>VLOOKUP($A1213,'Hospitalisation Details'!$A:$K,11,FALSE)</f>
        <v>49</v>
      </c>
      <c r="Q1213" t="str">
        <f>VLOOKUP($A1213,'Customer Names'!$A:$E,4,FALSE)</f>
        <v xml:space="preserve"> Samuel</v>
      </c>
    </row>
    <row r="1214" spans="1:17" x14ac:dyDescent="0.25">
      <c r="A1214" s="26" t="s">
        <v>1158</v>
      </c>
      <c r="B1214" s="47">
        <f>VLOOKUP($A1214,'Medical Examinations'!$A:$J,2,FALSE)</f>
        <v>25.49</v>
      </c>
      <c r="C1214" s="47">
        <f>VLOOKUP($A1214,'Medical Examinations'!$A:$J,3,FALSE)</f>
        <v>5.68</v>
      </c>
      <c r="D1214" s="26" t="str">
        <f>VLOOKUP($A1214,'Medical Examinations'!$A:$J,4,FALSE)</f>
        <v>yes</v>
      </c>
      <c r="E1214" s="26" t="str">
        <f>VLOOKUP($A1214,'Medical Examinations'!$A:$J,5,FALSE)</f>
        <v>No</v>
      </c>
      <c r="F1214" s="26" t="str">
        <f>VLOOKUP($A1214,'Medical Examinations'!$A:$J,6,FALSE)</f>
        <v>Yes</v>
      </c>
      <c r="G1214" s="26">
        <f>VLOOKUP($A1214,'Medical Examinations'!$A:$J,7,FALSE)</f>
        <v>1</v>
      </c>
      <c r="H1214" s="26" t="str">
        <f>VLOOKUP($A1214,'Medical Examinations'!$A:$J,8,FALSE)</f>
        <v>No</v>
      </c>
      <c r="I1214" s="26" t="str">
        <f>VLOOKUP($A1214,'Medical Examinations'!$A:$J,9,FALSE)</f>
        <v>Overweight</v>
      </c>
      <c r="J1214" s="26" t="str">
        <f>VLOOKUP($A1214,'Medical Examinations'!$A:$J,10,FALSE)</f>
        <v>Normal</v>
      </c>
      <c r="K1214">
        <f>VLOOKUP($A1214,'Hospitalisation Details'!$A:$K,6,FALSE)</f>
        <v>9285.8700000000008</v>
      </c>
      <c r="L1214" t="str">
        <f>VLOOKUP($A1214,'Hospitalisation Details'!$A:$K,7,FALSE)</f>
        <v>tier - 2</v>
      </c>
      <c r="M1214" t="str">
        <f>VLOOKUP($A1214,'Hospitalisation Details'!$A:$K,8,FALSE)</f>
        <v>tier - 3</v>
      </c>
      <c r="N1214" t="str">
        <f>VLOOKUP($A1214,'Hospitalisation Details'!$A:$K,9,FALSE)</f>
        <v>R1013</v>
      </c>
      <c r="O1214">
        <f>VLOOKUP($A1214,'Hospitalisation Details'!$A:$K,10,FALSE)</f>
        <v>25533</v>
      </c>
      <c r="P1214">
        <f>VLOOKUP($A1214,'Hospitalisation Details'!$A:$K,11,FALSE)</f>
        <v>53</v>
      </c>
      <c r="Q1214" t="str">
        <f>VLOOKUP($A1214,'Customer Names'!$A:$E,4,FALSE)</f>
        <v xml:space="preserve"> Emily</v>
      </c>
    </row>
    <row r="1215" spans="1:17" x14ac:dyDescent="0.25">
      <c r="A1215" s="23" t="s">
        <v>1157</v>
      </c>
      <c r="B1215" s="48">
        <f>VLOOKUP($A1215,'Medical Examinations'!$A:$J,2,FALSE)</f>
        <v>34.1</v>
      </c>
      <c r="C1215" s="48">
        <f>VLOOKUP($A1215,'Medical Examinations'!$A:$J,3,FALSE)</f>
        <v>8.4499999999999993</v>
      </c>
      <c r="D1215" s="23" t="str">
        <f>VLOOKUP($A1215,'Medical Examinations'!$A:$J,4,FALSE)</f>
        <v>No</v>
      </c>
      <c r="E1215" s="23" t="str">
        <f>VLOOKUP($A1215,'Medical Examinations'!$A:$J,5,FALSE)</f>
        <v>No</v>
      </c>
      <c r="F1215" s="23" t="str">
        <f>VLOOKUP($A1215,'Medical Examinations'!$A:$J,6,FALSE)</f>
        <v>No</v>
      </c>
      <c r="G1215" s="23">
        <f>VLOOKUP($A1215,'Medical Examinations'!$A:$J,7,FALSE)</f>
        <v>0</v>
      </c>
      <c r="H1215" s="23" t="str">
        <f>VLOOKUP($A1215,'Medical Examinations'!$A:$J,8,FALSE)</f>
        <v>No</v>
      </c>
      <c r="I1215" s="23" t="str">
        <f>VLOOKUP($A1215,'Medical Examinations'!$A:$J,9,FALSE)</f>
        <v>Obesity</v>
      </c>
      <c r="J1215" s="23" t="str">
        <f>VLOOKUP($A1215,'Medical Examinations'!$A:$J,10,FALSE)</f>
        <v>Diabetes</v>
      </c>
      <c r="K1215">
        <f>VLOOKUP($A1215,'Hospitalisation Details'!$A:$K,6,FALSE)</f>
        <v>9283.56</v>
      </c>
      <c r="L1215" t="str">
        <f>VLOOKUP($A1215,'Hospitalisation Details'!$A:$K,7,FALSE)</f>
        <v>tier - 2</v>
      </c>
      <c r="M1215" t="str">
        <f>VLOOKUP($A1215,'Hospitalisation Details'!$A:$K,8,FALSE)</f>
        <v>tier - 3</v>
      </c>
      <c r="N1215" t="str">
        <f>VLOOKUP($A1215,'Hospitalisation Details'!$A:$K,9,FALSE)</f>
        <v>R1013</v>
      </c>
      <c r="O1215">
        <f>VLOOKUP($A1215,'Hospitalisation Details'!$A:$K,10,FALSE)</f>
        <v>26116</v>
      </c>
      <c r="P1215">
        <f>VLOOKUP($A1215,'Hospitalisation Details'!$A:$K,11,FALSE)</f>
        <v>51</v>
      </c>
      <c r="Q1215" t="str">
        <f>VLOOKUP($A1215,'Customer Names'!$A:$E,4,FALSE)</f>
        <v xml:space="preserve"> Tiffany</v>
      </c>
    </row>
    <row r="1216" spans="1:17" x14ac:dyDescent="0.25">
      <c r="A1216" s="26" t="s">
        <v>1156</v>
      </c>
      <c r="B1216" s="47">
        <f>VLOOKUP($A1216,'Medical Examinations'!$A:$J,2,FALSE)</f>
        <v>25.84</v>
      </c>
      <c r="C1216" s="47">
        <f>VLOOKUP($A1216,'Medical Examinations'!$A:$J,3,FALSE)</f>
        <v>8.51</v>
      </c>
      <c r="D1216" s="26" t="str">
        <f>VLOOKUP($A1216,'Medical Examinations'!$A:$J,4,FALSE)</f>
        <v>No</v>
      </c>
      <c r="E1216" s="26" t="str">
        <f>VLOOKUP($A1216,'Medical Examinations'!$A:$J,5,FALSE)</f>
        <v>No</v>
      </c>
      <c r="F1216" s="26" t="str">
        <f>VLOOKUP($A1216,'Medical Examinations'!$A:$J,6,FALSE)</f>
        <v>No</v>
      </c>
      <c r="G1216" s="26">
        <f>VLOOKUP($A1216,'Medical Examinations'!$A:$J,7,FALSE)</f>
        <v>2</v>
      </c>
      <c r="H1216" s="26" t="str">
        <f>VLOOKUP($A1216,'Medical Examinations'!$A:$J,8,FALSE)</f>
        <v>No</v>
      </c>
      <c r="I1216" s="26" t="str">
        <f>VLOOKUP($A1216,'Medical Examinations'!$A:$J,9,FALSE)</f>
        <v>Overweight</v>
      </c>
      <c r="J1216" s="26" t="str">
        <f>VLOOKUP($A1216,'Medical Examinations'!$A:$J,10,FALSE)</f>
        <v>Diabetes</v>
      </c>
      <c r="K1216">
        <f>VLOOKUP($A1216,'Hospitalisation Details'!$A:$K,6,FALSE)</f>
        <v>9282.48</v>
      </c>
      <c r="L1216" t="str">
        <f>VLOOKUP($A1216,'Hospitalisation Details'!$A:$K,7,FALSE)</f>
        <v>tier - 3</v>
      </c>
      <c r="M1216" t="str">
        <f>VLOOKUP($A1216,'Hospitalisation Details'!$A:$K,8,FALSE)</f>
        <v>tier - 2</v>
      </c>
      <c r="N1216" t="str">
        <f>VLOOKUP($A1216,'Hospitalisation Details'!$A:$K,9,FALSE)</f>
        <v>R1016</v>
      </c>
      <c r="O1216">
        <f>VLOOKUP($A1216,'Hospitalisation Details'!$A:$K,10,FALSE)</f>
        <v>26964</v>
      </c>
      <c r="P1216">
        <f>VLOOKUP($A1216,'Hospitalisation Details'!$A:$K,11,FALSE)</f>
        <v>49</v>
      </c>
      <c r="Q1216" t="str">
        <f>VLOOKUP($A1216,'Customer Names'!$A:$E,4,FALSE)</f>
        <v xml:space="preserve"> Alex F</v>
      </c>
    </row>
    <row r="1217" spans="1:17" x14ac:dyDescent="0.25">
      <c r="A1217" s="23" t="s">
        <v>1155</v>
      </c>
      <c r="B1217" s="48">
        <f>VLOOKUP($A1217,'Medical Examinations'!$A:$J,2,FALSE)</f>
        <v>20.6</v>
      </c>
      <c r="C1217" s="48">
        <f>VLOOKUP($A1217,'Medical Examinations'!$A:$J,3,FALSE)</f>
        <v>7.62</v>
      </c>
      <c r="D1217" s="23" t="str">
        <f>VLOOKUP($A1217,'Medical Examinations'!$A:$J,4,FALSE)</f>
        <v>No</v>
      </c>
      <c r="E1217" s="23" t="str">
        <f>VLOOKUP($A1217,'Medical Examinations'!$A:$J,5,FALSE)</f>
        <v>No</v>
      </c>
      <c r="F1217" s="23" t="str">
        <f>VLOOKUP($A1217,'Medical Examinations'!$A:$J,6,FALSE)</f>
        <v>No</v>
      </c>
      <c r="G1217" s="23">
        <f>VLOOKUP($A1217,'Medical Examinations'!$A:$J,7,FALSE)</f>
        <v>0</v>
      </c>
      <c r="H1217" s="23" t="str">
        <f>VLOOKUP($A1217,'Medical Examinations'!$A:$J,8,FALSE)</f>
        <v>No</v>
      </c>
      <c r="I1217" s="23" t="str">
        <f>VLOOKUP($A1217,'Medical Examinations'!$A:$J,9,FALSE)</f>
        <v>Normal Weight</v>
      </c>
      <c r="J1217" s="23" t="str">
        <f>VLOOKUP($A1217,'Medical Examinations'!$A:$J,10,FALSE)</f>
        <v>Diabetes</v>
      </c>
      <c r="K1217">
        <f>VLOOKUP($A1217,'Hospitalisation Details'!$A:$K,6,FALSE)</f>
        <v>9264.7999999999993</v>
      </c>
      <c r="L1217" t="str">
        <f>VLOOKUP($A1217,'Hospitalisation Details'!$A:$K,7,FALSE)</f>
        <v>tier - 2</v>
      </c>
      <c r="M1217" t="str">
        <f>VLOOKUP($A1217,'Hospitalisation Details'!$A:$K,8,FALSE)</f>
        <v>tier - 1</v>
      </c>
      <c r="N1217" t="str">
        <f>VLOOKUP($A1217,'Hospitalisation Details'!$A:$K,9,FALSE)</f>
        <v>R1011</v>
      </c>
      <c r="O1217">
        <f>VLOOKUP($A1217,'Hospitalisation Details'!$A:$K,10,FALSE)</f>
        <v>26151</v>
      </c>
      <c r="P1217">
        <f>VLOOKUP($A1217,'Hospitalisation Details'!$A:$K,11,FALSE)</f>
        <v>51</v>
      </c>
      <c r="Q1217" t="str">
        <f>VLOOKUP($A1217,'Customer Names'!$A:$E,4,FALSE)</f>
        <v xml:space="preserve"> Alice</v>
      </c>
    </row>
    <row r="1218" spans="1:17" x14ac:dyDescent="0.25">
      <c r="A1218" s="26" t="s">
        <v>1154</v>
      </c>
      <c r="B1218" s="47">
        <f>VLOOKUP($A1218,'Medical Examinations'!$A:$J,2,FALSE)</f>
        <v>28.88</v>
      </c>
      <c r="C1218" s="47">
        <f>VLOOKUP($A1218,'Medical Examinations'!$A:$J,3,FALSE)</f>
        <v>10.18</v>
      </c>
      <c r="D1218" s="26" t="str">
        <f>VLOOKUP($A1218,'Medical Examinations'!$A:$J,4,FALSE)</f>
        <v>No</v>
      </c>
      <c r="E1218" s="26" t="str">
        <f>VLOOKUP($A1218,'Medical Examinations'!$A:$J,5,FALSE)</f>
        <v>No</v>
      </c>
      <c r="F1218" s="26" t="str">
        <f>VLOOKUP($A1218,'Medical Examinations'!$A:$J,6,FALSE)</f>
        <v>No</v>
      </c>
      <c r="G1218" s="26">
        <f>VLOOKUP($A1218,'Medical Examinations'!$A:$J,7,FALSE)</f>
        <v>0</v>
      </c>
      <c r="H1218" s="26" t="str">
        <f>VLOOKUP($A1218,'Medical Examinations'!$A:$J,8,FALSE)</f>
        <v>No</v>
      </c>
      <c r="I1218" s="26" t="str">
        <f>VLOOKUP($A1218,'Medical Examinations'!$A:$J,9,FALSE)</f>
        <v>Overweight</v>
      </c>
      <c r="J1218" s="26" t="str">
        <f>VLOOKUP($A1218,'Medical Examinations'!$A:$J,10,FALSE)</f>
        <v>Diabetes</v>
      </c>
      <c r="K1218">
        <f>VLOOKUP($A1218,'Hospitalisation Details'!$A:$K,6,FALSE)</f>
        <v>9249.5</v>
      </c>
      <c r="L1218" t="str">
        <f>VLOOKUP($A1218,'Hospitalisation Details'!$A:$K,7,FALSE)</f>
        <v>tier - 2</v>
      </c>
      <c r="M1218" t="str">
        <f>VLOOKUP($A1218,'Hospitalisation Details'!$A:$K,8,FALSE)</f>
        <v>tier - 1</v>
      </c>
      <c r="N1218" t="str">
        <f>VLOOKUP($A1218,'Hospitalisation Details'!$A:$K,9,FALSE)</f>
        <v>R1012</v>
      </c>
      <c r="O1218">
        <f>VLOOKUP($A1218,'Hospitalisation Details'!$A:$K,10,FALSE)</f>
        <v>27262</v>
      </c>
      <c r="P1218">
        <f>VLOOKUP($A1218,'Hospitalisation Details'!$A:$K,11,FALSE)</f>
        <v>48</v>
      </c>
      <c r="Q1218" t="str">
        <f>VLOOKUP($A1218,'Customer Names'!$A:$E,4,FALSE)</f>
        <v xml:space="preserve"> Allison M.</v>
      </c>
    </row>
    <row r="1219" spans="1:17" x14ac:dyDescent="0.25">
      <c r="A1219" s="23" t="s">
        <v>1153</v>
      </c>
      <c r="B1219" s="48">
        <f>VLOOKUP($A1219,'Medical Examinations'!$A:$J,2,FALSE)</f>
        <v>28.24</v>
      </c>
      <c r="C1219" s="48">
        <f>VLOOKUP($A1219,'Medical Examinations'!$A:$J,3,FALSE)</f>
        <v>5.36</v>
      </c>
      <c r="D1219" s="23" t="str">
        <f>VLOOKUP($A1219,'Medical Examinations'!$A:$J,4,FALSE)</f>
        <v>No</v>
      </c>
      <c r="E1219" s="23" t="str">
        <f>VLOOKUP($A1219,'Medical Examinations'!$A:$J,5,FALSE)</f>
        <v>No</v>
      </c>
      <c r="F1219" s="23" t="str">
        <f>VLOOKUP($A1219,'Medical Examinations'!$A:$J,6,FALSE)</f>
        <v>No</v>
      </c>
      <c r="G1219" s="23">
        <f>VLOOKUP($A1219,'Medical Examinations'!$A:$J,7,FALSE)</f>
        <v>0</v>
      </c>
      <c r="H1219" s="23" t="str">
        <f>VLOOKUP($A1219,'Medical Examinations'!$A:$J,8,FALSE)</f>
        <v>No</v>
      </c>
      <c r="I1219" s="23" t="str">
        <f>VLOOKUP($A1219,'Medical Examinations'!$A:$J,9,FALSE)</f>
        <v>Overweight</v>
      </c>
      <c r="J1219" s="23" t="str">
        <f>VLOOKUP($A1219,'Medical Examinations'!$A:$J,10,FALSE)</f>
        <v>Normal</v>
      </c>
      <c r="K1219">
        <f>VLOOKUP($A1219,'Hospitalisation Details'!$A:$K,6,FALSE)</f>
        <v>9247.94</v>
      </c>
      <c r="L1219" t="str">
        <f>VLOOKUP($A1219,'Hospitalisation Details'!$A:$K,7,FALSE)</f>
        <v>tier - 2</v>
      </c>
      <c r="M1219" t="str">
        <f>VLOOKUP($A1219,'Hospitalisation Details'!$A:$K,8,FALSE)</f>
        <v>tier - 1</v>
      </c>
      <c r="N1219" t="str">
        <f>VLOOKUP($A1219,'Hospitalisation Details'!$A:$K,9,FALSE)</f>
        <v>R1021</v>
      </c>
      <c r="O1219">
        <f>VLOOKUP($A1219,'Hospitalisation Details'!$A:$K,10,FALSE)</f>
        <v>29499</v>
      </c>
      <c r="P1219">
        <f>VLOOKUP($A1219,'Hospitalisation Details'!$A:$K,11,FALSE)</f>
        <v>42</v>
      </c>
      <c r="Q1219" t="str">
        <f>VLOOKUP($A1219,'Customer Names'!$A:$E,4,FALSE)</f>
        <v xml:space="preserve"> Johannes Fiskerstand</v>
      </c>
    </row>
    <row r="1220" spans="1:17" x14ac:dyDescent="0.25">
      <c r="A1220" s="26" t="s">
        <v>1152</v>
      </c>
      <c r="B1220" s="47">
        <f>VLOOKUP($A1220,'Medical Examinations'!$A:$J,2,FALSE)</f>
        <v>25.46</v>
      </c>
      <c r="C1220" s="47">
        <f>VLOOKUP($A1220,'Medical Examinations'!$A:$J,3,FALSE)</f>
        <v>11.78</v>
      </c>
      <c r="D1220" s="26" t="str">
        <f>VLOOKUP($A1220,'Medical Examinations'!$A:$J,4,FALSE)</f>
        <v>yes</v>
      </c>
      <c r="E1220" s="26" t="str">
        <f>VLOOKUP($A1220,'Medical Examinations'!$A:$J,5,FALSE)</f>
        <v>No</v>
      </c>
      <c r="F1220" s="26" t="str">
        <f>VLOOKUP($A1220,'Medical Examinations'!$A:$J,6,FALSE)</f>
        <v>No</v>
      </c>
      <c r="G1220" s="26">
        <f>VLOOKUP($A1220,'Medical Examinations'!$A:$J,7,FALSE)</f>
        <v>1</v>
      </c>
      <c r="H1220" s="26" t="str">
        <f>VLOOKUP($A1220,'Medical Examinations'!$A:$J,8,FALSE)</f>
        <v>No</v>
      </c>
      <c r="I1220" s="26" t="str">
        <f>VLOOKUP($A1220,'Medical Examinations'!$A:$J,9,FALSE)</f>
        <v>Overweight</v>
      </c>
      <c r="J1220" s="26" t="str">
        <f>VLOOKUP($A1220,'Medical Examinations'!$A:$J,10,FALSE)</f>
        <v>Diabetes</v>
      </c>
      <c r="K1220">
        <f>VLOOKUP($A1220,'Hospitalisation Details'!$A:$K,6,FALSE)</f>
        <v>9225.26</v>
      </c>
      <c r="L1220" t="str">
        <f>VLOOKUP($A1220,'Hospitalisation Details'!$A:$K,7,FALSE)</f>
        <v>tier - 3</v>
      </c>
      <c r="M1220" t="str">
        <f>VLOOKUP($A1220,'Hospitalisation Details'!$A:$K,8,FALSE)</f>
        <v>tier - 3</v>
      </c>
      <c r="N1220" t="str">
        <f>VLOOKUP($A1220,'Hospitalisation Details'!$A:$K,9,FALSE)</f>
        <v>R1015</v>
      </c>
      <c r="O1220">
        <f>VLOOKUP($A1220,'Hospitalisation Details'!$A:$K,10,FALSE)</f>
        <v>27734</v>
      </c>
      <c r="P1220">
        <f>VLOOKUP($A1220,'Hospitalisation Details'!$A:$K,11,FALSE)</f>
        <v>47</v>
      </c>
      <c r="Q1220" t="str">
        <f>VLOOKUP($A1220,'Customer Names'!$A:$E,4,FALSE)</f>
        <v xml:space="preserve"> Stephen</v>
      </c>
    </row>
    <row r="1221" spans="1:17" x14ac:dyDescent="0.25">
      <c r="A1221" s="23" t="s">
        <v>1151</v>
      </c>
      <c r="B1221" s="48">
        <f>VLOOKUP($A1221,'Medical Examinations'!$A:$J,2,FALSE)</f>
        <v>29.64</v>
      </c>
      <c r="C1221" s="48">
        <f>VLOOKUP($A1221,'Medical Examinations'!$A:$J,3,FALSE)</f>
        <v>10.82</v>
      </c>
      <c r="D1221" s="23" t="str">
        <f>VLOOKUP($A1221,'Medical Examinations'!$A:$J,4,FALSE)</f>
        <v>yes</v>
      </c>
      <c r="E1221" s="23" t="str">
        <f>VLOOKUP($A1221,'Medical Examinations'!$A:$J,5,FALSE)</f>
        <v>No</v>
      </c>
      <c r="F1221" s="23" t="str">
        <f>VLOOKUP($A1221,'Medical Examinations'!$A:$J,6,FALSE)</f>
        <v>No</v>
      </c>
      <c r="G1221" s="23">
        <f>VLOOKUP($A1221,'Medical Examinations'!$A:$J,7,FALSE)</f>
        <v>0</v>
      </c>
      <c r="H1221" s="23" t="str">
        <f>VLOOKUP($A1221,'Medical Examinations'!$A:$J,8,FALSE)</f>
        <v>No</v>
      </c>
      <c r="I1221" s="23" t="str">
        <f>VLOOKUP($A1221,'Medical Examinations'!$A:$J,9,FALSE)</f>
        <v>Overweight</v>
      </c>
      <c r="J1221" s="23" t="str">
        <f>VLOOKUP($A1221,'Medical Examinations'!$A:$J,10,FALSE)</f>
        <v>Diabetes</v>
      </c>
      <c r="K1221">
        <f>VLOOKUP($A1221,'Hospitalisation Details'!$A:$K,6,FALSE)</f>
        <v>9222.4</v>
      </c>
      <c r="L1221" t="str">
        <f>VLOOKUP($A1221,'Hospitalisation Details'!$A:$K,7,FALSE)</f>
        <v>tier - 2</v>
      </c>
      <c r="M1221" t="str">
        <f>VLOOKUP($A1221,'Hospitalisation Details'!$A:$K,8,FALSE)</f>
        <v>tier - 3</v>
      </c>
      <c r="N1221" t="str">
        <f>VLOOKUP($A1221,'Hospitalisation Details'!$A:$K,9,FALSE)</f>
        <v>R1019</v>
      </c>
      <c r="O1221">
        <f>VLOOKUP($A1221,'Hospitalisation Details'!$A:$K,10,FALSE)</f>
        <v>29925</v>
      </c>
      <c r="P1221">
        <f>VLOOKUP($A1221,'Hospitalisation Details'!$A:$K,11,FALSE)</f>
        <v>41</v>
      </c>
      <c r="Q1221" t="str">
        <f>VLOOKUP($A1221,'Customer Names'!$A:$E,4,FALSE)</f>
        <v xml:space="preserve"> Jon M</v>
      </c>
    </row>
    <row r="1222" spans="1:17" x14ac:dyDescent="0.25">
      <c r="A1222" s="26" t="s">
        <v>1150</v>
      </c>
      <c r="B1222" s="47">
        <f>VLOOKUP($A1222,'Medical Examinations'!$A:$J,2,FALSE)</f>
        <v>31.27</v>
      </c>
      <c r="C1222" s="47">
        <f>VLOOKUP($A1222,'Medical Examinations'!$A:$J,3,FALSE)</f>
        <v>7.73</v>
      </c>
      <c r="D1222" s="26" t="str">
        <f>VLOOKUP($A1222,'Medical Examinations'!$A:$J,4,FALSE)</f>
        <v>yes</v>
      </c>
      <c r="E1222" s="26" t="str">
        <f>VLOOKUP($A1222,'Medical Examinations'!$A:$J,5,FALSE)</f>
        <v>No</v>
      </c>
      <c r="F1222" s="26" t="str">
        <f>VLOOKUP($A1222,'Medical Examinations'!$A:$J,6,FALSE)</f>
        <v>No</v>
      </c>
      <c r="G1222" s="26">
        <f>VLOOKUP($A1222,'Medical Examinations'!$A:$J,7,FALSE)</f>
        <v>1</v>
      </c>
      <c r="H1222" s="26" t="str">
        <f>VLOOKUP($A1222,'Medical Examinations'!$A:$J,8,FALSE)</f>
        <v>No</v>
      </c>
      <c r="I1222" s="26" t="str">
        <f>VLOOKUP($A1222,'Medical Examinations'!$A:$J,9,FALSE)</f>
        <v>Obesity</v>
      </c>
      <c r="J1222" s="26" t="str">
        <f>VLOOKUP($A1222,'Medical Examinations'!$A:$J,10,FALSE)</f>
        <v>Diabetes</v>
      </c>
      <c r="K1222">
        <f>VLOOKUP($A1222,'Hospitalisation Details'!$A:$K,6,FALSE)</f>
        <v>9210.06</v>
      </c>
      <c r="L1222" t="str">
        <f>VLOOKUP($A1222,'Hospitalisation Details'!$A:$K,7,FALSE)</f>
        <v>tier - 2</v>
      </c>
      <c r="M1222" t="str">
        <f>VLOOKUP($A1222,'Hospitalisation Details'!$A:$K,8,FALSE)</f>
        <v>tier - 3</v>
      </c>
      <c r="N1222" t="str">
        <f>VLOOKUP($A1222,'Hospitalisation Details'!$A:$K,9,FALSE)</f>
        <v>R1021</v>
      </c>
      <c r="O1222">
        <f>VLOOKUP($A1222,'Hospitalisation Details'!$A:$K,10,FALSE)</f>
        <v>31771</v>
      </c>
      <c r="P1222">
        <f>VLOOKUP($A1222,'Hospitalisation Details'!$A:$K,11,FALSE)</f>
        <v>36</v>
      </c>
      <c r="Q1222" t="str">
        <f>VLOOKUP($A1222,'Customer Names'!$A:$E,4,FALSE)</f>
        <v xml:space="preserve"> Fasil</v>
      </c>
    </row>
    <row r="1223" spans="1:17" x14ac:dyDescent="0.25">
      <c r="A1223" s="23" t="s">
        <v>1149</v>
      </c>
      <c r="B1223" s="48">
        <f>VLOOKUP($A1223,'Medical Examinations'!$A:$J,2,FALSE)</f>
        <v>19.95</v>
      </c>
      <c r="C1223" s="48">
        <f>VLOOKUP($A1223,'Medical Examinations'!$A:$J,3,FALSE)</f>
        <v>6.24</v>
      </c>
      <c r="D1223" s="23" t="str">
        <f>VLOOKUP($A1223,'Medical Examinations'!$A:$J,4,FALSE)</f>
        <v>yes</v>
      </c>
      <c r="E1223" s="23" t="str">
        <f>VLOOKUP($A1223,'Medical Examinations'!$A:$J,5,FALSE)</f>
        <v>No</v>
      </c>
      <c r="F1223" s="23" t="str">
        <f>VLOOKUP($A1223,'Medical Examinations'!$A:$J,6,FALSE)</f>
        <v>No</v>
      </c>
      <c r="G1223" s="23">
        <f>VLOOKUP($A1223,'Medical Examinations'!$A:$J,7,FALSE)</f>
        <v>0</v>
      </c>
      <c r="H1223" s="23" t="str">
        <f>VLOOKUP($A1223,'Medical Examinations'!$A:$J,8,FALSE)</f>
        <v>No</v>
      </c>
      <c r="I1223" s="23" t="str">
        <f>VLOOKUP($A1223,'Medical Examinations'!$A:$J,9,FALSE)</f>
        <v>Normal Weight</v>
      </c>
      <c r="J1223" s="23" t="str">
        <f>VLOOKUP($A1223,'Medical Examinations'!$A:$J,10,FALSE)</f>
        <v>Prediabetes</v>
      </c>
      <c r="K1223">
        <f>VLOOKUP($A1223,'Hospitalisation Details'!$A:$K,6,FALSE)</f>
        <v>9193.84</v>
      </c>
      <c r="L1223" t="str">
        <f>VLOOKUP($A1223,'Hospitalisation Details'!$A:$K,7,FALSE)</f>
        <v>tier - 2</v>
      </c>
      <c r="M1223" t="str">
        <f>VLOOKUP($A1223,'Hospitalisation Details'!$A:$K,8,FALSE)</f>
        <v>tier - 1</v>
      </c>
      <c r="N1223" t="str">
        <f>VLOOKUP($A1223,'Hospitalisation Details'!$A:$K,9,FALSE)</f>
        <v>R1012</v>
      </c>
      <c r="O1223">
        <f>VLOOKUP($A1223,'Hospitalisation Details'!$A:$K,10,FALSE)</f>
        <v>28013</v>
      </c>
      <c r="P1223">
        <f>VLOOKUP($A1223,'Hospitalisation Details'!$A:$K,11,FALSE)</f>
        <v>46</v>
      </c>
      <c r="Q1223" t="str">
        <f>VLOOKUP($A1223,'Customer Names'!$A:$E,4,FALSE)</f>
        <v xml:space="preserve"> Megan C.</v>
      </c>
    </row>
    <row r="1224" spans="1:17" x14ac:dyDescent="0.25">
      <c r="A1224" s="26" t="s">
        <v>1148</v>
      </c>
      <c r="B1224" s="47">
        <f>VLOOKUP($A1224,'Medical Examinations'!$A:$J,2,FALSE)</f>
        <v>21.3</v>
      </c>
      <c r="C1224" s="47">
        <f>VLOOKUP($A1224,'Medical Examinations'!$A:$J,3,FALSE)</f>
        <v>10.42</v>
      </c>
      <c r="D1224" s="26" t="str">
        <f>VLOOKUP($A1224,'Medical Examinations'!$A:$J,4,FALSE)</f>
        <v>No</v>
      </c>
      <c r="E1224" s="26" t="str">
        <f>VLOOKUP($A1224,'Medical Examinations'!$A:$J,5,FALSE)</f>
        <v>No</v>
      </c>
      <c r="F1224" s="26" t="str">
        <f>VLOOKUP($A1224,'Medical Examinations'!$A:$J,6,FALSE)</f>
        <v>No</v>
      </c>
      <c r="G1224" s="26">
        <f>VLOOKUP($A1224,'Medical Examinations'!$A:$J,7,FALSE)</f>
        <v>2</v>
      </c>
      <c r="H1224" s="26" t="str">
        <f>VLOOKUP($A1224,'Medical Examinations'!$A:$J,8,FALSE)</f>
        <v>No</v>
      </c>
      <c r="I1224" s="26" t="str">
        <f>VLOOKUP($A1224,'Medical Examinations'!$A:$J,9,FALSE)</f>
        <v>Normal Weight</v>
      </c>
      <c r="J1224" s="26" t="str">
        <f>VLOOKUP($A1224,'Medical Examinations'!$A:$J,10,FALSE)</f>
        <v>Diabetes</v>
      </c>
      <c r="K1224">
        <f>VLOOKUP($A1224,'Hospitalisation Details'!$A:$K,6,FALSE)</f>
        <v>9182.17</v>
      </c>
      <c r="L1224" t="str">
        <f>VLOOKUP($A1224,'Hospitalisation Details'!$A:$K,7,FALSE)</f>
        <v>tier - 2</v>
      </c>
      <c r="M1224" t="str">
        <f>VLOOKUP($A1224,'Hospitalisation Details'!$A:$K,8,FALSE)</f>
        <v>tier - 3</v>
      </c>
      <c r="N1224" t="str">
        <f>VLOOKUP($A1224,'Hospitalisation Details'!$A:$K,9,FALSE)</f>
        <v>R1011</v>
      </c>
      <c r="O1224">
        <f>VLOOKUP($A1224,'Hospitalisation Details'!$A:$K,10,FALSE)</f>
        <v>27023</v>
      </c>
      <c r="P1224">
        <f>VLOOKUP($A1224,'Hospitalisation Details'!$A:$K,11,FALSE)</f>
        <v>49</v>
      </c>
      <c r="Q1224" t="str">
        <f>VLOOKUP($A1224,'Customer Names'!$A:$E,4,FALSE)</f>
        <v xml:space="preserve"> Lisa J.</v>
      </c>
    </row>
    <row r="1225" spans="1:17" x14ac:dyDescent="0.25">
      <c r="A1225" s="23" t="s">
        <v>1147</v>
      </c>
      <c r="B1225" s="48">
        <f>VLOOKUP($A1225,'Medical Examinations'!$A:$J,2,FALSE)</f>
        <v>31.635000000000002</v>
      </c>
      <c r="C1225" s="48">
        <f>VLOOKUP($A1225,'Medical Examinations'!$A:$J,3,FALSE)</f>
        <v>11.11</v>
      </c>
      <c r="D1225" s="23" t="str">
        <f>VLOOKUP($A1225,'Medical Examinations'!$A:$J,4,FALSE)</f>
        <v>No</v>
      </c>
      <c r="E1225" s="23" t="str">
        <f>VLOOKUP($A1225,'Medical Examinations'!$A:$J,5,FALSE)</f>
        <v>No</v>
      </c>
      <c r="F1225" s="23" t="str">
        <f>VLOOKUP($A1225,'Medical Examinations'!$A:$J,6,FALSE)</f>
        <v>No</v>
      </c>
      <c r="G1225" s="23">
        <f>VLOOKUP($A1225,'Medical Examinations'!$A:$J,7,FALSE)</f>
        <v>0</v>
      </c>
      <c r="H1225" s="23" t="str">
        <f>VLOOKUP($A1225,'Medical Examinations'!$A:$J,8,FALSE)</f>
        <v>No</v>
      </c>
      <c r="I1225" s="23" t="str">
        <f>VLOOKUP($A1225,'Medical Examinations'!$A:$J,9,FALSE)</f>
        <v>Obesity</v>
      </c>
      <c r="J1225" s="23" t="str">
        <f>VLOOKUP($A1225,'Medical Examinations'!$A:$J,10,FALSE)</f>
        <v>Diabetes</v>
      </c>
      <c r="K1225">
        <f>VLOOKUP($A1225,'Hospitalisation Details'!$A:$K,6,FALSE)</f>
        <v>9174.14</v>
      </c>
      <c r="L1225" t="str">
        <f>VLOOKUP($A1225,'Hospitalisation Details'!$A:$K,7,FALSE)</f>
        <v>tier - 3</v>
      </c>
      <c r="M1225" t="str">
        <f>VLOOKUP($A1225,'Hospitalisation Details'!$A:$K,8,FALSE)</f>
        <v>tier - 1</v>
      </c>
      <c r="N1225" t="str">
        <f>VLOOKUP($A1225,'Hospitalisation Details'!$A:$K,9,FALSE)</f>
        <v>R1012</v>
      </c>
      <c r="O1225">
        <f>VLOOKUP($A1225,'Hospitalisation Details'!$A:$K,10,FALSE)</f>
        <v>26296</v>
      </c>
      <c r="P1225">
        <f>VLOOKUP($A1225,'Hospitalisation Details'!$A:$K,11,FALSE)</f>
        <v>51</v>
      </c>
      <c r="Q1225" t="str">
        <f>VLOOKUP($A1225,'Customer Names'!$A:$E,4,FALSE)</f>
        <v xml:space="preserve"> Doron P</v>
      </c>
    </row>
    <row r="1226" spans="1:17" x14ac:dyDescent="0.25">
      <c r="A1226" s="26" t="s">
        <v>1146</v>
      </c>
      <c r="B1226" s="47">
        <f>VLOOKUP($A1226,'Medical Examinations'!$A:$J,2,FALSE)</f>
        <v>23.9</v>
      </c>
      <c r="C1226" s="47">
        <f>VLOOKUP($A1226,'Medical Examinations'!$A:$J,3,FALSE)</f>
        <v>7.67</v>
      </c>
      <c r="D1226" s="26" t="str">
        <f>VLOOKUP($A1226,'Medical Examinations'!$A:$J,4,FALSE)</f>
        <v>yes</v>
      </c>
      <c r="E1226" s="26" t="str">
        <f>VLOOKUP($A1226,'Medical Examinations'!$A:$J,5,FALSE)</f>
        <v>No</v>
      </c>
      <c r="F1226" s="26" t="str">
        <f>VLOOKUP($A1226,'Medical Examinations'!$A:$J,6,FALSE)</f>
        <v>No</v>
      </c>
      <c r="G1226" s="26">
        <f>VLOOKUP($A1226,'Medical Examinations'!$A:$J,7,FALSE)</f>
        <v>2</v>
      </c>
      <c r="H1226" s="26" t="str">
        <f>VLOOKUP($A1226,'Medical Examinations'!$A:$J,8,FALSE)</f>
        <v>No</v>
      </c>
      <c r="I1226" s="26" t="str">
        <f>VLOOKUP($A1226,'Medical Examinations'!$A:$J,9,FALSE)</f>
        <v>Normal Weight</v>
      </c>
      <c r="J1226" s="26" t="str">
        <f>VLOOKUP($A1226,'Medical Examinations'!$A:$J,10,FALSE)</f>
        <v>Diabetes</v>
      </c>
      <c r="K1226">
        <f>VLOOKUP($A1226,'Hospitalisation Details'!$A:$K,6,FALSE)</f>
        <v>9171.75</v>
      </c>
      <c r="L1226" t="str">
        <f>VLOOKUP($A1226,'Hospitalisation Details'!$A:$K,7,FALSE)</f>
        <v>tier - 2</v>
      </c>
      <c r="M1226" t="str">
        <f>VLOOKUP($A1226,'Hospitalisation Details'!$A:$K,8,FALSE)</f>
        <v>tier - 2</v>
      </c>
      <c r="N1226" t="str">
        <f>VLOOKUP($A1226,'Hospitalisation Details'!$A:$K,9,FALSE)</f>
        <v>R1012</v>
      </c>
      <c r="O1226">
        <f>VLOOKUP($A1226,'Hospitalisation Details'!$A:$K,10,FALSE)</f>
        <v>25865</v>
      </c>
      <c r="P1226">
        <f>VLOOKUP($A1226,'Hospitalisation Details'!$A:$K,11,FALSE)</f>
        <v>52</v>
      </c>
      <c r="Q1226" t="str">
        <f>VLOOKUP($A1226,'Customer Names'!$A:$E,4,FALSE)</f>
        <v xml:space="preserve"> Katharina</v>
      </c>
    </row>
    <row r="1227" spans="1:17" x14ac:dyDescent="0.25">
      <c r="A1227" s="23" t="s">
        <v>1145</v>
      </c>
      <c r="B1227" s="48">
        <f>VLOOKUP($A1227,'Medical Examinations'!$A:$J,2,FALSE)</f>
        <v>34.15</v>
      </c>
      <c r="C1227" s="48">
        <f>VLOOKUP($A1227,'Medical Examinations'!$A:$J,3,FALSE)</f>
        <v>6.15</v>
      </c>
      <c r="D1227" s="23" t="str">
        <f>VLOOKUP($A1227,'Medical Examinations'!$A:$J,4,FALSE)</f>
        <v>No</v>
      </c>
      <c r="E1227" s="23" t="str">
        <f>VLOOKUP($A1227,'Medical Examinations'!$A:$J,5,FALSE)</f>
        <v>No</v>
      </c>
      <c r="F1227" s="23" t="str">
        <f>VLOOKUP($A1227,'Medical Examinations'!$A:$J,6,FALSE)</f>
        <v>No</v>
      </c>
      <c r="G1227" s="23">
        <f>VLOOKUP($A1227,'Medical Examinations'!$A:$J,7,FALSE)</f>
        <v>0</v>
      </c>
      <c r="H1227" s="23" t="str">
        <f>VLOOKUP($A1227,'Medical Examinations'!$A:$J,8,FALSE)</f>
        <v>No</v>
      </c>
      <c r="I1227" s="23" t="str">
        <f>VLOOKUP($A1227,'Medical Examinations'!$A:$J,9,FALSE)</f>
        <v>Obesity</v>
      </c>
      <c r="J1227" s="23" t="str">
        <f>VLOOKUP($A1227,'Medical Examinations'!$A:$J,10,FALSE)</f>
        <v>Prediabetes</v>
      </c>
      <c r="K1227">
        <f>VLOOKUP($A1227,'Hospitalisation Details'!$A:$K,6,FALSE)</f>
        <v>9159.51</v>
      </c>
      <c r="L1227" t="str">
        <f>VLOOKUP($A1227,'Hospitalisation Details'!$A:$K,7,FALSE)</f>
        <v>tier - 2</v>
      </c>
      <c r="M1227" t="str">
        <f>VLOOKUP($A1227,'Hospitalisation Details'!$A:$K,8,FALSE)</f>
        <v>tier - 2</v>
      </c>
      <c r="N1227" t="str">
        <f>VLOOKUP($A1227,'Hospitalisation Details'!$A:$K,9,FALSE)</f>
        <v>R1021</v>
      </c>
      <c r="O1227">
        <f>VLOOKUP($A1227,'Hospitalisation Details'!$A:$K,10,FALSE)</f>
        <v>33108</v>
      </c>
      <c r="P1227">
        <f>VLOOKUP($A1227,'Hospitalisation Details'!$A:$K,11,FALSE)</f>
        <v>32</v>
      </c>
      <c r="Q1227" t="str">
        <f>VLOOKUP($A1227,'Customer Names'!$A:$E,4,FALSE)</f>
        <v xml:space="preserve"> Carl</v>
      </c>
    </row>
    <row r="1228" spans="1:17" x14ac:dyDescent="0.25">
      <c r="A1228" s="26" t="s">
        <v>1144</v>
      </c>
      <c r="B1228" s="47">
        <f>VLOOKUP($A1228,'Medical Examinations'!$A:$J,2,FALSE)</f>
        <v>28.71</v>
      </c>
      <c r="C1228" s="47">
        <f>VLOOKUP($A1228,'Medical Examinations'!$A:$J,3,FALSE)</f>
        <v>5.71</v>
      </c>
      <c r="D1228" s="26" t="str">
        <f>VLOOKUP($A1228,'Medical Examinations'!$A:$J,4,FALSE)</f>
        <v>No</v>
      </c>
      <c r="E1228" s="26" t="str">
        <f>VLOOKUP($A1228,'Medical Examinations'!$A:$J,5,FALSE)</f>
        <v>No</v>
      </c>
      <c r="F1228" s="26" t="str">
        <f>VLOOKUP($A1228,'Medical Examinations'!$A:$J,6,FALSE)</f>
        <v>No</v>
      </c>
      <c r="G1228" s="26">
        <f>VLOOKUP($A1228,'Medical Examinations'!$A:$J,7,FALSE)</f>
        <v>0</v>
      </c>
      <c r="H1228" s="26" t="str">
        <f>VLOOKUP($A1228,'Medical Examinations'!$A:$J,8,FALSE)</f>
        <v>No</v>
      </c>
      <c r="I1228" s="26" t="str">
        <f>VLOOKUP($A1228,'Medical Examinations'!$A:$J,9,FALSE)</f>
        <v>Overweight</v>
      </c>
      <c r="J1228" s="26" t="str">
        <f>VLOOKUP($A1228,'Medical Examinations'!$A:$J,10,FALSE)</f>
        <v>Prediabetes</v>
      </c>
      <c r="K1228">
        <f>VLOOKUP($A1228,'Hospitalisation Details'!$A:$K,6,FALSE)</f>
        <v>9147.5</v>
      </c>
      <c r="L1228" t="str">
        <f>VLOOKUP($A1228,'Hospitalisation Details'!$A:$K,7,FALSE)</f>
        <v>tier - 2</v>
      </c>
      <c r="M1228" t="str">
        <f>VLOOKUP($A1228,'Hospitalisation Details'!$A:$K,8,FALSE)</f>
        <v>tier - 1</v>
      </c>
      <c r="N1228" t="str">
        <f>VLOOKUP($A1228,'Hospitalisation Details'!$A:$K,9,FALSE)</f>
        <v>R1012</v>
      </c>
      <c r="O1228">
        <f>VLOOKUP($A1228,'Hospitalisation Details'!$A:$K,10,FALSE)</f>
        <v>30293</v>
      </c>
      <c r="P1228">
        <f>VLOOKUP($A1228,'Hospitalisation Details'!$A:$K,11,FALSE)</f>
        <v>40</v>
      </c>
      <c r="Q1228" t="str">
        <f>VLOOKUP($A1228,'Customer Names'!$A:$E,4,FALSE)</f>
        <v xml:space="preserve"> Kelsey J.</v>
      </c>
    </row>
    <row r="1229" spans="1:17" x14ac:dyDescent="0.25">
      <c r="A1229" s="23" t="s">
        <v>1143</v>
      </c>
      <c r="B1229" s="48">
        <f>VLOOKUP($A1229,'Medical Examinations'!$A:$J,2,FALSE)</f>
        <v>36.700000000000003</v>
      </c>
      <c r="C1229" s="48">
        <f>VLOOKUP($A1229,'Medical Examinations'!$A:$J,3,FALSE)</f>
        <v>8.6999999999999993</v>
      </c>
      <c r="D1229" s="23" t="str">
        <f>VLOOKUP($A1229,'Medical Examinations'!$A:$J,4,FALSE)</f>
        <v>yes</v>
      </c>
      <c r="E1229" s="23" t="str">
        <f>VLOOKUP($A1229,'Medical Examinations'!$A:$J,5,FALSE)</f>
        <v>No</v>
      </c>
      <c r="F1229" s="23" t="str">
        <f>VLOOKUP($A1229,'Medical Examinations'!$A:$J,6,FALSE)</f>
        <v>No</v>
      </c>
      <c r="G1229" s="23">
        <f>VLOOKUP($A1229,'Medical Examinations'!$A:$J,7,FALSE)</f>
        <v>2</v>
      </c>
      <c r="H1229" s="23" t="str">
        <f>VLOOKUP($A1229,'Medical Examinations'!$A:$J,8,FALSE)</f>
        <v>No</v>
      </c>
      <c r="I1229" s="23" t="str">
        <f>VLOOKUP($A1229,'Medical Examinations'!$A:$J,9,FALSE)</f>
        <v>Obesity</v>
      </c>
      <c r="J1229" s="23" t="str">
        <f>VLOOKUP($A1229,'Medical Examinations'!$A:$J,10,FALSE)</f>
        <v>Diabetes</v>
      </c>
      <c r="K1229">
        <f>VLOOKUP($A1229,'Hospitalisation Details'!$A:$K,6,FALSE)</f>
        <v>9144.57</v>
      </c>
      <c r="L1229" t="str">
        <f>VLOOKUP($A1229,'Hospitalisation Details'!$A:$K,7,FALSE)</f>
        <v>tier - 3</v>
      </c>
      <c r="M1229" t="str">
        <f>VLOOKUP($A1229,'Hospitalisation Details'!$A:$K,8,FALSE)</f>
        <v>tier - 2</v>
      </c>
      <c r="N1229" t="str">
        <f>VLOOKUP($A1229,'Hospitalisation Details'!$A:$K,9,FALSE)</f>
        <v>R1011</v>
      </c>
      <c r="O1229">
        <f>VLOOKUP($A1229,'Hospitalisation Details'!$A:$K,10,FALSE)</f>
        <v>25859</v>
      </c>
      <c r="P1229">
        <f>VLOOKUP($A1229,'Hospitalisation Details'!$A:$K,11,FALSE)</f>
        <v>52</v>
      </c>
      <c r="Q1229" t="str">
        <f>VLOOKUP($A1229,'Customer Names'!$A:$E,4,FALSE)</f>
        <v xml:space="preserve"> Stephen A.</v>
      </c>
    </row>
    <row r="1230" spans="1:17" x14ac:dyDescent="0.25">
      <c r="A1230" s="26" t="s">
        <v>1142</v>
      </c>
      <c r="B1230" s="47">
        <f>VLOOKUP($A1230,'Medical Examinations'!$A:$J,2,FALSE)</f>
        <v>34.1</v>
      </c>
      <c r="C1230" s="47">
        <f>VLOOKUP($A1230,'Medical Examinations'!$A:$J,3,FALSE)</f>
        <v>9.0399999999999991</v>
      </c>
      <c r="D1230" s="26" t="str">
        <f>VLOOKUP($A1230,'Medical Examinations'!$A:$J,4,FALSE)</f>
        <v>yes</v>
      </c>
      <c r="E1230" s="26" t="str">
        <f>VLOOKUP($A1230,'Medical Examinations'!$A:$J,5,FALSE)</f>
        <v>No</v>
      </c>
      <c r="F1230" s="26" t="str">
        <f>VLOOKUP($A1230,'Medical Examinations'!$A:$J,6,FALSE)</f>
        <v>No</v>
      </c>
      <c r="G1230" s="26">
        <f>VLOOKUP($A1230,'Medical Examinations'!$A:$J,7,FALSE)</f>
        <v>2</v>
      </c>
      <c r="H1230" s="26" t="str">
        <f>VLOOKUP($A1230,'Medical Examinations'!$A:$J,8,FALSE)</f>
        <v>No</v>
      </c>
      <c r="I1230" s="26" t="str">
        <f>VLOOKUP($A1230,'Medical Examinations'!$A:$J,9,FALSE)</f>
        <v>Obesity</v>
      </c>
      <c r="J1230" s="26" t="str">
        <f>VLOOKUP($A1230,'Medical Examinations'!$A:$J,10,FALSE)</f>
        <v>Diabetes</v>
      </c>
      <c r="K1230">
        <f>VLOOKUP($A1230,'Hospitalisation Details'!$A:$K,6,FALSE)</f>
        <v>9140.9500000000007</v>
      </c>
      <c r="L1230" t="str">
        <f>VLOOKUP($A1230,'Hospitalisation Details'!$A:$K,7,FALSE)</f>
        <v>tier - 3</v>
      </c>
      <c r="M1230" t="str">
        <f>VLOOKUP($A1230,'Hospitalisation Details'!$A:$K,8,FALSE)</f>
        <v>tier - 3</v>
      </c>
      <c r="N1230" t="str">
        <f>VLOOKUP($A1230,'Hospitalisation Details'!$A:$K,9,FALSE)</f>
        <v>R1013</v>
      </c>
      <c r="O1230">
        <f>VLOOKUP($A1230,'Hospitalisation Details'!$A:$K,10,FALSE)</f>
        <v>25792</v>
      </c>
      <c r="P1230">
        <f>VLOOKUP($A1230,'Hospitalisation Details'!$A:$K,11,FALSE)</f>
        <v>52</v>
      </c>
      <c r="Q1230" t="str">
        <f>VLOOKUP($A1230,'Customer Names'!$A:$E,4,FALSE)</f>
        <v xml:space="preserve"> Dan</v>
      </c>
    </row>
    <row r="1231" spans="1:17" x14ac:dyDescent="0.25">
      <c r="A1231" s="23" t="s">
        <v>1141</v>
      </c>
      <c r="B1231" s="48">
        <f>VLOOKUP($A1231,'Medical Examinations'!$A:$J,2,FALSE)</f>
        <v>25.7</v>
      </c>
      <c r="C1231" s="48">
        <f>VLOOKUP($A1231,'Medical Examinations'!$A:$J,3,FALSE)</f>
        <v>5.61</v>
      </c>
      <c r="D1231" s="23" t="str">
        <f>VLOOKUP($A1231,'Medical Examinations'!$A:$J,4,FALSE)</f>
        <v>No</v>
      </c>
      <c r="E1231" s="23" t="str">
        <f>VLOOKUP($A1231,'Medical Examinations'!$A:$J,5,FALSE)</f>
        <v>No</v>
      </c>
      <c r="F1231" s="23" t="str">
        <f>VLOOKUP($A1231,'Medical Examinations'!$A:$J,6,FALSE)</f>
        <v>No</v>
      </c>
      <c r="G1231" s="23">
        <f>VLOOKUP($A1231,'Medical Examinations'!$A:$J,7,FALSE)</f>
        <v>0</v>
      </c>
      <c r="H1231" s="23" t="str">
        <f>VLOOKUP($A1231,'Medical Examinations'!$A:$J,8,FALSE)</f>
        <v>No</v>
      </c>
      <c r="I1231" s="23" t="str">
        <f>VLOOKUP($A1231,'Medical Examinations'!$A:$J,9,FALSE)</f>
        <v>Overweight</v>
      </c>
      <c r="J1231" s="23" t="str">
        <f>VLOOKUP($A1231,'Medical Examinations'!$A:$J,10,FALSE)</f>
        <v>Normal</v>
      </c>
      <c r="K1231">
        <f>VLOOKUP($A1231,'Hospitalisation Details'!$A:$K,6,FALSE)</f>
        <v>9101.7999999999993</v>
      </c>
      <c r="L1231" t="str">
        <f>VLOOKUP($A1231,'Hospitalisation Details'!$A:$K,7,FALSE)</f>
        <v>tier - 2</v>
      </c>
      <c r="M1231" t="str">
        <f>VLOOKUP($A1231,'Hospitalisation Details'!$A:$K,8,FALSE)</f>
        <v>tier - 1</v>
      </c>
      <c r="N1231" t="str">
        <f>VLOOKUP($A1231,'Hospitalisation Details'!$A:$K,9,FALSE)</f>
        <v>R1011</v>
      </c>
      <c r="O1231">
        <f>VLOOKUP($A1231,'Hospitalisation Details'!$A:$K,10,FALSE)</f>
        <v>28461</v>
      </c>
      <c r="P1231">
        <f>VLOOKUP($A1231,'Hospitalisation Details'!$A:$K,11,FALSE)</f>
        <v>45</v>
      </c>
      <c r="Q1231" t="str">
        <f>VLOOKUP($A1231,'Customer Names'!$A:$E,4,FALSE)</f>
        <v xml:space="preserve"> Katie C</v>
      </c>
    </row>
    <row r="1232" spans="1:17" x14ac:dyDescent="0.25">
      <c r="A1232" s="26" t="s">
        <v>1140</v>
      </c>
      <c r="B1232" s="47">
        <f>VLOOKUP($A1232,'Medical Examinations'!$A:$J,2,FALSE)</f>
        <v>21.68</v>
      </c>
      <c r="C1232" s="47">
        <f>VLOOKUP($A1232,'Medical Examinations'!$A:$J,3,FALSE)</f>
        <v>8.1199999999999992</v>
      </c>
      <c r="D1232" s="26" t="str">
        <f>VLOOKUP($A1232,'Medical Examinations'!$A:$J,4,FALSE)</f>
        <v>No</v>
      </c>
      <c r="E1232" s="26" t="str">
        <f>VLOOKUP($A1232,'Medical Examinations'!$A:$J,5,FALSE)</f>
        <v>No</v>
      </c>
      <c r="F1232" s="26" t="str">
        <f>VLOOKUP($A1232,'Medical Examinations'!$A:$J,6,FALSE)</f>
        <v>No</v>
      </c>
      <c r="G1232" s="26">
        <f>VLOOKUP($A1232,'Medical Examinations'!$A:$J,7,FALSE)</f>
        <v>0</v>
      </c>
      <c r="H1232" s="26" t="str">
        <f>VLOOKUP($A1232,'Medical Examinations'!$A:$J,8,FALSE)</f>
        <v>No</v>
      </c>
      <c r="I1232" s="26" t="str">
        <f>VLOOKUP($A1232,'Medical Examinations'!$A:$J,9,FALSE)</f>
        <v>Normal Weight</v>
      </c>
      <c r="J1232" s="26" t="str">
        <f>VLOOKUP($A1232,'Medical Examinations'!$A:$J,10,FALSE)</f>
        <v>Diabetes</v>
      </c>
      <c r="K1232">
        <f>VLOOKUP($A1232,'Hospitalisation Details'!$A:$K,6,FALSE)</f>
        <v>9095.94</v>
      </c>
      <c r="L1232" t="str">
        <f>VLOOKUP($A1232,'Hospitalisation Details'!$A:$K,7,FALSE)</f>
        <v>tier - 3</v>
      </c>
      <c r="M1232" t="str">
        <f>VLOOKUP($A1232,'Hospitalisation Details'!$A:$K,8,FALSE)</f>
        <v>tier - 1</v>
      </c>
      <c r="N1232" t="str">
        <f>VLOOKUP($A1232,'Hospitalisation Details'!$A:$K,9,FALSE)</f>
        <v>R1011</v>
      </c>
      <c r="O1232">
        <f>VLOOKUP($A1232,'Hospitalisation Details'!$A:$K,10,FALSE)</f>
        <v>24055</v>
      </c>
      <c r="P1232">
        <f>VLOOKUP($A1232,'Hospitalisation Details'!$A:$K,11,FALSE)</f>
        <v>57</v>
      </c>
      <c r="Q1232" t="str">
        <f>VLOOKUP($A1232,'Customer Names'!$A:$E,4,FALSE)</f>
        <v xml:space="preserve"> Melissa K</v>
      </c>
    </row>
    <row r="1233" spans="1:17" x14ac:dyDescent="0.25">
      <c r="A1233" s="23" t="s">
        <v>1139</v>
      </c>
      <c r="B1233" s="48">
        <f>VLOOKUP($A1233,'Medical Examinations'!$A:$J,2,FALSE)</f>
        <v>25.175000000000001</v>
      </c>
      <c r="C1233" s="48">
        <f>VLOOKUP($A1233,'Medical Examinations'!$A:$J,3,FALSE)</f>
        <v>4.74</v>
      </c>
      <c r="D1233" s="23" t="str">
        <f>VLOOKUP($A1233,'Medical Examinations'!$A:$J,4,FALSE)</f>
        <v>No</v>
      </c>
      <c r="E1233" s="23" t="str">
        <f>VLOOKUP($A1233,'Medical Examinations'!$A:$J,5,FALSE)</f>
        <v>No</v>
      </c>
      <c r="F1233" s="23" t="str">
        <f>VLOOKUP($A1233,'Medical Examinations'!$A:$J,6,FALSE)</f>
        <v>No</v>
      </c>
      <c r="G1233" s="23">
        <f>VLOOKUP($A1233,'Medical Examinations'!$A:$J,7,FALSE)</f>
        <v>0</v>
      </c>
      <c r="H1233" s="23" t="str">
        <f>VLOOKUP($A1233,'Medical Examinations'!$A:$J,8,FALSE)</f>
        <v>No</v>
      </c>
      <c r="I1233" s="23" t="str">
        <f>VLOOKUP($A1233,'Medical Examinations'!$A:$J,9,FALSE)</f>
        <v>Overweight</v>
      </c>
      <c r="J1233" s="23" t="str">
        <f>VLOOKUP($A1233,'Medical Examinations'!$A:$J,10,FALSE)</f>
        <v>Normal</v>
      </c>
      <c r="K1233">
        <f>VLOOKUP($A1233,'Hospitalisation Details'!$A:$K,6,FALSE)</f>
        <v>9095.07</v>
      </c>
      <c r="L1233" t="str">
        <f>VLOOKUP($A1233,'Hospitalisation Details'!$A:$K,7,FALSE)</f>
        <v>tier - 2</v>
      </c>
      <c r="M1233" t="str">
        <f>VLOOKUP($A1233,'Hospitalisation Details'!$A:$K,8,FALSE)</f>
        <v>tier - 2</v>
      </c>
      <c r="N1233" t="str">
        <f>VLOOKUP($A1233,'Hospitalisation Details'!$A:$K,9,FALSE)</f>
        <v>R1024</v>
      </c>
      <c r="O1233">
        <f>VLOOKUP($A1233,'Hospitalisation Details'!$A:$K,10,FALSE)</f>
        <v>28433</v>
      </c>
      <c r="P1233">
        <f>VLOOKUP($A1233,'Hospitalisation Details'!$A:$K,11,FALSE)</f>
        <v>45</v>
      </c>
      <c r="Q1233" t="str">
        <f>VLOOKUP($A1233,'Customer Names'!$A:$E,4,FALSE)</f>
        <v xml:space="preserve"> Kara H</v>
      </c>
    </row>
    <row r="1234" spans="1:17" x14ac:dyDescent="0.25">
      <c r="A1234" s="26" t="s">
        <v>1138</v>
      </c>
      <c r="B1234" s="47">
        <f>VLOOKUP($A1234,'Medical Examinations'!$A:$J,2,FALSE)</f>
        <v>44.77</v>
      </c>
      <c r="C1234" s="47">
        <f>VLOOKUP($A1234,'Medical Examinations'!$A:$J,3,FALSE)</f>
        <v>4.0599999999999996</v>
      </c>
      <c r="D1234" s="26" t="str">
        <f>VLOOKUP($A1234,'Medical Examinations'!$A:$J,4,FALSE)</f>
        <v>No</v>
      </c>
      <c r="E1234" s="26" t="str">
        <f>VLOOKUP($A1234,'Medical Examinations'!$A:$J,5,FALSE)</f>
        <v>No</v>
      </c>
      <c r="F1234" s="26" t="str">
        <f>VLOOKUP($A1234,'Medical Examinations'!$A:$J,6,FALSE)</f>
        <v>No</v>
      </c>
      <c r="G1234" s="26">
        <f>VLOOKUP($A1234,'Medical Examinations'!$A:$J,7,FALSE)</f>
        <v>2</v>
      </c>
      <c r="H1234" s="26" t="str">
        <f>VLOOKUP($A1234,'Medical Examinations'!$A:$J,8,FALSE)</f>
        <v>No</v>
      </c>
      <c r="I1234" s="26" t="str">
        <f>VLOOKUP($A1234,'Medical Examinations'!$A:$J,9,FALSE)</f>
        <v>Obesity</v>
      </c>
      <c r="J1234" s="26" t="str">
        <f>VLOOKUP($A1234,'Medical Examinations'!$A:$J,10,FALSE)</f>
        <v>Normal</v>
      </c>
      <c r="K1234">
        <f>VLOOKUP($A1234,'Hospitalisation Details'!$A:$K,6,FALSE)</f>
        <v>9058.73</v>
      </c>
      <c r="L1234" t="str">
        <f>VLOOKUP($A1234,'Hospitalisation Details'!$A:$K,7,FALSE)</f>
        <v>tier - 3</v>
      </c>
      <c r="M1234" t="str">
        <f>VLOOKUP($A1234,'Hospitalisation Details'!$A:$K,8,FALSE)</f>
        <v>tier - 2</v>
      </c>
      <c r="N1234" t="str">
        <f>VLOOKUP($A1234,'Hospitalisation Details'!$A:$K,9,FALSE)</f>
        <v>R1013</v>
      </c>
      <c r="O1234">
        <f>VLOOKUP($A1234,'Hospitalisation Details'!$A:$K,10,FALSE)</f>
        <v>26635</v>
      </c>
      <c r="P1234">
        <f>VLOOKUP($A1234,'Hospitalisation Details'!$A:$K,11,FALSE)</f>
        <v>50</v>
      </c>
      <c r="Q1234" t="str">
        <f>VLOOKUP($A1234,'Customer Names'!$A:$E,4,FALSE)</f>
        <v xml:space="preserve"> Juan Carlos</v>
      </c>
    </row>
    <row r="1235" spans="1:17" x14ac:dyDescent="0.25">
      <c r="A1235" s="23" t="s">
        <v>1137</v>
      </c>
      <c r="B1235" s="48">
        <f>VLOOKUP($A1235,'Medical Examinations'!$A:$J,2,FALSE)</f>
        <v>37.07</v>
      </c>
      <c r="C1235" s="48">
        <f>VLOOKUP($A1235,'Medical Examinations'!$A:$J,3,FALSE)</f>
        <v>5.69</v>
      </c>
      <c r="D1235" s="23" t="str">
        <f>VLOOKUP($A1235,'Medical Examinations'!$A:$J,4,FALSE)</f>
        <v>No</v>
      </c>
      <c r="E1235" s="23" t="str">
        <f>VLOOKUP($A1235,'Medical Examinations'!$A:$J,5,FALSE)</f>
        <v>No</v>
      </c>
      <c r="F1235" s="23" t="str">
        <f>VLOOKUP($A1235,'Medical Examinations'!$A:$J,6,FALSE)</f>
        <v>No</v>
      </c>
      <c r="G1235" s="23">
        <f>VLOOKUP($A1235,'Medical Examinations'!$A:$J,7,FALSE)</f>
        <v>2</v>
      </c>
      <c r="H1235" s="23" t="str">
        <f>VLOOKUP($A1235,'Medical Examinations'!$A:$J,8,FALSE)</f>
        <v>No</v>
      </c>
      <c r="I1235" s="23" t="str">
        <f>VLOOKUP($A1235,'Medical Examinations'!$A:$J,9,FALSE)</f>
        <v>Obesity</v>
      </c>
      <c r="J1235" s="23" t="str">
        <f>VLOOKUP($A1235,'Medical Examinations'!$A:$J,10,FALSE)</f>
        <v>Normal</v>
      </c>
      <c r="K1235">
        <f>VLOOKUP($A1235,'Hospitalisation Details'!$A:$K,6,FALSE)</f>
        <v>9048.0300000000007</v>
      </c>
      <c r="L1235" t="str">
        <f>VLOOKUP($A1235,'Hospitalisation Details'!$A:$K,7,FALSE)</f>
        <v>tier - 2</v>
      </c>
      <c r="M1235" t="str">
        <f>VLOOKUP($A1235,'Hospitalisation Details'!$A:$K,8,FALSE)</f>
        <v>tier - 2</v>
      </c>
      <c r="N1235" t="str">
        <f>VLOOKUP($A1235,'Hospitalisation Details'!$A:$K,9,FALSE)</f>
        <v>R1013</v>
      </c>
      <c r="O1235">
        <f>VLOOKUP($A1235,'Hospitalisation Details'!$A:$K,10,FALSE)</f>
        <v>26640</v>
      </c>
      <c r="P1235">
        <f>VLOOKUP($A1235,'Hospitalisation Details'!$A:$K,11,FALSE)</f>
        <v>50</v>
      </c>
      <c r="Q1235" t="str">
        <f>VLOOKUP($A1235,'Customer Names'!$A:$E,4,FALSE)</f>
        <v xml:space="preserve"> John III</v>
      </c>
    </row>
    <row r="1236" spans="1:17" x14ac:dyDescent="0.25">
      <c r="A1236" s="26" t="s">
        <v>1136</v>
      </c>
      <c r="B1236" s="47">
        <f>VLOOKUP($A1236,'Medical Examinations'!$A:$J,2,FALSE)</f>
        <v>39.799999999999997</v>
      </c>
      <c r="C1236" s="47">
        <f>VLOOKUP($A1236,'Medical Examinations'!$A:$J,3,FALSE)</f>
        <v>5.66</v>
      </c>
      <c r="D1236" s="26" t="str">
        <f>VLOOKUP($A1236,'Medical Examinations'!$A:$J,4,FALSE)</f>
        <v>No</v>
      </c>
      <c r="E1236" s="26" t="str">
        <f>VLOOKUP($A1236,'Medical Examinations'!$A:$J,5,FALSE)</f>
        <v>No</v>
      </c>
      <c r="F1236" s="26" t="str">
        <f>VLOOKUP($A1236,'Medical Examinations'!$A:$J,6,FALSE)</f>
        <v>Yes</v>
      </c>
      <c r="G1236" s="26">
        <f>VLOOKUP($A1236,'Medical Examinations'!$A:$J,7,FALSE)</f>
        <v>1</v>
      </c>
      <c r="H1236" s="26" t="str">
        <f>VLOOKUP($A1236,'Medical Examinations'!$A:$J,8,FALSE)</f>
        <v>No</v>
      </c>
      <c r="I1236" s="26" t="str">
        <f>VLOOKUP($A1236,'Medical Examinations'!$A:$J,9,FALSE)</f>
        <v>Obesity</v>
      </c>
      <c r="J1236" s="26" t="str">
        <f>VLOOKUP($A1236,'Medical Examinations'!$A:$J,10,FALSE)</f>
        <v>Normal</v>
      </c>
      <c r="K1236">
        <f>VLOOKUP($A1236,'Hospitalisation Details'!$A:$K,6,FALSE)</f>
        <v>9010.2000000000007</v>
      </c>
      <c r="L1236" t="str">
        <f>VLOOKUP($A1236,'Hospitalisation Details'!$A:$K,7,FALSE)</f>
        <v>tier - 2</v>
      </c>
      <c r="M1236" t="str">
        <f>VLOOKUP($A1236,'Hospitalisation Details'!$A:$K,8,FALSE)</f>
        <v>tier - 3</v>
      </c>
      <c r="N1236" t="str">
        <f>VLOOKUP($A1236,'Hospitalisation Details'!$A:$K,9,FALSE)</f>
        <v>R1026</v>
      </c>
      <c r="O1236">
        <f>VLOOKUP($A1236,'Hospitalisation Details'!$A:$K,10,FALSE)</f>
        <v>34304</v>
      </c>
      <c r="P1236">
        <f>VLOOKUP($A1236,'Hospitalisation Details'!$A:$K,11,FALSE)</f>
        <v>29</v>
      </c>
      <c r="Q1236" t="str">
        <f>VLOOKUP($A1236,'Customer Names'!$A:$E,4,FALSE)</f>
        <v xml:space="preserve"> Sarah M</v>
      </c>
    </row>
    <row r="1237" spans="1:17" x14ac:dyDescent="0.25">
      <c r="A1237" s="23" t="s">
        <v>1135</v>
      </c>
      <c r="B1237" s="48">
        <f>VLOOKUP($A1237,'Medical Examinations'!$A:$J,2,FALSE)</f>
        <v>26.36</v>
      </c>
      <c r="C1237" s="48">
        <f>VLOOKUP($A1237,'Medical Examinations'!$A:$J,3,FALSE)</f>
        <v>4.32</v>
      </c>
      <c r="D1237" s="23" t="str">
        <f>VLOOKUP($A1237,'Medical Examinations'!$A:$J,4,FALSE)</f>
        <v>No</v>
      </c>
      <c r="E1237" s="23" t="str">
        <f>VLOOKUP($A1237,'Medical Examinations'!$A:$J,5,FALSE)</f>
        <v>No</v>
      </c>
      <c r="F1237" s="23" t="str">
        <f>VLOOKUP($A1237,'Medical Examinations'!$A:$J,6,FALSE)</f>
        <v>Yes</v>
      </c>
      <c r="G1237" s="23">
        <f>VLOOKUP($A1237,'Medical Examinations'!$A:$J,7,FALSE)</f>
        <v>1</v>
      </c>
      <c r="H1237" s="23" t="str">
        <f>VLOOKUP($A1237,'Medical Examinations'!$A:$J,8,FALSE)</f>
        <v>No</v>
      </c>
      <c r="I1237" s="23" t="str">
        <f>VLOOKUP($A1237,'Medical Examinations'!$A:$J,9,FALSE)</f>
        <v>Overweight</v>
      </c>
      <c r="J1237" s="23" t="str">
        <f>VLOOKUP($A1237,'Medical Examinations'!$A:$J,10,FALSE)</f>
        <v>Normal</v>
      </c>
      <c r="K1237">
        <f>VLOOKUP($A1237,'Hospitalisation Details'!$A:$K,6,FALSE)</f>
        <v>8998.43</v>
      </c>
      <c r="L1237" t="str">
        <f>VLOOKUP($A1237,'Hospitalisation Details'!$A:$K,7,FALSE)</f>
        <v>tier - 2</v>
      </c>
      <c r="M1237" t="str">
        <f>VLOOKUP($A1237,'Hospitalisation Details'!$A:$K,8,FALSE)</f>
        <v>tier - 1</v>
      </c>
      <c r="N1237" t="str">
        <f>VLOOKUP($A1237,'Hospitalisation Details'!$A:$K,9,FALSE)</f>
        <v>R1025</v>
      </c>
      <c r="O1237">
        <f>VLOOKUP($A1237,'Hospitalisation Details'!$A:$K,10,FALSE)</f>
        <v>29205</v>
      </c>
      <c r="P1237">
        <f>VLOOKUP($A1237,'Hospitalisation Details'!$A:$K,11,FALSE)</f>
        <v>43</v>
      </c>
      <c r="Q1237" t="str">
        <f>VLOOKUP($A1237,'Customer Names'!$A:$E,4,FALSE)</f>
        <v xml:space="preserve"> Kristin C</v>
      </c>
    </row>
    <row r="1238" spans="1:17" x14ac:dyDescent="0.25">
      <c r="A1238" s="26" t="s">
        <v>1134</v>
      </c>
      <c r="B1238" s="47">
        <f>VLOOKUP($A1238,'Medical Examinations'!$A:$J,2,FALSE)</f>
        <v>29.925000000000001</v>
      </c>
      <c r="C1238" s="47">
        <f>VLOOKUP($A1238,'Medical Examinations'!$A:$J,3,FALSE)</f>
        <v>8.2899999999999991</v>
      </c>
      <c r="D1238" s="26" t="str">
        <f>VLOOKUP($A1238,'Medical Examinations'!$A:$J,4,FALSE)</f>
        <v>No</v>
      </c>
      <c r="E1238" s="26" t="str">
        <f>VLOOKUP($A1238,'Medical Examinations'!$A:$J,5,FALSE)</f>
        <v>No</v>
      </c>
      <c r="F1238" s="26" t="str">
        <f>VLOOKUP($A1238,'Medical Examinations'!$A:$J,6,FALSE)</f>
        <v>No</v>
      </c>
      <c r="G1238" s="26">
        <f>VLOOKUP($A1238,'Medical Examinations'!$A:$J,7,FALSE)</f>
        <v>2</v>
      </c>
      <c r="H1238" s="26" t="str">
        <f>VLOOKUP($A1238,'Medical Examinations'!$A:$J,8,FALSE)</f>
        <v>No</v>
      </c>
      <c r="I1238" s="26" t="str">
        <f>VLOOKUP($A1238,'Medical Examinations'!$A:$J,9,FALSE)</f>
        <v>Overweight</v>
      </c>
      <c r="J1238" s="26" t="str">
        <f>VLOOKUP($A1238,'Medical Examinations'!$A:$J,10,FALSE)</f>
        <v>Diabetes</v>
      </c>
      <c r="K1238">
        <f>VLOOKUP($A1238,'Hospitalisation Details'!$A:$K,6,FALSE)</f>
        <v>8988.16</v>
      </c>
      <c r="L1238" t="str">
        <f>VLOOKUP($A1238,'Hospitalisation Details'!$A:$K,7,FALSE)</f>
        <v>tier - 2</v>
      </c>
      <c r="M1238" t="str">
        <f>VLOOKUP($A1238,'Hospitalisation Details'!$A:$K,8,FALSE)</f>
        <v>tier - 1</v>
      </c>
      <c r="N1238" t="str">
        <f>VLOOKUP($A1238,'Hospitalisation Details'!$A:$K,9,FALSE)</f>
        <v>R1012</v>
      </c>
      <c r="O1238">
        <f>VLOOKUP($A1238,'Hospitalisation Details'!$A:$K,10,FALSE)</f>
        <v>26948</v>
      </c>
      <c r="P1238">
        <f>VLOOKUP($A1238,'Hospitalisation Details'!$A:$K,11,FALSE)</f>
        <v>49</v>
      </c>
      <c r="Q1238" t="str">
        <f>VLOOKUP($A1238,'Customer Names'!$A:$E,4,FALSE)</f>
        <v xml:space="preserve"> Casey M.</v>
      </c>
    </row>
    <row r="1239" spans="1:17" x14ac:dyDescent="0.25">
      <c r="A1239" s="23" t="s">
        <v>1133</v>
      </c>
      <c r="B1239" s="48">
        <f>VLOOKUP($A1239,'Medical Examinations'!$A:$J,2,FALSE)</f>
        <v>37.29</v>
      </c>
      <c r="C1239" s="48">
        <f>VLOOKUP($A1239,'Medical Examinations'!$A:$J,3,FALSE)</f>
        <v>10.46</v>
      </c>
      <c r="D1239" s="23" t="str">
        <f>VLOOKUP($A1239,'Medical Examinations'!$A:$J,4,FALSE)</f>
        <v>No</v>
      </c>
      <c r="E1239" s="23" t="str">
        <f>VLOOKUP($A1239,'Medical Examinations'!$A:$J,5,FALSE)</f>
        <v>No</v>
      </c>
      <c r="F1239" s="23" t="str">
        <f>VLOOKUP($A1239,'Medical Examinations'!$A:$J,6,FALSE)</f>
        <v>No</v>
      </c>
      <c r="G1239" s="23">
        <f>VLOOKUP($A1239,'Medical Examinations'!$A:$J,7,FALSE)</f>
        <v>0</v>
      </c>
      <c r="H1239" s="23" t="str">
        <f>VLOOKUP($A1239,'Medical Examinations'!$A:$J,8,FALSE)</f>
        <v>No</v>
      </c>
      <c r="I1239" s="23" t="str">
        <f>VLOOKUP($A1239,'Medical Examinations'!$A:$J,9,FALSE)</f>
        <v>Obesity</v>
      </c>
      <c r="J1239" s="23" t="str">
        <f>VLOOKUP($A1239,'Medical Examinations'!$A:$J,10,FALSE)</f>
        <v>Diabetes</v>
      </c>
      <c r="K1239">
        <f>VLOOKUP($A1239,'Hospitalisation Details'!$A:$K,6,FALSE)</f>
        <v>8978.19</v>
      </c>
      <c r="L1239" t="str">
        <f>VLOOKUP($A1239,'Hospitalisation Details'!$A:$K,7,FALSE)</f>
        <v>tier - 2</v>
      </c>
      <c r="M1239" t="str">
        <f>VLOOKUP($A1239,'Hospitalisation Details'!$A:$K,8,FALSE)</f>
        <v>tier - 2</v>
      </c>
      <c r="N1239" t="str">
        <f>VLOOKUP($A1239,'Hospitalisation Details'!$A:$K,9,FALSE)</f>
        <v>R1013</v>
      </c>
      <c r="O1239">
        <f>VLOOKUP($A1239,'Hospitalisation Details'!$A:$K,10,FALSE)</f>
        <v>27231</v>
      </c>
      <c r="P1239">
        <f>VLOOKUP($A1239,'Hospitalisation Details'!$A:$K,11,FALSE)</f>
        <v>48</v>
      </c>
      <c r="Q1239" t="str">
        <f>VLOOKUP($A1239,'Customer Names'!$A:$E,4,FALSE)</f>
        <v xml:space="preserve"> Samuel</v>
      </c>
    </row>
    <row r="1240" spans="1:17" x14ac:dyDescent="0.25">
      <c r="A1240" s="26" t="s">
        <v>1132</v>
      </c>
      <c r="B1240" s="47">
        <f>VLOOKUP($A1240,'Medical Examinations'!$A:$J,2,FALSE)</f>
        <v>30.2</v>
      </c>
      <c r="C1240" s="47">
        <f>VLOOKUP($A1240,'Medical Examinations'!$A:$J,3,FALSE)</f>
        <v>11.96</v>
      </c>
      <c r="D1240" s="26" t="str">
        <f>VLOOKUP($A1240,'Medical Examinations'!$A:$J,4,FALSE)</f>
        <v>No</v>
      </c>
      <c r="E1240" s="26" t="str">
        <f>VLOOKUP($A1240,'Medical Examinations'!$A:$J,5,FALSE)</f>
        <v>No</v>
      </c>
      <c r="F1240" s="26" t="str">
        <f>VLOOKUP($A1240,'Medical Examinations'!$A:$J,6,FALSE)</f>
        <v>No</v>
      </c>
      <c r="G1240" s="26">
        <f>VLOOKUP($A1240,'Medical Examinations'!$A:$J,7,FALSE)</f>
        <v>0</v>
      </c>
      <c r="H1240" s="26" t="str">
        <f>VLOOKUP($A1240,'Medical Examinations'!$A:$J,8,FALSE)</f>
        <v>No</v>
      </c>
      <c r="I1240" s="26" t="str">
        <f>VLOOKUP($A1240,'Medical Examinations'!$A:$J,9,FALSE)</f>
        <v>Obesity</v>
      </c>
      <c r="J1240" s="26" t="str">
        <f>VLOOKUP($A1240,'Medical Examinations'!$A:$J,10,FALSE)</f>
        <v>Diabetes</v>
      </c>
      <c r="K1240">
        <f>VLOOKUP($A1240,'Hospitalisation Details'!$A:$K,6,FALSE)</f>
        <v>8968.33</v>
      </c>
      <c r="L1240" t="str">
        <f>VLOOKUP($A1240,'Hospitalisation Details'!$A:$K,7,FALSE)</f>
        <v>tier - 3</v>
      </c>
      <c r="M1240" t="str">
        <f>VLOOKUP($A1240,'Hospitalisation Details'!$A:$K,8,FALSE)</f>
        <v>tier - 2</v>
      </c>
      <c r="N1240" t="str">
        <f>VLOOKUP($A1240,'Hospitalisation Details'!$A:$K,9,FALSE)</f>
        <v>R1011</v>
      </c>
      <c r="O1240">
        <f>VLOOKUP($A1240,'Hospitalisation Details'!$A:$K,10,FALSE)</f>
        <v>27280</v>
      </c>
      <c r="P1240">
        <f>VLOOKUP($A1240,'Hospitalisation Details'!$A:$K,11,FALSE)</f>
        <v>48</v>
      </c>
      <c r="Q1240" t="str">
        <f>VLOOKUP($A1240,'Customer Names'!$A:$E,4,FALSE)</f>
        <v xml:space="preserve"> Braulio</v>
      </c>
    </row>
    <row r="1241" spans="1:17" x14ac:dyDescent="0.25">
      <c r="A1241" s="23" t="s">
        <v>1131</v>
      </c>
      <c r="B1241" s="48">
        <f>VLOOKUP($A1241,'Medical Examinations'!$A:$J,2,FALSE)</f>
        <v>24.225000000000001</v>
      </c>
      <c r="C1241" s="48">
        <f>VLOOKUP($A1241,'Medical Examinations'!$A:$J,3,FALSE)</f>
        <v>4.25</v>
      </c>
      <c r="D1241" s="23" t="str">
        <f>VLOOKUP($A1241,'Medical Examinations'!$A:$J,4,FALSE)</f>
        <v>yes</v>
      </c>
      <c r="E1241" s="23" t="str">
        <f>VLOOKUP($A1241,'Medical Examinations'!$A:$J,5,FALSE)</f>
        <v>No</v>
      </c>
      <c r="F1241" s="23" t="str">
        <f>VLOOKUP($A1241,'Medical Examinations'!$A:$J,6,FALSE)</f>
        <v>Yes</v>
      </c>
      <c r="G1241" s="23">
        <f>VLOOKUP($A1241,'Medical Examinations'!$A:$J,7,FALSE)</f>
        <v>1</v>
      </c>
      <c r="H1241" s="23" t="str">
        <f>VLOOKUP($A1241,'Medical Examinations'!$A:$J,8,FALSE)</f>
        <v>No</v>
      </c>
      <c r="I1241" s="23" t="str">
        <f>VLOOKUP($A1241,'Medical Examinations'!$A:$J,9,FALSE)</f>
        <v>Normal Weight</v>
      </c>
      <c r="J1241" s="23" t="str">
        <f>VLOOKUP($A1241,'Medical Examinations'!$A:$J,10,FALSE)</f>
        <v>Normal</v>
      </c>
      <c r="K1241">
        <f>VLOOKUP($A1241,'Hospitalisation Details'!$A:$K,6,FALSE)</f>
        <v>8965.7999999999993</v>
      </c>
      <c r="L1241" t="str">
        <f>VLOOKUP($A1241,'Hospitalisation Details'!$A:$K,7,FALSE)</f>
        <v>tier - 2</v>
      </c>
      <c r="M1241" t="str">
        <f>VLOOKUP($A1241,'Hospitalisation Details'!$A:$K,8,FALSE)</f>
        <v>tier - 3</v>
      </c>
      <c r="N1241" t="str">
        <f>VLOOKUP($A1241,'Hospitalisation Details'!$A:$K,9,FALSE)</f>
        <v>R1012</v>
      </c>
      <c r="O1241">
        <f>VLOOKUP($A1241,'Hospitalisation Details'!$A:$K,10,FALSE)</f>
        <v>30512</v>
      </c>
      <c r="P1241">
        <f>VLOOKUP($A1241,'Hospitalisation Details'!$A:$K,11,FALSE)</f>
        <v>39</v>
      </c>
      <c r="Q1241" t="str">
        <f>VLOOKUP($A1241,'Customer Names'!$A:$E,4,FALSE)</f>
        <v xml:space="preserve"> Anne-Marie</v>
      </c>
    </row>
    <row r="1242" spans="1:17" x14ac:dyDescent="0.25">
      <c r="A1242" s="26" t="s">
        <v>1130</v>
      </c>
      <c r="B1242" s="47">
        <f>VLOOKUP($A1242,'Medical Examinations'!$A:$J,2,FALSE)</f>
        <v>31.445</v>
      </c>
      <c r="C1242" s="47">
        <f>VLOOKUP($A1242,'Medical Examinations'!$A:$J,3,FALSE)</f>
        <v>8.33</v>
      </c>
      <c r="D1242" s="26" t="str">
        <f>VLOOKUP($A1242,'Medical Examinations'!$A:$J,4,FALSE)</f>
        <v>No</v>
      </c>
      <c r="E1242" s="26" t="str">
        <f>VLOOKUP($A1242,'Medical Examinations'!$A:$J,5,FALSE)</f>
        <v>No</v>
      </c>
      <c r="F1242" s="26" t="str">
        <f>VLOOKUP($A1242,'Medical Examinations'!$A:$J,6,FALSE)</f>
        <v>No</v>
      </c>
      <c r="G1242" s="26">
        <f>VLOOKUP($A1242,'Medical Examinations'!$A:$J,7,FALSE)</f>
        <v>0</v>
      </c>
      <c r="H1242" s="26" t="str">
        <f>VLOOKUP($A1242,'Medical Examinations'!$A:$J,8,FALSE)</f>
        <v>No</v>
      </c>
      <c r="I1242" s="26" t="str">
        <f>VLOOKUP($A1242,'Medical Examinations'!$A:$J,9,FALSE)</f>
        <v>Obesity</v>
      </c>
      <c r="J1242" s="26" t="str">
        <f>VLOOKUP($A1242,'Medical Examinations'!$A:$J,10,FALSE)</f>
        <v>Diabetes</v>
      </c>
      <c r="K1242">
        <f>VLOOKUP($A1242,'Hospitalisation Details'!$A:$K,6,FALSE)</f>
        <v>8964.06</v>
      </c>
      <c r="L1242" t="str">
        <f>VLOOKUP($A1242,'Hospitalisation Details'!$A:$K,7,FALSE)</f>
        <v>tier - 3</v>
      </c>
      <c r="M1242" t="str">
        <f>VLOOKUP($A1242,'Hospitalisation Details'!$A:$K,8,FALSE)</f>
        <v>tier - 2</v>
      </c>
      <c r="N1242" t="str">
        <f>VLOOKUP($A1242,'Hospitalisation Details'!$A:$K,9,FALSE)</f>
        <v>R1016</v>
      </c>
      <c r="O1242">
        <f>VLOOKUP($A1242,'Hospitalisation Details'!$A:$K,10,FALSE)</f>
        <v>27258</v>
      </c>
      <c r="P1242">
        <f>VLOOKUP($A1242,'Hospitalisation Details'!$A:$K,11,FALSE)</f>
        <v>48</v>
      </c>
      <c r="Q1242" t="str">
        <f>VLOOKUP($A1242,'Customer Names'!$A:$E,4,FALSE)</f>
        <v xml:space="preserve"> Samuel K.</v>
      </c>
    </row>
    <row r="1243" spans="1:17" x14ac:dyDescent="0.25">
      <c r="A1243" s="23" t="s">
        <v>1129</v>
      </c>
      <c r="B1243" s="48">
        <f>VLOOKUP($A1243,'Medical Examinations'!$A:$J,2,FALSE)</f>
        <v>38.880000000000003</v>
      </c>
      <c r="C1243" s="48">
        <f>VLOOKUP($A1243,'Medical Examinations'!$A:$J,3,FALSE)</f>
        <v>4.29</v>
      </c>
      <c r="D1243" s="23" t="str">
        <f>VLOOKUP($A1243,'Medical Examinations'!$A:$J,4,FALSE)</f>
        <v>No</v>
      </c>
      <c r="E1243" s="23" t="str">
        <f>VLOOKUP($A1243,'Medical Examinations'!$A:$J,5,FALSE)</f>
        <v>No</v>
      </c>
      <c r="F1243" s="23" t="str">
        <f>VLOOKUP($A1243,'Medical Examinations'!$A:$J,6,FALSE)</f>
        <v>No</v>
      </c>
      <c r="G1243" s="23">
        <f>VLOOKUP($A1243,'Medical Examinations'!$A:$J,7,FALSE)</f>
        <v>1</v>
      </c>
      <c r="H1243" s="23" t="str">
        <f>VLOOKUP($A1243,'Medical Examinations'!$A:$J,8,FALSE)</f>
        <v>No</v>
      </c>
      <c r="I1243" s="23" t="str">
        <f>VLOOKUP($A1243,'Medical Examinations'!$A:$J,9,FALSE)</f>
        <v>Obesity</v>
      </c>
      <c r="J1243" s="23" t="str">
        <f>VLOOKUP($A1243,'Medical Examinations'!$A:$J,10,FALSE)</f>
        <v>Normal</v>
      </c>
      <c r="K1243">
        <f>VLOOKUP($A1243,'Hospitalisation Details'!$A:$K,6,FALSE)</f>
        <v>8954.99</v>
      </c>
      <c r="L1243" t="str">
        <f>VLOOKUP($A1243,'Hospitalisation Details'!$A:$K,7,FALSE)</f>
        <v>tier - 2</v>
      </c>
      <c r="M1243" t="str">
        <f>VLOOKUP($A1243,'Hospitalisation Details'!$A:$K,8,FALSE)</f>
        <v>tier - 3</v>
      </c>
      <c r="N1243" t="str">
        <f>VLOOKUP($A1243,'Hospitalisation Details'!$A:$K,9,FALSE)</f>
        <v>R1026</v>
      </c>
      <c r="O1243">
        <f>VLOOKUP($A1243,'Hospitalisation Details'!$A:$K,10,FALSE)</f>
        <v>33874</v>
      </c>
      <c r="P1243">
        <f>VLOOKUP($A1243,'Hospitalisation Details'!$A:$K,11,FALSE)</f>
        <v>30</v>
      </c>
      <c r="Q1243" t="str">
        <f>VLOOKUP($A1243,'Customer Names'!$A:$E,4,FALSE)</f>
        <v xml:space="preserve"> Yuki</v>
      </c>
    </row>
    <row r="1244" spans="1:17" x14ac:dyDescent="0.25">
      <c r="A1244" s="26" t="s">
        <v>1128</v>
      </c>
      <c r="B1244" s="47">
        <f>VLOOKUP($A1244,'Medical Examinations'!$A:$J,2,FALSE)</f>
        <v>43.89</v>
      </c>
      <c r="C1244" s="47">
        <f>VLOOKUP($A1244,'Medical Examinations'!$A:$J,3,FALSE)</f>
        <v>6.32</v>
      </c>
      <c r="D1244" s="26" t="str">
        <f>VLOOKUP($A1244,'Medical Examinations'!$A:$J,4,FALSE)</f>
        <v>yes</v>
      </c>
      <c r="E1244" s="26" t="str">
        <f>VLOOKUP($A1244,'Medical Examinations'!$A:$J,5,FALSE)</f>
        <v>No</v>
      </c>
      <c r="F1244" s="26" t="str">
        <f>VLOOKUP($A1244,'Medical Examinations'!$A:$J,6,FALSE)</f>
        <v>No</v>
      </c>
      <c r="G1244" s="26">
        <f>VLOOKUP($A1244,'Medical Examinations'!$A:$J,7,FALSE)</f>
        <v>0</v>
      </c>
      <c r="H1244" s="26" t="str">
        <f>VLOOKUP($A1244,'Medical Examinations'!$A:$J,8,FALSE)</f>
        <v>No</v>
      </c>
      <c r="I1244" s="26" t="str">
        <f>VLOOKUP($A1244,'Medical Examinations'!$A:$J,9,FALSE)</f>
        <v>Obesity</v>
      </c>
      <c r="J1244" s="26" t="str">
        <f>VLOOKUP($A1244,'Medical Examinations'!$A:$J,10,FALSE)</f>
        <v>Prediabetes</v>
      </c>
      <c r="K1244">
        <f>VLOOKUP($A1244,'Hospitalisation Details'!$A:$K,6,FALSE)</f>
        <v>8944.1200000000008</v>
      </c>
      <c r="L1244" t="str">
        <f>VLOOKUP($A1244,'Hospitalisation Details'!$A:$K,7,FALSE)</f>
        <v>tier - 3</v>
      </c>
      <c r="M1244" t="str">
        <f>VLOOKUP($A1244,'Hospitalisation Details'!$A:$K,8,FALSE)</f>
        <v>tier - 2</v>
      </c>
      <c r="N1244" t="str">
        <f>VLOOKUP($A1244,'Hospitalisation Details'!$A:$K,9,FALSE)</f>
        <v>R1013</v>
      </c>
      <c r="O1244">
        <f>VLOOKUP($A1244,'Hospitalisation Details'!$A:$K,10,FALSE)</f>
        <v>28119</v>
      </c>
      <c r="P1244">
        <f>VLOOKUP($A1244,'Hospitalisation Details'!$A:$K,11,FALSE)</f>
        <v>46</v>
      </c>
      <c r="Q1244" t="str">
        <f>VLOOKUP($A1244,'Customer Names'!$A:$E,4,FALSE)</f>
        <v xml:space="preserve"> Rafer</v>
      </c>
    </row>
    <row r="1245" spans="1:17" x14ac:dyDescent="0.25">
      <c r="A1245" s="23" t="s">
        <v>1127</v>
      </c>
      <c r="B1245" s="48">
        <f>VLOOKUP($A1245,'Medical Examinations'!$A:$J,2,FALSE)</f>
        <v>25.6</v>
      </c>
      <c r="C1245" s="48">
        <f>VLOOKUP($A1245,'Medical Examinations'!$A:$J,3,FALSE)</f>
        <v>5.65</v>
      </c>
      <c r="D1245" s="23" t="str">
        <f>VLOOKUP($A1245,'Medical Examinations'!$A:$J,4,FALSE)</f>
        <v>No</v>
      </c>
      <c r="E1245" s="23" t="str">
        <f>VLOOKUP($A1245,'Medical Examinations'!$A:$J,5,FALSE)</f>
        <v>No</v>
      </c>
      <c r="F1245" s="23" t="str">
        <f>VLOOKUP($A1245,'Medical Examinations'!$A:$J,6,FALSE)</f>
        <v>No</v>
      </c>
      <c r="G1245" s="23">
        <f>VLOOKUP($A1245,'Medical Examinations'!$A:$J,7,FALSE)</f>
        <v>2</v>
      </c>
      <c r="H1245" s="23" t="str">
        <f>VLOOKUP($A1245,'Medical Examinations'!$A:$J,8,FALSE)</f>
        <v>No</v>
      </c>
      <c r="I1245" s="23" t="str">
        <f>VLOOKUP($A1245,'Medical Examinations'!$A:$J,9,FALSE)</f>
        <v>Overweight</v>
      </c>
      <c r="J1245" s="23" t="str">
        <f>VLOOKUP($A1245,'Medical Examinations'!$A:$J,10,FALSE)</f>
        <v>Normal</v>
      </c>
      <c r="K1245">
        <f>VLOOKUP($A1245,'Hospitalisation Details'!$A:$K,6,FALSE)</f>
        <v>8932.08</v>
      </c>
      <c r="L1245" t="str">
        <f>VLOOKUP($A1245,'Hospitalisation Details'!$A:$K,7,FALSE)</f>
        <v>tier - 2</v>
      </c>
      <c r="M1245" t="str">
        <f>VLOOKUP($A1245,'Hospitalisation Details'!$A:$K,8,FALSE)</f>
        <v>tier - 1</v>
      </c>
      <c r="N1245" t="str">
        <f>VLOOKUP($A1245,'Hospitalisation Details'!$A:$K,9,FALSE)</f>
        <v>R1011</v>
      </c>
      <c r="O1245">
        <f>VLOOKUP($A1245,'Hospitalisation Details'!$A:$K,10,FALSE)</f>
        <v>26456</v>
      </c>
      <c r="P1245">
        <f>VLOOKUP($A1245,'Hospitalisation Details'!$A:$K,11,FALSE)</f>
        <v>51</v>
      </c>
      <c r="Q1245" t="str">
        <f>VLOOKUP($A1245,'Customer Names'!$A:$E,4,FALSE)</f>
        <v xml:space="preserve"> Claire</v>
      </c>
    </row>
    <row r="1246" spans="1:17" x14ac:dyDescent="0.25">
      <c r="A1246" s="26" t="s">
        <v>1126</v>
      </c>
      <c r="B1246" s="47">
        <f>VLOOKUP($A1246,'Medical Examinations'!$A:$J,2,FALSE)</f>
        <v>29.545000000000002</v>
      </c>
      <c r="C1246" s="47">
        <f>VLOOKUP($A1246,'Medical Examinations'!$A:$J,3,FALSE)</f>
        <v>8.41</v>
      </c>
      <c r="D1246" s="26" t="str">
        <f>VLOOKUP($A1246,'Medical Examinations'!$A:$J,4,FALSE)</f>
        <v>yes</v>
      </c>
      <c r="E1246" s="26" t="str">
        <f>VLOOKUP($A1246,'Medical Examinations'!$A:$J,5,FALSE)</f>
        <v>No</v>
      </c>
      <c r="F1246" s="26" t="str">
        <f>VLOOKUP($A1246,'Medical Examinations'!$A:$J,6,FALSE)</f>
        <v>No</v>
      </c>
      <c r="G1246" s="26">
        <f>VLOOKUP($A1246,'Medical Examinations'!$A:$J,7,FALSE)</f>
        <v>1</v>
      </c>
      <c r="H1246" s="26" t="str">
        <f>VLOOKUP($A1246,'Medical Examinations'!$A:$J,8,FALSE)</f>
        <v>No</v>
      </c>
      <c r="I1246" s="26" t="str">
        <f>VLOOKUP($A1246,'Medical Examinations'!$A:$J,9,FALSE)</f>
        <v>Overweight</v>
      </c>
      <c r="J1246" s="26" t="str">
        <f>VLOOKUP($A1246,'Medical Examinations'!$A:$J,10,FALSE)</f>
        <v>Diabetes</v>
      </c>
      <c r="K1246">
        <f>VLOOKUP($A1246,'Hospitalisation Details'!$A:$K,6,FALSE)</f>
        <v>8930.93</v>
      </c>
      <c r="L1246" t="str">
        <f>VLOOKUP($A1246,'Hospitalisation Details'!$A:$K,7,FALSE)</f>
        <v>tier - 2</v>
      </c>
      <c r="M1246" t="str">
        <f>VLOOKUP($A1246,'Hospitalisation Details'!$A:$K,8,FALSE)</f>
        <v>tier - 2</v>
      </c>
      <c r="N1246" t="str">
        <f>VLOOKUP($A1246,'Hospitalisation Details'!$A:$K,9,FALSE)</f>
        <v>R1012</v>
      </c>
      <c r="O1246">
        <f>VLOOKUP($A1246,'Hospitalisation Details'!$A:$K,10,FALSE)</f>
        <v>27582</v>
      </c>
      <c r="P1246">
        <f>VLOOKUP($A1246,'Hospitalisation Details'!$A:$K,11,FALSE)</f>
        <v>47</v>
      </c>
      <c r="Q1246" t="str">
        <f>VLOOKUP($A1246,'Customer Names'!$A:$E,4,FALSE)</f>
        <v xml:space="preserve"> Erynn J.</v>
      </c>
    </row>
    <row r="1247" spans="1:17" x14ac:dyDescent="0.25">
      <c r="A1247" s="23" t="s">
        <v>1125</v>
      </c>
      <c r="B1247" s="48">
        <f>VLOOKUP($A1247,'Medical Examinations'!$A:$J,2,FALSE)</f>
        <v>23.25</v>
      </c>
      <c r="C1247" s="48">
        <f>VLOOKUP($A1247,'Medical Examinations'!$A:$J,3,FALSE)</f>
        <v>11.96</v>
      </c>
      <c r="D1247" s="23" t="str">
        <f>VLOOKUP($A1247,'Medical Examinations'!$A:$J,4,FALSE)</f>
        <v>yes</v>
      </c>
      <c r="E1247" s="23" t="str">
        <f>VLOOKUP($A1247,'Medical Examinations'!$A:$J,5,FALSE)</f>
        <v>No</v>
      </c>
      <c r="F1247" s="23" t="str">
        <f>VLOOKUP($A1247,'Medical Examinations'!$A:$J,6,FALSE)</f>
        <v>No</v>
      </c>
      <c r="G1247" s="23">
        <f>VLOOKUP($A1247,'Medical Examinations'!$A:$J,7,FALSE)</f>
        <v>0</v>
      </c>
      <c r="H1247" s="23" t="str">
        <f>VLOOKUP($A1247,'Medical Examinations'!$A:$J,8,FALSE)</f>
        <v>No</v>
      </c>
      <c r="I1247" s="23" t="str">
        <f>VLOOKUP($A1247,'Medical Examinations'!$A:$J,9,FALSE)</f>
        <v>Normal Weight</v>
      </c>
      <c r="J1247" s="23" t="str">
        <f>VLOOKUP($A1247,'Medical Examinations'!$A:$J,10,FALSE)</f>
        <v>Diabetes</v>
      </c>
      <c r="K1247">
        <f>VLOOKUP($A1247,'Hospitalisation Details'!$A:$K,6,FALSE)</f>
        <v>8908.4699999999993</v>
      </c>
      <c r="L1247" t="str">
        <f>VLOOKUP($A1247,'Hospitalisation Details'!$A:$K,7,FALSE)</f>
        <v>tier - 3</v>
      </c>
      <c r="M1247" t="str">
        <f>VLOOKUP($A1247,'Hospitalisation Details'!$A:$K,8,FALSE)</f>
        <v>tier - 2</v>
      </c>
      <c r="N1247" t="str">
        <f>VLOOKUP($A1247,'Hospitalisation Details'!$A:$K,9,FALSE)</f>
        <v>R1013</v>
      </c>
      <c r="O1247">
        <f>VLOOKUP($A1247,'Hospitalisation Details'!$A:$K,10,FALSE)</f>
        <v>24721</v>
      </c>
      <c r="P1247">
        <f>VLOOKUP($A1247,'Hospitalisation Details'!$A:$K,11,FALSE)</f>
        <v>55</v>
      </c>
      <c r="Q1247" t="str">
        <f>VLOOKUP($A1247,'Customer Names'!$A:$E,4,FALSE)</f>
        <v xml:space="preserve"> Mahesh</v>
      </c>
    </row>
    <row r="1248" spans="1:17" x14ac:dyDescent="0.25">
      <c r="A1248" s="26" t="s">
        <v>1124</v>
      </c>
      <c r="B1248" s="47">
        <f>VLOOKUP($A1248,'Medical Examinations'!$A:$J,2,FALSE)</f>
        <v>43.95</v>
      </c>
      <c r="C1248" s="47">
        <f>VLOOKUP($A1248,'Medical Examinations'!$A:$J,3,FALSE)</f>
        <v>5.17</v>
      </c>
      <c r="D1248" s="26" t="str">
        <f>VLOOKUP($A1248,'Medical Examinations'!$A:$J,4,FALSE)</f>
        <v>yes</v>
      </c>
      <c r="E1248" s="26" t="str">
        <f>VLOOKUP($A1248,'Medical Examinations'!$A:$J,5,FALSE)</f>
        <v>No</v>
      </c>
      <c r="F1248" s="26" t="str">
        <f>VLOOKUP($A1248,'Medical Examinations'!$A:$J,6,FALSE)</f>
        <v>Yes</v>
      </c>
      <c r="G1248" s="26">
        <f>VLOOKUP($A1248,'Medical Examinations'!$A:$J,7,FALSE)</f>
        <v>1</v>
      </c>
      <c r="H1248" s="26" t="str">
        <f>VLOOKUP($A1248,'Medical Examinations'!$A:$J,8,FALSE)</f>
        <v>No</v>
      </c>
      <c r="I1248" s="26" t="str">
        <f>VLOOKUP($A1248,'Medical Examinations'!$A:$J,9,FALSE)</f>
        <v>Obesity</v>
      </c>
      <c r="J1248" s="26" t="str">
        <f>VLOOKUP($A1248,'Medical Examinations'!$A:$J,10,FALSE)</f>
        <v>Normal</v>
      </c>
      <c r="K1248">
        <f>VLOOKUP($A1248,'Hospitalisation Details'!$A:$K,6,FALSE)</f>
        <v>8906.14</v>
      </c>
      <c r="L1248" t="str">
        <f>VLOOKUP($A1248,'Hospitalisation Details'!$A:$K,7,FALSE)</f>
        <v>tier - 2</v>
      </c>
      <c r="M1248" t="str">
        <f>VLOOKUP($A1248,'Hospitalisation Details'!$A:$K,8,FALSE)</f>
        <v>tier - 2</v>
      </c>
      <c r="N1248" t="str">
        <f>VLOOKUP($A1248,'Hospitalisation Details'!$A:$K,9,FALSE)</f>
        <v>R1012</v>
      </c>
      <c r="O1248">
        <f>VLOOKUP($A1248,'Hospitalisation Details'!$A:$K,10,FALSE)</f>
        <v>35762</v>
      </c>
      <c r="P1248">
        <f>VLOOKUP($A1248,'Hospitalisation Details'!$A:$K,11,FALSE)</f>
        <v>25</v>
      </c>
      <c r="Q1248" t="str">
        <f>VLOOKUP($A1248,'Customer Names'!$A:$E,4,FALSE)</f>
        <v xml:space="preserve"> Stanley</v>
      </c>
    </row>
    <row r="1249" spans="1:17" x14ac:dyDescent="0.25">
      <c r="A1249" s="23" t="s">
        <v>1123</v>
      </c>
      <c r="B1249" s="48">
        <f>VLOOKUP($A1249,'Medical Examinations'!$A:$J,2,FALSE)</f>
        <v>21.85</v>
      </c>
      <c r="C1249" s="48">
        <f>VLOOKUP($A1249,'Medical Examinations'!$A:$J,3,FALSE)</f>
        <v>8.76</v>
      </c>
      <c r="D1249" s="23" t="str">
        <f>VLOOKUP($A1249,'Medical Examinations'!$A:$J,4,FALSE)</f>
        <v>No</v>
      </c>
      <c r="E1249" s="23" t="str">
        <f>VLOOKUP($A1249,'Medical Examinations'!$A:$J,5,FALSE)</f>
        <v>No</v>
      </c>
      <c r="F1249" s="23" t="str">
        <f>VLOOKUP($A1249,'Medical Examinations'!$A:$J,6,FALSE)</f>
        <v>No</v>
      </c>
      <c r="G1249" s="23">
        <f>VLOOKUP($A1249,'Medical Examinations'!$A:$J,7,FALSE)</f>
        <v>0</v>
      </c>
      <c r="H1249" s="23" t="str">
        <f>VLOOKUP($A1249,'Medical Examinations'!$A:$J,8,FALSE)</f>
        <v>No</v>
      </c>
      <c r="I1249" s="23" t="str">
        <f>VLOOKUP($A1249,'Medical Examinations'!$A:$J,9,FALSE)</f>
        <v>Normal Weight</v>
      </c>
      <c r="J1249" s="23" t="str">
        <f>VLOOKUP($A1249,'Medical Examinations'!$A:$J,10,FALSE)</f>
        <v>Diabetes</v>
      </c>
      <c r="K1249">
        <f>VLOOKUP($A1249,'Hospitalisation Details'!$A:$K,6,FALSE)</f>
        <v>8891.14</v>
      </c>
      <c r="L1249" t="str">
        <f>VLOOKUP($A1249,'Hospitalisation Details'!$A:$K,7,FALSE)</f>
        <v>tier - 2</v>
      </c>
      <c r="M1249" t="str">
        <f>VLOOKUP($A1249,'Hospitalisation Details'!$A:$K,8,FALSE)</f>
        <v>tier - 3</v>
      </c>
      <c r="N1249" t="str">
        <f>VLOOKUP($A1249,'Hospitalisation Details'!$A:$K,9,FALSE)</f>
        <v>R1017</v>
      </c>
      <c r="O1249">
        <f>VLOOKUP($A1249,'Hospitalisation Details'!$A:$K,10,FALSE)</f>
        <v>28840</v>
      </c>
      <c r="P1249">
        <f>VLOOKUP($A1249,'Hospitalisation Details'!$A:$K,11,FALSE)</f>
        <v>44</v>
      </c>
      <c r="Q1249" t="str">
        <f>VLOOKUP($A1249,'Customer Names'!$A:$E,4,FALSE)</f>
        <v xml:space="preserve"> Gregory</v>
      </c>
    </row>
    <row r="1250" spans="1:17" x14ac:dyDescent="0.25">
      <c r="A1250" s="26" t="s">
        <v>1122</v>
      </c>
      <c r="B1250" s="47">
        <f>VLOOKUP($A1250,'Medical Examinations'!$A:$J,2,FALSE)</f>
        <v>25.73</v>
      </c>
      <c r="C1250" s="47">
        <f>VLOOKUP($A1250,'Medical Examinations'!$A:$J,3,FALSE)</f>
        <v>7.99</v>
      </c>
      <c r="D1250" s="26" t="str">
        <f>VLOOKUP($A1250,'Medical Examinations'!$A:$J,4,FALSE)</f>
        <v>No</v>
      </c>
      <c r="E1250" s="26" t="str">
        <f>VLOOKUP($A1250,'Medical Examinations'!$A:$J,5,FALSE)</f>
        <v>No</v>
      </c>
      <c r="F1250" s="26" t="str">
        <f>VLOOKUP($A1250,'Medical Examinations'!$A:$J,6,FALSE)</f>
        <v>No</v>
      </c>
      <c r="G1250" s="26">
        <f>VLOOKUP($A1250,'Medical Examinations'!$A:$J,7,FALSE)</f>
        <v>2</v>
      </c>
      <c r="H1250" s="26" t="str">
        <f>VLOOKUP($A1250,'Medical Examinations'!$A:$J,8,FALSE)</f>
        <v>No</v>
      </c>
      <c r="I1250" s="26" t="str">
        <f>VLOOKUP($A1250,'Medical Examinations'!$A:$J,9,FALSE)</f>
        <v>Overweight</v>
      </c>
      <c r="J1250" s="26" t="str">
        <f>VLOOKUP($A1250,'Medical Examinations'!$A:$J,10,FALSE)</f>
        <v>Diabetes</v>
      </c>
      <c r="K1250">
        <f>VLOOKUP($A1250,'Hospitalisation Details'!$A:$K,6,FALSE)</f>
        <v>8890.59</v>
      </c>
      <c r="L1250" t="str">
        <f>VLOOKUP($A1250,'Hospitalisation Details'!$A:$K,7,FALSE)</f>
        <v>tier - 2</v>
      </c>
      <c r="M1250" t="str">
        <f>VLOOKUP($A1250,'Hospitalisation Details'!$A:$K,8,FALSE)</f>
        <v>tier - 3</v>
      </c>
      <c r="N1250" t="str">
        <f>VLOOKUP($A1250,'Hospitalisation Details'!$A:$K,9,FALSE)</f>
        <v>R1012</v>
      </c>
      <c r="O1250">
        <f>VLOOKUP($A1250,'Hospitalisation Details'!$A:$K,10,FALSE)</f>
        <v>26916</v>
      </c>
      <c r="P1250">
        <f>VLOOKUP($A1250,'Hospitalisation Details'!$A:$K,11,FALSE)</f>
        <v>49</v>
      </c>
      <c r="Q1250" t="str">
        <f>VLOOKUP($A1250,'Customer Names'!$A:$E,4,FALSE)</f>
        <v xml:space="preserve"> Eric</v>
      </c>
    </row>
    <row r="1251" spans="1:17" x14ac:dyDescent="0.25">
      <c r="A1251" s="23" t="s">
        <v>1121</v>
      </c>
      <c r="B1251" s="48">
        <f>VLOOKUP($A1251,'Medical Examinations'!$A:$J,2,FALSE)</f>
        <v>32.229999999999997</v>
      </c>
      <c r="C1251" s="48">
        <f>VLOOKUP($A1251,'Medical Examinations'!$A:$J,3,FALSE)</f>
        <v>8.59</v>
      </c>
      <c r="D1251" s="23" t="str">
        <f>VLOOKUP($A1251,'Medical Examinations'!$A:$J,4,FALSE)</f>
        <v>No</v>
      </c>
      <c r="E1251" s="23" t="str">
        <f>VLOOKUP($A1251,'Medical Examinations'!$A:$J,5,FALSE)</f>
        <v>No</v>
      </c>
      <c r="F1251" s="23" t="str">
        <f>VLOOKUP($A1251,'Medical Examinations'!$A:$J,6,FALSE)</f>
        <v>No</v>
      </c>
      <c r="G1251" s="23">
        <f>VLOOKUP($A1251,'Medical Examinations'!$A:$J,7,FALSE)</f>
        <v>0</v>
      </c>
      <c r="H1251" s="23" t="str">
        <f>VLOOKUP($A1251,'Medical Examinations'!$A:$J,8,FALSE)</f>
        <v>No</v>
      </c>
      <c r="I1251" s="23" t="str">
        <f>VLOOKUP($A1251,'Medical Examinations'!$A:$J,9,FALSE)</f>
        <v>Obesity</v>
      </c>
      <c r="J1251" s="23" t="str">
        <f>VLOOKUP($A1251,'Medical Examinations'!$A:$J,10,FALSE)</f>
        <v>Diabetes</v>
      </c>
      <c r="K1251">
        <f>VLOOKUP($A1251,'Hospitalisation Details'!$A:$K,6,FALSE)</f>
        <v>8871.15</v>
      </c>
      <c r="L1251" t="str">
        <f>VLOOKUP($A1251,'Hospitalisation Details'!$A:$K,7,FALSE)</f>
        <v>tier - 2</v>
      </c>
      <c r="M1251" t="str">
        <f>VLOOKUP($A1251,'Hospitalisation Details'!$A:$K,8,FALSE)</f>
        <v>tier - 3</v>
      </c>
      <c r="N1251" t="str">
        <f>VLOOKUP($A1251,'Hospitalisation Details'!$A:$K,9,FALSE)</f>
        <v>R1013</v>
      </c>
      <c r="O1251">
        <f>VLOOKUP($A1251,'Hospitalisation Details'!$A:$K,10,FALSE)</f>
        <v>27198</v>
      </c>
      <c r="P1251">
        <f>VLOOKUP($A1251,'Hospitalisation Details'!$A:$K,11,FALSE)</f>
        <v>48</v>
      </c>
      <c r="Q1251" t="str">
        <f>VLOOKUP($A1251,'Customer Names'!$A:$E,4,FALSE)</f>
        <v xml:space="preserve"> Rachel M</v>
      </c>
    </row>
    <row r="1252" spans="1:17" x14ac:dyDescent="0.25">
      <c r="A1252" s="26" t="s">
        <v>1120</v>
      </c>
      <c r="B1252" s="47">
        <f>VLOOKUP($A1252,'Medical Examinations'!$A:$J,2,FALSE)</f>
        <v>32.204999999999998</v>
      </c>
      <c r="C1252" s="47">
        <f>VLOOKUP($A1252,'Medical Examinations'!$A:$J,3,FALSE)</f>
        <v>6.14</v>
      </c>
      <c r="D1252" s="26" t="str">
        <f>VLOOKUP($A1252,'Medical Examinations'!$A:$J,4,FALSE)</f>
        <v>No</v>
      </c>
      <c r="E1252" s="26" t="str">
        <f>VLOOKUP($A1252,'Medical Examinations'!$A:$J,5,FALSE)</f>
        <v>No</v>
      </c>
      <c r="F1252" s="26" t="str">
        <f>VLOOKUP($A1252,'Medical Examinations'!$A:$J,6,FALSE)</f>
        <v>No</v>
      </c>
      <c r="G1252" s="26">
        <f>VLOOKUP($A1252,'Medical Examinations'!$A:$J,7,FALSE)</f>
        <v>2</v>
      </c>
      <c r="H1252" s="26" t="str">
        <f>VLOOKUP($A1252,'Medical Examinations'!$A:$J,8,FALSE)</f>
        <v>No</v>
      </c>
      <c r="I1252" s="26" t="str">
        <f>VLOOKUP($A1252,'Medical Examinations'!$A:$J,9,FALSE)</f>
        <v>Obesity</v>
      </c>
      <c r="J1252" s="26" t="str">
        <f>VLOOKUP($A1252,'Medical Examinations'!$A:$J,10,FALSE)</f>
        <v>Prediabetes</v>
      </c>
      <c r="K1252">
        <f>VLOOKUP($A1252,'Hospitalisation Details'!$A:$K,6,FALSE)</f>
        <v>8835.26</v>
      </c>
      <c r="L1252" t="str">
        <f>VLOOKUP($A1252,'Hospitalisation Details'!$A:$K,7,FALSE)</f>
        <v>tier - 3</v>
      </c>
      <c r="M1252" t="str">
        <f>VLOOKUP($A1252,'Hospitalisation Details'!$A:$K,8,FALSE)</f>
        <v>tier - 2</v>
      </c>
      <c r="N1252" t="str">
        <f>VLOOKUP($A1252,'Hospitalisation Details'!$A:$K,9,FALSE)</f>
        <v>R1012</v>
      </c>
      <c r="O1252">
        <f>VLOOKUP($A1252,'Hospitalisation Details'!$A:$K,10,FALSE)</f>
        <v>26625</v>
      </c>
      <c r="P1252">
        <f>VLOOKUP($A1252,'Hospitalisation Details'!$A:$K,11,FALSE)</f>
        <v>50</v>
      </c>
      <c r="Q1252" t="str">
        <f>VLOOKUP($A1252,'Customer Names'!$A:$E,4,FALSE)</f>
        <v xml:space="preserve"> Fritz</v>
      </c>
    </row>
    <row r="1253" spans="1:17" x14ac:dyDescent="0.25">
      <c r="A1253" s="23" t="s">
        <v>1119</v>
      </c>
      <c r="B1253" s="48">
        <f>VLOOKUP($A1253,'Medical Examinations'!$A:$J,2,FALSE)</f>
        <v>26.41</v>
      </c>
      <c r="C1253" s="48">
        <f>VLOOKUP($A1253,'Medical Examinations'!$A:$J,3,FALSE)</f>
        <v>4.08</v>
      </c>
      <c r="D1253" s="23" t="str">
        <f>VLOOKUP($A1253,'Medical Examinations'!$A:$J,4,FALSE)</f>
        <v>No</v>
      </c>
      <c r="E1253" s="23" t="str">
        <f>VLOOKUP($A1253,'Medical Examinations'!$A:$J,5,FALSE)</f>
        <v>No</v>
      </c>
      <c r="F1253" s="23" t="str">
        <f>VLOOKUP($A1253,'Medical Examinations'!$A:$J,6,FALSE)</f>
        <v>No</v>
      </c>
      <c r="G1253" s="23">
        <f>VLOOKUP($A1253,'Medical Examinations'!$A:$J,7,FALSE)</f>
        <v>2</v>
      </c>
      <c r="H1253" s="23" t="str">
        <f>VLOOKUP($A1253,'Medical Examinations'!$A:$J,8,FALSE)</f>
        <v>No</v>
      </c>
      <c r="I1253" s="23" t="str">
        <f>VLOOKUP($A1253,'Medical Examinations'!$A:$J,9,FALSE)</f>
        <v>Overweight</v>
      </c>
      <c r="J1253" s="23" t="str">
        <f>VLOOKUP($A1253,'Medical Examinations'!$A:$J,10,FALSE)</f>
        <v>Normal</v>
      </c>
      <c r="K1253">
        <f>VLOOKUP($A1253,'Hospitalisation Details'!$A:$K,6,FALSE)</f>
        <v>8827.2099999999991</v>
      </c>
      <c r="L1253" t="str">
        <f>VLOOKUP($A1253,'Hospitalisation Details'!$A:$K,7,FALSE)</f>
        <v>tier - 3</v>
      </c>
      <c r="M1253" t="str">
        <f>VLOOKUP($A1253,'Hospitalisation Details'!$A:$K,8,FALSE)</f>
        <v>tier - 1</v>
      </c>
      <c r="N1253" t="str">
        <f>VLOOKUP($A1253,'Hospitalisation Details'!$A:$K,9,FALSE)</f>
        <v>R1012</v>
      </c>
      <c r="O1253">
        <f>VLOOKUP($A1253,'Hospitalisation Details'!$A:$K,10,FALSE)</f>
        <v>26617</v>
      </c>
      <c r="P1253">
        <f>VLOOKUP($A1253,'Hospitalisation Details'!$A:$K,11,FALSE)</f>
        <v>50</v>
      </c>
      <c r="Q1253" t="str">
        <f>VLOOKUP($A1253,'Customer Names'!$A:$E,4,FALSE)</f>
        <v xml:space="preserve"> Brad</v>
      </c>
    </row>
    <row r="1254" spans="1:17" x14ac:dyDescent="0.25">
      <c r="A1254" s="26" t="s">
        <v>1118</v>
      </c>
      <c r="B1254" s="47">
        <f>VLOOKUP($A1254,'Medical Examinations'!$A:$J,2,FALSE)</f>
        <v>30.2</v>
      </c>
      <c r="C1254" s="47">
        <f>VLOOKUP($A1254,'Medical Examinations'!$A:$J,3,FALSE)</f>
        <v>6.25</v>
      </c>
      <c r="D1254" s="26" t="str">
        <f>VLOOKUP($A1254,'Medical Examinations'!$A:$J,4,FALSE)</f>
        <v>yes</v>
      </c>
      <c r="E1254" s="26" t="str">
        <f>VLOOKUP($A1254,'Medical Examinations'!$A:$J,5,FALSE)</f>
        <v>No</v>
      </c>
      <c r="F1254" s="26" t="str">
        <f>VLOOKUP($A1254,'Medical Examinations'!$A:$J,6,FALSE)</f>
        <v>No</v>
      </c>
      <c r="G1254" s="26">
        <f>VLOOKUP($A1254,'Medical Examinations'!$A:$J,7,FALSE)</f>
        <v>0</v>
      </c>
      <c r="H1254" s="26" t="str">
        <f>VLOOKUP($A1254,'Medical Examinations'!$A:$J,8,FALSE)</f>
        <v>No</v>
      </c>
      <c r="I1254" s="26" t="str">
        <f>VLOOKUP($A1254,'Medical Examinations'!$A:$J,9,FALSE)</f>
        <v>Obesity</v>
      </c>
      <c r="J1254" s="26" t="str">
        <f>VLOOKUP($A1254,'Medical Examinations'!$A:$J,10,FALSE)</f>
        <v>Prediabetes</v>
      </c>
      <c r="K1254">
        <f>VLOOKUP($A1254,'Hospitalisation Details'!$A:$K,6,FALSE)</f>
        <v>8825.09</v>
      </c>
      <c r="L1254" t="str">
        <f>VLOOKUP($A1254,'Hospitalisation Details'!$A:$K,7,FALSE)</f>
        <v>tier - 2</v>
      </c>
      <c r="M1254" t="str">
        <f>VLOOKUP($A1254,'Hospitalisation Details'!$A:$K,8,FALSE)</f>
        <v>tier - 3</v>
      </c>
      <c r="N1254" t="str">
        <f>VLOOKUP($A1254,'Hospitalisation Details'!$A:$K,9,FALSE)</f>
        <v>R1011</v>
      </c>
      <c r="O1254">
        <f>VLOOKUP($A1254,'Hospitalisation Details'!$A:$K,10,FALSE)</f>
        <v>27955</v>
      </c>
      <c r="P1254">
        <f>VLOOKUP($A1254,'Hospitalisation Details'!$A:$K,11,FALSE)</f>
        <v>46</v>
      </c>
      <c r="Q1254" t="str">
        <f>VLOOKUP($A1254,'Customer Names'!$A:$E,4,FALSE)</f>
        <v xml:space="preserve"> Claire M</v>
      </c>
    </row>
    <row r="1255" spans="1:17" x14ac:dyDescent="0.25">
      <c r="A1255" s="23" t="s">
        <v>1117</v>
      </c>
      <c r="B1255" s="48">
        <f>VLOOKUP($A1255,'Medical Examinations'!$A:$J,2,FALSE)</f>
        <v>31.26</v>
      </c>
      <c r="C1255" s="48">
        <f>VLOOKUP($A1255,'Medical Examinations'!$A:$J,3,FALSE)</f>
        <v>5.94</v>
      </c>
      <c r="D1255" s="23" t="str">
        <f>VLOOKUP($A1255,'Medical Examinations'!$A:$J,4,FALSE)</f>
        <v>yes</v>
      </c>
      <c r="E1255" s="23" t="str">
        <f>VLOOKUP($A1255,'Medical Examinations'!$A:$J,5,FALSE)</f>
        <v>No</v>
      </c>
      <c r="F1255" s="23" t="str">
        <f>VLOOKUP($A1255,'Medical Examinations'!$A:$J,6,FALSE)</f>
        <v>No</v>
      </c>
      <c r="G1255" s="23">
        <f>VLOOKUP($A1255,'Medical Examinations'!$A:$J,7,FALSE)</f>
        <v>1</v>
      </c>
      <c r="H1255" s="23" t="str">
        <f>VLOOKUP($A1255,'Medical Examinations'!$A:$J,8,FALSE)</f>
        <v>No</v>
      </c>
      <c r="I1255" s="23" t="str">
        <f>VLOOKUP($A1255,'Medical Examinations'!$A:$J,9,FALSE)</f>
        <v>Obesity</v>
      </c>
      <c r="J1255" s="23" t="str">
        <f>VLOOKUP($A1255,'Medical Examinations'!$A:$J,10,FALSE)</f>
        <v>Prediabetes</v>
      </c>
      <c r="K1255">
        <f>VLOOKUP($A1255,'Hospitalisation Details'!$A:$K,6,FALSE)</f>
        <v>8824.27</v>
      </c>
      <c r="L1255" t="str">
        <f>VLOOKUP($A1255,'Hospitalisation Details'!$A:$K,7,FALSE)</f>
        <v>tier - 2</v>
      </c>
      <c r="M1255" t="str">
        <f>VLOOKUP($A1255,'Hospitalisation Details'!$A:$K,8,FALSE)</f>
        <v>tier - 1</v>
      </c>
      <c r="N1255" t="str">
        <f>VLOOKUP($A1255,'Hospitalisation Details'!$A:$K,9,FALSE)</f>
        <v>R1025</v>
      </c>
      <c r="O1255">
        <f>VLOOKUP($A1255,'Hospitalisation Details'!$A:$K,10,FALSE)</f>
        <v>32377</v>
      </c>
      <c r="P1255">
        <f>VLOOKUP($A1255,'Hospitalisation Details'!$A:$K,11,FALSE)</f>
        <v>34</v>
      </c>
      <c r="Q1255" t="str">
        <f>VLOOKUP($A1255,'Customer Names'!$A:$E,4,FALSE)</f>
        <v xml:space="preserve"> Jennifer</v>
      </c>
    </row>
    <row r="1256" spans="1:17" x14ac:dyDescent="0.25">
      <c r="A1256" s="26" t="s">
        <v>1116</v>
      </c>
      <c r="B1256" s="47">
        <f>VLOOKUP($A1256,'Medical Examinations'!$A:$J,2,FALSE)</f>
        <v>33.725000000000001</v>
      </c>
      <c r="C1256" s="47">
        <f>VLOOKUP($A1256,'Medical Examinations'!$A:$J,3,FALSE)</f>
        <v>6.45</v>
      </c>
      <c r="D1256" s="26" t="str">
        <f>VLOOKUP($A1256,'Medical Examinations'!$A:$J,4,FALSE)</f>
        <v>yes</v>
      </c>
      <c r="E1256" s="26" t="str">
        <f>VLOOKUP($A1256,'Medical Examinations'!$A:$J,5,FALSE)</f>
        <v>No</v>
      </c>
      <c r="F1256" s="26" t="str">
        <f>VLOOKUP($A1256,'Medical Examinations'!$A:$J,6,FALSE)</f>
        <v>No</v>
      </c>
      <c r="G1256" s="26">
        <f>VLOOKUP($A1256,'Medical Examinations'!$A:$J,7,FALSE)</f>
        <v>0</v>
      </c>
      <c r="H1256" s="26" t="str">
        <f>VLOOKUP($A1256,'Medical Examinations'!$A:$J,8,FALSE)</f>
        <v>No</v>
      </c>
      <c r="I1256" s="26" t="str">
        <f>VLOOKUP($A1256,'Medical Examinations'!$A:$J,9,FALSE)</f>
        <v>Obesity</v>
      </c>
      <c r="J1256" s="26" t="str">
        <f>VLOOKUP($A1256,'Medical Examinations'!$A:$J,10,FALSE)</f>
        <v>Prediabetes</v>
      </c>
      <c r="K1256">
        <f>VLOOKUP($A1256,'Hospitalisation Details'!$A:$K,6,FALSE)</f>
        <v>8823.99</v>
      </c>
      <c r="L1256" t="str">
        <f>VLOOKUP($A1256,'Hospitalisation Details'!$A:$K,7,FALSE)</f>
        <v>tier - 2</v>
      </c>
      <c r="M1256" t="str">
        <f>VLOOKUP($A1256,'Hospitalisation Details'!$A:$K,8,FALSE)</f>
        <v>tier - 3</v>
      </c>
      <c r="N1256" t="str">
        <f>VLOOKUP($A1256,'Hospitalisation Details'!$A:$K,9,FALSE)</f>
        <v>R1024</v>
      </c>
      <c r="O1256">
        <f>VLOOKUP($A1256,'Hospitalisation Details'!$A:$K,10,FALSE)</f>
        <v>28052</v>
      </c>
      <c r="P1256">
        <f>VLOOKUP($A1256,'Hospitalisation Details'!$A:$K,11,FALSE)</f>
        <v>46</v>
      </c>
      <c r="Q1256" t="str">
        <f>VLOOKUP($A1256,'Customer Names'!$A:$E,4,FALSE)</f>
        <v xml:space="preserve"> Maria S.</v>
      </c>
    </row>
    <row r="1257" spans="1:17" x14ac:dyDescent="0.25">
      <c r="A1257" s="23" t="s">
        <v>1115</v>
      </c>
      <c r="B1257" s="48">
        <f>VLOOKUP($A1257,'Medical Examinations'!$A:$J,2,FALSE)</f>
        <v>28.9</v>
      </c>
      <c r="C1257" s="48">
        <f>VLOOKUP($A1257,'Medical Examinations'!$A:$J,3,FALSE)</f>
        <v>5.74</v>
      </c>
      <c r="D1257" s="23" t="str">
        <f>VLOOKUP($A1257,'Medical Examinations'!$A:$J,4,FALSE)</f>
        <v>yes</v>
      </c>
      <c r="E1257" s="23" t="str">
        <f>VLOOKUP($A1257,'Medical Examinations'!$A:$J,5,FALSE)</f>
        <v>No</v>
      </c>
      <c r="F1257" s="23" t="str">
        <f>VLOOKUP($A1257,'Medical Examinations'!$A:$J,6,FALSE)</f>
        <v>No</v>
      </c>
      <c r="G1257" s="23">
        <f>VLOOKUP($A1257,'Medical Examinations'!$A:$J,7,FALSE)</f>
        <v>0</v>
      </c>
      <c r="H1257" s="23" t="str">
        <f>VLOOKUP($A1257,'Medical Examinations'!$A:$J,8,FALSE)</f>
        <v>No</v>
      </c>
      <c r="I1257" s="23" t="str">
        <f>VLOOKUP($A1257,'Medical Examinations'!$A:$J,9,FALSE)</f>
        <v>Overweight</v>
      </c>
      <c r="J1257" s="23" t="str">
        <f>VLOOKUP($A1257,'Medical Examinations'!$A:$J,10,FALSE)</f>
        <v>Prediabetes</v>
      </c>
      <c r="K1257">
        <f>VLOOKUP($A1257,'Hospitalisation Details'!$A:$K,6,FALSE)</f>
        <v>8823.2800000000007</v>
      </c>
      <c r="L1257" t="str">
        <f>VLOOKUP($A1257,'Hospitalisation Details'!$A:$K,7,FALSE)</f>
        <v>tier - 2</v>
      </c>
      <c r="M1257" t="str">
        <f>VLOOKUP($A1257,'Hospitalisation Details'!$A:$K,8,FALSE)</f>
        <v>tier - 1</v>
      </c>
      <c r="N1257" t="str">
        <f>VLOOKUP($A1257,'Hospitalisation Details'!$A:$K,9,FALSE)</f>
        <v>R1011</v>
      </c>
      <c r="O1257">
        <f>VLOOKUP($A1257,'Hospitalisation Details'!$A:$K,10,FALSE)</f>
        <v>27925</v>
      </c>
      <c r="P1257">
        <f>VLOOKUP($A1257,'Hospitalisation Details'!$A:$K,11,FALSE)</f>
        <v>46</v>
      </c>
      <c r="Q1257" t="str">
        <f>VLOOKUP($A1257,'Customer Names'!$A:$E,4,FALSE)</f>
        <v xml:space="preserve"> Katherine E</v>
      </c>
    </row>
    <row r="1258" spans="1:17" x14ac:dyDescent="0.25">
      <c r="A1258" s="26" t="s">
        <v>1114</v>
      </c>
      <c r="B1258" s="47">
        <f>VLOOKUP($A1258,'Medical Examinations'!$A:$J,2,FALSE)</f>
        <v>45.69</v>
      </c>
      <c r="C1258" s="47">
        <f>VLOOKUP($A1258,'Medical Examinations'!$A:$J,3,FALSE)</f>
        <v>4.43</v>
      </c>
      <c r="D1258" s="26" t="str">
        <f>VLOOKUP($A1258,'Medical Examinations'!$A:$J,4,FALSE)</f>
        <v>yes</v>
      </c>
      <c r="E1258" s="26" t="str">
        <f>VLOOKUP($A1258,'Medical Examinations'!$A:$J,5,FALSE)</f>
        <v>No</v>
      </c>
      <c r="F1258" s="26" t="str">
        <f>VLOOKUP($A1258,'Medical Examinations'!$A:$J,6,FALSE)</f>
        <v>No</v>
      </c>
      <c r="G1258" s="26">
        <f>VLOOKUP($A1258,'Medical Examinations'!$A:$J,7,FALSE)</f>
        <v>0</v>
      </c>
      <c r="H1258" s="26" t="str">
        <f>VLOOKUP($A1258,'Medical Examinations'!$A:$J,8,FALSE)</f>
        <v>No</v>
      </c>
      <c r="I1258" s="26" t="str">
        <f>VLOOKUP($A1258,'Medical Examinations'!$A:$J,9,FALSE)</f>
        <v>Obesity</v>
      </c>
      <c r="J1258" s="26" t="str">
        <f>VLOOKUP($A1258,'Medical Examinations'!$A:$J,10,FALSE)</f>
        <v>Normal</v>
      </c>
      <c r="K1258">
        <f>VLOOKUP($A1258,'Hospitalisation Details'!$A:$K,6,FALSE)</f>
        <v>8821.8799999999992</v>
      </c>
      <c r="L1258" t="str">
        <f>VLOOKUP($A1258,'Hospitalisation Details'!$A:$K,7,FALSE)</f>
        <v>tier - 2</v>
      </c>
      <c r="M1258" t="str">
        <f>VLOOKUP($A1258,'Hospitalisation Details'!$A:$K,8,FALSE)</f>
        <v>tier - 3</v>
      </c>
      <c r="N1258" t="str">
        <f>VLOOKUP($A1258,'Hospitalisation Details'!$A:$K,9,FALSE)</f>
        <v>R1023</v>
      </c>
      <c r="O1258">
        <f>VLOOKUP($A1258,'Hospitalisation Details'!$A:$K,10,FALSE)</f>
        <v>37202</v>
      </c>
      <c r="P1258">
        <f>VLOOKUP($A1258,'Hospitalisation Details'!$A:$K,11,FALSE)</f>
        <v>21</v>
      </c>
      <c r="Q1258" t="str">
        <f>VLOOKUP($A1258,'Customer Names'!$A:$E,4,FALSE)</f>
        <v xml:space="preserve"> Michael</v>
      </c>
    </row>
    <row r="1259" spans="1:17" x14ac:dyDescent="0.25">
      <c r="A1259" s="23" t="s">
        <v>1113</v>
      </c>
      <c r="B1259" s="48">
        <f>VLOOKUP($A1259,'Medical Examinations'!$A:$J,2,FALSE)</f>
        <v>21.03</v>
      </c>
      <c r="C1259" s="48">
        <f>VLOOKUP($A1259,'Medical Examinations'!$A:$J,3,FALSE)</f>
        <v>6.5</v>
      </c>
      <c r="D1259" s="23" t="str">
        <f>VLOOKUP($A1259,'Medical Examinations'!$A:$J,4,FALSE)</f>
        <v>No</v>
      </c>
      <c r="E1259" s="23" t="str">
        <f>VLOOKUP($A1259,'Medical Examinations'!$A:$J,5,FALSE)</f>
        <v>No</v>
      </c>
      <c r="F1259" s="23" t="str">
        <f>VLOOKUP($A1259,'Medical Examinations'!$A:$J,6,FALSE)</f>
        <v>No</v>
      </c>
      <c r="G1259" s="23">
        <f>VLOOKUP($A1259,'Medical Examinations'!$A:$J,7,FALSE)</f>
        <v>0</v>
      </c>
      <c r="H1259" s="23" t="str">
        <f>VLOOKUP($A1259,'Medical Examinations'!$A:$J,8,FALSE)</f>
        <v>No</v>
      </c>
      <c r="I1259" s="23" t="str">
        <f>VLOOKUP($A1259,'Medical Examinations'!$A:$J,9,FALSE)</f>
        <v>Normal Weight</v>
      </c>
      <c r="J1259" s="23" t="str">
        <f>VLOOKUP($A1259,'Medical Examinations'!$A:$J,10,FALSE)</f>
        <v>Diabetes</v>
      </c>
      <c r="K1259">
        <f>VLOOKUP($A1259,'Hospitalisation Details'!$A:$K,6,FALSE)</f>
        <v>8800.49</v>
      </c>
      <c r="L1259" t="str">
        <f>VLOOKUP($A1259,'Hospitalisation Details'!$A:$K,7,FALSE)</f>
        <v>tier - 3</v>
      </c>
      <c r="M1259" t="str">
        <f>VLOOKUP($A1259,'Hospitalisation Details'!$A:$K,8,FALSE)</f>
        <v>tier - 2</v>
      </c>
      <c r="N1259" t="str">
        <f>VLOOKUP($A1259,'Hospitalisation Details'!$A:$K,9,FALSE)</f>
        <v>R1013</v>
      </c>
      <c r="O1259">
        <f>VLOOKUP($A1259,'Hospitalisation Details'!$A:$K,10,FALSE)</f>
        <v>23983</v>
      </c>
      <c r="P1259">
        <f>VLOOKUP($A1259,'Hospitalisation Details'!$A:$K,11,FALSE)</f>
        <v>57</v>
      </c>
      <c r="Q1259" t="str">
        <f>VLOOKUP($A1259,'Customer Names'!$A:$E,4,FALSE)</f>
        <v xml:space="preserve"> Roxanne</v>
      </c>
    </row>
    <row r="1260" spans="1:17" x14ac:dyDescent="0.25">
      <c r="A1260" s="26" t="s">
        <v>1112</v>
      </c>
      <c r="B1260" s="47">
        <f>VLOOKUP($A1260,'Medical Examinations'!$A:$J,2,FALSE)</f>
        <v>37</v>
      </c>
      <c r="C1260" s="47">
        <f>VLOOKUP($A1260,'Medical Examinations'!$A:$J,3,FALSE)</f>
        <v>8.75</v>
      </c>
      <c r="D1260" s="26" t="str">
        <f>VLOOKUP($A1260,'Medical Examinations'!$A:$J,4,FALSE)</f>
        <v>No</v>
      </c>
      <c r="E1260" s="26" t="str">
        <f>VLOOKUP($A1260,'Medical Examinations'!$A:$J,5,FALSE)</f>
        <v>No</v>
      </c>
      <c r="F1260" s="26" t="str">
        <f>VLOOKUP($A1260,'Medical Examinations'!$A:$J,6,FALSE)</f>
        <v>No</v>
      </c>
      <c r="G1260" s="26">
        <f>VLOOKUP($A1260,'Medical Examinations'!$A:$J,7,FALSE)</f>
        <v>0</v>
      </c>
      <c r="H1260" s="26" t="str">
        <f>VLOOKUP($A1260,'Medical Examinations'!$A:$J,8,FALSE)</f>
        <v>No</v>
      </c>
      <c r="I1260" s="26" t="str">
        <f>VLOOKUP($A1260,'Medical Examinations'!$A:$J,9,FALSE)</f>
        <v>Obesity</v>
      </c>
      <c r="J1260" s="26" t="str">
        <f>VLOOKUP($A1260,'Medical Examinations'!$A:$J,10,FALSE)</f>
        <v>Diabetes</v>
      </c>
      <c r="K1260">
        <f>VLOOKUP($A1260,'Hospitalisation Details'!$A:$K,6,FALSE)</f>
        <v>8798.59</v>
      </c>
      <c r="L1260" t="str">
        <f>VLOOKUP($A1260,'Hospitalisation Details'!$A:$K,7,FALSE)</f>
        <v>tier - 2</v>
      </c>
      <c r="M1260" t="str">
        <f>VLOOKUP($A1260,'Hospitalisation Details'!$A:$K,8,FALSE)</f>
        <v>tier - 1</v>
      </c>
      <c r="N1260" t="str">
        <f>VLOOKUP($A1260,'Hospitalisation Details'!$A:$K,9,FALSE)</f>
        <v>R1011</v>
      </c>
      <c r="O1260">
        <f>VLOOKUP($A1260,'Hospitalisation Details'!$A:$K,10,FALSE)</f>
        <v>26102</v>
      </c>
      <c r="P1260">
        <f>VLOOKUP($A1260,'Hospitalisation Details'!$A:$K,11,FALSE)</f>
        <v>51</v>
      </c>
      <c r="Q1260" t="str">
        <f>VLOOKUP($A1260,'Customer Names'!$A:$E,4,FALSE)</f>
        <v xml:space="preserve"> Israel</v>
      </c>
    </row>
    <row r="1261" spans="1:17" x14ac:dyDescent="0.25">
      <c r="A1261" s="23" t="s">
        <v>1111</v>
      </c>
      <c r="B1261" s="48">
        <f>VLOOKUP($A1261,'Medical Examinations'!$A:$J,2,FALSE)</f>
        <v>25.4</v>
      </c>
      <c r="C1261" s="48">
        <f>VLOOKUP($A1261,'Medical Examinations'!$A:$J,3,FALSE)</f>
        <v>11.96</v>
      </c>
      <c r="D1261" s="23" t="str">
        <f>VLOOKUP($A1261,'Medical Examinations'!$A:$J,4,FALSE)</f>
        <v>No</v>
      </c>
      <c r="E1261" s="23" t="str">
        <f>VLOOKUP($A1261,'Medical Examinations'!$A:$J,5,FALSE)</f>
        <v>No</v>
      </c>
      <c r="F1261" s="23" t="str">
        <f>VLOOKUP($A1261,'Medical Examinations'!$A:$J,6,FALSE)</f>
        <v>No</v>
      </c>
      <c r="G1261" s="23">
        <f>VLOOKUP($A1261,'Medical Examinations'!$A:$J,7,FALSE)</f>
        <v>0</v>
      </c>
      <c r="H1261" s="23" t="str">
        <f>VLOOKUP($A1261,'Medical Examinations'!$A:$J,8,FALSE)</f>
        <v>No</v>
      </c>
      <c r="I1261" s="23" t="str">
        <f>VLOOKUP($A1261,'Medical Examinations'!$A:$J,9,FALSE)</f>
        <v>Overweight</v>
      </c>
      <c r="J1261" s="23" t="str">
        <f>VLOOKUP($A1261,'Medical Examinations'!$A:$J,10,FALSE)</f>
        <v>Diabetes</v>
      </c>
      <c r="K1261">
        <f>VLOOKUP($A1261,'Hospitalisation Details'!$A:$K,6,FALSE)</f>
        <v>8782.4699999999993</v>
      </c>
      <c r="L1261" t="str">
        <f>VLOOKUP($A1261,'Hospitalisation Details'!$A:$K,7,FALSE)</f>
        <v>tier - 2</v>
      </c>
      <c r="M1261" t="str">
        <f>VLOOKUP($A1261,'Hospitalisation Details'!$A:$K,8,FALSE)</f>
        <v>tier - 3</v>
      </c>
      <c r="N1261" t="str">
        <f>VLOOKUP($A1261,'Hospitalisation Details'!$A:$K,9,FALSE)</f>
        <v>R1011</v>
      </c>
      <c r="O1261">
        <f>VLOOKUP($A1261,'Hospitalisation Details'!$A:$K,10,FALSE)</f>
        <v>26168</v>
      </c>
      <c r="P1261">
        <f>VLOOKUP($A1261,'Hospitalisation Details'!$A:$K,11,FALSE)</f>
        <v>51</v>
      </c>
      <c r="Q1261" t="str">
        <f>VLOOKUP($A1261,'Customer Names'!$A:$E,4,FALSE)</f>
        <v xml:space="preserve"> Samalya</v>
      </c>
    </row>
    <row r="1262" spans="1:17" x14ac:dyDescent="0.25">
      <c r="A1262" s="26" t="s">
        <v>1110</v>
      </c>
      <c r="B1262" s="47">
        <f>VLOOKUP($A1262,'Medical Examinations'!$A:$J,2,FALSE)</f>
        <v>32.299999999999997</v>
      </c>
      <c r="C1262" s="47">
        <f>VLOOKUP($A1262,'Medical Examinations'!$A:$J,3,FALSE)</f>
        <v>10.54</v>
      </c>
      <c r="D1262" s="26" t="str">
        <f>VLOOKUP($A1262,'Medical Examinations'!$A:$J,4,FALSE)</f>
        <v>No</v>
      </c>
      <c r="E1262" s="26" t="str">
        <f>VLOOKUP($A1262,'Medical Examinations'!$A:$J,5,FALSE)</f>
        <v>No</v>
      </c>
      <c r="F1262" s="26" t="str">
        <f>VLOOKUP($A1262,'Medical Examinations'!$A:$J,6,FALSE)</f>
        <v>No</v>
      </c>
      <c r="G1262" s="26">
        <f>VLOOKUP($A1262,'Medical Examinations'!$A:$J,7,FALSE)</f>
        <v>0</v>
      </c>
      <c r="H1262" s="26" t="str">
        <f>VLOOKUP($A1262,'Medical Examinations'!$A:$J,8,FALSE)</f>
        <v>No</v>
      </c>
      <c r="I1262" s="26" t="str">
        <f>VLOOKUP($A1262,'Medical Examinations'!$A:$J,9,FALSE)</f>
        <v>Obesity</v>
      </c>
      <c r="J1262" s="26" t="str">
        <f>VLOOKUP($A1262,'Medical Examinations'!$A:$J,10,FALSE)</f>
        <v>Diabetes</v>
      </c>
      <c r="K1262">
        <f>VLOOKUP($A1262,'Hospitalisation Details'!$A:$K,6,FALSE)</f>
        <v>8765.25</v>
      </c>
      <c r="L1262" t="str">
        <f>VLOOKUP($A1262,'Hospitalisation Details'!$A:$K,7,FALSE)</f>
        <v>tier - 2</v>
      </c>
      <c r="M1262" t="str">
        <f>VLOOKUP($A1262,'Hospitalisation Details'!$A:$K,8,FALSE)</f>
        <v>tier - 3</v>
      </c>
      <c r="N1262" t="str">
        <f>VLOOKUP($A1262,'Hospitalisation Details'!$A:$K,9,FALSE)</f>
        <v>R1012</v>
      </c>
      <c r="O1262">
        <f>VLOOKUP($A1262,'Hospitalisation Details'!$A:$K,10,FALSE)</f>
        <v>27278</v>
      </c>
      <c r="P1262">
        <f>VLOOKUP($A1262,'Hospitalisation Details'!$A:$K,11,FALSE)</f>
        <v>48</v>
      </c>
      <c r="Q1262" t="str">
        <f>VLOOKUP($A1262,'Customer Names'!$A:$E,4,FALSE)</f>
        <v xml:space="preserve"> Peter</v>
      </c>
    </row>
    <row r="1263" spans="1:17" x14ac:dyDescent="0.25">
      <c r="A1263" s="23" t="s">
        <v>1109</v>
      </c>
      <c r="B1263" s="48">
        <f>VLOOKUP($A1263,'Medical Examinations'!$A:$J,2,FALSE)</f>
        <v>23.94</v>
      </c>
      <c r="C1263" s="48">
        <f>VLOOKUP($A1263,'Medical Examinations'!$A:$J,3,FALSE)</f>
        <v>4.54</v>
      </c>
      <c r="D1263" s="23" t="str">
        <f>VLOOKUP($A1263,'Medical Examinations'!$A:$J,4,FALSE)</f>
        <v>yes</v>
      </c>
      <c r="E1263" s="23" t="str">
        <f>VLOOKUP($A1263,'Medical Examinations'!$A:$J,5,FALSE)</f>
        <v>No</v>
      </c>
      <c r="F1263" s="23" t="str">
        <f>VLOOKUP($A1263,'Medical Examinations'!$A:$J,6,FALSE)</f>
        <v>Yes</v>
      </c>
      <c r="G1263" s="23">
        <f>VLOOKUP($A1263,'Medical Examinations'!$A:$J,7,FALSE)</f>
        <v>1</v>
      </c>
      <c r="H1263" s="23" t="str">
        <f>VLOOKUP($A1263,'Medical Examinations'!$A:$J,8,FALSE)</f>
        <v>No</v>
      </c>
      <c r="I1263" s="23" t="str">
        <f>VLOOKUP($A1263,'Medical Examinations'!$A:$J,9,FALSE)</f>
        <v>Normal Weight</v>
      </c>
      <c r="J1263" s="23" t="str">
        <f>VLOOKUP($A1263,'Medical Examinations'!$A:$J,10,FALSE)</f>
        <v>Normal</v>
      </c>
      <c r="K1263">
        <f>VLOOKUP($A1263,'Hospitalisation Details'!$A:$K,6,FALSE)</f>
        <v>8760.1200000000008</v>
      </c>
      <c r="L1263" t="str">
        <f>VLOOKUP($A1263,'Hospitalisation Details'!$A:$K,7,FALSE)</f>
        <v>tier - 2</v>
      </c>
      <c r="M1263" t="str">
        <f>VLOOKUP($A1263,'Hospitalisation Details'!$A:$K,8,FALSE)</f>
        <v>tier - 1</v>
      </c>
      <c r="N1263" t="str">
        <f>VLOOKUP($A1263,'Hospitalisation Details'!$A:$K,9,FALSE)</f>
        <v>R1013</v>
      </c>
      <c r="O1263">
        <f>VLOOKUP($A1263,'Hospitalisation Details'!$A:$K,10,FALSE)</f>
        <v>25455</v>
      </c>
      <c r="P1263">
        <f>VLOOKUP($A1263,'Hospitalisation Details'!$A:$K,11,FALSE)</f>
        <v>53</v>
      </c>
      <c r="Q1263" t="str">
        <f>VLOOKUP($A1263,'Customer Names'!$A:$E,4,FALSE)</f>
        <v xml:space="preserve"> Alicia</v>
      </c>
    </row>
    <row r="1264" spans="1:17" x14ac:dyDescent="0.25">
      <c r="A1264" s="26" t="s">
        <v>1108</v>
      </c>
      <c r="B1264" s="47">
        <f>VLOOKUP($A1264,'Medical Examinations'!$A:$J,2,FALSE)</f>
        <v>46.4</v>
      </c>
      <c r="C1264" s="47">
        <f>VLOOKUP($A1264,'Medical Examinations'!$A:$J,3,FALSE)</f>
        <v>5.71</v>
      </c>
      <c r="D1264" s="26" t="str">
        <f>VLOOKUP($A1264,'Medical Examinations'!$A:$J,4,FALSE)</f>
        <v>No</v>
      </c>
      <c r="E1264" s="26" t="str">
        <f>VLOOKUP($A1264,'Medical Examinations'!$A:$J,5,FALSE)</f>
        <v>No</v>
      </c>
      <c r="F1264" s="26" t="str">
        <f>VLOOKUP($A1264,'Medical Examinations'!$A:$J,6,FALSE)</f>
        <v>No</v>
      </c>
      <c r="G1264" s="26">
        <f>VLOOKUP($A1264,'Medical Examinations'!$A:$J,7,FALSE)</f>
        <v>0</v>
      </c>
      <c r="H1264" s="26" t="str">
        <f>VLOOKUP($A1264,'Medical Examinations'!$A:$J,8,FALSE)</f>
        <v>No</v>
      </c>
      <c r="I1264" s="26" t="str">
        <f>VLOOKUP($A1264,'Medical Examinations'!$A:$J,9,FALSE)</f>
        <v>Obesity</v>
      </c>
      <c r="J1264" s="26" t="str">
        <f>VLOOKUP($A1264,'Medical Examinations'!$A:$J,10,FALSE)</f>
        <v>Prediabetes</v>
      </c>
      <c r="K1264">
        <f>VLOOKUP($A1264,'Hospitalisation Details'!$A:$K,6,FALSE)</f>
        <v>8747.68</v>
      </c>
      <c r="L1264" t="str">
        <f>VLOOKUP($A1264,'Hospitalisation Details'!$A:$K,7,FALSE)</f>
        <v>tier - 2</v>
      </c>
      <c r="M1264" t="str">
        <f>VLOOKUP($A1264,'Hospitalisation Details'!$A:$K,8,FALSE)</f>
        <v>tier - 3</v>
      </c>
      <c r="N1264" t="str">
        <f>VLOOKUP($A1264,'Hospitalisation Details'!$A:$K,9,FALSE)</f>
        <v>R1011</v>
      </c>
      <c r="O1264">
        <f>VLOOKUP($A1264,'Hospitalisation Details'!$A:$K,10,FALSE)</f>
        <v>36395</v>
      </c>
      <c r="P1264">
        <f>VLOOKUP($A1264,'Hospitalisation Details'!$A:$K,11,FALSE)</f>
        <v>23</v>
      </c>
      <c r="Q1264" t="str">
        <f>VLOOKUP($A1264,'Customer Names'!$A:$E,4,FALSE)</f>
        <v xml:space="preserve"> Sarah K.</v>
      </c>
    </row>
    <row r="1265" spans="1:17" x14ac:dyDescent="0.25">
      <c r="A1265" s="23" t="s">
        <v>1107</v>
      </c>
      <c r="B1265" s="48">
        <f>VLOOKUP($A1265,'Medical Examinations'!$A:$J,2,FALSE)</f>
        <v>40.375</v>
      </c>
      <c r="C1265" s="48">
        <f>VLOOKUP($A1265,'Medical Examinations'!$A:$J,3,FALSE)</f>
        <v>6.25</v>
      </c>
      <c r="D1265" s="23" t="str">
        <f>VLOOKUP($A1265,'Medical Examinations'!$A:$J,4,FALSE)</f>
        <v>yes</v>
      </c>
      <c r="E1265" s="23" t="str">
        <f>VLOOKUP($A1265,'Medical Examinations'!$A:$J,5,FALSE)</f>
        <v>No</v>
      </c>
      <c r="F1265" s="23" t="str">
        <f>VLOOKUP($A1265,'Medical Examinations'!$A:$J,6,FALSE)</f>
        <v>No</v>
      </c>
      <c r="G1265" s="23">
        <f>VLOOKUP($A1265,'Medical Examinations'!$A:$J,7,FALSE)</f>
        <v>0</v>
      </c>
      <c r="H1265" s="23" t="str">
        <f>VLOOKUP($A1265,'Medical Examinations'!$A:$J,8,FALSE)</f>
        <v>No</v>
      </c>
      <c r="I1265" s="23" t="str">
        <f>VLOOKUP($A1265,'Medical Examinations'!$A:$J,9,FALSE)</f>
        <v>Obesity</v>
      </c>
      <c r="J1265" s="23" t="str">
        <f>VLOOKUP($A1265,'Medical Examinations'!$A:$J,10,FALSE)</f>
        <v>Prediabetes</v>
      </c>
      <c r="K1265">
        <f>VLOOKUP($A1265,'Hospitalisation Details'!$A:$K,6,FALSE)</f>
        <v>8733.23</v>
      </c>
      <c r="L1265" t="str">
        <f>VLOOKUP($A1265,'Hospitalisation Details'!$A:$K,7,FALSE)</f>
        <v>tier - 2</v>
      </c>
      <c r="M1265" t="str">
        <f>VLOOKUP($A1265,'Hospitalisation Details'!$A:$K,8,FALSE)</f>
        <v>tier - 3</v>
      </c>
      <c r="N1265" t="str">
        <f>VLOOKUP($A1265,'Hospitalisation Details'!$A:$K,9,FALSE)</f>
        <v>R1012</v>
      </c>
      <c r="O1265">
        <f>VLOOKUP($A1265,'Hospitalisation Details'!$A:$K,10,FALSE)</f>
        <v>27928</v>
      </c>
      <c r="P1265">
        <f>VLOOKUP($A1265,'Hospitalisation Details'!$A:$K,11,FALSE)</f>
        <v>46</v>
      </c>
      <c r="Q1265" t="str">
        <f>VLOOKUP($A1265,'Customer Names'!$A:$E,4,FALSE)</f>
        <v xml:space="preserve"> Guomin</v>
      </c>
    </row>
    <row r="1266" spans="1:17" x14ac:dyDescent="0.25">
      <c r="A1266" s="26" t="s">
        <v>1106</v>
      </c>
      <c r="B1266" s="47">
        <f>VLOOKUP($A1266,'Medical Examinations'!$A:$J,2,FALSE)</f>
        <v>28.7</v>
      </c>
      <c r="C1266" s="47">
        <f>VLOOKUP($A1266,'Medical Examinations'!$A:$J,3,FALSE)</f>
        <v>9.4700000000000006</v>
      </c>
      <c r="D1266" s="26" t="str">
        <f>VLOOKUP($A1266,'Medical Examinations'!$A:$J,4,FALSE)</f>
        <v>No</v>
      </c>
      <c r="E1266" s="26" t="str">
        <f>VLOOKUP($A1266,'Medical Examinations'!$A:$J,5,FALSE)</f>
        <v>No</v>
      </c>
      <c r="F1266" s="26" t="str">
        <f>VLOOKUP($A1266,'Medical Examinations'!$A:$J,6,FALSE)</f>
        <v>No</v>
      </c>
      <c r="G1266" s="26">
        <f>VLOOKUP($A1266,'Medical Examinations'!$A:$J,7,FALSE)</f>
        <v>2</v>
      </c>
      <c r="H1266" s="26" t="str">
        <f>VLOOKUP($A1266,'Medical Examinations'!$A:$J,8,FALSE)</f>
        <v>No</v>
      </c>
      <c r="I1266" s="26" t="str">
        <f>VLOOKUP($A1266,'Medical Examinations'!$A:$J,9,FALSE)</f>
        <v>Overweight</v>
      </c>
      <c r="J1266" s="26" t="str">
        <f>VLOOKUP($A1266,'Medical Examinations'!$A:$J,10,FALSE)</f>
        <v>Diabetes</v>
      </c>
      <c r="K1266">
        <f>VLOOKUP($A1266,'Hospitalisation Details'!$A:$K,6,FALSE)</f>
        <v>8703.4599999999991</v>
      </c>
      <c r="L1266" t="str">
        <f>VLOOKUP($A1266,'Hospitalisation Details'!$A:$K,7,FALSE)</f>
        <v>tier - 3</v>
      </c>
      <c r="M1266" t="str">
        <f>VLOOKUP($A1266,'Hospitalisation Details'!$A:$K,8,FALSE)</f>
        <v>tier - 3</v>
      </c>
      <c r="N1266" t="str">
        <f>VLOOKUP($A1266,'Hospitalisation Details'!$A:$K,9,FALSE)</f>
        <v>R1011</v>
      </c>
      <c r="O1266">
        <f>VLOOKUP($A1266,'Hospitalisation Details'!$A:$K,10,FALSE)</f>
        <v>26840</v>
      </c>
      <c r="P1266">
        <f>VLOOKUP($A1266,'Hospitalisation Details'!$A:$K,11,FALSE)</f>
        <v>49</v>
      </c>
      <c r="Q1266" t="str">
        <f>VLOOKUP($A1266,'Customer Names'!$A:$E,4,FALSE)</f>
        <v xml:space="preserve"> Javier</v>
      </c>
    </row>
    <row r="1267" spans="1:17" x14ac:dyDescent="0.25">
      <c r="A1267" s="23" t="s">
        <v>1105</v>
      </c>
      <c r="B1267" s="48">
        <f>VLOOKUP($A1267,'Medical Examinations'!$A:$J,2,FALSE)</f>
        <v>26.63</v>
      </c>
      <c r="C1267" s="48">
        <f>VLOOKUP($A1267,'Medical Examinations'!$A:$J,3,FALSE)</f>
        <v>5.7</v>
      </c>
      <c r="D1267" s="23" t="str">
        <f>VLOOKUP($A1267,'Medical Examinations'!$A:$J,4,FALSE)</f>
        <v>No</v>
      </c>
      <c r="E1267" s="23" t="str">
        <f>VLOOKUP($A1267,'Medical Examinations'!$A:$J,5,FALSE)</f>
        <v>No</v>
      </c>
      <c r="F1267" s="23" t="str">
        <f>VLOOKUP($A1267,'Medical Examinations'!$A:$J,6,FALSE)</f>
        <v>No</v>
      </c>
      <c r="G1267" s="23">
        <f>VLOOKUP($A1267,'Medical Examinations'!$A:$J,7,FALSE)</f>
        <v>0</v>
      </c>
      <c r="H1267" s="23" t="str">
        <f>VLOOKUP($A1267,'Medical Examinations'!$A:$J,8,FALSE)</f>
        <v>No</v>
      </c>
      <c r="I1267" s="23" t="str">
        <f>VLOOKUP($A1267,'Medical Examinations'!$A:$J,9,FALSE)</f>
        <v>Overweight</v>
      </c>
      <c r="J1267" s="23" t="str">
        <f>VLOOKUP($A1267,'Medical Examinations'!$A:$J,10,FALSE)</f>
        <v>Prediabetes</v>
      </c>
      <c r="K1267">
        <f>VLOOKUP($A1267,'Hospitalisation Details'!$A:$K,6,FALSE)</f>
        <v>8701.84</v>
      </c>
      <c r="L1267" t="str">
        <f>VLOOKUP($A1267,'Hospitalisation Details'!$A:$K,7,FALSE)</f>
        <v>tier - 2</v>
      </c>
      <c r="M1267" t="str">
        <f>VLOOKUP($A1267,'Hospitalisation Details'!$A:$K,8,FALSE)</f>
        <v>tier - 3</v>
      </c>
      <c r="N1267" t="str">
        <f>VLOOKUP($A1267,'Hospitalisation Details'!$A:$K,9,FALSE)</f>
        <v>R1021</v>
      </c>
      <c r="O1267">
        <f>VLOOKUP($A1267,'Hospitalisation Details'!$A:$K,10,FALSE)</f>
        <v>29522</v>
      </c>
      <c r="P1267">
        <f>VLOOKUP($A1267,'Hospitalisation Details'!$A:$K,11,FALSE)</f>
        <v>42</v>
      </c>
      <c r="Q1267" t="str">
        <f>VLOOKUP($A1267,'Customer Names'!$A:$E,4,FALSE)</f>
        <v xml:space="preserve"> Matt</v>
      </c>
    </row>
    <row r="1268" spans="1:17" x14ac:dyDescent="0.25">
      <c r="A1268" s="26" t="s">
        <v>1104</v>
      </c>
      <c r="B1268" s="47">
        <f>VLOOKUP($A1268,'Medical Examinations'!$A:$J,2,FALSE)</f>
        <v>22.515000000000001</v>
      </c>
      <c r="C1268" s="47">
        <f>VLOOKUP($A1268,'Medical Examinations'!$A:$J,3,FALSE)</f>
        <v>11.18</v>
      </c>
      <c r="D1268" s="26" t="str">
        <f>VLOOKUP($A1268,'Medical Examinations'!$A:$J,4,FALSE)</f>
        <v>No</v>
      </c>
      <c r="E1268" s="26" t="str">
        <f>VLOOKUP($A1268,'Medical Examinations'!$A:$J,5,FALSE)</f>
        <v>No</v>
      </c>
      <c r="F1268" s="26" t="str">
        <f>VLOOKUP($A1268,'Medical Examinations'!$A:$J,6,FALSE)</f>
        <v>No</v>
      </c>
      <c r="G1268" s="26">
        <f>VLOOKUP($A1268,'Medical Examinations'!$A:$J,7,FALSE)</f>
        <v>2</v>
      </c>
      <c r="H1268" s="26" t="str">
        <f>VLOOKUP($A1268,'Medical Examinations'!$A:$J,8,FALSE)</f>
        <v>No</v>
      </c>
      <c r="I1268" s="26" t="str">
        <f>VLOOKUP($A1268,'Medical Examinations'!$A:$J,9,FALSE)</f>
        <v>Normal Weight</v>
      </c>
      <c r="J1268" s="26" t="str">
        <f>VLOOKUP($A1268,'Medical Examinations'!$A:$J,10,FALSE)</f>
        <v>Diabetes</v>
      </c>
      <c r="K1268">
        <f>VLOOKUP($A1268,'Hospitalisation Details'!$A:$K,6,FALSE)</f>
        <v>8688.86</v>
      </c>
      <c r="L1268" t="str">
        <f>VLOOKUP($A1268,'Hospitalisation Details'!$A:$K,7,FALSE)</f>
        <v>tier - 2</v>
      </c>
      <c r="M1268" t="str">
        <f>VLOOKUP($A1268,'Hospitalisation Details'!$A:$K,8,FALSE)</f>
        <v>tier - 1</v>
      </c>
      <c r="N1268" t="str">
        <f>VLOOKUP($A1268,'Hospitalisation Details'!$A:$K,9,FALSE)</f>
        <v>R1017</v>
      </c>
      <c r="O1268">
        <f>VLOOKUP($A1268,'Hospitalisation Details'!$A:$K,10,FALSE)</f>
        <v>26948</v>
      </c>
      <c r="P1268">
        <f>VLOOKUP($A1268,'Hospitalisation Details'!$A:$K,11,FALSE)</f>
        <v>49</v>
      </c>
      <c r="Q1268" t="str">
        <f>VLOOKUP($A1268,'Customer Names'!$A:$E,4,FALSE)</f>
        <v xml:space="preserve"> Thomas S</v>
      </c>
    </row>
    <row r="1269" spans="1:17" x14ac:dyDescent="0.25">
      <c r="A1269" s="23" t="s">
        <v>1103</v>
      </c>
      <c r="B1269" s="48">
        <f>VLOOKUP($A1269,'Medical Examinations'!$A:$J,2,FALSE)</f>
        <v>36.575000000000003</v>
      </c>
      <c r="C1269" s="48">
        <f>VLOOKUP($A1269,'Medical Examinations'!$A:$J,3,FALSE)</f>
        <v>10.98</v>
      </c>
      <c r="D1269" s="23" t="str">
        <f>VLOOKUP($A1269,'Medical Examinations'!$A:$J,4,FALSE)</f>
        <v>No</v>
      </c>
      <c r="E1269" s="23" t="str">
        <f>VLOOKUP($A1269,'Medical Examinations'!$A:$J,5,FALSE)</f>
        <v>No</v>
      </c>
      <c r="F1269" s="23" t="str">
        <f>VLOOKUP($A1269,'Medical Examinations'!$A:$J,6,FALSE)</f>
        <v>No</v>
      </c>
      <c r="G1269" s="23">
        <f>VLOOKUP($A1269,'Medical Examinations'!$A:$J,7,FALSE)</f>
        <v>0</v>
      </c>
      <c r="H1269" s="23" t="str">
        <f>VLOOKUP($A1269,'Medical Examinations'!$A:$J,8,FALSE)</f>
        <v>No</v>
      </c>
      <c r="I1269" s="23" t="str">
        <f>VLOOKUP($A1269,'Medical Examinations'!$A:$J,9,FALSE)</f>
        <v>Obesity</v>
      </c>
      <c r="J1269" s="23" t="str">
        <f>VLOOKUP($A1269,'Medical Examinations'!$A:$J,10,FALSE)</f>
        <v>Diabetes</v>
      </c>
      <c r="K1269">
        <f>VLOOKUP($A1269,'Hospitalisation Details'!$A:$K,6,FALSE)</f>
        <v>8671.19</v>
      </c>
      <c r="L1269" t="str">
        <f>VLOOKUP($A1269,'Hospitalisation Details'!$A:$K,7,FALSE)</f>
        <v>tier - 2</v>
      </c>
      <c r="M1269" t="str">
        <f>VLOOKUP($A1269,'Hospitalisation Details'!$A:$K,8,FALSE)</f>
        <v>tier - 1</v>
      </c>
      <c r="N1269" t="str">
        <f>VLOOKUP($A1269,'Hospitalisation Details'!$A:$K,9,FALSE)</f>
        <v>R1012</v>
      </c>
      <c r="O1269">
        <f>VLOOKUP($A1269,'Hospitalisation Details'!$A:$K,10,FALSE)</f>
        <v>27257</v>
      </c>
      <c r="P1269">
        <f>VLOOKUP($A1269,'Hospitalisation Details'!$A:$K,11,FALSE)</f>
        <v>48</v>
      </c>
      <c r="Q1269" t="str">
        <f>VLOOKUP($A1269,'Customer Names'!$A:$E,4,FALSE)</f>
        <v xml:space="preserve"> Martha Patricia</v>
      </c>
    </row>
    <row r="1270" spans="1:17" x14ac:dyDescent="0.25">
      <c r="A1270" s="26" t="s">
        <v>1102</v>
      </c>
      <c r="B1270" s="47">
        <f>VLOOKUP($A1270,'Medical Examinations'!$A:$J,2,FALSE)</f>
        <v>23.66</v>
      </c>
      <c r="C1270" s="47">
        <f>VLOOKUP($A1270,'Medical Examinations'!$A:$J,3,FALSE)</f>
        <v>5.1100000000000003</v>
      </c>
      <c r="D1270" s="26" t="str">
        <f>VLOOKUP($A1270,'Medical Examinations'!$A:$J,4,FALSE)</f>
        <v>yes</v>
      </c>
      <c r="E1270" s="26" t="str">
        <f>VLOOKUP($A1270,'Medical Examinations'!$A:$J,5,FALSE)</f>
        <v>No</v>
      </c>
      <c r="F1270" s="26" t="str">
        <f>VLOOKUP($A1270,'Medical Examinations'!$A:$J,6,FALSE)</f>
        <v>Yes</v>
      </c>
      <c r="G1270" s="26">
        <f>VLOOKUP($A1270,'Medical Examinations'!$A:$J,7,FALSE)</f>
        <v>1</v>
      </c>
      <c r="H1270" s="26" t="str">
        <f>VLOOKUP($A1270,'Medical Examinations'!$A:$J,8,FALSE)</f>
        <v>No</v>
      </c>
      <c r="I1270" s="26" t="str">
        <f>VLOOKUP($A1270,'Medical Examinations'!$A:$J,9,FALSE)</f>
        <v>Normal Weight</v>
      </c>
      <c r="J1270" s="26" t="str">
        <f>VLOOKUP($A1270,'Medical Examinations'!$A:$J,10,FALSE)</f>
        <v>Normal</v>
      </c>
      <c r="K1270">
        <f>VLOOKUP($A1270,'Hospitalisation Details'!$A:$K,6,FALSE)</f>
        <v>8665.14</v>
      </c>
      <c r="L1270" t="str">
        <f>VLOOKUP($A1270,'Hospitalisation Details'!$A:$K,7,FALSE)</f>
        <v>tier - 2</v>
      </c>
      <c r="M1270" t="str">
        <f>VLOOKUP($A1270,'Hospitalisation Details'!$A:$K,8,FALSE)</f>
        <v>tier - 3</v>
      </c>
      <c r="N1270" t="str">
        <f>VLOOKUP($A1270,'Hospitalisation Details'!$A:$K,9,FALSE)</f>
        <v>R1013</v>
      </c>
      <c r="O1270">
        <f>VLOOKUP($A1270,'Hospitalisation Details'!$A:$K,10,FALSE)</f>
        <v>25425</v>
      </c>
      <c r="P1270">
        <f>VLOOKUP($A1270,'Hospitalisation Details'!$A:$K,11,FALSE)</f>
        <v>53</v>
      </c>
      <c r="Q1270" t="str">
        <f>VLOOKUP($A1270,'Customer Names'!$A:$E,4,FALSE)</f>
        <v xml:space="preserve"> Alicia</v>
      </c>
    </row>
    <row r="1271" spans="1:17" x14ac:dyDescent="0.25">
      <c r="A1271" s="23" t="s">
        <v>1101</v>
      </c>
      <c r="B1271" s="48">
        <f>VLOOKUP($A1271,'Medical Examinations'!$A:$J,2,FALSE)</f>
        <v>18.62</v>
      </c>
      <c r="C1271" s="48">
        <f>VLOOKUP($A1271,'Medical Examinations'!$A:$J,3,FALSE)</f>
        <v>10.24</v>
      </c>
      <c r="D1271" s="23" t="str">
        <f>VLOOKUP($A1271,'Medical Examinations'!$A:$J,4,FALSE)</f>
        <v>No</v>
      </c>
      <c r="E1271" s="23" t="str">
        <f>VLOOKUP($A1271,'Medical Examinations'!$A:$J,5,FALSE)</f>
        <v>No</v>
      </c>
      <c r="F1271" s="23" t="str">
        <f>VLOOKUP($A1271,'Medical Examinations'!$A:$J,6,FALSE)</f>
        <v>No</v>
      </c>
      <c r="G1271" s="23">
        <f>VLOOKUP($A1271,'Medical Examinations'!$A:$J,7,FALSE)</f>
        <v>0</v>
      </c>
      <c r="H1271" s="23" t="str">
        <f>VLOOKUP($A1271,'Medical Examinations'!$A:$J,8,FALSE)</f>
        <v>No</v>
      </c>
      <c r="I1271" s="23" t="str">
        <f>VLOOKUP($A1271,'Medical Examinations'!$A:$J,9,FALSE)</f>
        <v>Normal Weight</v>
      </c>
      <c r="J1271" s="23" t="str">
        <f>VLOOKUP($A1271,'Medical Examinations'!$A:$J,10,FALSE)</f>
        <v>Diabetes</v>
      </c>
      <c r="K1271">
        <f>VLOOKUP($A1271,'Hospitalisation Details'!$A:$K,6,FALSE)</f>
        <v>8665.09</v>
      </c>
      <c r="L1271" t="str">
        <f>VLOOKUP($A1271,'Hospitalisation Details'!$A:$K,7,FALSE)</f>
        <v>tier - 3</v>
      </c>
      <c r="M1271" t="str">
        <f>VLOOKUP($A1271,'Hospitalisation Details'!$A:$K,8,FALSE)</f>
        <v>tier - 2</v>
      </c>
      <c r="N1271" t="str">
        <f>VLOOKUP($A1271,'Hospitalisation Details'!$A:$K,9,FALSE)</f>
        <v>R1012</v>
      </c>
      <c r="O1271">
        <f>VLOOKUP($A1271,'Hospitalisation Details'!$A:$K,10,FALSE)</f>
        <v>24036</v>
      </c>
      <c r="P1271">
        <f>VLOOKUP($A1271,'Hospitalisation Details'!$A:$K,11,FALSE)</f>
        <v>57</v>
      </c>
      <c r="Q1271" t="str">
        <f>VLOOKUP($A1271,'Customer Names'!$A:$E,4,FALSE)</f>
        <v xml:space="preserve"> Jennifer V.</v>
      </c>
    </row>
    <row r="1272" spans="1:17" x14ac:dyDescent="0.25">
      <c r="A1272" s="26" t="s">
        <v>1100</v>
      </c>
      <c r="B1272" s="47">
        <f>VLOOKUP($A1272,'Medical Examinations'!$A:$J,2,FALSE)</f>
        <v>19.190000000000001</v>
      </c>
      <c r="C1272" s="47">
        <f>VLOOKUP($A1272,'Medical Examinations'!$A:$J,3,FALSE)</f>
        <v>7.71</v>
      </c>
      <c r="D1272" s="26" t="str">
        <f>VLOOKUP($A1272,'Medical Examinations'!$A:$J,4,FALSE)</f>
        <v>yes</v>
      </c>
      <c r="E1272" s="26" t="str">
        <f>VLOOKUP($A1272,'Medical Examinations'!$A:$J,5,FALSE)</f>
        <v>No</v>
      </c>
      <c r="F1272" s="26" t="str">
        <f>VLOOKUP($A1272,'Medical Examinations'!$A:$J,6,FALSE)</f>
        <v>No</v>
      </c>
      <c r="G1272" s="26">
        <f>VLOOKUP($A1272,'Medical Examinations'!$A:$J,7,FALSE)</f>
        <v>1</v>
      </c>
      <c r="H1272" s="26" t="str">
        <f>VLOOKUP($A1272,'Medical Examinations'!$A:$J,8,FALSE)</f>
        <v>No</v>
      </c>
      <c r="I1272" s="26" t="str">
        <f>VLOOKUP($A1272,'Medical Examinations'!$A:$J,9,FALSE)</f>
        <v>Normal Weight</v>
      </c>
      <c r="J1272" s="26" t="str">
        <f>VLOOKUP($A1272,'Medical Examinations'!$A:$J,10,FALSE)</f>
        <v>Diabetes</v>
      </c>
      <c r="K1272">
        <f>VLOOKUP($A1272,'Hospitalisation Details'!$A:$K,6,FALSE)</f>
        <v>8627.5400000000009</v>
      </c>
      <c r="L1272" t="str">
        <f>VLOOKUP($A1272,'Hospitalisation Details'!$A:$K,7,FALSE)</f>
        <v>tier - 2</v>
      </c>
      <c r="M1272" t="str">
        <f>VLOOKUP($A1272,'Hospitalisation Details'!$A:$K,8,FALSE)</f>
        <v>tier - 2</v>
      </c>
      <c r="N1272" t="str">
        <f>VLOOKUP($A1272,'Hospitalisation Details'!$A:$K,9,FALSE)</f>
        <v>R1017</v>
      </c>
      <c r="O1272">
        <f>VLOOKUP($A1272,'Hospitalisation Details'!$A:$K,10,FALSE)</f>
        <v>27609</v>
      </c>
      <c r="P1272">
        <f>VLOOKUP($A1272,'Hospitalisation Details'!$A:$K,11,FALSE)</f>
        <v>47</v>
      </c>
      <c r="Q1272" t="str">
        <f>VLOOKUP($A1272,'Customer Names'!$A:$E,4,FALSE)</f>
        <v xml:space="preserve"> Michael W.</v>
      </c>
    </row>
    <row r="1273" spans="1:17" x14ac:dyDescent="0.25">
      <c r="A1273" s="23" t="s">
        <v>1099</v>
      </c>
      <c r="B1273" s="48">
        <f>VLOOKUP($A1273,'Medical Examinations'!$A:$J,2,FALSE)</f>
        <v>27.5</v>
      </c>
      <c r="C1273" s="48">
        <f>VLOOKUP($A1273,'Medical Examinations'!$A:$J,3,FALSE)</f>
        <v>6.03</v>
      </c>
      <c r="D1273" s="23" t="str">
        <f>VLOOKUP($A1273,'Medical Examinations'!$A:$J,4,FALSE)</f>
        <v>No</v>
      </c>
      <c r="E1273" s="23" t="str">
        <f>VLOOKUP($A1273,'Medical Examinations'!$A:$J,5,FALSE)</f>
        <v>No</v>
      </c>
      <c r="F1273" s="23" t="str">
        <f>VLOOKUP($A1273,'Medical Examinations'!$A:$J,6,FALSE)</f>
        <v>No</v>
      </c>
      <c r="G1273" s="23">
        <f>VLOOKUP($A1273,'Medical Examinations'!$A:$J,7,FALSE)</f>
        <v>0</v>
      </c>
      <c r="H1273" s="23" t="str">
        <f>VLOOKUP($A1273,'Medical Examinations'!$A:$J,8,FALSE)</f>
        <v>No</v>
      </c>
      <c r="I1273" s="23" t="str">
        <f>VLOOKUP($A1273,'Medical Examinations'!$A:$J,9,FALSE)</f>
        <v>Overweight</v>
      </c>
      <c r="J1273" s="23" t="str">
        <f>VLOOKUP($A1273,'Medical Examinations'!$A:$J,10,FALSE)</f>
        <v>Prediabetes</v>
      </c>
      <c r="K1273">
        <f>VLOOKUP($A1273,'Hospitalisation Details'!$A:$K,6,FALSE)</f>
        <v>8615.2999999999993</v>
      </c>
      <c r="L1273" t="str">
        <f>VLOOKUP($A1273,'Hospitalisation Details'!$A:$K,7,FALSE)</f>
        <v>tier - 2</v>
      </c>
      <c r="M1273" t="str">
        <f>VLOOKUP($A1273,'Hospitalisation Details'!$A:$K,8,FALSE)</f>
        <v>tier - 3</v>
      </c>
      <c r="N1273" t="str">
        <f>VLOOKUP($A1273,'Hospitalisation Details'!$A:$K,9,FALSE)</f>
        <v>R1011</v>
      </c>
      <c r="O1273">
        <f>VLOOKUP($A1273,'Hospitalisation Details'!$A:$K,10,FALSE)</f>
        <v>28370</v>
      </c>
      <c r="P1273">
        <f>VLOOKUP($A1273,'Hospitalisation Details'!$A:$K,11,FALSE)</f>
        <v>45</v>
      </c>
      <c r="Q1273" t="str">
        <f>VLOOKUP($A1273,'Customer Names'!$A:$E,4,FALSE)</f>
        <v xml:space="preserve"> Eddie C</v>
      </c>
    </row>
    <row r="1274" spans="1:17" x14ac:dyDescent="0.25">
      <c r="A1274" s="26" t="s">
        <v>1098</v>
      </c>
      <c r="B1274" s="47">
        <f>VLOOKUP($A1274,'Medical Examinations'!$A:$J,2,FALSE)</f>
        <v>27.36</v>
      </c>
      <c r="C1274" s="47">
        <f>VLOOKUP($A1274,'Medical Examinations'!$A:$J,3,FALSE)</f>
        <v>5.96</v>
      </c>
      <c r="D1274" s="26" t="str">
        <f>VLOOKUP($A1274,'Medical Examinations'!$A:$J,4,FALSE)</f>
        <v>No</v>
      </c>
      <c r="E1274" s="26" t="str">
        <f>VLOOKUP($A1274,'Medical Examinations'!$A:$J,5,FALSE)</f>
        <v>No</v>
      </c>
      <c r="F1274" s="26" t="str">
        <f>VLOOKUP($A1274,'Medical Examinations'!$A:$J,6,FALSE)</f>
        <v>Yes</v>
      </c>
      <c r="G1274" s="26">
        <f>VLOOKUP($A1274,'Medical Examinations'!$A:$J,7,FALSE)</f>
        <v>1</v>
      </c>
      <c r="H1274" s="26" t="str">
        <f>VLOOKUP($A1274,'Medical Examinations'!$A:$J,8,FALSE)</f>
        <v>No</v>
      </c>
      <c r="I1274" s="26" t="str">
        <f>VLOOKUP($A1274,'Medical Examinations'!$A:$J,9,FALSE)</f>
        <v>Overweight</v>
      </c>
      <c r="J1274" s="26" t="str">
        <f>VLOOKUP($A1274,'Medical Examinations'!$A:$J,10,FALSE)</f>
        <v>Prediabetes</v>
      </c>
      <c r="K1274">
        <f>VLOOKUP($A1274,'Hospitalisation Details'!$A:$K,6,FALSE)</f>
        <v>8606.2199999999993</v>
      </c>
      <c r="L1274" t="str">
        <f>VLOOKUP($A1274,'Hospitalisation Details'!$A:$K,7,FALSE)</f>
        <v>tier - 1</v>
      </c>
      <c r="M1274" t="str">
        <f>VLOOKUP($A1274,'Hospitalisation Details'!$A:$K,8,FALSE)</f>
        <v>tier - 2</v>
      </c>
      <c r="N1274" t="str">
        <f>VLOOKUP($A1274,'Hospitalisation Details'!$A:$K,9,FALSE)</f>
        <v>R1014</v>
      </c>
      <c r="O1274">
        <f>VLOOKUP($A1274,'Hospitalisation Details'!$A:$K,10,FALSE)</f>
        <v>29053</v>
      </c>
      <c r="P1274">
        <f>VLOOKUP($A1274,'Hospitalisation Details'!$A:$K,11,FALSE)</f>
        <v>43</v>
      </c>
      <c r="Q1274" t="str">
        <f>VLOOKUP($A1274,'Customer Names'!$A:$E,4,FALSE)</f>
        <v xml:space="preserve"> Maxime M</v>
      </c>
    </row>
    <row r="1275" spans="1:17" x14ac:dyDescent="0.25">
      <c r="A1275" s="23" t="s">
        <v>1097</v>
      </c>
      <c r="B1275" s="48">
        <f>VLOOKUP($A1275,'Medical Examinations'!$A:$J,2,FALSE)</f>
        <v>20.350000000000001</v>
      </c>
      <c r="C1275" s="48">
        <f>VLOOKUP($A1275,'Medical Examinations'!$A:$J,3,FALSE)</f>
        <v>4.16</v>
      </c>
      <c r="D1275" s="23" t="str">
        <f>VLOOKUP($A1275,'Medical Examinations'!$A:$J,4,FALSE)</f>
        <v>No</v>
      </c>
      <c r="E1275" s="23" t="str">
        <f>VLOOKUP($A1275,'Medical Examinations'!$A:$J,5,FALSE)</f>
        <v>No</v>
      </c>
      <c r="F1275" s="23" t="str">
        <f>VLOOKUP($A1275,'Medical Examinations'!$A:$J,6,FALSE)</f>
        <v>No</v>
      </c>
      <c r="G1275" s="23">
        <f>VLOOKUP($A1275,'Medical Examinations'!$A:$J,7,FALSE)</f>
        <v>0</v>
      </c>
      <c r="H1275" s="23" t="str">
        <f>VLOOKUP($A1275,'Medical Examinations'!$A:$J,8,FALSE)</f>
        <v>No</v>
      </c>
      <c r="I1275" s="23" t="str">
        <f>VLOOKUP($A1275,'Medical Examinations'!$A:$J,9,FALSE)</f>
        <v>Normal Weight</v>
      </c>
      <c r="J1275" s="23" t="str">
        <f>VLOOKUP($A1275,'Medical Examinations'!$A:$J,10,FALSE)</f>
        <v>Normal</v>
      </c>
      <c r="K1275">
        <f>VLOOKUP($A1275,'Hospitalisation Details'!$A:$K,6,FALSE)</f>
        <v>8605.36</v>
      </c>
      <c r="L1275" t="str">
        <f>VLOOKUP($A1275,'Hospitalisation Details'!$A:$K,7,FALSE)</f>
        <v>tier - 2</v>
      </c>
      <c r="M1275" t="str">
        <f>VLOOKUP($A1275,'Hospitalisation Details'!$A:$K,8,FALSE)</f>
        <v>tier - 2</v>
      </c>
      <c r="N1275" t="str">
        <f>VLOOKUP($A1275,'Hospitalisation Details'!$A:$K,9,FALSE)</f>
        <v>R1013</v>
      </c>
      <c r="O1275">
        <f>VLOOKUP($A1275,'Hospitalisation Details'!$A:$K,10,FALSE)</f>
        <v>28413</v>
      </c>
      <c r="P1275">
        <f>VLOOKUP($A1275,'Hospitalisation Details'!$A:$K,11,FALSE)</f>
        <v>45</v>
      </c>
      <c r="Q1275" t="str">
        <f>VLOOKUP($A1275,'Customer Names'!$A:$E,4,FALSE)</f>
        <v xml:space="preserve"> Mark D</v>
      </c>
    </row>
    <row r="1276" spans="1:17" x14ac:dyDescent="0.25">
      <c r="A1276" s="26" t="s">
        <v>1096</v>
      </c>
      <c r="B1276" s="47">
        <f>VLOOKUP($A1276,'Medical Examinations'!$A:$J,2,FALSE)</f>
        <v>24.035</v>
      </c>
      <c r="C1276" s="47">
        <f>VLOOKUP($A1276,'Medical Examinations'!$A:$J,3,FALSE)</f>
        <v>6.11</v>
      </c>
      <c r="D1276" s="26" t="str">
        <f>VLOOKUP($A1276,'Medical Examinations'!$A:$J,4,FALSE)</f>
        <v>No</v>
      </c>
      <c r="E1276" s="26" t="str">
        <f>VLOOKUP($A1276,'Medical Examinations'!$A:$J,5,FALSE)</f>
        <v>No</v>
      </c>
      <c r="F1276" s="26" t="str">
        <f>VLOOKUP($A1276,'Medical Examinations'!$A:$J,6,FALSE)</f>
        <v>No</v>
      </c>
      <c r="G1276" s="26">
        <f>VLOOKUP($A1276,'Medical Examinations'!$A:$J,7,FALSE)</f>
        <v>0</v>
      </c>
      <c r="H1276" s="26" t="str">
        <f>VLOOKUP($A1276,'Medical Examinations'!$A:$J,8,FALSE)</f>
        <v>No</v>
      </c>
      <c r="I1276" s="26" t="str">
        <f>VLOOKUP($A1276,'Medical Examinations'!$A:$J,9,FALSE)</f>
        <v>Normal Weight</v>
      </c>
      <c r="J1276" s="26" t="str">
        <f>VLOOKUP($A1276,'Medical Examinations'!$A:$J,10,FALSE)</f>
        <v>Prediabetes</v>
      </c>
      <c r="K1276">
        <f>VLOOKUP($A1276,'Hospitalisation Details'!$A:$K,6,FALSE)</f>
        <v>8604.48</v>
      </c>
      <c r="L1276" t="str">
        <f>VLOOKUP($A1276,'Hospitalisation Details'!$A:$K,7,FALSE)</f>
        <v>tier - 3</v>
      </c>
      <c r="M1276" t="str">
        <f>VLOOKUP($A1276,'Hospitalisation Details'!$A:$K,8,FALSE)</f>
        <v>tier - 2</v>
      </c>
      <c r="N1276" t="str">
        <f>VLOOKUP($A1276,'Hospitalisation Details'!$A:$K,9,FALSE)</f>
        <v>R1016</v>
      </c>
      <c r="O1276">
        <f>VLOOKUP($A1276,'Hospitalisation Details'!$A:$K,10,FALSE)</f>
        <v>28441</v>
      </c>
      <c r="P1276">
        <f>VLOOKUP($A1276,'Hospitalisation Details'!$A:$K,11,FALSE)</f>
        <v>45</v>
      </c>
      <c r="Q1276" t="str">
        <f>VLOOKUP($A1276,'Customer Names'!$A:$E,4,FALSE)</f>
        <v xml:space="preserve"> Adam</v>
      </c>
    </row>
    <row r="1277" spans="1:17" x14ac:dyDescent="0.25">
      <c r="A1277" s="23" t="s">
        <v>1095</v>
      </c>
      <c r="B1277" s="48">
        <f>VLOOKUP($A1277,'Medical Examinations'!$A:$J,2,FALSE)</f>
        <v>23.56</v>
      </c>
      <c r="C1277" s="48">
        <f>VLOOKUP($A1277,'Medical Examinations'!$A:$J,3,FALSE)</f>
        <v>5.97</v>
      </c>
      <c r="D1277" s="23" t="str">
        <f>VLOOKUP($A1277,'Medical Examinations'!$A:$J,4,FALSE)</f>
        <v>No</v>
      </c>
      <c r="E1277" s="23" t="str">
        <f>VLOOKUP($A1277,'Medical Examinations'!$A:$J,5,FALSE)</f>
        <v>No</v>
      </c>
      <c r="F1277" s="23" t="str">
        <f>VLOOKUP($A1277,'Medical Examinations'!$A:$J,6,FALSE)</f>
        <v>No</v>
      </c>
      <c r="G1277" s="23">
        <f>VLOOKUP($A1277,'Medical Examinations'!$A:$J,7,FALSE)</f>
        <v>0</v>
      </c>
      <c r="H1277" s="23" t="str">
        <f>VLOOKUP($A1277,'Medical Examinations'!$A:$J,8,FALSE)</f>
        <v>No</v>
      </c>
      <c r="I1277" s="23" t="str">
        <f>VLOOKUP($A1277,'Medical Examinations'!$A:$J,9,FALSE)</f>
        <v>Normal Weight</v>
      </c>
      <c r="J1277" s="23" t="str">
        <f>VLOOKUP($A1277,'Medical Examinations'!$A:$J,10,FALSE)</f>
        <v>Prediabetes</v>
      </c>
      <c r="K1277">
        <f>VLOOKUP($A1277,'Hospitalisation Details'!$A:$K,6,FALSE)</f>
        <v>8603.82</v>
      </c>
      <c r="L1277" t="str">
        <f>VLOOKUP($A1277,'Hospitalisation Details'!$A:$K,7,FALSE)</f>
        <v>tier - 2</v>
      </c>
      <c r="M1277" t="str">
        <f>VLOOKUP($A1277,'Hospitalisation Details'!$A:$K,8,FALSE)</f>
        <v>tier - 1</v>
      </c>
      <c r="N1277" t="str">
        <f>VLOOKUP($A1277,'Hospitalisation Details'!$A:$K,9,FALSE)</f>
        <v>R1019</v>
      </c>
      <c r="O1277">
        <f>VLOOKUP($A1277,'Hospitalisation Details'!$A:$K,10,FALSE)</f>
        <v>28392</v>
      </c>
      <c r="P1277">
        <f>VLOOKUP($A1277,'Hospitalisation Details'!$A:$K,11,FALSE)</f>
        <v>45</v>
      </c>
      <c r="Q1277" t="str">
        <f>VLOOKUP($A1277,'Customer Names'!$A:$E,4,FALSE)</f>
        <v xml:space="preserve"> Justin M</v>
      </c>
    </row>
    <row r="1278" spans="1:17" x14ac:dyDescent="0.25">
      <c r="A1278" s="26" t="s">
        <v>1094</v>
      </c>
      <c r="B1278" s="47">
        <f>VLOOKUP($A1278,'Medical Examinations'!$A:$J,2,FALSE)</f>
        <v>27.17</v>
      </c>
      <c r="C1278" s="47">
        <f>VLOOKUP($A1278,'Medical Examinations'!$A:$J,3,FALSE)</f>
        <v>10.81</v>
      </c>
      <c r="D1278" s="26" t="str">
        <f>VLOOKUP($A1278,'Medical Examinations'!$A:$J,4,FALSE)</f>
        <v>No</v>
      </c>
      <c r="E1278" s="26" t="str">
        <f>VLOOKUP($A1278,'Medical Examinations'!$A:$J,5,FALSE)</f>
        <v>No</v>
      </c>
      <c r="F1278" s="26" t="str">
        <f>VLOOKUP($A1278,'Medical Examinations'!$A:$J,6,FALSE)</f>
        <v>No</v>
      </c>
      <c r="G1278" s="26">
        <f>VLOOKUP($A1278,'Medical Examinations'!$A:$J,7,FALSE)</f>
        <v>2</v>
      </c>
      <c r="H1278" s="26" t="str">
        <f>VLOOKUP($A1278,'Medical Examinations'!$A:$J,8,FALSE)</f>
        <v>No</v>
      </c>
      <c r="I1278" s="26" t="str">
        <f>VLOOKUP($A1278,'Medical Examinations'!$A:$J,9,FALSE)</f>
        <v>Overweight</v>
      </c>
      <c r="J1278" s="26" t="str">
        <f>VLOOKUP($A1278,'Medical Examinations'!$A:$J,10,FALSE)</f>
        <v>Diabetes</v>
      </c>
      <c r="K1278">
        <f>VLOOKUP($A1278,'Hospitalisation Details'!$A:$K,6,FALSE)</f>
        <v>8601.33</v>
      </c>
      <c r="L1278" t="str">
        <f>VLOOKUP($A1278,'Hospitalisation Details'!$A:$K,7,FALSE)</f>
        <v>tier - 2</v>
      </c>
      <c r="M1278" t="str">
        <f>VLOOKUP($A1278,'Hospitalisation Details'!$A:$K,8,FALSE)</f>
        <v>tier - 1</v>
      </c>
      <c r="N1278" t="str">
        <f>VLOOKUP($A1278,'Hospitalisation Details'!$A:$K,9,FALSE)</f>
        <v>R1013</v>
      </c>
      <c r="O1278">
        <f>VLOOKUP($A1278,'Hospitalisation Details'!$A:$K,10,FALSE)</f>
        <v>26856</v>
      </c>
      <c r="P1278">
        <f>VLOOKUP($A1278,'Hospitalisation Details'!$A:$K,11,FALSE)</f>
        <v>49</v>
      </c>
      <c r="Q1278" t="str">
        <f>VLOOKUP($A1278,'Customer Names'!$A:$E,4,FALSE)</f>
        <v xml:space="preserve"> Svetlana V.</v>
      </c>
    </row>
    <row r="1279" spans="1:17" x14ac:dyDescent="0.25">
      <c r="A1279" s="23" t="s">
        <v>1093</v>
      </c>
      <c r="B1279" s="48">
        <f>VLOOKUP($A1279,'Medical Examinations'!$A:$J,2,FALSE)</f>
        <v>34.32</v>
      </c>
      <c r="C1279" s="48">
        <f>VLOOKUP($A1279,'Medical Examinations'!$A:$J,3,FALSE)</f>
        <v>5.7</v>
      </c>
      <c r="D1279" s="23" t="str">
        <f>VLOOKUP($A1279,'Medical Examinations'!$A:$J,4,FALSE)</f>
        <v>yes</v>
      </c>
      <c r="E1279" s="23" t="str">
        <f>VLOOKUP($A1279,'Medical Examinations'!$A:$J,5,FALSE)</f>
        <v>No</v>
      </c>
      <c r="F1279" s="23" t="str">
        <f>VLOOKUP($A1279,'Medical Examinations'!$A:$J,6,FALSE)</f>
        <v>Yes</v>
      </c>
      <c r="G1279" s="23">
        <f>VLOOKUP($A1279,'Medical Examinations'!$A:$J,7,FALSE)</f>
        <v>1</v>
      </c>
      <c r="H1279" s="23" t="str">
        <f>VLOOKUP($A1279,'Medical Examinations'!$A:$J,8,FALSE)</f>
        <v>No</v>
      </c>
      <c r="I1279" s="23" t="str">
        <f>VLOOKUP($A1279,'Medical Examinations'!$A:$J,9,FALSE)</f>
        <v>Obesity</v>
      </c>
      <c r="J1279" s="23" t="str">
        <f>VLOOKUP($A1279,'Medical Examinations'!$A:$J,10,FALSE)</f>
        <v>Prediabetes</v>
      </c>
      <c r="K1279">
        <f>VLOOKUP($A1279,'Hospitalisation Details'!$A:$K,6,FALSE)</f>
        <v>8596.83</v>
      </c>
      <c r="L1279" t="str">
        <f>VLOOKUP($A1279,'Hospitalisation Details'!$A:$K,7,FALSE)</f>
        <v>tier - 2</v>
      </c>
      <c r="M1279" t="str">
        <f>VLOOKUP($A1279,'Hospitalisation Details'!$A:$K,8,FALSE)</f>
        <v>tier - 3</v>
      </c>
      <c r="N1279" t="str">
        <f>VLOOKUP($A1279,'Hospitalisation Details'!$A:$K,9,FALSE)</f>
        <v>R1013</v>
      </c>
      <c r="O1279">
        <f>VLOOKUP($A1279,'Hospitalisation Details'!$A:$K,10,FALSE)</f>
        <v>30522</v>
      </c>
      <c r="P1279">
        <f>VLOOKUP($A1279,'Hospitalisation Details'!$A:$K,11,FALSE)</f>
        <v>39</v>
      </c>
      <c r="Q1279" t="str">
        <f>VLOOKUP($A1279,'Customer Names'!$A:$E,4,FALSE)</f>
        <v xml:space="preserve"> Jana L</v>
      </c>
    </row>
    <row r="1280" spans="1:17" x14ac:dyDescent="0.25">
      <c r="A1280" s="26" t="s">
        <v>1092</v>
      </c>
      <c r="B1280" s="47">
        <f>VLOOKUP($A1280,'Medical Examinations'!$A:$J,2,FALSE)</f>
        <v>23.87</v>
      </c>
      <c r="C1280" s="47">
        <f>VLOOKUP($A1280,'Medical Examinations'!$A:$J,3,FALSE)</f>
        <v>4.7699999999999996</v>
      </c>
      <c r="D1280" s="26" t="str">
        <f>VLOOKUP($A1280,'Medical Examinations'!$A:$J,4,FALSE)</f>
        <v>yes</v>
      </c>
      <c r="E1280" s="26" t="str">
        <f>VLOOKUP($A1280,'Medical Examinations'!$A:$J,5,FALSE)</f>
        <v>No</v>
      </c>
      <c r="F1280" s="26" t="str">
        <f>VLOOKUP($A1280,'Medical Examinations'!$A:$J,6,FALSE)</f>
        <v>Yes</v>
      </c>
      <c r="G1280" s="26">
        <f>VLOOKUP($A1280,'Medical Examinations'!$A:$J,7,FALSE)</f>
        <v>1</v>
      </c>
      <c r="H1280" s="26" t="str">
        <f>VLOOKUP($A1280,'Medical Examinations'!$A:$J,8,FALSE)</f>
        <v>No</v>
      </c>
      <c r="I1280" s="26" t="str">
        <f>VLOOKUP($A1280,'Medical Examinations'!$A:$J,9,FALSE)</f>
        <v>Normal Weight</v>
      </c>
      <c r="J1280" s="26" t="str">
        <f>VLOOKUP($A1280,'Medical Examinations'!$A:$J,10,FALSE)</f>
        <v>Normal</v>
      </c>
      <c r="K1280">
        <f>VLOOKUP($A1280,'Hospitalisation Details'!$A:$K,6,FALSE)</f>
        <v>8582.2999999999993</v>
      </c>
      <c r="L1280" t="str">
        <f>VLOOKUP($A1280,'Hospitalisation Details'!$A:$K,7,FALSE)</f>
        <v>tier - 2</v>
      </c>
      <c r="M1280" t="str">
        <f>VLOOKUP($A1280,'Hospitalisation Details'!$A:$K,8,FALSE)</f>
        <v>tier - 1</v>
      </c>
      <c r="N1280" t="str">
        <f>VLOOKUP($A1280,'Hospitalisation Details'!$A:$K,9,FALSE)</f>
        <v>R1013</v>
      </c>
      <c r="O1280">
        <f>VLOOKUP($A1280,'Hospitalisation Details'!$A:$K,10,FALSE)</f>
        <v>30680</v>
      </c>
      <c r="P1280">
        <f>VLOOKUP($A1280,'Hospitalisation Details'!$A:$K,11,FALSE)</f>
        <v>39</v>
      </c>
      <c r="Q1280" t="str">
        <f>VLOOKUP($A1280,'Customer Names'!$A:$E,4,FALSE)</f>
        <v xml:space="preserve"> Laura</v>
      </c>
    </row>
    <row r="1281" spans="1:17" x14ac:dyDescent="0.25">
      <c r="A1281" s="23" t="s">
        <v>1091</v>
      </c>
      <c r="B1281" s="48">
        <f>VLOOKUP($A1281,'Medical Examinations'!$A:$J,2,FALSE)</f>
        <v>30.15</v>
      </c>
      <c r="C1281" s="48">
        <f>VLOOKUP($A1281,'Medical Examinations'!$A:$J,3,FALSE)</f>
        <v>4.25</v>
      </c>
      <c r="D1281" s="23" t="str">
        <f>VLOOKUP($A1281,'Medical Examinations'!$A:$J,4,FALSE)</f>
        <v>No</v>
      </c>
      <c r="E1281" s="23" t="str">
        <f>VLOOKUP($A1281,'Medical Examinations'!$A:$J,5,FALSE)</f>
        <v>No</v>
      </c>
      <c r="F1281" s="23" t="str">
        <f>VLOOKUP($A1281,'Medical Examinations'!$A:$J,6,FALSE)</f>
        <v>No</v>
      </c>
      <c r="G1281" s="23">
        <f>VLOOKUP($A1281,'Medical Examinations'!$A:$J,7,FALSE)</f>
        <v>1</v>
      </c>
      <c r="H1281" s="23" t="str">
        <f>VLOOKUP($A1281,'Medical Examinations'!$A:$J,8,FALSE)</f>
        <v>No</v>
      </c>
      <c r="I1281" s="23" t="str">
        <f>VLOOKUP($A1281,'Medical Examinations'!$A:$J,9,FALSE)</f>
        <v>Obesity</v>
      </c>
      <c r="J1281" s="23" t="str">
        <f>VLOOKUP($A1281,'Medical Examinations'!$A:$J,10,FALSE)</f>
        <v>Normal</v>
      </c>
      <c r="K1281">
        <f>VLOOKUP($A1281,'Hospitalisation Details'!$A:$K,6,FALSE)</f>
        <v>8573.2999999999993</v>
      </c>
      <c r="L1281" t="str">
        <f>VLOOKUP($A1281,'Hospitalisation Details'!$A:$K,7,FALSE)</f>
        <v>tier - 2</v>
      </c>
      <c r="M1281" t="str">
        <f>VLOOKUP($A1281,'Hospitalisation Details'!$A:$K,8,FALSE)</f>
        <v>tier - 2</v>
      </c>
      <c r="N1281" t="str">
        <f>VLOOKUP($A1281,'Hospitalisation Details'!$A:$K,9,FALSE)</f>
        <v>R1021</v>
      </c>
      <c r="O1281">
        <f>VLOOKUP($A1281,'Hospitalisation Details'!$A:$K,10,FALSE)</f>
        <v>32092</v>
      </c>
      <c r="P1281">
        <f>VLOOKUP($A1281,'Hospitalisation Details'!$A:$K,11,FALSE)</f>
        <v>35</v>
      </c>
      <c r="Q1281" t="str">
        <f>VLOOKUP($A1281,'Customer Names'!$A:$E,4,FALSE)</f>
        <v xml:space="preserve"> Torrey C III</v>
      </c>
    </row>
    <row r="1282" spans="1:17" x14ac:dyDescent="0.25">
      <c r="A1282" s="26" t="s">
        <v>1090</v>
      </c>
      <c r="B1282" s="47">
        <f>VLOOKUP($A1282,'Medical Examinations'!$A:$J,2,FALSE)</f>
        <v>26.36</v>
      </c>
      <c r="C1282" s="47">
        <f>VLOOKUP($A1282,'Medical Examinations'!$A:$J,3,FALSE)</f>
        <v>5.52</v>
      </c>
      <c r="D1282" s="26" t="str">
        <f>VLOOKUP($A1282,'Medical Examinations'!$A:$J,4,FALSE)</f>
        <v>No</v>
      </c>
      <c r="E1282" s="26" t="str">
        <f>VLOOKUP($A1282,'Medical Examinations'!$A:$J,5,FALSE)</f>
        <v>No</v>
      </c>
      <c r="F1282" s="26" t="str">
        <f>VLOOKUP($A1282,'Medical Examinations'!$A:$J,6,FALSE)</f>
        <v>No</v>
      </c>
      <c r="G1282" s="26">
        <f>VLOOKUP($A1282,'Medical Examinations'!$A:$J,7,FALSE)</f>
        <v>0</v>
      </c>
      <c r="H1282" s="26" t="str">
        <f>VLOOKUP($A1282,'Medical Examinations'!$A:$J,8,FALSE)</f>
        <v>No</v>
      </c>
      <c r="I1282" s="26" t="str">
        <f>VLOOKUP($A1282,'Medical Examinations'!$A:$J,9,FALSE)</f>
        <v>Overweight</v>
      </c>
      <c r="J1282" s="26" t="str">
        <f>VLOOKUP($A1282,'Medical Examinations'!$A:$J,10,FALSE)</f>
        <v>Normal</v>
      </c>
      <c r="K1282">
        <f>VLOOKUP($A1282,'Hospitalisation Details'!$A:$K,6,FALSE)</f>
        <v>8572.0400000000009</v>
      </c>
      <c r="L1282" t="str">
        <f>VLOOKUP($A1282,'Hospitalisation Details'!$A:$K,7,FALSE)</f>
        <v>tier - 2</v>
      </c>
      <c r="M1282" t="str">
        <f>VLOOKUP($A1282,'Hospitalisation Details'!$A:$K,8,FALSE)</f>
        <v>tier - 2</v>
      </c>
      <c r="N1282" t="str">
        <f>VLOOKUP($A1282,'Hospitalisation Details'!$A:$K,9,FALSE)</f>
        <v>R1021</v>
      </c>
      <c r="O1282">
        <f>VLOOKUP($A1282,'Hospitalisation Details'!$A:$K,10,FALSE)</f>
        <v>30291</v>
      </c>
      <c r="P1282">
        <f>VLOOKUP($A1282,'Hospitalisation Details'!$A:$K,11,FALSE)</f>
        <v>40</v>
      </c>
      <c r="Q1282" t="str">
        <f>VLOOKUP($A1282,'Customer Names'!$A:$E,4,FALSE)</f>
        <v xml:space="preserve"> Paul</v>
      </c>
    </row>
    <row r="1283" spans="1:17" x14ac:dyDescent="0.25">
      <c r="A1283" s="23" t="s">
        <v>1089</v>
      </c>
      <c r="B1283" s="48">
        <f>VLOOKUP($A1283,'Medical Examinations'!$A:$J,2,FALSE)</f>
        <v>45.32</v>
      </c>
      <c r="C1283" s="48">
        <f>VLOOKUP($A1283,'Medical Examinations'!$A:$J,3,FALSE)</f>
        <v>6.53</v>
      </c>
      <c r="D1283" s="23" t="str">
        <f>VLOOKUP($A1283,'Medical Examinations'!$A:$J,4,FALSE)</f>
        <v>yes</v>
      </c>
      <c r="E1283" s="23" t="str">
        <f>VLOOKUP($A1283,'Medical Examinations'!$A:$J,5,FALSE)</f>
        <v>No</v>
      </c>
      <c r="F1283" s="23" t="str">
        <f>VLOOKUP($A1283,'Medical Examinations'!$A:$J,6,FALSE)</f>
        <v>No</v>
      </c>
      <c r="G1283" s="23">
        <f>VLOOKUP($A1283,'Medical Examinations'!$A:$J,7,FALSE)</f>
        <v>1</v>
      </c>
      <c r="H1283" s="23" t="str">
        <f>VLOOKUP($A1283,'Medical Examinations'!$A:$J,8,FALSE)</f>
        <v>No</v>
      </c>
      <c r="I1283" s="23" t="str">
        <f>VLOOKUP($A1283,'Medical Examinations'!$A:$J,9,FALSE)</f>
        <v>Obesity</v>
      </c>
      <c r="J1283" s="23" t="str">
        <f>VLOOKUP($A1283,'Medical Examinations'!$A:$J,10,FALSE)</f>
        <v>Diabetes</v>
      </c>
      <c r="K1283">
        <f>VLOOKUP($A1283,'Hospitalisation Details'!$A:$K,6,FALSE)</f>
        <v>8569.86</v>
      </c>
      <c r="L1283" t="str">
        <f>VLOOKUP($A1283,'Hospitalisation Details'!$A:$K,7,FALSE)</f>
        <v>tier - 2</v>
      </c>
      <c r="M1283" t="str">
        <f>VLOOKUP($A1283,'Hospitalisation Details'!$A:$K,8,FALSE)</f>
        <v>tier - 3</v>
      </c>
      <c r="N1283" t="str">
        <f>VLOOKUP($A1283,'Hospitalisation Details'!$A:$K,9,FALSE)</f>
        <v>R1013</v>
      </c>
      <c r="O1283">
        <f>VLOOKUP($A1283,'Hospitalisation Details'!$A:$K,10,FALSE)</f>
        <v>27663</v>
      </c>
      <c r="P1283">
        <f>VLOOKUP($A1283,'Hospitalisation Details'!$A:$K,11,FALSE)</f>
        <v>47</v>
      </c>
      <c r="Q1283" t="str">
        <f>VLOOKUP($A1283,'Customer Names'!$A:$E,4,FALSE)</f>
        <v xml:space="preserve"> Jennifer D.</v>
      </c>
    </row>
    <row r="1284" spans="1:17" x14ac:dyDescent="0.25">
      <c r="A1284" s="26" t="s">
        <v>1088</v>
      </c>
      <c r="B1284" s="47">
        <f>VLOOKUP($A1284,'Medical Examinations'!$A:$J,2,FALSE)</f>
        <v>31.93</v>
      </c>
      <c r="C1284" s="47">
        <f>VLOOKUP($A1284,'Medical Examinations'!$A:$J,3,FALSE)</f>
        <v>4.82</v>
      </c>
      <c r="D1284" s="26" t="str">
        <f>VLOOKUP($A1284,'Medical Examinations'!$A:$J,4,FALSE)</f>
        <v>yes</v>
      </c>
      <c r="E1284" s="26" t="str">
        <f>VLOOKUP($A1284,'Medical Examinations'!$A:$J,5,FALSE)</f>
        <v>No</v>
      </c>
      <c r="F1284" s="26" t="str">
        <f>VLOOKUP($A1284,'Medical Examinations'!$A:$J,6,FALSE)</f>
        <v>No</v>
      </c>
      <c r="G1284" s="26">
        <f>VLOOKUP($A1284,'Medical Examinations'!$A:$J,7,FALSE)</f>
        <v>1</v>
      </c>
      <c r="H1284" s="26" t="str">
        <f>VLOOKUP($A1284,'Medical Examinations'!$A:$J,8,FALSE)</f>
        <v>No</v>
      </c>
      <c r="I1284" s="26" t="str">
        <f>VLOOKUP($A1284,'Medical Examinations'!$A:$J,9,FALSE)</f>
        <v>Obesity</v>
      </c>
      <c r="J1284" s="26" t="str">
        <f>VLOOKUP($A1284,'Medical Examinations'!$A:$J,10,FALSE)</f>
        <v>Normal</v>
      </c>
      <c r="K1284">
        <f>VLOOKUP($A1284,'Hospitalisation Details'!$A:$K,6,FALSE)</f>
        <v>8567.25</v>
      </c>
      <c r="L1284" t="str">
        <f>VLOOKUP($A1284,'Hospitalisation Details'!$A:$K,7,FALSE)</f>
        <v>tier - 2</v>
      </c>
      <c r="M1284" t="str">
        <f>VLOOKUP($A1284,'Hospitalisation Details'!$A:$K,8,FALSE)</f>
        <v>tier - 1</v>
      </c>
      <c r="N1284" t="str">
        <f>VLOOKUP($A1284,'Hospitalisation Details'!$A:$K,9,FALSE)</f>
        <v>R1012</v>
      </c>
      <c r="O1284">
        <f>VLOOKUP($A1284,'Hospitalisation Details'!$A:$K,10,FALSE)</f>
        <v>32407</v>
      </c>
      <c r="P1284">
        <f>VLOOKUP($A1284,'Hospitalisation Details'!$A:$K,11,FALSE)</f>
        <v>34</v>
      </c>
      <c r="Q1284" t="str">
        <f>VLOOKUP($A1284,'Customer Names'!$A:$E,4,FALSE)</f>
        <v xml:space="preserve"> Erik</v>
      </c>
    </row>
    <row r="1285" spans="1:17" x14ac:dyDescent="0.25">
      <c r="A1285" s="23" t="s">
        <v>1087</v>
      </c>
      <c r="B1285" s="48">
        <f>VLOOKUP($A1285,'Medical Examinations'!$A:$J,2,FALSE)</f>
        <v>36</v>
      </c>
      <c r="C1285" s="48">
        <f>VLOOKUP($A1285,'Medical Examinations'!$A:$J,3,FALSE)</f>
        <v>11.94</v>
      </c>
      <c r="D1285" s="23" t="str">
        <f>VLOOKUP($A1285,'Medical Examinations'!$A:$J,4,FALSE)</f>
        <v>yes</v>
      </c>
      <c r="E1285" s="23" t="str">
        <f>VLOOKUP($A1285,'Medical Examinations'!$A:$J,5,FALSE)</f>
        <v>No</v>
      </c>
      <c r="F1285" s="23" t="str">
        <f>VLOOKUP($A1285,'Medical Examinations'!$A:$J,6,FALSE)</f>
        <v>No</v>
      </c>
      <c r="G1285" s="23">
        <f>VLOOKUP($A1285,'Medical Examinations'!$A:$J,7,FALSE)</f>
        <v>1</v>
      </c>
      <c r="H1285" s="23" t="str">
        <f>VLOOKUP($A1285,'Medical Examinations'!$A:$J,8,FALSE)</f>
        <v>No</v>
      </c>
      <c r="I1285" s="23" t="str">
        <f>VLOOKUP($A1285,'Medical Examinations'!$A:$J,9,FALSE)</f>
        <v>Obesity</v>
      </c>
      <c r="J1285" s="23" t="str">
        <f>VLOOKUP($A1285,'Medical Examinations'!$A:$J,10,FALSE)</f>
        <v>Diabetes</v>
      </c>
      <c r="K1285">
        <f>VLOOKUP($A1285,'Hospitalisation Details'!$A:$K,6,FALSE)</f>
        <v>8556.91</v>
      </c>
      <c r="L1285" t="str">
        <f>VLOOKUP($A1285,'Hospitalisation Details'!$A:$K,7,FALSE)</f>
        <v>tier - 2</v>
      </c>
      <c r="M1285" t="str">
        <f>VLOOKUP($A1285,'Hospitalisation Details'!$A:$K,8,FALSE)</f>
        <v>tier - 1</v>
      </c>
      <c r="N1285" t="str">
        <f>VLOOKUP($A1285,'Hospitalisation Details'!$A:$K,9,FALSE)</f>
        <v>R1011</v>
      </c>
      <c r="O1285">
        <f>VLOOKUP($A1285,'Hospitalisation Details'!$A:$K,10,FALSE)</f>
        <v>27627</v>
      </c>
      <c r="P1285">
        <f>VLOOKUP($A1285,'Hospitalisation Details'!$A:$K,11,FALSE)</f>
        <v>47</v>
      </c>
      <c r="Q1285" t="str">
        <f>VLOOKUP($A1285,'Customer Names'!$A:$E,4,FALSE)</f>
        <v xml:space="preserve"> Lana J</v>
      </c>
    </row>
    <row r="1286" spans="1:17" x14ac:dyDescent="0.25">
      <c r="A1286" s="26" t="s">
        <v>1086</v>
      </c>
      <c r="B1286" s="47">
        <f>VLOOKUP($A1286,'Medical Examinations'!$A:$J,2,FALSE)</f>
        <v>32</v>
      </c>
      <c r="C1286" s="47">
        <f>VLOOKUP($A1286,'Medical Examinations'!$A:$J,3,FALSE)</f>
        <v>7.85</v>
      </c>
      <c r="D1286" s="26" t="str">
        <f>VLOOKUP($A1286,'Medical Examinations'!$A:$J,4,FALSE)</f>
        <v>yes</v>
      </c>
      <c r="E1286" s="26" t="str">
        <f>VLOOKUP($A1286,'Medical Examinations'!$A:$J,5,FALSE)</f>
        <v>No</v>
      </c>
      <c r="F1286" s="26" t="str">
        <f>VLOOKUP($A1286,'Medical Examinations'!$A:$J,6,FALSE)</f>
        <v>No</v>
      </c>
      <c r="G1286" s="26">
        <f>VLOOKUP($A1286,'Medical Examinations'!$A:$J,7,FALSE)</f>
        <v>1</v>
      </c>
      <c r="H1286" s="26" t="str">
        <f>VLOOKUP($A1286,'Medical Examinations'!$A:$J,8,FALSE)</f>
        <v>No</v>
      </c>
      <c r="I1286" s="26" t="str">
        <f>VLOOKUP($A1286,'Medical Examinations'!$A:$J,9,FALSE)</f>
        <v>Obesity</v>
      </c>
      <c r="J1286" s="26" t="str">
        <f>VLOOKUP($A1286,'Medical Examinations'!$A:$J,10,FALSE)</f>
        <v>Diabetes</v>
      </c>
      <c r="K1286">
        <f>VLOOKUP($A1286,'Hospitalisation Details'!$A:$K,6,FALSE)</f>
        <v>8551.35</v>
      </c>
      <c r="L1286" t="str">
        <f>VLOOKUP($A1286,'Hospitalisation Details'!$A:$K,7,FALSE)</f>
        <v>tier - 2</v>
      </c>
      <c r="M1286" t="str">
        <f>VLOOKUP($A1286,'Hospitalisation Details'!$A:$K,8,FALSE)</f>
        <v>tier - 2</v>
      </c>
      <c r="N1286" t="str">
        <f>VLOOKUP($A1286,'Hospitalisation Details'!$A:$K,9,FALSE)</f>
        <v>R1011</v>
      </c>
      <c r="O1286">
        <f>VLOOKUP($A1286,'Hospitalisation Details'!$A:$K,10,FALSE)</f>
        <v>27612</v>
      </c>
      <c r="P1286">
        <f>VLOOKUP($A1286,'Hospitalisation Details'!$A:$K,11,FALSE)</f>
        <v>47</v>
      </c>
      <c r="Q1286" t="str">
        <f>VLOOKUP($A1286,'Customer Names'!$A:$E,4,FALSE)</f>
        <v xml:space="preserve"> Rebecca E</v>
      </c>
    </row>
    <row r="1287" spans="1:17" x14ac:dyDescent="0.25">
      <c r="A1287" s="23" t="s">
        <v>1085</v>
      </c>
      <c r="B1287" s="48">
        <f>VLOOKUP($A1287,'Medical Examinations'!$A:$J,2,FALSE)</f>
        <v>29.37</v>
      </c>
      <c r="C1287" s="48">
        <f>VLOOKUP($A1287,'Medical Examinations'!$A:$J,3,FALSE)</f>
        <v>8.01</v>
      </c>
      <c r="D1287" s="23" t="str">
        <f>VLOOKUP($A1287,'Medical Examinations'!$A:$J,4,FALSE)</f>
        <v>yes</v>
      </c>
      <c r="E1287" s="23" t="str">
        <f>VLOOKUP($A1287,'Medical Examinations'!$A:$J,5,FALSE)</f>
        <v>No</v>
      </c>
      <c r="F1287" s="23" t="str">
        <f>VLOOKUP($A1287,'Medical Examinations'!$A:$J,6,FALSE)</f>
        <v>No</v>
      </c>
      <c r="G1287" s="23">
        <f>VLOOKUP($A1287,'Medical Examinations'!$A:$J,7,FALSE)</f>
        <v>1</v>
      </c>
      <c r="H1287" s="23" t="str">
        <f>VLOOKUP($A1287,'Medical Examinations'!$A:$J,8,FALSE)</f>
        <v>No</v>
      </c>
      <c r="I1287" s="23" t="str">
        <f>VLOOKUP($A1287,'Medical Examinations'!$A:$J,9,FALSE)</f>
        <v>Overweight</v>
      </c>
      <c r="J1287" s="23" t="str">
        <f>VLOOKUP($A1287,'Medical Examinations'!$A:$J,10,FALSE)</f>
        <v>Diabetes</v>
      </c>
      <c r="K1287">
        <f>VLOOKUP($A1287,'Hospitalisation Details'!$A:$K,6,FALSE)</f>
        <v>8547.69</v>
      </c>
      <c r="L1287" t="str">
        <f>VLOOKUP($A1287,'Hospitalisation Details'!$A:$K,7,FALSE)</f>
        <v>tier - 2</v>
      </c>
      <c r="M1287" t="str">
        <f>VLOOKUP($A1287,'Hospitalisation Details'!$A:$K,8,FALSE)</f>
        <v>tier - 1</v>
      </c>
      <c r="N1287" t="str">
        <f>VLOOKUP($A1287,'Hospitalisation Details'!$A:$K,9,FALSE)</f>
        <v>R1013</v>
      </c>
      <c r="O1287">
        <f>VLOOKUP($A1287,'Hospitalisation Details'!$A:$K,10,FALSE)</f>
        <v>30662</v>
      </c>
      <c r="P1287">
        <f>VLOOKUP($A1287,'Hospitalisation Details'!$A:$K,11,FALSE)</f>
        <v>39</v>
      </c>
      <c r="Q1287" t="str">
        <f>VLOOKUP($A1287,'Customer Names'!$A:$E,4,FALSE)</f>
        <v xml:space="preserve"> Katie M.</v>
      </c>
    </row>
    <row r="1288" spans="1:17" x14ac:dyDescent="0.25">
      <c r="A1288" s="26" t="s">
        <v>1084</v>
      </c>
      <c r="B1288" s="47">
        <f>VLOOKUP($A1288,'Medical Examinations'!$A:$J,2,FALSE)</f>
        <v>23.6</v>
      </c>
      <c r="C1288" s="47">
        <f>VLOOKUP($A1288,'Medical Examinations'!$A:$J,3,FALSE)</f>
        <v>7.4</v>
      </c>
      <c r="D1288" s="26" t="str">
        <f>VLOOKUP($A1288,'Medical Examinations'!$A:$J,4,FALSE)</f>
        <v>yes</v>
      </c>
      <c r="E1288" s="26" t="str">
        <f>VLOOKUP($A1288,'Medical Examinations'!$A:$J,5,FALSE)</f>
        <v>No</v>
      </c>
      <c r="F1288" s="26" t="str">
        <f>VLOOKUP($A1288,'Medical Examinations'!$A:$J,6,FALSE)</f>
        <v>No</v>
      </c>
      <c r="G1288" s="26">
        <f>VLOOKUP($A1288,'Medical Examinations'!$A:$J,7,FALSE)</f>
        <v>1</v>
      </c>
      <c r="H1288" s="26" t="str">
        <f>VLOOKUP($A1288,'Medical Examinations'!$A:$J,8,FALSE)</f>
        <v>No</v>
      </c>
      <c r="I1288" s="26" t="str">
        <f>VLOOKUP($A1288,'Medical Examinations'!$A:$J,9,FALSE)</f>
        <v>Normal Weight</v>
      </c>
      <c r="J1288" s="26" t="str">
        <f>VLOOKUP($A1288,'Medical Examinations'!$A:$J,10,FALSE)</f>
        <v>Diabetes</v>
      </c>
      <c r="K1288">
        <f>VLOOKUP($A1288,'Hospitalisation Details'!$A:$K,6,FALSE)</f>
        <v>8539.67</v>
      </c>
      <c r="L1288" t="str">
        <f>VLOOKUP($A1288,'Hospitalisation Details'!$A:$K,7,FALSE)</f>
        <v>tier - 2</v>
      </c>
      <c r="M1288" t="str">
        <f>VLOOKUP($A1288,'Hospitalisation Details'!$A:$K,8,FALSE)</f>
        <v>tier - 3</v>
      </c>
      <c r="N1288" t="str">
        <f>VLOOKUP($A1288,'Hospitalisation Details'!$A:$K,9,FALSE)</f>
        <v>R1011</v>
      </c>
      <c r="O1288">
        <f>VLOOKUP($A1288,'Hospitalisation Details'!$A:$K,10,FALSE)</f>
        <v>27704</v>
      </c>
      <c r="P1288">
        <f>VLOOKUP($A1288,'Hospitalisation Details'!$A:$K,11,FALSE)</f>
        <v>47</v>
      </c>
      <c r="Q1288" t="str">
        <f>VLOOKUP($A1288,'Customer Names'!$A:$E,4,FALSE)</f>
        <v xml:space="preserve"> Elizabeth A.</v>
      </c>
    </row>
    <row r="1289" spans="1:17" x14ac:dyDescent="0.25">
      <c r="A1289" s="23" t="s">
        <v>1083</v>
      </c>
      <c r="B1289" s="48">
        <f>VLOOKUP($A1289,'Medical Examinations'!$A:$J,2,FALSE)</f>
        <v>33.155000000000001</v>
      </c>
      <c r="C1289" s="48">
        <f>VLOOKUP($A1289,'Medical Examinations'!$A:$J,3,FALSE)</f>
        <v>8.3800000000000008</v>
      </c>
      <c r="D1289" s="23" t="str">
        <f>VLOOKUP($A1289,'Medical Examinations'!$A:$J,4,FALSE)</f>
        <v>yes</v>
      </c>
      <c r="E1289" s="23" t="str">
        <f>VLOOKUP($A1289,'Medical Examinations'!$A:$J,5,FALSE)</f>
        <v>No</v>
      </c>
      <c r="F1289" s="23" t="str">
        <f>VLOOKUP($A1289,'Medical Examinations'!$A:$J,6,FALSE)</f>
        <v>No</v>
      </c>
      <c r="G1289" s="23">
        <f>VLOOKUP($A1289,'Medical Examinations'!$A:$J,7,FALSE)</f>
        <v>0</v>
      </c>
      <c r="H1289" s="23" t="str">
        <f>VLOOKUP($A1289,'Medical Examinations'!$A:$J,8,FALSE)</f>
        <v>No</v>
      </c>
      <c r="I1289" s="23" t="str">
        <f>VLOOKUP($A1289,'Medical Examinations'!$A:$J,9,FALSE)</f>
        <v>Obesity</v>
      </c>
      <c r="J1289" s="23" t="str">
        <f>VLOOKUP($A1289,'Medical Examinations'!$A:$J,10,FALSE)</f>
        <v>Diabetes</v>
      </c>
      <c r="K1289">
        <f>VLOOKUP($A1289,'Hospitalisation Details'!$A:$K,6,FALSE)</f>
        <v>8538.2900000000009</v>
      </c>
      <c r="L1289" t="str">
        <f>VLOOKUP($A1289,'Hospitalisation Details'!$A:$K,7,FALSE)</f>
        <v>tier - 2</v>
      </c>
      <c r="M1289" t="str">
        <f>VLOOKUP($A1289,'Hospitalisation Details'!$A:$K,8,FALSE)</f>
        <v>tier - 3</v>
      </c>
      <c r="N1289" t="str">
        <f>VLOOKUP($A1289,'Hospitalisation Details'!$A:$K,9,FALSE)</f>
        <v>R1024</v>
      </c>
      <c r="O1289">
        <f>VLOOKUP($A1289,'Hospitalisation Details'!$A:$K,10,FALSE)</f>
        <v>29947</v>
      </c>
      <c r="P1289">
        <f>VLOOKUP($A1289,'Hospitalisation Details'!$A:$K,11,FALSE)</f>
        <v>41</v>
      </c>
      <c r="Q1289" t="str">
        <f>VLOOKUP($A1289,'Customer Names'!$A:$E,4,FALSE)</f>
        <v xml:space="preserve"> Sarah</v>
      </c>
    </row>
    <row r="1290" spans="1:17" x14ac:dyDescent="0.25">
      <c r="A1290" s="26" t="s">
        <v>1082</v>
      </c>
      <c r="B1290" s="47">
        <f>VLOOKUP($A1290,'Medical Examinations'!$A:$J,2,FALSE)</f>
        <v>24.32</v>
      </c>
      <c r="C1290" s="47">
        <f>VLOOKUP($A1290,'Medical Examinations'!$A:$J,3,FALSE)</f>
        <v>11.56</v>
      </c>
      <c r="D1290" s="26" t="str">
        <f>VLOOKUP($A1290,'Medical Examinations'!$A:$J,4,FALSE)</f>
        <v>yes</v>
      </c>
      <c r="E1290" s="26" t="str">
        <f>VLOOKUP($A1290,'Medical Examinations'!$A:$J,5,FALSE)</f>
        <v>No</v>
      </c>
      <c r="F1290" s="26" t="str">
        <f>VLOOKUP($A1290,'Medical Examinations'!$A:$J,6,FALSE)</f>
        <v>No</v>
      </c>
      <c r="G1290" s="26">
        <f>VLOOKUP($A1290,'Medical Examinations'!$A:$J,7,FALSE)</f>
        <v>1</v>
      </c>
      <c r="H1290" s="26" t="str">
        <f>VLOOKUP($A1290,'Medical Examinations'!$A:$J,8,FALSE)</f>
        <v>No</v>
      </c>
      <c r="I1290" s="26" t="str">
        <f>VLOOKUP($A1290,'Medical Examinations'!$A:$J,9,FALSE)</f>
        <v>Normal Weight</v>
      </c>
      <c r="J1290" s="26" t="str">
        <f>VLOOKUP($A1290,'Medical Examinations'!$A:$J,10,FALSE)</f>
        <v>Diabetes</v>
      </c>
      <c r="K1290">
        <f>VLOOKUP($A1290,'Hospitalisation Details'!$A:$K,6,FALSE)</f>
        <v>8534.67</v>
      </c>
      <c r="L1290" t="str">
        <f>VLOOKUP($A1290,'Hospitalisation Details'!$A:$K,7,FALSE)</f>
        <v>tier - 2</v>
      </c>
      <c r="M1290" t="str">
        <f>VLOOKUP($A1290,'Hospitalisation Details'!$A:$K,8,FALSE)</f>
        <v>tier - 3</v>
      </c>
      <c r="N1290" t="str">
        <f>VLOOKUP($A1290,'Hospitalisation Details'!$A:$K,9,FALSE)</f>
        <v>R1024</v>
      </c>
      <c r="O1290">
        <f>VLOOKUP($A1290,'Hospitalisation Details'!$A:$K,10,FALSE)</f>
        <v>30521</v>
      </c>
      <c r="P1290">
        <f>VLOOKUP($A1290,'Hospitalisation Details'!$A:$K,11,FALSE)</f>
        <v>39</v>
      </c>
      <c r="Q1290" t="str">
        <f>VLOOKUP($A1290,'Customer Names'!$A:$E,4,FALSE)</f>
        <v xml:space="preserve"> Annie J.</v>
      </c>
    </row>
    <row r="1291" spans="1:17" x14ac:dyDescent="0.25">
      <c r="A1291" s="23" t="s">
        <v>1081</v>
      </c>
      <c r="B1291" s="48">
        <f>VLOOKUP($A1291,'Medical Examinations'!$A:$J,2,FALSE)</f>
        <v>36.299999999999997</v>
      </c>
      <c r="C1291" s="48">
        <f>VLOOKUP($A1291,'Medical Examinations'!$A:$J,3,FALSE)</f>
        <v>4.6100000000000003</v>
      </c>
      <c r="D1291" s="23" t="str">
        <f>VLOOKUP($A1291,'Medical Examinations'!$A:$J,4,FALSE)</f>
        <v>No</v>
      </c>
      <c r="E1291" s="23" t="str">
        <f>VLOOKUP($A1291,'Medical Examinations'!$A:$J,5,FALSE)</f>
        <v>No</v>
      </c>
      <c r="F1291" s="23" t="str">
        <f>VLOOKUP($A1291,'Medical Examinations'!$A:$J,6,FALSE)</f>
        <v>No</v>
      </c>
      <c r="G1291" s="23">
        <f>VLOOKUP($A1291,'Medical Examinations'!$A:$J,7,FALSE)</f>
        <v>0</v>
      </c>
      <c r="H1291" s="23" t="str">
        <f>VLOOKUP($A1291,'Medical Examinations'!$A:$J,8,FALSE)</f>
        <v>No</v>
      </c>
      <c r="I1291" s="23" t="str">
        <f>VLOOKUP($A1291,'Medical Examinations'!$A:$J,9,FALSE)</f>
        <v>Obesity</v>
      </c>
      <c r="J1291" s="23" t="str">
        <f>VLOOKUP($A1291,'Medical Examinations'!$A:$J,10,FALSE)</f>
        <v>Normal</v>
      </c>
      <c r="K1291">
        <f>VLOOKUP($A1291,'Hospitalisation Details'!$A:$K,6,FALSE)</f>
        <v>8527.5300000000007</v>
      </c>
      <c r="L1291" t="str">
        <f>VLOOKUP($A1291,'Hospitalisation Details'!$A:$K,7,FALSE)</f>
        <v>tier - 2</v>
      </c>
      <c r="M1291" t="str">
        <f>VLOOKUP($A1291,'Hospitalisation Details'!$A:$K,8,FALSE)</f>
        <v>tier - 2</v>
      </c>
      <c r="N1291" t="str">
        <f>VLOOKUP($A1291,'Hospitalisation Details'!$A:$K,9,FALSE)</f>
        <v>R1013</v>
      </c>
      <c r="O1291">
        <f>VLOOKUP($A1291,'Hospitalisation Details'!$A:$K,10,FALSE)</f>
        <v>28332</v>
      </c>
      <c r="P1291">
        <f>VLOOKUP($A1291,'Hospitalisation Details'!$A:$K,11,FALSE)</f>
        <v>45</v>
      </c>
      <c r="Q1291" t="str">
        <f>VLOOKUP($A1291,'Customer Names'!$A:$E,4,FALSE)</f>
        <v xml:space="preserve"> Annie</v>
      </c>
    </row>
    <row r="1292" spans="1:17" x14ac:dyDescent="0.25">
      <c r="A1292" s="26" t="s">
        <v>1080</v>
      </c>
      <c r="B1292" s="47">
        <f>VLOOKUP($A1292,'Medical Examinations'!$A:$J,2,FALSE)</f>
        <v>34.4</v>
      </c>
      <c r="C1292" s="47">
        <f>VLOOKUP($A1292,'Medical Examinations'!$A:$J,3,FALSE)</f>
        <v>4.95</v>
      </c>
      <c r="D1292" s="26" t="str">
        <f>VLOOKUP($A1292,'Medical Examinations'!$A:$J,4,FALSE)</f>
        <v>No</v>
      </c>
      <c r="E1292" s="26" t="str">
        <f>VLOOKUP($A1292,'Medical Examinations'!$A:$J,5,FALSE)</f>
        <v>No</v>
      </c>
      <c r="F1292" s="26" t="str">
        <f>VLOOKUP($A1292,'Medical Examinations'!$A:$J,6,FALSE)</f>
        <v>Yes</v>
      </c>
      <c r="G1292" s="26">
        <f>VLOOKUP($A1292,'Medical Examinations'!$A:$J,7,FALSE)</f>
        <v>1</v>
      </c>
      <c r="H1292" s="26" t="str">
        <f>VLOOKUP($A1292,'Medical Examinations'!$A:$J,8,FALSE)</f>
        <v>No</v>
      </c>
      <c r="I1292" s="26" t="str">
        <f>VLOOKUP($A1292,'Medical Examinations'!$A:$J,9,FALSE)</f>
        <v>Obesity</v>
      </c>
      <c r="J1292" s="26" t="str">
        <f>VLOOKUP($A1292,'Medical Examinations'!$A:$J,10,FALSE)</f>
        <v>Normal</v>
      </c>
      <c r="K1292">
        <f>VLOOKUP($A1292,'Hospitalisation Details'!$A:$K,6,FALSE)</f>
        <v>8522</v>
      </c>
      <c r="L1292" t="str">
        <f>VLOOKUP($A1292,'Hospitalisation Details'!$A:$K,7,FALSE)</f>
        <v>tier - 2</v>
      </c>
      <c r="M1292" t="str">
        <f>VLOOKUP($A1292,'Hospitalisation Details'!$A:$K,8,FALSE)</f>
        <v>tier - 2</v>
      </c>
      <c r="N1292" t="str">
        <f>VLOOKUP($A1292,'Hospitalisation Details'!$A:$K,9,FALSE)</f>
        <v>R1011</v>
      </c>
      <c r="O1292">
        <f>VLOOKUP($A1292,'Hospitalisation Details'!$A:$K,10,FALSE)</f>
        <v>29080</v>
      </c>
      <c r="P1292">
        <f>VLOOKUP($A1292,'Hospitalisation Details'!$A:$K,11,FALSE)</f>
        <v>43</v>
      </c>
      <c r="Q1292" t="str">
        <f>VLOOKUP($A1292,'Customer Names'!$A:$E,4,FALSE)</f>
        <v xml:space="preserve"> Lindsey</v>
      </c>
    </row>
    <row r="1293" spans="1:17" x14ac:dyDescent="0.25">
      <c r="A1293" s="23" t="s">
        <v>1079</v>
      </c>
      <c r="B1293" s="48">
        <f>VLOOKUP($A1293,'Medical Examinations'!$A:$J,2,FALSE)</f>
        <v>30.9</v>
      </c>
      <c r="C1293" s="48">
        <f>VLOOKUP($A1293,'Medical Examinations'!$A:$J,3,FALSE)</f>
        <v>5.04</v>
      </c>
      <c r="D1293" s="23" t="str">
        <f>VLOOKUP($A1293,'Medical Examinations'!$A:$J,4,FALSE)</f>
        <v>No</v>
      </c>
      <c r="E1293" s="23" t="str">
        <f>VLOOKUP($A1293,'Medical Examinations'!$A:$J,5,FALSE)</f>
        <v>No</v>
      </c>
      <c r="F1293" s="23" t="str">
        <f>VLOOKUP($A1293,'Medical Examinations'!$A:$J,6,FALSE)</f>
        <v>No</v>
      </c>
      <c r="G1293" s="23">
        <f>VLOOKUP($A1293,'Medical Examinations'!$A:$J,7,FALSE)</f>
        <v>0</v>
      </c>
      <c r="H1293" s="23" t="str">
        <f>VLOOKUP($A1293,'Medical Examinations'!$A:$J,8,FALSE)</f>
        <v>No</v>
      </c>
      <c r="I1293" s="23" t="str">
        <f>VLOOKUP($A1293,'Medical Examinations'!$A:$J,9,FALSE)</f>
        <v>Obesity</v>
      </c>
      <c r="J1293" s="23" t="str">
        <f>VLOOKUP($A1293,'Medical Examinations'!$A:$J,10,FALSE)</f>
        <v>Normal</v>
      </c>
      <c r="K1293">
        <f>VLOOKUP($A1293,'Hospitalisation Details'!$A:$K,6,FALSE)</f>
        <v>8520.0300000000007</v>
      </c>
      <c r="L1293" t="str">
        <f>VLOOKUP($A1293,'Hospitalisation Details'!$A:$K,7,FALSE)</f>
        <v>tier - 2</v>
      </c>
      <c r="M1293" t="str">
        <f>VLOOKUP($A1293,'Hospitalisation Details'!$A:$K,8,FALSE)</f>
        <v>tier - 3</v>
      </c>
      <c r="N1293" t="str">
        <f>VLOOKUP($A1293,'Hospitalisation Details'!$A:$K,9,FALSE)</f>
        <v>R1011</v>
      </c>
      <c r="O1293">
        <f>VLOOKUP($A1293,'Hospitalisation Details'!$A:$K,10,FALSE)</f>
        <v>28488</v>
      </c>
      <c r="P1293">
        <f>VLOOKUP($A1293,'Hospitalisation Details'!$A:$K,11,FALSE)</f>
        <v>45</v>
      </c>
      <c r="Q1293" t="str">
        <f>VLOOKUP($A1293,'Customer Names'!$A:$E,4,FALSE)</f>
        <v xml:space="preserve"> Laura</v>
      </c>
    </row>
    <row r="1294" spans="1:17" x14ac:dyDescent="0.25">
      <c r="A1294" s="26" t="s">
        <v>1078</v>
      </c>
      <c r="B1294" s="47">
        <f>VLOOKUP($A1294,'Medical Examinations'!$A:$J,2,FALSE)</f>
        <v>28.6</v>
      </c>
      <c r="C1294" s="47">
        <f>VLOOKUP($A1294,'Medical Examinations'!$A:$J,3,FALSE)</f>
        <v>5.42</v>
      </c>
      <c r="D1294" s="26" t="str">
        <f>VLOOKUP($A1294,'Medical Examinations'!$A:$J,4,FALSE)</f>
        <v>No</v>
      </c>
      <c r="E1294" s="26" t="str">
        <f>VLOOKUP($A1294,'Medical Examinations'!$A:$J,5,FALSE)</f>
        <v>No</v>
      </c>
      <c r="F1294" s="26" t="str">
        <f>VLOOKUP($A1294,'Medical Examinations'!$A:$J,6,FALSE)</f>
        <v>No</v>
      </c>
      <c r="G1294" s="26">
        <f>VLOOKUP($A1294,'Medical Examinations'!$A:$J,7,FALSE)</f>
        <v>0</v>
      </c>
      <c r="H1294" s="26" t="str">
        <f>VLOOKUP($A1294,'Medical Examinations'!$A:$J,8,FALSE)</f>
        <v>No</v>
      </c>
      <c r="I1294" s="26" t="str">
        <f>VLOOKUP($A1294,'Medical Examinations'!$A:$J,9,FALSE)</f>
        <v>Overweight</v>
      </c>
      <c r="J1294" s="26" t="str">
        <f>VLOOKUP($A1294,'Medical Examinations'!$A:$J,10,FALSE)</f>
        <v>Normal</v>
      </c>
      <c r="K1294">
        <f>VLOOKUP($A1294,'Hospitalisation Details'!$A:$K,6,FALSE)</f>
        <v>8516.83</v>
      </c>
      <c r="L1294" t="str">
        <f>VLOOKUP($A1294,'Hospitalisation Details'!$A:$K,7,FALSE)</f>
        <v>tier - 2</v>
      </c>
      <c r="M1294" t="str">
        <f>VLOOKUP($A1294,'Hospitalisation Details'!$A:$K,8,FALSE)</f>
        <v>tier - 1</v>
      </c>
      <c r="N1294" t="str">
        <f>VLOOKUP($A1294,'Hospitalisation Details'!$A:$K,9,FALSE)</f>
        <v>R1013</v>
      </c>
      <c r="O1294">
        <f>VLOOKUP($A1294,'Hospitalisation Details'!$A:$K,10,FALSE)</f>
        <v>28297</v>
      </c>
      <c r="P1294">
        <f>VLOOKUP($A1294,'Hospitalisation Details'!$A:$K,11,FALSE)</f>
        <v>45</v>
      </c>
      <c r="Q1294" t="str">
        <f>VLOOKUP($A1294,'Customer Names'!$A:$E,4,FALSE)</f>
        <v xml:space="preserve"> Amy T</v>
      </c>
    </row>
    <row r="1295" spans="1:17" x14ac:dyDescent="0.25">
      <c r="A1295" s="23" t="s">
        <v>1077</v>
      </c>
      <c r="B1295" s="48">
        <f>VLOOKUP($A1295,'Medical Examinations'!$A:$J,2,FALSE)</f>
        <v>27.83</v>
      </c>
      <c r="C1295" s="48">
        <f>VLOOKUP($A1295,'Medical Examinations'!$A:$J,3,FALSE)</f>
        <v>5.39</v>
      </c>
      <c r="D1295" s="23" t="str">
        <f>VLOOKUP($A1295,'Medical Examinations'!$A:$J,4,FALSE)</f>
        <v>No</v>
      </c>
      <c r="E1295" s="23" t="str">
        <f>VLOOKUP($A1295,'Medical Examinations'!$A:$J,5,FALSE)</f>
        <v>No</v>
      </c>
      <c r="F1295" s="23" t="str">
        <f>VLOOKUP($A1295,'Medical Examinations'!$A:$J,6,FALSE)</f>
        <v>No</v>
      </c>
      <c r="G1295" s="23">
        <f>VLOOKUP($A1295,'Medical Examinations'!$A:$J,7,FALSE)</f>
        <v>0</v>
      </c>
      <c r="H1295" s="23" t="str">
        <f>VLOOKUP($A1295,'Medical Examinations'!$A:$J,8,FALSE)</f>
        <v>No</v>
      </c>
      <c r="I1295" s="23" t="str">
        <f>VLOOKUP($A1295,'Medical Examinations'!$A:$J,9,FALSE)</f>
        <v>Overweight</v>
      </c>
      <c r="J1295" s="23" t="str">
        <f>VLOOKUP($A1295,'Medical Examinations'!$A:$J,10,FALSE)</f>
        <v>Normal</v>
      </c>
      <c r="K1295">
        <f>VLOOKUP($A1295,'Hospitalisation Details'!$A:$K,6,FALSE)</f>
        <v>8515.76</v>
      </c>
      <c r="L1295" t="str">
        <f>VLOOKUP($A1295,'Hospitalisation Details'!$A:$K,7,FALSE)</f>
        <v>tier - 2</v>
      </c>
      <c r="M1295" t="str">
        <f>VLOOKUP($A1295,'Hospitalisation Details'!$A:$K,8,FALSE)</f>
        <v>tier - 2</v>
      </c>
      <c r="N1295" t="str">
        <f>VLOOKUP($A1295,'Hospitalisation Details'!$A:$K,9,FALSE)</f>
        <v>R1013</v>
      </c>
      <c r="O1295">
        <f>VLOOKUP($A1295,'Hospitalisation Details'!$A:$K,10,FALSE)</f>
        <v>28485</v>
      </c>
      <c r="P1295">
        <f>VLOOKUP($A1295,'Hospitalisation Details'!$A:$K,11,FALSE)</f>
        <v>45</v>
      </c>
      <c r="Q1295" t="str">
        <f>VLOOKUP($A1295,'Customer Names'!$A:$E,4,FALSE)</f>
        <v xml:space="preserve"> Katarina D</v>
      </c>
    </row>
    <row r="1296" spans="1:17" x14ac:dyDescent="0.25">
      <c r="A1296" s="26" t="s">
        <v>1076</v>
      </c>
      <c r="B1296" s="47">
        <f>VLOOKUP($A1296,'Medical Examinations'!$A:$J,2,FALSE)</f>
        <v>39.64</v>
      </c>
      <c r="C1296" s="47">
        <f>VLOOKUP($A1296,'Medical Examinations'!$A:$J,3,FALSE)</f>
        <v>6</v>
      </c>
      <c r="D1296" s="26" t="str">
        <f>VLOOKUP($A1296,'Medical Examinations'!$A:$J,4,FALSE)</f>
        <v>No</v>
      </c>
      <c r="E1296" s="26" t="str">
        <f>VLOOKUP($A1296,'Medical Examinations'!$A:$J,5,FALSE)</f>
        <v>No</v>
      </c>
      <c r="F1296" s="26" t="str">
        <f>VLOOKUP($A1296,'Medical Examinations'!$A:$J,6,FALSE)</f>
        <v>Yes</v>
      </c>
      <c r="G1296" s="26">
        <f>VLOOKUP($A1296,'Medical Examinations'!$A:$J,7,FALSE)</f>
        <v>1</v>
      </c>
      <c r="H1296" s="26" t="str">
        <f>VLOOKUP($A1296,'Medical Examinations'!$A:$J,8,FALSE)</f>
        <v>No</v>
      </c>
      <c r="I1296" s="26" t="str">
        <f>VLOOKUP($A1296,'Medical Examinations'!$A:$J,9,FALSE)</f>
        <v>Obesity</v>
      </c>
      <c r="J1296" s="26" t="str">
        <f>VLOOKUP($A1296,'Medical Examinations'!$A:$J,10,FALSE)</f>
        <v>Prediabetes</v>
      </c>
      <c r="K1296">
        <f>VLOOKUP($A1296,'Hospitalisation Details'!$A:$K,6,FALSE)</f>
        <v>8471.65</v>
      </c>
      <c r="L1296" t="str">
        <f>VLOOKUP($A1296,'Hospitalisation Details'!$A:$K,7,FALSE)</f>
        <v>tier - 2</v>
      </c>
      <c r="M1296" t="str">
        <f>VLOOKUP($A1296,'Hospitalisation Details'!$A:$K,8,FALSE)</f>
        <v>tier - 1</v>
      </c>
      <c r="N1296" t="str">
        <f>VLOOKUP($A1296,'Hospitalisation Details'!$A:$K,9,FALSE)</f>
        <v>R1012</v>
      </c>
      <c r="O1296">
        <f>VLOOKUP($A1296,'Hospitalisation Details'!$A:$K,10,FALSE)</f>
        <v>34283</v>
      </c>
      <c r="P1296">
        <f>VLOOKUP($A1296,'Hospitalisation Details'!$A:$K,11,FALSE)</f>
        <v>29</v>
      </c>
      <c r="Q1296" t="str">
        <f>VLOOKUP($A1296,'Customer Names'!$A:$E,4,FALSE)</f>
        <v xml:space="preserve"> B.j.</v>
      </c>
    </row>
    <row r="1297" spans="1:17" x14ac:dyDescent="0.25">
      <c r="A1297" s="23" t="s">
        <v>1075</v>
      </c>
      <c r="B1297" s="48">
        <f>VLOOKUP($A1297,'Medical Examinations'!$A:$J,2,FALSE)</f>
        <v>38.479999999999997</v>
      </c>
      <c r="C1297" s="48">
        <f>VLOOKUP($A1297,'Medical Examinations'!$A:$J,3,FALSE)</f>
        <v>6.02</v>
      </c>
      <c r="D1297" s="23" t="str">
        <f>VLOOKUP($A1297,'Medical Examinations'!$A:$J,4,FALSE)</f>
        <v>No</v>
      </c>
      <c r="E1297" s="23" t="str">
        <f>VLOOKUP($A1297,'Medical Examinations'!$A:$J,5,FALSE)</f>
        <v>No</v>
      </c>
      <c r="F1297" s="23" t="str">
        <f>VLOOKUP($A1297,'Medical Examinations'!$A:$J,6,FALSE)</f>
        <v>No</v>
      </c>
      <c r="G1297" s="23">
        <f>VLOOKUP($A1297,'Medical Examinations'!$A:$J,7,FALSE)</f>
        <v>1</v>
      </c>
      <c r="H1297" s="23" t="str">
        <f>VLOOKUP($A1297,'Medical Examinations'!$A:$J,8,FALSE)</f>
        <v>No</v>
      </c>
      <c r="I1297" s="23" t="str">
        <f>VLOOKUP($A1297,'Medical Examinations'!$A:$J,9,FALSE)</f>
        <v>Obesity</v>
      </c>
      <c r="J1297" s="23" t="str">
        <f>VLOOKUP($A1297,'Medical Examinations'!$A:$J,10,FALSE)</f>
        <v>Prediabetes</v>
      </c>
      <c r="K1297">
        <f>VLOOKUP($A1297,'Hospitalisation Details'!$A:$K,6,FALSE)</f>
        <v>8466.35</v>
      </c>
      <c r="L1297" t="str">
        <f>VLOOKUP($A1297,'Hospitalisation Details'!$A:$K,7,FALSE)</f>
        <v>tier - 2</v>
      </c>
      <c r="M1297" t="str">
        <f>VLOOKUP($A1297,'Hospitalisation Details'!$A:$K,8,FALSE)</f>
        <v>tier - 2</v>
      </c>
      <c r="N1297" t="str">
        <f>VLOOKUP($A1297,'Hospitalisation Details'!$A:$K,9,FALSE)</f>
        <v>R1012</v>
      </c>
      <c r="O1297">
        <f>VLOOKUP($A1297,'Hospitalisation Details'!$A:$K,10,FALSE)</f>
        <v>33856</v>
      </c>
      <c r="P1297">
        <f>VLOOKUP($A1297,'Hospitalisation Details'!$A:$K,11,FALSE)</f>
        <v>30</v>
      </c>
      <c r="Q1297" t="str">
        <f>VLOOKUP($A1297,'Customer Names'!$A:$E,4,FALSE)</f>
        <v xml:space="preserve"> Alison</v>
      </c>
    </row>
    <row r="1298" spans="1:17" x14ac:dyDescent="0.25">
      <c r="A1298" s="26" t="s">
        <v>1074</v>
      </c>
      <c r="B1298" s="47">
        <f>VLOOKUP($A1298,'Medical Examinations'!$A:$J,2,FALSE)</f>
        <v>36.200000000000003</v>
      </c>
      <c r="C1298" s="47">
        <f>VLOOKUP($A1298,'Medical Examinations'!$A:$J,3,FALSE)</f>
        <v>4.62</v>
      </c>
      <c r="D1298" s="26" t="str">
        <f>VLOOKUP($A1298,'Medical Examinations'!$A:$J,4,FALSE)</f>
        <v>No</v>
      </c>
      <c r="E1298" s="26" t="str">
        <f>VLOOKUP($A1298,'Medical Examinations'!$A:$J,5,FALSE)</f>
        <v>No</v>
      </c>
      <c r="F1298" s="26" t="str">
        <f>VLOOKUP($A1298,'Medical Examinations'!$A:$J,6,FALSE)</f>
        <v>No</v>
      </c>
      <c r="G1298" s="26">
        <f>VLOOKUP($A1298,'Medical Examinations'!$A:$J,7,FALSE)</f>
        <v>2</v>
      </c>
      <c r="H1298" s="26" t="str">
        <f>VLOOKUP($A1298,'Medical Examinations'!$A:$J,8,FALSE)</f>
        <v>No</v>
      </c>
      <c r="I1298" s="26" t="str">
        <f>VLOOKUP($A1298,'Medical Examinations'!$A:$J,9,FALSE)</f>
        <v>Obesity</v>
      </c>
      <c r="J1298" s="26" t="str">
        <f>VLOOKUP($A1298,'Medical Examinations'!$A:$J,10,FALSE)</f>
        <v>Normal</v>
      </c>
      <c r="K1298">
        <f>VLOOKUP($A1298,'Hospitalisation Details'!$A:$K,6,FALSE)</f>
        <v>8457.82</v>
      </c>
      <c r="L1298" t="str">
        <f>VLOOKUP($A1298,'Hospitalisation Details'!$A:$K,7,FALSE)</f>
        <v>tier - 2</v>
      </c>
      <c r="M1298" t="str">
        <f>VLOOKUP($A1298,'Hospitalisation Details'!$A:$K,8,FALSE)</f>
        <v>tier - 3</v>
      </c>
      <c r="N1298" t="str">
        <f>VLOOKUP($A1298,'Hospitalisation Details'!$A:$K,9,FALSE)</f>
        <v>R1011</v>
      </c>
      <c r="O1298">
        <f>VLOOKUP($A1298,'Hospitalisation Details'!$A:$K,10,FALSE)</f>
        <v>26659</v>
      </c>
      <c r="P1298">
        <f>VLOOKUP($A1298,'Hospitalisation Details'!$A:$K,11,FALSE)</f>
        <v>50</v>
      </c>
      <c r="Q1298" t="str">
        <f>VLOOKUP($A1298,'Customer Names'!$A:$E,4,FALSE)</f>
        <v xml:space="preserve"> Neil K.</v>
      </c>
    </row>
    <row r="1299" spans="1:17" x14ac:dyDescent="0.25">
      <c r="A1299" s="23" t="s">
        <v>1073</v>
      </c>
      <c r="B1299" s="48">
        <f>VLOOKUP($A1299,'Medical Examinations'!$A:$J,2,FALSE)</f>
        <v>27.13</v>
      </c>
      <c r="C1299" s="48">
        <f>VLOOKUP($A1299,'Medical Examinations'!$A:$J,3,FALSE)</f>
        <v>5.59</v>
      </c>
      <c r="D1299" s="23" t="str">
        <f>VLOOKUP($A1299,'Medical Examinations'!$A:$J,4,FALSE)</f>
        <v>No</v>
      </c>
      <c r="E1299" s="23" t="str">
        <f>VLOOKUP($A1299,'Medical Examinations'!$A:$J,5,FALSE)</f>
        <v>No</v>
      </c>
      <c r="F1299" s="23" t="str">
        <f>VLOOKUP($A1299,'Medical Examinations'!$A:$J,6,FALSE)</f>
        <v>No</v>
      </c>
      <c r="G1299" s="23">
        <f>VLOOKUP($A1299,'Medical Examinations'!$A:$J,7,FALSE)</f>
        <v>1</v>
      </c>
      <c r="H1299" s="23" t="str">
        <f>VLOOKUP($A1299,'Medical Examinations'!$A:$J,8,FALSE)</f>
        <v>No</v>
      </c>
      <c r="I1299" s="23" t="str">
        <f>VLOOKUP($A1299,'Medical Examinations'!$A:$J,9,FALSE)</f>
        <v>Overweight</v>
      </c>
      <c r="J1299" s="23" t="str">
        <f>VLOOKUP($A1299,'Medical Examinations'!$A:$J,10,FALSE)</f>
        <v>Normal</v>
      </c>
      <c r="K1299">
        <f>VLOOKUP($A1299,'Hospitalisation Details'!$A:$K,6,FALSE)</f>
        <v>8450.82</v>
      </c>
      <c r="L1299" t="str">
        <f>VLOOKUP($A1299,'Hospitalisation Details'!$A:$K,7,FALSE)</f>
        <v>tier - 2</v>
      </c>
      <c r="M1299" t="str">
        <f>VLOOKUP($A1299,'Hospitalisation Details'!$A:$K,8,FALSE)</f>
        <v>tier - 2</v>
      </c>
      <c r="N1299" t="str">
        <f>VLOOKUP($A1299,'Hospitalisation Details'!$A:$K,9,FALSE)</f>
        <v>R1025</v>
      </c>
      <c r="O1299">
        <f>VLOOKUP($A1299,'Hospitalisation Details'!$A:$K,10,FALSE)</f>
        <v>30852</v>
      </c>
      <c r="P1299">
        <f>VLOOKUP($A1299,'Hospitalisation Details'!$A:$K,11,FALSE)</f>
        <v>38</v>
      </c>
      <c r="Q1299" t="str">
        <f>VLOOKUP($A1299,'Customer Names'!$A:$E,4,FALSE)</f>
        <v xml:space="preserve"> Anne Hunter</v>
      </c>
    </row>
    <row r="1300" spans="1:17" x14ac:dyDescent="0.25">
      <c r="A1300" s="26" t="s">
        <v>1072</v>
      </c>
      <c r="B1300" s="47">
        <f>VLOOKUP($A1300,'Medical Examinations'!$A:$J,2,FALSE)</f>
        <v>20.75</v>
      </c>
      <c r="C1300" s="47">
        <f>VLOOKUP($A1300,'Medical Examinations'!$A:$J,3,FALSE)</f>
        <v>5.18</v>
      </c>
      <c r="D1300" s="26" t="str">
        <f>VLOOKUP($A1300,'Medical Examinations'!$A:$J,4,FALSE)</f>
        <v>yes</v>
      </c>
      <c r="E1300" s="26" t="str">
        <f>VLOOKUP($A1300,'Medical Examinations'!$A:$J,5,FALSE)</f>
        <v>No</v>
      </c>
      <c r="F1300" s="26" t="str">
        <f>VLOOKUP($A1300,'Medical Examinations'!$A:$J,6,FALSE)</f>
        <v>No</v>
      </c>
      <c r="G1300" s="26">
        <f>VLOOKUP($A1300,'Medical Examinations'!$A:$J,7,FALSE)</f>
        <v>2</v>
      </c>
      <c r="H1300" s="26" t="str">
        <f>VLOOKUP($A1300,'Medical Examinations'!$A:$J,8,FALSE)</f>
        <v>No</v>
      </c>
      <c r="I1300" s="26" t="str">
        <f>VLOOKUP($A1300,'Medical Examinations'!$A:$J,9,FALSE)</f>
        <v>Normal Weight</v>
      </c>
      <c r="J1300" s="26" t="str">
        <f>VLOOKUP($A1300,'Medical Examinations'!$A:$J,10,FALSE)</f>
        <v>Normal</v>
      </c>
      <c r="K1300">
        <f>VLOOKUP($A1300,'Hospitalisation Details'!$A:$K,6,FALSE)</f>
        <v>8448.66</v>
      </c>
      <c r="L1300" t="str">
        <f>VLOOKUP($A1300,'Hospitalisation Details'!$A:$K,7,FALSE)</f>
        <v>tier - 3</v>
      </c>
      <c r="M1300" t="str">
        <f>VLOOKUP($A1300,'Hospitalisation Details'!$A:$K,8,FALSE)</f>
        <v>tier - 1</v>
      </c>
      <c r="N1300" t="str">
        <f>VLOOKUP($A1300,'Hospitalisation Details'!$A:$K,9,FALSE)</f>
        <v>R1013</v>
      </c>
      <c r="O1300">
        <f>VLOOKUP($A1300,'Hospitalisation Details'!$A:$K,10,FALSE)</f>
        <v>24270</v>
      </c>
      <c r="P1300">
        <f>VLOOKUP($A1300,'Hospitalisation Details'!$A:$K,11,FALSE)</f>
        <v>56</v>
      </c>
      <c r="Q1300" t="str">
        <f>VLOOKUP($A1300,'Customer Names'!$A:$E,4,FALSE)</f>
        <v xml:space="preserve"> Sandra</v>
      </c>
    </row>
    <row r="1301" spans="1:17" x14ac:dyDescent="0.25">
      <c r="A1301" s="23" t="s">
        <v>1071</v>
      </c>
      <c r="B1301" s="48">
        <f>VLOOKUP($A1301,'Medical Examinations'!$A:$J,2,FALSE)</f>
        <v>26.6</v>
      </c>
      <c r="C1301" s="48">
        <f>VLOOKUP($A1301,'Medical Examinations'!$A:$J,3,FALSE)</f>
        <v>6.29</v>
      </c>
      <c r="D1301" s="23" t="str">
        <f>VLOOKUP($A1301,'Medical Examinations'!$A:$J,4,FALSE)</f>
        <v>No</v>
      </c>
      <c r="E1301" s="23" t="str">
        <f>VLOOKUP($A1301,'Medical Examinations'!$A:$J,5,FALSE)</f>
        <v>No</v>
      </c>
      <c r="F1301" s="23" t="str">
        <f>VLOOKUP($A1301,'Medical Examinations'!$A:$J,6,FALSE)</f>
        <v>No</v>
      </c>
      <c r="G1301" s="23">
        <f>VLOOKUP($A1301,'Medical Examinations'!$A:$J,7,FALSE)</f>
        <v>2</v>
      </c>
      <c r="H1301" s="23" t="str">
        <f>VLOOKUP($A1301,'Medical Examinations'!$A:$J,8,FALSE)</f>
        <v>No</v>
      </c>
      <c r="I1301" s="23" t="str">
        <f>VLOOKUP($A1301,'Medical Examinations'!$A:$J,9,FALSE)</f>
        <v>Overweight</v>
      </c>
      <c r="J1301" s="23" t="str">
        <f>VLOOKUP($A1301,'Medical Examinations'!$A:$J,10,FALSE)</f>
        <v>Prediabetes</v>
      </c>
      <c r="K1301">
        <f>VLOOKUP($A1301,'Hospitalisation Details'!$A:$K,6,FALSE)</f>
        <v>8444.4699999999993</v>
      </c>
      <c r="L1301" t="str">
        <f>VLOOKUP($A1301,'Hospitalisation Details'!$A:$K,7,FALSE)</f>
        <v>tier - 3</v>
      </c>
      <c r="M1301" t="str">
        <f>VLOOKUP($A1301,'Hospitalisation Details'!$A:$K,8,FALSE)</f>
        <v>tier - 1</v>
      </c>
      <c r="N1301" t="str">
        <f>VLOOKUP($A1301,'Hospitalisation Details'!$A:$K,9,FALSE)</f>
        <v>R1011</v>
      </c>
      <c r="O1301">
        <f>VLOOKUP($A1301,'Hospitalisation Details'!$A:$K,10,FALSE)</f>
        <v>26546</v>
      </c>
      <c r="P1301">
        <f>VLOOKUP($A1301,'Hospitalisation Details'!$A:$K,11,FALSE)</f>
        <v>50</v>
      </c>
      <c r="Q1301" t="str">
        <f>VLOOKUP($A1301,'Customer Names'!$A:$E,4,FALSE)</f>
        <v xml:space="preserve"> Robert</v>
      </c>
    </row>
    <row r="1302" spans="1:17" x14ac:dyDescent="0.25">
      <c r="A1302" s="26" t="s">
        <v>1070</v>
      </c>
      <c r="B1302" s="47">
        <f>VLOOKUP($A1302,'Medical Examinations'!$A:$J,2,FALSE)</f>
        <v>25.3</v>
      </c>
      <c r="C1302" s="47">
        <f>VLOOKUP($A1302,'Medical Examinations'!$A:$J,3,FALSE)</f>
        <v>4.49</v>
      </c>
      <c r="D1302" s="26" t="str">
        <f>VLOOKUP($A1302,'Medical Examinations'!$A:$J,4,FALSE)</f>
        <v>No</v>
      </c>
      <c r="E1302" s="26" t="str">
        <f>VLOOKUP($A1302,'Medical Examinations'!$A:$J,5,FALSE)</f>
        <v>No</v>
      </c>
      <c r="F1302" s="26" t="str">
        <f>VLOOKUP($A1302,'Medical Examinations'!$A:$J,6,FALSE)</f>
        <v>No</v>
      </c>
      <c r="G1302" s="26">
        <f>VLOOKUP($A1302,'Medical Examinations'!$A:$J,7,FALSE)</f>
        <v>2</v>
      </c>
      <c r="H1302" s="26" t="str">
        <f>VLOOKUP($A1302,'Medical Examinations'!$A:$J,8,FALSE)</f>
        <v>No</v>
      </c>
      <c r="I1302" s="26" t="str">
        <f>VLOOKUP($A1302,'Medical Examinations'!$A:$J,9,FALSE)</f>
        <v>Overweight</v>
      </c>
      <c r="J1302" s="26" t="str">
        <f>VLOOKUP($A1302,'Medical Examinations'!$A:$J,10,FALSE)</f>
        <v>Normal</v>
      </c>
      <c r="K1302">
        <f>VLOOKUP($A1302,'Hospitalisation Details'!$A:$K,6,FALSE)</f>
        <v>8442.67</v>
      </c>
      <c r="L1302" t="str">
        <f>VLOOKUP($A1302,'Hospitalisation Details'!$A:$K,7,FALSE)</f>
        <v>tier - 2</v>
      </c>
      <c r="M1302" t="str">
        <f>VLOOKUP($A1302,'Hospitalisation Details'!$A:$K,8,FALSE)</f>
        <v>tier - 3</v>
      </c>
      <c r="N1302" t="str">
        <f>VLOOKUP($A1302,'Hospitalisation Details'!$A:$K,9,FALSE)</f>
        <v>R1013</v>
      </c>
      <c r="O1302">
        <f>VLOOKUP($A1302,'Hospitalisation Details'!$A:$K,10,FALSE)</f>
        <v>26551</v>
      </c>
      <c r="P1302">
        <f>VLOOKUP($A1302,'Hospitalisation Details'!$A:$K,11,FALSE)</f>
        <v>50</v>
      </c>
      <c r="Q1302" t="str">
        <f>VLOOKUP($A1302,'Customer Names'!$A:$E,4,FALSE)</f>
        <v xml:space="preserve"> Rodney</v>
      </c>
    </row>
    <row r="1303" spans="1:17" x14ac:dyDescent="0.25">
      <c r="A1303" s="23" t="s">
        <v>1069</v>
      </c>
      <c r="B1303" s="48">
        <f>VLOOKUP($A1303,'Medical Examinations'!$A:$J,2,FALSE)</f>
        <v>18.84</v>
      </c>
      <c r="C1303" s="48">
        <f>VLOOKUP($A1303,'Medical Examinations'!$A:$J,3,FALSE)</f>
        <v>11.82</v>
      </c>
      <c r="D1303" s="23" t="str">
        <f>VLOOKUP($A1303,'Medical Examinations'!$A:$J,4,FALSE)</f>
        <v>yes</v>
      </c>
      <c r="E1303" s="23" t="str">
        <f>VLOOKUP($A1303,'Medical Examinations'!$A:$J,5,FALSE)</f>
        <v>No</v>
      </c>
      <c r="F1303" s="23" t="str">
        <f>VLOOKUP($A1303,'Medical Examinations'!$A:$J,6,FALSE)</f>
        <v>Yes</v>
      </c>
      <c r="G1303" s="23">
        <f>VLOOKUP($A1303,'Medical Examinations'!$A:$J,7,FALSE)</f>
        <v>1</v>
      </c>
      <c r="H1303" s="23" t="str">
        <f>VLOOKUP($A1303,'Medical Examinations'!$A:$J,8,FALSE)</f>
        <v>No</v>
      </c>
      <c r="I1303" s="23" t="str">
        <f>VLOOKUP($A1303,'Medical Examinations'!$A:$J,9,FALSE)</f>
        <v>Normal Weight</v>
      </c>
      <c r="J1303" s="23" t="str">
        <f>VLOOKUP($A1303,'Medical Examinations'!$A:$J,10,FALSE)</f>
        <v>Diabetes</v>
      </c>
      <c r="K1303">
        <f>VLOOKUP($A1303,'Hospitalisation Details'!$A:$K,6,FALSE)</f>
        <v>8440.0499999999993</v>
      </c>
      <c r="L1303" t="str">
        <f>VLOOKUP($A1303,'Hospitalisation Details'!$A:$K,7,FALSE)</f>
        <v>tier - 3</v>
      </c>
      <c r="M1303" t="str">
        <f>VLOOKUP($A1303,'Hospitalisation Details'!$A:$K,8,FALSE)</f>
        <v>tier - 2</v>
      </c>
      <c r="N1303" t="str">
        <f>VLOOKUP($A1303,'Hospitalisation Details'!$A:$K,9,FALSE)</f>
        <v>R1013</v>
      </c>
      <c r="O1303">
        <f>VLOOKUP($A1303,'Hospitalisation Details'!$A:$K,10,FALSE)</f>
        <v>23278</v>
      </c>
      <c r="P1303">
        <f>VLOOKUP($A1303,'Hospitalisation Details'!$A:$K,11,FALSE)</f>
        <v>59</v>
      </c>
      <c r="Q1303" t="str">
        <f>VLOOKUP($A1303,'Customer Names'!$A:$E,4,FALSE)</f>
        <v xml:space="preserve"> Carl R</v>
      </c>
    </row>
    <row r="1304" spans="1:17" x14ac:dyDescent="0.25">
      <c r="A1304" s="26" t="s">
        <v>1068</v>
      </c>
      <c r="B1304" s="47">
        <f>VLOOKUP($A1304,'Medical Examinations'!$A:$J,2,FALSE)</f>
        <v>19.57</v>
      </c>
      <c r="C1304" s="47">
        <f>VLOOKUP($A1304,'Medical Examinations'!$A:$J,3,FALSE)</f>
        <v>7.41</v>
      </c>
      <c r="D1304" s="26" t="str">
        <f>VLOOKUP($A1304,'Medical Examinations'!$A:$J,4,FALSE)</f>
        <v>yes</v>
      </c>
      <c r="E1304" s="26" t="str">
        <f>VLOOKUP($A1304,'Medical Examinations'!$A:$J,5,FALSE)</f>
        <v>No</v>
      </c>
      <c r="F1304" s="26" t="str">
        <f>VLOOKUP($A1304,'Medical Examinations'!$A:$J,6,FALSE)</f>
        <v>No</v>
      </c>
      <c r="G1304" s="26">
        <f>VLOOKUP($A1304,'Medical Examinations'!$A:$J,7,FALSE)</f>
        <v>1</v>
      </c>
      <c r="H1304" s="26" t="str">
        <f>VLOOKUP($A1304,'Medical Examinations'!$A:$J,8,FALSE)</f>
        <v>No</v>
      </c>
      <c r="I1304" s="26" t="str">
        <f>VLOOKUP($A1304,'Medical Examinations'!$A:$J,9,FALSE)</f>
        <v>Normal Weight</v>
      </c>
      <c r="J1304" s="26" t="str">
        <f>VLOOKUP($A1304,'Medical Examinations'!$A:$J,10,FALSE)</f>
        <v>Diabetes</v>
      </c>
      <c r="K1304">
        <f>VLOOKUP($A1304,'Hospitalisation Details'!$A:$K,6,FALSE)</f>
        <v>8428.07</v>
      </c>
      <c r="L1304" t="str">
        <f>VLOOKUP($A1304,'Hospitalisation Details'!$A:$K,7,FALSE)</f>
        <v>tier - 3</v>
      </c>
      <c r="M1304" t="str">
        <f>VLOOKUP($A1304,'Hospitalisation Details'!$A:$K,8,FALSE)</f>
        <v>tier - 2</v>
      </c>
      <c r="N1304" t="str">
        <f>VLOOKUP($A1304,'Hospitalisation Details'!$A:$K,9,FALSE)</f>
        <v>R1012</v>
      </c>
      <c r="O1304">
        <f>VLOOKUP($A1304,'Hospitalisation Details'!$A:$K,10,FALSE)</f>
        <v>27665</v>
      </c>
      <c r="P1304">
        <f>VLOOKUP($A1304,'Hospitalisation Details'!$A:$K,11,FALSE)</f>
        <v>47</v>
      </c>
      <c r="Q1304" t="str">
        <f>VLOOKUP($A1304,'Customer Names'!$A:$E,4,FALSE)</f>
        <v xml:space="preserve"> Maximilian</v>
      </c>
    </row>
    <row r="1305" spans="1:17" x14ac:dyDescent="0.25">
      <c r="A1305" s="23" t="s">
        <v>1067</v>
      </c>
      <c r="B1305" s="48">
        <f>VLOOKUP($A1305,'Medical Examinations'!$A:$J,2,FALSE)</f>
        <v>30.495000000000001</v>
      </c>
      <c r="C1305" s="48">
        <f>VLOOKUP($A1305,'Medical Examinations'!$A:$J,3,FALSE)</f>
        <v>5.97</v>
      </c>
      <c r="D1305" s="23" t="str">
        <f>VLOOKUP($A1305,'Medical Examinations'!$A:$J,4,FALSE)</f>
        <v>No</v>
      </c>
      <c r="E1305" s="23" t="str">
        <f>VLOOKUP($A1305,'Medical Examinations'!$A:$J,5,FALSE)</f>
        <v>No</v>
      </c>
      <c r="F1305" s="23" t="str">
        <f>VLOOKUP($A1305,'Medical Examinations'!$A:$J,6,FALSE)</f>
        <v>No</v>
      </c>
      <c r="G1305" s="23">
        <f>VLOOKUP($A1305,'Medical Examinations'!$A:$J,7,FALSE)</f>
        <v>0</v>
      </c>
      <c r="H1305" s="23" t="str">
        <f>VLOOKUP($A1305,'Medical Examinations'!$A:$J,8,FALSE)</f>
        <v>No</v>
      </c>
      <c r="I1305" s="23" t="str">
        <f>VLOOKUP($A1305,'Medical Examinations'!$A:$J,9,FALSE)</f>
        <v>Obesity</v>
      </c>
      <c r="J1305" s="23" t="str">
        <f>VLOOKUP($A1305,'Medical Examinations'!$A:$J,10,FALSE)</f>
        <v>Prediabetes</v>
      </c>
      <c r="K1305">
        <f>VLOOKUP($A1305,'Hospitalisation Details'!$A:$K,6,FALSE)</f>
        <v>8413.4599999999991</v>
      </c>
      <c r="L1305" t="str">
        <f>VLOOKUP($A1305,'Hospitalisation Details'!$A:$K,7,FALSE)</f>
        <v>tier - 3</v>
      </c>
      <c r="M1305" t="str">
        <f>VLOOKUP($A1305,'Hospitalisation Details'!$A:$K,8,FALSE)</f>
        <v>tier - 1</v>
      </c>
      <c r="N1305" t="str">
        <f>VLOOKUP($A1305,'Hospitalisation Details'!$A:$K,9,FALSE)</f>
        <v>R1012</v>
      </c>
      <c r="O1305">
        <f>VLOOKUP($A1305,'Hospitalisation Details'!$A:$K,10,FALSE)</f>
        <v>28372</v>
      </c>
      <c r="P1305">
        <f>VLOOKUP($A1305,'Hospitalisation Details'!$A:$K,11,FALSE)</f>
        <v>45</v>
      </c>
      <c r="Q1305" t="str">
        <f>VLOOKUP($A1305,'Customer Names'!$A:$E,4,FALSE)</f>
        <v xml:space="preserve"> Erik</v>
      </c>
    </row>
    <row r="1306" spans="1:17" x14ac:dyDescent="0.25">
      <c r="A1306" s="26" t="s">
        <v>1066</v>
      </c>
      <c r="B1306" s="47">
        <f>VLOOKUP($A1306,'Medical Examinations'!$A:$J,2,FALSE)</f>
        <v>30.114999999999998</v>
      </c>
      <c r="C1306" s="47">
        <f>VLOOKUP($A1306,'Medical Examinations'!$A:$J,3,FALSE)</f>
        <v>5.74</v>
      </c>
      <c r="D1306" s="26" t="str">
        <f>VLOOKUP($A1306,'Medical Examinations'!$A:$J,4,FALSE)</f>
        <v>No</v>
      </c>
      <c r="E1306" s="26" t="str">
        <f>VLOOKUP($A1306,'Medical Examinations'!$A:$J,5,FALSE)</f>
        <v>No</v>
      </c>
      <c r="F1306" s="26" t="str">
        <f>VLOOKUP($A1306,'Medical Examinations'!$A:$J,6,FALSE)</f>
        <v>Yes</v>
      </c>
      <c r="G1306" s="26">
        <f>VLOOKUP($A1306,'Medical Examinations'!$A:$J,7,FALSE)</f>
        <v>1</v>
      </c>
      <c r="H1306" s="26" t="str">
        <f>VLOOKUP($A1306,'Medical Examinations'!$A:$J,8,FALSE)</f>
        <v>No</v>
      </c>
      <c r="I1306" s="26" t="str">
        <f>VLOOKUP($A1306,'Medical Examinations'!$A:$J,9,FALSE)</f>
        <v>Obesity</v>
      </c>
      <c r="J1306" s="26" t="str">
        <f>VLOOKUP($A1306,'Medical Examinations'!$A:$J,10,FALSE)</f>
        <v>Prediabetes</v>
      </c>
      <c r="K1306">
        <f>VLOOKUP($A1306,'Hospitalisation Details'!$A:$K,6,FALSE)</f>
        <v>8410.0499999999993</v>
      </c>
      <c r="L1306" t="str">
        <f>VLOOKUP($A1306,'Hospitalisation Details'!$A:$K,7,FALSE)</f>
        <v>tier - 2</v>
      </c>
      <c r="M1306" t="str">
        <f>VLOOKUP($A1306,'Hospitalisation Details'!$A:$K,8,FALSE)</f>
        <v>tier - 2</v>
      </c>
      <c r="N1306" t="str">
        <f>VLOOKUP($A1306,'Hospitalisation Details'!$A:$K,9,FALSE)</f>
        <v>R1012</v>
      </c>
      <c r="O1306">
        <f>VLOOKUP($A1306,'Hospitalisation Details'!$A:$K,10,FALSE)</f>
        <v>29017</v>
      </c>
      <c r="P1306">
        <f>VLOOKUP($A1306,'Hospitalisation Details'!$A:$K,11,FALSE)</f>
        <v>43</v>
      </c>
      <c r="Q1306" t="str">
        <f>VLOOKUP($A1306,'Customer Names'!$A:$E,4,FALSE)</f>
        <v xml:space="preserve"> Christopher</v>
      </c>
    </row>
    <row r="1307" spans="1:17" x14ac:dyDescent="0.25">
      <c r="A1307" s="23" t="s">
        <v>1065</v>
      </c>
      <c r="B1307" s="48">
        <f>VLOOKUP($A1307,'Medical Examinations'!$A:$J,2,FALSE)</f>
        <v>24.78</v>
      </c>
      <c r="C1307" s="48">
        <f>VLOOKUP($A1307,'Medical Examinations'!$A:$J,3,FALSE)</f>
        <v>9.85</v>
      </c>
      <c r="D1307" s="23" t="str">
        <f>VLOOKUP($A1307,'Medical Examinations'!$A:$J,4,FALSE)</f>
        <v>No</v>
      </c>
      <c r="E1307" s="23" t="str">
        <f>VLOOKUP($A1307,'Medical Examinations'!$A:$J,5,FALSE)</f>
        <v>No</v>
      </c>
      <c r="F1307" s="23" t="str">
        <f>VLOOKUP($A1307,'Medical Examinations'!$A:$J,6,FALSE)</f>
        <v>No</v>
      </c>
      <c r="G1307" s="23">
        <f>VLOOKUP($A1307,'Medical Examinations'!$A:$J,7,FALSE)</f>
        <v>0</v>
      </c>
      <c r="H1307" s="23" t="str">
        <f>VLOOKUP($A1307,'Medical Examinations'!$A:$J,8,FALSE)</f>
        <v>No</v>
      </c>
      <c r="I1307" s="23" t="str">
        <f>VLOOKUP($A1307,'Medical Examinations'!$A:$J,9,FALSE)</f>
        <v>Normal Weight</v>
      </c>
      <c r="J1307" s="23" t="str">
        <f>VLOOKUP($A1307,'Medical Examinations'!$A:$J,10,FALSE)</f>
        <v>Diabetes</v>
      </c>
      <c r="K1307">
        <f>VLOOKUP($A1307,'Hospitalisation Details'!$A:$K,6,FALSE)</f>
        <v>8400.01</v>
      </c>
      <c r="L1307" t="str">
        <f>VLOOKUP($A1307,'Hospitalisation Details'!$A:$K,7,FALSE)</f>
        <v>tier - 2</v>
      </c>
      <c r="M1307" t="str">
        <f>VLOOKUP($A1307,'Hospitalisation Details'!$A:$K,8,FALSE)</f>
        <v>tier - 3</v>
      </c>
      <c r="N1307" t="str">
        <f>VLOOKUP($A1307,'Hospitalisation Details'!$A:$K,9,FALSE)</f>
        <v>R1013</v>
      </c>
      <c r="O1307">
        <f>VLOOKUP($A1307,'Hospitalisation Details'!$A:$K,10,FALSE)</f>
        <v>26194</v>
      </c>
      <c r="P1307">
        <f>VLOOKUP($A1307,'Hospitalisation Details'!$A:$K,11,FALSE)</f>
        <v>51</v>
      </c>
      <c r="Q1307" t="str">
        <f>VLOOKUP($A1307,'Customer Names'!$A:$E,4,FALSE)</f>
        <v xml:space="preserve"> Eirik</v>
      </c>
    </row>
    <row r="1308" spans="1:17" x14ac:dyDescent="0.25">
      <c r="A1308" s="26" t="s">
        <v>1064</v>
      </c>
      <c r="B1308" s="47">
        <f>VLOOKUP($A1308,'Medical Examinations'!$A:$J,2,FALSE)</f>
        <v>24.77</v>
      </c>
      <c r="C1308" s="47">
        <f>VLOOKUP($A1308,'Medical Examinations'!$A:$J,3,FALSE)</f>
        <v>7.59</v>
      </c>
      <c r="D1308" s="26" t="str">
        <f>VLOOKUP($A1308,'Medical Examinations'!$A:$J,4,FALSE)</f>
        <v>No</v>
      </c>
      <c r="E1308" s="26" t="str">
        <f>VLOOKUP($A1308,'Medical Examinations'!$A:$J,5,FALSE)</f>
        <v>No</v>
      </c>
      <c r="F1308" s="26" t="str">
        <f>VLOOKUP($A1308,'Medical Examinations'!$A:$J,6,FALSE)</f>
        <v>No</v>
      </c>
      <c r="G1308" s="26">
        <f>VLOOKUP($A1308,'Medical Examinations'!$A:$J,7,FALSE)</f>
        <v>0</v>
      </c>
      <c r="H1308" s="26" t="str">
        <f>VLOOKUP($A1308,'Medical Examinations'!$A:$J,8,FALSE)</f>
        <v>No</v>
      </c>
      <c r="I1308" s="26" t="str">
        <f>VLOOKUP($A1308,'Medical Examinations'!$A:$J,9,FALSE)</f>
        <v>Normal Weight</v>
      </c>
      <c r="J1308" s="26" t="str">
        <f>VLOOKUP($A1308,'Medical Examinations'!$A:$J,10,FALSE)</f>
        <v>Diabetes</v>
      </c>
      <c r="K1308">
        <f>VLOOKUP($A1308,'Hospitalisation Details'!$A:$K,6,FALSE)</f>
        <v>8396.6200000000008</v>
      </c>
      <c r="L1308" t="str">
        <f>VLOOKUP($A1308,'Hospitalisation Details'!$A:$K,7,FALSE)</f>
        <v>tier - 2</v>
      </c>
      <c r="M1308" t="str">
        <f>VLOOKUP($A1308,'Hospitalisation Details'!$A:$K,8,FALSE)</f>
        <v>tier - 3</v>
      </c>
      <c r="N1308" t="str">
        <f>VLOOKUP($A1308,'Hospitalisation Details'!$A:$K,9,FALSE)</f>
        <v>R1013</v>
      </c>
      <c r="O1308">
        <f>VLOOKUP($A1308,'Hospitalisation Details'!$A:$K,10,FALSE)</f>
        <v>26180</v>
      </c>
      <c r="P1308">
        <f>VLOOKUP($A1308,'Hospitalisation Details'!$A:$K,11,FALSE)</f>
        <v>51</v>
      </c>
      <c r="Q1308" t="str">
        <f>VLOOKUP($A1308,'Customer Names'!$A:$E,4,FALSE)</f>
        <v xml:space="preserve"> Rik</v>
      </c>
    </row>
    <row r="1309" spans="1:17" x14ac:dyDescent="0.25">
      <c r="A1309" s="23" t="s">
        <v>1063</v>
      </c>
      <c r="B1309" s="48">
        <f>VLOOKUP($A1309,'Medical Examinations'!$A:$J,2,FALSE)</f>
        <v>16.579999999999998</v>
      </c>
      <c r="C1309" s="48">
        <f>VLOOKUP($A1309,'Medical Examinations'!$A:$J,3,FALSE)</f>
        <v>6.98</v>
      </c>
      <c r="D1309" s="23" t="str">
        <f>VLOOKUP($A1309,'Medical Examinations'!$A:$J,4,FALSE)</f>
        <v>yes</v>
      </c>
      <c r="E1309" s="23" t="str">
        <f>VLOOKUP($A1309,'Medical Examinations'!$A:$J,5,FALSE)</f>
        <v>No</v>
      </c>
      <c r="F1309" s="23" t="str">
        <f>VLOOKUP($A1309,'Medical Examinations'!$A:$J,6,FALSE)</f>
        <v>Yes</v>
      </c>
      <c r="G1309" s="23">
        <f>VLOOKUP($A1309,'Medical Examinations'!$A:$J,7,FALSE)</f>
        <v>1</v>
      </c>
      <c r="H1309" s="23" t="str">
        <f>VLOOKUP($A1309,'Medical Examinations'!$A:$J,8,FALSE)</f>
        <v>No</v>
      </c>
      <c r="I1309" s="23" t="str">
        <f>VLOOKUP($A1309,'Medical Examinations'!$A:$J,9,FALSE)</f>
        <v>Underweight</v>
      </c>
      <c r="J1309" s="23" t="str">
        <f>VLOOKUP($A1309,'Medical Examinations'!$A:$J,10,FALSE)</f>
        <v>Diabetes</v>
      </c>
      <c r="K1309">
        <f>VLOOKUP($A1309,'Hospitalisation Details'!$A:$K,6,FALSE)</f>
        <v>8355.5400000000009</v>
      </c>
      <c r="L1309" t="str">
        <f>VLOOKUP($A1309,'Hospitalisation Details'!$A:$K,7,FALSE)</f>
        <v>tier - 3</v>
      </c>
      <c r="M1309" t="str">
        <f>VLOOKUP($A1309,'Hospitalisation Details'!$A:$K,8,FALSE)</f>
        <v>tier - 3</v>
      </c>
      <c r="N1309" t="str">
        <f>VLOOKUP($A1309,'Hospitalisation Details'!$A:$K,9,FALSE)</f>
        <v>R1012</v>
      </c>
      <c r="O1309">
        <f>VLOOKUP($A1309,'Hospitalisation Details'!$A:$K,10,FALSE)</f>
        <v>23275</v>
      </c>
      <c r="P1309">
        <f>VLOOKUP($A1309,'Hospitalisation Details'!$A:$K,11,FALSE)</f>
        <v>59</v>
      </c>
      <c r="Q1309" t="str">
        <f>VLOOKUP($A1309,'Customer Names'!$A:$E,4,FALSE)</f>
        <v xml:space="preserve"> Matthew R</v>
      </c>
    </row>
    <row r="1310" spans="1:17" x14ac:dyDescent="0.25">
      <c r="A1310" s="26" t="s">
        <v>1062</v>
      </c>
      <c r="B1310" s="47">
        <f>VLOOKUP($A1310,'Medical Examinations'!$A:$J,2,FALSE)</f>
        <v>38.17</v>
      </c>
      <c r="C1310" s="47">
        <f>VLOOKUP($A1310,'Medical Examinations'!$A:$J,3,FALSE)</f>
        <v>4.7300000000000004</v>
      </c>
      <c r="D1310" s="26" t="str">
        <f>VLOOKUP($A1310,'Medical Examinations'!$A:$J,4,FALSE)</f>
        <v>yes</v>
      </c>
      <c r="E1310" s="26" t="str">
        <f>VLOOKUP($A1310,'Medical Examinations'!$A:$J,5,FALSE)</f>
        <v>No</v>
      </c>
      <c r="F1310" s="26" t="str">
        <f>VLOOKUP($A1310,'Medical Examinations'!$A:$J,6,FALSE)</f>
        <v>No</v>
      </c>
      <c r="G1310" s="26">
        <f>VLOOKUP($A1310,'Medical Examinations'!$A:$J,7,FALSE)</f>
        <v>0</v>
      </c>
      <c r="H1310" s="26" t="str">
        <f>VLOOKUP($A1310,'Medical Examinations'!$A:$J,8,FALSE)</f>
        <v>No</v>
      </c>
      <c r="I1310" s="26" t="str">
        <f>VLOOKUP($A1310,'Medical Examinations'!$A:$J,9,FALSE)</f>
        <v>Obesity</v>
      </c>
      <c r="J1310" s="26" t="str">
        <f>VLOOKUP($A1310,'Medical Examinations'!$A:$J,10,FALSE)</f>
        <v>Normal</v>
      </c>
      <c r="K1310">
        <f>VLOOKUP($A1310,'Hospitalisation Details'!$A:$K,6,FALSE)</f>
        <v>8347.16</v>
      </c>
      <c r="L1310" t="str">
        <f>VLOOKUP($A1310,'Hospitalisation Details'!$A:$K,7,FALSE)</f>
        <v>tier - 2</v>
      </c>
      <c r="M1310" t="str">
        <f>VLOOKUP($A1310,'Hospitalisation Details'!$A:$K,8,FALSE)</f>
        <v>tier - 1</v>
      </c>
      <c r="N1310" t="str">
        <f>VLOOKUP($A1310,'Hospitalisation Details'!$A:$K,9,FALSE)</f>
        <v>R1013</v>
      </c>
      <c r="O1310">
        <f>VLOOKUP($A1310,'Hospitalisation Details'!$A:$K,10,FALSE)</f>
        <v>27923</v>
      </c>
      <c r="P1310">
        <f>VLOOKUP($A1310,'Hospitalisation Details'!$A:$K,11,FALSE)</f>
        <v>46</v>
      </c>
      <c r="Q1310" t="str">
        <f>VLOOKUP($A1310,'Customer Names'!$A:$E,4,FALSE)</f>
        <v xml:space="preserve"> Daniel G</v>
      </c>
    </row>
    <row r="1311" spans="1:17" x14ac:dyDescent="0.25">
      <c r="A1311" s="23" t="s">
        <v>1061</v>
      </c>
      <c r="B1311" s="48">
        <f>VLOOKUP($A1311,'Medical Examinations'!$A:$J,2,FALSE)</f>
        <v>39.424999999999997</v>
      </c>
      <c r="C1311" s="48">
        <f>VLOOKUP($A1311,'Medical Examinations'!$A:$J,3,FALSE)</f>
        <v>4.76</v>
      </c>
      <c r="D1311" s="23" t="str">
        <f>VLOOKUP($A1311,'Medical Examinations'!$A:$J,4,FALSE)</f>
        <v>yes</v>
      </c>
      <c r="E1311" s="23" t="str">
        <f>VLOOKUP($A1311,'Medical Examinations'!$A:$J,5,FALSE)</f>
        <v>No</v>
      </c>
      <c r="F1311" s="23" t="str">
        <f>VLOOKUP($A1311,'Medical Examinations'!$A:$J,6,FALSE)</f>
        <v>No</v>
      </c>
      <c r="G1311" s="23">
        <f>VLOOKUP($A1311,'Medical Examinations'!$A:$J,7,FALSE)</f>
        <v>0</v>
      </c>
      <c r="H1311" s="23" t="str">
        <f>VLOOKUP($A1311,'Medical Examinations'!$A:$J,8,FALSE)</f>
        <v>No</v>
      </c>
      <c r="I1311" s="23" t="str">
        <f>VLOOKUP($A1311,'Medical Examinations'!$A:$J,9,FALSE)</f>
        <v>Obesity</v>
      </c>
      <c r="J1311" s="23" t="str">
        <f>VLOOKUP($A1311,'Medical Examinations'!$A:$J,10,FALSE)</f>
        <v>Normal</v>
      </c>
      <c r="K1311">
        <f>VLOOKUP($A1311,'Hospitalisation Details'!$A:$K,6,FALSE)</f>
        <v>8342.91</v>
      </c>
      <c r="L1311" t="str">
        <f>VLOOKUP($A1311,'Hospitalisation Details'!$A:$K,7,FALSE)</f>
        <v>tier - 3</v>
      </c>
      <c r="M1311" t="str">
        <f>VLOOKUP($A1311,'Hospitalisation Details'!$A:$K,8,FALSE)</f>
        <v>tier - 1</v>
      </c>
      <c r="N1311" t="str">
        <f>VLOOKUP($A1311,'Hospitalisation Details'!$A:$K,9,FALSE)</f>
        <v>R1016</v>
      </c>
      <c r="O1311">
        <f>VLOOKUP($A1311,'Hospitalisation Details'!$A:$K,10,FALSE)</f>
        <v>27948</v>
      </c>
      <c r="P1311">
        <f>VLOOKUP($A1311,'Hospitalisation Details'!$A:$K,11,FALSE)</f>
        <v>46</v>
      </c>
      <c r="Q1311" t="str">
        <f>VLOOKUP($A1311,'Customer Names'!$A:$E,4,FALSE)</f>
        <v xml:space="preserve"> Yannick</v>
      </c>
    </row>
    <row r="1312" spans="1:17" x14ac:dyDescent="0.25">
      <c r="A1312" s="26" t="s">
        <v>1060</v>
      </c>
      <c r="B1312" s="47">
        <f>VLOOKUP($A1312,'Medical Examinations'!$A:$J,2,FALSE)</f>
        <v>33.44</v>
      </c>
      <c r="C1312" s="47">
        <f>VLOOKUP($A1312,'Medical Examinations'!$A:$J,3,FALSE)</f>
        <v>6.24</v>
      </c>
      <c r="D1312" s="26" t="str">
        <f>VLOOKUP($A1312,'Medical Examinations'!$A:$J,4,FALSE)</f>
        <v>yes</v>
      </c>
      <c r="E1312" s="26" t="str">
        <f>VLOOKUP($A1312,'Medical Examinations'!$A:$J,5,FALSE)</f>
        <v>No</v>
      </c>
      <c r="F1312" s="26" t="str">
        <f>VLOOKUP($A1312,'Medical Examinations'!$A:$J,6,FALSE)</f>
        <v>No</v>
      </c>
      <c r="G1312" s="26">
        <f>VLOOKUP($A1312,'Medical Examinations'!$A:$J,7,FALSE)</f>
        <v>0</v>
      </c>
      <c r="H1312" s="26" t="str">
        <f>VLOOKUP($A1312,'Medical Examinations'!$A:$J,8,FALSE)</f>
        <v>No</v>
      </c>
      <c r="I1312" s="26" t="str">
        <f>VLOOKUP($A1312,'Medical Examinations'!$A:$J,9,FALSE)</f>
        <v>Obesity</v>
      </c>
      <c r="J1312" s="26" t="str">
        <f>VLOOKUP($A1312,'Medical Examinations'!$A:$J,10,FALSE)</f>
        <v>Prediabetes</v>
      </c>
      <c r="K1312">
        <f>VLOOKUP($A1312,'Hospitalisation Details'!$A:$K,6,FALSE)</f>
        <v>8334.59</v>
      </c>
      <c r="L1312" t="str">
        <f>VLOOKUP($A1312,'Hospitalisation Details'!$A:$K,7,FALSE)</f>
        <v>tier - 3</v>
      </c>
      <c r="M1312" t="str">
        <f>VLOOKUP($A1312,'Hospitalisation Details'!$A:$K,8,FALSE)</f>
        <v>tier - 2</v>
      </c>
      <c r="N1312" t="str">
        <f>VLOOKUP($A1312,'Hospitalisation Details'!$A:$K,9,FALSE)</f>
        <v>R1016</v>
      </c>
      <c r="O1312">
        <f>VLOOKUP($A1312,'Hospitalisation Details'!$A:$K,10,FALSE)</f>
        <v>27961</v>
      </c>
      <c r="P1312">
        <f>VLOOKUP($A1312,'Hospitalisation Details'!$A:$K,11,FALSE)</f>
        <v>46</v>
      </c>
      <c r="Q1312" t="str">
        <f>VLOOKUP($A1312,'Customer Names'!$A:$E,4,FALSE)</f>
        <v xml:space="preserve"> Sean R</v>
      </c>
    </row>
    <row r="1313" spans="1:17" x14ac:dyDescent="0.25">
      <c r="A1313" s="23" t="s">
        <v>1059</v>
      </c>
      <c r="B1313" s="48">
        <f>VLOOKUP($A1313,'Medical Examinations'!$A:$J,2,FALSE)</f>
        <v>33.344999999999999</v>
      </c>
      <c r="C1313" s="48">
        <f>VLOOKUP($A1313,'Medical Examinations'!$A:$J,3,FALSE)</f>
        <v>5.44</v>
      </c>
      <c r="D1313" s="23" t="str">
        <f>VLOOKUP($A1313,'Medical Examinations'!$A:$J,4,FALSE)</f>
        <v>yes</v>
      </c>
      <c r="E1313" s="23" t="str">
        <f>VLOOKUP($A1313,'Medical Examinations'!$A:$J,5,FALSE)</f>
        <v>No</v>
      </c>
      <c r="F1313" s="23" t="str">
        <f>VLOOKUP($A1313,'Medical Examinations'!$A:$J,6,FALSE)</f>
        <v>No</v>
      </c>
      <c r="G1313" s="23">
        <f>VLOOKUP($A1313,'Medical Examinations'!$A:$J,7,FALSE)</f>
        <v>0</v>
      </c>
      <c r="H1313" s="23" t="str">
        <f>VLOOKUP($A1313,'Medical Examinations'!$A:$J,8,FALSE)</f>
        <v>No</v>
      </c>
      <c r="I1313" s="23" t="str">
        <f>VLOOKUP($A1313,'Medical Examinations'!$A:$J,9,FALSE)</f>
        <v>Obesity</v>
      </c>
      <c r="J1313" s="23" t="str">
        <f>VLOOKUP($A1313,'Medical Examinations'!$A:$J,10,FALSE)</f>
        <v>Normal</v>
      </c>
      <c r="K1313">
        <f>VLOOKUP($A1313,'Hospitalisation Details'!$A:$K,6,FALSE)</f>
        <v>8334.4599999999991</v>
      </c>
      <c r="L1313" t="str">
        <f>VLOOKUP($A1313,'Hospitalisation Details'!$A:$K,7,FALSE)</f>
        <v>tier - 3</v>
      </c>
      <c r="M1313" t="str">
        <f>VLOOKUP($A1313,'Hospitalisation Details'!$A:$K,8,FALSE)</f>
        <v>tier - 2</v>
      </c>
      <c r="N1313" t="str">
        <f>VLOOKUP($A1313,'Hospitalisation Details'!$A:$K,9,FALSE)</f>
        <v>R1016</v>
      </c>
      <c r="O1313">
        <f>VLOOKUP($A1313,'Hospitalisation Details'!$A:$K,10,FALSE)</f>
        <v>27953</v>
      </c>
      <c r="P1313">
        <f>VLOOKUP($A1313,'Hospitalisation Details'!$A:$K,11,FALSE)</f>
        <v>46</v>
      </c>
      <c r="Q1313" t="str">
        <f>VLOOKUP($A1313,'Customer Names'!$A:$E,4,FALSE)</f>
        <v xml:space="preserve"> Peter</v>
      </c>
    </row>
    <row r="1314" spans="1:17" x14ac:dyDescent="0.25">
      <c r="A1314" s="26" t="s">
        <v>1058</v>
      </c>
      <c r="B1314" s="47">
        <f>VLOOKUP($A1314,'Medical Examinations'!$A:$J,2,FALSE)</f>
        <v>38.79</v>
      </c>
      <c r="C1314" s="47">
        <f>VLOOKUP($A1314,'Medical Examinations'!$A:$J,3,FALSE)</f>
        <v>5.08</v>
      </c>
      <c r="D1314" s="26" t="str">
        <f>VLOOKUP($A1314,'Medical Examinations'!$A:$J,4,FALSE)</f>
        <v>No</v>
      </c>
      <c r="E1314" s="26" t="str">
        <f>VLOOKUP($A1314,'Medical Examinations'!$A:$J,5,FALSE)</f>
        <v>No</v>
      </c>
      <c r="F1314" s="26" t="str">
        <f>VLOOKUP($A1314,'Medical Examinations'!$A:$J,6,FALSE)</f>
        <v>Yes</v>
      </c>
      <c r="G1314" s="26">
        <f>VLOOKUP($A1314,'Medical Examinations'!$A:$J,7,FALSE)</f>
        <v>1</v>
      </c>
      <c r="H1314" s="26" t="str">
        <f>VLOOKUP($A1314,'Medical Examinations'!$A:$J,8,FALSE)</f>
        <v>No</v>
      </c>
      <c r="I1314" s="26" t="str">
        <f>VLOOKUP($A1314,'Medical Examinations'!$A:$J,9,FALSE)</f>
        <v>Obesity</v>
      </c>
      <c r="J1314" s="26" t="str">
        <f>VLOOKUP($A1314,'Medical Examinations'!$A:$J,10,FALSE)</f>
        <v>Normal</v>
      </c>
      <c r="K1314">
        <f>VLOOKUP($A1314,'Hospitalisation Details'!$A:$K,6,FALSE)</f>
        <v>8314.65</v>
      </c>
      <c r="L1314" t="str">
        <f>VLOOKUP($A1314,'Hospitalisation Details'!$A:$K,7,FALSE)</f>
        <v>tier - 2</v>
      </c>
      <c r="M1314" t="str">
        <f>VLOOKUP($A1314,'Hospitalisation Details'!$A:$K,8,FALSE)</f>
        <v>tier - 1</v>
      </c>
      <c r="N1314" t="str">
        <f>VLOOKUP($A1314,'Hospitalisation Details'!$A:$K,9,FALSE)</f>
        <v>R1012</v>
      </c>
      <c r="O1314">
        <f>VLOOKUP($A1314,'Hospitalisation Details'!$A:$K,10,FALSE)</f>
        <v>34142</v>
      </c>
      <c r="P1314">
        <f>VLOOKUP($A1314,'Hospitalisation Details'!$A:$K,11,FALSE)</f>
        <v>29</v>
      </c>
      <c r="Q1314" t="str">
        <f>VLOOKUP($A1314,'Customer Names'!$A:$E,4,FALSE)</f>
        <v xml:space="preserve"> Sara A.</v>
      </c>
    </row>
    <row r="1315" spans="1:17" x14ac:dyDescent="0.25">
      <c r="A1315" s="23" t="s">
        <v>1057</v>
      </c>
      <c r="B1315" s="48">
        <f>VLOOKUP($A1315,'Medical Examinations'!$A:$J,2,FALSE)</f>
        <v>30.684999999999999</v>
      </c>
      <c r="C1315" s="48">
        <f>VLOOKUP($A1315,'Medical Examinations'!$A:$J,3,FALSE)</f>
        <v>4.87</v>
      </c>
      <c r="D1315" s="23" t="str">
        <f>VLOOKUP($A1315,'Medical Examinations'!$A:$J,4,FALSE)</f>
        <v>No</v>
      </c>
      <c r="E1315" s="23" t="str">
        <f>VLOOKUP($A1315,'Medical Examinations'!$A:$J,5,FALSE)</f>
        <v>No</v>
      </c>
      <c r="F1315" s="23" t="str">
        <f>VLOOKUP($A1315,'Medical Examinations'!$A:$J,6,FALSE)</f>
        <v>Yes</v>
      </c>
      <c r="G1315" s="23">
        <f>VLOOKUP($A1315,'Medical Examinations'!$A:$J,7,FALSE)</f>
        <v>1</v>
      </c>
      <c r="H1315" s="23" t="str">
        <f>VLOOKUP($A1315,'Medical Examinations'!$A:$J,8,FALSE)</f>
        <v>No</v>
      </c>
      <c r="I1315" s="23" t="str">
        <f>VLOOKUP($A1315,'Medical Examinations'!$A:$J,9,FALSE)</f>
        <v>Obesity</v>
      </c>
      <c r="J1315" s="23" t="str">
        <f>VLOOKUP($A1315,'Medical Examinations'!$A:$J,10,FALSE)</f>
        <v>Normal</v>
      </c>
      <c r="K1315">
        <f>VLOOKUP($A1315,'Hospitalisation Details'!$A:$K,6,FALSE)</f>
        <v>8310.84</v>
      </c>
      <c r="L1315" t="str">
        <f>VLOOKUP($A1315,'Hospitalisation Details'!$A:$K,7,FALSE)</f>
        <v>tier - 2</v>
      </c>
      <c r="M1315" t="str">
        <f>VLOOKUP($A1315,'Hospitalisation Details'!$A:$K,8,FALSE)</f>
        <v>tier - 2</v>
      </c>
      <c r="N1315" t="str">
        <f>VLOOKUP($A1315,'Hospitalisation Details'!$A:$K,9,FALSE)</f>
        <v>R1012</v>
      </c>
      <c r="O1315">
        <f>VLOOKUP($A1315,'Hospitalisation Details'!$A:$K,10,FALSE)</f>
        <v>29074</v>
      </c>
      <c r="P1315">
        <f>VLOOKUP($A1315,'Hospitalisation Details'!$A:$K,11,FALSE)</f>
        <v>43</v>
      </c>
      <c r="Q1315" t="str">
        <f>VLOOKUP($A1315,'Customer Names'!$A:$E,4,FALSE)</f>
        <v xml:space="preserve"> Erin C.</v>
      </c>
    </row>
    <row r="1316" spans="1:17" x14ac:dyDescent="0.25">
      <c r="A1316" s="26" t="s">
        <v>1056</v>
      </c>
      <c r="B1316" s="47">
        <f>VLOOKUP($A1316,'Medical Examinations'!$A:$J,2,FALSE)</f>
        <v>22.135000000000002</v>
      </c>
      <c r="C1316" s="47">
        <f>VLOOKUP($A1316,'Medical Examinations'!$A:$J,3,FALSE)</f>
        <v>8.17</v>
      </c>
      <c r="D1316" s="26" t="str">
        <f>VLOOKUP($A1316,'Medical Examinations'!$A:$J,4,FALSE)</f>
        <v>No</v>
      </c>
      <c r="E1316" s="26" t="str">
        <f>VLOOKUP($A1316,'Medical Examinations'!$A:$J,5,FALSE)</f>
        <v>No</v>
      </c>
      <c r="F1316" s="26" t="str">
        <f>VLOOKUP($A1316,'Medical Examinations'!$A:$J,6,FALSE)</f>
        <v>No</v>
      </c>
      <c r="G1316" s="26">
        <f>VLOOKUP($A1316,'Medical Examinations'!$A:$J,7,FALSE)</f>
        <v>0</v>
      </c>
      <c r="H1316" s="26" t="str">
        <f>VLOOKUP($A1316,'Medical Examinations'!$A:$J,8,FALSE)</f>
        <v>No</v>
      </c>
      <c r="I1316" s="26" t="str">
        <f>VLOOKUP($A1316,'Medical Examinations'!$A:$J,9,FALSE)</f>
        <v>Normal Weight</v>
      </c>
      <c r="J1316" s="26" t="str">
        <f>VLOOKUP($A1316,'Medical Examinations'!$A:$J,10,FALSE)</f>
        <v>Diabetes</v>
      </c>
      <c r="K1316">
        <f>VLOOKUP($A1316,'Hospitalisation Details'!$A:$K,6,FALSE)</f>
        <v>8302.5400000000009</v>
      </c>
      <c r="L1316" t="str">
        <f>VLOOKUP($A1316,'Hospitalisation Details'!$A:$K,7,FALSE)</f>
        <v>tier - 3</v>
      </c>
      <c r="M1316" t="str">
        <f>VLOOKUP($A1316,'Hospitalisation Details'!$A:$K,8,FALSE)</f>
        <v>tier - 3</v>
      </c>
      <c r="N1316" t="str">
        <f>VLOOKUP($A1316,'Hospitalisation Details'!$A:$K,9,FALSE)</f>
        <v>R1016</v>
      </c>
      <c r="O1316">
        <f>VLOOKUP($A1316,'Hospitalisation Details'!$A:$K,10,FALSE)</f>
        <v>28667</v>
      </c>
      <c r="P1316">
        <f>VLOOKUP($A1316,'Hospitalisation Details'!$A:$K,11,FALSE)</f>
        <v>44</v>
      </c>
      <c r="Q1316" t="str">
        <f>VLOOKUP($A1316,'Customer Names'!$A:$E,4,FALSE)</f>
        <v xml:space="preserve"> Thibaud</v>
      </c>
    </row>
    <row r="1317" spans="1:17" x14ac:dyDescent="0.25">
      <c r="A1317" s="23" t="s">
        <v>1055</v>
      </c>
      <c r="B1317" s="48">
        <f>VLOOKUP($A1317,'Medical Examinations'!$A:$J,2,FALSE)</f>
        <v>33.33</v>
      </c>
      <c r="C1317" s="48">
        <f>VLOOKUP($A1317,'Medical Examinations'!$A:$J,3,FALSE)</f>
        <v>7.61</v>
      </c>
      <c r="D1317" s="23" t="str">
        <f>VLOOKUP($A1317,'Medical Examinations'!$A:$J,4,FALSE)</f>
        <v>No</v>
      </c>
      <c r="E1317" s="23" t="str">
        <f>VLOOKUP($A1317,'Medical Examinations'!$A:$J,5,FALSE)</f>
        <v>No</v>
      </c>
      <c r="F1317" s="23" t="str">
        <f>VLOOKUP($A1317,'Medical Examinations'!$A:$J,6,FALSE)</f>
        <v>No</v>
      </c>
      <c r="G1317" s="23">
        <f>VLOOKUP($A1317,'Medical Examinations'!$A:$J,7,FALSE)</f>
        <v>0</v>
      </c>
      <c r="H1317" s="23" t="str">
        <f>VLOOKUP($A1317,'Medical Examinations'!$A:$J,8,FALSE)</f>
        <v>No</v>
      </c>
      <c r="I1317" s="23" t="str">
        <f>VLOOKUP($A1317,'Medical Examinations'!$A:$J,9,FALSE)</f>
        <v>Obesity</v>
      </c>
      <c r="J1317" s="23" t="str">
        <f>VLOOKUP($A1317,'Medical Examinations'!$A:$J,10,FALSE)</f>
        <v>Diabetes</v>
      </c>
      <c r="K1317">
        <f>VLOOKUP($A1317,'Hospitalisation Details'!$A:$K,6,FALSE)</f>
        <v>8283.68</v>
      </c>
      <c r="L1317" t="str">
        <f>VLOOKUP($A1317,'Hospitalisation Details'!$A:$K,7,FALSE)</f>
        <v>tier - 2</v>
      </c>
      <c r="M1317" t="str">
        <f>VLOOKUP($A1317,'Hospitalisation Details'!$A:$K,8,FALSE)</f>
        <v>tier - 3</v>
      </c>
      <c r="N1317" t="str">
        <f>VLOOKUP($A1317,'Hospitalisation Details'!$A:$K,9,FALSE)</f>
        <v>R1013</v>
      </c>
      <c r="O1317">
        <f>VLOOKUP($A1317,'Hospitalisation Details'!$A:$K,10,FALSE)</f>
        <v>27186</v>
      </c>
      <c r="P1317">
        <f>VLOOKUP($A1317,'Hospitalisation Details'!$A:$K,11,FALSE)</f>
        <v>49</v>
      </c>
      <c r="Q1317" t="str">
        <f>VLOOKUP($A1317,'Customer Names'!$A:$E,4,FALSE)</f>
        <v xml:space="preserve"> Lisa</v>
      </c>
    </row>
    <row r="1318" spans="1:17" x14ac:dyDescent="0.25">
      <c r="A1318" s="26" t="s">
        <v>1054</v>
      </c>
      <c r="B1318" s="47">
        <f>VLOOKUP($A1318,'Medical Examinations'!$A:$J,2,FALSE)</f>
        <v>31.13</v>
      </c>
      <c r="C1318" s="47">
        <f>VLOOKUP($A1318,'Medical Examinations'!$A:$J,3,FALSE)</f>
        <v>10.1</v>
      </c>
      <c r="D1318" s="26" t="str">
        <f>VLOOKUP($A1318,'Medical Examinations'!$A:$J,4,FALSE)</f>
        <v>No</v>
      </c>
      <c r="E1318" s="26" t="str">
        <f>VLOOKUP($A1318,'Medical Examinations'!$A:$J,5,FALSE)</f>
        <v>No</v>
      </c>
      <c r="F1318" s="26" t="str">
        <f>VLOOKUP($A1318,'Medical Examinations'!$A:$J,6,FALSE)</f>
        <v>No</v>
      </c>
      <c r="G1318" s="26">
        <f>VLOOKUP($A1318,'Medical Examinations'!$A:$J,7,FALSE)</f>
        <v>0</v>
      </c>
      <c r="H1318" s="26" t="str">
        <f>VLOOKUP($A1318,'Medical Examinations'!$A:$J,8,FALSE)</f>
        <v>No</v>
      </c>
      <c r="I1318" s="26" t="str">
        <f>VLOOKUP($A1318,'Medical Examinations'!$A:$J,9,FALSE)</f>
        <v>Obesity</v>
      </c>
      <c r="J1318" s="26" t="str">
        <f>VLOOKUP($A1318,'Medical Examinations'!$A:$J,10,FALSE)</f>
        <v>Diabetes</v>
      </c>
      <c r="K1318">
        <f>VLOOKUP($A1318,'Hospitalisation Details'!$A:$K,6,FALSE)</f>
        <v>8280.6200000000008</v>
      </c>
      <c r="L1318" t="str">
        <f>VLOOKUP($A1318,'Hospitalisation Details'!$A:$K,7,FALSE)</f>
        <v>tier - 2</v>
      </c>
      <c r="M1318" t="str">
        <f>VLOOKUP($A1318,'Hospitalisation Details'!$A:$K,8,FALSE)</f>
        <v>tier - 2</v>
      </c>
      <c r="N1318" t="str">
        <f>VLOOKUP($A1318,'Hospitalisation Details'!$A:$K,9,FALSE)</f>
        <v>R1013</v>
      </c>
      <c r="O1318">
        <f>VLOOKUP($A1318,'Hospitalisation Details'!$A:$K,10,FALSE)</f>
        <v>27385</v>
      </c>
      <c r="P1318">
        <f>VLOOKUP($A1318,'Hospitalisation Details'!$A:$K,11,FALSE)</f>
        <v>48</v>
      </c>
      <c r="Q1318" t="str">
        <f>VLOOKUP($A1318,'Customer Names'!$A:$E,4,FALSE)</f>
        <v xml:space="preserve"> Gretchen K.</v>
      </c>
    </row>
    <row r="1319" spans="1:17" x14ac:dyDescent="0.25">
      <c r="A1319" s="23" t="s">
        <v>1053</v>
      </c>
      <c r="B1319" s="48">
        <f>VLOOKUP($A1319,'Medical Examinations'!$A:$J,2,FALSE)</f>
        <v>28.9</v>
      </c>
      <c r="C1319" s="48">
        <f>VLOOKUP($A1319,'Medical Examinations'!$A:$J,3,FALSE)</f>
        <v>11.24</v>
      </c>
      <c r="D1319" s="23" t="str">
        <f>VLOOKUP($A1319,'Medical Examinations'!$A:$J,4,FALSE)</f>
        <v>No</v>
      </c>
      <c r="E1319" s="23" t="str">
        <f>VLOOKUP($A1319,'Medical Examinations'!$A:$J,5,FALSE)</f>
        <v>No</v>
      </c>
      <c r="F1319" s="23" t="str">
        <f>VLOOKUP($A1319,'Medical Examinations'!$A:$J,6,FALSE)</f>
        <v>No</v>
      </c>
      <c r="G1319" s="23">
        <f>VLOOKUP($A1319,'Medical Examinations'!$A:$J,7,FALSE)</f>
        <v>0</v>
      </c>
      <c r="H1319" s="23" t="str">
        <f>VLOOKUP($A1319,'Medical Examinations'!$A:$J,8,FALSE)</f>
        <v>No</v>
      </c>
      <c r="I1319" s="23" t="str">
        <f>VLOOKUP($A1319,'Medical Examinations'!$A:$J,9,FALSE)</f>
        <v>Overweight</v>
      </c>
      <c r="J1319" s="23" t="str">
        <f>VLOOKUP($A1319,'Medical Examinations'!$A:$J,10,FALSE)</f>
        <v>Diabetes</v>
      </c>
      <c r="K1319">
        <f>VLOOKUP($A1319,'Hospitalisation Details'!$A:$K,6,FALSE)</f>
        <v>8277.52</v>
      </c>
      <c r="L1319" t="str">
        <f>VLOOKUP($A1319,'Hospitalisation Details'!$A:$K,7,FALSE)</f>
        <v>tier - 2</v>
      </c>
      <c r="M1319" t="str">
        <f>VLOOKUP($A1319,'Hospitalisation Details'!$A:$K,8,FALSE)</f>
        <v>tier - 2</v>
      </c>
      <c r="N1319" t="str">
        <f>VLOOKUP($A1319,'Hospitalisation Details'!$A:$K,9,FALSE)</f>
        <v>R1011</v>
      </c>
      <c r="O1319">
        <f>VLOOKUP($A1319,'Hospitalisation Details'!$A:$K,10,FALSE)</f>
        <v>27298</v>
      </c>
      <c r="P1319">
        <f>VLOOKUP($A1319,'Hospitalisation Details'!$A:$K,11,FALSE)</f>
        <v>48</v>
      </c>
      <c r="Q1319" t="str">
        <f>VLOOKUP($A1319,'Customer Names'!$A:$E,4,FALSE)</f>
        <v xml:space="preserve"> Martina</v>
      </c>
    </row>
    <row r="1320" spans="1:17" x14ac:dyDescent="0.25">
      <c r="A1320" s="26" t="s">
        <v>1052</v>
      </c>
      <c r="B1320" s="47">
        <f>VLOOKUP($A1320,'Medical Examinations'!$A:$J,2,FALSE)</f>
        <v>43.31</v>
      </c>
      <c r="C1320" s="47">
        <f>VLOOKUP($A1320,'Medical Examinations'!$A:$J,3,FALSE)</f>
        <v>6.1</v>
      </c>
      <c r="D1320" s="26" t="str">
        <f>VLOOKUP($A1320,'Medical Examinations'!$A:$J,4,FALSE)</f>
        <v>yes</v>
      </c>
      <c r="E1320" s="26" t="str">
        <f>VLOOKUP($A1320,'Medical Examinations'!$A:$J,5,FALSE)</f>
        <v>yes</v>
      </c>
      <c r="F1320" s="26" t="str">
        <f>VLOOKUP($A1320,'Medical Examinations'!$A:$J,6,FALSE)</f>
        <v>No</v>
      </c>
      <c r="G1320" s="26">
        <f>VLOOKUP($A1320,'Medical Examinations'!$A:$J,7,FALSE)</f>
        <v>1</v>
      </c>
      <c r="H1320" s="26" t="str">
        <f>VLOOKUP($A1320,'Medical Examinations'!$A:$J,8,FALSE)</f>
        <v>No</v>
      </c>
      <c r="I1320" s="26" t="str">
        <f>VLOOKUP($A1320,'Medical Examinations'!$A:$J,9,FALSE)</f>
        <v>Obesity</v>
      </c>
      <c r="J1320" s="26" t="str">
        <f>VLOOKUP($A1320,'Medical Examinations'!$A:$J,10,FALSE)</f>
        <v>Prediabetes</v>
      </c>
      <c r="K1320">
        <f>VLOOKUP($A1320,'Hospitalisation Details'!$A:$K,6,FALSE)</f>
        <v>8271.4599999999991</v>
      </c>
      <c r="L1320" t="str">
        <f>VLOOKUP($A1320,'Hospitalisation Details'!$A:$K,7,FALSE)</f>
        <v>tier - 2</v>
      </c>
      <c r="M1320" t="str">
        <f>VLOOKUP($A1320,'Hospitalisation Details'!$A:$K,8,FALSE)</f>
        <v>tier - 1</v>
      </c>
      <c r="N1320" t="str">
        <f>VLOOKUP($A1320,'Hospitalisation Details'!$A:$K,9,FALSE)</f>
        <v>R1023</v>
      </c>
      <c r="O1320">
        <f>VLOOKUP($A1320,'Hospitalisation Details'!$A:$K,10,FALSE)</f>
        <v>36858</v>
      </c>
      <c r="P1320">
        <f>VLOOKUP($A1320,'Hospitalisation Details'!$A:$K,11,FALSE)</f>
        <v>22</v>
      </c>
      <c r="Q1320" t="str">
        <f>VLOOKUP($A1320,'Customer Names'!$A:$E,4,FALSE)</f>
        <v xml:space="preserve"> Dustin J</v>
      </c>
    </row>
    <row r="1321" spans="1:17" x14ac:dyDescent="0.25">
      <c r="A1321" s="23" t="s">
        <v>1051</v>
      </c>
      <c r="B1321" s="48">
        <f>VLOOKUP($A1321,'Medical Examinations'!$A:$J,2,FALSE)</f>
        <v>22.8</v>
      </c>
      <c r="C1321" s="48">
        <f>VLOOKUP($A1321,'Medical Examinations'!$A:$J,3,FALSE)</f>
        <v>6.98</v>
      </c>
      <c r="D1321" s="23" t="str">
        <f>VLOOKUP($A1321,'Medical Examinations'!$A:$J,4,FALSE)</f>
        <v>No</v>
      </c>
      <c r="E1321" s="23" t="str">
        <f>VLOOKUP($A1321,'Medical Examinations'!$A:$J,5,FALSE)</f>
        <v>No</v>
      </c>
      <c r="F1321" s="23" t="str">
        <f>VLOOKUP($A1321,'Medical Examinations'!$A:$J,6,FALSE)</f>
        <v>No</v>
      </c>
      <c r="G1321" s="23">
        <f>VLOOKUP($A1321,'Medical Examinations'!$A:$J,7,FALSE)</f>
        <v>0</v>
      </c>
      <c r="H1321" s="23" t="str">
        <f>VLOOKUP($A1321,'Medical Examinations'!$A:$J,8,FALSE)</f>
        <v>No</v>
      </c>
      <c r="I1321" s="23" t="str">
        <f>VLOOKUP($A1321,'Medical Examinations'!$A:$J,9,FALSE)</f>
        <v>Normal Weight</v>
      </c>
      <c r="J1321" s="23" t="str">
        <f>VLOOKUP($A1321,'Medical Examinations'!$A:$J,10,FALSE)</f>
        <v>Diabetes</v>
      </c>
      <c r="K1321">
        <f>VLOOKUP($A1321,'Hospitalisation Details'!$A:$K,6,FALSE)</f>
        <v>8269.0400000000009</v>
      </c>
      <c r="L1321" t="str">
        <f>VLOOKUP($A1321,'Hospitalisation Details'!$A:$K,7,FALSE)</f>
        <v>tier - 2</v>
      </c>
      <c r="M1321" t="str">
        <f>VLOOKUP($A1321,'Hospitalisation Details'!$A:$K,8,FALSE)</f>
        <v>tier - 1</v>
      </c>
      <c r="N1321" t="str">
        <f>VLOOKUP($A1321,'Hospitalisation Details'!$A:$K,9,FALSE)</f>
        <v>R1011</v>
      </c>
      <c r="O1321">
        <f>VLOOKUP($A1321,'Hospitalisation Details'!$A:$K,10,FALSE)</f>
        <v>27246</v>
      </c>
      <c r="P1321">
        <f>VLOOKUP($A1321,'Hospitalisation Details'!$A:$K,11,FALSE)</f>
        <v>48</v>
      </c>
      <c r="Q1321" t="str">
        <f>VLOOKUP($A1321,'Customer Names'!$A:$E,4,FALSE)</f>
        <v xml:space="preserve"> Kelsey</v>
      </c>
    </row>
    <row r="1322" spans="1:17" x14ac:dyDescent="0.25">
      <c r="A1322" s="26" t="s">
        <v>1050</v>
      </c>
      <c r="B1322" s="47">
        <f>VLOOKUP($A1322,'Medical Examinations'!$A:$J,2,FALSE)</f>
        <v>19.09</v>
      </c>
      <c r="C1322" s="47">
        <f>VLOOKUP($A1322,'Medical Examinations'!$A:$J,3,FALSE)</f>
        <v>4</v>
      </c>
      <c r="D1322" s="26" t="str">
        <f>VLOOKUP($A1322,'Medical Examinations'!$A:$J,4,FALSE)</f>
        <v>yes</v>
      </c>
      <c r="E1322" s="26" t="str">
        <f>VLOOKUP($A1322,'Medical Examinations'!$A:$J,5,FALSE)</f>
        <v>No</v>
      </c>
      <c r="F1322" s="26" t="str">
        <f>VLOOKUP($A1322,'Medical Examinations'!$A:$J,6,FALSE)</f>
        <v>No</v>
      </c>
      <c r="G1322" s="26">
        <f>VLOOKUP($A1322,'Medical Examinations'!$A:$J,7,FALSE)</f>
        <v>1</v>
      </c>
      <c r="H1322" s="26" t="str">
        <f>VLOOKUP($A1322,'Medical Examinations'!$A:$J,8,FALSE)</f>
        <v>No</v>
      </c>
      <c r="I1322" s="26" t="str">
        <f>VLOOKUP($A1322,'Medical Examinations'!$A:$J,9,FALSE)</f>
        <v>Normal Weight</v>
      </c>
      <c r="J1322" s="26" t="str">
        <f>VLOOKUP($A1322,'Medical Examinations'!$A:$J,10,FALSE)</f>
        <v>Normal</v>
      </c>
      <c r="K1322">
        <f>VLOOKUP($A1322,'Hospitalisation Details'!$A:$K,6,FALSE)</f>
        <v>8268</v>
      </c>
      <c r="L1322" t="str">
        <f>VLOOKUP($A1322,'Hospitalisation Details'!$A:$K,7,FALSE)</f>
        <v>tier - 3</v>
      </c>
      <c r="M1322" t="str">
        <f>VLOOKUP($A1322,'Hospitalisation Details'!$A:$K,8,FALSE)</f>
        <v>tier - 3</v>
      </c>
      <c r="N1322" t="str">
        <f>VLOOKUP($A1322,'Hospitalisation Details'!$A:$K,9,FALSE)</f>
        <v>R1013</v>
      </c>
      <c r="O1322">
        <f>VLOOKUP($A1322,'Hospitalisation Details'!$A:$K,10,FALSE)</f>
        <v>23625</v>
      </c>
      <c r="P1322">
        <f>VLOOKUP($A1322,'Hospitalisation Details'!$A:$K,11,FALSE)</f>
        <v>58</v>
      </c>
      <c r="Q1322" t="str">
        <f>VLOOKUP($A1322,'Customer Names'!$A:$E,4,FALSE)</f>
        <v xml:space="preserve"> Daniel V.</v>
      </c>
    </row>
    <row r="1323" spans="1:17" x14ac:dyDescent="0.25">
      <c r="A1323" s="23" t="s">
        <v>1049</v>
      </c>
      <c r="B1323" s="48">
        <f>VLOOKUP($A1323,'Medical Examinations'!$A:$J,2,FALSE)</f>
        <v>23.37</v>
      </c>
      <c r="C1323" s="48">
        <f>VLOOKUP($A1323,'Medical Examinations'!$A:$J,3,FALSE)</f>
        <v>4.2300000000000004</v>
      </c>
      <c r="D1323" s="23" t="str">
        <f>VLOOKUP($A1323,'Medical Examinations'!$A:$J,4,FALSE)</f>
        <v>No</v>
      </c>
      <c r="E1323" s="23" t="str">
        <f>VLOOKUP($A1323,'Medical Examinations'!$A:$J,5,FALSE)</f>
        <v>No</v>
      </c>
      <c r="F1323" s="23" t="str">
        <f>VLOOKUP($A1323,'Medical Examinations'!$A:$J,6,FALSE)</f>
        <v>No</v>
      </c>
      <c r="G1323" s="23">
        <f>VLOOKUP($A1323,'Medical Examinations'!$A:$J,7,FALSE)</f>
        <v>0</v>
      </c>
      <c r="H1323" s="23" t="str">
        <f>VLOOKUP($A1323,'Medical Examinations'!$A:$J,8,FALSE)</f>
        <v>No</v>
      </c>
      <c r="I1323" s="23" t="str">
        <f>VLOOKUP($A1323,'Medical Examinations'!$A:$J,9,FALSE)</f>
        <v>Normal Weight</v>
      </c>
      <c r="J1323" s="23" t="str">
        <f>VLOOKUP($A1323,'Medical Examinations'!$A:$J,10,FALSE)</f>
        <v>Normal</v>
      </c>
      <c r="K1323">
        <f>VLOOKUP($A1323,'Hospitalisation Details'!$A:$K,6,FALSE)</f>
        <v>8252.2800000000007</v>
      </c>
      <c r="L1323" t="str">
        <f>VLOOKUP($A1323,'Hospitalisation Details'!$A:$K,7,FALSE)</f>
        <v>tier - 2</v>
      </c>
      <c r="M1323" t="str">
        <f>VLOOKUP($A1323,'Hospitalisation Details'!$A:$K,8,FALSE)</f>
        <v>tier - 2</v>
      </c>
      <c r="N1323" t="str">
        <f>VLOOKUP($A1323,'Hospitalisation Details'!$A:$K,9,FALSE)</f>
        <v>R1024</v>
      </c>
      <c r="O1323">
        <f>VLOOKUP($A1323,'Hospitalisation Details'!$A:$K,10,FALSE)</f>
        <v>30221</v>
      </c>
      <c r="P1323">
        <f>VLOOKUP($A1323,'Hospitalisation Details'!$A:$K,11,FALSE)</f>
        <v>40</v>
      </c>
      <c r="Q1323" t="str">
        <f>VLOOKUP($A1323,'Customer Names'!$A:$E,4,FALSE)</f>
        <v xml:space="preserve"> Saeger</v>
      </c>
    </row>
    <row r="1324" spans="1:17" x14ac:dyDescent="0.25">
      <c r="A1324" s="26" t="s">
        <v>1048</v>
      </c>
      <c r="B1324" s="47">
        <f>VLOOKUP($A1324,'Medical Examinations'!$A:$J,2,FALSE)</f>
        <v>33.44</v>
      </c>
      <c r="C1324" s="47">
        <f>VLOOKUP($A1324,'Medical Examinations'!$A:$J,3,FALSE)</f>
        <v>4.72</v>
      </c>
      <c r="D1324" s="26" t="str">
        <f>VLOOKUP($A1324,'Medical Examinations'!$A:$J,4,FALSE)</f>
        <v>yes</v>
      </c>
      <c r="E1324" s="26" t="str">
        <f>VLOOKUP($A1324,'Medical Examinations'!$A:$J,5,FALSE)</f>
        <v>No</v>
      </c>
      <c r="F1324" s="26" t="str">
        <f>VLOOKUP($A1324,'Medical Examinations'!$A:$J,6,FALSE)</f>
        <v>No</v>
      </c>
      <c r="G1324" s="26">
        <f>VLOOKUP($A1324,'Medical Examinations'!$A:$J,7,FALSE)</f>
        <v>0</v>
      </c>
      <c r="H1324" s="26" t="str">
        <f>VLOOKUP($A1324,'Medical Examinations'!$A:$J,8,FALSE)</f>
        <v>No</v>
      </c>
      <c r="I1324" s="26" t="str">
        <f>VLOOKUP($A1324,'Medical Examinations'!$A:$J,9,FALSE)</f>
        <v>Obesity</v>
      </c>
      <c r="J1324" s="26" t="str">
        <f>VLOOKUP($A1324,'Medical Examinations'!$A:$J,10,FALSE)</f>
        <v>Normal</v>
      </c>
      <c r="K1324">
        <f>VLOOKUP($A1324,'Hospitalisation Details'!$A:$K,6,FALSE)</f>
        <v>8240.59</v>
      </c>
      <c r="L1324" t="str">
        <f>VLOOKUP($A1324,'Hospitalisation Details'!$A:$K,7,FALSE)</f>
        <v>tier - 2</v>
      </c>
      <c r="M1324" t="str">
        <f>VLOOKUP($A1324,'Hospitalisation Details'!$A:$K,8,FALSE)</f>
        <v>tier - 2</v>
      </c>
      <c r="N1324" t="str">
        <f>VLOOKUP($A1324,'Hospitalisation Details'!$A:$K,9,FALSE)</f>
        <v>R1013</v>
      </c>
      <c r="O1324">
        <f>VLOOKUP($A1324,'Hospitalisation Details'!$A:$K,10,FALSE)</f>
        <v>28005</v>
      </c>
      <c r="P1324">
        <f>VLOOKUP($A1324,'Hospitalisation Details'!$A:$K,11,FALSE)</f>
        <v>46</v>
      </c>
      <c r="Q1324" t="str">
        <f>VLOOKUP($A1324,'Customer Names'!$A:$E,4,FALSE)</f>
        <v xml:space="preserve"> Buzunesh</v>
      </c>
    </row>
    <row r="1325" spans="1:17" x14ac:dyDescent="0.25">
      <c r="A1325" s="23" t="s">
        <v>1047</v>
      </c>
      <c r="B1325" s="48">
        <f>VLOOKUP($A1325,'Medical Examinations'!$A:$J,2,FALSE)</f>
        <v>28.05</v>
      </c>
      <c r="C1325" s="48">
        <f>VLOOKUP($A1325,'Medical Examinations'!$A:$J,3,FALSE)</f>
        <v>5.63</v>
      </c>
      <c r="D1325" s="23" t="str">
        <f>VLOOKUP($A1325,'Medical Examinations'!$A:$J,4,FALSE)</f>
        <v>yes</v>
      </c>
      <c r="E1325" s="23" t="str">
        <f>VLOOKUP($A1325,'Medical Examinations'!$A:$J,5,FALSE)</f>
        <v>No</v>
      </c>
      <c r="F1325" s="23" t="str">
        <f>VLOOKUP($A1325,'Medical Examinations'!$A:$J,6,FALSE)</f>
        <v>No</v>
      </c>
      <c r="G1325" s="23">
        <f>VLOOKUP($A1325,'Medical Examinations'!$A:$J,7,FALSE)</f>
        <v>0</v>
      </c>
      <c r="H1325" s="23" t="str">
        <f>VLOOKUP($A1325,'Medical Examinations'!$A:$J,8,FALSE)</f>
        <v>No</v>
      </c>
      <c r="I1325" s="23" t="str">
        <f>VLOOKUP($A1325,'Medical Examinations'!$A:$J,9,FALSE)</f>
        <v>Overweight</v>
      </c>
      <c r="J1325" s="23" t="str">
        <f>VLOOKUP($A1325,'Medical Examinations'!$A:$J,10,FALSE)</f>
        <v>Normal</v>
      </c>
      <c r="K1325">
        <f>VLOOKUP($A1325,'Hospitalisation Details'!$A:$K,6,FALSE)</f>
        <v>8233.1</v>
      </c>
      <c r="L1325" t="str">
        <f>VLOOKUP($A1325,'Hospitalisation Details'!$A:$K,7,FALSE)</f>
        <v>tier - 2</v>
      </c>
      <c r="M1325" t="str">
        <f>VLOOKUP($A1325,'Hospitalisation Details'!$A:$K,8,FALSE)</f>
        <v>tier - 2</v>
      </c>
      <c r="N1325" t="str">
        <f>VLOOKUP($A1325,'Hospitalisation Details'!$A:$K,9,FALSE)</f>
        <v>R1013</v>
      </c>
      <c r="O1325">
        <f>VLOOKUP($A1325,'Hospitalisation Details'!$A:$K,10,FALSE)</f>
        <v>27941</v>
      </c>
      <c r="P1325">
        <f>VLOOKUP($A1325,'Hospitalisation Details'!$A:$K,11,FALSE)</f>
        <v>46</v>
      </c>
      <c r="Q1325" t="str">
        <f>VLOOKUP($A1325,'Customer Names'!$A:$E,4,FALSE)</f>
        <v xml:space="preserve"> Mirte</v>
      </c>
    </row>
    <row r="1326" spans="1:17" x14ac:dyDescent="0.25">
      <c r="A1326" s="26" t="s">
        <v>1046</v>
      </c>
      <c r="B1326" s="47">
        <f>VLOOKUP($A1326,'Medical Examinations'!$A:$J,2,FALSE)</f>
        <v>27.72</v>
      </c>
      <c r="C1326" s="47">
        <f>VLOOKUP($A1326,'Medical Examinations'!$A:$J,3,FALSE)</f>
        <v>5.83</v>
      </c>
      <c r="D1326" s="26" t="str">
        <f>VLOOKUP($A1326,'Medical Examinations'!$A:$J,4,FALSE)</f>
        <v>yes</v>
      </c>
      <c r="E1326" s="26" t="str">
        <f>VLOOKUP($A1326,'Medical Examinations'!$A:$J,5,FALSE)</f>
        <v>No</v>
      </c>
      <c r="F1326" s="26" t="str">
        <f>VLOOKUP($A1326,'Medical Examinations'!$A:$J,6,FALSE)</f>
        <v>No</v>
      </c>
      <c r="G1326" s="26">
        <f>VLOOKUP($A1326,'Medical Examinations'!$A:$J,7,FALSE)</f>
        <v>0</v>
      </c>
      <c r="H1326" s="26" t="str">
        <f>VLOOKUP($A1326,'Medical Examinations'!$A:$J,8,FALSE)</f>
        <v>No</v>
      </c>
      <c r="I1326" s="26" t="str">
        <f>VLOOKUP($A1326,'Medical Examinations'!$A:$J,9,FALSE)</f>
        <v>Overweight</v>
      </c>
      <c r="J1326" s="26" t="str">
        <f>VLOOKUP($A1326,'Medical Examinations'!$A:$J,10,FALSE)</f>
        <v>Prediabetes</v>
      </c>
      <c r="K1326">
        <f>VLOOKUP($A1326,'Hospitalisation Details'!$A:$K,6,FALSE)</f>
        <v>8232.64</v>
      </c>
      <c r="L1326" t="str">
        <f>VLOOKUP($A1326,'Hospitalisation Details'!$A:$K,7,FALSE)</f>
        <v>tier - 2</v>
      </c>
      <c r="M1326" t="str">
        <f>VLOOKUP($A1326,'Hospitalisation Details'!$A:$K,8,FALSE)</f>
        <v>tier - 3</v>
      </c>
      <c r="N1326" t="str">
        <f>VLOOKUP($A1326,'Hospitalisation Details'!$A:$K,9,FALSE)</f>
        <v>R1013</v>
      </c>
      <c r="O1326">
        <f>VLOOKUP($A1326,'Hospitalisation Details'!$A:$K,10,FALSE)</f>
        <v>28006</v>
      </c>
      <c r="P1326">
        <f>VLOOKUP($A1326,'Hospitalisation Details'!$A:$K,11,FALSE)</f>
        <v>46</v>
      </c>
      <c r="Q1326" t="str">
        <f>VLOOKUP($A1326,'Customer Names'!$A:$E,4,FALSE)</f>
        <v xml:space="preserve"> Megan</v>
      </c>
    </row>
    <row r="1327" spans="1:17" x14ac:dyDescent="0.25">
      <c r="A1327" s="23" t="s">
        <v>1045</v>
      </c>
      <c r="B1327" s="48">
        <f>VLOOKUP($A1327,'Medical Examinations'!$A:$J,2,FALSE)</f>
        <v>29.81</v>
      </c>
      <c r="C1327" s="48">
        <f>VLOOKUP($A1327,'Medical Examinations'!$A:$J,3,FALSE)</f>
        <v>9.23</v>
      </c>
      <c r="D1327" s="23" t="str">
        <f>VLOOKUP($A1327,'Medical Examinations'!$A:$J,4,FALSE)</f>
        <v>No</v>
      </c>
      <c r="E1327" s="23" t="str">
        <f>VLOOKUP($A1327,'Medical Examinations'!$A:$J,5,FALSE)</f>
        <v>No</v>
      </c>
      <c r="F1327" s="23" t="str">
        <f>VLOOKUP($A1327,'Medical Examinations'!$A:$J,6,FALSE)</f>
        <v>No</v>
      </c>
      <c r="G1327" s="23">
        <f>VLOOKUP($A1327,'Medical Examinations'!$A:$J,7,FALSE)</f>
        <v>0</v>
      </c>
      <c r="H1327" s="23" t="str">
        <f>VLOOKUP($A1327,'Medical Examinations'!$A:$J,8,FALSE)</f>
        <v>No</v>
      </c>
      <c r="I1327" s="23" t="str">
        <f>VLOOKUP($A1327,'Medical Examinations'!$A:$J,9,FALSE)</f>
        <v>Overweight</v>
      </c>
      <c r="J1327" s="23" t="str">
        <f>VLOOKUP($A1327,'Medical Examinations'!$A:$J,10,FALSE)</f>
        <v>Diabetes</v>
      </c>
      <c r="K1327">
        <f>VLOOKUP($A1327,'Hospitalisation Details'!$A:$K,6,FALSE)</f>
        <v>8219.2000000000007</v>
      </c>
      <c r="L1327" t="str">
        <f>VLOOKUP($A1327,'Hospitalisation Details'!$A:$K,7,FALSE)</f>
        <v>tier - 2</v>
      </c>
      <c r="M1327" t="str">
        <f>VLOOKUP($A1327,'Hospitalisation Details'!$A:$K,8,FALSE)</f>
        <v>tier - 2</v>
      </c>
      <c r="N1327" t="str">
        <f>VLOOKUP($A1327,'Hospitalisation Details'!$A:$K,9,FALSE)</f>
        <v>R1013</v>
      </c>
      <c r="O1327">
        <f>VLOOKUP($A1327,'Hospitalisation Details'!$A:$K,10,FALSE)</f>
        <v>28671</v>
      </c>
      <c r="P1327">
        <f>VLOOKUP($A1327,'Hospitalisation Details'!$A:$K,11,FALSE)</f>
        <v>44</v>
      </c>
      <c r="Q1327" t="str">
        <f>VLOOKUP($A1327,'Customer Names'!$A:$E,4,FALSE)</f>
        <v xml:space="preserve"> Kerry A.</v>
      </c>
    </row>
    <row r="1328" spans="1:17" x14ac:dyDescent="0.25">
      <c r="A1328" s="26" t="s">
        <v>1044</v>
      </c>
      <c r="B1328" s="47">
        <f>VLOOKUP($A1328,'Medical Examinations'!$A:$J,2,FALSE)</f>
        <v>23.98</v>
      </c>
      <c r="C1328" s="47">
        <f>VLOOKUP($A1328,'Medical Examinations'!$A:$J,3,FALSE)</f>
        <v>9.89</v>
      </c>
      <c r="D1328" s="26" t="str">
        <f>VLOOKUP($A1328,'Medical Examinations'!$A:$J,4,FALSE)</f>
        <v>No</v>
      </c>
      <c r="E1328" s="26" t="str">
        <f>VLOOKUP($A1328,'Medical Examinations'!$A:$J,5,FALSE)</f>
        <v>No</v>
      </c>
      <c r="F1328" s="26" t="str">
        <f>VLOOKUP($A1328,'Medical Examinations'!$A:$J,6,FALSE)</f>
        <v>No</v>
      </c>
      <c r="G1328" s="26">
        <f>VLOOKUP($A1328,'Medical Examinations'!$A:$J,7,FALSE)</f>
        <v>0</v>
      </c>
      <c r="H1328" s="26" t="str">
        <f>VLOOKUP($A1328,'Medical Examinations'!$A:$J,8,FALSE)</f>
        <v>No</v>
      </c>
      <c r="I1328" s="26" t="str">
        <f>VLOOKUP($A1328,'Medical Examinations'!$A:$J,9,FALSE)</f>
        <v>Normal Weight</v>
      </c>
      <c r="J1328" s="26" t="str">
        <f>VLOOKUP($A1328,'Medical Examinations'!$A:$J,10,FALSE)</f>
        <v>Diabetes</v>
      </c>
      <c r="K1328">
        <f>VLOOKUP($A1328,'Hospitalisation Details'!$A:$K,6,FALSE)</f>
        <v>8211.1</v>
      </c>
      <c r="L1328" t="str">
        <f>VLOOKUP($A1328,'Hospitalisation Details'!$A:$K,7,FALSE)</f>
        <v>tier - 2</v>
      </c>
      <c r="M1328" t="str">
        <f>VLOOKUP($A1328,'Hospitalisation Details'!$A:$K,8,FALSE)</f>
        <v>tier - 3</v>
      </c>
      <c r="N1328" t="str">
        <f>VLOOKUP($A1328,'Hospitalisation Details'!$A:$K,9,FALSE)</f>
        <v>R1013</v>
      </c>
      <c r="O1328">
        <f>VLOOKUP($A1328,'Hospitalisation Details'!$A:$K,10,FALSE)</f>
        <v>28787</v>
      </c>
      <c r="P1328">
        <f>VLOOKUP($A1328,'Hospitalisation Details'!$A:$K,11,FALSE)</f>
        <v>44</v>
      </c>
      <c r="Q1328" t="str">
        <f>VLOOKUP($A1328,'Customer Names'!$A:$E,4,FALSE)</f>
        <v xml:space="preserve"> Kristin</v>
      </c>
    </row>
    <row r="1329" spans="1:17" x14ac:dyDescent="0.25">
      <c r="A1329" s="23" t="s">
        <v>1043</v>
      </c>
      <c r="B1329" s="48">
        <f>VLOOKUP($A1329,'Medical Examinations'!$A:$J,2,FALSE)</f>
        <v>17.34</v>
      </c>
      <c r="C1329" s="48">
        <f>VLOOKUP($A1329,'Medical Examinations'!$A:$J,3,FALSE)</f>
        <v>12</v>
      </c>
      <c r="D1329" s="23" t="str">
        <f>VLOOKUP($A1329,'Medical Examinations'!$A:$J,4,FALSE)</f>
        <v>No</v>
      </c>
      <c r="E1329" s="23" t="str">
        <f>VLOOKUP($A1329,'Medical Examinations'!$A:$J,5,FALSE)</f>
        <v>No</v>
      </c>
      <c r="F1329" s="23" t="str">
        <f>VLOOKUP($A1329,'Medical Examinations'!$A:$J,6,FALSE)</f>
        <v>No</v>
      </c>
      <c r="G1329" s="23">
        <f>VLOOKUP($A1329,'Medical Examinations'!$A:$J,7,FALSE)</f>
        <v>0</v>
      </c>
      <c r="H1329" s="23" t="str">
        <f>VLOOKUP($A1329,'Medical Examinations'!$A:$J,8,FALSE)</f>
        <v>No</v>
      </c>
      <c r="I1329" s="23" t="str">
        <f>VLOOKUP($A1329,'Medical Examinations'!$A:$J,9,FALSE)</f>
        <v>Underweight</v>
      </c>
      <c r="J1329" s="23" t="str">
        <f>VLOOKUP($A1329,'Medical Examinations'!$A:$J,10,FALSE)</f>
        <v>Diabetes</v>
      </c>
      <c r="K1329">
        <f>VLOOKUP($A1329,'Hospitalisation Details'!$A:$K,6,FALSE)</f>
        <v>8188.12</v>
      </c>
      <c r="L1329" t="str">
        <f>VLOOKUP($A1329,'Hospitalisation Details'!$A:$K,7,FALSE)</f>
        <v>tier - 3</v>
      </c>
      <c r="M1329" t="str">
        <f>VLOOKUP($A1329,'Hospitalisation Details'!$A:$K,8,FALSE)</f>
        <v>tier - 3</v>
      </c>
      <c r="N1329" t="str">
        <f>VLOOKUP($A1329,'Hospitalisation Details'!$A:$K,9,FALSE)</f>
        <v>R1013</v>
      </c>
      <c r="O1329">
        <f>VLOOKUP($A1329,'Hospitalisation Details'!$A:$K,10,FALSE)</f>
        <v>22973</v>
      </c>
      <c r="P1329">
        <f>VLOOKUP($A1329,'Hospitalisation Details'!$A:$K,11,FALSE)</f>
        <v>60</v>
      </c>
      <c r="Q1329" t="str">
        <f>VLOOKUP($A1329,'Customer Names'!$A:$E,4,FALSE)</f>
        <v xml:space="preserve"> Christopher R.</v>
      </c>
    </row>
    <row r="1330" spans="1:17" x14ac:dyDescent="0.25">
      <c r="A1330" s="26" t="s">
        <v>1042</v>
      </c>
      <c r="B1330" s="47">
        <f>VLOOKUP($A1330,'Medical Examinations'!$A:$J,2,FALSE)</f>
        <v>40.39</v>
      </c>
      <c r="C1330" s="47">
        <f>VLOOKUP($A1330,'Medical Examinations'!$A:$J,3,FALSE)</f>
        <v>4.24</v>
      </c>
      <c r="D1330" s="26" t="str">
        <f>VLOOKUP($A1330,'Medical Examinations'!$A:$J,4,FALSE)</f>
        <v>yes</v>
      </c>
      <c r="E1330" s="26" t="str">
        <f>VLOOKUP($A1330,'Medical Examinations'!$A:$J,5,FALSE)</f>
        <v>No</v>
      </c>
      <c r="F1330" s="26" t="str">
        <f>VLOOKUP($A1330,'Medical Examinations'!$A:$J,6,FALSE)</f>
        <v>Yes</v>
      </c>
      <c r="G1330" s="26">
        <f>VLOOKUP($A1330,'Medical Examinations'!$A:$J,7,FALSE)</f>
        <v>1</v>
      </c>
      <c r="H1330" s="26" t="str">
        <f>VLOOKUP($A1330,'Medical Examinations'!$A:$J,8,FALSE)</f>
        <v>No</v>
      </c>
      <c r="I1330" s="26" t="str">
        <f>VLOOKUP($A1330,'Medical Examinations'!$A:$J,9,FALSE)</f>
        <v>Obesity</v>
      </c>
      <c r="J1330" s="26" t="str">
        <f>VLOOKUP($A1330,'Medical Examinations'!$A:$J,10,FALSE)</f>
        <v>Normal</v>
      </c>
      <c r="K1330">
        <f>VLOOKUP($A1330,'Hospitalisation Details'!$A:$K,6,FALSE)</f>
        <v>8182.89</v>
      </c>
      <c r="L1330" t="str">
        <f>VLOOKUP($A1330,'Hospitalisation Details'!$A:$K,7,FALSE)</f>
        <v>tier - 2</v>
      </c>
      <c r="M1330" t="str">
        <f>VLOOKUP($A1330,'Hospitalisation Details'!$A:$K,8,FALSE)</f>
        <v>tier - 1</v>
      </c>
      <c r="N1330" t="str">
        <f>VLOOKUP($A1330,'Hospitalisation Details'!$A:$K,9,FALSE)</f>
        <v>R1026</v>
      </c>
      <c r="O1330">
        <f>VLOOKUP($A1330,'Hospitalisation Details'!$A:$K,10,FALSE)</f>
        <v>35724</v>
      </c>
      <c r="P1330">
        <f>VLOOKUP($A1330,'Hospitalisation Details'!$A:$K,11,FALSE)</f>
        <v>25</v>
      </c>
      <c r="Q1330" t="str">
        <f>VLOOKUP($A1330,'Customer Names'!$A:$E,4,FALSE)</f>
        <v xml:space="preserve"> Elizabeth A</v>
      </c>
    </row>
    <row r="1331" spans="1:17" x14ac:dyDescent="0.25">
      <c r="A1331" s="23" t="s">
        <v>1041</v>
      </c>
      <c r="B1331" s="48">
        <f>VLOOKUP($A1331,'Medical Examinations'!$A:$J,2,FALSE)</f>
        <v>25.96</v>
      </c>
      <c r="C1331" s="48">
        <f>VLOOKUP($A1331,'Medical Examinations'!$A:$J,3,FALSE)</f>
        <v>4.68</v>
      </c>
      <c r="D1331" s="23" t="str">
        <f>VLOOKUP($A1331,'Medical Examinations'!$A:$J,4,FALSE)</f>
        <v>yes</v>
      </c>
      <c r="E1331" s="23" t="str">
        <f>VLOOKUP($A1331,'Medical Examinations'!$A:$J,5,FALSE)</f>
        <v>No</v>
      </c>
      <c r="F1331" s="23" t="str">
        <f>VLOOKUP($A1331,'Medical Examinations'!$A:$J,6,FALSE)</f>
        <v>Yes</v>
      </c>
      <c r="G1331" s="23">
        <f>VLOOKUP($A1331,'Medical Examinations'!$A:$J,7,FALSE)</f>
        <v>1</v>
      </c>
      <c r="H1331" s="23" t="str">
        <f>VLOOKUP($A1331,'Medical Examinations'!$A:$J,8,FALSE)</f>
        <v>No</v>
      </c>
      <c r="I1331" s="23" t="str">
        <f>VLOOKUP($A1331,'Medical Examinations'!$A:$J,9,FALSE)</f>
        <v>Overweight</v>
      </c>
      <c r="J1331" s="23" t="str">
        <f>VLOOKUP($A1331,'Medical Examinations'!$A:$J,10,FALSE)</f>
        <v>Normal</v>
      </c>
      <c r="K1331">
        <f>VLOOKUP($A1331,'Hospitalisation Details'!$A:$K,6,FALSE)</f>
        <v>8179.51</v>
      </c>
      <c r="L1331" t="str">
        <f>VLOOKUP($A1331,'Hospitalisation Details'!$A:$K,7,FALSE)</f>
        <v>tier - 2</v>
      </c>
      <c r="M1331" t="str">
        <f>VLOOKUP($A1331,'Hospitalisation Details'!$A:$K,8,FALSE)</f>
        <v>tier - 2</v>
      </c>
      <c r="N1331" t="str">
        <f>VLOOKUP($A1331,'Hospitalisation Details'!$A:$K,9,FALSE)</f>
        <v>R1020</v>
      </c>
      <c r="O1331">
        <f>VLOOKUP($A1331,'Hospitalisation Details'!$A:$K,10,FALSE)</f>
        <v>30475</v>
      </c>
      <c r="P1331">
        <f>VLOOKUP($A1331,'Hospitalisation Details'!$A:$K,11,FALSE)</f>
        <v>40</v>
      </c>
      <c r="Q1331" t="str">
        <f>VLOOKUP($A1331,'Customer Names'!$A:$E,4,FALSE)</f>
        <v xml:space="preserve"> Andrew</v>
      </c>
    </row>
    <row r="1332" spans="1:17" x14ac:dyDescent="0.25">
      <c r="A1332" s="26" t="s">
        <v>1040</v>
      </c>
      <c r="B1332" s="47">
        <f>VLOOKUP($A1332,'Medical Examinations'!$A:$J,2,FALSE)</f>
        <v>17.68</v>
      </c>
      <c r="C1332" s="47">
        <f>VLOOKUP($A1332,'Medical Examinations'!$A:$J,3,FALSE)</f>
        <v>8.57</v>
      </c>
      <c r="D1332" s="26" t="str">
        <f>VLOOKUP($A1332,'Medical Examinations'!$A:$J,4,FALSE)</f>
        <v>yes</v>
      </c>
      <c r="E1332" s="26" t="str">
        <f>VLOOKUP($A1332,'Medical Examinations'!$A:$J,5,FALSE)</f>
        <v>No</v>
      </c>
      <c r="F1332" s="26" t="str">
        <f>VLOOKUP($A1332,'Medical Examinations'!$A:$J,6,FALSE)</f>
        <v>Yes</v>
      </c>
      <c r="G1332" s="26">
        <f>VLOOKUP($A1332,'Medical Examinations'!$A:$J,7,FALSE)</f>
        <v>1</v>
      </c>
      <c r="H1332" s="26" t="str">
        <f>VLOOKUP($A1332,'Medical Examinations'!$A:$J,8,FALSE)</f>
        <v>No</v>
      </c>
      <c r="I1332" s="26" t="str">
        <f>VLOOKUP($A1332,'Medical Examinations'!$A:$J,9,FALSE)</f>
        <v>Underweight</v>
      </c>
      <c r="J1332" s="26" t="str">
        <f>VLOOKUP($A1332,'Medical Examinations'!$A:$J,10,FALSE)</f>
        <v>Diabetes</v>
      </c>
      <c r="K1332">
        <f>VLOOKUP($A1332,'Hospitalisation Details'!$A:$K,6,FALSE)</f>
        <v>8177.9</v>
      </c>
      <c r="L1332" t="str">
        <f>VLOOKUP($A1332,'Hospitalisation Details'!$A:$K,7,FALSE)</f>
        <v>tier - 3</v>
      </c>
      <c r="M1332" t="str">
        <f>VLOOKUP($A1332,'Hospitalisation Details'!$A:$K,8,FALSE)</f>
        <v>tier - 1</v>
      </c>
      <c r="N1332" t="str">
        <f>VLOOKUP($A1332,'Hospitalisation Details'!$A:$K,9,FALSE)</f>
        <v>R1013</v>
      </c>
      <c r="O1332">
        <f>VLOOKUP($A1332,'Hospitalisation Details'!$A:$K,10,FALSE)</f>
        <v>23320</v>
      </c>
      <c r="P1332">
        <f>VLOOKUP($A1332,'Hospitalisation Details'!$A:$K,11,FALSE)</f>
        <v>59</v>
      </c>
      <c r="Q1332" t="str">
        <f>VLOOKUP($A1332,'Customer Names'!$A:$E,4,FALSE)</f>
        <v xml:space="preserve"> Dawn M.</v>
      </c>
    </row>
    <row r="1333" spans="1:17" x14ac:dyDescent="0.25">
      <c r="A1333" s="23" t="s">
        <v>1039</v>
      </c>
      <c r="B1333" s="48">
        <f>VLOOKUP($A1333,'Medical Examinations'!$A:$J,2,FALSE)</f>
        <v>30.875</v>
      </c>
      <c r="C1333" s="48">
        <f>VLOOKUP($A1333,'Medical Examinations'!$A:$J,3,FALSE)</f>
        <v>4.0999999999999996</v>
      </c>
      <c r="D1333" s="23" t="str">
        <f>VLOOKUP($A1333,'Medical Examinations'!$A:$J,4,FALSE)</f>
        <v>No</v>
      </c>
      <c r="E1333" s="23" t="str">
        <f>VLOOKUP($A1333,'Medical Examinations'!$A:$J,5,FALSE)</f>
        <v>No</v>
      </c>
      <c r="F1333" s="23" t="str">
        <f>VLOOKUP($A1333,'Medical Examinations'!$A:$J,6,FALSE)</f>
        <v>No</v>
      </c>
      <c r="G1333" s="23">
        <f>VLOOKUP($A1333,'Medical Examinations'!$A:$J,7,FALSE)</f>
        <v>0</v>
      </c>
      <c r="H1333" s="23" t="str">
        <f>VLOOKUP($A1333,'Medical Examinations'!$A:$J,8,FALSE)</f>
        <v>No</v>
      </c>
      <c r="I1333" s="23" t="str">
        <f>VLOOKUP($A1333,'Medical Examinations'!$A:$J,9,FALSE)</f>
        <v>Obesity</v>
      </c>
      <c r="J1333" s="23" t="str">
        <f>VLOOKUP($A1333,'Medical Examinations'!$A:$J,10,FALSE)</f>
        <v>Normal</v>
      </c>
      <c r="K1333">
        <f>VLOOKUP($A1333,'Hospitalisation Details'!$A:$K,6,FALSE)</f>
        <v>8162.72</v>
      </c>
      <c r="L1333" t="str">
        <f>VLOOKUP($A1333,'Hospitalisation Details'!$A:$K,7,FALSE)</f>
        <v>tier - 3</v>
      </c>
      <c r="M1333" t="str">
        <f>VLOOKUP($A1333,'Hospitalisation Details'!$A:$K,8,FALSE)</f>
        <v>tier - 3</v>
      </c>
      <c r="N1333" t="str">
        <f>VLOOKUP($A1333,'Hospitalisation Details'!$A:$K,9,FALSE)</f>
        <v>R1012</v>
      </c>
      <c r="O1333">
        <f>VLOOKUP($A1333,'Hospitalisation Details'!$A:$K,10,FALSE)</f>
        <v>30130</v>
      </c>
      <c r="P1333">
        <f>VLOOKUP($A1333,'Hospitalisation Details'!$A:$K,11,FALSE)</f>
        <v>40</v>
      </c>
      <c r="Q1333" t="str">
        <f>VLOOKUP($A1333,'Customer Names'!$A:$E,4,FALSE)</f>
        <v xml:space="preserve"> Jonathan P</v>
      </c>
    </row>
    <row r="1334" spans="1:17" x14ac:dyDescent="0.25">
      <c r="A1334" s="26" t="s">
        <v>1038</v>
      </c>
      <c r="B1334" s="47">
        <f>VLOOKUP($A1334,'Medical Examinations'!$A:$J,2,FALSE)</f>
        <v>30.81</v>
      </c>
      <c r="C1334" s="47">
        <f>VLOOKUP($A1334,'Medical Examinations'!$A:$J,3,FALSE)</f>
        <v>4.49</v>
      </c>
      <c r="D1334" s="26" t="str">
        <f>VLOOKUP($A1334,'Medical Examinations'!$A:$J,4,FALSE)</f>
        <v>No</v>
      </c>
      <c r="E1334" s="26" t="str">
        <f>VLOOKUP($A1334,'Medical Examinations'!$A:$J,5,FALSE)</f>
        <v>No</v>
      </c>
      <c r="F1334" s="26" t="str">
        <f>VLOOKUP($A1334,'Medical Examinations'!$A:$J,6,FALSE)</f>
        <v>No</v>
      </c>
      <c r="G1334" s="26">
        <f>VLOOKUP($A1334,'Medical Examinations'!$A:$J,7,FALSE)</f>
        <v>0</v>
      </c>
      <c r="H1334" s="26" t="str">
        <f>VLOOKUP($A1334,'Medical Examinations'!$A:$J,8,FALSE)</f>
        <v>No</v>
      </c>
      <c r="I1334" s="26" t="str">
        <f>VLOOKUP($A1334,'Medical Examinations'!$A:$J,9,FALSE)</f>
        <v>Obesity</v>
      </c>
      <c r="J1334" s="26" t="str">
        <f>VLOOKUP($A1334,'Medical Examinations'!$A:$J,10,FALSE)</f>
        <v>Normal</v>
      </c>
      <c r="K1334">
        <f>VLOOKUP($A1334,'Hospitalisation Details'!$A:$K,6,FALSE)</f>
        <v>8157.92</v>
      </c>
      <c r="L1334" t="str">
        <f>VLOOKUP($A1334,'Hospitalisation Details'!$A:$K,7,FALSE)</f>
        <v>tier - 2</v>
      </c>
      <c r="M1334" t="str">
        <f>VLOOKUP($A1334,'Hospitalisation Details'!$A:$K,8,FALSE)</f>
        <v>tier - 3</v>
      </c>
      <c r="N1334" t="str">
        <f>VLOOKUP($A1334,'Hospitalisation Details'!$A:$K,9,FALSE)</f>
        <v>R1025</v>
      </c>
      <c r="O1334">
        <f>VLOOKUP($A1334,'Hospitalisation Details'!$A:$K,10,FALSE)</f>
        <v>33045</v>
      </c>
      <c r="P1334">
        <f>VLOOKUP($A1334,'Hospitalisation Details'!$A:$K,11,FALSE)</f>
        <v>32</v>
      </c>
      <c r="Q1334" t="str">
        <f>VLOOKUP($A1334,'Customer Names'!$A:$E,4,FALSE)</f>
        <v xml:space="preserve"> Gina</v>
      </c>
    </row>
    <row r="1335" spans="1:17" x14ac:dyDescent="0.25">
      <c r="A1335" s="23" t="s">
        <v>1037</v>
      </c>
      <c r="B1335" s="48">
        <f>VLOOKUP($A1335,'Medical Examinations'!$A:$J,2,FALSE)</f>
        <v>36.85</v>
      </c>
      <c r="C1335" s="48">
        <f>VLOOKUP($A1335,'Medical Examinations'!$A:$J,3,FALSE)</f>
        <v>8.8000000000000007</v>
      </c>
      <c r="D1335" s="23" t="str">
        <f>VLOOKUP($A1335,'Medical Examinations'!$A:$J,4,FALSE)</f>
        <v>No</v>
      </c>
      <c r="E1335" s="23" t="str">
        <f>VLOOKUP($A1335,'Medical Examinations'!$A:$J,5,FALSE)</f>
        <v>No</v>
      </c>
      <c r="F1335" s="23" t="str">
        <f>VLOOKUP($A1335,'Medical Examinations'!$A:$J,6,FALSE)</f>
        <v>No</v>
      </c>
      <c r="G1335" s="23">
        <f>VLOOKUP($A1335,'Medical Examinations'!$A:$J,7,FALSE)</f>
        <v>2</v>
      </c>
      <c r="H1335" s="23" t="str">
        <f>VLOOKUP($A1335,'Medical Examinations'!$A:$J,8,FALSE)</f>
        <v>No</v>
      </c>
      <c r="I1335" s="23" t="str">
        <f>VLOOKUP($A1335,'Medical Examinations'!$A:$J,9,FALSE)</f>
        <v>Obesity</v>
      </c>
      <c r="J1335" s="23" t="str">
        <f>VLOOKUP($A1335,'Medical Examinations'!$A:$J,10,FALSE)</f>
        <v>Diabetes</v>
      </c>
      <c r="K1335">
        <f>VLOOKUP($A1335,'Hospitalisation Details'!$A:$K,6,FALSE)</f>
        <v>8125.78</v>
      </c>
      <c r="L1335" t="str">
        <f>VLOOKUP($A1335,'Hospitalisation Details'!$A:$K,7,FALSE)</f>
        <v>tier - 2</v>
      </c>
      <c r="M1335" t="str">
        <f>VLOOKUP($A1335,'Hospitalisation Details'!$A:$K,8,FALSE)</f>
        <v>tier - 2</v>
      </c>
      <c r="N1335" t="str">
        <f>VLOOKUP($A1335,'Hospitalisation Details'!$A:$K,9,FALSE)</f>
        <v>R1013</v>
      </c>
      <c r="O1335">
        <f>VLOOKUP($A1335,'Hospitalisation Details'!$A:$K,10,FALSE)</f>
        <v>26910</v>
      </c>
      <c r="P1335">
        <f>VLOOKUP($A1335,'Hospitalisation Details'!$A:$K,11,FALSE)</f>
        <v>49</v>
      </c>
      <c r="Q1335" t="str">
        <f>VLOOKUP($A1335,'Customer Names'!$A:$E,4,FALSE)</f>
        <v xml:space="preserve"> Dino</v>
      </c>
    </row>
    <row r="1336" spans="1:17" x14ac:dyDescent="0.25">
      <c r="A1336" s="26" t="s">
        <v>1036</v>
      </c>
      <c r="B1336" s="47">
        <f>VLOOKUP($A1336,'Medical Examinations'!$A:$J,2,FALSE)</f>
        <v>35.86</v>
      </c>
      <c r="C1336" s="47">
        <f>VLOOKUP($A1336,'Medical Examinations'!$A:$J,3,FALSE)</f>
        <v>7.93</v>
      </c>
      <c r="D1336" s="26" t="str">
        <f>VLOOKUP($A1336,'Medical Examinations'!$A:$J,4,FALSE)</f>
        <v>No</v>
      </c>
      <c r="E1336" s="26" t="str">
        <f>VLOOKUP($A1336,'Medical Examinations'!$A:$J,5,FALSE)</f>
        <v>No</v>
      </c>
      <c r="F1336" s="26" t="str">
        <f>VLOOKUP($A1336,'Medical Examinations'!$A:$J,6,FALSE)</f>
        <v>No</v>
      </c>
      <c r="G1336" s="26">
        <f>VLOOKUP($A1336,'Medical Examinations'!$A:$J,7,FALSE)</f>
        <v>2</v>
      </c>
      <c r="H1336" s="26" t="str">
        <f>VLOOKUP($A1336,'Medical Examinations'!$A:$J,8,FALSE)</f>
        <v>No</v>
      </c>
      <c r="I1336" s="26" t="str">
        <f>VLOOKUP($A1336,'Medical Examinations'!$A:$J,9,FALSE)</f>
        <v>Obesity</v>
      </c>
      <c r="J1336" s="26" t="str">
        <f>VLOOKUP($A1336,'Medical Examinations'!$A:$J,10,FALSE)</f>
        <v>Diabetes</v>
      </c>
      <c r="K1336">
        <f>VLOOKUP($A1336,'Hospitalisation Details'!$A:$K,6,FALSE)</f>
        <v>8124.41</v>
      </c>
      <c r="L1336" t="str">
        <f>VLOOKUP($A1336,'Hospitalisation Details'!$A:$K,7,FALSE)</f>
        <v>tier - 3</v>
      </c>
      <c r="M1336" t="str">
        <f>VLOOKUP($A1336,'Hospitalisation Details'!$A:$K,8,FALSE)</f>
        <v>tier - 1</v>
      </c>
      <c r="N1336" t="str">
        <f>VLOOKUP($A1336,'Hospitalisation Details'!$A:$K,9,FALSE)</f>
        <v>R1013</v>
      </c>
      <c r="O1336">
        <f>VLOOKUP($A1336,'Hospitalisation Details'!$A:$K,10,FALSE)</f>
        <v>26906</v>
      </c>
      <c r="P1336">
        <f>VLOOKUP($A1336,'Hospitalisation Details'!$A:$K,11,FALSE)</f>
        <v>49</v>
      </c>
      <c r="Q1336" t="str">
        <f>VLOOKUP($A1336,'Customer Names'!$A:$E,4,FALSE)</f>
        <v xml:space="preserve"> Jan</v>
      </c>
    </row>
    <row r="1337" spans="1:17" x14ac:dyDescent="0.25">
      <c r="A1337" s="23" t="s">
        <v>1035</v>
      </c>
      <c r="B1337" s="48">
        <f>VLOOKUP($A1337,'Medical Examinations'!$A:$J,2,FALSE)</f>
        <v>30.3</v>
      </c>
      <c r="C1337" s="48">
        <f>VLOOKUP($A1337,'Medical Examinations'!$A:$J,3,FALSE)</f>
        <v>9.4499999999999993</v>
      </c>
      <c r="D1337" s="23" t="str">
        <f>VLOOKUP($A1337,'Medical Examinations'!$A:$J,4,FALSE)</f>
        <v>No</v>
      </c>
      <c r="E1337" s="23" t="str">
        <f>VLOOKUP($A1337,'Medical Examinations'!$A:$J,5,FALSE)</f>
        <v>No</v>
      </c>
      <c r="F1337" s="23" t="str">
        <f>VLOOKUP($A1337,'Medical Examinations'!$A:$J,6,FALSE)</f>
        <v>No</v>
      </c>
      <c r="G1337" s="23">
        <f>VLOOKUP($A1337,'Medical Examinations'!$A:$J,7,FALSE)</f>
        <v>2</v>
      </c>
      <c r="H1337" s="23" t="str">
        <f>VLOOKUP($A1337,'Medical Examinations'!$A:$J,8,FALSE)</f>
        <v>No</v>
      </c>
      <c r="I1337" s="23" t="str">
        <f>VLOOKUP($A1337,'Medical Examinations'!$A:$J,9,FALSE)</f>
        <v>Obesity</v>
      </c>
      <c r="J1337" s="23" t="str">
        <f>VLOOKUP($A1337,'Medical Examinations'!$A:$J,10,FALSE)</f>
        <v>Diabetes</v>
      </c>
      <c r="K1337">
        <f>VLOOKUP($A1337,'Hospitalisation Details'!$A:$K,6,FALSE)</f>
        <v>8116.68</v>
      </c>
      <c r="L1337" t="str">
        <f>VLOOKUP($A1337,'Hospitalisation Details'!$A:$K,7,FALSE)</f>
        <v>tier - 3</v>
      </c>
      <c r="M1337" t="str">
        <f>VLOOKUP($A1337,'Hospitalisation Details'!$A:$K,8,FALSE)</f>
        <v>tier - 1</v>
      </c>
      <c r="N1337" t="str">
        <f>VLOOKUP($A1337,'Hospitalisation Details'!$A:$K,9,FALSE)</f>
        <v>R1011</v>
      </c>
      <c r="O1337">
        <f>VLOOKUP($A1337,'Hospitalisation Details'!$A:$K,10,FALSE)</f>
        <v>27014</v>
      </c>
      <c r="P1337">
        <f>VLOOKUP($A1337,'Hospitalisation Details'!$A:$K,11,FALSE)</f>
        <v>49</v>
      </c>
      <c r="Q1337" t="str">
        <f>VLOOKUP($A1337,'Customer Names'!$A:$E,4,FALSE)</f>
        <v xml:space="preserve"> Jonathan E.</v>
      </c>
    </row>
    <row r="1338" spans="1:17" x14ac:dyDescent="0.25">
      <c r="A1338" s="26" t="s">
        <v>1034</v>
      </c>
      <c r="B1338" s="47">
        <f>VLOOKUP($A1338,'Medical Examinations'!$A:$J,2,FALSE)</f>
        <v>32.015000000000001</v>
      </c>
      <c r="C1338" s="47">
        <f>VLOOKUP($A1338,'Medical Examinations'!$A:$J,3,FALSE)</f>
        <v>7.67</v>
      </c>
      <c r="D1338" s="26" t="str">
        <f>VLOOKUP($A1338,'Medical Examinations'!$A:$J,4,FALSE)</f>
        <v>No</v>
      </c>
      <c r="E1338" s="26" t="str">
        <f>VLOOKUP($A1338,'Medical Examinations'!$A:$J,5,FALSE)</f>
        <v>No</v>
      </c>
      <c r="F1338" s="26" t="str">
        <f>VLOOKUP($A1338,'Medical Examinations'!$A:$J,6,FALSE)</f>
        <v>No</v>
      </c>
      <c r="G1338" s="26">
        <f>VLOOKUP($A1338,'Medical Examinations'!$A:$J,7,FALSE)</f>
        <v>0</v>
      </c>
      <c r="H1338" s="26" t="str">
        <f>VLOOKUP($A1338,'Medical Examinations'!$A:$J,8,FALSE)</f>
        <v>No</v>
      </c>
      <c r="I1338" s="26" t="str">
        <f>VLOOKUP($A1338,'Medical Examinations'!$A:$J,9,FALSE)</f>
        <v>Obesity</v>
      </c>
      <c r="J1338" s="26" t="str">
        <f>VLOOKUP($A1338,'Medical Examinations'!$A:$J,10,FALSE)</f>
        <v>Diabetes</v>
      </c>
      <c r="K1338">
        <f>VLOOKUP($A1338,'Hospitalisation Details'!$A:$K,6,FALSE)</f>
        <v>8116.27</v>
      </c>
      <c r="L1338" t="str">
        <f>VLOOKUP($A1338,'Hospitalisation Details'!$A:$K,7,FALSE)</f>
        <v>tier - 3</v>
      </c>
      <c r="M1338" t="str">
        <f>VLOOKUP($A1338,'Hospitalisation Details'!$A:$K,8,FALSE)</f>
        <v>tier - 1</v>
      </c>
      <c r="N1338" t="str">
        <f>VLOOKUP($A1338,'Hospitalisation Details'!$A:$K,9,FALSE)</f>
        <v>R1012</v>
      </c>
      <c r="O1338">
        <f>VLOOKUP($A1338,'Hospitalisation Details'!$A:$K,10,FALSE)</f>
        <v>28734</v>
      </c>
      <c r="P1338">
        <f>VLOOKUP($A1338,'Hospitalisation Details'!$A:$K,11,FALSE)</f>
        <v>44</v>
      </c>
      <c r="Q1338" t="str">
        <f>VLOOKUP($A1338,'Customer Names'!$A:$E,4,FALSE)</f>
        <v xml:space="preserve"> Mark A</v>
      </c>
    </row>
    <row r="1339" spans="1:17" x14ac:dyDescent="0.25">
      <c r="A1339" s="23" t="s">
        <v>1033</v>
      </c>
      <c r="B1339" s="48">
        <f>VLOOKUP($A1339,'Medical Examinations'!$A:$J,2,FALSE)</f>
        <v>25.06</v>
      </c>
      <c r="C1339" s="48">
        <f>VLOOKUP($A1339,'Medical Examinations'!$A:$J,3,FALSE)</f>
        <v>10.53</v>
      </c>
      <c r="D1339" s="23" t="str">
        <f>VLOOKUP($A1339,'Medical Examinations'!$A:$J,4,FALSE)</f>
        <v>No</v>
      </c>
      <c r="E1339" s="23" t="str">
        <f>VLOOKUP($A1339,'Medical Examinations'!$A:$J,5,FALSE)</f>
        <v>No</v>
      </c>
      <c r="F1339" s="23" t="str">
        <f>VLOOKUP($A1339,'Medical Examinations'!$A:$J,6,FALSE)</f>
        <v>No</v>
      </c>
      <c r="G1339" s="23">
        <f>VLOOKUP($A1339,'Medical Examinations'!$A:$J,7,FALSE)</f>
        <v>2</v>
      </c>
      <c r="H1339" s="23" t="str">
        <f>VLOOKUP($A1339,'Medical Examinations'!$A:$J,8,FALSE)</f>
        <v>No</v>
      </c>
      <c r="I1339" s="23" t="str">
        <f>VLOOKUP($A1339,'Medical Examinations'!$A:$J,9,FALSE)</f>
        <v>Overweight</v>
      </c>
      <c r="J1339" s="23" t="str">
        <f>VLOOKUP($A1339,'Medical Examinations'!$A:$J,10,FALSE)</f>
        <v>Diabetes</v>
      </c>
      <c r="K1339">
        <f>VLOOKUP($A1339,'Hospitalisation Details'!$A:$K,6,FALSE)</f>
        <v>8112.59</v>
      </c>
      <c r="L1339" t="str">
        <f>VLOOKUP($A1339,'Hospitalisation Details'!$A:$K,7,FALSE)</f>
        <v>tier - 2</v>
      </c>
      <c r="M1339" t="str">
        <f>VLOOKUP($A1339,'Hospitalisation Details'!$A:$K,8,FALSE)</f>
        <v>tier - 2</v>
      </c>
      <c r="N1339" t="str">
        <f>VLOOKUP($A1339,'Hospitalisation Details'!$A:$K,9,FALSE)</f>
        <v>R1013</v>
      </c>
      <c r="O1339">
        <f>VLOOKUP($A1339,'Hospitalisation Details'!$A:$K,10,FALSE)</f>
        <v>26948</v>
      </c>
      <c r="P1339">
        <f>VLOOKUP($A1339,'Hospitalisation Details'!$A:$K,11,FALSE)</f>
        <v>49</v>
      </c>
      <c r="Q1339" t="str">
        <f>VLOOKUP($A1339,'Customer Names'!$A:$E,4,FALSE)</f>
        <v xml:space="preserve"> Mary</v>
      </c>
    </row>
    <row r="1340" spans="1:17" x14ac:dyDescent="0.25">
      <c r="A1340" s="26" t="s">
        <v>1032</v>
      </c>
      <c r="B1340" s="47">
        <f>VLOOKUP($A1340,'Medical Examinations'!$A:$J,2,FALSE)</f>
        <v>18.829999999999998</v>
      </c>
      <c r="C1340" s="47">
        <f>VLOOKUP($A1340,'Medical Examinations'!$A:$J,3,FALSE)</f>
        <v>10.08</v>
      </c>
      <c r="D1340" s="26" t="str">
        <f>VLOOKUP($A1340,'Medical Examinations'!$A:$J,4,FALSE)</f>
        <v>yes</v>
      </c>
      <c r="E1340" s="26" t="str">
        <f>VLOOKUP($A1340,'Medical Examinations'!$A:$J,5,FALSE)</f>
        <v>No</v>
      </c>
      <c r="F1340" s="26" t="str">
        <f>VLOOKUP($A1340,'Medical Examinations'!$A:$J,6,FALSE)</f>
        <v>No</v>
      </c>
      <c r="G1340" s="26">
        <f>VLOOKUP($A1340,'Medical Examinations'!$A:$J,7,FALSE)</f>
        <v>0</v>
      </c>
      <c r="H1340" s="26" t="str">
        <f>VLOOKUP($A1340,'Medical Examinations'!$A:$J,8,FALSE)</f>
        <v>No</v>
      </c>
      <c r="I1340" s="26" t="str">
        <f>VLOOKUP($A1340,'Medical Examinations'!$A:$J,9,FALSE)</f>
        <v>Normal Weight</v>
      </c>
      <c r="J1340" s="26" t="str">
        <f>VLOOKUP($A1340,'Medical Examinations'!$A:$J,10,FALSE)</f>
        <v>Diabetes</v>
      </c>
      <c r="K1340">
        <f>VLOOKUP($A1340,'Hospitalisation Details'!$A:$K,6,FALSE)</f>
        <v>8091.3</v>
      </c>
      <c r="L1340" t="str">
        <f>VLOOKUP($A1340,'Hospitalisation Details'!$A:$K,7,FALSE)</f>
        <v>tier - 3</v>
      </c>
      <c r="M1340" t="str">
        <f>VLOOKUP($A1340,'Hospitalisation Details'!$A:$K,8,FALSE)</f>
        <v>tier - 1</v>
      </c>
      <c r="N1340" t="str">
        <f>VLOOKUP($A1340,'Hospitalisation Details'!$A:$K,9,FALSE)</f>
        <v>R1012</v>
      </c>
      <c r="O1340">
        <f>VLOOKUP($A1340,'Hospitalisation Details'!$A:$K,10,FALSE)</f>
        <v>24633</v>
      </c>
      <c r="P1340">
        <f>VLOOKUP($A1340,'Hospitalisation Details'!$A:$K,11,FALSE)</f>
        <v>55</v>
      </c>
      <c r="Q1340" t="str">
        <f>VLOOKUP($A1340,'Customer Names'!$A:$E,4,FALSE)</f>
        <v xml:space="preserve"> Samuel</v>
      </c>
    </row>
    <row r="1341" spans="1:17" x14ac:dyDescent="0.25">
      <c r="A1341" s="23" t="s">
        <v>1031</v>
      </c>
      <c r="B1341" s="48">
        <f>VLOOKUP($A1341,'Medical Examinations'!$A:$J,2,FALSE)</f>
        <v>47.52</v>
      </c>
      <c r="C1341" s="48">
        <f>VLOOKUP($A1341,'Medical Examinations'!$A:$J,3,FALSE)</f>
        <v>11.39</v>
      </c>
      <c r="D1341" s="23" t="str">
        <f>VLOOKUP($A1341,'Medical Examinations'!$A:$J,4,FALSE)</f>
        <v>yes</v>
      </c>
      <c r="E1341" s="23" t="str">
        <f>VLOOKUP($A1341,'Medical Examinations'!$A:$J,5,FALSE)</f>
        <v>No</v>
      </c>
      <c r="F1341" s="23" t="str">
        <f>VLOOKUP($A1341,'Medical Examinations'!$A:$J,6,FALSE)</f>
        <v>No</v>
      </c>
      <c r="G1341" s="23">
        <f>VLOOKUP($A1341,'Medical Examinations'!$A:$J,7,FALSE)</f>
        <v>1</v>
      </c>
      <c r="H1341" s="23" t="str">
        <f>VLOOKUP($A1341,'Medical Examinations'!$A:$J,8,FALSE)</f>
        <v>No</v>
      </c>
      <c r="I1341" s="23" t="str">
        <f>VLOOKUP($A1341,'Medical Examinations'!$A:$J,9,FALSE)</f>
        <v>Obesity</v>
      </c>
      <c r="J1341" s="23" t="str">
        <f>VLOOKUP($A1341,'Medical Examinations'!$A:$J,10,FALSE)</f>
        <v>Diabetes</v>
      </c>
      <c r="K1341">
        <f>VLOOKUP($A1341,'Hospitalisation Details'!$A:$K,6,FALSE)</f>
        <v>8083.92</v>
      </c>
      <c r="L1341" t="str">
        <f>VLOOKUP($A1341,'Hospitalisation Details'!$A:$K,7,FALSE)</f>
        <v>tier - 3</v>
      </c>
      <c r="M1341" t="str">
        <f>VLOOKUP($A1341,'Hospitalisation Details'!$A:$K,8,FALSE)</f>
        <v>tier - 3</v>
      </c>
      <c r="N1341" t="str">
        <f>VLOOKUP($A1341,'Hospitalisation Details'!$A:$K,9,FALSE)</f>
        <v>R1013</v>
      </c>
      <c r="O1341">
        <f>VLOOKUP($A1341,'Hospitalisation Details'!$A:$K,10,FALSE)</f>
        <v>27749</v>
      </c>
      <c r="P1341">
        <f>VLOOKUP($A1341,'Hospitalisation Details'!$A:$K,11,FALSE)</f>
        <v>47</v>
      </c>
      <c r="Q1341" t="str">
        <f>VLOOKUP($A1341,'Customer Names'!$A:$E,4,FALSE)</f>
        <v xml:space="preserve"> Stan J</v>
      </c>
    </row>
    <row r="1342" spans="1:17" x14ac:dyDescent="0.25">
      <c r="A1342" s="26" t="s">
        <v>1030</v>
      </c>
      <c r="B1342" s="47">
        <f>VLOOKUP($A1342,'Medical Examinations'!$A:$J,2,FALSE)</f>
        <v>37.82</v>
      </c>
      <c r="C1342" s="47">
        <f>VLOOKUP($A1342,'Medical Examinations'!$A:$J,3,FALSE)</f>
        <v>6.36</v>
      </c>
      <c r="D1342" s="26" t="str">
        <f>VLOOKUP($A1342,'Medical Examinations'!$A:$J,4,FALSE)</f>
        <v>No</v>
      </c>
      <c r="E1342" s="26" t="str">
        <f>VLOOKUP($A1342,'Medical Examinations'!$A:$J,5,FALSE)</f>
        <v>No</v>
      </c>
      <c r="F1342" s="26" t="str">
        <f>VLOOKUP($A1342,'Medical Examinations'!$A:$J,6,FALSE)</f>
        <v>No</v>
      </c>
      <c r="G1342" s="26">
        <f>VLOOKUP($A1342,'Medical Examinations'!$A:$J,7,FALSE)</f>
        <v>0</v>
      </c>
      <c r="H1342" s="26" t="str">
        <f>VLOOKUP($A1342,'Medical Examinations'!$A:$J,8,FALSE)</f>
        <v>No</v>
      </c>
      <c r="I1342" s="26" t="str">
        <f>VLOOKUP($A1342,'Medical Examinations'!$A:$J,9,FALSE)</f>
        <v>Obesity</v>
      </c>
      <c r="J1342" s="26" t="str">
        <f>VLOOKUP($A1342,'Medical Examinations'!$A:$J,10,FALSE)</f>
        <v>Prediabetes</v>
      </c>
      <c r="K1342">
        <f>VLOOKUP($A1342,'Hospitalisation Details'!$A:$K,6,FALSE)</f>
        <v>8081.74</v>
      </c>
      <c r="L1342" t="str">
        <f>VLOOKUP($A1342,'Hospitalisation Details'!$A:$K,7,FALSE)</f>
        <v>tier - 2</v>
      </c>
      <c r="M1342" t="str">
        <f>VLOOKUP($A1342,'Hospitalisation Details'!$A:$K,8,FALSE)</f>
        <v>tier - 2</v>
      </c>
      <c r="N1342" t="str">
        <f>VLOOKUP($A1342,'Hospitalisation Details'!$A:$K,9,FALSE)</f>
        <v>R1026</v>
      </c>
      <c r="O1342">
        <f>VLOOKUP($A1342,'Hospitalisation Details'!$A:$K,10,FALSE)</f>
        <v>34619</v>
      </c>
      <c r="P1342">
        <f>VLOOKUP($A1342,'Hospitalisation Details'!$A:$K,11,FALSE)</f>
        <v>28</v>
      </c>
      <c r="Q1342" t="str">
        <f>VLOOKUP($A1342,'Customer Names'!$A:$E,4,FALSE)</f>
        <v xml:space="preserve"> Jessica L.</v>
      </c>
    </row>
    <row r="1343" spans="1:17" x14ac:dyDescent="0.25">
      <c r="A1343" s="23" t="s">
        <v>1029</v>
      </c>
      <c r="B1343" s="48">
        <f>VLOOKUP($A1343,'Medical Examinations'!$A:$J,2,FALSE)</f>
        <v>44.16</v>
      </c>
      <c r="C1343" s="48">
        <f>VLOOKUP($A1343,'Medical Examinations'!$A:$J,3,FALSE)</f>
        <v>5.31</v>
      </c>
      <c r="D1343" s="23" t="str">
        <f>VLOOKUP($A1343,'Medical Examinations'!$A:$J,4,FALSE)</f>
        <v>yes</v>
      </c>
      <c r="E1343" s="23" t="str">
        <f>VLOOKUP($A1343,'Medical Examinations'!$A:$J,5,FALSE)</f>
        <v>No</v>
      </c>
      <c r="F1343" s="23" t="str">
        <f>VLOOKUP($A1343,'Medical Examinations'!$A:$J,6,FALSE)</f>
        <v>No</v>
      </c>
      <c r="G1343" s="23">
        <f>VLOOKUP($A1343,'Medical Examinations'!$A:$J,7,FALSE)</f>
        <v>0</v>
      </c>
      <c r="H1343" s="23" t="str">
        <f>VLOOKUP($A1343,'Medical Examinations'!$A:$J,8,FALSE)</f>
        <v>No</v>
      </c>
      <c r="I1343" s="23" t="str">
        <f>VLOOKUP($A1343,'Medical Examinations'!$A:$J,9,FALSE)</f>
        <v>Obesity</v>
      </c>
      <c r="J1343" s="23" t="str">
        <f>VLOOKUP($A1343,'Medical Examinations'!$A:$J,10,FALSE)</f>
        <v>Normal</v>
      </c>
      <c r="K1343">
        <f>VLOOKUP($A1343,'Hospitalisation Details'!$A:$K,6,FALSE)</f>
        <v>8081.26</v>
      </c>
      <c r="L1343" t="str">
        <f>VLOOKUP($A1343,'Hospitalisation Details'!$A:$K,7,FALSE)</f>
        <v>tier - 2</v>
      </c>
      <c r="M1343" t="str">
        <f>VLOOKUP($A1343,'Hospitalisation Details'!$A:$K,8,FALSE)</f>
        <v>tier - 2</v>
      </c>
      <c r="N1343" t="str">
        <f>VLOOKUP($A1343,'Hospitalisation Details'!$A:$K,9,FALSE)</f>
        <v>R1012</v>
      </c>
      <c r="O1343">
        <f>VLOOKUP($A1343,'Hospitalisation Details'!$A:$K,10,FALSE)</f>
        <v>37131</v>
      </c>
      <c r="P1343">
        <f>VLOOKUP($A1343,'Hospitalisation Details'!$A:$K,11,FALSE)</f>
        <v>21</v>
      </c>
      <c r="Q1343" t="str">
        <f>VLOOKUP($A1343,'Customer Names'!$A:$E,4,FALSE)</f>
        <v xml:space="preserve"> Krysta</v>
      </c>
    </row>
    <row r="1344" spans="1:17" x14ac:dyDescent="0.25">
      <c r="A1344" s="26" t="s">
        <v>1028</v>
      </c>
      <c r="B1344" s="47">
        <f>VLOOKUP($A1344,'Medical Examinations'!$A:$J,2,FALSE)</f>
        <v>37.049999999999997</v>
      </c>
      <c r="C1344" s="47">
        <f>VLOOKUP($A1344,'Medical Examinations'!$A:$J,3,FALSE)</f>
        <v>4.74</v>
      </c>
      <c r="D1344" s="26" t="str">
        <f>VLOOKUP($A1344,'Medical Examinations'!$A:$J,4,FALSE)</f>
        <v>No</v>
      </c>
      <c r="E1344" s="26" t="str">
        <f>VLOOKUP($A1344,'Medical Examinations'!$A:$J,5,FALSE)</f>
        <v>No</v>
      </c>
      <c r="F1344" s="26" t="str">
        <f>VLOOKUP($A1344,'Medical Examinations'!$A:$J,6,FALSE)</f>
        <v>Yes</v>
      </c>
      <c r="G1344" s="26">
        <f>VLOOKUP($A1344,'Medical Examinations'!$A:$J,7,FALSE)</f>
        <v>1</v>
      </c>
      <c r="H1344" s="26" t="str">
        <f>VLOOKUP($A1344,'Medical Examinations'!$A:$J,8,FALSE)</f>
        <v>No</v>
      </c>
      <c r="I1344" s="26" t="str">
        <f>VLOOKUP($A1344,'Medical Examinations'!$A:$J,9,FALSE)</f>
        <v>Obesity</v>
      </c>
      <c r="J1344" s="26" t="str">
        <f>VLOOKUP($A1344,'Medical Examinations'!$A:$J,10,FALSE)</f>
        <v>Normal</v>
      </c>
      <c r="K1344">
        <f>VLOOKUP($A1344,'Hospitalisation Details'!$A:$K,6,FALSE)</f>
        <v>8077.41</v>
      </c>
      <c r="L1344" t="str">
        <f>VLOOKUP($A1344,'Hospitalisation Details'!$A:$K,7,FALSE)</f>
        <v>tier - 2</v>
      </c>
      <c r="M1344" t="str">
        <f>VLOOKUP($A1344,'Hospitalisation Details'!$A:$K,8,FALSE)</f>
        <v>tier - 1</v>
      </c>
      <c r="N1344" t="str">
        <f>VLOOKUP($A1344,'Hospitalisation Details'!$A:$K,9,FALSE)</f>
        <v>R1026</v>
      </c>
      <c r="O1344">
        <f>VLOOKUP($A1344,'Hospitalisation Details'!$A:$K,10,FALSE)</f>
        <v>34280</v>
      </c>
      <c r="P1344">
        <f>VLOOKUP($A1344,'Hospitalisation Details'!$A:$K,11,FALSE)</f>
        <v>29</v>
      </c>
      <c r="Q1344" t="str">
        <f>VLOOKUP($A1344,'Customer Names'!$A:$E,4,FALSE)</f>
        <v xml:space="preserve"> Natascia</v>
      </c>
    </row>
    <row r="1345" spans="1:17" x14ac:dyDescent="0.25">
      <c r="A1345" s="23" t="s">
        <v>1027</v>
      </c>
      <c r="B1345" s="48">
        <f>VLOOKUP($A1345,'Medical Examinations'!$A:$J,2,FALSE)</f>
        <v>18.66</v>
      </c>
      <c r="C1345" s="48">
        <f>VLOOKUP($A1345,'Medical Examinations'!$A:$J,3,FALSE)</f>
        <v>11.35</v>
      </c>
      <c r="D1345" s="23" t="str">
        <f>VLOOKUP($A1345,'Medical Examinations'!$A:$J,4,FALSE)</f>
        <v>No</v>
      </c>
      <c r="E1345" s="23" t="str">
        <f>VLOOKUP($A1345,'Medical Examinations'!$A:$J,5,FALSE)</f>
        <v>No</v>
      </c>
      <c r="F1345" s="23" t="str">
        <f>VLOOKUP($A1345,'Medical Examinations'!$A:$J,6,FALSE)</f>
        <v>No</v>
      </c>
      <c r="G1345" s="23">
        <f>VLOOKUP($A1345,'Medical Examinations'!$A:$J,7,FALSE)</f>
        <v>0</v>
      </c>
      <c r="H1345" s="23" t="str">
        <f>VLOOKUP($A1345,'Medical Examinations'!$A:$J,8,FALSE)</f>
        <v>No</v>
      </c>
      <c r="I1345" s="23" t="str">
        <f>VLOOKUP($A1345,'Medical Examinations'!$A:$J,9,FALSE)</f>
        <v>Normal Weight</v>
      </c>
      <c r="J1345" s="23" t="str">
        <f>VLOOKUP($A1345,'Medical Examinations'!$A:$J,10,FALSE)</f>
        <v>Diabetes</v>
      </c>
      <c r="K1345">
        <f>VLOOKUP($A1345,'Hospitalisation Details'!$A:$K,6,FALSE)</f>
        <v>8071.57</v>
      </c>
      <c r="L1345" t="str">
        <f>VLOOKUP($A1345,'Hospitalisation Details'!$A:$K,7,FALSE)</f>
        <v>tier - 3</v>
      </c>
      <c r="M1345" t="str">
        <f>VLOOKUP($A1345,'Hospitalisation Details'!$A:$K,8,FALSE)</f>
        <v>tier - 1</v>
      </c>
      <c r="N1345" t="str">
        <f>VLOOKUP($A1345,'Hospitalisation Details'!$A:$K,9,FALSE)</f>
        <v>R1011</v>
      </c>
      <c r="O1345">
        <f>VLOOKUP($A1345,'Hospitalisation Details'!$A:$K,10,FALSE)</f>
        <v>24036</v>
      </c>
      <c r="P1345">
        <f>VLOOKUP($A1345,'Hospitalisation Details'!$A:$K,11,FALSE)</f>
        <v>57</v>
      </c>
      <c r="Q1345" t="str">
        <f>VLOOKUP($A1345,'Customer Names'!$A:$E,4,FALSE)</f>
        <v xml:space="preserve"> Jenny</v>
      </c>
    </row>
    <row r="1346" spans="1:17" x14ac:dyDescent="0.25">
      <c r="A1346" s="26" t="s">
        <v>1026</v>
      </c>
      <c r="B1346" s="47">
        <f>VLOOKUP($A1346,'Medical Examinations'!$A:$J,2,FALSE)</f>
        <v>36.200000000000003</v>
      </c>
      <c r="C1346" s="47">
        <f>VLOOKUP($A1346,'Medical Examinations'!$A:$J,3,FALSE)</f>
        <v>6.81</v>
      </c>
      <c r="D1346" s="26" t="str">
        <f>VLOOKUP($A1346,'Medical Examinations'!$A:$J,4,FALSE)</f>
        <v>yes</v>
      </c>
      <c r="E1346" s="26" t="str">
        <f>VLOOKUP($A1346,'Medical Examinations'!$A:$J,5,FALSE)</f>
        <v>No</v>
      </c>
      <c r="F1346" s="26" t="str">
        <f>VLOOKUP($A1346,'Medical Examinations'!$A:$J,6,FALSE)</f>
        <v>No</v>
      </c>
      <c r="G1346" s="26">
        <f>VLOOKUP($A1346,'Medical Examinations'!$A:$J,7,FALSE)</f>
        <v>1</v>
      </c>
      <c r="H1346" s="26" t="str">
        <f>VLOOKUP($A1346,'Medical Examinations'!$A:$J,8,FALSE)</f>
        <v>No</v>
      </c>
      <c r="I1346" s="26" t="str">
        <f>VLOOKUP($A1346,'Medical Examinations'!$A:$J,9,FALSE)</f>
        <v>Obesity</v>
      </c>
      <c r="J1346" s="26" t="str">
        <f>VLOOKUP($A1346,'Medical Examinations'!$A:$J,10,FALSE)</f>
        <v>Diabetes</v>
      </c>
      <c r="K1346">
        <f>VLOOKUP($A1346,'Hospitalisation Details'!$A:$K,6,FALSE)</f>
        <v>8068.19</v>
      </c>
      <c r="L1346" t="str">
        <f>VLOOKUP($A1346,'Hospitalisation Details'!$A:$K,7,FALSE)</f>
        <v>tier - 3</v>
      </c>
      <c r="M1346" t="str">
        <f>VLOOKUP($A1346,'Hospitalisation Details'!$A:$K,8,FALSE)</f>
        <v>tier - 2</v>
      </c>
      <c r="N1346" t="str">
        <f>VLOOKUP($A1346,'Hospitalisation Details'!$A:$K,9,FALSE)</f>
        <v>R1011</v>
      </c>
      <c r="O1346">
        <f>VLOOKUP($A1346,'Hospitalisation Details'!$A:$K,10,FALSE)</f>
        <v>27743</v>
      </c>
      <c r="P1346">
        <f>VLOOKUP($A1346,'Hospitalisation Details'!$A:$K,11,FALSE)</f>
        <v>47</v>
      </c>
      <c r="Q1346" t="str">
        <f>VLOOKUP($A1346,'Customer Names'!$A:$E,4,FALSE)</f>
        <v xml:space="preserve"> Brian</v>
      </c>
    </row>
    <row r="1347" spans="1:17" x14ac:dyDescent="0.25">
      <c r="A1347" s="23" t="s">
        <v>1025</v>
      </c>
      <c r="B1347" s="48">
        <f>VLOOKUP($A1347,'Medical Examinations'!$A:$J,2,FALSE)</f>
        <v>18.87</v>
      </c>
      <c r="C1347" s="48">
        <f>VLOOKUP($A1347,'Medical Examinations'!$A:$J,3,FALSE)</f>
        <v>8.06</v>
      </c>
      <c r="D1347" s="23" t="str">
        <f>VLOOKUP($A1347,'Medical Examinations'!$A:$J,4,FALSE)</f>
        <v>No</v>
      </c>
      <c r="E1347" s="23" t="str">
        <f>VLOOKUP($A1347,'Medical Examinations'!$A:$J,5,FALSE)</f>
        <v>No</v>
      </c>
      <c r="F1347" s="23" t="str">
        <f>VLOOKUP($A1347,'Medical Examinations'!$A:$J,6,FALSE)</f>
        <v>No</v>
      </c>
      <c r="G1347" s="23">
        <f>VLOOKUP($A1347,'Medical Examinations'!$A:$J,7,FALSE)</f>
        <v>0</v>
      </c>
      <c r="H1347" s="23" t="str">
        <f>VLOOKUP($A1347,'Medical Examinations'!$A:$J,8,FALSE)</f>
        <v>No</v>
      </c>
      <c r="I1347" s="23" t="str">
        <f>VLOOKUP($A1347,'Medical Examinations'!$A:$J,9,FALSE)</f>
        <v>Normal Weight</v>
      </c>
      <c r="J1347" s="23" t="str">
        <f>VLOOKUP($A1347,'Medical Examinations'!$A:$J,10,FALSE)</f>
        <v>Diabetes</v>
      </c>
      <c r="K1347">
        <f>VLOOKUP($A1347,'Hospitalisation Details'!$A:$K,6,FALSE)</f>
        <v>8067.83</v>
      </c>
      <c r="L1347" t="str">
        <f>VLOOKUP($A1347,'Hospitalisation Details'!$A:$K,7,FALSE)</f>
        <v>tier - 3</v>
      </c>
      <c r="M1347" t="str">
        <f>VLOOKUP($A1347,'Hospitalisation Details'!$A:$K,8,FALSE)</f>
        <v>tier - 1</v>
      </c>
      <c r="N1347" t="str">
        <f>VLOOKUP($A1347,'Hospitalisation Details'!$A:$K,9,FALSE)</f>
        <v>R1013</v>
      </c>
      <c r="O1347">
        <f>VLOOKUP($A1347,'Hospitalisation Details'!$A:$K,10,FALSE)</f>
        <v>23965</v>
      </c>
      <c r="P1347">
        <f>VLOOKUP($A1347,'Hospitalisation Details'!$A:$K,11,FALSE)</f>
        <v>57</v>
      </c>
      <c r="Q1347" t="str">
        <f>VLOOKUP($A1347,'Customer Names'!$A:$E,4,FALSE)</f>
        <v xml:space="preserve"> Monica</v>
      </c>
    </row>
    <row r="1348" spans="1:17" x14ac:dyDescent="0.25">
      <c r="A1348" s="26" t="s">
        <v>1024</v>
      </c>
      <c r="B1348" s="47">
        <f>VLOOKUP($A1348,'Medical Examinations'!$A:$J,2,FALSE)</f>
        <v>32.299999999999997</v>
      </c>
      <c r="C1348" s="47">
        <f>VLOOKUP($A1348,'Medical Examinations'!$A:$J,3,FALSE)</f>
        <v>6.74</v>
      </c>
      <c r="D1348" s="26" t="str">
        <f>VLOOKUP($A1348,'Medical Examinations'!$A:$J,4,FALSE)</f>
        <v>yes</v>
      </c>
      <c r="E1348" s="26" t="str">
        <f>VLOOKUP($A1348,'Medical Examinations'!$A:$J,5,FALSE)</f>
        <v>No</v>
      </c>
      <c r="F1348" s="26" t="str">
        <f>VLOOKUP($A1348,'Medical Examinations'!$A:$J,6,FALSE)</f>
        <v>No</v>
      </c>
      <c r="G1348" s="26">
        <f>VLOOKUP($A1348,'Medical Examinations'!$A:$J,7,FALSE)</f>
        <v>1</v>
      </c>
      <c r="H1348" s="26" t="str">
        <f>VLOOKUP($A1348,'Medical Examinations'!$A:$J,8,FALSE)</f>
        <v>No</v>
      </c>
      <c r="I1348" s="26" t="str">
        <f>VLOOKUP($A1348,'Medical Examinations'!$A:$J,9,FALSE)</f>
        <v>Obesity</v>
      </c>
      <c r="J1348" s="26" t="str">
        <f>VLOOKUP($A1348,'Medical Examinations'!$A:$J,10,FALSE)</f>
        <v>Diabetes</v>
      </c>
      <c r="K1348">
        <f>VLOOKUP($A1348,'Hospitalisation Details'!$A:$K,6,FALSE)</f>
        <v>8062.76</v>
      </c>
      <c r="L1348" t="str">
        <f>VLOOKUP($A1348,'Hospitalisation Details'!$A:$K,7,FALSE)</f>
        <v>tier - 3</v>
      </c>
      <c r="M1348" t="str">
        <f>VLOOKUP($A1348,'Hospitalisation Details'!$A:$K,8,FALSE)</f>
        <v>tier - 3</v>
      </c>
      <c r="N1348" t="str">
        <f>VLOOKUP($A1348,'Hospitalisation Details'!$A:$K,9,FALSE)</f>
        <v>R1011</v>
      </c>
      <c r="O1348">
        <f>VLOOKUP($A1348,'Hospitalisation Details'!$A:$K,10,FALSE)</f>
        <v>27573</v>
      </c>
      <c r="P1348">
        <f>VLOOKUP($A1348,'Hospitalisation Details'!$A:$K,11,FALSE)</f>
        <v>47</v>
      </c>
      <c r="Q1348" t="str">
        <f>VLOOKUP($A1348,'Customer Names'!$A:$E,4,FALSE)</f>
        <v xml:space="preserve"> Tyler</v>
      </c>
    </row>
    <row r="1349" spans="1:17" x14ac:dyDescent="0.25">
      <c r="A1349" s="23" t="s">
        <v>1023</v>
      </c>
      <c r="B1349" s="48">
        <f>VLOOKUP($A1349,'Medical Examinations'!$A:$J,2,FALSE)</f>
        <v>22.64</v>
      </c>
      <c r="C1349" s="48">
        <f>VLOOKUP($A1349,'Medical Examinations'!$A:$J,3,FALSE)</f>
        <v>6.54</v>
      </c>
      <c r="D1349" s="23" t="str">
        <f>VLOOKUP($A1349,'Medical Examinations'!$A:$J,4,FALSE)</f>
        <v>yes</v>
      </c>
      <c r="E1349" s="23" t="str">
        <f>VLOOKUP($A1349,'Medical Examinations'!$A:$J,5,FALSE)</f>
        <v>No</v>
      </c>
      <c r="F1349" s="23" t="str">
        <f>VLOOKUP($A1349,'Medical Examinations'!$A:$J,6,FALSE)</f>
        <v>No</v>
      </c>
      <c r="G1349" s="23">
        <f>VLOOKUP($A1349,'Medical Examinations'!$A:$J,7,FALSE)</f>
        <v>2</v>
      </c>
      <c r="H1349" s="23" t="str">
        <f>VLOOKUP($A1349,'Medical Examinations'!$A:$J,8,FALSE)</f>
        <v>No</v>
      </c>
      <c r="I1349" s="23" t="str">
        <f>VLOOKUP($A1349,'Medical Examinations'!$A:$J,9,FALSE)</f>
        <v>Normal Weight</v>
      </c>
      <c r="J1349" s="23" t="str">
        <f>VLOOKUP($A1349,'Medical Examinations'!$A:$J,10,FALSE)</f>
        <v>Diabetes</v>
      </c>
      <c r="K1349">
        <f>VLOOKUP($A1349,'Hospitalisation Details'!$A:$K,6,FALSE)</f>
        <v>8062.31</v>
      </c>
      <c r="L1349" t="str">
        <f>VLOOKUP($A1349,'Hospitalisation Details'!$A:$K,7,FALSE)</f>
        <v>tier - 2</v>
      </c>
      <c r="M1349" t="str">
        <f>VLOOKUP($A1349,'Hospitalisation Details'!$A:$K,8,FALSE)</f>
        <v>tier - 1</v>
      </c>
      <c r="N1349" t="str">
        <f>VLOOKUP($A1349,'Hospitalisation Details'!$A:$K,9,FALSE)</f>
        <v>R1013</v>
      </c>
      <c r="O1349">
        <f>VLOOKUP($A1349,'Hospitalisation Details'!$A:$K,10,FALSE)</f>
        <v>25914</v>
      </c>
      <c r="P1349">
        <f>VLOOKUP($A1349,'Hospitalisation Details'!$A:$K,11,FALSE)</f>
        <v>52</v>
      </c>
      <c r="Q1349" t="str">
        <f>VLOOKUP($A1349,'Customer Names'!$A:$E,4,FALSE)</f>
        <v xml:space="preserve"> Kelly C</v>
      </c>
    </row>
    <row r="1350" spans="1:17" x14ac:dyDescent="0.25">
      <c r="A1350" s="26" t="s">
        <v>1022</v>
      </c>
      <c r="B1350" s="47">
        <f>VLOOKUP($A1350,'Medical Examinations'!$A:$J,2,FALSE)</f>
        <v>28.69</v>
      </c>
      <c r="C1350" s="47">
        <f>VLOOKUP($A1350,'Medical Examinations'!$A:$J,3,FALSE)</f>
        <v>5.4</v>
      </c>
      <c r="D1350" s="26" t="str">
        <f>VLOOKUP($A1350,'Medical Examinations'!$A:$J,4,FALSE)</f>
        <v>No</v>
      </c>
      <c r="E1350" s="26" t="str">
        <f>VLOOKUP($A1350,'Medical Examinations'!$A:$J,5,FALSE)</f>
        <v>No</v>
      </c>
      <c r="F1350" s="26" t="str">
        <f>VLOOKUP($A1350,'Medical Examinations'!$A:$J,6,FALSE)</f>
        <v>No</v>
      </c>
      <c r="G1350" s="26">
        <f>VLOOKUP($A1350,'Medical Examinations'!$A:$J,7,FALSE)</f>
        <v>0</v>
      </c>
      <c r="H1350" s="26" t="str">
        <f>VLOOKUP($A1350,'Medical Examinations'!$A:$J,8,FALSE)</f>
        <v>No</v>
      </c>
      <c r="I1350" s="26" t="str">
        <f>VLOOKUP($A1350,'Medical Examinations'!$A:$J,9,FALSE)</f>
        <v>Overweight</v>
      </c>
      <c r="J1350" s="26" t="str">
        <f>VLOOKUP($A1350,'Medical Examinations'!$A:$J,10,FALSE)</f>
        <v>Normal</v>
      </c>
      <c r="K1350">
        <f>VLOOKUP($A1350,'Hospitalisation Details'!$A:$K,6,FALSE)</f>
        <v>8059.68</v>
      </c>
      <c r="L1350" t="str">
        <f>VLOOKUP($A1350,'Hospitalisation Details'!$A:$K,7,FALSE)</f>
        <v>tier - 2</v>
      </c>
      <c r="M1350" t="str">
        <f>VLOOKUP($A1350,'Hospitalisation Details'!$A:$K,8,FALSE)</f>
        <v>tier - 3</v>
      </c>
      <c r="N1350" t="str">
        <f>VLOOKUP($A1350,'Hospitalisation Details'!$A:$K,9,FALSE)</f>
        <v>R1012</v>
      </c>
      <c r="O1350">
        <f>VLOOKUP($A1350,'Hospitalisation Details'!$A:$K,10,FALSE)</f>
        <v>30312</v>
      </c>
      <c r="P1350">
        <f>VLOOKUP($A1350,'Hospitalisation Details'!$A:$K,11,FALSE)</f>
        <v>40</v>
      </c>
      <c r="Q1350" t="str">
        <f>VLOOKUP($A1350,'Customer Names'!$A:$E,4,FALSE)</f>
        <v xml:space="preserve"> Emily</v>
      </c>
    </row>
    <row r="1351" spans="1:17" x14ac:dyDescent="0.25">
      <c r="A1351" s="23" t="s">
        <v>1021</v>
      </c>
      <c r="B1351" s="48">
        <f>VLOOKUP($A1351,'Medical Examinations'!$A:$J,2,FALSE)</f>
        <v>28.16</v>
      </c>
      <c r="C1351" s="48">
        <f>VLOOKUP($A1351,'Medical Examinations'!$A:$J,3,FALSE)</f>
        <v>5.58</v>
      </c>
      <c r="D1351" s="23" t="str">
        <f>VLOOKUP($A1351,'Medical Examinations'!$A:$J,4,FALSE)</f>
        <v>yes</v>
      </c>
      <c r="E1351" s="23" t="str">
        <f>VLOOKUP($A1351,'Medical Examinations'!$A:$J,5,FALSE)</f>
        <v>No</v>
      </c>
      <c r="F1351" s="23" t="str">
        <f>VLOOKUP($A1351,'Medical Examinations'!$A:$J,6,FALSE)</f>
        <v>No</v>
      </c>
      <c r="G1351" s="23">
        <f>VLOOKUP($A1351,'Medical Examinations'!$A:$J,7,FALSE)</f>
        <v>0</v>
      </c>
      <c r="H1351" s="23" t="str">
        <f>VLOOKUP($A1351,'Medical Examinations'!$A:$J,8,FALSE)</f>
        <v>No</v>
      </c>
      <c r="I1351" s="23" t="str">
        <f>VLOOKUP($A1351,'Medical Examinations'!$A:$J,9,FALSE)</f>
        <v>Overweight</v>
      </c>
      <c r="J1351" s="23" t="str">
        <f>VLOOKUP($A1351,'Medical Examinations'!$A:$J,10,FALSE)</f>
        <v>Normal</v>
      </c>
      <c r="K1351">
        <f>VLOOKUP($A1351,'Hospitalisation Details'!$A:$K,6,FALSE)</f>
        <v>8059.06</v>
      </c>
      <c r="L1351" t="str">
        <f>VLOOKUP($A1351,'Hospitalisation Details'!$A:$K,7,FALSE)</f>
        <v>tier - 2</v>
      </c>
      <c r="M1351" t="str">
        <f>VLOOKUP($A1351,'Hospitalisation Details'!$A:$K,8,FALSE)</f>
        <v>tier - 3</v>
      </c>
      <c r="N1351" t="str">
        <f>VLOOKUP($A1351,'Hospitalisation Details'!$A:$K,9,FALSE)</f>
        <v>R1012</v>
      </c>
      <c r="O1351">
        <f>VLOOKUP($A1351,'Hospitalisation Details'!$A:$K,10,FALSE)</f>
        <v>31379</v>
      </c>
      <c r="P1351">
        <f>VLOOKUP($A1351,'Hospitalisation Details'!$A:$K,11,FALSE)</f>
        <v>37</v>
      </c>
      <c r="Q1351" t="str">
        <f>VLOOKUP($A1351,'Customer Names'!$A:$E,4,FALSE)</f>
        <v xml:space="preserve"> James V</v>
      </c>
    </row>
    <row r="1352" spans="1:17" x14ac:dyDescent="0.25">
      <c r="A1352" s="26" t="s">
        <v>1020</v>
      </c>
      <c r="B1352" s="47">
        <f>VLOOKUP($A1352,'Medical Examinations'!$A:$J,2,FALSE)</f>
        <v>45.54</v>
      </c>
      <c r="C1352" s="47">
        <f>VLOOKUP($A1352,'Medical Examinations'!$A:$J,3,FALSE)</f>
        <v>5.84</v>
      </c>
      <c r="D1352" s="26" t="str">
        <f>VLOOKUP($A1352,'Medical Examinations'!$A:$J,4,FALSE)</f>
        <v>No</v>
      </c>
      <c r="E1352" s="26" t="str">
        <f>VLOOKUP($A1352,'Medical Examinations'!$A:$J,5,FALSE)</f>
        <v>No</v>
      </c>
      <c r="F1352" s="26" t="str">
        <f>VLOOKUP($A1352,'Medical Examinations'!$A:$J,6,FALSE)</f>
        <v>Yes</v>
      </c>
      <c r="G1352" s="26">
        <f>VLOOKUP($A1352,'Medical Examinations'!$A:$J,7,FALSE)</f>
        <v>1</v>
      </c>
      <c r="H1352" s="26" t="str">
        <f>VLOOKUP($A1352,'Medical Examinations'!$A:$J,8,FALSE)</f>
        <v>No</v>
      </c>
      <c r="I1352" s="26" t="str">
        <f>VLOOKUP($A1352,'Medical Examinations'!$A:$J,9,FALSE)</f>
        <v>Obesity</v>
      </c>
      <c r="J1352" s="26" t="str">
        <f>VLOOKUP($A1352,'Medical Examinations'!$A:$J,10,FALSE)</f>
        <v>Prediabetes</v>
      </c>
      <c r="K1352">
        <f>VLOOKUP($A1352,'Hospitalisation Details'!$A:$K,6,FALSE)</f>
        <v>8035.64</v>
      </c>
      <c r="L1352" t="str">
        <f>VLOOKUP($A1352,'Hospitalisation Details'!$A:$K,7,FALSE)</f>
        <v>tier - 2</v>
      </c>
      <c r="M1352" t="str">
        <f>VLOOKUP($A1352,'Hospitalisation Details'!$A:$K,8,FALSE)</f>
        <v>tier - 2</v>
      </c>
      <c r="N1352" t="str">
        <f>VLOOKUP($A1352,'Hospitalisation Details'!$A:$K,9,FALSE)</f>
        <v>R1012</v>
      </c>
      <c r="O1352">
        <f>VLOOKUP($A1352,'Hospitalisation Details'!$A:$K,10,FALSE)</f>
        <v>37967</v>
      </c>
      <c r="P1352">
        <f>VLOOKUP($A1352,'Hospitalisation Details'!$A:$K,11,FALSE)</f>
        <v>19</v>
      </c>
      <c r="Q1352" t="str">
        <f>VLOOKUP($A1352,'Customer Names'!$A:$E,4,FALSE)</f>
        <v xml:space="preserve"> Angie</v>
      </c>
    </row>
    <row r="1353" spans="1:17" x14ac:dyDescent="0.25">
      <c r="A1353" s="23" t="s">
        <v>1019</v>
      </c>
      <c r="B1353" s="48">
        <f>VLOOKUP($A1353,'Medical Examinations'!$A:$J,2,FALSE)</f>
        <v>28.7</v>
      </c>
      <c r="C1353" s="48">
        <f>VLOOKUP($A1353,'Medical Examinations'!$A:$J,3,FALSE)</f>
        <v>4.2</v>
      </c>
      <c r="D1353" s="23" t="str">
        <f>VLOOKUP($A1353,'Medical Examinations'!$A:$J,4,FALSE)</f>
        <v>No</v>
      </c>
      <c r="E1353" s="23" t="str">
        <f>VLOOKUP($A1353,'Medical Examinations'!$A:$J,5,FALSE)</f>
        <v>No</v>
      </c>
      <c r="F1353" s="23" t="str">
        <f>VLOOKUP($A1353,'Medical Examinations'!$A:$J,6,FALSE)</f>
        <v>No</v>
      </c>
      <c r="G1353" s="23">
        <f>VLOOKUP($A1353,'Medical Examinations'!$A:$J,7,FALSE)</f>
        <v>0</v>
      </c>
      <c r="H1353" s="23" t="str">
        <f>VLOOKUP($A1353,'Medical Examinations'!$A:$J,8,FALSE)</f>
        <v>No</v>
      </c>
      <c r="I1353" s="23" t="str">
        <f>VLOOKUP($A1353,'Medical Examinations'!$A:$J,9,FALSE)</f>
        <v>Overweight</v>
      </c>
      <c r="J1353" s="23" t="str">
        <f>VLOOKUP($A1353,'Medical Examinations'!$A:$J,10,FALSE)</f>
        <v>Normal</v>
      </c>
      <c r="K1353">
        <f>VLOOKUP($A1353,'Hospitalisation Details'!$A:$K,6,FALSE)</f>
        <v>8027.97</v>
      </c>
      <c r="L1353" t="str">
        <f>VLOOKUP($A1353,'Hospitalisation Details'!$A:$K,7,FALSE)</f>
        <v>tier - 3</v>
      </c>
      <c r="M1353" t="str">
        <f>VLOOKUP($A1353,'Hospitalisation Details'!$A:$K,8,FALSE)</f>
        <v>tier - 2</v>
      </c>
      <c r="N1353" t="str">
        <f>VLOOKUP($A1353,'Hospitalisation Details'!$A:$K,9,FALSE)</f>
        <v>R1011</v>
      </c>
      <c r="O1353">
        <f>VLOOKUP($A1353,'Hospitalisation Details'!$A:$K,10,FALSE)</f>
        <v>28435</v>
      </c>
      <c r="P1353">
        <f>VLOOKUP($A1353,'Hospitalisation Details'!$A:$K,11,FALSE)</f>
        <v>45</v>
      </c>
      <c r="Q1353" t="str">
        <f>VLOOKUP($A1353,'Customer Names'!$A:$E,4,FALSE)</f>
        <v xml:space="preserve"> Michael J.</v>
      </c>
    </row>
    <row r="1354" spans="1:17" x14ac:dyDescent="0.25">
      <c r="A1354" s="26" t="s">
        <v>1018</v>
      </c>
      <c r="B1354" s="47">
        <f>VLOOKUP($A1354,'Medical Examinations'!$A:$J,2,FALSE)</f>
        <v>27.74</v>
      </c>
      <c r="C1354" s="47">
        <f>VLOOKUP($A1354,'Medical Examinations'!$A:$J,3,FALSE)</f>
        <v>6.06</v>
      </c>
      <c r="D1354" s="26" t="str">
        <f>VLOOKUP($A1354,'Medical Examinations'!$A:$J,4,FALSE)</f>
        <v>yes</v>
      </c>
      <c r="E1354" s="26" t="str">
        <f>VLOOKUP($A1354,'Medical Examinations'!$A:$J,5,FALSE)</f>
        <v>No</v>
      </c>
      <c r="F1354" s="26" t="str">
        <f>VLOOKUP($A1354,'Medical Examinations'!$A:$J,6,FALSE)</f>
        <v>No</v>
      </c>
      <c r="G1354" s="26">
        <f>VLOOKUP($A1354,'Medical Examinations'!$A:$J,7,FALSE)</f>
        <v>0</v>
      </c>
      <c r="H1354" s="26" t="str">
        <f>VLOOKUP($A1354,'Medical Examinations'!$A:$J,8,FALSE)</f>
        <v>No</v>
      </c>
      <c r="I1354" s="26" t="str">
        <f>VLOOKUP($A1354,'Medical Examinations'!$A:$J,9,FALSE)</f>
        <v>Overweight</v>
      </c>
      <c r="J1354" s="26" t="str">
        <f>VLOOKUP($A1354,'Medical Examinations'!$A:$J,10,FALSE)</f>
        <v>Prediabetes</v>
      </c>
      <c r="K1354">
        <f>VLOOKUP($A1354,'Hospitalisation Details'!$A:$K,6,FALSE)</f>
        <v>8026.67</v>
      </c>
      <c r="L1354" t="str">
        <f>VLOOKUP($A1354,'Hospitalisation Details'!$A:$K,7,FALSE)</f>
        <v>tier - 2</v>
      </c>
      <c r="M1354" t="str">
        <f>VLOOKUP($A1354,'Hospitalisation Details'!$A:$K,8,FALSE)</f>
        <v>tier - 2</v>
      </c>
      <c r="N1354" t="str">
        <f>VLOOKUP($A1354,'Hospitalisation Details'!$A:$K,9,FALSE)</f>
        <v>R1012</v>
      </c>
      <c r="O1354">
        <f>VLOOKUP($A1354,'Hospitalisation Details'!$A:$K,10,FALSE)</f>
        <v>28114</v>
      </c>
      <c r="P1354">
        <f>VLOOKUP($A1354,'Hospitalisation Details'!$A:$K,11,FALSE)</f>
        <v>46</v>
      </c>
      <c r="Q1354" t="str">
        <f>VLOOKUP($A1354,'Customer Names'!$A:$E,4,FALSE)</f>
        <v xml:space="preserve"> Sabina</v>
      </c>
    </row>
    <row r="1355" spans="1:17" x14ac:dyDescent="0.25">
      <c r="A1355" s="23" t="s">
        <v>1017</v>
      </c>
      <c r="B1355" s="48">
        <f>VLOOKUP($A1355,'Medical Examinations'!$A:$J,2,FALSE)</f>
        <v>36.954999999999998</v>
      </c>
      <c r="C1355" s="48">
        <f>VLOOKUP($A1355,'Medical Examinations'!$A:$J,3,FALSE)</f>
        <v>7.57</v>
      </c>
      <c r="D1355" s="23" t="str">
        <f>VLOOKUP($A1355,'Medical Examinations'!$A:$J,4,FALSE)</f>
        <v>No</v>
      </c>
      <c r="E1355" s="23" t="str">
        <f>VLOOKUP($A1355,'Medical Examinations'!$A:$J,5,FALSE)</f>
        <v>No</v>
      </c>
      <c r="F1355" s="23" t="str">
        <f>VLOOKUP($A1355,'Medical Examinations'!$A:$J,6,FALSE)</f>
        <v>No</v>
      </c>
      <c r="G1355" s="23">
        <f>VLOOKUP($A1355,'Medical Examinations'!$A:$J,7,FALSE)</f>
        <v>0</v>
      </c>
      <c r="H1355" s="23" t="str">
        <f>VLOOKUP($A1355,'Medical Examinations'!$A:$J,8,FALSE)</f>
        <v>No</v>
      </c>
      <c r="I1355" s="23" t="str">
        <f>VLOOKUP($A1355,'Medical Examinations'!$A:$J,9,FALSE)</f>
        <v>Obesity</v>
      </c>
      <c r="J1355" s="23" t="str">
        <f>VLOOKUP($A1355,'Medical Examinations'!$A:$J,10,FALSE)</f>
        <v>Diabetes</v>
      </c>
      <c r="K1355">
        <f>VLOOKUP($A1355,'Hospitalisation Details'!$A:$K,6,FALSE)</f>
        <v>8023.14</v>
      </c>
      <c r="L1355" t="str">
        <f>VLOOKUP($A1355,'Hospitalisation Details'!$A:$K,7,FALSE)</f>
        <v>tier - 2</v>
      </c>
      <c r="M1355" t="str">
        <f>VLOOKUP($A1355,'Hospitalisation Details'!$A:$K,8,FALSE)</f>
        <v>tier - 3</v>
      </c>
      <c r="N1355" t="str">
        <f>VLOOKUP($A1355,'Hospitalisation Details'!$A:$K,9,FALSE)</f>
        <v>R1012</v>
      </c>
      <c r="O1355">
        <f>VLOOKUP($A1355,'Hospitalisation Details'!$A:$K,10,FALSE)</f>
        <v>28688</v>
      </c>
      <c r="P1355">
        <f>VLOOKUP($A1355,'Hospitalisation Details'!$A:$K,11,FALSE)</f>
        <v>44</v>
      </c>
      <c r="Q1355" t="str">
        <f>VLOOKUP($A1355,'Customer Names'!$A:$E,4,FALSE)</f>
        <v xml:space="preserve"> Amy C</v>
      </c>
    </row>
    <row r="1356" spans="1:17" x14ac:dyDescent="0.25">
      <c r="A1356" s="26" t="s">
        <v>1016</v>
      </c>
      <c r="B1356" s="47">
        <f>VLOOKUP($A1356,'Medical Examinations'!$A:$J,2,FALSE)</f>
        <v>30.69</v>
      </c>
      <c r="C1356" s="47">
        <f>VLOOKUP($A1356,'Medical Examinations'!$A:$J,3,FALSE)</f>
        <v>6.15</v>
      </c>
      <c r="D1356" s="26" t="str">
        <f>VLOOKUP($A1356,'Medical Examinations'!$A:$J,4,FALSE)</f>
        <v>No</v>
      </c>
      <c r="E1356" s="26" t="str">
        <f>VLOOKUP($A1356,'Medical Examinations'!$A:$J,5,FALSE)</f>
        <v>No</v>
      </c>
      <c r="F1356" s="26" t="str">
        <f>VLOOKUP($A1356,'Medical Examinations'!$A:$J,6,FALSE)</f>
        <v>No</v>
      </c>
      <c r="G1356" s="26">
        <f>VLOOKUP($A1356,'Medical Examinations'!$A:$J,7,FALSE)</f>
        <v>0</v>
      </c>
      <c r="H1356" s="26" t="str">
        <f>VLOOKUP($A1356,'Medical Examinations'!$A:$J,8,FALSE)</f>
        <v>No</v>
      </c>
      <c r="I1356" s="26" t="str">
        <f>VLOOKUP($A1356,'Medical Examinations'!$A:$J,9,FALSE)</f>
        <v>Obesity</v>
      </c>
      <c r="J1356" s="26" t="str">
        <f>VLOOKUP($A1356,'Medical Examinations'!$A:$J,10,FALSE)</f>
        <v>Prediabetes</v>
      </c>
      <c r="K1356">
        <f>VLOOKUP($A1356,'Hospitalisation Details'!$A:$K,6,FALSE)</f>
        <v>8021.11</v>
      </c>
      <c r="L1356" t="str">
        <f>VLOOKUP($A1356,'Hospitalisation Details'!$A:$K,7,FALSE)</f>
        <v>tier - 2</v>
      </c>
      <c r="M1356" t="str">
        <f>VLOOKUP($A1356,'Hospitalisation Details'!$A:$K,8,FALSE)</f>
        <v>tier - 1</v>
      </c>
      <c r="N1356" t="str">
        <f>VLOOKUP($A1356,'Hospitalisation Details'!$A:$K,9,FALSE)</f>
        <v>R1012</v>
      </c>
      <c r="O1356">
        <f>VLOOKUP($A1356,'Hospitalisation Details'!$A:$K,10,FALSE)</f>
        <v>32815</v>
      </c>
      <c r="P1356">
        <f>VLOOKUP($A1356,'Hospitalisation Details'!$A:$K,11,FALSE)</f>
        <v>33</v>
      </c>
      <c r="Q1356" t="str">
        <f>VLOOKUP($A1356,'Customer Names'!$A:$E,4,FALSE)</f>
        <v xml:space="preserve"> Victoria U</v>
      </c>
    </row>
    <row r="1357" spans="1:17" x14ac:dyDescent="0.25">
      <c r="A1357" s="23" t="s">
        <v>1015</v>
      </c>
      <c r="B1357" s="48">
        <f>VLOOKUP($A1357,'Medical Examinations'!$A:$J,2,FALSE)</f>
        <v>24.984999999999999</v>
      </c>
      <c r="C1357" s="48">
        <f>VLOOKUP($A1357,'Medical Examinations'!$A:$J,3,FALSE)</f>
        <v>4.5599999999999996</v>
      </c>
      <c r="D1357" s="23" t="str">
        <f>VLOOKUP($A1357,'Medical Examinations'!$A:$J,4,FALSE)</f>
        <v>No</v>
      </c>
      <c r="E1357" s="23" t="str">
        <f>VLOOKUP($A1357,'Medical Examinations'!$A:$J,5,FALSE)</f>
        <v>No</v>
      </c>
      <c r="F1357" s="23" t="str">
        <f>VLOOKUP($A1357,'Medical Examinations'!$A:$J,6,FALSE)</f>
        <v>No</v>
      </c>
      <c r="G1357" s="23">
        <f>VLOOKUP($A1357,'Medical Examinations'!$A:$J,7,FALSE)</f>
        <v>0</v>
      </c>
      <c r="H1357" s="23" t="str">
        <f>VLOOKUP($A1357,'Medical Examinations'!$A:$J,8,FALSE)</f>
        <v>No</v>
      </c>
      <c r="I1357" s="23" t="str">
        <f>VLOOKUP($A1357,'Medical Examinations'!$A:$J,9,FALSE)</f>
        <v>Normal Weight</v>
      </c>
      <c r="J1357" s="23" t="str">
        <f>VLOOKUP($A1357,'Medical Examinations'!$A:$J,10,FALSE)</f>
        <v>Normal</v>
      </c>
      <c r="K1357">
        <f>VLOOKUP($A1357,'Hospitalisation Details'!$A:$K,6,FALSE)</f>
        <v>8017.06</v>
      </c>
      <c r="L1357" t="str">
        <f>VLOOKUP($A1357,'Hospitalisation Details'!$A:$K,7,FALSE)</f>
        <v>tier - 2</v>
      </c>
      <c r="M1357" t="str">
        <f>VLOOKUP($A1357,'Hospitalisation Details'!$A:$K,8,FALSE)</f>
        <v>tier - 2</v>
      </c>
      <c r="N1357" t="str">
        <f>VLOOKUP($A1357,'Hospitalisation Details'!$A:$K,9,FALSE)</f>
        <v>R1012</v>
      </c>
      <c r="O1357">
        <f>VLOOKUP($A1357,'Hospitalisation Details'!$A:$K,10,FALSE)</f>
        <v>29533</v>
      </c>
      <c r="P1357">
        <f>VLOOKUP($A1357,'Hospitalisation Details'!$A:$K,11,FALSE)</f>
        <v>42</v>
      </c>
      <c r="Q1357" t="str">
        <f>VLOOKUP($A1357,'Customer Names'!$A:$E,4,FALSE)</f>
        <v xml:space="preserve"> Amelia B</v>
      </c>
    </row>
    <row r="1358" spans="1:17" x14ac:dyDescent="0.25">
      <c r="A1358" s="26" t="s">
        <v>1014</v>
      </c>
      <c r="B1358" s="47">
        <f>VLOOKUP($A1358,'Medical Examinations'!$A:$J,2,FALSE)</f>
        <v>39.42</v>
      </c>
      <c r="C1358" s="47">
        <f>VLOOKUP($A1358,'Medical Examinations'!$A:$J,3,FALSE)</f>
        <v>4.72</v>
      </c>
      <c r="D1358" s="26" t="str">
        <f>VLOOKUP($A1358,'Medical Examinations'!$A:$J,4,FALSE)</f>
        <v>yes</v>
      </c>
      <c r="E1358" s="26" t="str">
        <f>VLOOKUP($A1358,'Medical Examinations'!$A:$J,5,FALSE)</f>
        <v>No</v>
      </c>
      <c r="F1358" s="26" t="str">
        <f>VLOOKUP($A1358,'Medical Examinations'!$A:$J,6,FALSE)</f>
        <v>No</v>
      </c>
      <c r="G1358" s="26">
        <f>VLOOKUP($A1358,'Medical Examinations'!$A:$J,7,FALSE)</f>
        <v>1</v>
      </c>
      <c r="H1358" s="26" t="str">
        <f>VLOOKUP($A1358,'Medical Examinations'!$A:$J,8,FALSE)</f>
        <v>No</v>
      </c>
      <c r="I1358" s="26" t="str">
        <f>VLOOKUP($A1358,'Medical Examinations'!$A:$J,9,FALSE)</f>
        <v>Obesity</v>
      </c>
      <c r="J1358" s="26" t="str">
        <f>VLOOKUP($A1358,'Medical Examinations'!$A:$J,10,FALSE)</f>
        <v>Normal</v>
      </c>
      <c r="K1358">
        <f>VLOOKUP($A1358,'Hospitalisation Details'!$A:$K,6,FALSE)</f>
        <v>8014.62</v>
      </c>
      <c r="L1358" t="str">
        <f>VLOOKUP($A1358,'Hospitalisation Details'!$A:$K,7,FALSE)</f>
        <v>tier - 2</v>
      </c>
      <c r="M1358" t="str">
        <f>VLOOKUP($A1358,'Hospitalisation Details'!$A:$K,8,FALSE)</f>
        <v>tier - 3</v>
      </c>
      <c r="N1358" t="str">
        <f>VLOOKUP($A1358,'Hospitalisation Details'!$A:$K,9,FALSE)</f>
        <v>R1012</v>
      </c>
      <c r="O1358">
        <f>VLOOKUP($A1358,'Hospitalisation Details'!$A:$K,10,FALSE)</f>
        <v>34960</v>
      </c>
      <c r="P1358">
        <f>VLOOKUP($A1358,'Hospitalisation Details'!$A:$K,11,FALSE)</f>
        <v>27</v>
      </c>
      <c r="Q1358" t="str">
        <f>VLOOKUP($A1358,'Customer Names'!$A:$E,4,FALSE)</f>
        <v xml:space="preserve"> Jackie J</v>
      </c>
    </row>
    <row r="1359" spans="1:17" x14ac:dyDescent="0.25">
      <c r="A1359" s="23" t="s">
        <v>1013</v>
      </c>
      <c r="B1359" s="48">
        <f>VLOOKUP($A1359,'Medical Examinations'!$A:$J,2,FALSE)</f>
        <v>16.8</v>
      </c>
      <c r="C1359" s="48">
        <f>VLOOKUP($A1359,'Medical Examinations'!$A:$J,3,FALSE)</f>
        <v>7.98</v>
      </c>
      <c r="D1359" s="23" t="str">
        <f>VLOOKUP($A1359,'Medical Examinations'!$A:$J,4,FALSE)</f>
        <v>No</v>
      </c>
      <c r="E1359" s="23" t="str">
        <f>VLOOKUP($A1359,'Medical Examinations'!$A:$J,5,FALSE)</f>
        <v>No</v>
      </c>
      <c r="F1359" s="23" t="str">
        <f>VLOOKUP($A1359,'Medical Examinations'!$A:$J,6,FALSE)</f>
        <v>No</v>
      </c>
      <c r="G1359" s="23">
        <f>VLOOKUP($A1359,'Medical Examinations'!$A:$J,7,FALSE)</f>
        <v>0</v>
      </c>
      <c r="H1359" s="23" t="str">
        <f>VLOOKUP($A1359,'Medical Examinations'!$A:$J,8,FALSE)</f>
        <v>No</v>
      </c>
      <c r="I1359" s="23" t="str">
        <f>VLOOKUP($A1359,'Medical Examinations'!$A:$J,9,FALSE)</f>
        <v>Underweight</v>
      </c>
      <c r="J1359" s="23" t="str">
        <f>VLOOKUP($A1359,'Medical Examinations'!$A:$J,10,FALSE)</f>
        <v>Diabetes</v>
      </c>
      <c r="K1359">
        <f>VLOOKUP($A1359,'Hospitalisation Details'!$A:$K,6,FALSE)</f>
        <v>8004.96</v>
      </c>
      <c r="L1359" t="str">
        <f>VLOOKUP($A1359,'Hospitalisation Details'!$A:$K,7,FALSE)</f>
        <v>tier - 3</v>
      </c>
      <c r="M1359" t="str">
        <f>VLOOKUP($A1359,'Hospitalisation Details'!$A:$K,8,FALSE)</f>
        <v>tier - 1</v>
      </c>
      <c r="N1359" t="str">
        <f>VLOOKUP($A1359,'Hospitalisation Details'!$A:$K,9,FALSE)</f>
        <v>R1013</v>
      </c>
      <c r="O1359">
        <f>VLOOKUP($A1359,'Hospitalisation Details'!$A:$K,10,FALSE)</f>
        <v>22880</v>
      </c>
      <c r="P1359">
        <f>VLOOKUP($A1359,'Hospitalisation Details'!$A:$K,11,FALSE)</f>
        <v>60</v>
      </c>
      <c r="Q1359" t="str">
        <f>VLOOKUP($A1359,'Customer Names'!$A:$E,4,FALSE)</f>
        <v xml:space="preserve"> Justin</v>
      </c>
    </row>
    <row r="1360" spans="1:17" x14ac:dyDescent="0.25">
      <c r="A1360" s="26" t="s">
        <v>1012</v>
      </c>
      <c r="B1360" s="47">
        <f>VLOOKUP($A1360,'Medical Examinations'!$A:$J,2,FALSE)</f>
        <v>23.274999999999999</v>
      </c>
      <c r="C1360" s="47">
        <f>VLOOKUP($A1360,'Medical Examinations'!$A:$J,3,FALSE)</f>
        <v>6.26</v>
      </c>
      <c r="D1360" s="26" t="str">
        <f>VLOOKUP($A1360,'Medical Examinations'!$A:$J,4,FALSE)</f>
        <v>yes</v>
      </c>
      <c r="E1360" s="26" t="str">
        <f>VLOOKUP($A1360,'Medical Examinations'!$A:$J,5,FALSE)</f>
        <v>No</v>
      </c>
      <c r="F1360" s="26" t="str">
        <f>VLOOKUP($A1360,'Medical Examinations'!$A:$J,6,FALSE)</f>
        <v>Yes</v>
      </c>
      <c r="G1360" s="26">
        <f>VLOOKUP($A1360,'Medical Examinations'!$A:$J,7,FALSE)</f>
        <v>1</v>
      </c>
      <c r="H1360" s="26" t="str">
        <f>VLOOKUP($A1360,'Medical Examinations'!$A:$J,8,FALSE)</f>
        <v>No</v>
      </c>
      <c r="I1360" s="26" t="str">
        <f>VLOOKUP($A1360,'Medical Examinations'!$A:$J,9,FALSE)</f>
        <v>Normal Weight</v>
      </c>
      <c r="J1360" s="26" t="str">
        <f>VLOOKUP($A1360,'Medical Examinations'!$A:$J,10,FALSE)</f>
        <v>Prediabetes</v>
      </c>
      <c r="K1360">
        <f>VLOOKUP($A1360,'Hospitalisation Details'!$A:$K,6,FALSE)</f>
        <v>7986.48</v>
      </c>
      <c r="L1360" t="str">
        <f>VLOOKUP($A1360,'Hospitalisation Details'!$A:$K,7,FALSE)</f>
        <v>tier - 2</v>
      </c>
      <c r="M1360" t="str">
        <f>VLOOKUP($A1360,'Hospitalisation Details'!$A:$K,8,FALSE)</f>
        <v>tier - 3</v>
      </c>
      <c r="N1360" t="str">
        <f>VLOOKUP($A1360,'Hospitalisation Details'!$A:$K,9,FALSE)</f>
        <v>R1024</v>
      </c>
      <c r="O1360">
        <f>VLOOKUP($A1360,'Hospitalisation Details'!$A:$K,10,FALSE)</f>
        <v>30548</v>
      </c>
      <c r="P1360">
        <f>VLOOKUP($A1360,'Hospitalisation Details'!$A:$K,11,FALSE)</f>
        <v>39</v>
      </c>
      <c r="Q1360" t="str">
        <f>VLOOKUP($A1360,'Customer Names'!$A:$E,4,FALSE)</f>
        <v xml:space="preserve"> Kerry</v>
      </c>
    </row>
    <row r="1361" spans="1:17" x14ac:dyDescent="0.25">
      <c r="A1361" s="23" t="s">
        <v>1011</v>
      </c>
      <c r="B1361" s="48">
        <f>VLOOKUP($A1361,'Medical Examinations'!$A:$J,2,FALSE)</f>
        <v>22.8</v>
      </c>
      <c r="C1361" s="48">
        <f>VLOOKUP($A1361,'Medical Examinations'!$A:$J,3,FALSE)</f>
        <v>4.29</v>
      </c>
      <c r="D1361" s="23" t="str">
        <f>VLOOKUP($A1361,'Medical Examinations'!$A:$J,4,FALSE)</f>
        <v>yes</v>
      </c>
      <c r="E1361" s="23" t="str">
        <f>VLOOKUP($A1361,'Medical Examinations'!$A:$J,5,FALSE)</f>
        <v>No</v>
      </c>
      <c r="F1361" s="23" t="str">
        <f>VLOOKUP($A1361,'Medical Examinations'!$A:$J,6,FALSE)</f>
        <v>Yes</v>
      </c>
      <c r="G1361" s="23">
        <f>VLOOKUP($A1361,'Medical Examinations'!$A:$J,7,FALSE)</f>
        <v>1</v>
      </c>
      <c r="H1361" s="23" t="str">
        <f>VLOOKUP($A1361,'Medical Examinations'!$A:$J,8,FALSE)</f>
        <v>No</v>
      </c>
      <c r="I1361" s="23" t="str">
        <f>VLOOKUP($A1361,'Medical Examinations'!$A:$J,9,FALSE)</f>
        <v>Normal Weight</v>
      </c>
      <c r="J1361" s="23" t="str">
        <f>VLOOKUP($A1361,'Medical Examinations'!$A:$J,10,FALSE)</f>
        <v>Normal</v>
      </c>
      <c r="K1361">
        <f>VLOOKUP($A1361,'Hospitalisation Details'!$A:$K,6,FALSE)</f>
        <v>7985.82</v>
      </c>
      <c r="L1361" t="str">
        <f>VLOOKUP($A1361,'Hospitalisation Details'!$A:$K,7,FALSE)</f>
        <v>tier - 2</v>
      </c>
      <c r="M1361" t="str">
        <f>VLOOKUP($A1361,'Hospitalisation Details'!$A:$K,8,FALSE)</f>
        <v>tier - 1</v>
      </c>
      <c r="N1361" t="str">
        <f>VLOOKUP($A1361,'Hospitalisation Details'!$A:$K,9,FALSE)</f>
        <v>R1024</v>
      </c>
      <c r="O1361">
        <f>VLOOKUP($A1361,'Hospitalisation Details'!$A:$K,10,FALSE)</f>
        <v>30556</v>
      </c>
      <c r="P1361">
        <f>VLOOKUP($A1361,'Hospitalisation Details'!$A:$K,11,FALSE)</f>
        <v>39</v>
      </c>
      <c r="Q1361" t="str">
        <f>VLOOKUP($A1361,'Customer Names'!$A:$E,4,FALSE)</f>
        <v xml:space="preserve"> Cindy G.</v>
      </c>
    </row>
    <row r="1362" spans="1:17" x14ac:dyDescent="0.25">
      <c r="A1362" s="26" t="s">
        <v>1010</v>
      </c>
      <c r="B1362" s="47">
        <f>VLOOKUP($A1362,'Medical Examinations'!$A:$J,2,FALSE)</f>
        <v>24.3</v>
      </c>
      <c r="C1362" s="47">
        <f>VLOOKUP($A1362,'Medical Examinations'!$A:$J,3,FALSE)</f>
        <v>5.43</v>
      </c>
      <c r="D1362" s="26" t="str">
        <f>VLOOKUP($A1362,'Medical Examinations'!$A:$J,4,FALSE)</f>
        <v>No</v>
      </c>
      <c r="E1362" s="26" t="str">
        <f>VLOOKUP($A1362,'Medical Examinations'!$A:$J,5,FALSE)</f>
        <v>No</v>
      </c>
      <c r="F1362" s="26" t="str">
        <f>VLOOKUP($A1362,'Medical Examinations'!$A:$J,6,FALSE)</f>
        <v>No</v>
      </c>
      <c r="G1362" s="26">
        <f>VLOOKUP($A1362,'Medical Examinations'!$A:$J,7,FALSE)</f>
        <v>2</v>
      </c>
      <c r="H1362" s="26" t="str">
        <f>VLOOKUP($A1362,'Medical Examinations'!$A:$J,8,FALSE)</f>
        <v>No</v>
      </c>
      <c r="I1362" s="26" t="str">
        <f>VLOOKUP($A1362,'Medical Examinations'!$A:$J,9,FALSE)</f>
        <v>Normal Weight</v>
      </c>
      <c r="J1362" s="26" t="str">
        <f>VLOOKUP($A1362,'Medical Examinations'!$A:$J,10,FALSE)</f>
        <v>Normal</v>
      </c>
      <c r="K1362">
        <f>VLOOKUP($A1362,'Hospitalisation Details'!$A:$K,6,FALSE)</f>
        <v>7980.34</v>
      </c>
      <c r="L1362" t="str">
        <f>VLOOKUP($A1362,'Hospitalisation Details'!$A:$K,7,FALSE)</f>
        <v>tier - 2</v>
      </c>
      <c r="M1362" t="str">
        <f>VLOOKUP($A1362,'Hospitalisation Details'!$A:$K,8,FALSE)</f>
        <v>tier - 2</v>
      </c>
      <c r="N1362" t="str">
        <f>VLOOKUP($A1362,'Hospitalisation Details'!$A:$K,9,FALSE)</f>
        <v>R1013</v>
      </c>
      <c r="O1362">
        <f>VLOOKUP($A1362,'Hospitalisation Details'!$A:$K,10,FALSE)</f>
        <v>26626</v>
      </c>
      <c r="P1362">
        <f>VLOOKUP($A1362,'Hospitalisation Details'!$A:$K,11,FALSE)</f>
        <v>50</v>
      </c>
      <c r="Q1362" t="str">
        <f>VLOOKUP($A1362,'Customer Names'!$A:$E,4,FALSE)</f>
        <v xml:space="preserve"> Gennaro</v>
      </c>
    </row>
    <row r="1363" spans="1:17" x14ac:dyDescent="0.25">
      <c r="A1363" s="23" t="s">
        <v>1009</v>
      </c>
      <c r="B1363" s="48">
        <f>VLOOKUP($A1363,'Medical Examinations'!$A:$J,2,FALSE)</f>
        <v>25.13</v>
      </c>
      <c r="C1363" s="48">
        <f>VLOOKUP($A1363,'Medical Examinations'!$A:$J,3,FALSE)</f>
        <v>8</v>
      </c>
      <c r="D1363" s="23" t="str">
        <f>VLOOKUP($A1363,'Medical Examinations'!$A:$J,4,FALSE)</f>
        <v>yes</v>
      </c>
      <c r="E1363" s="23" t="str">
        <f>VLOOKUP($A1363,'Medical Examinations'!$A:$J,5,FALSE)</f>
        <v>No</v>
      </c>
      <c r="F1363" s="23" t="str">
        <f>VLOOKUP($A1363,'Medical Examinations'!$A:$J,6,FALSE)</f>
        <v>No</v>
      </c>
      <c r="G1363" s="23">
        <f>VLOOKUP($A1363,'Medical Examinations'!$A:$J,7,FALSE)</f>
        <v>1</v>
      </c>
      <c r="H1363" s="23" t="str">
        <f>VLOOKUP($A1363,'Medical Examinations'!$A:$J,8,FALSE)</f>
        <v>No</v>
      </c>
      <c r="I1363" s="23" t="str">
        <f>VLOOKUP($A1363,'Medical Examinations'!$A:$J,9,FALSE)</f>
        <v>Overweight</v>
      </c>
      <c r="J1363" s="23" t="str">
        <f>VLOOKUP($A1363,'Medical Examinations'!$A:$J,10,FALSE)</f>
        <v>Diabetes</v>
      </c>
      <c r="K1363">
        <f>VLOOKUP($A1363,'Hospitalisation Details'!$A:$K,6,FALSE)</f>
        <v>7966.81</v>
      </c>
      <c r="L1363" t="str">
        <f>VLOOKUP($A1363,'Hospitalisation Details'!$A:$K,7,FALSE)</f>
        <v>tier - 2</v>
      </c>
      <c r="M1363" t="str">
        <f>VLOOKUP($A1363,'Hospitalisation Details'!$A:$K,8,FALSE)</f>
        <v>tier - 2</v>
      </c>
      <c r="N1363" t="str">
        <f>VLOOKUP($A1363,'Hospitalisation Details'!$A:$K,9,FALSE)</f>
        <v>R1013</v>
      </c>
      <c r="O1363">
        <f>VLOOKUP($A1363,'Hospitalisation Details'!$A:$K,10,FALSE)</f>
        <v>27616</v>
      </c>
      <c r="P1363">
        <f>VLOOKUP($A1363,'Hospitalisation Details'!$A:$K,11,FALSE)</f>
        <v>47</v>
      </c>
      <c r="Q1363" t="str">
        <f>VLOOKUP($A1363,'Customer Names'!$A:$E,4,FALSE)</f>
        <v xml:space="preserve"> Terry</v>
      </c>
    </row>
    <row r="1364" spans="1:17" x14ac:dyDescent="0.25">
      <c r="A1364" s="26" t="s">
        <v>1008</v>
      </c>
      <c r="B1364" s="47">
        <f>VLOOKUP($A1364,'Medical Examinations'!$A:$J,2,FALSE)</f>
        <v>22.72</v>
      </c>
      <c r="C1364" s="47">
        <f>VLOOKUP($A1364,'Medical Examinations'!$A:$J,3,FALSE)</f>
        <v>9.9600000000000009</v>
      </c>
      <c r="D1364" s="26" t="str">
        <f>VLOOKUP($A1364,'Medical Examinations'!$A:$J,4,FALSE)</f>
        <v>yes</v>
      </c>
      <c r="E1364" s="26" t="str">
        <f>VLOOKUP($A1364,'Medical Examinations'!$A:$J,5,FALSE)</f>
        <v>No</v>
      </c>
      <c r="F1364" s="26" t="str">
        <f>VLOOKUP($A1364,'Medical Examinations'!$A:$J,6,FALSE)</f>
        <v>No</v>
      </c>
      <c r="G1364" s="26">
        <f>VLOOKUP($A1364,'Medical Examinations'!$A:$J,7,FALSE)</f>
        <v>2</v>
      </c>
      <c r="H1364" s="26" t="str">
        <f>VLOOKUP($A1364,'Medical Examinations'!$A:$J,8,FALSE)</f>
        <v>No</v>
      </c>
      <c r="I1364" s="26" t="str">
        <f>VLOOKUP($A1364,'Medical Examinations'!$A:$J,9,FALSE)</f>
        <v>Normal Weight</v>
      </c>
      <c r="J1364" s="26" t="str">
        <f>VLOOKUP($A1364,'Medical Examinations'!$A:$J,10,FALSE)</f>
        <v>Diabetes</v>
      </c>
      <c r="K1364">
        <f>VLOOKUP($A1364,'Hospitalisation Details'!$A:$K,6,FALSE)</f>
        <v>7958.13</v>
      </c>
      <c r="L1364" t="str">
        <f>VLOOKUP($A1364,'Hospitalisation Details'!$A:$K,7,FALSE)</f>
        <v>tier - 2</v>
      </c>
      <c r="M1364" t="str">
        <f>VLOOKUP($A1364,'Hospitalisation Details'!$A:$K,8,FALSE)</f>
        <v>tier - 2</v>
      </c>
      <c r="N1364" t="str">
        <f>VLOOKUP($A1364,'Hospitalisation Details'!$A:$K,9,FALSE)</f>
        <v>R1013</v>
      </c>
      <c r="O1364">
        <f>VLOOKUP($A1364,'Hospitalisation Details'!$A:$K,10,FALSE)</f>
        <v>25738</v>
      </c>
      <c r="P1364">
        <f>VLOOKUP($A1364,'Hospitalisation Details'!$A:$K,11,FALSE)</f>
        <v>52</v>
      </c>
      <c r="Q1364" t="str">
        <f>VLOOKUP($A1364,'Customer Names'!$A:$E,4,FALSE)</f>
        <v xml:space="preserve"> Patrick J</v>
      </c>
    </row>
    <row r="1365" spans="1:17" x14ac:dyDescent="0.25">
      <c r="A1365" s="23" t="s">
        <v>1007</v>
      </c>
      <c r="B1365" s="48">
        <f>VLOOKUP($A1365,'Medical Examinations'!$A:$J,2,FALSE)</f>
        <v>32.6</v>
      </c>
      <c r="C1365" s="48">
        <f>VLOOKUP($A1365,'Medical Examinations'!$A:$J,3,FALSE)</f>
        <v>6.8</v>
      </c>
      <c r="D1365" s="23" t="str">
        <f>VLOOKUP($A1365,'Medical Examinations'!$A:$J,4,FALSE)</f>
        <v>yes</v>
      </c>
      <c r="E1365" s="23" t="str">
        <f>VLOOKUP($A1365,'Medical Examinations'!$A:$J,5,FALSE)</f>
        <v>No</v>
      </c>
      <c r="F1365" s="23" t="str">
        <f>VLOOKUP($A1365,'Medical Examinations'!$A:$J,6,FALSE)</f>
        <v>No</v>
      </c>
      <c r="G1365" s="23">
        <f>VLOOKUP($A1365,'Medical Examinations'!$A:$J,7,FALSE)</f>
        <v>0</v>
      </c>
      <c r="H1365" s="23" t="str">
        <f>VLOOKUP($A1365,'Medical Examinations'!$A:$J,8,FALSE)</f>
        <v>No</v>
      </c>
      <c r="I1365" s="23" t="str">
        <f>VLOOKUP($A1365,'Medical Examinations'!$A:$J,9,FALSE)</f>
        <v>Obesity</v>
      </c>
      <c r="J1365" s="23" t="str">
        <f>VLOOKUP($A1365,'Medical Examinations'!$A:$J,10,FALSE)</f>
        <v>Diabetes</v>
      </c>
      <c r="K1365">
        <f>VLOOKUP($A1365,'Hospitalisation Details'!$A:$K,6,FALSE)</f>
        <v>7954.52</v>
      </c>
      <c r="L1365" t="str">
        <f>VLOOKUP($A1365,'Hospitalisation Details'!$A:$K,7,FALSE)</f>
        <v>tier - 2</v>
      </c>
      <c r="M1365" t="str">
        <f>VLOOKUP($A1365,'Hospitalisation Details'!$A:$K,8,FALSE)</f>
        <v>tier - 2</v>
      </c>
      <c r="N1365" t="str">
        <f>VLOOKUP($A1365,'Hospitalisation Details'!$A:$K,9,FALSE)</f>
        <v>R1011</v>
      </c>
      <c r="O1365">
        <f>VLOOKUP($A1365,'Hospitalisation Details'!$A:$K,10,FALSE)</f>
        <v>29948</v>
      </c>
      <c r="P1365">
        <f>VLOOKUP($A1365,'Hospitalisation Details'!$A:$K,11,FALSE)</f>
        <v>41</v>
      </c>
      <c r="Q1365" t="str">
        <f>VLOOKUP($A1365,'Customer Names'!$A:$E,4,FALSE)</f>
        <v xml:space="preserve"> Keara</v>
      </c>
    </row>
    <row r="1366" spans="1:17" x14ac:dyDescent="0.25">
      <c r="A1366" s="26" t="s">
        <v>1006</v>
      </c>
      <c r="B1366" s="47">
        <f>VLOOKUP($A1366,'Medical Examinations'!$A:$J,2,FALSE)</f>
        <v>17.28</v>
      </c>
      <c r="C1366" s="47">
        <f>VLOOKUP($A1366,'Medical Examinations'!$A:$J,3,FALSE)</f>
        <v>6.22</v>
      </c>
      <c r="D1366" s="26" t="str">
        <f>VLOOKUP($A1366,'Medical Examinations'!$A:$J,4,FALSE)</f>
        <v>yes</v>
      </c>
      <c r="E1366" s="26" t="str">
        <f>VLOOKUP($A1366,'Medical Examinations'!$A:$J,5,FALSE)</f>
        <v>No</v>
      </c>
      <c r="F1366" s="26" t="str">
        <f>VLOOKUP($A1366,'Medical Examinations'!$A:$J,6,FALSE)</f>
        <v>No</v>
      </c>
      <c r="G1366" s="26">
        <f>VLOOKUP($A1366,'Medical Examinations'!$A:$J,7,FALSE)</f>
        <v>2</v>
      </c>
      <c r="H1366" s="26" t="str">
        <f>VLOOKUP($A1366,'Medical Examinations'!$A:$J,8,FALSE)</f>
        <v>No</v>
      </c>
      <c r="I1366" s="26" t="str">
        <f>VLOOKUP($A1366,'Medical Examinations'!$A:$J,9,FALSE)</f>
        <v>Underweight</v>
      </c>
      <c r="J1366" s="26" t="str">
        <f>VLOOKUP($A1366,'Medical Examinations'!$A:$J,10,FALSE)</f>
        <v>Prediabetes</v>
      </c>
      <c r="K1366">
        <f>VLOOKUP($A1366,'Hospitalisation Details'!$A:$K,6,FALSE)</f>
        <v>7953.72</v>
      </c>
      <c r="L1366" t="str">
        <f>VLOOKUP($A1366,'Hospitalisation Details'!$A:$K,7,FALSE)</f>
        <v>tier - 3</v>
      </c>
      <c r="M1366" t="str">
        <f>VLOOKUP($A1366,'Hospitalisation Details'!$A:$K,8,FALSE)</f>
        <v>tier - 3</v>
      </c>
      <c r="N1366" t="str">
        <f>VLOOKUP($A1366,'Hospitalisation Details'!$A:$K,9,FALSE)</f>
        <v>R1012</v>
      </c>
      <c r="O1366">
        <f>VLOOKUP($A1366,'Hospitalisation Details'!$A:$K,10,FALSE)</f>
        <v>24297</v>
      </c>
      <c r="P1366">
        <f>VLOOKUP($A1366,'Hospitalisation Details'!$A:$K,11,FALSE)</f>
        <v>56</v>
      </c>
      <c r="Q1366" t="str">
        <f>VLOOKUP($A1366,'Customer Names'!$A:$E,4,FALSE)</f>
        <v xml:space="preserve"> Nicole</v>
      </c>
    </row>
    <row r="1367" spans="1:17" x14ac:dyDescent="0.25">
      <c r="A1367" s="23" t="s">
        <v>1005</v>
      </c>
      <c r="B1367" s="48">
        <f>VLOOKUP($A1367,'Medical Examinations'!$A:$J,2,FALSE)</f>
        <v>27.92</v>
      </c>
      <c r="C1367" s="48">
        <f>VLOOKUP($A1367,'Medical Examinations'!$A:$J,3,FALSE)</f>
        <v>5.79</v>
      </c>
      <c r="D1367" s="23" t="str">
        <f>VLOOKUP($A1367,'Medical Examinations'!$A:$J,4,FALSE)</f>
        <v>No</v>
      </c>
      <c r="E1367" s="23" t="str">
        <f>VLOOKUP($A1367,'Medical Examinations'!$A:$J,5,FALSE)</f>
        <v>No</v>
      </c>
      <c r="F1367" s="23" t="str">
        <f>VLOOKUP($A1367,'Medical Examinations'!$A:$J,6,FALSE)</f>
        <v>No</v>
      </c>
      <c r="G1367" s="23">
        <f>VLOOKUP($A1367,'Medical Examinations'!$A:$J,7,FALSE)</f>
        <v>1</v>
      </c>
      <c r="H1367" s="23" t="str">
        <f>VLOOKUP($A1367,'Medical Examinations'!$A:$J,8,FALSE)</f>
        <v>No</v>
      </c>
      <c r="I1367" s="23" t="str">
        <f>VLOOKUP($A1367,'Medical Examinations'!$A:$J,9,FALSE)</f>
        <v>Overweight</v>
      </c>
      <c r="J1367" s="23" t="str">
        <f>VLOOKUP($A1367,'Medical Examinations'!$A:$J,10,FALSE)</f>
        <v>Prediabetes</v>
      </c>
      <c r="K1367">
        <f>VLOOKUP($A1367,'Hospitalisation Details'!$A:$K,6,FALSE)</f>
        <v>7948.22</v>
      </c>
      <c r="L1367" t="str">
        <f>VLOOKUP($A1367,'Hospitalisation Details'!$A:$K,7,FALSE)</f>
        <v>tier - 2</v>
      </c>
      <c r="M1367" t="str">
        <f>VLOOKUP($A1367,'Hospitalisation Details'!$A:$K,8,FALSE)</f>
        <v>tier - 3</v>
      </c>
      <c r="N1367" t="str">
        <f>VLOOKUP($A1367,'Hospitalisation Details'!$A:$K,9,FALSE)</f>
        <v>R1025</v>
      </c>
      <c r="O1367">
        <f>VLOOKUP($A1367,'Hospitalisation Details'!$A:$K,10,FALSE)</f>
        <v>32079</v>
      </c>
      <c r="P1367">
        <f>VLOOKUP($A1367,'Hospitalisation Details'!$A:$K,11,FALSE)</f>
        <v>35</v>
      </c>
      <c r="Q1367" t="str">
        <f>VLOOKUP($A1367,'Customer Names'!$A:$E,4,FALSE)</f>
        <v xml:space="preserve"> Katena</v>
      </c>
    </row>
    <row r="1368" spans="1:17" x14ac:dyDescent="0.25">
      <c r="A1368" s="26" t="s">
        <v>1004</v>
      </c>
      <c r="B1368" s="47">
        <f>VLOOKUP($A1368,'Medical Examinations'!$A:$J,2,FALSE)</f>
        <v>38.284999999999997</v>
      </c>
      <c r="C1368" s="47">
        <f>VLOOKUP($A1368,'Medical Examinations'!$A:$J,3,FALSE)</f>
        <v>5.41</v>
      </c>
      <c r="D1368" s="26" t="str">
        <f>VLOOKUP($A1368,'Medical Examinations'!$A:$J,4,FALSE)</f>
        <v>No</v>
      </c>
      <c r="E1368" s="26" t="str">
        <f>VLOOKUP($A1368,'Medical Examinations'!$A:$J,5,FALSE)</f>
        <v>No</v>
      </c>
      <c r="F1368" s="26" t="str">
        <f>VLOOKUP($A1368,'Medical Examinations'!$A:$J,6,FALSE)</f>
        <v>No</v>
      </c>
      <c r="G1368" s="26">
        <f>VLOOKUP($A1368,'Medical Examinations'!$A:$J,7,FALSE)</f>
        <v>0</v>
      </c>
      <c r="H1368" s="26" t="str">
        <f>VLOOKUP($A1368,'Medical Examinations'!$A:$J,8,FALSE)</f>
        <v>No</v>
      </c>
      <c r="I1368" s="26" t="str">
        <f>VLOOKUP($A1368,'Medical Examinations'!$A:$J,9,FALSE)</f>
        <v>Obesity</v>
      </c>
      <c r="J1368" s="26" t="str">
        <f>VLOOKUP($A1368,'Medical Examinations'!$A:$J,10,FALSE)</f>
        <v>Normal</v>
      </c>
      <c r="K1368">
        <f>VLOOKUP($A1368,'Hospitalisation Details'!$A:$K,6,FALSE)</f>
        <v>7935.29</v>
      </c>
      <c r="L1368" t="str">
        <f>VLOOKUP($A1368,'Hospitalisation Details'!$A:$K,7,FALSE)</f>
        <v>tier - 2</v>
      </c>
      <c r="M1368" t="str">
        <f>VLOOKUP($A1368,'Hospitalisation Details'!$A:$K,8,FALSE)</f>
        <v>tier - 1</v>
      </c>
      <c r="N1368" t="str">
        <f>VLOOKUP($A1368,'Hospitalisation Details'!$A:$K,9,FALSE)</f>
        <v>R1024</v>
      </c>
      <c r="O1368">
        <f>VLOOKUP($A1368,'Hospitalisation Details'!$A:$K,10,FALSE)</f>
        <v>28326</v>
      </c>
      <c r="P1368">
        <f>VLOOKUP($A1368,'Hospitalisation Details'!$A:$K,11,FALSE)</f>
        <v>45</v>
      </c>
      <c r="Q1368" t="str">
        <f>VLOOKUP($A1368,'Customer Names'!$A:$E,4,FALSE)</f>
        <v xml:space="preserve"> Bean K.</v>
      </c>
    </row>
    <row r="1369" spans="1:17" x14ac:dyDescent="0.25">
      <c r="A1369" s="23" t="s">
        <v>1003</v>
      </c>
      <c r="B1369" s="48">
        <f>VLOOKUP($A1369,'Medical Examinations'!$A:$J,2,FALSE)</f>
        <v>16.48</v>
      </c>
      <c r="C1369" s="48">
        <f>VLOOKUP($A1369,'Medical Examinations'!$A:$J,3,FALSE)</f>
        <v>11.05</v>
      </c>
      <c r="D1369" s="23" t="str">
        <f>VLOOKUP($A1369,'Medical Examinations'!$A:$J,4,FALSE)</f>
        <v>No</v>
      </c>
      <c r="E1369" s="23" t="str">
        <f>VLOOKUP($A1369,'Medical Examinations'!$A:$J,5,FALSE)</f>
        <v>No</v>
      </c>
      <c r="F1369" s="23" t="str">
        <f>VLOOKUP($A1369,'Medical Examinations'!$A:$J,6,FALSE)</f>
        <v>No</v>
      </c>
      <c r="G1369" s="23">
        <f>VLOOKUP($A1369,'Medical Examinations'!$A:$J,7,FALSE)</f>
        <v>0</v>
      </c>
      <c r="H1369" s="23" t="str">
        <f>VLOOKUP($A1369,'Medical Examinations'!$A:$J,8,FALSE)</f>
        <v>No</v>
      </c>
      <c r="I1369" s="23" t="str">
        <f>VLOOKUP($A1369,'Medical Examinations'!$A:$J,9,FALSE)</f>
        <v>Underweight</v>
      </c>
      <c r="J1369" s="23" t="str">
        <f>VLOOKUP($A1369,'Medical Examinations'!$A:$J,10,FALSE)</f>
        <v>Diabetes</v>
      </c>
      <c r="K1369">
        <f>VLOOKUP($A1369,'Hospitalisation Details'!$A:$K,6,FALSE)</f>
        <v>7896.41</v>
      </c>
      <c r="L1369" t="str">
        <f>VLOOKUP($A1369,'Hospitalisation Details'!$A:$K,7,FALSE)</f>
        <v>tier - 3</v>
      </c>
      <c r="M1369" t="str">
        <f>VLOOKUP($A1369,'Hospitalisation Details'!$A:$K,8,FALSE)</f>
        <v>tier - 2</v>
      </c>
      <c r="N1369" t="str">
        <f>VLOOKUP($A1369,'Hospitalisation Details'!$A:$K,9,FALSE)</f>
        <v>R1013</v>
      </c>
      <c r="O1369">
        <f>VLOOKUP($A1369,'Hospitalisation Details'!$A:$K,10,FALSE)</f>
        <v>22929</v>
      </c>
      <c r="P1369">
        <f>VLOOKUP($A1369,'Hospitalisation Details'!$A:$K,11,FALSE)</f>
        <v>60</v>
      </c>
      <c r="Q1369" t="str">
        <f>VLOOKUP($A1369,'Customer Names'!$A:$E,4,FALSE)</f>
        <v xml:space="preserve"> Brian</v>
      </c>
    </row>
    <row r="1370" spans="1:17" x14ac:dyDescent="0.25">
      <c r="A1370" s="26" t="s">
        <v>1002</v>
      </c>
      <c r="B1370" s="47">
        <f>VLOOKUP($A1370,'Medical Examinations'!$A:$J,2,FALSE)</f>
        <v>38.57</v>
      </c>
      <c r="C1370" s="47">
        <f>VLOOKUP($A1370,'Medical Examinations'!$A:$J,3,FALSE)</f>
        <v>6.27</v>
      </c>
      <c r="D1370" s="26" t="str">
        <f>VLOOKUP($A1370,'Medical Examinations'!$A:$J,4,FALSE)</f>
        <v>No</v>
      </c>
      <c r="E1370" s="26" t="str">
        <f>VLOOKUP($A1370,'Medical Examinations'!$A:$J,5,FALSE)</f>
        <v>No</v>
      </c>
      <c r="F1370" s="26" t="str">
        <f>VLOOKUP($A1370,'Medical Examinations'!$A:$J,6,FALSE)</f>
        <v>No</v>
      </c>
      <c r="G1370" s="26">
        <f>VLOOKUP($A1370,'Medical Examinations'!$A:$J,7,FALSE)</f>
        <v>0</v>
      </c>
      <c r="H1370" s="26" t="str">
        <f>VLOOKUP($A1370,'Medical Examinations'!$A:$J,8,FALSE)</f>
        <v>No</v>
      </c>
      <c r="I1370" s="26" t="str">
        <f>VLOOKUP($A1370,'Medical Examinations'!$A:$J,9,FALSE)</f>
        <v>Obesity</v>
      </c>
      <c r="J1370" s="26" t="str">
        <f>VLOOKUP($A1370,'Medical Examinations'!$A:$J,10,FALSE)</f>
        <v>Prediabetes</v>
      </c>
      <c r="K1370">
        <f>VLOOKUP($A1370,'Hospitalisation Details'!$A:$K,6,FALSE)</f>
        <v>7851.85</v>
      </c>
      <c r="L1370" t="str">
        <f>VLOOKUP($A1370,'Hospitalisation Details'!$A:$K,7,FALSE)</f>
        <v>tier - 2</v>
      </c>
      <c r="M1370" t="str">
        <f>VLOOKUP($A1370,'Hospitalisation Details'!$A:$K,8,FALSE)</f>
        <v>tier - 3</v>
      </c>
      <c r="N1370" t="str">
        <f>VLOOKUP($A1370,'Hospitalisation Details'!$A:$K,9,FALSE)</f>
        <v>R1012</v>
      </c>
      <c r="O1370">
        <f>VLOOKUP($A1370,'Hospitalisation Details'!$A:$K,10,FALSE)</f>
        <v>34655</v>
      </c>
      <c r="P1370">
        <f>VLOOKUP($A1370,'Hospitalisation Details'!$A:$K,11,FALSE)</f>
        <v>28</v>
      </c>
      <c r="Q1370" t="str">
        <f>VLOOKUP($A1370,'Customer Names'!$A:$E,4,FALSE)</f>
        <v xml:space="preserve"> Jan-Patrick</v>
      </c>
    </row>
    <row r="1371" spans="1:17" x14ac:dyDescent="0.25">
      <c r="A1371" s="23" t="s">
        <v>1001</v>
      </c>
      <c r="B1371" s="48">
        <f>VLOOKUP($A1371,'Medical Examinations'!$A:$J,2,FALSE)</f>
        <v>43.85</v>
      </c>
      <c r="C1371" s="48">
        <f>VLOOKUP($A1371,'Medical Examinations'!$A:$J,3,FALSE)</f>
        <v>4.7699999999999996</v>
      </c>
      <c r="D1371" s="23" t="str">
        <f>VLOOKUP($A1371,'Medical Examinations'!$A:$J,4,FALSE)</f>
        <v>yes</v>
      </c>
      <c r="E1371" s="23" t="str">
        <f>VLOOKUP($A1371,'Medical Examinations'!$A:$J,5,FALSE)</f>
        <v>No</v>
      </c>
      <c r="F1371" s="23" t="str">
        <f>VLOOKUP($A1371,'Medical Examinations'!$A:$J,6,FALSE)</f>
        <v>No</v>
      </c>
      <c r="G1371" s="23">
        <f>VLOOKUP($A1371,'Medical Examinations'!$A:$J,7,FALSE)</f>
        <v>0</v>
      </c>
      <c r="H1371" s="23" t="str">
        <f>VLOOKUP($A1371,'Medical Examinations'!$A:$J,8,FALSE)</f>
        <v>No</v>
      </c>
      <c r="I1371" s="23" t="str">
        <f>VLOOKUP($A1371,'Medical Examinations'!$A:$J,9,FALSE)</f>
        <v>Obesity</v>
      </c>
      <c r="J1371" s="23" t="str">
        <f>VLOOKUP($A1371,'Medical Examinations'!$A:$J,10,FALSE)</f>
        <v>Normal</v>
      </c>
      <c r="K1371">
        <f>VLOOKUP($A1371,'Hospitalisation Details'!$A:$K,6,FALSE)</f>
        <v>7844.8</v>
      </c>
      <c r="L1371" t="str">
        <f>VLOOKUP($A1371,'Hospitalisation Details'!$A:$K,7,FALSE)</f>
        <v>tier - 2</v>
      </c>
      <c r="M1371" t="str">
        <f>VLOOKUP($A1371,'Hospitalisation Details'!$A:$K,8,FALSE)</f>
        <v>tier - 2</v>
      </c>
      <c r="N1371" t="str">
        <f>VLOOKUP($A1371,'Hospitalisation Details'!$A:$K,9,FALSE)</f>
        <v>R1012</v>
      </c>
      <c r="O1371">
        <f>VLOOKUP($A1371,'Hospitalisation Details'!$A:$K,10,FALSE)</f>
        <v>37169</v>
      </c>
      <c r="P1371">
        <f>VLOOKUP($A1371,'Hospitalisation Details'!$A:$K,11,FALSE)</f>
        <v>21</v>
      </c>
      <c r="Q1371" t="str">
        <f>VLOOKUP($A1371,'Customer Names'!$A:$E,4,FALSE)</f>
        <v xml:space="preserve"> Jesse J</v>
      </c>
    </row>
    <row r="1372" spans="1:17" x14ac:dyDescent="0.25">
      <c r="A1372" s="26" t="s">
        <v>1000</v>
      </c>
      <c r="B1372" s="47">
        <f>VLOOKUP($A1372,'Medical Examinations'!$A:$J,2,FALSE)</f>
        <v>30.11</v>
      </c>
      <c r="C1372" s="47">
        <f>VLOOKUP($A1372,'Medical Examinations'!$A:$J,3,FALSE)</f>
        <v>4.08</v>
      </c>
      <c r="D1372" s="26" t="str">
        <f>VLOOKUP($A1372,'Medical Examinations'!$A:$J,4,FALSE)</f>
        <v>No</v>
      </c>
      <c r="E1372" s="26" t="str">
        <f>VLOOKUP($A1372,'Medical Examinations'!$A:$J,5,FALSE)</f>
        <v>No</v>
      </c>
      <c r="F1372" s="26" t="str">
        <f>VLOOKUP($A1372,'Medical Examinations'!$A:$J,6,FALSE)</f>
        <v>No</v>
      </c>
      <c r="G1372" s="26">
        <f>VLOOKUP($A1372,'Medical Examinations'!$A:$J,7,FALSE)</f>
        <v>0</v>
      </c>
      <c r="H1372" s="26" t="str">
        <f>VLOOKUP($A1372,'Medical Examinations'!$A:$J,8,FALSE)</f>
        <v>No</v>
      </c>
      <c r="I1372" s="26" t="str">
        <f>VLOOKUP($A1372,'Medical Examinations'!$A:$J,9,FALSE)</f>
        <v>Obesity</v>
      </c>
      <c r="J1372" s="26" t="str">
        <f>VLOOKUP($A1372,'Medical Examinations'!$A:$J,10,FALSE)</f>
        <v>Normal</v>
      </c>
      <c r="K1372">
        <f>VLOOKUP($A1372,'Hospitalisation Details'!$A:$K,6,FALSE)</f>
        <v>7824.37</v>
      </c>
      <c r="L1372" t="str">
        <f>VLOOKUP($A1372,'Hospitalisation Details'!$A:$K,7,FALSE)</f>
        <v>tier - 2</v>
      </c>
      <c r="M1372" t="str">
        <f>VLOOKUP($A1372,'Hospitalisation Details'!$A:$K,8,FALSE)</f>
        <v>tier - 2</v>
      </c>
      <c r="N1372" t="str">
        <f>VLOOKUP($A1372,'Hospitalisation Details'!$A:$K,9,FALSE)</f>
        <v>R1012</v>
      </c>
      <c r="O1372">
        <f>VLOOKUP($A1372,'Hospitalisation Details'!$A:$K,10,FALSE)</f>
        <v>32793</v>
      </c>
      <c r="P1372">
        <f>VLOOKUP($A1372,'Hospitalisation Details'!$A:$K,11,FALSE)</f>
        <v>33</v>
      </c>
      <c r="Q1372" t="str">
        <f>VLOOKUP($A1372,'Customer Names'!$A:$E,4,FALSE)</f>
        <v xml:space="preserve"> Lindsey M</v>
      </c>
    </row>
    <row r="1373" spans="1:17" x14ac:dyDescent="0.25">
      <c r="A1373" s="23" t="s">
        <v>999</v>
      </c>
      <c r="B1373" s="48">
        <f>VLOOKUP($A1373,'Medical Examinations'!$A:$J,2,FALSE)</f>
        <v>31.59</v>
      </c>
      <c r="C1373" s="48">
        <f>VLOOKUP($A1373,'Medical Examinations'!$A:$J,3,FALSE)</f>
        <v>6.01</v>
      </c>
      <c r="D1373" s="23" t="str">
        <f>VLOOKUP($A1373,'Medical Examinations'!$A:$J,4,FALSE)</f>
        <v>No</v>
      </c>
      <c r="E1373" s="23" t="str">
        <f>VLOOKUP($A1373,'Medical Examinations'!$A:$J,5,FALSE)</f>
        <v>No</v>
      </c>
      <c r="F1373" s="23" t="str">
        <f>VLOOKUP($A1373,'Medical Examinations'!$A:$J,6,FALSE)</f>
        <v>No</v>
      </c>
      <c r="G1373" s="23">
        <f>VLOOKUP($A1373,'Medical Examinations'!$A:$J,7,FALSE)</f>
        <v>0</v>
      </c>
      <c r="H1373" s="23" t="str">
        <f>VLOOKUP($A1373,'Medical Examinations'!$A:$J,8,FALSE)</f>
        <v>No</v>
      </c>
      <c r="I1373" s="23" t="str">
        <f>VLOOKUP($A1373,'Medical Examinations'!$A:$J,9,FALSE)</f>
        <v>Obesity</v>
      </c>
      <c r="J1373" s="23" t="str">
        <f>VLOOKUP($A1373,'Medical Examinations'!$A:$J,10,FALSE)</f>
        <v>Prediabetes</v>
      </c>
      <c r="K1373">
        <f>VLOOKUP($A1373,'Hospitalisation Details'!$A:$K,6,FALSE)</f>
        <v>7812.67</v>
      </c>
      <c r="L1373" t="str">
        <f>VLOOKUP($A1373,'Hospitalisation Details'!$A:$K,7,FALSE)</f>
        <v>tier - 2</v>
      </c>
      <c r="M1373" t="str">
        <f>VLOOKUP($A1373,'Hospitalisation Details'!$A:$K,8,FALSE)</f>
        <v>tier - 1</v>
      </c>
      <c r="N1373" t="str">
        <f>VLOOKUP($A1373,'Hospitalisation Details'!$A:$K,9,FALSE)</f>
        <v>R1012</v>
      </c>
      <c r="O1373">
        <f>VLOOKUP($A1373,'Hospitalisation Details'!$A:$K,10,FALSE)</f>
        <v>33593</v>
      </c>
      <c r="P1373">
        <f>VLOOKUP($A1373,'Hospitalisation Details'!$A:$K,11,FALSE)</f>
        <v>31</v>
      </c>
      <c r="Q1373" t="str">
        <f>VLOOKUP($A1373,'Customer Names'!$A:$E,4,FALSE)</f>
        <v xml:space="preserve"> Marguerite K.</v>
      </c>
    </row>
    <row r="1374" spans="1:17" x14ac:dyDescent="0.25">
      <c r="A1374" s="26" t="s">
        <v>998</v>
      </c>
      <c r="B1374" s="47">
        <f>VLOOKUP($A1374,'Medical Examinations'!$A:$J,2,FALSE)</f>
        <v>40.15</v>
      </c>
      <c r="C1374" s="47">
        <f>VLOOKUP($A1374,'Medical Examinations'!$A:$J,3,FALSE)</f>
        <v>11.84</v>
      </c>
      <c r="D1374" s="26" t="str">
        <f>VLOOKUP($A1374,'Medical Examinations'!$A:$J,4,FALSE)</f>
        <v>No</v>
      </c>
      <c r="E1374" s="26" t="str">
        <f>VLOOKUP($A1374,'Medical Examinations'!$A:$J,5,FALSE)</f>
        <v>No</v>
      </c>
      <c r="F1374" s="26" t="str">
        <f>VLOOKUP($A1374,'Medical Examinations'!$A:$J,6,FALSE)</f>
        <v>No</v>
      </c>
      <c r="G1374" s="26">
        <f>VLOOKUP($A1374,'Medical Examinations'!$A:$J,7,FALSE)</f>
        <v>0</v>
      </c>
      <c r="H1374" s="26" t="str">
        <f>VLOOKUP($A1374,'Medical Examinations'!$A:$J,8,FALSE)</f>
        <v>No</v>
      </c>
      <c r="I1374" s="26" t="str">
        <f>VLOOKUP($A1374,'Medical Examinations'!$A:$J,9,FALSE)</f>
        <v>Obesity</v>
      </c>
      <c r="J1374" s="26" t="str">
        <f>VLOOKUP($A1374,'Medical Examinations'!$A:$J,10,FALSE)</f>
        <v>Diabetes</v>
      </c>
      <c r="K1374">
        <f>VLOOKUP($A1374,'Hospitalisation Details'!$A:$K,6,FALSE)</f>
        <v>7804.16</v>
      </c>
      <c r="L1374" t="str">
        <f>VLOOKUP($A1374,'Hospitalisation Details'!$A:$K,7,FALSE)</f>
        <v>tier - 2</v>
      </c>
      <c r="M1374" t="str">
        <f>VLOOKUP($A1374,'Hospitalisation Details'!$A:$K,8,FALSE)</f>
        <v>tier - 3</v>
      </c>
      <c r="N1374" t="str">
        <f>VLOOKUP($A1374,'Hospitalisation Details'!$A:$K,9,FALSE)</f>
        <v>R1013</v>
      </c>
      <c r="O1374">
        <f>VLOOKUP($A1374,'Hospitalisation Details'!$A:$K,10,FALSE)</f>
        <v>27342</v>
      </c>
      <c r="P1374">
        <f>VLOOKUP($A1374,'Hospitalisation Details'!$A:$K,11,FALSE)</f>
        <v>48</v>
      </c>
      <c r="Q1374" t="str">
        <f>VLOOKUP($A1374,'Customer Names'!$A:$E,4,FALSE)</f>
        <v xml:space="preserve"> Travis</v>
      </c>
    </row>
    <row r="1375" spans="1:17" x14ac:dyDescent="0.25">
      <c r="A1375" s="23" t="s">
        <v>997</v>
      </c>
      <c r="B1375" s="48">
        <f>VLOOKUP($A1375,'Medical Examinations'!$A:$J,2,FALSE)</f>
        <v>40.700000000000003</v>
      </c>
      <c r="C1375" s="48">
        <f>VLOOKUP($A1375,'Medical Examinations'!$A:$J,3,FALSE)</f>
        <v>6.27</v>
      </c>
      <c r="D1375" s="23" t="str">
        <f>VLOOKUP($A1375,'Medical Examinations'!$A:$J,4,FALSE)</f>
        <v>yes</v>
      </c>
      <c r="E1375" s="23" t="str">
        <f>VLOOKUP($A1375,'Medical Examinations'!$A:$J,5,FALSE)</f>
        <v>No</v>
      </c>
      <c r="F1375" s="23" t="str">
        <f>VLOOKUP($A1375,'Medical Examinations'!$A:$J,6,FALSE)</f>
        <v>Yes</v>
      </c>
      <c r="G1375" s="23">
        <f>VLOOKUP($A1375,'Medical Examinations'!$A:$J,7,FALSE)</f>
        <v>1</v>
      </c>
      <c r="H1375" s="23" t="str">
        <f>VLOOKUP($A1375,'Medical Examinations'!$A:$J,8,FALSE)</f>
        <v>No</v>
      </c>
      <c r="I1375" s="23" t="str">
        <f>VLOOKUP($A1375,'Medical Examinations'!$A:$J,9,FALSE)</f>
        <v>Obesity</v>
      </c>
      <c r="J1375" s="23" t="str">
        <f>VLOOKUP($A1375,'Medical Examinations'!$A:$J,10,FALSE)</f>
        <v>Prediabetes</v>
      </c>
      <c r="K1375">
        <f>VLOOKUP($A1375,'Hospitalisation Details'!$A:$K,6,FALSE)</f>
        <v>7803.77</v>
      </c>
      <c r="L1375" t="str">
        <f>VLOOKUP($A1375,'Hospitalisation Details'!$A:$K,7,FALSE)</f>
        <v>tier - 2</v>
      </c>
      <c r="M1375" t="str">
        <f>VLOOKUP($A1375,'Hospitalisation Details'!$A:$K,8,FALSE)</f>
        <v>tier - 3</v>
      </c>
      <c r="N1375" t="str">
        <f>VLOOKUP($A1375,'Hospitalisation Details'!$A:$K,9,FALSE)</f>
        <v>R1012</v>
      </c>
      <c r="O1375">
        <f>VLOOKUP($A1375,'Hospitalisation Details'!$A:$K,10,FALSE)</f>
        <v>35766</v>
      </c>
      <c r="P1375">
        <f>VLOOKUP($A1375,'Hospitalisation Details'!$A:$K,11,FALSE)</f>
        <v>25</v>
      </c>
      <c r="Q1375" t="str">
        <f>VLOOKUP($A1375,'Customer Names'!$A:$E,4,FALSE)</f>
        <v xml:space="preserve"> Ricky</v>
      </c>
    </row>
    <row r="1376" spans="1:17" x14ac:dyDescent="0.25">
      <c r="A1376" s="26" t="s">
        <v>996</v>
      </c>
      <c r="B1376" s="47">
        <f>VLOOKUP($A1376,'Medical Examinations'!$A:$J,2,FALSE)</f>
        <v>40.76</v>
      </c>
      <c r="C1376" s="47">
        <f>VLOOKUP($A1376,'Medical Examinations'!$A:$J,3,FALSE)</f>
        <v>5.28</v>
      </c>
      <c r="D1376" s="26" t="str">
        <f>VLOOKUP($A1376,'Medical Examinations'!$A:$J,4,FALSE)</f>
        <v>No</v>
      </c>
      <c r="E1376" s="26" t="str">
        <f>VLOOKUP($A1376,'Medical Examinations'!$A:$J,5,FALSE)</f>
        <v>No</v>
      </c>
      <c r="F1376" s="26" t="str">
        <f>VLOOKUP($A1376,'Medical Examinations'!$A:$J,6,FALSE)</f>
        <v>No</v>
      </c>
      <c r="G1376" s="26">
        <f>VLOOKUP($A1376,'Medical Examinations'!$A:$J,7,FALSE)</f>
        <v>0</v>
      </c>
      <c r="H1376" s="26" t="str">
        <f>VLOOKUP($A1376,'Medical Examinations'!$A:$J,8,FALSE)</f>
        <v>No</v>
      </c>
      <c r="I1376" s="26" t="str">
        <f>VLOOKUP($A1376,'Medical Examinations'!$A:$J,9,FALSE)</f>
        <v>Obesity</v>
      </c>
      <c r="J1376" s="26" t="str">
        <f>VLOOKUP($A1376,'Medical Examinations'!$A:$J,10,FALSE)</f>
        <v>Normal</v>
      </c>
      <c r="K1376">
        <f>VLOOKUP($A1376,'Hospitalisation Details'!$A:$K,6,FALSE)</f>
        <v>7794.68</v>
      </c>
      <c r="L1376" t="str">
        <f>VLOOKUP($A1376,'Hospitalisation Details'!$A:$K,7,FALSE)</f>
        <v>tier - 2</v>
      </c>
      <c r="M1376" t="str">
        <f>VLOOKUP($A1376,'Hospitalisation Details'!$A:$K,8,FALSE)</f>
        <v>tier - 2</v>
      </c>
      <c r="N1376" t="str">
        <f>VLOOKUP($A1376,'Hospitalisation Details'!$A:$K,9,FALSE)</f>
        <v>R1026</v>
      </c>
      <c r="O1376">
        <f>VLOOKUP($A1376,'Hospitalisation Details'!$A:$K,10,FALSE)</f>
        <v>36519</v>
      </c>
      <c r="P1376">
        <f>VLOOKUP($A1376,'Hospitalisation Details'!$A:$K,11,FALSE)</f>
        <v>23</v>
      </c>
      <c r="Q1376" t="str">
        <f>VLOOKUP($A1376,'Customer Names'!$A:$E,4,FALSE)</f>
        <v xml:space="preserve"> Colleen L.</v>
      </c>
    </row>
    <row r="1377" spans="1:17" x14ac:dyDescent="0.25">
      <c r="A1377" s="23" t="s">
        <v>995</v>
      </c>
      <c r="B1377" s="48">
        <f>VLOOKUP($A1377,'Medical Examinations'!$A:$J,2,FALSE)</f>
        <v>29.7</v>
      </c>
      <c r="C1377" s="48">
        <f>VLOOKUP($A1377,'Medical Examinations'!$A:$J,3,FALSE)</f>
        <v>7.03</v>
      </c>
      <c r="D1377" s="23" t="str">
        <f>VLOOKUP($A1377,'Medical Examinations'!$A:$J,4,FALSE)</f>
        <v>No</v>
      </c>
      <c r="E1377" s="23" t="str">
        <f>VLOOKUP($A1377,'Medical Examinations'!$A:$J,5,FALSE)</f>
        <v>No</v>
      </c>
      <c r="F1377" s="23" t="str">
        <f>VLOOKUP($A1377,'Medical Examinations'!$A:$J,6,FALSE)</f>
        <v>No</v>
      </c>
      <c r="G1377" s="23">
        <f>VLOOKUP($A1377,'Medical Examinations'!$A:$J,7,FALSE)</f>
        <v>0</v>
      </c>
      <c r="H1377" s="23" t="str">
        <f>VLOOKUP($A1377,'Medical Examinations'!$A:$J,8,FALSE)</f>
        <v>No</v>
      </c>
      <c r="I1377" s="23" t="str">
        <f>VLOOKUP($A1377,'Medical Examinations'!$A:$J,9,FALSE)</f>
        <v>Overweight</v>
      </c>
      <c r="J1377" s="23" t="str">
        <f>VLOOKUP($A1377,'Medical Examinations'!$A:$J,10,FALSE)</f>
        <v>Diabetes</v>
      </c>
      <c r="K1377">
        <f>VLOOKUP($A1377,'Hospitalisation Details'!$A:$K,6,FALSE)</f>
        <v>7789.64</v>
      </c>
      <c r="L1377" t="str">
        <f>VLOOKUP($A1377,'Hospitalisation Details'!$A:$K,7,FALSE)</f>
        <v>tier - 1</v>
      </c>
      <c r="M1377" t="str">
        <f>VLOOKUP($A1377,'Hospitalisation Details'!$A:$K,8,FALSE)</f>
        <v>tier - 3</v>
      </c>
      <c r="N1377" t="str">
        <f>VLOOKUP($A1377,'Hospitalisation Details'!$A:$K,9,FALSE)</f>
        <v>R1013</v>
      </c>
      <c r="O1377">
        <f>VLOOKUP($A1377,'Hospitalisation Details'!$A:$K,10,FALSE)</f>
        <v>27369</v>
      </c>
      <c r="P1377">
        <f>VLOOKUP($A1377,'Hospitalisation Details'!$A:$K,11,FALSE)</f>
        <v>48</v>
      </c>
      <c r="Q1377" t="str">
        <f>VLOOKUP($A1377,'Customer Names'!$A:$E,4,FALSE)</f>
        <v xml:space="preserve"> Charlie A</v>
      </c>
    </row>
    <row r="1378" spans="1:17" x14ac:dyDescent="0.25">
      <c r="A1378" s="26" t="s">
        <v>994</v>
      </c>
      <c r="B1378" s="47">
        <f>VLOOKUP($A1378,'Medical Examinations'!$A:$J,2,FALSE)</f>
        <v>40.58</v>
      </c>
      <c r="C1378" s="47">
        <f>VLOOKUP($A1378,'Medical Examinations'!$A:$J,3,FALSE)</f>
        <v>5.32</v>
      </c>
      <c r="D1378" s="26" t="str">
        <f>VLOOKUP($A1378,'Medical Examinations'!$A:$J,4,FALSE)</f>
        <v>yes</v>
      </c>
      <c r="E1378" s="26" t="str">
        <f>VLOOKUP($A1378,'Medical Examinations'!$A:$J,5,FALSE)</f>
        <v>No</v>
      </c>
      <c r="F1378" s="26" t="str">
        <f>VLOOKUP($A1378,'Medical Examinations'!$A:$J,6,FALSE)</f>
        <v>Yes</v>
      </c>
      <c r="G1378" s="26">
        <f>VLOOKUP($A1378,'Medical Examinations'!$A:$J,7,FALSE)</f>
        <v>1</v>
      </c>
      <c r="H1378" s="26" t="str">
        <f>VLOOKUP($A1378,'Medical Examinations'!$A:$J,8,FALSE)</f>
        <v>No</v>
      </c>
      <c r="I1378" s="26" t="str">
        <f>VLOOKUP($A1378,'Medical Examinations'!$A:$J,9,FALSE)</f>
        <v>Obesity</v>
      </c>
      <c r="J1378" s="26" t="str">
        <f>VLOOKUP($A1378,'Medical Examinations'!$A:$J,10,FALSE)</f>
        <v>Normal</v>
      </c>
      <c r="K1378">
        <f>VLOOKUP($A1378,'Hospitalisation Details'!$A:$K,6,FALSE)</f>
        <v>7763.06</v>
      </c>
      <c r="L1378" t="str">
        <f>VLOOKUP($A1378,'Hospitalisation Details'!$A:$K,7,FALSE)</f>
        <v>tier - 2</v>
      </c>
      <c r="M1378" t="str">
        <f>VLOOKUP($A1378,'Hospitalisation Details'!$A:$K,8,FALSE)</f>
        <v>tier - 1</v>
      </c>
      <c r="N1378" t="str">
        <f>VLOOKUP($A1378,'Hospitalisation Details'!$A:$K,9,FALSE)</f>
        <v>R1012</v>
      </c>
      <c r="O1378">
        <f>VLOOKUP($A1378,'Hospitalisation Details'!$A:$K,10,FALSE)</f>
        <v>35785</v>
      </c>
      <c r="P1378">
        <f>VLOOKUP($A1378,'Hospitalisation Details'!$A:$K,11,FALSE)</f>
        <v>25</v>
      </c>
      <c r="Q1378" t="str">
        <f>VLOOKUP($A1378,'Customer Names'!$A:$E,4,FALSE)</f>
        <v xml:space="preserve"> Rick</v>
      </c>
    </row>
    <row r="1379" spans="1:17" x14ac:dyDescent="0.25">
      <c r="A1379" s="23" t="s">
        <v>993</v>
      </c>
      <c r="B1379" s="48">
        <f>VLOOKUP($A1379,'Medical Examinations'!$A:$J,2,FALSE)</f>
        <v>33.06</v>
      </c>
      <c r="C1379" s="48">
        <f>VLOOKUP($A1379,'Medical Examinations'!$A:$J,3,FALSE)</f>
        <v>9.59</v>
      </c>
      <c r="D1379" s="23" t="str">
        <f>VLOOKUP($A1379,'Medical Examinations'!$A:$J,4,FALSE)</f>
        <v>yes</v>
      </c>
      <c r="E1379" s="23" t="str">
        <f>VLOOKUP($A1379,'Medical Examinations'!$A:$J,5,FALSE)</f>
        <v>No</v>
      </c>
      <c r="F1379" s="23" t="str">
        <f>VLOOKUP($A1379,'Medical Examinations'!$A:$J,6,FALSE)</f>
        <v>No</v>
      </c>
      <c r="G1379" s="23">
        <f>VLOOKUP($A1379,'Medical Examinations'!$A:$J,7,FALSE)</f>
        <v>0</v>
      </c>
      <c r="H1379" s="23" t="str">
        <f>VLOOKUP($A1379,'Medical Examinations'!$A:$J,8,FALSE)</f>
        <v>No</v>
      </c>
      <c r="I1379" s="23" t="str">
        <f>VLOOKUP($A1379,'Medical Examinations'!$A:$J,9,FALSE)</f>
        <v>Obesity</v>
      </c>
      <c r="J1379" s="23" t="str">
        <f>VLOOKUP($A1379,'Medical Examinations'!$A:$J,10,FALSE)</f>
        <v>Diabetes</v>
      </c>
      <c r="K1379">
        <f>VLOOKUP($A1379,'Hospitalisation Details'!$A:$K,6,FALSE)</f>
        <v>7749.16</v>
      </c>
      <c r="L1379" t="str">
        <f>VLOOKUP($A1379,'Hospitalisation Details'!$A:$K,7,FALSE)</f>
        <v>tier - 2</v>
      </c>
      <c r="M1379" t="str">
        <f>VLOOKUP($A1379,'Hospitalisation Details'!$A:$K,8,FALSE)</f>
        <v>tier - 1</v>
      </c>
      <c r="N1379" t="str">
        <f>VLOOKUP($A1379,'Hospitalisation Details'!$A:$K,9,FALSE)</f>
        <v>R1012</v>
      </c>
      <c r="O1379">
        <f>VLOOKUP($A1379,'Hospitalisation Details'!$A:$K,10,FALSE)</f>
        <v>29767</v>
      </c>
      <c r="P1379">
        <f>VLOOKUP($A1379,'Hospitalisation Details'!$A:$K,11,FALSE)</f>
        <v>41</v>
      </c>
      <c r="Q1379" t="str">
        <f>VLOOKUP($A1379,'Customer Names'!$A:$E,4,FALSE)</f>
        <v xml:space="preserve"> Lauren C</v>
      </c>
    </row>
    <row r="1380" spans="1:17" x14ac:dyDescent="0.25">
      <c r="A1380" s="26" t="s">
        <v>992</v>
      </c>
      <c r="B1380" s="47">
        <f>VLOOKUP($A1380,'Medical Examinations'!$A:$J,2,FALSE)</f>
        <v>26.62</v>
      </c>
      <c r="C1380" s="47">
        <f>VLOOKUP($A1380,'Medical Examinations'!$A:$J,3,FALSE)</f>
        <v>6.15</v>
      </c>
      <c r="D1380" s="26" t="str">
        <f>VLOOKUP($A1380,'Medical Examinations'!$A:$J,4,FALSE)</f>
        <v>yes</v>
      </c>
      <c r="E1380" s="26" t="str">
        <f>VLOOKUP($A1380,'Medical Examinations'!$A:$J,5,FALSE)</f>
        <v>No</v>
      </c>
      <c r="F1380" s="26" t="str">
        <f>VLOOKUP($A1380,'Medical Examinations'!$A:$J,6,FALSE)</f>
        <v>No</v>
      </c>
      <c r="G1380" s="26">
        <f>VLOOKUP($A1380,'Medical Examinations'!$A:$J,7,FALSE)</f>
        <v>0</v>
      </c>
      <c r="H1380" s="26" t="str">
        <f>VLOOKUP($A1380,'Medical Examinations'!$A:$J,8,FALSE)</f>
        <v>No</v>
      </c>
      <c r="I1380" s="26" t="str">
        <f>VLOOKUP($A1380,'Medical Examinations'!$A:$J,9,FALSE)</f>
        <v>Overweight</v>
      </c>
      <c r="J1380" s="26" t="str">
        <f>VLOOKUP($A1380,'Medical Examinations'!$A:$J,10,FALSE)</f>
        <v>Prediabetes</v>
      </c>
      <c r="K1380">
        <f>VLOOKUP($A1380,'Hospitalisation Details'!$A:$K,6,FALSE)</f>
        <v>7742.11</v>
      </c>
      <c r="L1380" t="str">
        <f>VLOOKUP($A1380,'Hospitalisation Details'!$A:$K,7,FALSE)</f>
        <v>tier - 3</v>
      </c>
      <c r="M1380" t="str">
        <f>VLOOKUP($A1380,'Hospitalisation Details'!$A:$K,8,FALSE)</f>
        <v>tier - 2</v>
      </c>
      <c r="N1380" t="str">
        <f>VLOOKUP($A1380,'Hospitalisation Details'!$A:$K,9,FALSE)</f>
        <v>R1013</v>
      </c>
      <c r="O1380">
        <f>VLOOKUP($A1380,'Hospitalisation Details'!$A:$K,10,FALSE)</f>
        <v>28106</v>
      </c>
      <c r="P1380">
        <f>VLOOKUP($A1380,'Hospitalisation Details'!$A:$K,11,FALSE)</f>
        <v>46</v>
      </c>
      <c r="Q1380" t="str">
        <f>VLOOKUP($A1380,'Customer Names'!$A:$E,4,FALSE)</f>
        <v xml:space="preserve"> Daniel</v>
      </c>
    </row>
    <row r="1381" spans="1:17" x14ac:dyDescent="0.25">
      <c r="A1381" s="23" t="s">
        <v>991</v>
      </c>
      <c r="B1381" s="48">
        <f>VLOOKUP($A1381,'Medical Examinations'!$A:$J,2,FALSE)</f>
        <v>37.1</v>
      </c>
      <c r="C1381" s="48">
        <f>VLOOKUP($A1381,'Medical Examinations'!$A:$J,3,FALSE)</f>
        <v>11.08</v>
      </c>
      <c r="D1381" s="23" t="str">
        <f>VLOOKUP($A1381,'Medical Examinations'!$A:$J,4,FALSE)</f>
        <v>No</v>
      </c>
      <c r="E1381" s="23" t="str">
        <f>VLOOKUP($A1381,'Medical Examinations'!$A:$J,5,FALSE)</f>
        <v>No</v>
      </c>
      <c r="F1381" s="23" t="str">
        <f>VLOOKUP($A1381,'Medical Examinations'!$A:$J,6,FALSE)</f>
        <v>No</v>
      </c>
      <c r="G1381" s="23">
        <f>VLOOKUP($A1381,'Medical Examinations'!$A:$J,7,FALSE)</f>
        <v>0</v>
      </c>
      <c r="H1381" s="23" t="str">
        <f>VLOOKUP($A1381,'Medical Examinations'!$A:$J,8,FALSE)</f>
        <v>No</v>
      </c>
      <c r="I1381" s="23" t="str">
        <f>VLOOKUP($A1381,'Medical Examinations'!$A:$J,9,FALSE)</f>
        <v>Obesity</v>
      </c>
      <c r="J1381" s="23" t="str">
        <f>VLOOKUP($A1381,'Medical Examinations'!$A:$J,10,FALSE)</f>
        <v>Diabetes</v>
      </c>
      <c r="K1381">
        <f>VLOOKUP($A1381,'Hospitalisation Details'!$A:$K,6,FALSE)</f>
        <v>7740.34</v>
      </c>
      <c r="L1381" t="str">
        <f>VLOOKUP($A1381,'Hospitalisation Details'!$A:$K,7,FALSE)</f>
        <v>tier - 1</v>
      </c>
      <c r="M1381" t="str">
        <f>VLOOKUP($A1381,'Hospitalisation Details'!$A:$K,8,FALSE)</f>
        <v>tier - 1</v>
      </c>
      <c r="N1381" t="str">
        <f>VLOOKUP($A1381,'Hospitalisation Details'!$A:$K,9,FALSE)</f>
        <v>R1011</v>
      </c>
      <c r="O1381">
        <f>VLOOKUP($A1381,'Hospitalisation Details'!$A:$K,10,FALSE)</f>
        <v>28737</v>
      </c>
      <c r="P1381">
        <f>VLOOKUP($A1381,'Hospitalisation Details'!$A:$K,11,FALSE)</f>
        <v>44</v>
      </c>
      <c r="Q1381" t="str">
        <f>VLOOKUP($A1381,'Customer Names'!$A:$E,4,FALSE)</f>
        <v xml:space="preserve"> Jaime</v>
      </c>
    </row>
    <row r="1382" spans="1:17" x14ac:dyDescent="0.25">
      <c r="A1382" s="26" t="s">
        <v>990</v>
      </c>
      <c r="B1382" s="47">
        <f>VLOOKUP($A1382,'Medical Examinations'!$A:$J,2,FALSE)</f>
        <v>18.28</v>
      </c>
      <c r="C1382" s="47">
        <f>VLOOKUP($A1382,'Medical Examinations'!$A:$J,3,FALSE)</f>
        <v>7.95</v>
      </c>
      <c r="D1382" s="26" t="str">
        <f>VLOOKUP($A1382,'Medical Examinations'!$A:$J,4,FALSE)</f>
        <v>No</v>
      </c>
      <c r="E1382" s="26" t="str">
        <f>VLOOKUP($A1382,'Medical Examinations'!$A:$J,5,FALSE)</f>
        <v>No</v>
      </c>
      <c r="F1382" s="26" t="str">
        <f>VLOOKUP($A1382,'Medical Examinations'!$A:$J,6,FALSE)</f>
        <v>No</v>
      </c>
      <c r="G1382" s="26">
        <f>VLOOKUP($A1382,'Medical Examinations'!$A:$J,7,FALSE)</f>
        <v>0</v>
      </c>
      <c r="H1382" s="26" t="str">
        <f>VLOOKUP($A1382,'Medical Examinations'!$A:$J,8,FALSE)</f>
        <v>No</v>
      </c>
      <c r="I1382" s="26" t="str">
        <f>VLOOKUP($A1382,'Medical Examinations'!$A:$J,9,FALSE)</f>
        <v>Underweight</v>
      </c>
      <c r="J1382" s="26" t="str">
        <f>VLOOKUP($A1382,'Medical Examinations'!$A:$J,10,FALSE)</f>
        <v>Diabetes</v>
      </c>
      <c r="K1382">
        <f>VLOOKUP($A1382,'Hospitalisation Details'!$A:$K,6,FALSE)</f>
        <v>7736.39</v>
      </c>
      <c r="L1382" t="str">
        <f>VLOOKUP($A1382,'Hospitalisation Details'!$A:$K,7,FALSE)</f>
        <v>tier - 3</v>
      </c>
      <c r="M1382" t="str">
        <f>VLOOKUP($A1382,'Hospitalisation Details'!$A:$K,8,FALSE)</f>
        <v>tier - 2</v>
      </c>
      <c r="N1382" t="str">
        <f>VLOOKUP($A1382,'Hospitalisation Details'!$A:$K,9,FALSE)</f>
        <v>R1013</v>
      </c>
      <c r="O1382">
        <f>VLOOKUP($A1382,'Hospitalisation Details'!$A:$K,10,FALSE)</f>
        <v>23941</v>
      </c>
      <c r="P1382">
        <f>VLOOKUP($A1382,'Hospitalisation Details'!$A:$K,11,FALSE)</f>
        <v>57</v>
      </c>
      <c r="Q1382" t="str">
        <f>VLOOKUP($A1382,'Customer Names'!$A:$E,4,FALSE)</f>
        <v xml:space="preserve"> Erik R</v>
      </c>
    </row>
    <row r="1383" spans="1:17" x14ac:dyDescent="0.25">
      <c r="A1383" s="23" t="s">
        <v>989</v>
      </c>
      <c r="B1383" s="48">
        <f>VLOOKUP($A1383,'Medical Examinations'!$A:$J,2,FALSE)</f>
        <v>35.814999999999998</v>
      </c>
      <c r="C1383" s="48">
        <f>VLOOKUP($A1383,'Medical Examinations'!$A:$J,3,FALSE)</f>
        <v>6.23</v>
      </c>
      <c r="D1383" s="23" t="str">
        <f>VLOOKUP($A1383,'Medical Examinations'!$A:$J,4,FALSE)</f>
        <v>No</v>
      </c>
      <c r="E1383" s="23" t="str">
        <f>VLOOKUP($A1383,'Medical Examinations'!$A:$J,5,FALSE)</f>
        <v>No</v>
      </c>
      <c r="F1383" s="23" t="str">
        <f>VLOOKUP($A1383,'Medical Examinations'!$A:$J,6,FALSE)</f>
        <v>No</v>
      </c>
      <c r="G1383" s="23">
        <f>VLOOKUP($A1383,'Medical Examinations'!$A:$J,7,FALSE)</f>
        <v>0</v>
      </c>
      <c r="H1383" s="23" t="str">
        <f>VLOOKUP($A1383,'Medical Examinations'!$A:$J,8,FALSE)</f>
        <v>No</v>
      </c>
      <c r="I1383" s="23" t="str">
        <f>VLOOKUP($A1383,'Medical Examinations'!$A:$J,9,FALSE)</f>
        <v>Obesity</v>
      </c>
      <c r="J1383" s="23" t="str">
        <f>VLOOKUP($A1383,'Medical Examinations'!$A:$J,10,FALSE)</f>
        <v>Prediabetes</v>
      </c>
      <c r="K1383">
        <f>VLOOKUP($A1383,'Hospitalisation Details'!$A:$K,6,FALSE)</f>
        <v>7731.86</v>
      </c>
      <c r="L1383" t="str">
        <f>VLOOKUP($A1383,'Hospitalisation Details'!$A:$K,7,FALSE)</f>
        <v>tier - 2</v>
      </c>
      <c r="M1383" t="str">
        <f>VLOOKUP($A1383,'Hospitalisation Details'!$A:$K,8,FALSE)</f>
        <v>tier - 3</v>
      </c>
      <c r="N1383" t="str">
        <f>VLOOKUP($A1383,'Hospitalisation Details'!$A:$K,9,FALSE)</f>
        <v>R1012</v>
      </c>
      <c r="O1383">
        <f>VLOOKUP($A1383,'Hospitalisation Details'!$A:$K,10,FALSE)</f>
        <v>28366</v>
      </c>
      <c r="P1383">
        <f>VLOOKUP($A1383,'Hospitalisation Details'!$A:$K,11,FALSE)</f>
        <v>45</v>
      </c>
      <c r="Q1383" t="str">
        <f>VLOOKUP($A1383,'Customer Names'!$A:$E,4,FALSE)</f>
        <v xml:space="preserve"> Katie</v>
      </c>
    </row>
    <row r="1384" spans="1:17" x14ac:dyDescent="0.25">
      <c r="A1384" s="26" t="s">
        <v>988</v>
      </c>
      <c r="B1384" s="47">
        <f>VLOOKUP($A1384,'Medical Examinations'!$A:$J,2,FALSE)</f>
        <v>30.69</v>
      </c>
      <c r="C1384" s="47">
        <f>VLOOKUP($A1384,'Medical Examinations'!$A:$J,3,FALSE)</f>
        <v>6.5</v>
      </c>
      <c r="D1384" s="26" t="str">
        <f>VLOOKUP($A1384,'Medical Examinations'!$A:$J,4,FALSE)</f>
        <v>No</v>
      </c>
      <c r="E1384" s="26" t="str">
        <f>VLOOKUP($A1384,'Medical Examinations'!$A:$J,5,FALSE)</f>
        <v>No</v>
      </c>
      <c r="F1384" s="26" t="str">
        <f>VLOOKUP($A1384,'Medical Examinations'!$A:$J,6,FALSE)</f>
        <v>No</v>
      </c>
      <c r="G1384" s="26">
        <f>VLOOKUP($A1384,'Medical Examinations'!$A:$J,7,FALSE)</f>
        <v>0</v>
      </c>
      <c r="H1384" s="26" t="str">
        <f>VLOOKUP($A1384,'Medical Examinations'!$A:$J,8,FALSE)</f>
        <v>No</v>
      </c>
      <c r="I1384" s="26" t="str">
        <f>VLOOKUP($A1384,'Medical Examinations'!$A:$J,9,FALSE)</f>
        <v>Obesity</v>
      </c>
      <c r="J1384" s="26" t="str">
        <f>VLOOKUP($A1384,'Medical Examinations'!$A:$J,10,FALSE)</f>
        <v>Diabetes</v>
      </c>
      <c r="K1384">
        <f>VLOOKUP($A1384,'Hospitalisation Details'!$A:$K,6,FALSE)</f>
        <v>7731.43</v>
      </c>
      <c r="L1384" t="str">
        <f>VLOOKUP($A1384,'Hospitalisation Details'!$A:$K,7,FALSE)</f>
        <v>tier - 3</v>
      </c>
      <c r="M1384" t="str">
        <f>VLOOKUP($A1384,'Hospitalisation Details'!$A:$K,8,FALSE)</f>
        <v>tier - 2</v>
      </c>
      <c r="N1384" t="str">
        <f>VLOOKUP($A1384,'Hospitalisation Details'!$A:$K,9,FALSE)</f>
        <v>R1013</v>
      </c>
      <c r="O1384">
        <f>VLOOKUP($A1384,'Hospitalisation Details'!$A:$K,10,FALSE)</f>
        <v>28828</v>
      </c>
      <c r="P1384">
        <f>VLOOKUP($A1384,'Hospitalisation Details'!$A:$K,11,FALSE)</f>
        <v>44</v>
      </c>
      <c r="Q1384" t="str">
        <f>VLOOKUP($A1384,'Customer Names'!$A:$E,4,FALSE)</f>
        <v xml:space="preserve"> Thomas A</v>
      </c>
    </row>
    <row r="1385" spans="1:17" x14ac:dyDescent="0.25">
      <c r="A1385" s="23" t="s">
        <v>987</v>
      </c>
      <c r="B1385" s="48">
        <f>VLOOKUP($A1385,'Medical Examinations'!$A:$J,2,FALSE)</f>
        <v>26.125</v>
      </c>
      <c r="C1385" s="48">
        <f>VLOOKUP($A1385,'Medical Examinations'!$A:$J,3,FALSE)</f>
        <v>5.22</v>
      </c>
      <c r="D1385" s="23" t="str">
        <f>VLOOKUP($A1385,'Medical Examinations'!$A:$J,4,FALSE)</f>
        <v>No</v>
      </c>
      <c r="E1385" s="23" t="str">
        <f>VLOOKUP($A1385,'Medical Examinations'!$A:$J,5,FALSE)</f>
        <v>No</v>
      </c>
      <c r="F1385" s="23" t="str">
        <f>VLOOKUP($A1385,'Medical Examinations'!$A:$J,6,FALSE)</f>
        <v>No</v>
      </c>
      <c r="G1385" s="23">
        <f>VLOOKUP($A1385,'Medical Examinations'!$A:$J,7,FALSE)</f>
        <v>0</v>
      </c>
      <c r="H1385" s="23" t="str">
        <f>VLOOKUP($A1385,'Medical Examinations'!$A:$J,8,FALSE)</f>
        <v>No</v>
      </c>
      <c r="I1385" s="23" t="str">
        <f>VLOOKUP($A1385,'Medical Examinations'!$A:$J,9,FALSE)</f>
        <v>Overweight</v>
      </c>
      <c r="J1385" s="23" t="str">
        <f>VLOOKUP($A1385,'Medical Examinations'!$A:$J,10,FALSE)</f>
        <v>Normal</v>
      </c>
      <c r="K1385">
        <f>VLOOKUP($A1385,'Hospitalisation Details'!$A:$K,6,FALSE)</f>
        <v>7729.65</v>
      </c>
      <c r="L1385" t="str">
        <f>VLOOKUP($A1385,'Hospitalisation Details'!$A:$K,7,FALSE)</f>
        <v>tier - 3</v>
      </c>
      <c r="M1385" t="str">
        <f>VLOOKUP($A1385,'Hospitalisation Details'!$A:$K,8,FALSE)</f>
        <v>tier - 1</v>
      </c>
      <c r="N1385" t="str">
        <f>VLOOKUP($A1385,'Hospitalisation Details'!$A:$K,9,FALSE)</f>
        <v>R1016</v>
      </c>
      <c r="O1385">
        <f>VLOOKUP($A1385,'Hospitalisation Details'!$A:$K,10,FALSE)</f>
        <v>29474</v>
      </c>
      <c r="P1385">
        <f>VLOOKUP($A1385,'Hospitalisation Details'!$A:$K,11,FALSE)</f>
        <v>42</v>
      </c>
      <c r="Q1385" t="str">
        <f>VLOOKUP($A1385,'Customer Names'!$A:$E,4,FALSE)</f>
        <v xml:space="preserve"> Jean-Marc</v>
      </c>
    </row>
    <row r="1386" spans="1:17" x14ac:dyDescent="0.25">
      <c r="A1386" s="26" t="s">
        <v>986</v>
      </c>
      <c r="B1386" s="47">
        <f>VLOOKUP($A1386,'Medical Examinations'!$A:$J,2,FALSE)</f>
        <v>34.58</v>
      </c>
      <c r="C1386" s="47">
        <f>VLOOKUP($A1386,'Medical Examinations'!$A:$J,3,FALSE)</f>
        <v>6.3</v>
      </c>
      <c r="D1386" s="26" t="str">
        <f>VLOOKUP($A1386,'Medical Examinations'!$A:$J,4,FALSE)</f>
        <v>No</v>
      </c>
      <c r="E1386" s="26" t="str">
        <f>VLOOKUP($A1386,'Medical Examinations'!$A:$J,5,FALSE)</f>
        <v>No</v>
      </c>
      <c r="F1386" s="26" t="str">
        <f>VLOOKUP($A1386,'Medical Examinations'!$A:$J,6,FALSE)</f>
        <v>Yes</v>
      </c>
      <c r="G1386" s="26">
        <f>VLOOKUP($A1386,'Medical Examinations'!$A:$J,7,FALSE)</f>
        <v>1</v>
      </c>
      <c r="H1386" s="26" t="str">
        <f>VLOOKUP($A1386,'Medical Examinations'!$A:$J,8,FALSE)</f>
        <v>No</v>
      </c>
      <c r="I1386" s="26" t="str">
        <f>VLOOKUP($A1386,'Medical Examinations'!$A:$J,9,FALSE)</f>
        <v>Obesity</v>
      </c>
      <c r="J1386" s="26" t="str">
        <f>VLOOKUP($A1386,'Medical Examinations'!$A:$J,10,FALSE)</f>
        <v>Prediabetes</v>
      </c>
      <c r="K1386">
        <f>VLOOKUP($A1386,'Hospitalisation Details'!$A:$K,6,FALSE)</f>
        <v>7727.25</v>
      </c>
      <c r="L1386" t="str">
        <f>VLOOKUP($A1386,'Hospitalisation Details'!$A:$K,7,FALSE)</f>
        <v>tier - 2</v>
      </c>
      <c r="M1386" t="str">
        <f>VLOOKUP($A1386,'Hospitalisation Details'!$A:$K,8,FALSE)</f>
        <v>tier - 3</v>
      </c>
      <c r="N1386" t="str">
        <f>VLOOKUP($A1386,'Hospitalisation Details'!$A:$K,9,FALSE)</f>
        <v>R1012</v>
      </c>
      <c r="O1386">
        <f>VLOOKUP($A1386,'Hospitalisation Details'!$A:$K,10,FALSE)</f>
        <v>29008</v>
      </c>
      <c r="P1386">
        <f>VLOOKUP($A1386,'Hospitalisation Details'!$A:$K,11,FALSE)</f>
        <v>44</v>
      </c>
      <c r="Q1386" t="str">
        <f>VLOOKUP($A1386,'Customer Names'!$A:$E,4,FALSE)</f>
        <v xml:space="preserve"> Kerry L</v>
      </c>
    </row>
    <row r="1387" spans="1:17" x14ac:dyDescent="0.25">
      <c r="A1387" s="23" t="s">
        <v>985</v>
      </c>
      <c r="B1387" s="48">
        <f>VLOOKUP($A1387,'Medical Examinations'!$A:$J,2,FALSE)</f>
        <v>27.4</v>
      </c>
      <c r="C1387" s="48">
        <f>VLOOKUP($A1387,'Medical Examinations'!$A:$J,3,FALSE)</f>
        <v>8.84</v>
      </c>
      <c r="D1387" s="23" t="str">
        <f>VLOOKUP($A1387,'Medical Examinations'!$A:$J,4,FALSE)</f>
        <v>No</v>
      </c>
      <c r="E1387" s="23" t="str">
        <f>VLOOKUP($A1387,'Medical Examinations'!$A:$J,5,FALSE)</f>
        <v>No</v>
      </c>
      <c r="F1387" s="23" t="str">
        <f>VLOOKUP($A1387,'Medical Examinations'!$A:$J,6,FALSE)</f>
        <v>No</v>
      </c>
      <c r="G1387" s="23">
        <f>VLOOKUP($A1387,'Medical Examinations'!$A:$J,7,FALSE)</f>
        <v>0</v>
      </c>
      <c r="H1387" s="23" t="str">
        <f>VLOOKUP($A1387,'Medical Examinations'!$A:$J,8,FALSE)</f>
        <v>No</v>
      </c>
      <c r="I1387" s="23" t="str">
        <f>VLOOKUP($A1387,'Medical Examinations'!$A:$J,9,FALSE)</f>
        <v>Overweight</v>
      </c>
      <c r="J1387" s="23" t="str">
        <f>VLOOKUP($A1387,'Medical Examinations'!$A:$J,10,FALSE)</f>
        <v>Diabetes</v>
      </c>
      <c r="K1387">
        <f>VLOOKUP($A1387,'Hospitalisation Details'!$A:$K,6,FALSE)</f>
        <v>7726.85</v>
      </c>
      <c r="L1387" t="str">
        <f>VLOOKUP($A1387,'Hospitalisation Details'!$A:$K,7,FALSE)</f>
        <v>tier - 1</v>
      </c>
      <c r="M1387" t="str">
        <f>VLOOKUP($A1387,'Hospitalisation Details'!$A:$K,8,FALSE)</f>
        <v>tier - 2</v>
      </c>
      <c r="N1387" t="str">
        <f>VLOOKUP($A1387,'Hospitalisation Details'!$A:$K,9,FALSE)</f>
        <v>R1011</v>
      </c>
      <c r="O1387">
        <f>VLOOKUP($A1387,'Hospitalisation Details'!$A:$K,10,FALSE)</f>
        <v>28853</v>
      </c>
      <c r="P1387">
        <f>VLOOKUP($A1387,'Hospitalisation Details'!$A:$K,11,FALSE)</f>
        <v>44</v>
      </c>
      <c r="Q1387" t="str">
        <f>VLOOKUP($A1387,'Customer Names'!$A:$E,4,FALSE)</f>
        <v xml:space="preserve"> Ulrich</v>
      </c>
    </row>
    <row r="1388" spans="1:17" x14ac:dyDescent="0.25">
      <c r="A1388" s="26" t="s">
        <v>984</v>
      </c>
      <c r="B1388" s="47">
        <f>VLOOKUP($A1388,'Medical Examinations'!$A:$J,2,FALSE)</f>
        <v>27.53</v>
      </c>
      <c r="C1388" s="47">
        <f>VLOOKUP($A1388,'Medical Examinations'!$A:$J,3,FALSE)</f>
        <v>4.1100000000000003</v>
      </c>
      <c r="D1388" s="26" t="str">
        <f>VLOOKUP($A1388,'Medical Examinations'!$A:$J,4,FALSE)</f>
        <v>No</v>
      </c>
      <c r="E1388" s="26" t="str">
        <f>VLOOKUP($A1388,'Medical Examinations'!$A:$J,5,FALSE)</f>
        <v>No</v>
      </c>
      <c r="F1388" s="26" t="str">
        <f>VLOOKUP($A1388,'Medical Examinations'!$A:$J,6,FALSE)</f>
        <v>No</v>
      </c>
      <c r="G1388" s="26">
        <f>VLOOKUP($A1388,'Medical Examinations'!$A:$J,7,FALSE)</f>
        <v>1</v>
      </c>
      <c r="H1388" s="26" t="str">
        <f>VLOOKUP($A1388,'Medical Examinations'!$A:$J,8,FALSE)</f>
        <v>No</v>
      </c>
      <c r="I1388" s="26" t="str">
        <f>VLOOKUP($A1388,'Medical Examinations'!$A:$J,9,FALSE)</f>
        <v>Overweight</v>
      </c>
      <c r="J1388" s="26" t="str">
        <f>VLOOKUP($A1388,'Medical Examinations'!$A:$J,10,FALSE)</f>
        <v>Normal</v>
      </c>
      <c r="K1388">
        <f>VLOOKUP($A1388,'Hospitalisation Details'!$A:$K,6,FALSE)</f>
        <v>7684.62</v>
      </c>
      <c r="L1388" t="str">
        <f>VLOOKUP($A1388,'Hospitalisation Details'!$A:$K,7,FALSE)</f>
        <v>tier - 2</v>
      </c>
      <c r="M1388" t="str">
        <f>VLOOKUP($A1388,'Hospitalisation Details'!$A:$K,8,FALSE)</f>
        <v>tier - 3</v>
      </c>
      <c r="N1388" t="str">
        <f>VLOOKUP($A1388,'Hospitalisation Details'!$A:$K,9,FALSE)</f>
        <v>R1021</v>
      </c>
      <c r="O1388">
        <f>VLOOKUP($A1388,'Hospitalisation Details'!$A:$K,10,FALSE)</f>
        <v>31970</v>
      </c>
      <c r="P1388">
        <f>VLOOKUP($A1388,'Hospitalisation Details'!$A:$K,11,FALSE)</f>
        <v>35</v>
      </c>
      <c r="Q1388" t="str">
        <f>VLOOKUP($A1388,'Customer Names'!$A:$E,4,FALSE)</f>
        <v xml:space="preserve"> Justin P</v>
      </c>
    </row>
    <row r="1389" spans="1:17" x14ac:dyDescent="0.25">
      <c r="A1389" s="23" t="s">
        <v>983</v>
      </c>
      <c r="B1389" s="48">
        <f>VLOOKUP($A1389,'Medical Examinations'!$A:$J,2,FALSE)</f>
        <v>33</v>
      </c>
      <c r="C1389" s="48">
        <f>VLOOKUP($A1389,'Medical Examinations'!$A:$J,3,FALSE)</f>
        <v>4.57</v>
      </c>
      <c r="D1389" s="23" t="str">
        <f>VLOOKUP($A1389,'Medical Examinations'!$A:$J,4,FALSE)</f>
        <v>No</v>
      </c>
      <c r="E1389" s="23" t="str">
        <f>VLOOKUP($A1389,'Medical Examinations'!$A:$J,5,FALSE)</f>
        <v>No</v>
      </c>
      <c r="F1389" s="23" t="str">
        <f>VLOOKUP($A1389,'Medical Examinations'!$A:$J,6,FALSE)</f>
        <v>No</v>
      </c>
      <c r="G1389" s="23">
        <f>VLOOKUP($A1389,'Medical Examinations'!$A:$J,7,FALSE)</f>
        <v>0</v>
      </c>
      <c r="H1389" s="23" t="str">
        <f>VLOOKUP($A1389,'Medical Examinations'!$A:$J,8,FALSE)</f>
        <v>No</v>
      </c>
      <c r="I1389" s="23" t="str">
        <f>VLOOKUP($A1389,'Medical Examinations'!$A:$J,9,FALSE)</f>
        <v>Obesity</v>
      </c>
      <c r="J1389" s="23" t="str">
        <f>VLOOKUP($A1389,'Medical Examinations'!$A:$J,10,FALSE)</f>
        <v>Normal</v>
      </c>
      <c r="K1389">
        <f>VLOOKUP($A1389,'Hospitalisation Details'!$A:$K,6,FALSE)</f>
        <v>7682.67</v>
      </c>
      <c r="L1389" t="str">
        <f>VLOOKUP($A1389,'Hospitalisation Details'!$A:$K,7,FALSE)</f>
        <v>tier - 2</v>
      </c>
      <c r="M1389" t="str">
        <f>VLOOKUP($A1389,'Hospitalisation Details'!$A:$K,8,FALSE)</f>
        <v>tier - 1</v>
      </c>
      <c r="N1389" t="str">
        <f>VLOOKUP($A1389,'Hospitalisation Details'!$A:$K,9,FALSE)</f>
        <v>R1013</v>
      </c>
      <c r="O1389">
        <f>VLOOKUP($A1389,'Hospitalisation Details'!$A:$K,10,FALSE)</f>
        <v>30303</v>
      </c>
      <c r="P1389">
        <f>VLOOKUP($A1389,'Hospitalisation Details'!$A:$K,11,FALSE)</f>
        <v>40</v>
      </c>
      <c r="Q1389" t="str">
        <f>VLOOKUP($A1389,'Customer Names'!$A:$E,4,FALSE)</f>
        <v xml:space="preserve"> Hannah E.</v>
      </c>
    </row>
    <row r="1390" spans="1:17" x14ac:dyDescent="0.25">
      <c r="A1390" s="26" t="s">
        <v>982</v>
      </c>
      <c r="B1390" s="47">
        <f>VLOOKUP($A1390,'Medical Examinations'!$A:$J,2,FALSE)</f>
        <v>25.78</v>
      </c>
      <c r="C1390" s="47">
        <f>VLOOKUP($A1390,'Medical Examinations'!$A:$J,3,FALSE)</f>
        <v>11.06</v>
      </c>
      <c r="D1390" s="26" t="str">
        <f>VLOOKUP($A1390,'Medical Examinations'!$A:$J,4,FALSE)</f>
        <v>yes</v>
      </c>
      <c r="E1390" s="26" t="str">
        <f>VLOOKUP($A1390,'Medical Examinations'!$A:$J,5,FALSE)</f>
        <v>No</v>
      </c>
      <c r="F1390" s="26" t="str">
        <f>VLOOKUP($A1390,'Medical Examinations'!$A:$J,6,FALSE)</f>
        <v>No</v>
      </c>
      <c r="G1390" s="26">
        <f>VLOOKUP($A1390,'Medical Examinations'!$A:$J,7,FALSE)</f>
        <v>0</v>
      </c>
      <c r="H1390" s="26" t="str">
        <f>VLOOKUP($A1390,'Medical Examinations'!$A:$J,8,FALSE)</f>
        <v>No</v>
      </c>
      <c r="I1390" s="26" t="str">
        <f>VLOOKUP($A1390,'Medical Examinations'!$A:$J,9,FALSE)</f>
        <v>Overweight</v>
      </c>
      <c r="J1390" s="26" t="str">
        <f>VLOOKUP($A1390,'Medical Examinations'!$A:$J,10,FALSE)</f>
        <v>Diabetes</v>
      </c>
      <c r="K1390">
        <f>VLOOKUP($A1390,'Hospitalisation Details'!$A:$K,6,FALSE)</f>
        <v>7681.17</v>
      </c>
      <c r="L1390" t="str">
        <f>VLOOKUP($A1390,'Hospitalisation Details'!$A:$K,7,FALSE)</f>
        <v>tier - 2</v>
      </c>
      <c r="M1390" t="str">
        <f>VLOOKUP($A1390,'Hospitalisation Details'!$A:$K,8,FALSE)</f>
        <v>tier - 2</v>
      </c>
      <c r="N1390" t="str">
        <f>VLOOKUP($A1390,'Hospitalisation Details'!$A:$K,9,FALSE)</f>
        <v>R1020</v>
      </c>
      <c r="O1390">
        <f>VLOOKUP($A1390,'Hospitalisation Details'!$A:$K,10,FALSE)</f>
        <v>29939</v>
      </c>
      <c r="P1390">
        <f>VLOOKUP($A1390,'Hospitalisation Details'!$A:$K,11,FALSE)</f>
        <v>41</v>
      </c>
      <c r="Q1390" t="str">
        <f>VLOOKUP($A1390,'Customer Names'!$A:$E,4,FALSE)</f>
        <v xml:space="preserve"> David</v>
      </c>
    </row>
    <row r="1391" spans="1:17" x14ac:dyDescent="0.25">
      <c r="A1391" s="23" t="s">
        <v>981</v>
      </c>
      <c r="B1391" s="48">
        <f>VLOOKUP($A1391,'Medical Examinations'!$A:$J,2,FALSE)</f>
        <v>22.66</v>
      </c>
      <c r="C1391" s="48">
        <f>VLOOKUP($A1391,'Medical Examinations'!$A:$J,3,FALSE)</f>
        <v>10.68</v>
      </c>
      <c r="D1391" s="23" t="str">
        <f>VLOOKUP($A1391,'Medical Examinations'!$A:$J,4,FALSE)</f>
        <v>No</v>
      </c>
      <c r="E1391" s="23" t="str">
        <f>VLOOKUP($A1391,'Medical Examinations'!$A:$J,5,FALSE)</f>
        <v>No</v>
      </c>
      <c r="F1391" s="23" t="str">
        <f>VLOOKUP($A1391,'Medical Examinations'!$A:$J,6,FALSE)</f>
        <v>No</v>
      </c>
      <c r="G1391" s="23">
        <f>VLOOKUP($A1391,'Medical Examinations'!$A:$J,7,FALSE)</f>
        <v>0</v>
      </c>
      <c r="H1391" s="23" t="str">
        <f>VLOOKUP($A1391,'Medical Examinations'!$A:$J,8,FALSE)</f>
        <v>No</v>
      </c>
      <c r="I1391" s="23" t="str">
        <f>VLOOKUP($A1391,'Medical Examinations'!$A:$J,9,FALSE)</f>
        <v>Normal Weight</v>
      </c>
      <c r="J1391" s="23" t="str">
        <f>VLOOKUP($A1391,'Medical Examinations'!$A:$J,10,FALSE)</f>
        <v>Diabetes</v>
      </c>
      <c r="K1391">
        <f>VLOOKUP($A1391,'Hospitalisation Details'!$A:$K,6,FALSE)</f>
        <v>7680.92</v>
      </c>
      <c r="L1391" t="str">
        <f>VLOOKUP($A1391,'Hospitalisation Details'!$A:$K,7,FALSE)</f>
        <v>tier - 2</v>
      </c>
      <c r="M1391" t="str">
        <f>VLOOKUP($A1391,'Hospitalisation Details'!$A:$K,8,FALSE)</f>
        <v>tier - 1</v>
      </c>
      <c r="N1391" t="str">
        <f>VLOOKUP($A1391,'Hospitalisation Details'!$A:$K,9,FALSE)</f>
        <v>R1013</v>
      </c>
      <c r="O1391">
        <f>VLOOKUP($A1391,'Hospitalisation Details'!$A:$K,10,FALSE)</f>
        <v>26217</v>
      </c>
      <c r="P1391">
        <f>VLOOKUP($A1391,'Hospitalisation Details'!$A:$K,11,FALSE)</f>
        <v>51</v>
      </c>
      <c r="Q1391" t="str">
        <f>VLOOKUP($A1391,'Customer Names'!$A:$E,4,FALSE)</f>
        <v xml:space="preserve"> Jim</v>
      </c>
    </row>
    <row r="1392" spans="1:17" x14ac:dyDescent="0.25">
      <c r="A1392" s="26" t="s">
        <v>980</v>
      </c>
      <c r="B1392" s="47">
        <f>VLOOKUP($A1392,'Medical Examinations'!$A:$J,2,FALSE)</f>
        <v>38.81</v>
      </c>
      <c r="C1392" s="47">
        <f>VLOOKUP($A1392,'Medical Examinations'!$A:$J,3,FALSE)</f>
        <v>6.14</v>
      </c>
      <c r="D1392" s="26" t="str">
        <f>VLOOKUP($A1392,'Medical Examinations'!$A:$J,4,FALSE)</f>
        <v>yes</v>
      </c>
      <c r="E1392" s="26" t="str">
        <f>VLOOKUP($A1392,'Medical Examinations'!$A:$J,5,FALSE)</f>
        <v>No</v>
      </c>
      <c r="F1392" s="26" t="str">
        <f>VLOOKUP($A1392,'Medical Examinations'!$A:$J,6,FALSE)</f>
        <v>No</v>
      </c>
      <c r="G1392" s="26">
        <f>VLOOKUP($A1392,'Medical Examinations'!$A:$J,7,FALSE)</f>
        <v>1</v>
      </c>
      <c r="H1392" s="26" t="str">
        <f>VLOOKUP($A1392,'Medical Examinations'!$A:$J,8,FALSE)</f>
        <v>No</v>
      </c>
      <c r="I1392" s="26" t="str">
        <f>VLOOKUP($A1392,'Medical Examinations'!$A:$J,9,FALSE)</f>
        <v>Obesity</v>
      </c>
      <c r="J1392" s="26" t="str">
        <f>VLOOKUP($A1392,'Medical Examinations'!$A:$J,10,FALSE)</f>
        <v>Prediabetes</v>
      </c>
      <c r="K1392">
        <f>VLOOKUP($A1392,'Hospitalisation Details'!$A:$K,6,FALSE)</f>
        <v>7676.4</v>
      </c>
      <c r="L1392" t="str">
        <f>VLOOKUP($A1392,'Hospitalisation Details'!$A:$K,7,FALSE)</f>
        <v>tier - 2</v>
      </c>
      <c r="M1392" t="str">
        <f>VLOOKUP($A1392,'Hospitalisation Details'!$A:$K,8,FALSE)</f>
        <v>tier - 1</v>
      </c>
      <c r="N1392" t="str">
        <f>VLOOKUP($A1392,'Hospitalisation Details'!$A:$K,9,FALSE)</f>
        <v>R1012</v>
      </c>
      <c r="O1392">
        <f>VLOOKUP($A1392,'Hospitalisation Details'!$A:$K,10,FALSE)</f>
        <v>34955</v>
      </c>
      <c r="P1392">
        <f>VLOOKUP($A1392,'Hospitalisation Details'!$A:$K,11,FALSE)</f>
        <v>27</v>
      </c>
      <c r="Q1392" t="str">
        <f>VLOOKUP($A1392,'Customer Names'!$A:$E,4,FALSE)</f>
        <v xml:space="preserve"> Joseph P</v>
      </c>
    </row>
    <row r="1393" spans="1:17" x14ac:dyDescent="0.25">
      <c r="A1393" s="23" t="s">
        <v>979</v>
      </c>
      <c r="B1393" s="48">
        <f>VLOOKUP($A1393,'Medical Examinations'!$A:$J,2,FALSE)</f>
        <v>38.51</v>
      </c>
      <c r="C1393" s="48">
        <f>VLOOKUP($A1393,'Medical Examinations'!$A:$J,3,FALSE)</f>
        <v>5.45</v>
      </c>
      <c r="D1393" s="23" t="str">
        <f>VLOOKUP($A1393,'Medical Examinations'!$A:$J,4,FALSE)</f>
        <v>yes</v>
      </c>
      <c r="E1393" s="23" t="str">
        <f>VLOOKUP($A1393,'Medical Examinations'!$A:$J,5,FALSE)</f>
        <v>No</v>
      </c>
      <c r="F1393" s="23" t="str">
        <f>VLOOKUP($A1393,'Medical Examinations'!$A:$J,6,FALSE)</f>
        <v>No</v>
      </c>
      <c r="G1393" s="23">
        <f>VLOOKUP($A1393,'Medical Examinations'!$A:$J,7,FALSE)</f>
        <v>0</v>
      </c>
      <c r="H1393" s="23" t="str">
        <f>VLOOKUP($A1393,'Medical Examinations'!$A:$J,8,FALSE)</f>
        <v>No</v>
      </c>
      <c r="I1393" s="23" t="str">
        <f>VLOOKUP($A1393,'Medical Examinations'!$A:$J,9,FALSE)</f>
        <v>Obesity</v>
      </c>
      <c r="J1393" s="23" t="str">
        <f>VLOOKUP($A1393,'Medical Examinations'!$A:$J,10,FALSE)</f>
        <v>Normal</v>
      </c>
      <c r="K1393">
        <f>VLOOKUP($A1393,'Hospitalisation Details'!$A:$K,6,FALSE)</f>
        <v>7670.75</v>
      </c>
      <c r="L1393" t="str">
        <f>VLOOKUP($A1393,'Hospitalisation Details'!$A:$K,7,FALSE)</f>
        <v>tier - 2</v>
      </c>
      <c r="M1393" t="str">
        <f>VLOOKUP($A1393,'Hospitalisation Details'!$A:$K,8,FALSE)</f>
        <v>tier - 2</v>
      </c>
      <c r="N1393" t="str">
        <f>VLOOKUP($A1393,'Hospitalisation Details'!$A:$K,9,FALSE)</f>
        <v>R1022</v>
      </c>
      <c r="O1393">
        <f>VLOOKUP($A1393,'Hospitalisation Details'!$A:$K,10,FALSE)</f>
        <v>35393</v>
      </c>
      <c r="P1393">
        <f>VLOOKUP($A1393,'Hospitalisation Details'!$A:$K,11,FALSE)</f>
        <v>26</v>
      </c>
      <c r="Q1393" t="str">
        <f>VLOOKUP($A1393,'Customer Names'!$A:$E,4,FALSE)</f>
        <v xml:space="preserve"> Michael</v>
      </c>
    </row>
    <row r="1394" spans="1:17" x14ac:dyDescent="0.25">
      <c r="A1394" s="26" t="s">
        <v>978</v>
      </c>
      <c r="B1394" s="47">
        <f>VLOOKUP($A1394,'Medical Examinations'!$A:$J,2,FALSE)</f>
        <v>22.98</v>
      </c>
      <c r="C1394" s="47">
        <f>VLOOKUP($A1394,'Medical Examinations'!$A:$J,3,FALSE)</f>
        <v>6.14</v>
      </c>
      <c r="D1394" s="26" t="str">
        <f>VLOOKUP($A1394,'Medical Examinations'!$A:$J,4,FALSE)</f>
        <v>yes</v>
      </c>
      <c r="E1394" s="26" t="str">
        <f>VLOOKUP($A1394,'Medical Examinations'!$A:$J,5,FALSE)</f>
        <v>No</v>
      </c>
      <c r="F1394" s="26" t="str">
        <f>VLOOKUP($A1394,'Medical Examinations'!$A:$J,6,FALSE)</f>
        <v>No</v>
      </c>
      <c r="G1394" s="26">
        <f>VLOOKUP($A1394,'Medical Examinations'!$A:$J,7,FALSE)</f>
        <v>0</v>
      </c>
      <c r="H1394" s="26" t="str">
        <f>VLOOKUP($A1394,'Medical Examinations'!$A:$J,8,FALSE)</f>
        <v>No</v>
      </c>
      <c r="I1394" s="26" t="str">
        <f>VLOOKUP($A1394,'Medical Examinations'!$A:$J,9,FALSE)</f>
        <v>Normal Weight</v>
      </c>
      <c r="J1394" s="26" t="str">
        <f>VLOOKUP($A1394,'Medical Examinations'!$A:$J,10,FALSE)</f>
        <v>Prediabetes</v>
      </c>
      <c r="K1394">
        <f>VLOOKUP($A1394,'Hospitalisation Details'!$A:$K,6,FALSE)</f>
        <v>7662.47</v>
      </c>
      <c r="L1394" t="str">
        <f>VLOOKUP($A1394,'Hospitalisation Details'!$A:$K,7,FALSE)</f>
        <v>tier - 2</v>
      </c>
      <c r="M1394" t="str">
        <f>VLOOKUP($A1394,'Hospitalisation Details'!$A:$K,8,FALSE)</f>
        <v>tier - 1</v>
      </c>
      <c r="N1394" t="str">
        <f>VLOOKUP($A1394,'Hospitalisation Details'!$A:$K,9,FALSE)</f>
        <v>R1011</v>
      </c>
      <c r="O1394">
        <f>VLOOKUP($A1394,'Hospitalisation Details'!$A:$K,10,FALSE)</f>
        <v>28042</v>
      </c>
      <c r="P1394">
        <f>VLOOKUP($A1394,'Hospitalisation Details'!$A:$K,11,FALSE)</f>
        <v>46</v>
      </c>
      <c r="Q1394" t="str">
        <f>VLOOKUP($A1394,'Customer Names'!$A:$E,4,FALSE)</f>
        <v xml:space="preserve"> Gina M</v>
      </c>
    </row>
    <row r="1395" spans="1:17" x14ac:dyDescent="0.25">
      <c r="A1395" s="23" t="s">
        <v>977</v>
      </c>
      <c r="B1395" s="48">
        <f>VLOOKUP($A1395,'Medical Examinations'!$A:$J,2,FALSE)</f>
        <v>15.65</v>
      </c>
      <c r="C1395" s="48">
        <f>VLOOKUP($A1395,'Medical Examinations'!$A:$J,3,FALSE)</f>
        <v>7.85</v>
      </c>
      <c r="D1395" s="23" t="str">
        <f>VLOOKUP($A1395,'Medical Examinations'!$A:$J,4,FALSE)</f>
        <v>No</v>
      </c>
      <c r="E1395" s="23" t="str">
        <f>VLOOKUP($A1395,'Medical Examinations'!$A:$J,5,FALSE)</f>
        <v>No</v>
      </c>
      <c r="F1395" s="23" t="str">
        <f>VLOOKUP($A1395,'Medical Examinations'!$A:$J,6,FALSE)</f>
        <v>No</v>
      </c>
      <c r="G1395" s="23">
        <f>VLOOKUP($A1395,'Medical Examinations'!$A:$J,7,FALSE)</f>
        <v>0</v>
      </c>
      <c r="H1395" s="23" t="str">
        <f>VLOOKUP($A1395,'Medical Examinations'!$A:$J,8,FALSE)</f>
        <v>No</v>
      </c>
      <c r="I1395" s="23" t="str">
        <f>VLOOKUP($A1395,'Medical Examinations'!$A:$J,9,FALSE)</f>
        <v>Underweight</v>
      </c>
      <c r="J1395" s="23" t="str">
        <f>VLOOKUP($A1395,'Medical Examinations'!$A:$J,10,FALSE)</f>
        <v>Diabetes</v>
      </c>
      <c r="K1395">
        <f>VLOOKUP($A1395,'Hospitalisation Details'!$A:$K,6,FALSE)</f>
        <v>7657.69</v>
      </c>
      <c r="L1395" t="str">
        <f>VLOOKUP($A1395,'Hospitalisation Details'!$A:$K,7,FALSE)</f>
        <v>tier - 3</v>
      </c>
      <c r="M1395" t="str">
        <f>VLOOKUP($A1395,'Hospitalisation Details'!$A:$K,8,FALSE)</f>
        <v>tier - 3</v>
      </c>
      <c r="N1395" t="str">
        <f>VLOOKUP($A1395,'Hospitalisation Details'!$A:$K,9,FALSE)</f>
        <v>R1012</v>
      </c>
      <c r="O1395">
        <f>VLOOKUP($A1395,'Hospitalisation Details'!$A:$K,10,FALSE)</f>
        <v>24103</v>
      </c>
      <c r="P1395">
        <f>VLOOKUP($A1395,'Hospitalisation Details'!$A:$K,11,FALSE)</f>
        <v>57</v>
      </c>
      <c r="Q1395" t="str">
        <f>VLOOKUP($A1395,'Customer Names'!$A:$E,4,FALSE)</f>
        <v xml:space="preserve"> Shantel C.</v>
      </c>
    </row>
    <row r="1396" spans="1:17" x14ac:dyDescent="0.25">
      <c r="A1396" s="26" t="s">
        <v>976</v>
      </c>
      <c r="B1396" s="47">
        <f>VLOOKUP($A1396,'Medical Examinations'!$A:$J,2,FALSE)</f>
        <v>39.97</v>
      </c>
      <c r="C1396" s="47">
        <f>VLOOKUP($A1396,'Medical Examinations'!$A:$J,3,FALSE)</f>
        <v>4.09</v>
      </c>
      <c r="D1396" s="26" t="str">
        <f>VLOOKUP($A1396,'Medical Examinations'!$A:$J,4,FALSE)</f>
        <v>No</v>
      </c>
      <c r="E1396" s="26" t="str">
        <f>VLOOKUP($A1396,'Medical Examinations'!$A:$J,5,FALSE)</f>
        <v>No</v>
      </c>
      <c r="F1396" s="26" t="str">
        <f>VLOOKUP($A1396,'Medical Examinations'!$A:$J,6,FALSE)</f>
        <v>No</v>
      </c>
      <c r="G1396" s="26">
        <f>VLOOKUP($A1396,'Medical Examinations'!$A:$J,7,FALSE)</f>
        <v>1</v>
      </c>
      <c r="H1396" s="26" t="str">
        <f>VLOOKUP($A1396,'Medical Examinations'!$A:$J,8,FALSE)</f>
        <v>No</v>
      </c>
      <c r="I1396" s="26" t="str">
        <f>VLOOKUP($A1396,'Medical Examinations'!$A:$J,9,FALSE)</f>
        <v>Obesity</v>
      </c>
      <c r="J1396" s="26" t="str">
        <f>VLOOKUP($A1396,'Medical Examinations'!$A:$J,10,FALSE)</f>
        <v>Normal</v>
      </c>
      <c r="K1396">
        <f>VLOOKUP($A1396,'Hospitalisation Details'!$A:$K,6,FALSE)</f>
        <v>7652.26</v>
      </c>
      <c r="L1396" t="str">
        <f>VLOOKUP($A1396,'Hospitalisation Details'!$A:$K,7,FALSE)</f>
        <v>tier - 2</v>
      </c>
      <c r="M1396" t="str">
        <f>VLOOKUP($A1396,'Hospitalisation Details'!$A:$K,8,FALSE)</f>
        <v>tier - 3</v>
      </c>
      <c r="N1396" t="str">
        <f>VLOOKUP($A1396,'Hospitalisation Details'!$A:$K,9,FALSE)</f>
        <v>R1023</v>
      </c>
      <c r="O1396">
        <f>VLOOKUP($A1396,'Hospitalisation Details'!$A:$K,10,FALSE)</f>
        <v>36068</v>
      </c>
      <c r="P1396">
        <f>VLOOKUP($A1396,'Hospitalisation Details'!$A:$K,11,FALSE)</f>
        <v>24</v>
      </c>
      <c r="Q1396" t="str">
        <f>VLOOKUP($A1396,'Customer Names'!$A:$E,4,FALSE)</f>
        <v xml:space="preserve"> Brian</v>
      </c>
    </row>
    <row r="1397" spans="1:17" x14ac:dyDescent="0.25">
      <c r="A1397" s="23" t="s">
        <v>975</v>
      </c>
      <c r="B1397" s="48">
        <f>VLOOKUP($A1397,'Medical Examinations'!$A:$J,2,FALSE)</f>
        <v>37.22</v>
      </c>
      <c r="C1397" s="48">
        <f>VLOOKUP($A1397,'Medical Examinations'!$A:$J,3,FALSE)</f>
        <v>4.62</v>
      </c>
      <c r="D1397" s="23" t="str">
        <f>VLOOKUP($A1397,'Medical Examinations'!$A:$J,4,FALSE)</f>
        <v>No</v>
      </c>
      <c r="E1397" s="23" t="str">
        <f>VLOOKUP($A1397,'Medical Examinations'!$A:$J,5,FALSE)</f>
        <v>No</v>
      </c>
      <c r="F1397" s="23" t="str">
        <f>VLOOKUP($A1397,'Medical Examinations'!$A:$J,6,FALSE)</f>
        <v>Yes</v>
      </c>
      <c r="G1397" s="23">
        <f>VLOOKUP($A1397,'Medical Examinations'!$A:$J,7,FALSE)</f>
        <v>1</v>
      </c>
      <c r="H1397" s="23" t="str">
        <f>VLOOKUP($A1397,'Medical Examinations'!$A:$J,8,FALSE)</f>
        <v>No</v>
      </c>
      <c r="I1397" s="23" t="str">
        <f>VLOOKUP($A1397,'Medical Examinations'!$A:$J,9,FALSE)</f>
        <v>Obesity</v>
      </c>
      <c r="J1397" s="23" t="str">
        <f>VLOOKUP($A1397,'Medical Examinations'!$A:$J,10,FALSE)</f>
        <v>Normal</v>
      </c>
      <c r="K1397">
        <f>VLOOKUP($A1397,'Hospitalisation Details'!$A:$K,6,FALSE)</f>
        <v>7650.8</v>
      </c>
      <c r="L1397" t="str">
        <f>VLOOKUP($A1397,'Hospitalisation Details'!$A:$K,7,FALSE)</f>
        <v>tier - 2</v>
      </c>
      <c r="M1397" t="str">
        <f>VLOOKUP($A1397,'Hospitalisation Details'!$A:$K,8,FALSE)</f>
        <v>tier - 2</v>
      </c>
      <c r="N1397" t="str">
        <f>VLOOKUP($A1397,'Hospitalisation Details'!$A:$K,9,FALSE)</f>
        <v>R1012</v>
      </c>
      <c r="O1397">
        <f>VLOOKUP($A1397,'Hospitalisation Details'!$A:$K,10,FALSE)</f>
        <v>34191</v>
      </c>
      <c r="P1397">
        <f>VLOOKUP($A1397,'Hospitalisation Details'!$A:$K,11,FALSE)</f>
        <v>29</v>
      </c>
      <c r="Q1397" t="str">
        <f>VLOOKUP($A1397,'Customer Names'!$A:$E,4,FALSE)</f>
        <v xml:space="preserve"> Brian</v>
      </c>
    </row>
    <row r="1398" spans="1:17" x14ac:dyDescent="0.25">
      <c r="A1398" s="26" t="s">
        <v>974</v>
      </c>
      <c r="B1398" s="47">
        <f>VLOOKUP($A1398,'Medical Examinations'!$A:$J,2,FALSE)</f>
        <v>41.325000000000003</v>
      </c>
      <c r="C1398" s="47">
        <f>VLOOKUP($A1398,'Medical Examinations'!$A:$J,3,FALSE)</f>
        <v>5.77</v>
      </c>
      <c r="D1398" s="26" t="str">
        <f>VLOOKUP($A1398,'Medical Examinations'!$A:$J,4,FALSE)</f>
        <v>No</v>
      </c>
      <c r="E1398" s="26" t="str">
        <f>VLOOKUP($A1398,'Medical Examinations'!$A:$J,5,FALSE)</f>
        <v>No</v>
      </c>
      <c r="F1398" s="26" t="str">
        <f>VLOOKUP($A1398,'Medical Examinations'!$A:$J,6,FALSE)</f>
        <v>No</v>
      </c>
      <c r="G1398" s="26">
        <f>VLOOKUP($A1398,'Medical Examinations'!$A:$J,7,FALSE)</f>
        <v>0</v>
      </c>
      <c r="H1398" s="26" t="str">
        <f>VLOOKUP($A1398,'Medical Examinations'!$A:$J,8,FALSE)</f>
        <v>No</v>
      </c>
      <c r="I1398" s="26" t="str">
        <f>VLOOKUP($A1398,'Medical Examinations'!$A:$J,9,FALSE)</f>
        <v>Obesity</v>
      </c>
      <c r="J1398" s="26" t="str">
        <f>VLOOKUP($A1398,'Medical Examinations'!$A:$J,10,FALSE)</f>
        <v>Prediabetes</v>
      </c>
      <c r="K1398">
        <f>VLOOKUP($A1398,'Hospitalisation Details'!$A:$K,6,FALSE)</f>
        <v>7650.77</v>
      </c>
      <c r="L1398" t="str">
        <f>VLOOKUP($A1398,'Hospitalisation Details'!$A:$K,7,FALSE)</f>
        <v>tier - 2</v>
      </c>
      <c r="M1398" t="str">
        <f>VLOOKUP($A1398,'Hospitalisation Details'!$A:$K,8,FALSE)</f>
        <v>tier - 2</v>
      </c>
      <c r="N1398" t="str">
        <f>VLOOKUP($A1398,'Hospitalisation Details'!$A:$K,9,FALSE)</f>
        <v>R1024</v>
      </c>
      <c r="O1398">
        <f>VLOOKUP($A1398,'Hospitalisation Details'!$A:$K,10,FALSE)</f>
        <v>29510</v>
      </c>
      <c r="P1398">
        <f>VLOOKUP($A1398,'Hospitalisation Details'!$A:$K,11,FALSE)</f>
        <v>42</v>
      </c>
      <c r="Q1398" t="str">
        <f>VLOOKUP($A1398,'Customer Names'!$A:$E,4,FALSE)</f>
        <v xml:space="preserve"> Jessica R</v>
      </c>
    </row>
    <row r="1399" spans="1:17" x14ac:dyDescent="0.25">
      <c r="A1399" s="23" t="s">
        <v>973</v>
      </c>
      <c r="B1399" s="48">
        <f>VLOOKUP($A1399,'Medical Examinations'!$A:$J,2,FALSE)</f>
        <v>40.31</v>
      </c>
      <c r="C1399" s="48">
        <f>VLOOKUP($A1399,'Medical Examinations'!$A:$J,3,FALSE)</f>
        <v>5.84</v>
      </c>
      <c r="D1399" s="23" t="str">
        <f>VLOOKUP($A1399,'Medical Examinations'!$A:$J,4,FALSE)</f>
        <v>No</v>
      </c>
      <c r="E1399" s="23" t="str">
        <f>VLOOKUP($A1399,'Medical Examinations'!$A:$J,5,FALSE)</f>
        <v>No</v>
      </c>
      <c r="F1399" s="23" t="str">
        <f>VLOOKUP($A1399,'Medical Examinations'!$A:$J,6,FALSE)</f>
        <v>No</v>
      </c>
      <c r="G1399" s="23">
        <f>VLOOKUP($A1399,'Medical Examinations'!$A:$J,7,FALSE)</f>
        <v>0</v>
      </c>
      <c r="H1399" s="23" t="str">
        <f>VLOOKUP($A1399,'Medical Examinations'!$A:$J,8,FALSE)</f>
        <v>No</v>
      </c>
      <c r="I1399" s="23" t="str">
        <f>VLOOKUP($A1399,'Medical Examinations'!$A:$J,9,FALSE)</f>
        <v>Obesity</v>
      </c>
      <c r="J1399" s="23" t="str">
        <f>VLOOKUP($A1399,'Medical Examinations'!$A:$J,10,FALSE)</f>
        <v>Prediabetes</v>
      </c>
      <c r="K1399">
        <f>VLOOKUP($A1399,'Hospitalisation Details'!$A:$K,6,FALSE)</f>
        <v>7642.05</v>
      </c>
      <c r="L1399" t="str">
        <f>VLOOKUP($A1399,'Hospitalisation Details'!$A:$K,7,FALSE)</f>
        <v>tier - 2</v>
      </c>
      <c r="M1399" t="str">
        <f>VLOOKUP($A1399,'Hospitalisation Details'!$A:$K,8,FALSE)</f>
        <v>tier - 2</v>
      </c>
      <c r="N1399" t="str">
        <f>VLOOKUP($A1399,'Hospitalisation Details'!$A:$K,9,FALSE)</f>
        <v>R1026</v>
      </c>
      <c r="O1399">
        <f>VLOOKUP($A1399,'Hospitalisation Details'!$A:$K,10,FALSE)</f>
        <v>36326</v>
      </c>
      <c r="P1399">
        <f>VLOOKUP($A1399,'Hospitalisation Details'!$A:$K,11,FALSE)</f>
        <v>23</v>
      </c>
      <c r="Q1399" t="str">
        <f>VLOOKUP($A1399,'Customer Names'!$A:$E,4,FALSE)</f>
        <v xml:space="preserve"> Robyn</v>
      </c>
    </row>
    <row r="1400" spans="1:17" x14ac:dyDescent="0.25">
      <c r="A1400" s="26" t="s">
        <v>972</v>
      </c>
      <c r="B1400" s="47">
        <f>VLOOKUP($A1400,'Medical Examinations'!$A:$J,2,FALSE)</f>
        <v>29.48</v>
      </c>
      <c r="C1400" s="47">
        <f>VLOOKUP($A1400,'Medical Examinations'!$A:$J,3,FALSE)</f>
        <v>4.91</v>
      </c>
      <c r="D1400" s="26" t="str">
        <f>VLOOKUP($A1400,'Medical Examinations'!$A:$J,4,FALSE)</f>
        <v>No</v>
      </c>
      <c r="E1400" s="26" t="str">
        <f>VLOOKUP($A1400,'Medical Examinations'!$A:$J,5,FALSE)</f>
        <v>No</v>
      </c>
      <c r="F1400" s="26" t="str">
        <f>VLOOKUP($A1400,'Medical Examinations'!$A:$J,6,FALSE)</f>
        <v>No</v>
      </c>
      <c r="G1400" s="26">
        <f>VLOOKUP($A1400,'Medical Examinations'!$A:$J,7,FALSE)</f>
        <v>0</v>
      </c>
      <c r="H1400" s="26" t="str">
        <f>VLOOKUP($A1400,'Medical Examinations'!$A:$J,8,FALSE)</f>
        <v>No</v>
      </c>
      <c r="I1400" s="26" t="str">
        <f>VLOOKUP($A1400,'Medical Examinations'!$A:$J,9,FALSE)</f>
        <v>Overweight</v>
      </c>
      <c r="J1400" s="26" t="str">
        <f>VLOOKUP($A1400,'Medical Examinations'!$A:$J,10,FALSE)</f>
        <v>Normal</v>
      </c>
      <c r="K1400">
        <f>VLOOKUP($A1400,'Hospitalisation Details'!$A:$K,6,FALSE)</f>
        <v>7640.31</v>
      </c>
      <c r="L1400" t="str">
        <f>VLOOKUP($A1400,'Hospitalisation Details'!$A:$K,7,FALSE)</f>
        <v>tier - 2</v>
      </c>
      <c r="M1400" t="str">
        <f>VLOOKUP($A1400,'Hospitalisation Details'!$A:$K,8,FALSE)</f>
        <v>tier - 1</v>
      </c>
      <c r="N1400" t="str">
        <f>VLOOKUP($A1400,'Hospitalisation Details'!$A:$K,9,FALSE)</f>
        <v>R1013</v>
      </c>
      <c r="O1400">
        <f>VLOOKUP($A1400,'Hospitalisation Details'!$A:$K,10,FALSE)</f>
        <v>29426</v>
      </c>
      <c r="P1400">
        <f>VLOOKUP($A1400,'Hospitalisation Details'!$A:$K,11,FALSE)</f>
        <v>42</v>
      </c>
      <c r="Q1400" t="str">
        <f>VLOOKUP($A1400,'Customer Names'!$A:$E,4,FALSE)</f>
        <v xml:space="preserve"> Ashley</v>
      </c>
    </row>
    <row r="1401" spans="1:17" x14ac:dyDescent="0.25">
      <c r="A1401" s="23" t="s">
        <v>971</v>
      </c>
      <c r="B1401" s="48">
        <f>VLOOKUP($A1401,'Medical Examinations'!$A:$J,2,FALSE)</f>
        <v>33.155000000000001</v>
      </c>
      <c r="C1401" s="48">
        <f>VLOOKUP($A1401,'Medical Examinations'!$A:$J,3,FALSE)</f>
        <v>5.07</v>
      </c>
      <c r="D1401" s="23" t="str">
        <f>VLOOKUP($A1401,'Medical Examinations'!$A:$J,4,FALSE)</f>
        <v>No</v>
      </c>
      <c r="E1401" s="23" t="str">
        <f>VLOOKUP($A1401,'Medical Examinations'!$A:$J,5,FALSE)</f>
        <v>No</v>
      </c>
      <c r="F1401" s="23" t="str">
        <f>VLOOKUP($A1401,'Medical Examinations'!$A:$J,6,FALSE)</f>
        <v>No</v>
      </c>
      <c r="G1401" s="23">
        <f>VLOOKUP($A1401,'Medical Examinations'!$A:$J,7,FALSE)</f>
        <v>0</v>
      </c>
      <c r="H1401" s="23" t="str">
        <f>VLOOKUP($A1401,'Medical Examinations'!$A:$J,8,FALSE)</f>
        <v>No</v>
      </c>
      <c r="I1401" s="23" t="str">
        <f>VLOOKUP($A1401,'Medical Examinations'!$A:$J,9,FALSE)</f>
        <v>Obesity</v>
      </c>
      <c r="J1401" s="23" t="str">
        <f>VLOOKUP($A1401,'Medical Examinations'!$A:$J,10,FALSE)</f>
        <v>Normal</v>
      </c>
      <c r="K1401">
        <f>VLOOKUP($A1401,'Hospitalisation Details'!$A:$K,6,FALSE)</f>
        <v>7639.42</v>
      </c>
      <c r="L1401" t="str">
        <f>VLOOKUP($A1401,'Hospitalisation Details'!$A:$K,7,FALSE)</f>
        <v>tier - 2</v>
      </c>
      <c r="M1401" t="str">
        <f>VLOOKUP($A1401,'Hospitalisation Details'!$A:$K,8,FALSE)</f>
        <v>tier - 2</v>
      </c>
      <c r="N1401" t="str">
        <f>VLOOKUP($A1401,'Hospitalisation Details'!$A:$K,9,FALSE)</f>
        <v>R1024</v>
      </c>
      <c r="O1401">
        <f>VLOOKUP($A1401,'Hospitalisation Details'!$A:$K,10,FALSE)</f>
        <v>29392</v>
      </c>
      <c r="P1401">
        <f>VLOOKUP($A1401,'Hospitalisation Details'!$A:$K,11,FALSE)</f>
        <v>42</v>
      </c>
      <c r="Q1401" t="str">
        <f>VLOOKUP($A1401,'Customer Names'!$A:$E,4,FALSE)</f>
        <v xml:space="preserve"> Dana</v>
      </c>
    </row>
    <row r="1402" spans="1:17" x14ac:dyDescent="0.25">
      <c r="A1402" s="26" t="s">
        <v>970</v>
      </c>
      <c r="B1402" s="47">
        <f>VLOOKUP($A1402,'Medical Examinations'!$A:$J,2,FALSE)</f>
        <v>42.85</v>
      </c>
      <c r="C1402" s="47">
        <f>VLOOKUP($A1402,'Medical Examinations'!$A:$J,3,FALSE)</f>
        <v>5.81</v>
      </c>
      <c r="D1402" s="26" t="str">
        <f>VLOOKUP($A1402,'Medical Examinations'!$A:$J,4,FALSE)</f>
        <v>yes</v>
      </c>
      <c r="E1402" s="26" t="str">
        <f>VLOOKUP($A1402,'Medical Examinations'!$A:$J,5,FALSE)</f>
        <v>No</v>
      </c>
      <c r="F1402" s="26" t="str">
        <f>VLOOKUP($A1402,'Medical Examinations'!$A:$J,6,FALSE)</f>
        <v>No</v>
      </c>
      <c r="G1402" s="26">
        <f>VLOOKUP($A1402,'Medical Examinations'!$A:$J,7,FALSE)</f>
        <v>0</v>
      </c>
      <c r="H1402" s="26" t="str">
        <f>VLOOKUP($A1402,'Medical Examinations'!$A:$J,8,FALSE)</f>
        <v>No</v>
      </c>
      <c r="I1402" s="26" t="str">
        <f>VLOOKUP($A1402,'Medical Examinations'!$A:$J,9,FALSE)</f>
        <v>Obesity</v>
      </c>
      <c r="J1402" s="26" t="str">
        <f>VLOOKUP($A1402,'Medical Examinations'!$A:$J,10,FALSE)</f>
        <v>Prediabetes</v>
      </c>
      <c r="K1402">
        <f>VLOOKUP($A1402,'Hospitalisation Details'!$A:$K,6,FALSE)</f>
        <v>7636.92</v>
      </c>
      <c r="L1402" t="str">
        <f>VLOOKUP($A1402,'Hospitalisation Details'!$A:$K,7,FALSE)</f>
        <v>tier - 2</v>
      </c>
      <c r="M1402" t="str">
        <f>VLOOKUP($A1402,'Hospitalisation Details'!$A:$K,8,FALSE)</f>
        <v>tier - 3</v>
      </c>
      <c r="N1402" t="str">
        <f>VLOOKUP($A1402,'Hospitalisation Details'!$A:$K,9,FALSE)</f>
        <v>R1012</v>
      </c>
      <c r="O1402">
        <f>VLOOKUP($A1402,'Hospitalisation Details'!$A:$K,10,FALSE)</f>
        <v>37238</v>
      </c>
      <c r="P1402">
        <f>VLOOKUP($A1402,'Hospitalisation Details'!$A:$K,11,FALSE)</f>
        <v>21</v>
      </c>
      <c r="Q1402" t="str">
        <f>VLOOKUP($A1402,'Customer Names'!$A:$E,4,FALSE)</f>
        <v xml:space="preserve"> Jessica F.</v>
      </c>
    </row>
    <row r="1403" spans="1:17" x14ac:dyDescent="0.25">
      <c r="A1403" s="23" t="s">
        <v>969</v>
      </c>
      <c r="B1403" s="48">
        <f>VLOOKUP($A1403,'Medical Examinations'!$A:$J,2,FALSE)</f>
        <v>32.340000000000003</v>
      </c>
      <c r="C1403" s="48">
        <f>VLOOKUP($A1403,'Medical Examinations'!$A:$J,3,FALSE)</f>
        <v>11.2</v>
      </c>
      <c r="D1403" s="23" t="str">
        <f>VLOOKUP($A1403,'Medical Examinations'!$A:$J,4,FALSE)</f>
        <v>No</v>
      </c>
      <c r="E1403" s="23" t="str">
        <f>VLOOKUP($A1403,'Medical Examinations'!$A:$J,5,FALSE)</f>
        <v>No</v>
      </c>
      <c r="F1403" s="23" t="str">
        <f>VLOOKUP($A1403,'Medical Examinations'!$A:$J,6,FALSE)</f>
        <v>No</v>
      </c>
      <c r="G1403" s="23">
        <f>VLOOKUP($A1403,'Medical Examinations'!$A:$J,7,FALSE)</f>
        <v>0</v>
      </c>
      <c r="H1403" s="23" t="str">
        <f>VLOOKUP($A1403,'Medical Examinations'!$A:$J,8,FALSE)</f>
        <v>No</v>
      </c>
      <c r="I1403" s="23" t="str">
        <f>VLOOKUP($A1403,'Medical Examinations'!$A:$J,9,FALSE)</f>
        <v>Obesity</v>
      </c>
      <c r="J1403" s="23" t="str">
        <f>VLOOKUP($A1403,'Medical Examinations'!$A:$J,10,FALSE)</f>
        <v>Diabetes</v>
      </c>
      <c r="K1403">
        <f>VLOOKUP($A1403,'Hospitalisation Details'!$A:$K,6,FALSE)</f>
        <v>7633.72</v>
      </c>
      <c r="L1403" t="str">
        <f>VLOOKUP($A1403,'Hospitalisation Details'!$A:$K,7,FALSE)</f>
        <v>tier - 2</v>
      </c>
      <c r="M1403" t="str">
        <f>VLOOKUP($A1403,'Hospitalisation Details'!$A:$K,8,FALSE)</f>
        <v>tier - 1</v>
      </c>
      <c r="N1403" t="str">
        <f>VLOOKUP($A1403,'Hospitalisation Details'!$A:$K,9,FALSE)</f>
        <v>R1013</v>
      </c>
      <c r="O1403">
        <f>VLOOKUP($A1403,'Hospitalisation Details'!$A:$K,10,FALSE)</f>
        <v>28726</v>
      </c>
      <c r="P1403">
        <f>VLOOKUP($A1403,'Hospitalisation Details'!$A:$K,11,FALSE)</f>
        <v>44</v>
      </c>
      <c r="Q1403" t="str">
        <f>VLOOKUP($A1403,'Customer Names'!$A:$E,4,FALSE)</f>
        <v xml:space="preserve"> Lindsey</v>
      </c>
    </row>
    <row r="1404" spans="1:17" x14ac:dyDescent="0.25">
      <c r="A1404" s="26" t="s">
        <v>968</v>
      </c>
      <c r="B1404" s="47">
        <f>VLOOKUP($A1404,'Medical Examinations'!$A:$J,2,FALSE)</f>
        <v>27.5</v>
      </c>
      <c r="C1404" s="47">
        <f>VLOOKUP($A1404,'Medical Examinations'!$A:$J,3,FALSE)</f>
        <v>10.75</v>
      </c>
      <c r="D1404" s="26" t="str">
        <f>VLOOKUP($A1404,'Medical Examinations'!$A:$J,4,FALSE)</f>
        <v>No</v>
      </c>
      <c r="E1404" s="26" t="str">
        <f>VLOOKUP($A1404,'Medical Examinations'!$A:$J,5,FALSE)</f>
        <v>No</v>
      </c>
      <c r="F1404" s="26" t="str">
        <f>VLOOKUP($A1404,'Medical Examinations'!$A:$J,6,FALSE)</f>
        <v>No</v>
      </c>
      <c r="G1404" s="26">
        <f>VLOOKUP($A1404,'Medical Examinations'!$A:$J,7,FALSE)</f>
        <v>0</v>
      </c>
      <c r="H1404" s="26" t="str">
        <f>VLOOKUP($A1404,'Medical Examinations'!$A:$J,8,FALSE)</f>
        <v>No</v>
      </c>
      <c r="I1404" s="26" t="str">
        <f>VLOOKUP($A1404,'Medical Examinations'!$A:$J,9,FALSE)</f>
        <v>Overweight</v>
      </c>
      <c r="J1404" s="26" t="str">
        <f>VLOOKUP($A1404,'Medical Examinations'!$A:$J,10,FALSE)</f>
        <v>Diabetes</v>
      </c>
      <c r="K1404">
        <f>VLOOKUP($A1404,'Hospitalisation Details'!$A:$K,6,FALSE)</f>
        <v>7626.99</v>
      </c>
      <c r="L1404" t="str">
        <f>VLOOKUP($A1404,'Hospitalisation Details'!$A:$K,7,FALSE)</f>
        <v>tier - 2</v>
      </c>
      <c r="M1404" t="str">
        <f>VLOOKUP($A1404,'Hospitalisation Details'!$A:$K,8,FALSE)</f>
        <v>tier - 2</v>
      </c>
      <c r="N1404" t="str">
        <f>VLOOKUP($A1404,'Hospitalisation Details'!$A:$K,9,FALSE)</f>
        <v>R1011</v>
      </c>
      <c r="O1404">
        <f>VLOOKUP($A1404,'Hospitalisation Details'!$A:$K,10,FALSE)</f>
        <v>28823</v>
      </c>
      <c r="P1404">
        <f>VLOOKUP($A1404,'Hospitalisation Details'!$A:$K,11,FALSE)</f>
        <v>44</v>
      </c>
      <c r="Q1404" t="str">
        <f>VLOOKUP($A1404,'Customer Names'!$A:$E,4,FALSE)</f>
        <v xml:space="preserve"> Kelly A</v>
      </c>
    </row>
    <row r="1405" spans="1:17" x14ac:dyDescent="0.25">
      <c r="A1405" s="23" t="s">
        <v>967</v>
      </c>
      <c r="B1405" s="48">
        <f>VLOOKUP($A1405,'Medical Examinations'!$A:$J,2,FALSE)</f>
        <v>25.8</v>
      </c>
      <c r="C1405" s="48">
        <f>VLOOKUP($A1405,'Medical Examinations'!$A:$J,3,FALSE)</f>
        <v>7.8</v>
      </c>
      <c r="D1405" s="23" t="str">
        <f>VLOOKUP($A1405,'Medical Examinations'!$A:$J,4,FALSE)</f>
        <v>No</v>
      </c>
      <c r="E1405" s="23" t="str">
        <f>VLOOKUP($A1405,'Medical Examinations'!$A:$J,5,FALSE)</f>
        <v>No</v>
      </c>
      <c r="F1405" s="23" t="str">
        <f>VLOOKUP($A1405,'Medical Examinations'!$A:$J,6,FALSE)</f>
        <v>No</v>
      </c>
      <c r="G1405" s="23">
        <f>VLOOKUP($A1405,'Medical Examinations'!$A:$J,7,FALSE)</f>
        <v>0</v>
      </c>
      <c r="H1405" s="23" t="str">
        <f>VLOOKUP($A1405,'Medical Examinations'!$A:$J,8,FALSE)</f>
        <v>No</v>
      </c>
      <c r="I1405" s="23" t="str">
        <f>VLOOKUP($A1405,'Medical Examinations'!$A:$J,9,FALSE)</f>
        <v>Overweight</v>
      </c>
      <c r="J1405" s="23" t="str">
        <f>VLOOKUP($A1405,'Medical Examinations'!$A:$J,10,FALSE)</f>
        <v>Diabetes</v>
      </c>
      <c r="K1405">
        <f>VLOOKUP($A1405,'Hospitalisation Details'!$A:$K,6,FALSE)</f>
        <v>7624.63</v>
      </c>
      <c r="L1405" t="str">
        <f>VLOOKUP($A1405,'Hospitalisation Details'!$A:$K,7,FALSE)</f>
        <v>tier - 2</v>
      </c>
      <c r="M1405" t="str">
        <f>VLOOKUP($A1405,'Hospitalisation Details'!$A:$K,8,FALSE)</f>
        <v>tier - 1</v>
      </c>
      <c r="N1405" t="str">
        <f>VLOOKUP($A1405,'Hospitalisation Details'!$A:$K,9,FALSE)</f>
        <v>R1011</v>
      </c>
      <c r="O1405">
        <f>VLOOKUP($A1405,'Hospitalisation Details'!$A:$K,10,FALSE)</f>
        <v>28800</v>
      </c>
      <c r="P1405">
        <f>VLOOKUP($A1405,'Hospitalisation Details'!$A:$K,11,FALSE)</f>
        <v>44</v>
      </c>
      <c r="Q1405" t="str">
        <f>VLOOKUP($A1405,'Customer Names'!$A:$E,4,FALSE)</f>
        <v xml:space="preserve"> Brooke E</v>
      </c>
    </row>
    <row r="1406" spans="1:17" x14ac:dyDescent="0.25">
      <c r="A1406" s="26" t="s">
        <v>966</v>
      </c>
      <c r="B1406" s="47">
        <f>VLOOKUP($A1406,'Medical Examinations'!$A:$J,2,FALSE)</f>
        <v>25</v>
      </c>
      <c r="C1406" s="47">
        <f>VLOOKUP($A1406,'Medical Examinations'!$A:$J,3,FALSE)</f>
        <v>7.04</v>
      </c>
      <c r="D1406" s="26" t="str">
        <f>VLOOKUP($A1406,'Medical Examinations'!$A:$J,4,FALSE)</f>
        <v>No</v>
      </c>
      <c r="E1406" s="26" t="str">
        <f>VLOOKUP($A1406,'Medical Examinations'!$A:$J,5,FALSE)</f>
        <v>No</v>
      </c>
      <c r="F1406" s="26" t="str">
        <f>VLOOKUP($A1406,'Medical Examinations'!$A:$J,6,FALSE)</f>
        <v>No</v>
      </c>
      <c r="G1406" s="26">
        <f>VLOOKUP($A1406,'Medical Examinations'!$A:$J,7,FALSE)</f>
        <v>0</v>
      </c>
      <c r="H1406" s="26" t="str">
        <f>VLOOKUP($A1406,'Medical Examinations'!$A:$J,8,FALSE)</f>
        <v>No</v>
      </c>
      <c r="I1406" s="26" t="str">
        <f>VLOOKUP($A1406,'Medical Examinations'!$A:$J,9,FALSE)</f>
        <v>Overweight</v>
      </c>
      <c r="J1406" s="26" t="str">
        <f>VLOOKUP($A1406,'Medical Examinations'!$A:$J,10,FALSE)</f>
        <v>Diabetes</v>
      </c>
      <c r="K1406">
        <f>VLOOKUP($A1406,'Hospitalisation Details'!$A:$K,6,FALSE)</f>
        <v>7623.52</v>
      </c>
      <c r="L1406" t="str">
        <f>VLOOKUP($A1406,'Hospitalisation Details'!$A:$K,7,FALSE)</f>
        <v>tier - 2</v>
      </c>
      <c r="M1406" t="str">
        <f>VLOOKUP($A1406,'Hospitalisation Details'!$A:$K,8,FALSE)</f>
        <v>tier - 1</v>
      </c>
      <c r="N1406" t="str">
        <f>VLOOKUP($A1406,'Hospitalisation Details'!$A:$K,9,FALSE)</f>
        <v>R1011</v>
      </c>
      <c r="O1406">
        <f>VLOOKUP($A1406,'Hospitalisation Details'!$A:$K,10,FALSE)</f>
        <v>28822</v>
      </c>
      <c r="P1406">
        <f>VLOOKUP($A1406,'Hospitalisation Details'!$A:$K,11,FALSE)</f>
        <v>44</v>
      </c>
      <c r="Q1406" t="str">
        <f>VLOOKUP($A1406,'Customer Names'!$A:$E,4,FALSE)</f>
        <v xml:space="preserve"> Katelyn E.</v>
      </c>
    </row>
    <row r="1407" spans="1:17" x14ac:dyDescent="0.25">
      <c r="A1407" s="23" t="s">
        <v>965</v>
      </c>
      <c r="B1407" s="48">
        <f>VLOOKUP($A1407,'Medical Examinations'!$A:$J,2,FALSE)</f>
        <v>41.2</v>
      </c>
      <c r="C1407" s="48">
        <f>VLOOKUP($A1407,'Medical Examinations'!$A:$J,3,FALSE)</f>
        <v>4.18</v>
      </c>
      <c r="D1407" s="23" t="str">
        <f>VLOOKUP($A1407,'Medical Examinations'!$A:$J,4,FALSE)</f>
        <v>yes</v>
      </c>
      <c r="E1407" s="23" t="str">
        <f>VLOOKUP($A1407,'Medical Examinations'!$A:$J,5,FALSE)</f>
        <v>No</v>
      </c>
      <c r="F1407" s="23" t="str">
        <f>VLOOKUP($A1407,'Medical Examinations'!$A:$J,6,FALSE)</f>
        <v>No</v>
      </c>
      <c r="G1407" s="23">
        <f>VLOOKUP($A1407,'Medical Examinations'!$A:$J,7,FALSE)</f>
        <v>0</v>
      </c>
      <c r="H1407" s="23" t="str">
        <f>VLOOKUP($A1407,'Medical Examinations'!$A:$J,8,FALSE)</f>
        <v>No</v>
      </c>
      <c r="I1407" s="23" t="str">
        <f>VLOOKUP($A1407,'Medical Examinations'!$A:$J,9,FALSE)</f>
        <v>Obesity</v>
      </c>
      <c r="J1407" s="23" t="str">
        <f>VLOOKUP($A1407,'Medical Examinations'!$A:$J,10,FALSE)</f>
        <v>Normal</v>
      </c>
      <c r="K1407">
        <f>VLOOKUP($A1407,'Hospitalisation Details'!$A:$K,6,FALSE)</f>
        <v>7623.13</v>
      </c>
      <c r="L1407" t="str">
        <f>VLOOKUP($A1407,'Hospitalisation Details'!$A:$K,7,FALSE)</f>
        <v>tier - 2</v>
      </c>
      <c r="M1407" t="str">
        <f>VLOOKUP($A1407,'Hospitalisation Details'!$A:$K,8,FALSE)</f>
        <v>tier - 3</v>
      </c>
      <c r="N1407" t="str">
        <f>VLOOKUP($A1407,'Hospitalisation Details'!$A:$K,9,FALSE)</f>
        <v>R1011</v>
      </c>
      <c r="O1407">
        <f>VLOOKUP($A1407,'Hospitalisation Details'!$A:$K,10,FALSE)</f>
        <v>35325</v>
      </c>
      <c r="P1407">
        <f>VLOOKUP($A1407,'Hospitalisation Details'!$A:$K,11,FALSE)</f>
        <v>26</v>
      </c>
      <c r="Q1407" t="str">
        <f>VLOOKUP($A1407,'Customer Names'!$A:$E,4,FALSE)</f>
        <v xml:space="preserve"> Adam</v>
      </c>
    </row>
    <row r="1408" spans="1:17" x14ac:dyDescent="0.25">
      <c r="A1408" s="26" t="s">
        <v>964</v>
      </c>
      <c r="B1408" s="47">
        <f>VLOOKUP($A1408,'Medical Examinations'!$A:$J,2,FALSE)</f>
        <v>17.78</v>
      </c>
      <c r="C1408" s="47">
        <f>VLOOKUP($A1408,'Medical Examinations'!$A:$J,3,FALSE)</f>
        <v>8.19</v>
      </c>
      <c r="D1408" s="26" t="str">
        <f>VLOOKUP($A1408,'Medical Examinations'!$A:$J,4,FALSE)</f>
        <v>No</v>
      </c>
      <c r="E1408" s="26" t="str">
        <f>VLOOKUP($A1408,'Medical Examinations'!$A:$J,5,FALSE)</f>
        <v>No</v>
      </c>
      <c r="F1408" s="26" t="str">
        <f>VLOOKUP($A1408,'Medical Examinations'!$A:$J,6,FALSE)</f>
        <v>No</v>
      </c>
      <c r="G1408" s="26">
        <f>VLOOKUP($A1408,'Medical Examinations'!$A:$J,7,FALSE)</f>
        <v>0</v>
      </c>
      <c r="H1408" s="26" t="str">
        <f>VLOOKUP($A1408,'Medical Examinations'!$A:$J,8,FALSE)</f>
        <v>No</v>
      </c>
      <c r="I1408" s="26" t="str">
        <f>VLOOKUP($A1408,'Medical Examinations'!$A:$J,9,FALSE)</f>
        <v>Underweight</v>
      </c>
      <c r="J1408" s="26" t="str">
        <f>VLOOKUP($A1408,'Medical Examinations'!$A:$J,10,FALSE)</f>
        <v>Diabetes</v>
      </c>
      <c r="K1408">
        <f>VLOOKUP($A1408,'Hospitalisation Details'!$A:$K,6,FALSE)</f>
        <v>7609.6</v>
      </c>
      <c r="L1408" t="str">
        <f>VLOOKUP($A1408,'Hospitalisation Details'!$A:$K,7,FALSE)</f>
        <v>tier - 3</v>
      </c>
      <c r="M1408" t="str">
        <f>VLOOKUP($A1408,'Hospitalisation Details'!$A:$K,8,FALSE)</f>
        <v>tier - 2</v>
      </c>
      <c r="N1408" t="str">
        <f>VLOOKUP($A1408,'Hospitalisation Details'!$A:$K,9,FALSE)</f>
        <v>R1012</v>
      </c>
      <c r="O1408">
        <f>VLOOKUP($A1408,'Hospitalisation Details'!$A:$K,10,FALSE)</f>
        <v>25022</v>
      </c>
      <c r="P1408">
        <f>VLOOKUP($A1408,'Hospitalisation Details'!$A:$K,11,FALSE)</f>
        <v>54</v>
      </c>
      <c r="Q1408" t="str">
        <f>VLOOKUP($A1408,'Customer Names'!$A:$E,4,FALSE)</f>
        <v xml:space="preserve"> Dana</v>
      </c>
    </row>
    <row r="1409" spans="1:17" x14ac:dyDescent="0.25">
      <c r="A1409" s="23" t="s">
        <v>963</v>
      </c>
      <c r="B1409" s="48">
        <f>VLOOKUP($A1409,'Medical Examinations'!$A:$J,2,FALSE)</f>
        <v>40.119999999999997</v>
      </c>
      <c r="C1409" s="48">
        <f>VLOOKUP($A1409,'Medical Examinations'!$A:$J,3,FALSE)</f>
        <v>6.22</v>
      </c>
      <c r="D1409" s="23" t="str">
        <f>VLOOKUP($A1409,'Medical Examinations'!$A:$J,4,FALSE)</f>
        <v>yes</v>
      </c>
      <c r="E1409" s="23" t="str">
        <f>VLOOKUP($A1409,'Medical Examinations'!$A:$J,5,FALSE)</f>
        <v>No</v>
      </c>
      <c r="F1409" s="23" t="str">
        <f>VLOOKUP($A1409,'Medical Examinations'!$A:$J,6,FALSE)</f>
        <v>Yes</v>
      </c>
      <c r="G1409" s="23">
        <f>VLOOKUP($A1409,'Medical Examinations'!$A:$J,7,FALSE)</f>
        <v>1</v>
      </c>
      <c r="H1409" s="23" t="str">
        <f>VLOOKUP($A1409,'Medical Examinations'!$A:$J,8,FALSE)</f>
        <v>No</v>
      </c>
      <c r="I1409" s="23" t="str">
        <f>VLOOKUP($A1409,'Medical Examinations'!$A:$J,9,FALSE)</f>
        <v>Obesity</v>
      </c>
      <c r="J1409" s="23" t="str">
        <f>VLOOKUP($A1409,'Medical Examinations'!$A:$J,10,FALSE)</f>
        <v>Prediabetes</v>
      </c>
      <c r="K1409">
        <f>VLOOKUP($A1409,'Hospitalisation Details'!$A:$K,6,FALSE)</f>
        <v>7607.03</v>
      </c>
      <c r="L1409" t="str">
        <f>VLOOKUP($A1409,'Hospitalisation Details'!$A:$K,7,FALSE)</f>
        <v>tier - 2</v>
      </c>
      <c r="M1409" t="str">
        <f>VLOOKUP($A1409,'Hospitalisation Details'!$A:$K,8,FALSE)</f>
        <v>tier - 2</v>
      </c>
      <c r="N1409" t="str">
        <f>VLOOKUP($A1409,'Hospitalisation Details'!$A:$K,9,FALSE)</f>
        <v>R1012</v>
      </c>
      <c r="O1409">
        <f>VLOOKUP($A1409,'Hospitalisation Details'!$A:$K,10,FALSE)</f>
        <v>35703</v>
      </c>
      <c r="P1409">
        <f>VLOOKUP($A1409,'Hospitalisation Details'!$A:$K,11,FALSE)</f>
        <v>25</v>
      </c>
      <c r="Q1409" t="str">
        <f>VLOOKUP($A1409,'Customer Names'!$A:$E,4,FALSE)</f>
        <v xml:space="preserve"> Eric W</v>
      </c>
    </row>
    <row r="1410" spans="1:17" x14ac:dyDescent="0.25">
      <c r="A1410" s="26" t="s">
        <v>962</v>
      </c>
      <c r="B1410" s="47">
        <f>VLOOKUP($A1410,'Medical Examinations'!$A:$J,2,FALSE)</f>
        <v>19.350000000000001</v>
      </c>
      <c r="C1410" s="47">
        <f>VLOOKUP($A1410,'Medical Examinations'!$A:$J,3,FALSE)</f>
        <v>8.2200000000000006</v>
      </c>
      <c r="D1410" s="26" t="str">
        <f>VLOOKUP($A1410,'Medical Examinations'!$A:$J,4,FALSE)</f>
        <v>yes</v>
      </c>
      <c r="E1410" s="26" t="str">
        <f>VLOOKUP($A1410,'Medical Examinations'!$A:$J,5,FALSE)</f>
        <v>No</v>
      </c>
      <c r="F1410" s="26" t="str">
        <f>VLOOKUP($A1410,'Medical Examinations'!$A:$J,6,FALSE)</f>
        <v>No</v>
      </c>
      <c r="G1410" s="26">
        <f>VLOOKUP($A1410,'Medical Examinations'!$A:$J,7,FALSE)</f>
        <v>0</v>
      </c>
      <c r="H1410" s="26" t="str">
        <f>VLOOKUP($A1410,'Medical Examinations'!$A:$J,8,FALSE)</f>
        <v>No</v>
      </c>
      <c r="I1410" s="26" t="str">
        <f>VLOOKUP($A1410,'Medical Examinations'!$A:$J,9,FALSE)</f>
        <v>Normal Weight</v>
      </c>
      <c r="J1410" s="26" t="str">
        <f>VLOOKUP($A1410,'Medical Examinations'!$A:$J,10,FALSE)</f>
        <v>Diabetes</v>
      </c>
      <c r="K1410">
        <f>VLOOKUP($A1410,'Hospitalisation Details'!$A:$K,6,FALSE)</f>
        <v>7585.62</v>
      </c>
      <c r="L1410" t="str">
        <f>VLOOKUP($A1410,'Hospitalisation Details'!$A:$K,7,FALSE)</f>
        <v>tier - 3</v>
      </c>
      <c r="M1410" t="str">
        <f>VLOOKUP($A1410,'Hospitalisation Details'!$A:$K,8,FALSE)</f>
        <v>tier - 2</v>
      </c>
      <c r="N1410" t="str">
        <f>VLOOKUP($A1410,'Hospitalisation Details'!$A:$K,9,FALSE)</f>
        <v>R1013</v>
      </c>
      <c r="O1410">
        <f>VLOOKUP($A1410,'Hospitalisation Details'!$A:$K,10,FALSE)</f>
        <v>24670</v>
      </c>
      <c r="P1410">
        <f>VLOOKUP($A1410,'Hospitalisation Details'!$A:$K,11,FALSE)</f>
        <v>55</v>
      </c>
      <c r="Q1410" t="str">
        <f>VLOOKUP($A1410,'Customer Names'!$A:$E,4,FALSE)</f>
        <v xml:space="preserve"> Matthew D</v>
      </c>
    </row>
    <row r="1411" spans="1:17" x14ac:dyDescent="0.25">
      <c r="A1411" s="23" t="s">
        <v>961</v>
      </c>
      <c r="B1411" s="48">
        <f>VLOOKUP($A1411,'Medical Examinations'!$A:$J,2,FALSE)</f>
        <v>36.69</v>
      </c>
      <c r="C1411" s="48">
        <f>VLOOKUP($A1411,'Medical Examinations'!$A:$J,3,FALSE)</f>
        <v>6.15</v>
      </c>
      <c r="D1411" s="23" t="str">
        <f>VLOOKUP($A1411,'Medical Examinations'!$A:$J,4,FALSE)</f>
        <v>No</v>
      </c>
      <c r="E1411" s="23" t="str">
        <f>VLOOKUP($A1411,'Medical Examinations'!$A:$J,5,FALSE)</f>
        <v>No</v>
      </c>
      <c r="F1411" s="23" t="str">
        <f>VLOOKUP($A1411,'Medical Examinations'!$A:$J,6,FALSE)</f>
        <v>No</v>
      </c>
      <c r="G1411" s="23">
        <f>VLOOKUP($A1411,'Medical Examinations'!$A:$J,7,FALSE)</f>
        <v>0</v>
      </c>
      <c r="H1411" s="23" t="str">
        <f>VLOOKUP($A1411,'Medical Examinations'!$A:$J,8,FALSE)</f>
        <v>No</v>
      </c>
      <c r="I1411" s="23" t="str">
        <f>VLOOKUP($A1411,'Medical Examinations'!$A:$J,9,FALSE)</f>
        <v>Obesity</v>
      </c>
      <c r="J1411" s="23" t="str">
        <f>VLOOKUP($A1411,'Medical Examinations'!$A:$J,10,FALSE)</f>
        <v>Prediabetes</v>
      </c>
      <c r="K1411">
        <f>VLOOKUP($A1411,'Hospitalisation Details'!$A:$K,6,FALSE)</f>
        <v>7567.13</v>
      </c>
      <c r="L1411" t="str">
        <f>VLOOKUP($A1411,'Hospitalisation Details'!$A:$K,7,FALSE)</f>
        <v>tier - 2</v>
      </c>
      <c r="M1411" t="str">
        <f>VLOOKUP($A1411,'Hospitalisation Details'!$A:$K,8,FALSE)</f>
        <v>tier - 2</v>
      </c>
      <c r="N1411" t="str">
        <f>VLOOKUP($A1411,'Hospitalisation Details'!$A:$K,9,FALSE)</f>
        <v>R1021</v>
      </c>
      <c r="O1411">
        <f>VLOOKUP($A1411,'Hospitalisation Details'!$A:$K,10,FALSE)</f>
        <v>34560</v>
      </c>
      <c r="P1411">
        <f>VLOOKUP($A1411,'Hospitalisation Details'!$A:$K,11,FALSE)</f>
        <v>28</v>
      </c>
      <c r="Q1411" t="str">
        <f>VLOOKUP($A1411,'Customer Names'!$A:$E,4,FALSE)</f>
        <v xml:space="preserve"> Eoghan</v>
      </c>
    </row>
    <row r="1412" spans="1:17" x14ac:dyDescent="0.25">
      <c r="A1412" s="26" t="s">
        <v>960</v>
      </c>
      <c r="B1412" s="47">
        <f>VLOOKUP($A1412,'Medical Examinations'!$A:$J,2,FALSE)</f>
        <v>28.51</v>
      </c>
      <c r="C1412" s="47">
        <f>VLOOKUP($A1412,'Medical Examinations'!$A:$J,3,FALSE)</f>
        <v>5.65</v>
      </c>
      <c r="D1412" s="26" t="str">
        <f>VLOOKUP($A1412,'Medical Examinations'!$A:$J,4,FALSE)</f>
        <v>yes</v>
      </c>
      <c r="E1412" s="26" t="str">
        <f>VLOOKUP($A1412,'Medical Examinations'!$A:$J,5,FALSE)</f>
        <v>No</v>
      </c>
      <c r="F1412" s="26" t="str">
        <f>VLOOKUP($A1412,'Medical Examinations'!$A:$J,6,FALSE)</f>
        <v>No</v>
      </c>
      <c r="G1412" s="26">
        <f>VLOOKUP($A1412,'Medical Examinations'!$A:$J,7,FALSE)</f>
        <v>1</v>
      </c>
      <c r="H1412" s="26" t="str">
        <f>VLOOKUP($A1412,'Medical Examinations'!$A:$J,8,FALSE)</f>
        <v>No</v>
      </c>
      <c r="I1412" s="26" t="str">
        <f>VLOOKUP($A1412,'Medical Examinations'!$A:$J,9,FALSE)</f>
        <v>Overweight</v>
      </c>
      <c r="J1412" s="26" t="str">
        <f>VLOOKUP($A1412,'Medical Examinations'!$A:$J,10,FALSE)</f>
        <v>Normal</v>
      </c>
      <c r="K1412">
        <f>VLOOKUP($A1412,'Hospitalisation Details'!$A:$K,6,FALSE)</f>
        <v>7538.52</v>
      </c>
      <c r="L1412" t="str">
        <f>VLOOKUP($A1412,'Hospitalisation Details'!$A:$K,7,FALSE)</f>
        <v>tier - 2</v>
      </c>
      <c r="M1412" t="str">
        <f>VLOOKUP($A1412,'Hospitalisation Details'!$A:$K,8,FALSE)</f>
        <v>tier - 2</v>
      </c>
      <c r="N1412" t="str">
        <f>VLOOKUP($A1412,'Hospitalisation Details'!$A:$K,9,FALSE)</f>
        <v>R1012</v>
      </c>
      <c r="O1412">
        <f>VLOOKUP($A1412,'Hospitalisation Details'!$A:$K,10,FALSE)</f>
        <v>32492</v>
      </c>
      <c r="P1412">
        <f>VLOOKUP($A1412,'Hospitalisation Details'!$A:$K,11,FALSE)</f>
        <v>34</v>
      </c>
      <c r="Q1412" t="str">
        <f>VLOOKUP($A1412,'Customer Names'!$A:$E,4,FALSE)</f>
        <v xml:space="preserve"> Pamela W</v>
      </c>
    </row>
    <row r="1413" spans="1:17" x14ac:dyDescent="0.25">
      <c r="A1413" s="23" t="s">
        <v>959</v>
      </c>
      <c r="B1413" s="48">
        <f>VLOOKUP($A1413,'Medical Examinations'!$A:$J,2,FALSE)</f>
        <v>30.21</v>
      </c>
      <c r="C1413" s="48">
        <f>VLOOKUP($A1413,'Medical Examinations'!$A:$J,3,FALSE)</f>
        <v>5.5</v>
      </c>
      <c r="D1413" s="23" t="str">
        <f>VLOOKUP($A1413,'Medical Examinations'!$A:$J,4,FALSE)</f>
        <v>No</v>
      </c>
      <c r="E1413" s="23" t="str">
        <f>VLOOKUP($A1413,'Medical Examinations'!$A:$J,5,FALSE)</f>
        <v>No</v>
      </c>
      <c r="F1413" s="23" t="str">
        <f>VLOOKUP($A1413,'Medical Examinations'!$A:$J,6,FALSE)</f>
        <v>No</v>
      </c>
      <c r="G1413" s="23">
        <f>VLOOKUP($A1413,'Medical Examinations'!$A:$J,7,FALSE)</f>
        <v>1</v>
      </c>
      <c r="H1413" s="23" t="str">
        <f>VLOOKUP($A1413,'Medical Examinations'!$A:$J,8,FALSE)</f>
        <v>No</v>
      </c>
      <c r="I1413" s="23" t="str">
        <f>VLOOKUP($A1413,'Medical Examinations'!$A:$J,9,FALSE)</f>
        <v>Obesity</v>
      </c>
      <c r="J1413" s="23" t="str">
        <f>VLOOKUP($A1413,'Medical Examinations'!$A:$J,10,FALSE)</f>
        <v>Normal</v>
      </c>
      <c r="K1413">
        <f>VLOOKUP($A1413,'Hospitalisation Details'!$A:$K,6,FALSE)</f>
        <v>7537.16</v>
      </c>
      <c r="L1413" t="str">
        <f>VLOOKUP($A1413,'Hospitalisation Details'!$A:$K,7,FALSE)</f>
        <v>tier - 2</v>
      </c>
      <c r="M1413" t="str">
        <f>VLOOKUP($A1413,'Hospitalisation Details'!$A:$K,8,FALSE)</f>
        <v>tier - 2</v>
      </c>
      <c r="N1413" t="str">
        <f>VLOOKUP($A1413,'Hospitalisation Details'!$A:$K,9,FALSE)</f>
        <v>R1012</v>
      </c>
      <c r="O1413">
        <f>VLOOKUP($A1413,'Hospitalisation Details'!$A:$K,10,FALSE)</f>
        <v>30916</v>
      </c>
      <c r="P1413">
        <f>VLOOKUP($A1413,'Hospitalisation Details'!$A:$K,11,FALSE)</f>
        <v>38</v>
      </c>
      <c r="Q1413" t="str">
        <f>VLOOKUP($A1413,'Customer Names'!$A:$E,4,FALSE)</f>
        <v xml:space="preserve"> Lindsey M.</v>
      </c>
    </row>
    <row r="1414" spans="1:17" x14ac:dyDescent="0.25">
      <c r="A1414" s="26" t="s">
        <v>958</v>
      </c>
      <c r="B1414" s="47">
        <f>VLOOKUP($A1414,'Medical Examinations'!$A:$J,2,FALSE)</f>
        <v>24.33</v>
      </c>
      <c r="C1414" s="47">
        <f>VLOOKUP($A1414,'Medical Examinations'!$A:$J,3,FALSE)</f>
        <v>8</v>
      </c>
      <c r="D1414" s="26" t="str">
        <f>VLOOKUP($A1414,'Medical Examinations'!$A:$J,4,FALSE)</f>
        <v>No</v>
      </c>
      <c r="E1414" s="26" t="str">
        <f>VLOOKUP($A1414,'Medical Examinations'!$A:$J,5,FALSE)</f>
        <v>No</v>
      </c>
      <c r="F1414" s="26" t="str">
        <f>VLOOKUP($A1414,'Medical Examinations'!$A:$J,6,FALSE)</f>
        <v>No</v>
      </c>
      <c r="G1414" s="26">
        <f>VLOOKUP($A1414,'Medical Examinations'!$A:$J,7,FALSE)</f>
        <v>0</v>
      </c>
      <c r="H1414" s="26" t="str">
        <f>VLOOKUP($A1414,'Medical Examinations'!$A:$J,8,FALSE)</f>
        <v>No</v>
      </c>
      <c r="I1414" s="26" t="str">
        <f>VLOOKUP($A1414,'Medical Examinations'!$A:$J,9,FALSE)</f>
        <v>Normal Weight</v>
      </c>
      <c r="J1414" s="26" t="str">
        <f>VLOOKUP($A1414,'Medical Examinations'!$A:$J,10,FALSE)</f>
        <v>Diabetes</v>
      </c>
      <c r="K1414">
        <f>VLOOKUP($A1414,'Hospitalisation Details'!$A:$K,6,FALSE)</f>
        <v>7531.7</v>
      </c>
      <c r="L1414" t="str">
        <f>VLOOKUP($A1414,'Hospitalisation Details'!$A:$K,7,FALSE)</f>
        <v>tier - 2</v>
      </c>
      <c r="M1414" t="str">
        <f>VLOOKUP($A1414,'Hospitalisation Details'!$A:$K,8,FALSE)</f>
        <v>tier - 1</v>
      </c>
      <c r="N1414" t="str">
        <f>VLOOKUP($A1414,'Hospitalisation Details'!$A:$K,9,FALSE)</f>
        <v>R1013</v>
      </c>
      <c r="O1414">
        <f>VLOOKUP($A1414,'Hospitalisation Details'!$A:$K,10,FALSE)</f>
        <v>28838</v>
      </c>
      <c r="P1414">
        <f>VLOOKUP($A1414,'Hospitalisation Details'!$A:$K,11,FALSE)</f>
        <v>44</v>
      </c>
      <c r="Q1414" t="str">
        <f>VLOOKUP($A1414,'Customer Names'!$A:$E,4,FALSE)</f>
        <v xml:space="preserve"> Kassie</v>
      </c>
    </row>
    <row r="1415" spans="1:17" x14ac:dyDescent="0.25">
      <c r="A1415" s="23" t="s">
        <v>957</v>
      </c>
      <c r="B1415" s="48">
        <f>VLOOKUP($A1415,'Medical Examinations'!$A:$J,2,FALSE)</f>
        <v>19.855</v>
      </c>
      <c r="C1415" s="48">
        <f>VLOOKUP($A1415,'Medical Examinations'!$A:$J,3,FALSE)</f>
        <v>5.71</v>
      </c>
      <c r="D1415" s="23" t="str">
        <f>VLOOKUP($A1415,'Medical Examinations'!$A:$J,4,FALSE)</f>
        <v>yes</v>
      </c>
      <c r="E1415" s="23" t="str">
        <f>VLOOKUP($A1415,'Medical Examinations'!$A:$J,5,FALSE)</f>
        <v>No</v>
      </c>
      <c r="F1415" s="23" t="str">
        <f>VLOOKUP($A1415,'Medical Examinations'!$A:$J,6,FALSE)</f>
        <v>No</v>
      </c>
      <c r="G1415" s="23">
        <f>VLOOKUP($A1415,'Medical Examinations'!$A:$J,7,FALSE)</f>
        <v>0</v>
      </c>
      <c r="H1415" s="23" t="str">
        <f>VLOOKUP($A1415,'Medical Examinations'!$A:$J,8,FALSE)</f>
        <v>No</v>
      </c>
      <c r="I1415" s="23" t="str">
        <f>VLOOKUP($A1415,'Medical Examinations'!$A:$J,9,FALSE)</f>
        <v>Normal Weight</v>
      </c>
      <c r="J1415" s="23" t="str">
        <f>VLOOKUP($A1415,'Medical Examinations'!$A:$J,10,FALSE)</f>
        <v>Prediabetes</v>
      </c>
      <c r="K1415">
        <f>VLOOKUP($A1415,'Hospitalisation Details'!$A:$K,6,FALSE)</f>
        <v>7526.71</v>
      </c>
      <c r="L1415" t="str">
        <f>VLOOKUP($A1415,'Hospitalisation Details'!$A:$K,7,FALSE)</f>
        <v>tier - 3</v>
      </c>
      <c r="M1415" t="str">
        <f>VLOOKUP($A1415,'Hospitalisation Details'!$A:$K,8,FALSE)</f>
        <v>tier - 1</v>
      </c>
      <c r="N1415" t="str">
        <f>VLOOKUP($A1415,'Hospitalisation Details'!$A:$K,9,FALSE)</f>
        <v>R1012</v>
      </c>
      <c r="O1415">
        <f>VLOOKUP($A1415,'Hospitalisation Details'!$A:$K,10,FALSE)</f>
        <v>28043</v>
      </c>
      <c r="P1415">
        <f>VLOOKUP($A1415,'Hospitalisation Details'!$A:$K,11,FALSE)</f>
        <v>46</v>
      </c>
      <c r="Q1415" t="str">
        <f>VLOOKUP($A1415,'Customer Names'!$A:$E,4,FALSE)</f>
        <v xml:space="preserve"> Matthew</v>
      </c>
    </row>
    <row r="1416" spans="1:17" x14ac:dyDescent="0.25">
      <c r="A1416" s="26" t="s">
        <v>956</v>
      </c>
      <c r="B1416" s="47">
        <f>VLOOKUP($A1416,'Medical Examinations'!$A:$J,2,FALSE)</f>
        <v>25.364999999999998</v>
      </c>
      <c r="C1416" s="47">
        <f>VLOOKUP($A1416,'Medical Examinations'!$A:$J,3,FALSE)</f>
        <v>11.71</v>
      </c>
      <c r="D1416" s="26" t="str">
        <f>VLOOKUP($A1416,'Medical Examinations'!$A:$J,4,FALSE)</f>
        <v>No</v>
      </c>
      <c r="E1416" s="26" t="str">
        <f>VLOOKUP($A1416,'Medical Examinations'!$A:$J,5,FALSE)</f>
        <v>No</v>
      </c>
      <c r="F1416" s="26" t="str">
        <f>VLOOKUP($A1416,'Medical Examinations'!$A:$J,6,FALSE)</f>
        <v>No</v>
      </c>
      <c r="G1416" s="26">
        <f>VLOOKUP($A1416,'Medical Examinations'!$A:$J,7,FALSE)</f>
        <v>0</v>
      </c>
      <c r="H1416" s="26" t="str">
        <f>VLOOKUP($A1416,'Medical Examinations'!$A:$J,8,FALSE)</f>
        <v>No</v>
      </c>
      <c r="I1416" s="26" t="str">
        <f>VLOOKUP($A1416,'Medical Examinations'!$A:$J,9,FALSE)</f>
        <v>Overweight</v>
      </c>
      <c r="J1416" s="26" t="str">
        <f>VLOOKUP($A1416,'Medical Examinations'!$A:$J,10,FALSE)</f>
        <v>Diabetes</v>
      </c>
      <c r="K1416">
        <f>VLOOKUP($A1416,'Hospitalisation Details'!$A:$K,6,FALSE)</f>
        <v>7518.03</v>
      </c>
      <c r="L1416" t="str">
        <f>VLOOKUP($A1416,'Hospitalisation Details'!$A:$K,7,FALSE)</f>
        <v>tier - 2</v>
      </c>
      <c r="M1416" t="str">
        <f>VLOOKUP($A1416,'Hospitalisation Details'!$A:$K,8,FALSE)</f>
        <v>tier - 3</v>
      </c>
      <c r="N1416" t="str">
        <f>VLOOKUP($A1416,'Hospitalisation Details'!$A:$K,9,FALSE)</f>
        <v>R1012</v>
      </c>
      <c r="O1416">
        <f>VLOOKUP($A1416,'Hospitalisation Details'!$A:$K,10,FALSE)</f>
        <v>28781</v>
      </c>
      <c r="P1416">
        <f>VLOOKUP($A1416,'Hospitalisation Details'!$A:$K,11,FALSE)</f>
        <v>44</v>
      </c>
      <c r="Q1416" t="str">
        <f>VLOOKUP($A1416,'Customer Names'!$A:$E,4,FALSE)</f>
        <v xml:space="preserve"> Ruben Dario</v>
      </c>
    </row>
    <row r="1417" spans="1:17" x14ac:dyDescent="0.25">
      <c r="A1417" s="23" t="s">
        <v>955</v>
      </c>
      <c r="B1417" s="48">
        <f>VLOOKUP($A1417,'Medical Examinations'!$A:$J,2,FALSE)</f>
        <v>29.6</v>
      </c>
      <c r="C1417" s="48">
        <f>VLOOKUP($A1417,'Medical Examinations'!$A:$J,3,FALSE)</f>
        <v>6.17</v>
      </c>
      <c r="D1417" s="23" t="str">
        <f>VLOOKUP($A1417,'Medical Examinations'!$A:$J,4,FALSE)</f>
        <v>yes</v>
      </c>
      <c r="E1417" s="23" t="str">
        <f>VLOOKUP($A1417,'Medical Examinations'!$A:$J,5,FALSE)</f>
        <v>No</v>
      </c>
      <c r="F1417" s="23" t="str">
        <f>VLOOKUP($A1417,'Medical Examinations'!$A:$J,6,FALSE)</f>
        <v>Yes</v>
      </c>
      <c r="G1417" s="23">
        <f>VLOOKUP($A1417,'Medical Examinations'!$A:$J,7,FALSE)</f>
        <v>1</v>
      </c>
      <c r="H1417" s="23" t="str">
        <f>VLOOKUP($A1417,'Medical Examinations'!$A:$J,8,FALSE)</f>
        <v>No</v>
      </c>
      <c r="I1417" s="23" t="str">
        <f>VLOOKUP($A1417,'Medical Examinations'!$A:$J,9,FALSE)</f>
        <v>Overweight</v>
      </c>
      <c r="J1417" s="23" t="str">
        <f>VLOOKUP($A1417,'Medical Examinations'!$A:$J,10,FALSE)</f>
        <v>Prediabetes</v>
      </c>
      <c r="K1417">
        <f>VLOOKUP($A1417,'Hospitalisation Details'!$A:$K,6,FALSE)</f>
        <v>7512.27</v>
      </c>
      <c r="L1417" t="str">
        <f>VLOOKUP($A1417,'Hospitalisation Details'!$A:$K,7,FALSE)</f>
        <v>tier - 3</v>
      </c>
      <c r="M1417" t="str">
        <f>VLOOKUP($A1417,'Hospitalisation Details'!$A:$K,8,FALSE)</f>
        <v>tier - 2</v>
      </c>
      <c r="N1417" t="str">
        <f>VLOOKUP($A1417,'Hospitalisation Details'!$A:$K,9,FALSE)</f>
        <v>R1011</v>
      </c>
      <c r="O1417">
        <f>VLOOKUP($A1417,'Hospitalisation Details'!$A:$K,10,FALSE)</f>
        <v>30507</v>
      </c>
      <c r="P1417">
        <f>VLOOKUP($A1417,'Hospitalisation Details'!$A:$K,11,FALSE)</f>
        <v>39</v>
      </c>
      <c r="Q1417" t="str">
        <f>VLOOKUP($A1417,'Customer Names'!$A:$E,4,FALSE)</f>
        <v xml:space="preserve"> Kevin</v>
      </c>
    </row>
    <row r="1418" spans="1:17" x14ac:dyDescent="0.25">
      <c r="A1418" s="26" t="s">
        <v>954</v>
      </c>
      <c r="B1418" s="47">
        <f>VLOOKUP($A1418,'Medical Examinations'!$A:$J,2,FALSE)</f>
        <v>39.43</v>
      </c>
      <c r="C1418" s="47">
        <f>VLOOKUP($A1418,'Medical Examinations'!$A:$J,3,FALSE)</f>
        <v>6.1</v>
      </c>
      <c r="D1418" s="26" t="str">
        <f>VLOOKUP($A1418,'Medical Examinations'!$A:$J,4,FALSE)</f>
        <v>yes</v>
      </c>
      <c r="E1418" s="26" t="str">
        <f>VLOOKUP($A1418,'Medical Examinations'!$A:$J,5,FALSE)</f>
        <v>No</v>
      </c>
      <c r="F1418" s="26" t="str">
        <f>VLOOKUP($A1418,'Medical Examinations'!$A:$J,6,FALSE)</f>
        <v>Yes</v>
      </c>
      <c r="G1418" s="26">
        <f>VLOOKUP($A1418,'Medical Examinations'!$A:$J,7,FALSE)</f>
        <v>1</v>
      </c>
      <c r="H1418" s="26" t="str">
        <f>VLOOKUP($A1418,'Medical Examinations'!$A:$J,8,FALSE)</f>
        <v>No</v>
      </c>
      <c r="I1418" s="26" t="str">
        <f>VLOOKUP($A1418,'Medical Examinations'!$A:$J,9,FALSE)</f>
        <v>Obesity</v>
      </c>
      <c r="J1418" s="26" t="str">
        <f>VLOOKUP($A1418,'Medical Examinations'!$A:$J,10,FALSE)</f>
        <v>Prediabetes</v>
      </c>
      <c r="K1418">
        <f>VLOOKUP($A1418,'Hospitalisation Details'!$A:$K,6,FALSE)</f>
        <v>7504.3</v>
      </c>
      <c r="L1418" t="str">
        <f>VLOOKUP($A1418,'Hospitalisation Details'!$A:$K,7,FALSE)</f>
        <v>tier - 2</v>
      </c>
      <c r="M1418" t="str">
        <f>VLOOKUP($A1418,'Hospitalisation Details'!$A:$K,8,FALSE)</f>
        <v>tier - 1</v>
      </c>
      <c r="N1418" t="str">
        <f>VLOOKUP($A1418,'Hospitalisation Details'!$A:$K,9,FALSE)</f>
        <v>R1012</v>
      </c>
      <c r="O1418">
        <f>VLOOKUP($A1418,'Hospitalisation Details'!$A:$K,10,FALSE)</f>
        <v>35731</v>
      </c>
      <c r="P1418">
        <f>VLOOKUP($A1418,'Hospitalisation Details'!$A:$K,11,FALSE)</f>
        <v>25</v>
      </c>
      <c r="Q1418" t="str">
        <f>VLOOKUP($A1418,'Customer Names'!$A:$E,4,FALSE)</f>
        <v xml:space="preserve"> Lindsay M</v>
      </c>
    </row>
    <row r="1419" spans="1:17" x14ac:dyDescent="0.25">
      <c r="A1419" s="23" t="s">
        <v>953</v>
      </c>
      <c r="B1419" s="48">
        <f>VLOOKUP($A1419,'Medical Examinations'!$A:$J,2,FALSE)</f>
        <v>27.34</v>
      </c>
      <c r="C1419" s="48">
        <f>VLOOKUP($A1419,'Medical Examinations'!$A:$J,3,FALSE)</f>
        <v>5.19</v>
      </c>
      <c r="D1419" s="23" t="str">
        <f>VLOOKUP($A1419,'Medical Examinations'!$A:$J,4,FALSE)</f>
        <v>yes</v>
      </c>
      <c r="E1419" s="23" t="str">
        <f>VLOOKUP($A1419,'Medical Examinations'!$A:$J,5,FALSE)</f>
        <v>No</v>
      </c>
      <c r="F1419" s="23" t="str">
        <f>VLOOKUP($A1419,'Medical Examinations'!$A:$J,6,FALSE)</f>
        <v>No</v>
      </c>
      <c r="G1419" s="23">
        <f>VLOOKUP($A1419,'Medical Examinations'!$A:$J,7,FALSE)</f>
        <v>1</v>
      </c>
      <c r="H1419" s="23" t="str">
        <f>VLOOKUP($A1419,'Medical Examinations'!$A:$J,8,FALSE)</f>
        <v>No</v>
      </c>
      <c r="I1419" s="23" t="str">
        <f>VLOOKUP($A1419,'Medical Examinations'!$A:$J,9,FALSE)</f>
        <v>Overweight</v>
      </c>
      <c r="J1419" s="23" t="str">
        <f>VLOOKUP($A1419,'Medical Examinations'!$A:$J,10,FALSE)</f>
        <v>Normal</v>
      </c>
      <c r="K1419">
        <f>VLOOKUP($A1419,'Hospitalisation Details'!$A:$K,6,FALSE)</f>
        <v>7494.63</v>
      </c>
      <c r="L1419" t="str">
        <f>VLOOKUP($A1419,'Hospitalisation Details'!$A:$K,7,FALSE)</f>
        <v>tier - 2</v>
      </c>
      <c r="M1419" t="str">
        <f>VLOOKUP($A1419,'Hospitalisation Details'!$A:$K,8,FALSE)</f>
        <v>tier - 3</v>
      </c>
      <c r="N1419" t="str">
        <f>VLOOKUP($A1419,'Hospitalisation Details'!$A:$K,9,FALSE)</f>
        <v>R1025</v>
      </c>
      <c r="O1419">
        <f>VLOOKUP($A1419,'Hospitalisation Details'!$A:$K,10,FALSE)</f>
        <v>32492</v>
      </c>
      <c r="P1419">
        <f>VLOOKUP($A1419,'Hospitalisation Details'!$A:$K,11,FALSE)</f>
        <v>34</v>
      </c>
      <c r="Q1419" t="str">
        <f>VLOOKUP($A1419,'Customer Names'!$A:$E,4,FALSE)</f>
        <v xml:space="preserve"> Amanda</v>
      </c>
    </row>
    <row r="1420" spans="1:17" x14ac:dyDescent="0.25">
      <c r="A1420" s="26" t="s">
        <v>952</v>
      </c>
      <c r="B1420" s="47">
        <f>VLOOKUP($A1420,'Medical Examinations'!$A:$J,2,FALSE)</f>
        <v>39.01</v>
      </c>
      <c r="C1420" s="47">
        <f>VLOOKUP($A1420,'Medical Examinations'!$A:$J,3,FALSE)</f>
        <v>5.37</v>
      </c>
      <c r="D1420" s="26" t="str">
        <f>VLOOKUP($A1420,'Medical Examinations'!$A:$J,4,FALSE)</f>
        <v>yes</v>
      </c>
      <c r="E1420" s="26" t="str">
        <f>VLOOKUP($A1420,'Medical Examinations'!$A:$J,5,FALSE)</f>
        <v>No</v>
      </c>
      <c r="F1420" s="26" t="str">
        <f>VLOOKUP($A1420,'Medical Examinations'!$A:$J,6,FALSE)</f>
        <v>No</v>
      </c>
      <c r="G1420" s="26">
        <f>VLOOKUP($A1420,'Medical Examinations'!$A:$J,7,FALSE)</f>
        <v>0</v>
      </c>
      <c r="H1420" s="26" t="str">
        <f>VLOOKUP($A1420,'Medical Examinations'!$A:$J,8,FALSE)</f>
        <v>No</v>
      </c>
      <c r="I1420" s="26" t="str">
        <f>VLOOKUP($A1420,'Medical Examinations'!$A:$J,9,FALSE)</f>
        <v>Obesity</v>
      </c>
      <c r="J1420" s="26" t="str">
        <f>VLOOKUP($A1420,'Medical Examinations'!$A:$J,10,FALSE)</f>
        <v>Normal</v>
      </c>
      <c r="K1420">
        <f>VLOOKUP($A1420,'Hospitalisation Details'!$A:$K,6,FALSE)</f>
        <v>7487.38</v>
      </c>
      <c r="L1420" t="str">
        <f>VLOOKUP($A1420,'Hospitalisation Details'!$A:$K,7,FALSE)</f>
        <v>tier - 2</v>
      </c>
      <c r="M1420" t="str">
        <f>VLOOKUP($A1420,'Hospitalisation Details'!$A:$K,8,FALSE)</f>
        <v>tier - 3</v>
      </c>
      <c r="N1420" t="str">
        <f>VLOOKUP($A1420,'Hospitalisation Details'!$A:$K,9,FALSE)</f>
        <v>R1012</v>
      </c>
      <c r="O1420">
        <f>VLOOKUP($A1420,'Hospitalisation Details'!$A:$K,10,FALSE)</f>
        <v>35230</v>
      </c>
      <c r="P1420">
        <f>VLOOKUP($A1420,'Hospitalisation Details'!$A:$K,11,FALSE)</f>
        <v>26</v>
      </c>
      <c r="Q1420" t="str">
        <f>VLOOKUP($A1420,'Customer Names'!$A:$E,4,FALSE)</f>
        <v xml:space="preserve"> James</v>
      </c>
    </row>
    <row r="1421" spans="1:17" x14ac:dyDescent="0.25">
      <c r="A1421" s="23" t="s">
        <v>951</v>
      </c>
      <c r="B1421" s="48">
        <f>VLOOKUP($A1421,'Medical Examinations'!$A:$J,2,FALSE)</f>
        <v>18.989999999999998</v>
      </c>
      <c r="C1421" s="48">
        <f>VLOOKUP($A1421,'Medical Examinations'!$A:$J,3,FALSE)</f>
        <v>10.82</v>
      </c>
      <c r="D1421" s="23" t="str">
        <f>VLOOKUP($A1421,'Medical Examinations'!$A:$J,4,FALSE)</f>
        <v>yes</v>
      </c>
      <c r="E1421" s="23" t="str">
        <f>VLOOKUP($A1421,'Medical Examinations'!$A:$J,5,FALSE)</f>
        <v>No</v>
      </c>
      <c r="F1421" s="23" t="str">
        <f>VLOOKUP($A1421,'Medical Examinations'!$A:$J,6,FALSE)</f>
        <v>No</v>
      </c>
      <c r="G1421" s="23">
        <f>VLOOKUP($A1421,'Medical Examinations'!$A:$J,7,FALSE)</f>
        <v>0</v>
      </c>
      <c r="H1421" s="23" t="str">
        <f>VLOOKUP($A1421,'Medical Examinations'!$A:$J,8,FALSE)</f>
        <v>No</v>
      </c>
      <c r="I1421" s="23" t="str">
        <f>VLOOKUP($A1421,'Medical Examinations'!$A:$J,9,FALSE)</f>
        <v>Normal Weight</v>
      </c>
      <c r="J1421" s="23" t="str">
        <f>VLOOKUP($A1421,'Medical Examinations'!$A:$J,10,FALSE)</f>
        <v>Diabetes</v>
      </c>
      <c r="K1421">
        <f>VLOOKUP($A1421,'Hospitalisation Details'!$A:$K,6,FALSE)</f>
        <v>7463.51</v>
      </c>
      <c r="L1421" t="str">
        <f>VLOOKUP($A1421,'Hospitalisation Details'!$A:$K,7,FALSE)</f>
        <v>tier - 3</v>
      </c>
      <c r="M1421" t="str">
        <f>VLOOKUP($A1421,'Hospitalisation Details'!$A:$K,8,FALSE)</f>
        <v>tier - 3</v>
      </c>
      <c r="N1421" t="str">
        <f>VLOOKUP($A1421,'Hospitalisation Details'!$A:$K,9,FALSE)</f>
        <v>R1013</v>
      </c>
      <c r="O1421">
        <f>VLOOKUP($A1421,'Hospitalisation Details'!$A:$K,10,FALSE)</f>
        <v>24688</v>
      </c>
      <c r="P1421">
        <f>VLOOKUP($A1421,'Hospitalisation Details'!$A:$K,11,FALSE)</f>
        <v>55</v>
      </c>
      <c r="Q1421" t="str">
        <f>VLOOKUP($A1421,'Customer Names'!$A:$E,4,FALSE)</f>
        <v xml:space="preserve"> Samuel H.</v>
      </c>
    </row>
    <row r="1422" spans="1:17" x14ac:dyDescent="0.25">
      <c r="A1422" s="26" t="s">
        <v>950</v>
      </c>
      <c r="B1422" s="47">
        <f>VLOOKUP($A1422,'Medical Examinations'!$A:$J,2,FALSE)</f>
        <v>42.3</v>
      </c>
      <c r="C1422" s="47">
        <f>VLOOKUP($A1422,'Medical Examinations'!$A:$J,3,FALSE)</f>
        <v>6.06</v>
      </c>
      <c r="D1422" s="26" t="str">
        <f>VLOOKUP($A1422,'Medical Examinations'!$A:$J,4,FALSE)</f>
        <v>yes</v>
      </c>
      <c r="E1422" s="26" t="str">
        <f>VLOOKUP($A1422,'Medical Examinations'!$A:$J,5,FALSE)</f>
        <v>No</v>
      </c>
      <c r="F1422" s="26" t="str">
        <f>VLOOKUP($A1422,'Medical Examinations'!$A:$J,6,FALSE)</f>
        <v>No</v>
      </c>
      <c r="G1422" s="26">
        <f>VLOOKUP($A1422,'Medical Examinations'!$A:$J,7,FALSE)</f>
        <v>0</v>
      </c>
      <c r="H1422" s="26" t="str">
        <f>VLOOKUP($A1422,'Medical Examinations'!$A:$J,8,FALSE)</f>
        <v>No</v>
      </c>
      <c r="I1422" s="26" t="str">
        <f>VLOOKUP($A1422,'Medical Examinations'!$A:$J,9,FALSE)</f>
        <v>Obesity</v>
      </c>
      <c r="J1422" s="26" t="str">
        <f>VLOOKUP($A1422,'Medical Examinations'!$A:$J,10,FALSE)</f>
        <v>Prediabetes</v>
      </c>
      <c r="K1422">
        <f>VLOOKUP($A1422,'Hospitalisation Details'!$A:$K,6,FALSE)</f>
        <v>7450.36</v>
      </c>
      <c r="L1422" t="str">
        <f>VLOOKUP($A1422,'Hospitalisation Details'!$A:$K,7,FALSE)</f>
        <v>tier - 2</v>
      </c>
      <c r="M1422" t="str">
        <f>VLOOKUP($A1422,'Hospitalisation Details'!$A:$K,8,FALSE)</f>
        <v>tier - 2</v>
      </c>
      <c r="N1422" t="str">
        <f>VLOOKUP($A1422,'Hospitalisation Details'!$A:$K,9,FALSE)</f>
        <v>R1012</v>
      </c>
      <c r="O1422">
        <f>VLOOKUP($A1422,'Hospitalisation Details'!$A:$K,10,FALSE)</f>
        <v>37043</v>
      </c>
      <c r="P1422">
        <f>VLOOKUP($A1422,'Hospitalisation Details'!$A:$K,11,FALSE)</f>
        <v>22</v>
      </c>
      <c r="Q1422" t="str">
        <f>VLOOKUP($A1422,'Customer Names'!$A:$E,4,FALSE)</f>
        <v xml:space="preserve"> Jenni</v>
      </c>
    </row>
    <row r="1423" spans="1:17" x14ac:dyDescent="0.25">
      <c r="A1423" s="23" t="s">
        <v>949</v>
      </c>
      <c r="B1423" s="48">
        <f>VLOOKUP($A1423,'Medical Examinations'!$A:$J,2,FALSE)</f>
        <v>39.805</v>
      </c>
      <c r="C1423" s="48">
        <f>VLOOKUP($A1423,'Medical Examinations'!$A:$J,3,FALSE)</f>
        <v>5.91</v>
      </c>
      <c r="D1423" s="23" t="str">
        <f>VLOOKUP($A1423,'Medical Examinations'!$A:$J,4,FALSE)</f>
        <v>No</v>
      </c>
      <c r="E1423" s="23" t="str">
        <f>VLOOKUP($A1423,'Medical Examinations'!$A:$J,5,FALSE)</f>
        <v>No</v>
      </c>
      <c r="F1423" s="23" t="str">
        <f>VLOOKUP($A1423,'Medical Examinations'!$A:$J,6,FALSE)</f>
        <v>No</v>
      </c>
      <c r="G1423" s="23">
        <f>VLOOKUP($A1423,'Medical Examinations'!$A:$J,7,FALSE)</f>
        <v>0</v>
      </c>
      <c r="H1423" s="23" t="str">
        <f>VLOOKUP($A1423,'Medical Examinations'!$A:$J,8,FALSE)</f>
        <v>No</v>
      </c>
      <c r="I1423" s="23" t="str">
        <f>VLOOKUP($A1423,'Medical Examinations'!$A:$J,9,FALSE)</f>
        <v>Obesity</v>
      </c>
      <c r="J1423" s="23" t="str">
        <f>VLOOKUP($A1423,'Medical Examinations'!$A:$J,10,FALSE)</f>
        <v>Prediabetes</v>
      </c>
      <c r="K1423">
        <f>VLOOKUP($A1423,'Hospitalisation Details'!$A:$K,6,FALSE)</f>
        <v>7448.4</v>
      </c>
      <c r="L1423" t="str">
        <f>VLOOKUP($A1423,'Hospitalisation Details'!$A:$K,7,FALSE)</f>
        <v>tier - 3</v>
      </c>
      <c r="M1423" t="str">
        <f>VLOOKUP($A1423,'Hospitalisation Details'!$A:$K,8,FALSE)</f>
        <v>tier - 3</v>
      </c>
      <c r="N1423" t="str">
        <f>VLOOKUP($A1423,'Hospitalisation Details'!$A:$K,9,FALSE)</f>
        <v>R1017</v>
      </c>
      <c r="O1423">
        <f>VLOOKUP($A1423,'Hospitalisation Details'!$A:$K,10,FALSE)</f>
        <v>28398</v>
      </c>
      <c r="P1423">
        <f>VLOOKUP($A1423,'Hospitalisation Details'!$A:$K,11,FALSE)</f>
        <v>45</v>
      </c>
      <c r="Q1423" t="str">
        <f>VLOOKUP($A1423,'Customer Names'!$A:$E,4,FALSE)</f>
        <v xml:space="preserve"> Estuardo F</v>
      </c>
    </row>
    <row r="1424" spans="1:17" x14ac:dyDescent="0.25">
      <c r="A1424" s="26" t="s">
        <v>948</v>
      </c>
      <c r="B1424" s="47">
        <f>VLOOKUP($A1424,'Medical Examinations'!$A:$J,2,FALSE)</f>
        <v>33.700000000000003</v>
      </c>
      <c r="C1424" s="47">
        <f>VLOOKUP($A1424,'Medical Examinations'!$A:$J,3,FALSE)</f>
        <v>5.87</v>
      </c>
      <c r="D1424" s="26" t="str">
        <f>VLOOKUP($A1424,'Medical Examinations'!$A:$J,4,FALSE)</f>
        <v>No</v>
      </c>
      <c r="E1424" s="26" t="str">
        <f>VLOOKUP($A1424,'Medical Examinations'!$A:$J,5,FALSE)</f>
        <v>No</v>
      </c>
      <c r="F1424" s="26" t="str">
        <f>VLOOKUP($A1424,'Medical Examinations'!$A:$J,6,FALSE)</f>
        <v>No</v>
      </c>
      <c r="G1424" s="26">
        <f>VLOOKUP($A1424,'Medical Examinations'!$A:$J,7,FALSE)</f>
        <v>0</v>
      </c>
      <c r="H1424" s="26" t="str">
        <f>VLOOKUP($A1424,'Medical Examinations'!$A:$J,8,FALSE)</f>
        <v>No</v>
      </c>
      <c r="I1424" s="26" t="str">
        <f>VLOOKUP($A1424,'Medical Examinations'!$A:$J,9,FALSE)</f>
        <v>Obesity</v>
      </c>
      <c r="J1424" s="26" t="str">
        <f>VLOOKUP($A1424,'Medical Examinations'!$A:$J,10,FALSE)</f>
        <v>Prediabetes</v>
      </c>
      <c r="K1424">
        <f>VLOOKUP($A1424,'Hospitalisation Details'!$A:$K,6,FALSE)</f>
        <v>7445.92</v>
      </c>
      <c r="L1424" t="str">
        <f>VLOOKUP($A1424,'Hospitalisation Details'!$A:$K,7,FALSE)</f>
        <v>tier - 3</v>
      </c>
      <c r="M1424" t="str">
        <f>VLOOKUP($A1424,'Hospitalisation Details'!$A:$K,8,FALSE)</f>
        <v>tier - 1</v>
      </c>
      <c r="N1424" t="str">
        <f>VLOOKUP($A1424,'Hospitalisation Details'!$A:$K,9,FALSE)</f>
        <v>R1011</v>
      </c>
      <c r="O1424">
        <f>VLOOKUP($A1424,'Hospitalisation Details'!$A:$K,10,FALSE)</f>
        <v>28393</v>
      </c>
      <c r="P1424">
        <f>VLOOKUP($A1424,'Hospitalisation Details'!$A:$K,11,FALSE)</f>
        <v>45</v>
      </c>
      <c r="Q1424" t="str">
        <f>VLOOKUP($A1424,'Customer Names'!$A:$E,4,FALSE)</f>
        <v xml:space="preserve"> Brett</v>
      </c>
    </row>
    <row r="1425" spans="1:17" x14ac:dyDescent="0.25">
      <c r="A1425" s="23" t="s">
        <v>947</v>
      </c>
      <c r="B1425" s="48">
        <f>VLOOKUP($A1425,'Medical Examinations'!$A:$J,2,FALSE)</f>
        <v>36.195</v>
      </c>
      <c r="C1425" s="48">
        <f>VLOOKUP($A1425,'Medical Examinations'!$A:$J,3,FALSE)</f>
        <v>6.22</v>
      </c>
      <c r="D1425" s="23" t="str">
        <f>VLOOKUP($A1425,'Medical Examinations'!$A:$J,4,FALSE)</f>
        <v>No</v>
      </c>
      <c r="E1425" s="23" t="str">
        <f>VLOOKUP($A1425,'Medical Examinations'!$A:$J,5,FALSE)</f>
        <v>No</v>
      </c>
      <c r="F1425" s="23" t="str">
        <f>VLOOKUP($A1425,'Medical Examinations'!$A:$J,6,FALSE)</f>
        <v>No</v>
      </c>
      <c r="G1425" s="23">
        <f>VLOOKUP($A1425,'Medical Examinations'!$A:$J,7,FALSE)</f>
        <v>0</v>
      </c>
      <c r="H1425" s="23" t="str">
        <f>VLOOKUP($A1425,'Medical Examinations'!$A:$J,8,FALSE)</f>
        <v>No</v>
      </c>
      <c r="I1425" s="23" t="str">
        <f>VLOOKUP($A1425,'Medical Examinations'!$A:$J,9,FALSE)</f>
        <v>Obesity</v>
      </c>
      <c r="J1425" s="23" t="str">
        <f>VLOOKUP($A1425,'Medical Examinations'!$A:$J,10,FALSE)</f>
        <v>Prediabetes</v>
      </c>
      <c r="K1425">
        <f>VLOOKUP($A1425,'Hospitalisation Details'!$A:$K,6,FALSE)</f>
        <v>7443.64</v>
      </c>
      <c r="L1425" t="str">
        <f>VLOOKUP($A1425,'Hospitalisation Details'!$A:$K,7,FALSE)</f>
        <v>tier - 2</v>
      </c>
      <c r="M1425" t="str">
        <f>VLOOKUP($A1425,'Hospitalisation Details'!$A:$K,8,FALSE)</f>
        <v>tier - 3</v>
      </c>
      <c r="N1425" t="str">
        <f>VLOOKUP($A1425,'Hospitalisation Details'!$A:$K,9,FALSE)</f>
        <v>R1012</v>
      </c>
      <c r="O1425">
        <f>VLOOKUP($A1425,'Hospitalisation Details'!$A:$K,10,FALSE)</f>
        <v>29409</v>
      </c>
      <c r="P1425">
        <f>VLOOKUP($A1425,'Hospitalisation Details'!$A:$K,11,FALSE)</f>
        <v>42</v>
      </c>
      <c r="Q1425" t="str">
        <f>VLOOKUP($A1425,'Customer Names'!$A:$E,4,FALSE)</f>
        <v xml:space="preserve"> Sharon E.</v>
      </c>
    </row>
    <row r="1426" spans="1:17" x14ac:dyDescent="0.25">
      <c r="A1426" s="26" t="s">
        <v>946</v>
      </c>
      <c r="B1426" s="47">
        <f>VLOOKUP($A1426,'Medical Examinations'!$A:$J,2,FALSE)</f>
        <v>32.6</v>
      </c>
      <c r="C1426" s="47">
        <f>VLOOKUP($A1426,'Medical Examinations'!$A:$J,3,FALSE)</f>
        <v>5.73</v>
      </c>
      <c r="D1426" s="26" t="str">
        <f>VLOOKUP($A1426,'Medical Examinations'!$A:$J,4,FALSE)</f>
        <v>No</v>
      </c>
      <c r="E1426" s="26" t="str">
        <f>VLOOKUP($A1426,'Medical Examinations'!$A:$J,5,FALSE)</f>
        <v>No</v>
      </c>
      <c r="F1426" s="26" t="str">
        <f>VLOOKUP($A1426,'Medical Examinations'!$A:$J,6,FALSE)</f>
        <v>Yes</v>
      </c>
      <c r="G1426" s="26">
        <f>VLOOKUP($A1426,'Medical Examinations'!$A:$J,7,FALSE)</f>
        <v>1</v>
      </c>
      <c r="H1426" s="26" t="str">
        <f>VLOOKUP($A1426,'Medical Examinations'!$A:$J,8,FALSE)</f>
        <v>No</v>
      </c>
      <c r="I1426" s="26" t="str">
        <f>VLOOKUP($A1426,'Medical Examinations'!$A:$J,9,FALSE)</f>
        <v>Obesity</v>
      </c>
      <c r="J1426" s="26" t="str">
        <f>VLOOKUP($A1426,'Medical Examinations'!$A:$J,10,FALSE)</f>
        <v>Prediabetes</v>
      </c>
      <c r="K1426">
        <f>VLOOKUP($A1426,'Hospitalisation Details'!$A:$K,6,FALSE)</f>
        <v>7441.5</v>
      </c>
      <c r="L1426" t="str">
        <f>VLOOKUP($A1426,'Hospitalisation Details'!$A:$K,7,FALSE)</f>
        <v>tier - 3</v>
      </c>
      <c r="M1426" t="str">
        <f>VLOOKUP($A1426,'Hospitalisation Details'!$A:$K,8,FALSE)</f>
        <v>tier - 2</v>
      </c>
      <c r="N1426" t="str">
        <f>VLOOKUP($A1426,'Hospitalisation Details'!$A:$K,9,FALSE)</f>
        <v>R1011</v>
      </c>
      <c r="O1426">
        <f>VLOOKUP($A1426,'Hospitalisation Details'!$A:$K,10,FALSE)</f>
        <v>29099</v>
      </c>
      <c r="P1426">
        <f>VLOOKUP($A1426,'Hospitalisation Details'!$A:$K,11,FALSE)</f>
        <v>43</v>
      </c>
      <c r="Q1426" t="str">
        <f>VLOOKUP($A1426,'Customer Names'!$A:$E,4,FALSE)</f>
        <v xml:space="preserve"> Jacob W√¶ver</v>
      </c>
    </row>
    <row r="1427" spans="1:17" x14ac:dyDescent="0.25">
      <c r="A1427" s="23" t="s">
        <v>945</v>
      </c>
      <c r="B1427" s="48">
        <f>VLOOKUP($A1427,'Medical Examinations'!$A:$J,2,FALSE)</f>
        <v>30.2</v>
      </c>
      <c r="C1427" s="48">
        <f>VLOOKUP($A1427,'Medical Examinations'!$A:$J,3,FALSE)</f>
        <v>5.7</v>
      </c>
      <c r="D1427" s="23" t="str">
        <f>VLOOKUP($A1427,'Medical Examinations'!$A:$J,4,FALSE)</f>
        <v>No</v>
      </c>
      <c r="E1427" s="23" t="str">
        <f>VLOOKUP($A1427,'Medical Examinations'!$A:$J,5,FALSE)</f>
        <v>No</v>
      </c>
      <c r="F1427" s="23" t="str">
        <f>VLOOKUP($A1427,'Medical Examinations'!$A:$J,6,FALSE)</f>
        <v>No</v>
      </c>
      <c r="G1427" s="23">
        <f>VLOOKUP($A1427,'Medical Examinations'!$A:$J,7,FALSE)</f>
        <v>0</v>
      </c>
      <c r="H1427" s="23" t="str">
        <f>VLOOKUP($A1427,'Medical Examinations'!$A:$J,8,FALSE)</f>
        <v>No</v>
      </c>
      <c r="I1427" s="23" t="str">
        <f>VLOOKUP($A1427,'Medical Examinations'!$A:$J,9,FALSE)</f>
        <v>Obesity</v>
      </c>
      <c r="J1427" s="23" t="str">
        <f>VLOOKUP($A1427,'Medical Examinations'!$A:$J,10,FALSE)</f>
        <v>Prediabetes</v>
      </c>
      <c r="K1427">
        <f>VLOOKUP($A1427,'Hospitalisation Details'!$A:$K,6,FALSE)</f>
        <v>7441.05</v>
      </c>
      <c r="L1427" t="str">
        <f>VLOOKUP($A1427,'Hospitalisation Details'!$A:$K,7,FALSE)</f>
        <v>tier - 3</v>
      </c>
      <c r="M1427" t="str">
        <f>VLOOKUP($A1427,'Hospitalisation Details'!$A:$K,8,FALSE)</f>
        <v>tier - 2</v>
      </c>
      <c r="N1427" t="str">
        <f>VLOOKUP($A1427,'Hospitalisation Details'!$A:$K,9,FALSE)</f>
        <v>R1011</v>
      </c>
      <c r="O1427">
        <f>VLOOKUP($A1427,'Hospitalisation Details'!$A:$K,10,FALSE)</f>
        <v>28362</v>
      </c>
      <c r="P1427">
        <f>VLOOKUP($A1427,'Hospitalisation Details'!$A:$K,11,FALSE)</f>
        <v>45</v>
      </c>
      <c r="Q1427" t="str">
        <f>VLOOKUP($A1427,'Customer Names'!$A:$E,4,FALSE)</f>
        <v xml:space="preserve"> Scott</v>
      </c>
    </row>
    <row r="1428" spans="1:17" x14ac:dyDescent="0.25">
      <c r="A1428" s="26" t="s">
        <v>944</v>
      </c>
      <c r="B1428" s="47">
        <f>VLOOKUP($A1428,'Medical Examinations'!$A:$J,2,FALSE)</f>
        <v>27.645</v>
      </c>
      <c r="C1428" s="47">
        <f>VLOOKUP($A1428,'Medical Examinations'!$A:$J,3,FALSE)</f>
        <v>9.91</v>
      </c>
      <c r="D1428" s="26" t="str">
        <f>VLOOKUP($A1428,'Medical Examinations'!$A:$J,4,FALSE)</f>
        <v>No</v>
      </c>
      <c r="E1428" s="26" t="str">
        <f>VLOOKUP($A1428,'Medical Examinations'!$A:$J,5,FALSE)</f>
        <v>No</v>
      </c>
      <c r="F1428" s="26" t="str">
        <f>VLOOKUP($A1428,'Medical Examinations'!$A:$J,6,FALSE)</f>
        <v>No</v>
      </c>
      <c r="G1428" s="26">
        <f>VLOOKUP($A1428,'Medical Examinations'!$A:$J,7,FALSE)</f>
        <v>0</v>
      </c>
      <c r="H1428" s="26" t="str">
        <f>VLOOKUP($A1428,'Medical Examinations'!$A:$J,8,FALSE)</f>
        <v>No</v>
      </c>
      <c r="I1428" s="26" t="str">
        <f>VLOOKUP($A1428,'Medical Examinations'!$A:$J,9,FALSE)</f>
        <v>Overweight</v>
      </c>
      <c r="J1428" s="26" t="str">
        <f>VLOOKUP($A1428,'Medical Examinations'!$A:$J,10,FALSE)</f>
        <v>Diabetes</v>
      </c>
      <c r="K1428">
        <f>VLOOKUP($A1428,'Hospitalisation Details'!$A:$K,6,FALSE)</f>
        <v>7421.19</v>
      </c>
      <c r="L1428" t="str">
        <f>VLOOKUP($A1428,'Hospitalisation Details'!$A:$K,7,FALSE)</f>
        <v>tier - 2</v>
      </c>
      <c r="M1428" t="str">
        <f>VLOOKUP($A1428,'Hospitalisation Details'!$A:$K,8,FALSE)</f>
        <v>tier - 3</v>
      </c>
      <c r="N1428" t="str">
        <f>VLOOKUP($A1428,'Hospitalisation Details'!$A:$K,9,FALSE)</f>
        <v>R1012</v>
      </c>
      <c r="O1428">
        <f>VLOOKUP($A1428,'Hospitalisation Details'!$A:$K,10,FALSE)</f>
        <v>28826</v>
      </c>
      <c r="P1428">
        <f>VLOOKUP($A1428,'Hospitalisation Details'!$A:$K,11,FALSE)</f>
        <v>44</v>
      </c>
      <c r="Q1428" t="str">
        <f>VLOOKUP($A1428,'Customer Names'!$A:$E,4,FALSE)</f>
        <v xml:space="preserve"> Brooke S.</v>
      </c>
    </row>
    <row r="1429" spans="1:17" x14ac:dyDescent="0.25">
      <c r="A1429" s="23" t="s">
        <v>943</v>
      </c>
      <c r="B1429" s="48">
        <f>VLOOKUP($A1429,'Medical Examinations'!$A:$J,2,FALSE)</f>
        <v>26.41</v>
      </c>
      <c r="C1429" s="48">
        <f>VLOOKUP($A1429,'Medical Examinations'!$A:$J,3,FALSE)</f>
        <v>11.4</v>
      </c>
      <c r="D1429" s="23" t="str">
        <f>VLOOKUP($A1429,'Medical Examinations'!$A:$J,4,FALSE)</f>
        <v>No</v>
      </c>
      <c r="E1429" s="23" t="str">
        <f>VLOOKUP($A1429,'Medical Examinations'!$A:$J,5,FALSE)</f>
        <v>No</v>
      </c>
      <c r="F1429" s="23" t="str">
        <f>VLOOKUP($A1429,'Medical Examinations'!$A:$J,6,FALSE)</f>
        <v>No</v>
      </c>
      <c r="G1429" s="23">
        <f>VLOOKUP($A1429,'Medical Examinations'!$A:$J,7,FALSE)</f>
        <v>0</v>
      </c>
      <c r="H1429" s="23" t="str">
        <f>VLOOKUP($A1429,'Medical Examinations'!$A:$J,8,FALSE)</f>
        <v>No</v>
      </c>
      <c r="I1429" s="23" t="str">
        <f>VLOOKUP($A1429,'Medical Examinations'!$A:$J,9,FALSE)</f>
        <v>Overweight</v>
      </c>
      <c r="J1429" s="23" t="str">
        <f>VLOOKUP($A1429,'Medical Examinations'!$A:$J,10,FALSE)</f>
        <v>Diabetes</v>
      </c>
      <c r="K1429">
        <f>VLOOKUP($A1429,'Hospitalisation Details'!$A:$K,6,FALSE)</f>
        <v>7419.48</v>
      </c>
      <c r="L1429" t="str">
        <f>VLOOKUP($A1429,'Hospitalisation Details'!$A:$K,7,FALSE)</f>
        <v>tier - 2</v>
      </c>
      <c r="M1429" t="str">
        <f>VLOOKUP($A1429,'Hospitalisation Details'!$A:$K,8,FALSE)</f>
        <v>tier - 2</v>
      </c>
      <c r="N1429" t="str">
        <f>VLOOKUP($A1429,'Hospitalisation Details'!$A:$K,9,FALSE)</f>
        <v>R1012</v>
      </c>
      <c r="O1429">
        <f>VLOOKUP($A1429,'Hospitalisation Details'!$A:$K,10,FALSE)</f>
        <v>28806</v>
      </c>
      <c r="P1429">
        <f>VLOOKUP($A1429,'Hospitalisation Details'!$A:$K,11,FALSE)</f>
        <v>44</v>
      </c>
      <c r="Q1429" t="str">
        <f>VLOOKUP($A1429,'Customer Names'!$A:$E,4,FALSE)</f>
        <v xml:space="preserve"> Kaye A.</v>
      </c>
    </row>
    <row r="1430" spans="1:17" x14ac:dyDescent="0.25">
      <c r="A1430" s="26" t="s">
        <v>942</v>
      </c>
      <c r="B1430" s="47">
        <f>VLOOKUP($A1430,'Medical Examinations'!$A:$J,2,FALSE)</f>
        <v>34.1</v>
      </c>
      <c r="C1430" s="47">
        <f>VLOOKUP($A1430,'Medical Examinations'!$A:$J,3,FALSE)</f>
        <v>6.29</v>
      </c>
      <c r="D1430" s="26" t="str">
        <f>VLOOKUP($A1430,'Medical Examinations'!$A:$J,4,FALSE)</f>
        <v>yes</v>
      </c>
      <c r="E1430" s="26" t="str">
        <f>VLOOKUP($A1430,'Medical Examinations'!$A:$J,5,FALSE)</f>
        <v>No</v>
      </c>
      <c r="F1430" s="26" t="str">
        <f>VLOOKUP($A1430,'Medical Examinations'!$A:$J,6,FALSE)</f>
        <v>Yes</v>
      </c>
      <c r="G1430" s="26">
        <f>VLOOKUP($A1430,'Medical Examinations'!$A:$J,7,FALSE)</f>
        <v>1</v>
      </c>
      <c r="H1430" s="26" t="str">
        <f>VLOOKUP($A1430,'Medical Examinations'!$A:$J,8,FALSE)</f>
        <v>No</v>
      </c>
      <c r="I1430" s="26" t="str">
        <f>VLOOKUP($A1430,'Medical Examinations'!$A:$J,9,FALSE)</f>
        <v>Obesity</v>
      </c>
      <c r="J1430" s="26" t="str">
        <f>VLOOKUP($A1430,'Medical Examinations'!$A:$J,10,FALSE)</f>
        <v>Prediabetes</v>
      </c>
      <c r="K1430">
        <f>VLOOKUP($A1430,'Hospitalisation Details'!$A:$K,6,FALSE)</f>
        <v>7418.52</v>
      </c>
      <c r="L1430" t="str">
        <f>VLOOKUP($A1430,'Hospitalisation Details'!$A:$K,7,FALSE)</f>
        <v>tier - 2</v>
      </c>
      <c r="M1430" t="str">
        <f>VLOOKUP($A1430,'Hospitalisation Details'!$A:$K,8,FALSE)</f>
        <v>tier - 2</v>
      </c>
      <c r="N1430" t="str">
        <f>VLOOKUP($A1430,'Hospitalisation Details'!$A:$K,9,FALSE)</f>
        <v>R1011</v>
      </c>
      <c r="O1430">
        <f>VLOOKUP($A1430,'Hospitalisation Details'!$A:$K,10,FALSE)</f>
        <v>30578</v>
      </c>
      <c r="P1430">
        <f>VLOOKUP($A1430,'Hospitalisation Details'!$A:$K,11,FALSE)</f>
        <v>39</v>
      </c>
      <c r="Q1430" t="str">
        <f>VLOOKUP($A1430,'Customer Names'!$A:$E,4,FALSE)</f>
        <v xml:space="preserve"> Carolyn</v>
      </c>
    </row>
    <row r="1431" spans="1:17" x14ac:dyDescent="0.25">
      <c r="A1431" s="23" t="s">
        <v>941</v>
      </c>
      <c r="B1431" s="48">
        <f>VLOOKUP($A1431,'Medical Examinations'!$A:$J,2,FALSE)</f>
        <v>17.3</v>
      </c>
      <c r="C1431" s="48">
        <f>VLOOKUP($A1431,'Medical Examinations'!$A:$J,3,FALSE)</f>
        <v>9.2799999999999994</v>
      </c>
      <c r="D1431" s="23" t="str">
        <f>VLOOKUP($A1431,'Medical Examinations'!$A:$J,4,FALSE)</f>
        <v>No</v>
      </c>
      <c r="E1431" s="23" t="str">
        <f>VLOOKUP($A1431,'Medical Examinations'!$A:$J,5,FALSE)</f>
        <v>No</v>
      </c>
      <c r="F1431" s="23" t="str">
        <f>VLOOKUP($A1431,'Medical Examinations'!$A:$J,6,FALSE)</f>
        <v>No</v>
      </c>
      <c r="G1431" s="23">
        <f>VLOOKUP($A1431,'Medical Examinations'!$A:$J,7,FALSE)</f>
        <v>0</v>
      </c>
      <c r="H1431" s="23" t="str">
        <f>VLOOKUP($A1431,'Medical Examinations'!$A:$J,8,FALSE)</f>
        <v>No</v>
      </c>
      <c r="I1431" s="23" t="str">
        <f>VLOOKUP($A1431,'Medical Examinations'!$A:$J,9,FALSE)</f>
        <v>Underweight</v>
      </c>
      <c r="J1431" s="23" t="str">
        <f>VLOOKUP($A1431,'Medical Examinations'!$A:$J,10,FALSE)</f>
        <v>Diabetes</v>
      </c>
      <c r="K1431">
        <f>VLOOKUP($A1431,'Hospitalisation Details'!$A:$K,6,FALSE)</f>
        <v>7403.98</v>
      </c>
      <c r="L1431" t="str">
        <f>VLOOKUP($A1431,'Hospitalisation Details'!$A:$K,7,FALSE)</f>
        <v>tier - 3</v>
      </c>
      <c r="M1431" t="str">
        <f>VLOOKUP($A1431,'Hospitalisation Details'!$A:$K,8,FALSE)</f>
        <v>tier - 2</v>
      </c>
      <c r="N1431" t="str">
        <f>VLOOKUP($A1431,'Hospitalisation Details'!$A:$K,9,FALSE)</f>
        <v>R1013</v>
      </c>
      <c r="O1431">
        <f>VLOOKUP($A1431,'Hospitalisation Details'!$A:$K,10,FALSE)</f>
        <v>24081</v>
      </c>
      <c r="P1431">
        <f>VLOOKUP($A1431,'Hospitalisation Details'!$A:$K,11,FALSE)</f>
        <v>57</v>
      </c>
      <c r="Q1431" t="str">
        <f>VLOOKUP($A1431,'Customer Names'!$A:$E,4,FALSE)</f>
        <v xml:space="preserve"> Daniel C.</v>
      </c>
    </row>
    <row r="1432" spans="1:17" x14ac:dyDescent="0.25">
      <c r="A1432" s="26" t="s">
        <v>940</v>
      </c>
      <c r="B1432" s="47">
        <f>VLOOKUP($A1432,'Medical Examinations'!$A:$J,2,FALSE)</f>
        <v>35.020000000000003</v>
      </c>
      <c r="C1432" s="47">
        <f>VLOOKUP($A1432,'Medical Examinations'!$A:$J,3,FALSE)</f>
        <v>4.78</v>
      </c>
      <c r="D1432" s="26" t="str">
        <f>VLOOKUP($A1432,'Medical Examinations'!$A:$J,4,FALSE)</f>
        <v>No</v>
      </c>
      <c r="E1432" s="26" t="str">
        <f>VLOOKUP($A1432,'Medical Examinations'!$A:$J,5,FALSE)</f>
        <v>No</v>
      </c>
      <c r="F1432" s="26" t="str">
        <f>VLOOKUP($A1432,'Medical Examinations'!$A:$J,6,FALSE)</f>
        <v>Yes</v>
      </c>
      <c r="G1432" s="26">
        <f>VLOOKUP($A1432,'Medical Examinations'!$A:$J,7,FALSE)</f>
        <v>1</v>
      </c>
      <c r="H1432" s="26" t="str">
        <f>VLOOKUP($A1432,'Medical Examinations'!$A:$J,8,FALSE)</f>
        <v>No</v>
      </c>
      <c r="I1432" s="26" t="str">
        <f>VLOOKUP($A1432,'Medical Examinations'!$A:$J,9,FALSE)</f>
        <v>Obesity</v>
      </c>
      <c r="J1432" s="26" t="str">
        <f>VLOOKUP($A1432,'Medical Examinations'!$A:$J,10,FALSE)</f>
        <v>Normal</v>
      </c>
      <c r="K1432">
        <f>VLOOKUP($A1432,'Hospitalisation Details'!$A:$K,6,FALSE)</f>
        <v>7388.85</v>
      </c>
      <c r="L1432" t="str">
        <f>VLOOKUP($A1432,'Hospitalisation Details'!$A:$K,7,FALSE)</f>
        <v>tier - 2</v>
      </c>
      <c r="M1432" t="str">
        <f>VLOOKUP($A1432,'Hospitalisation Details'!$A:$K,8,FALSE)</f>
        <v>tier - 2</v>
      </c>
      <c r="N1432" t="str">
        <f>VLOOKUP($A1432,'Hospitalisation Details'!$A:$K,9,FALSE)</f>
        <v>R1026</v>
      </c>
      <c r="O1432">
        <f>VLOOKUP($A1432,'Hospitalisation Details'!$A:$K,10,FALSE)</f>
        <v>34172</v>
      </c>
      <c r="P1432">
        <f>VLOOKUP($A1432,'Hospitalisation Details'!$A:$K,11,FALSE)</f>
        <v>29</v>
      </c>
      <c r="Q1432" t="str">
        <f>VLOOKUP($A1432,'Customer Names'!$A:$E,4,FALSE)</f>
        <v xml:space="preserve"> Laurie A</v>
      </c>
    </row>
    <row r="1433" spans="1:17" x14ac:dyDescent="0.25">
      <c r="A1433" s="23" t="s">
        <v>939</v>
      </c>
      <c r="B1433" s="48">
        <f>VLOOKUP($A1433,'Medical Examinations'!$A:$J,2,FALSE)</f>
        <v>37.1</v>
      </c>
      <c r="C1433" s="48">
        <f>VLOOKUP($A1433,'Medical Examinations'!$A:$J,3,FALSE)</f>
        <v>8.8699999999999992</v>
      </c>
      <c r="D1433" s="23" t="str">
        <f>VLOOKUP($A1433,'Medical Examinations'!$A:$J,4,FALSE)</f>
        <v>yes</v>
      </c>
      <c r="E1433" s="23" t="str">
        <f>VLOOKUP($A1433,'Medical Examinations'!$A:$J,5,FALSE)</f>
        <v>No</v>
      </c>
      <c r="F1433" s="23" t="str">
        <f>VLOOKUP($A1433,'Medical Examinations'!$A:$J,6,FALSE)</f>
        <v>No</v>
      </c>
      <c r="G1433" s="23">
        <f>VLOOKUP($A1433,'Medical Examinations'!$A:$J,7,FALSE)</f>
        <v>0</v>
      </c>
      <c r="H1433" s="23" t="str">
        <f>VLOOKUP($A1433,'Medical Examinations'!$A:$J,8,FALSE)</f>
        <v>No</v>
      </c>
      <c r="I1433" s="23" t="str">
        <f>VLOOKUP($A1433,'Medical Examinations'!$A:$J,9,FALSE)</f>
        <v>Obesity</v>
      </c>
      <c r="J1433" s="23" t="str">
        <f>VLOOKUP($A1433,'Medical Examinations'!$A:$J,10,FALSE)</f>
        <v>Diabetes</v>
      </c>
      <c r="K1433">
        <f>VLOOKUP($A1433,'Hospitalisation Details'!$A:$K,6,FALSE)</f>
        <v>7371.77</v>
      </c>
      <c r="L1433" t="str">
        <f>VLOOKUP($A1433,'Hospitalisation Details'!$A:$K,7,FALSE)</f>
        <v>tier - 2</v>
      </c>
      <c r="M1433" t="str">
        <f>VLOOKUP($A1433,'Hospitalisation Details'!$A:$K,8,FALSE)</f>
        <v>tier - 1</v>
      </c>
      <c r="N1433" t="str">
        <f>VLOOKUP($A1433,'Hospitalisation Details'!$A:$K,9,FALSE)</f>
        <v>R1011</v>
      </c>
      <c r="O1433">
        <f>VLOOKUP($A1433,'Hospitalisation Details'!$A:$K,10,FALSE)</f>
        <v>29914</v>
      </c>
      <c r="P1433">
        <f>VLOOKUP($A1433,'Hospitalisation Details'!$A:$K,11,FALSE)</f>
        <v>41</v>
      </c>
      <c r="Q1433" t="str">
        <f>VLOOKUP($A1433,'Customer Names'!$A:$E,4,FALSE)</f>
        <v xml:space="preserve"> Nicole</v>
      </c>
    </row>
    <row r="1434" spans="1:17" x14ac:dyDescent="0.25">
      <c r="A1434" s="26" t="s">
        <v>938</v>
      </c>
      <c r="B1434" s="47">
        <f>VLOOKUP($A1434,'Medical Examinations'!$A:$J,2,FALSE)</f>
        <v>16.79</v>
      </c>
      <c r="C1434" s="47">
        <f>VLOOKUP($A1434,'Medical Examinations'!$A:$J,3,FALSE)</f>
        <v>11.4</v>
      </c>
      <c r="D1434" s="26" t="str">
        <f>VLOOKUP($A1434,'Medical Examinations'!$A:$J,4,FALSE)</f>
        <v>No</v>
      </c>
      <c r="E1434" s="26" t="str">
        <f>VLOOKUP($A1434,'Medical Examinations'!$A:$J,5,FALSE)</f>
        <v>No</v>
      </c>
      <c r="F1434" s="26" t="str">
        <f>VLOOKUP($A1434,'Medical Examinations'!$A:$J,6,FALSE)</f>
        <v>No</v>
      </c>
      <c r="G1434" s="26">
        <f>VLOOKUP($A1434,'Medical Examinations'!$A:$J,7,FALSE)</f>
        <v>0</v>
      </c>
      <c r="H1434" s="26" t="str">
        <f>VLOOKUP($A1434,'Medical Examinations'!$A:$J,8,FALSE)</f>
        <v>No</v>
      </c>
      <c r="I1434" s="26" t="str">
        <f>VLOOKUP($A1434,'Medical Examinations'!$A:$J,9,FALSE)</f>
        <v>Underweight</v>
      </c>
      <c r="J1434" s="26" t="str">
        <f>VLOOKUP($A1434,'Medical Examinations'!$A:$J,10,FALSE)</f>
        <v>Diabetes</v>
      </c>
      <c r="K1434">
        <f>VLOOKUP($A1434,'Hospitalisation Details'!$A:$K,6,FALSE)</f>
        <v>7362.31</v>
      </c>
      <c r="L1434" t="str">
        <f>VLOOKUP($A1434,'Hospitalisation Details'!$A:$K,7,FALSE)</f>
        <v>tier - 3</v>
      </c>
      <c r="M1434" t="str">
        <f>VLOOKUP($A1434,'Hospitalisation Details'!$A:$K,8,FALSE)</f>
        <v>tier - 3</v>
      </c>
      <c r="N1434" t="str">
        <f>VLOOKUP($A1434,'Hospitalisation Details'!$A:$K,9,FALSE)</f>
        <v>R1013</v>
      </c>
      <c r="O1434">
        <f>VLOOKUP($A1434,'Hospitalisation Details'!$A:$K,10,FALSE)</f>
        <v>24085</v>
      </c>
      <c r="P1434">
        <f>VLOOKUP($A1434,'Hospitalisation Details'!$A:$K,11,FALSE)</f>
        <v>57</v>
      </c>
      <c r="Q1434" t="str">
        <f>VLOOKUP($A1434,'Customer Names'!$A:$E,4,FALSE)</f>
        <v xml:space="preserve"> Shelby</v>
      </c>
    </row>
    <row r="1435" spans="1:17" x14ac:dyDescent="0.25">
      <c r="A1435" s="23" t="s">
        <v>937</v>
      </c>
      <c r="B1435" s="48">
        <f>VLOOKUP($A1435,'Medical Examinations'!$A:$J,2,FALSE)</f>
        <v>31.635000000000002</v>
      </c>
      <c r="C1435" s="48">
        <f>VLOOKUP($A1435,'Medical Examinations'!$A:$J,3,FALSE)</f>
        <v>9.1300000000000008</v>
      </c>
      <c r="D1435" s="23" t="str">
        <f>VLOOKUP($A1435,'Medical Examinations'!$A:$J,4,FALSE)</f>
        <v>yes</v>
      </c>
      <c r="E1435" s="23" t="str">
        <f>VLOOKUP($A1435,'Medical Examinations'!$A:$J,5,FALSE)</f>
        <v>No</v>
      </c>
      <c r="F1435" s="23" t="str">
        <f>VLOOKUP($A1435,'Medical Examinations'!$A:$J,6,FALSE)</f>
        <v>No</v>
      </c>
      <c r="G1435" s="23">
        <f>VLOOKUP($A1435,'Medical Examinations'!$A:$J,7,FALSE)</f>
        <v>0</v>
      </c>
      <c r="H1435" s="23" t="str">
        <f>VLOOKUP($A1435,'Medical Examinations'!$A:$J,8,FALSE)</f>
        <v>No</v>
      </c>
      <c r="I1435" s="23" t="str">
        <f>VLOOKUP($A1435,'Medical Examinations'!$A:$J,9,FALSE)</f>
        <v>Obesity</v>
      </c>
      <c r="J1435" s="23" t="str">
        <f>VLOOKUP($A1435,'Medical Examinations'!$A:$J,10,FALSE)</f>
        <v>Diabetes</v>
      </c>
      <c r="K1435">
        <f>VLOOKUP($A1435,'Hospitalisation Details'!$A:$K,6,FALSE)</f>
        <v>7358.18</v>
      </c>
      <c r="L1435" t="str">
        <f>VLOOKUP($A1435,'Hospitalisation Details'!$A:$K,7,FALSE)</f>
        <v>tier - 2</v>
      </c>
      <c r="M1435" t="str">
        <f>VLOOKUP($A1435,'Hospitalisation Details'!$A:$K,8,FALSE)</f>
        <v>tier - 3</v>
      </c>
      <c r="N1435" t="str">
        <f>VLOOKUP($A1435,'Hospitalisation Details'!$A:$K,9,FALSE)</f>
        <v>R1024</v>
      </c>
      <c r="O1435">
        <f>VLOOKUP($A1435,'Hospitalisation Details'!$A:$K,10,FALSE)</f>
        <v>29783</v>
      </c>
      <c r="P1435">
        <f>VLOOKUP($A1435,'Hospitalisation Details'!$A:$K,11,FALSE)</f>
        <v>41</v>
      </c>
      <c r="Q1435" t="str">
        <f>VLOOKUP($A1435,'Customer Names'!$A:$E,4,FALSE)</f>
        <v xml:space="preserve"> Allison</v>
      </c>
    </row>
    <row r="1436" spans="1:17" x14ac:dyDescent="0.25">
      <c r="A1436" s="26" t="s">
        <v>936</v>
      </c>
      <c r="B1436" s="47">
        <f>VLOOKUP($A1436,'Medical Examinations'!$A:$J,2,FALSE)</f>
        <v>24.19</v>
      </c>
      <c r="C1436" s="47">
        <f>VLOOKUP($A1436,'Medical Examinations'!$A:$J,3,FALSE)</f>
        <v>6.22</v>
      </c>
      <c r="D1436" s="26" t="str">
        <f>VLOOKUP($A1436,'Medical Examinations'!$A:$J,4,FALSE)</f>
        <v>yes</v>
      </c>
      <c r="E1436" s="26" t="str">
        <f>VLOOKUP($A1436,'Medical Examinations'!$A:$J,5,FALSE)</f>
        <v>No</v>
      </c>
      <c r="F1436" s="26" t="str">
        <f>VLOOKUP($A1436,'Medical Examinations'!$A:$J,6,FALSE)</f>
        <v>Yes</v>
      </c>
      <c r="G1436" s="26">
        <f>VLOOKUP($A1436,'Medical Examinations'!$A:$J,7,FALSE)</f>
        <v>1</v>
      </c>
      <c r="H1436" s="26" t="str">
        <f>VLOOKUP($A1436,'Medical Examinations'!$A:$J,8,FALSE)</f>
        <v>No</v>
      </c>
      <c r="I1436" s="26" t="str">
        <f>VLOOKUP($A1436,'Medical Examinations'!$A:$J,9,FALSE)</f>
        <v>Normal Weight</v>
      </c>
      <c r="J1436" s="26" t="str">
        <f>VLOOKUP($A1436,'Medical Examinations'!$A:$J,10,FALSE)</f>
        <v>Prediabetes</v>
      </c>
      <c r="K1436">
        <f>VLOOKUP($A1436,'Hospitalisation Details'!$A:$K,6,FALSE)</f>
        <v>7357.49</v>
      </c>
      <c r="L1436" t="str">
        <f>VLOOKUP($A1436,'Hospitalisation Details'!$A:$K,7,FALSE)</f>
        <v>tier - 2</v>
      </c>
      <c r="M1436" t="str">
        <f>VLOOKUP($A1436,'Hospitalisation Details'!$A:$K,8,FALSE)</f>
        <v>tier - 2</v>
      </c>
      <c r="N1436" t="str">
        <f>VLOOKUP($A1436,'Hospitalisation Details'!$A:$K,9,FALSE)</f>
        <v>R1012</v>
      </c>
      <c r="O1436">
        <f>VLOOKUP($A1436,'Hospitalisation Details'!$A:$K,10,FALSE)</f>
        <v>30488</v>
      </c>
      <c r="P1436">
        <f>VLOOKUP($A1436,'Hospitalisation Details'!$A:$K,11,FALSE)</f>
        <v>39</v>
      </c>
      <c r="Q1436" t="str">
        <f>VLOOKUP($A1436,'Customer Names'!$A:$E,4,FALSE)</f>
        <v xml:space="preserve"> Leticia</v>
      </c>
    </row>
    <row r="1437" spans="1:17" x14ac:dyDescent="0.25">
      <c r="A1437" s="23" t="s">
        <v>935</v>
      </c>
      <c r="B1437" s="48">
        <f>VLOOKUP($A1437,'Medical Examinations'!$A:$J,2,FALSE)</f>
        <v>35.29</v>
      </c>
      <c r="C1437" s="48">
        <f>VLOOKUP($A1437,'Medical Examinations'!$A:$J,3,FALSE)</f>
        <v>5.9</v>
      </c>
      <c r="D1437" s="23" t="str">
        <f>VLOOKUP($A1437,'Medical Examinations'!$A:$J,4,FALSE)</f>
        <v>No</v>
      </c>
      <c r="E1437" s="23" t="str">
        <f>VLOOKUP($A1437,'Medical Examinations'!$A:$J,5,FALSE)</f>
        <v>No</v>
      </c>
      <c r="F1437" s="23" t="str">
        <f>VLOOKUP($A1437,'Medical Examinations'!$A:$J,6,FALSE)</f>
        <v>Yes</v>
      </c>
      <c r="G1437" s="23">
        <f>VLOOKUP($A1437,'Medical Examinations'!$A:$J,7,FALSE)</f>
        <v>1</v>
      </c>
      <c r="H1437" s="23" t="str">
        <f>VLOOKUP($A1437,'Medical Examinations'!$A:$J,8,FALSE)</f>
        <v>No</v>
      </c>
      <c r="I1437" s="23" t="str">
        <f>VLOOKUP($A1437,'Medical Examinations'!$A:$J,9,FALSE)</f>
        <v>Obesity</v>
      </c>
      <c r="J1437" s="23" t="str">
        <f>VLOOKUP($A1437,'Medical Examinations'!$A:$J,10,FALSE)</f>
        <v>Prediabetes</v>
      </c>
      <c r="K1437">
        <f>VLOOKUP($A1437,'Hospitalisation Details'!$A:$K,6,FALSE)</f>
        <v>7349.12</v>
      </c>
      <c r="L1437" t="str">
        <f>VLOOKUP($A1437,'Hospitalisation Details'!$A:$K,7,FALSE)</f>
        <v>tier - 2</v>
      </c>
      <c r="M1437" t="str">
        <f>VLOOKUP($A1437,'Hospitalisation Details'!$A:$K,8,FALSE)</f>
        <v>tier - 2</v>
      </c>
      <c r="N1437" t="str">
        <f>VLOOKUP($A1437,'Hospitalisation Details'!$A:$K,9,FALSE)</f>
        <v>R1021</v>
      </c>
      <c r="O1437">
        <f>VLOOKUP($A1437,'Hospitalisation Details'!$A:$K,10,FALSE)</f>
        <v>34247</v>
      </c>
      <c r="P1437">
        <f>VLOOKUP($A1437,'Hospitalisation Details'!$A:$K,11,FALSE)</f>
        <v>29</v>
      </c>
      <c r="Q1437" t="str">
        <f>VLOOKUP($A1437,'Customer Names'!$A:$E,4,FALSE)</f>
        <v xml:space="preserve"> John S.</v>
      </c>
    </row>
    <row r="1438" spans="1:17" x14ac:dyDescent="0.25">
      <c r="A1438" s="26" t="s">
        <v>934</v>
      </c>
      <c r="B1438" s="47">
        <f>VLOOKUP($A1438,'Medical Examinations'!$A:$J,2,FALSE)</f>
        <v>35.299999999999997</v>
      </c>
      <c r="C1438" s="47">
        <f>VLOOKUP($A1438,'Medical Examinations'!$A:$J,3,FALSE)</f>
        <v>4.45</v>
      </c>
      <c r="D1438" s="26" t="str">
        <f>VLOOKUP($A1438,'Medical Examinations'!$A:$J,4,FALSE)</f>
        <v>No</v>
      </c>
      <c r="E1438" s="26" t="str">
        <f>VLOOKUP($A1438,'Medical Examinations'!$A:$J,5,FALSE)</f>
        <v>No</v>
      </c>
      <c r="F1438" s="26" t="str">
        <f>VLOOKUP($A1438,'Medical Examinations'!$A:$J,6,FALSE)</f>
        <v>No</v>
      </c>
      <c r="G1438" s="26">
        <f>VLOOKUP($A1438,'Medical Examinations'!$A:$J,7,FALSE)</f>
        <v>0</v>
      </c>
      <c r="H1438" s="26" t="str">
        <f>VLOOKUP($A1438,'Medical Examinations'!$A:$J,8,FALSE)</f>
        <v>No</v>
      </c>
      <c r="I1438" s="26" t="str">
        <f>VLOOKUP($A1438,'Medical Examinations'!$A:$J,9,FALSE)</f>
        <v>Obesity</v>
      </c>
      <c r="J1438" s="26" t="str">
        <f>VLOOKUP($A1438,'Medical Examinations'!$A:$J,10,FALSE)</f>
        <v>Normal</v>
      </c>
      <c r="K1438">
        <f>VLOOKUP($A1438,'Hospitalisation Details'!$A:$K,6,FALSE)</f>
        <v>7348.14</v>
      </c>
      <c r="L1438" t="str">
        <f>VLOOKUP($A1438,'Hospitalisation Details'!$A:$K,7,FALSE)</f>
        <v>tier - 2</v>
      </c>
      <c r="M1438" t="str">
        <f>VLOOKUP($A1438,'Hospitalisation Details'!$A:$K,8,FALSE)</f>
        <v>tier - 1</v>
      </c>
      <c r="N1438" t="str">
        <f>VLOOKUP($A1438,'Hospitalisation Details'!$A:$K,9,FALSE)</f>
        <v>R1011</v>
      </c>
      <c r="O1438">
        <f>VLOOKUP($A1438,'Hospitalisation Details'!$A:$K,10,FALSE)</f>
        <v>28460</v>
      </c>
      <c r="P1438">
        <f>VLOOKUP($A1438,'Hospitalisation Details'!$A:$K,11,FALSE)</f>
        <v>45</v>
      </c>
      <c r="Q1438" t="str">
        <f>VLOOKUP($A1438,'Customer Names'!$A:$E,4,FALSE)</f>
        <v xml:space="preserve"> April</v>
      </c>
    </row>
    <row r="1439" spans="1:17" x14ac:dyDescent="0.25">
      <c r="A1439" s="23" t="s">
        <v>933</v>
      </c>
      <c r="B1439" s="48">
        <f>VLOOKUP($A1439,'Medical Examinations'!$A:$J,2,FALSE)</f>
        <v>35.64</v>
      </c>
      <c r="C1439" s="48">
        <f>VLOOKUP($A1439,'Medical Examinations'!$A:$J,3,FALSE)</f>
        <v>6.17</v>
      </c>
      <c r="D1439" s="23" t="str">
        <f>VLOOKUP($A1439,'Medical Examinations'!$A:$J,4,FALSE)</f>
        <v>No</v>
      </c>
      <c r="E1439" s="23" t="str">
        <f>VLOOKUP($A1439,'Medical Examinations'!$A:$J,5,FALSE)</f>
        <v>No</v>
      </c>
      <c r="F1439" s="23" t="str">
        <f>VLOOKUP($A1439,'Medical Examinations'!$A:$J,6,FALSE)</f>
        <v>Yes</v>
      </c>
      <c r="G1439" s="23">
        <f>VLOOKUP($A1439,'Medical Examinations'!$A:$J,7,FALSE)</f>
        <v>1</v>
      </c>
      <c r="H1439" s="23" t="str">
        <f>VLOOKUP($A1439,'Medical Examinations'!$A:$J,8,FALSE)</f>
        <v>No</v>
      </c>
      <c r="I1439" s="23" t="str">
        <f>VLOOKUP($A1439,'Medical Examinations'!$A:$J,9,FALSE)</f>
        <v>Obesity</v>
      </c>
      <c r="J1439" s="23" t="str">
        <f>VLOOKUP($A1439,'Medical Examinations'!$A:$J,10,FALSE)</f>
        <v>Prediabetes</v>
      </c>
      <c r="K1439">
        <f>VLOOKUP($A1439,'Hospitalisation Details'!$A:$K,6,FALSE)</f>
        <v>7345.73</v>
      </c>
      <c r="L1439" t="str">
        <f>VLOOKUP($A1439,'Hospitalisation Details'!$A:$K,7,FALSE)</f>
        <v>tier - 2</v>
      </c>
      <c r="M1439" t="str">
        <f>VLOOKUP($A1439,'Hospitalisation Details'!$A:$K,8,FALSE)</f>
        <v>tier - 1</v>
      </c>
      <c r="N1439" t="str">
        <f>VLOOKUP($A1439,'Hospitalisation Details'!$A:$K,9,FALSE)</f>
        <v>R1013</v>
      </c>
      <c r="O1439">
        <f>VLOOKUP($A1439,'Hospitalisation Details'!$A:$K,10,FALSE)</f>
        <v>29032</v>
      </c>
      <c r="P1439">
        <f>VLOOKUP($A1439,'Hospitalisation Details'!$A:$K,11,FALSE)</f>
        <v>43</v>
      </c>
      <c r="Q1439" t="str">
        <f>VLOOKUP($A1439,'Customer Names'!$A:$E,4,FALSE)</f>
        <v xml:space="preserve"> Ashley N.</v>
      </c>
    </row>
    <row r="1440" spans="1:17" x14ac:dyDescent="0.25">
      <c r="A1440" s="26" t="s">
        <v>932</v>
      </c>
      <c r="B1440" s="47">
        <f>VLOOKUP($A1440,'Medical Examinations'!$A:$J,2,FALSE)</f>
        <v>33.1</v>
      </c>
      <c r="C1440" s="47">
        <f>VLOOKUP($A1440,'Medical Examinations'!$A:$J,3,FALSE)</f>
        <v>4.93</v>
      </c>
      <c r="D1440" s="26" t="str">
        <f>VLOOKUP($A1440,'Medical Examinations'!$A:$J,4,FALSE)</f>
        <v>No</v>
      </c>
      <c r="E1440" s="26" t="str">
        <f>VLOOKUP($A1440,'Medical Examinations'!$A:$J,5,FALSE)</f>
        <v>No</v>
      </c>
      <c r="F1440" s="26" t="str">
        <f>VLOOKUP($A1440,'Medical Examinations'!$A:$J,6,FALSE)</f>
        <v>No</v>
      </c>
      <c r="G1440" s="26">
        <f>VLOOKUP($A1440,'Medical Examinations'!$A:$J,7,FALSE)</f>
        <v>0</v>
      </c>
      <c r="H1440" s="26" t="str">
        <f>VLOOKUP($A1440,'Medical Examinations'!$A:$J,8,FALSE)</f>
        <v>No</v>
      </c>
      <c r="I1440" s="26" t="str">
        <f>VLOOKUP($A1440,'Medical Examinations'!$A:$J,9,FALSE)</f>
        <v>Obesity</v>
      </c>
      <c r="J1440" s="26" t="str">
        <f>VLOOKUP($A1440,'Medical Examinations'!$A:$J,10,FALSE)</f>
        <v>Normal</v>
      </c>
      <c r="K1440">
        <f>VLOOKUP($A1440,'Hospitalisation Details'!$A:$K,6,FALSE)</f>
        <v>7345.08</v>
      </c>
      <c r="L1440" t="str">
        <f>VLOOKUP($A1440,'Hospitalisation Details'!$A:$K,7,FALSE)</f>
        <v>tier - 2</v>
      </c>
      <c r="M1440" t="str">
        <f>VLOOKUP($A1440,'Hospitalisation Details'!$A:$K,8,FALSE)</f>
        <v>tier - 1</v>
      </c>
      <c r="N1440" t="str">
        <f>VLOOKUP($A1440,'Hospitalisation Details'!$A:$K,9,FALSE)</f>
        <v>R1011</v>
      </c>
      <c r="O1440">
        <f>VLOOKUP($A1440,'Hospitalisation Details'!$A:$K,10,FALSE)</f>
        <v>28477</v>
      </c>
      <c r="P1440">
        <f>VLOOKUP($A1440,'Hospitalisation Details'!$A:$K,11,FALSE)</f>
        <v>45</v>
      </c>
      <c r="Q1440" t="str">
        <f>VLOOKUP($A1440,'Customer Names'!$A:$E,4,FALSE)</f>
        <v xml:space="preserve"> Madeleine</v>
      </c>
    </row>
    <row r="1441" spans="1:17" x14ac:dyDescent="0.25">
      <c r="A1441" s="23" t="s">
        <v>931</v>
      </c>
      <c r="B1441" s="48">
        <f>VLOOKUP($A1441,'Medical Examinations'!$A:$J,2,FALSE)</f>
        <v>26.41</v>
      </c>
      <c r="C1441" s="48">
        <f>VLOOKUP($A1441,'Medical Examinations'!$A:$J,3,FALSE)</f>
        <v>7.32</v>
      </c>
      <c r="D1441" s="23" t="str">
        <f>VLOOKUP($A1441,'Medical Examinations'!$A:$J,4,FALSE)</f>
        <v>yes</v>
      </c>
      <c r="E1441" s="23" t="str">
        <f>VLOOKUP($A1441,'Medical Examinations'!$A:$J,5,FALSE)</f>
        <v>No</v>
      </c>
      <c r="F1441" s="23" t="str">
        <f>VLOOKUP($A1441,'Medical Examinations'!$A:$J,6,FALSE)</f>
        <v>No</v>
      </c>
      <c r="G1441" s="23">
        <f>VLOOKUP($A1441,'Medical Examinations'!$A:$J,7,FALSE)</f>
        <v>1</v>
      </c>
      <c r="H1441" s="23" t="str">
        <f>VLOOKUP($A1441,'Medical Examinations'!$A:$J,8,FALSE)</f>
        <v>No</v>
      </c>
      <c r="I1441" s="23" t="str">
        <f>VLOOKUP($A1441,'Medical Examinations'!$A:$J,9,FALSE)</f>
        <v>Overweight</v>
      </c>
      <c r="J1441" s="23" t="str">
        <f>VLOOKUP($A1441,'Medical Examinations'!$A:$J,10,FALSE)</f>
        <v>Diabetes</v>
      </c>
      <c r="K1441">
        <f>VLOOKUP($A1441,'Hospitalisation Details'!$A:$K,6,FALSE)</f>
        <v>7339.93</v>
      </c>
      <c r="L1441" t="str">
        <f>VLOOKUP($A1441,'Hospitalisation Details'!$A:$K,7,FALSE)</f>
        <v>tier - 2</v>
      </c>
      <c r="M1441" t="str">
        <f>VLOOKUP($A1441,'Hospitalisation Details'!$A:$K,8,FALSE)</f>
        <v>tier - 2</v>
      </c>
      <c r="N1441" t="str">
        <f>VLOOKUP($A1441,'Hospitalisation Details'!$A:$K,9,FALSE)</f>
        <v>R1012</v>
      </c>
      <c r="O1441">
        <f>VLOOKUP($A1441,'Hospitalisation Details'!$A:$K,10,FALSE)</f>
        <v>31578</v>
      </c>
      <c r="P1441">
        <f>VLOOKUP($A1441,'Hospitalisation Details'!$A:$K,11,FALSE)</f>
        <v>36</v>
      </c>
      <c r="Q1441" t="str">
        <f>VLOOKUP($A1441,'Customer Names'!$A:$E,4,FALSE)</f>
        <v xml:space="preserve"> Nelly S</v>
      </c>
    </row>
    <row r="1442" spans="1:17" x14ac:dyDescent="0.25">
      <c r="A1442" s="26" t="s">
        <v>930</v>
      </c>
      <c r="B1442" s="47">
        <f>VLOOKUP($A1442,'Medical Examinations'!$A:$J,2,FALSE)</f>
        <v>29.9</v>
      </c>
      <c r="C1442" s="47">
        <f>VLOOKUP($A1442,'Medical Examinations'!$A:$J,3,FALSE)</f>
        <v>5.27</v>
      </c>
      <c r="D1442" s="26" t="str">
        <f>VLOOKUP($A1442,'Medical Examinations'!$A:$J,4,FALSE)</f>
        <v>No</v>
      </c>
      <c r="E1442" s="26" t="str">
        <f>VLOOKUP($A1442,'Medical Examinations'!$A:$J,5,FALSE)</f>
        <v>No</v>
      </c>
      <c r="F1442" s="26" t="str">
        <f>VLOOKUP($A1442,'Medical Examinations'!$A:$J,6,FALSE)</f>
        <v>Yes</v>
      </c>
      <c r="G1442" s="26">
        <f>VLOOKUP($A1442,'Medical Examinations'!$A:$J,7,FALSE)</f>
        <v>1</v>
      </c>
      <c r="H1442" s="26" t="str">
        <f>VLOOKUP($A1442,'Medical Examinations'!$A:$J,8,FALSE)</f>
        <v>No</v>
      </c>
      <c r="I1442" s="26" t="str">
        <f>VLOOKUP($A1442,'Medical Examinations'!$A:$J,9,FALSE)</f>
        <v>Overweight</v>
      </c>
      <c r="J1442" s="26" t="str">
        <f>VLOOKUP($A1442,'Medical Examinations'!$A:$J,10,FALSE)</f>
        <v>Normal</v>
      </c>
      <c r="K1442">
        <f>VLOOKUP($A1442,'Hospitalisation Details'!$A:$K,6,FALSE)</f>
        <v>7337.75</v>
      </c>
      <c r="L1442" t="str">
        <f>VLOOKUP($A1442,'Hospitalisation Details'!$A:$K,7,FALSE)</f>
        <v>tier - 2</v>
      </c>
      <c r="M1442" t="str">
        <f>VLOOKUP($A1442,'Hospitalisation Details'!$A:$K,8,FALSE)</f>
        <v>tier - 3</v>
      </c>
      <c r="N1442" t="str">
        <f>VLOOKUP($A1442,'Hospitalisation Details'!$A:$K,9,FALSE)</f>
        <v>R1011</v>
      </c>
      <c r="O1442">
        <f>VLOOKUP($A1442,'Hospitalisation Details'!$A:$K,10,FALSE)</f>
        <v>29117</v>
      </c>
      <c r="P1442">
        <f>VLOOKUP($A1442,'Hospitalisation Details'!$A:$K,11,FALSE)</f>
        <v>43</v>
      </c>
      <c r="Q1442" t="str">
        <f>VLOOKUP($A1442,'Customer Names'!$A:$E,4,FALSE)</f>
        <v xml:space="preserve"> Meredith S</v>
      </c>
    </row>
    <row r="1443" spans="1:17" x14ac:dyDescent="0.25">
      <c r="A1443" s="23" t="s">
        <v>929</v>
      </c>
      <c r="B1443" s="48">
        <f>VLOOKUP($A1443,'Medical Examinations'!$A:$J,2,FALSE)</f>
        <v>25.24</v>
      </c>
      <c r="C1443" s="48">
        <f>VLOOKUP($A1443,'Medical Examinations'!$A:$J,3,FALSE)</f>
        <v>5.82</v>
      </c>
      <c r="D1443" s="23" t="str">
        <f>VLOOKUP($A1443,'Medical Examinations'!$A:$J,4,FALSE)</f>
        <v>No</v>
      </c>
      <c r="E1443" s="23" t="str">
        <f>VLOOKUP($A1443,'Medical Examinations'!$A:$J,5,FALSE)</f>
        <v>No</v>
      </c>
      <c r="F1443" s="23" t="str">
        <f>VLOOKUP($A1443,'Medical Examinations'!$A:$J,6,FALSE)</f>
        <v>No</v>
      </c>
      <c r="G1443" s="23">
        <f>VLOOKUP($A1443,'Medical Examinations'!$A:$J,7,FALSE)</f>
        <v>1</v>
      </c>
      <c r="H1443" s="23" t="str">
        <f>VLOOKUP($A1443,'Medical Examinations'!$A:$J,8,FALSE)</f>
        <v>No</v>
      </c>
      <c r="I1443" s="23" t="str">
        <f>VLOOKUP($A1443,'Medical Examinations'!$A:$J,9,FALSE)</f>
        <v>Overweight</v>
      </c>
      <c r="J1443" s="23" t="str">
        <f>VLOOKUP($A1443,'Medical Examinations'!$A:$J,10,FALSE)</f>
        <v>Prediabetes</v>
      </c>
      <c r="K1443">
        <f>VLOOKUP($A1443,'Hospitalisation Details'!$A:$K,6,FALSE)</f>
        <v>7325.47</v>
      </c>
      <c r="L1443" t="str">
        <f>VLOOKUP($A1443,'Hospitalisation Details'!$A:$K,7,FALSE)</f>
        <v>tier - 2</v>
      </c>
      <c r="M1443" t="str">
        <f>VLOOKUP($A1443,'Hospitalisation Details'!$A:$K,8,FALSE)</f>
        <v>tier - 1</v>
      </c>
      <c r="N1443" t="str">
        <f>VLOOKUP($A1443,'Hospitalisation Details'!$A:$K,9,FALSE)</f>
        <v>R1012</v>
      </c>
      <c r="O1443">
        <f>VLOOKUP($A1443,'Hospitalisation Details'!$A:$K,10,FALSE)</f>
        <v>30888</v>
      </c>
      <c r="P1443">
        <f>VLOOKUP($A1443,'Hospitalisation Details'!$A:$K,11,FALSE)</f>
        <v>38</v>
      </c>
      <c r="Q1443" t="str">
        <f>VLOOKUP($A1443,'Customer Names'!$A:$E,4,FALSE)</f>
        <v xml:space="preserve"> Kevin</v>
      </c>
    </row>
    <row r="1444" spans="1:17" x14ac:dyDescent="0.25">
      <c r="A1444" s="26" t="s">
        <v>928</v>
      </c>
      <c r="B1444" s="47">
        <f>VLOOKUP($A1444,'Medical Examinations'!$A:$J,2,FALSE)</f>
        <v>25.08</v>
      </c>
      <c r="C1444" s="47">
        <f>VLOOKUP($A1444,'Medical Examinations'!$A:$J,3,FALSE)</f>
        <v>5.8</v>
      </c>
      <c r="D1444" s="26" t="str">
        <f>VLOOKUP($A1444,'Medical Examinations'!$A:$J,4,FALSE)</f>
        <v>No</v>
      </c>
      <c r="E1444" s="26" t="str">
        <f>VLOOKUP($A1444,'Medical Examinations'!$A:$J,5,FALSE)</f>
        <v>No</v>
      </c>
      <c r="F1444" s="26" t="str">
        <f>VLOOKUP($A1444,'Medical Examinations'!$A:$J,6,FALSE)</f>
        <v>Yes</v>
      </c>
      <c r="G1444" s="26">
        <f>VLOOKUP($A1444,'Medical Examinations'!$A:$J,7,FALSE)</f>
        <v>1</v>
      </c>
      <c r="H1444" s="26" t="str">
        <f>VLOOKUP($A1444,'Medical Examinations'!$A:$J,8,FALSE)</f>
        <v>No</v>
      </c>
      <c r="I1444" s="26" t="str">
        <f>VLOOKUP($A1444,'Medical Examinations'!$A:$J,9,FALSE)</f>
        <v>Overweight</v>
      </c>
      <c r="J1444" s="26" t="str">
        <f>VLOOKUP($A1444,'Medical Examinations'!$A:$J,10,FALSE)</f>
        <v>Prediabetes</v>
      </c>
      <c r="K1444">
        <f>VLOOKUP($A1444,'Hospitalisation Details'!$A:$K,6,FALSE)</f>
        <v>7325.05</v>
      </c>
      <c r="L1444" t="str">
        <f>VLOOKUP($A1444,'Hospitalisation Details'!$A:$K,7,FALSE)</f>
        <v>tier - 2</v>
      </c>
      <c r="M1444" t="str">
        <f>VLOOKUP($A1444,'Hospitalisation Details'!$A:$K,8,FALSE)</f>
        <v>tier - 3</v>
      </c>
      <c r="N1444" t="str">
        <f>VLOOKUP($A1444,'Hospitalisation Details'!$A:$K,9,FALSE)</f>
        <v>R1024</v>
      </c>
      <c r="O1444">
        <f>VLOOKUP($A1444,'Hospitalisation Details'!$A:$K,10,FALSE)</f>
        <v>29025</v>
      </c>
      <c r="P1444">
        <f>VLOOKUP($A1444,'Hospitalisation Details'!$A:$K,11,FALSE)</f>
        <v>43</v>
      </c>
      <c r="Q1444" t="str">
        <f>VLOOKUP($A1444,'Customer Names'!$A:$E,4,FALSE)</f>
        <v xml:space="preserve"> Lisa</v>
      </c>
    </row>
    <row r="1445" spans="1:17" x14ac:dyDescent="0.25">
      <c r="A1445" s="23" t="s">
        <v>927</v>
      </c>
      <c r="B1445" s="48">
        <f>VLOOKUP($A1445,'Medical Examinations'!$A:$J,2,FALSE)</f>
        <v>29.164999999999999</v>
      </c>
      <c r="C1445" s="48">
        <f>VLOOKUP($A1445,'Medical Examinations'!$A:$J,3,FALSE)</f>
        <v>4.87</v>
      </c>
      <c r="D1445" s="23" t="str">
        <f>VLOOKUP($A1445,'Medical Examinations'!$A:$J,4,FALSE)</f>
        <v>No</v>
      </c>
      <c r="E1445" s="23" t="str">
        <f>VLOOKUP($A1445,'Medical Examinations'!$A:$J,5,FALSE)</f>
        <v>yes</v>
      </c>
      <c r="F1445" s="23" t="str">
        <f>VLOOKUP($A1445,'Medical Examinations'!$A:$J,6,FALSE)</f>
        <v>No</v>
      </c>
      <c r="G1445" s="23">
        <f>VLOOKUP($A1445,'Medical Examinations'!$A:$J,7,FALSE)</f>
        <v>1</v>
      </c>
      <c r="H1445" s="23" t="str">
        <f>VLOOKUP($A1445,'Medical Examinations'!$A:$J,8,FALSE)</f>
        <v>No</v>
      </c>
      <c r="I1445" s="23" t="str">
        <f>VLOOKUP($A1445,'Medical Examinations'!$A:$J,9,FALSE)</f>
        <v>Overweight</v>
      </c>
      <c r="J1445" s="23" t="str">
        <f>VLOOKUP($A1445,'Medical Examinations'!$A:$J,10,FALSE)</f>
        <v>Normal</v>
      </c>
      <c r="K1445">
        <f>VLOOKUP($A1445,'Hospitalisation Details'!$A:$K,6,FALSE)</f>
        <v>7323.73</v>
      </c>
      <c r="L1445" t="str">
        <f>VLOOKUP($A1445,'Hospitalisation Details'!$A:$K,7,FALSE)</f>
        <v>tier - 2</v>
      </c>
      <c r="M1445" t="str">
        <f>VLOOKUP($A1445,'Hospitalisation Details'!$A:$K,8,FALSE)</f>
        <v>tier - 2</v>
      </c>
      <c r="N1445" t="str">
        <f>VLOOKUP($A1445,'Hospitalisation Details'!$A:$K,9,FALSE)</f>
        <v>R1024</v>
      </c>
      <c r="O1445">
        <f>VLOOKUP($A1445,'Hospitalisation Details'!$A:$K,10,FALSE)</f>
        <v>38306</v>
      </c>
      <c r="P1445">
        <f>VLOOKUP($A1445,'Hospitalisation Details'!$A:$K,11,FALSE)</f>
        <v>18</v>
      </c>
      <c r="Q1445" t="str">
        <f>VLOOKUP($A1445,'Customer Names'!$A:$E,4,FALSE)</f>
        <v xml:space="preserve"> Katherine A</v>
      </c>
    </row>
    <row r="1446" spans="1:17" x14ac:dyDescent="0.25">
      <c r="A1446" s="26" t="s">
        <v>926</v>
      </c>
      <c r="B1446" s="47">
        <f>VLOOKUP($A1446,'Medical Examinations'!$A:$J,2,FALSE)</f>
        <v>15.05</v>
      </c>
      <c r="C1446" s="47">
        <f>VLOOKUP($A1446,'Medical Examinations'!$A:$J,3,FALSE)</f>
        <v>8.1199999999999992</v>
      </c>
      <c r="D1446" s="26" t="str">
        <f>VLOOKUP($A1446,'Medical Examinations'!$A:$J,4,FALSE)</f>
        <v>No</v>
      </c>
      <c r="E1446" s="26" t="str">
        <f>VLOOKUP($A1446,'Medical Examinations'!$A:$J,5,FALSE)</f>
        <v>No</v>
      </c>
      <c r="F1446" s="26" t="str">
        <f>VLOOKUP($A1446,'Medical Examinations'!$A:$J,6,FALSE)</f>
        <v>No</v>
      </c>
      <c r="G1446" s="26">
        <f>VLOOKUP($A1446,'Medical Examinations'!$A:$J,7,FALSE)</f>
        <v>0</v>
      </c>
      <c r="H1446" s="26" t="str">
        <f>VLOOKUP($A1446,'Medical Examinations'!$A:$J,8,FALSE)</f>
        <v>No</v>
      </c>
      <c r="I1446" s="26" t="str">
        <f>VLOOKUP($A1446,'Medical Examinations'!$A:$J,9,FALSE)</f>
        <v>Underweight</v>
      </c>
      <c r="J1446" s="26" t="str">
        <f>VLOOKUP($A1446,'Medical Examinations'!$A:$J,10,FALSE)</f>
        <v>Diabetes</v>
      </c>
      <c r="K1446">
        <f>VLOOKUP($A1446,'Hospitalisation Details'!$A:$K,6,FALSE)</f>
        <v>7322.86</v>
      </c>
      <c r="L1446" t="str">
        <f>VLOOKUP($A1446,'Hospitalisation Details'!$A:$K,7,FALSE)</f>
        <v>tier - 3</v>
      </c>
      <c r="M1446" t="str">
        <f>VLOOKUP($A1446,'Hospitalisation Details'!$A:$K,8,FALSE)</f>
        <v>tier - 3</v>
      </c>
      <c r="N1446" t="str">
        <f>VLOOKUP($A1446,'Hospitalisation Details'!$A:$K,9,FALSE)</f>
        <v>R1012</v>
      </c>
      <c r="O1446">
        <f>VLOOKUP($A1446,'Hospitalisation Details'!$A:$K,10,FALSE)</f>
        <v>23934</v>
      </c>
      <c r="P1446">
        <f>VLOOKUP($A1446,'Hospitalisation Details'!$A:$K,11,FALSE)</f>
        <v>57</v>
      </c>
      <c r="Q1446" t="str">
        <f>VLOOKUP($A1446,'Customer Names'!$A:$E,4,FALSE)</f>
        <v xml:space="preserve"> Steve</v>
      </c>
    </row>
    <row r="1447" spans="1:17" x14ac:dyDescent="0.25">
      <c r="A1447" s="23" t="s">
        <v>925</v>
      </c>
      <c r="B1447" s="48">
        <f>VLOOKUP($A1447,'Medical Examinations'!$A:$J,2,FALSE)</f>
        <v>19.95</v>
      </c>
      <c r="C1447" s="48">
        <f>VLOOKUP($A1447,'Medical Examinations'!$A:$J,3,FALSE)</f>
        <v>4.3600000000000003</v>
      </c>
      <c r="D1447" s="23" t="str">
        <f>VLOOKUP($A1447,'Medical Examinations'!$A:$J,4,FALSE)</f>
        <v>No</v>
      </c>
      <c r="E1447" s="23" t="str">
        <f>VLOOKUP($A1447,'Medical Examinations'!$A:$J,5,FALSE)</f>
        <v>No</v>
      </c>
      <c r="F1447" s="23" t="str">
        <f>VLOOKUP($A1447,'Medical Examinations'!$A:$J,6,FALSE)</f>
        <v>No</v>
      </c>
      <c r="G1447" s="23">
        <f>VLOOKUP($A1447,'Medical Examinations'!$A:$J,7,FALSE)</f>
        <v>2</v>
      </c>
      <c r="H1447" s="23" t="str">
        <f>VLOOKUP($A1447,'Medical Examinations'!$A:$J,8,FALSE)</f>
        <v>No</v>
      </c>
      <c r="I1447" s="23" t="str">
        <f>VLOOKUP($A1447,'Medical Examinations'!$A:$J,9,FALSE)</f>
        <v>Normal Weight</v>
      </c>
      <c r="J1447" s="23" t="str">
        <f>VLOOKUP($A1447,'Medical Examinations'!$A:$J,10,FALSE)</f>
        <v>Normal</v>
      </c>
      <c r="K1447">
        <f>VLOOKUP($A1447,'Hospitalisation Details'!$A:$K,6,FALSE)</f>
        <v>7318.22</v>
      </c>
      <c r="L1447" t="str">
        <f>VLOOKUP($A1447,'Hospitalisation Details'!$A:$K,7,FALSE)</f>
        <v>tier - 2</v>
      </c>
      <c r="M1447" t="str">
        <f>VLOOKUP($A1447,'Hospitalisation Details'!$A:$K,8,FALSE)</f>
        <v>tier - 3</v>
      </c>
      <c r="N1447" t="str">
        <f>VLOOKUP($A1447,'Hospitalisation Details'!$A:$K,9,FALSE)</f>
        <v>R1012</v>
      </c>
      <c r="O1447">
        <f>VLOOKUP($A1447,'Hospitalisation Details'!$A:$K,10,FALSE)</f>
        <v>26522</v>
      </c>
      <c r="P1447">
        <f>VLOOKUP($A1447,'Hospitalisation Details'!$A:$K,11,FALSE)</f>
        <v>50</v>
      </c>
      <c r="Q1447" t="str">
        <f>VLOOKUP($A1447,'Customer Names'!$A:$E,4,FALSE)</f>
        <v xml:space="preserve"> Kate L.</v>
      </c>
    </row>
    <row r="1448" spans="1:17" x14ac:dyDescent="0.25">
      <c r="A1448" s="26" t="s">
        <v>924</v>
      </c>
      <c r="B1448" s="47">
        <f>VLOOKUP($A1448,'Medical Examinations'!$A:$J,2,FALSE)</f>
        <v>16.66</v>
      </c>
      <c r="C1448" s="47">
        <f>VLOOKUP($A1448,'Medical Examinations'!$A:$J,3,FALSE)</f>
        <v>9.16</v>
      </c>
      <c r="D1448" s="26" t="str">
        <f>VLOOKUP($A1448,'Medical Examinations'!$A:$J,4,FALSE)</f>
        <v>No</v>
      </c>
      <c r="E1448" s="26" t="str">
        <f>VLOOKUP($A1448,'Medical Examinations'!$A:$J,5,FALSE)</f>
        <v>No</v>
      </c>
      <c r="F1448" s="26" t="str">
        <f>VLOOKUP($A1448,'Medical Examinations'!$A:$J,6,FALSE)</f>
        <v>No</v>
      </c>
      <c r="G1448" s="26">
        <f>VLOOKUP($A1448,'Medical Examinations'!$A:$J,7,FALSE)</f>
        <v>0</v>
      </c>
      <c r="H1448" s="26" t="str">
        <f>VLOOKUP($A1448,'Medical Examinations'!$A:$J,8,FALSE)</f>
        <v>No</v>
      </c>
      <c r="I1448" s="26" t="str">
        <f>VLOOKUP($A1448,'Medical Examinations'!$A:$J,9,FALSE)</f>
        <v>Underweight</v>
      </c>
      <c r="J1448" s="26" t="str">
        <f>VLOOKUP($A1448,'Medical Examinations'!$A:$J,10,FALSE)</f>
        <v>Diabetes</v>
      </c>
      <c r="K1448">
        <f>VLOOKUP($A1448,'Hospitalisation Details'!$A:$K,6,FALSE)</f>
        <v>7318.21</v>
      </c>
      <c r="L1448" t="str">
        <f>VLOOKUP($A1448,'Hospitalisation Details'!$A:$K,7,FALSE)</f>
        <v>tier - 3</v>
      </c>
      <c r="M1448" t="str">
        <f>VLOOKUP($A1448,'Hospitalisation Details'!$A:$K,8,FALSE)</f>
        <v>tier - 1</v>
      </c>
      <c r="N1448" t="str">
        <f>VLOOKUP($A1448,'Hospitalisation Details'!$A:$K,9,FALSE)</f>
        <v>R1013</v>
      </c>
      <c r="O1448">
        <f>VLOOKUP($A1448,'Hospitalisation Details'!$A:$K,10,FALSE)</f>
        <v>23918</v>
      </c>
      <c r="P1448">
        <f>VLOOKUP($A1448,'Hospitalisation Details'!$A:$K,11,FALSE)</f>
        <v>57</v>
      </c>
      <c r="Q1448" t="str">
        <f>VLOOKUP($A1448,'Customer Names'!$A:$E,4,FALSE)</f>
        <v xml:space="preserve"> Beth</v>
      </c>
    </row>
    <row r="1449" spans="1:17" x14ac:dyDescent="0.25">
      <c r="A1449" s="23" t="s">
        <v>923</v>
      </c>
      <c r="B1449" s="48">
        <f>VLOOKUP($A1449,'Medical Examinations'!$A:$J,2,FALSE)</f>
        <v>16.62</v>
      </c>
      <c r="C1449" s="48">
        <f>VLOOKUP($A1449,'Medical Examinations'!$A:$J,3,FALSE)</f>
        <v>9.14</v>
      </c>
      <c r="D1449" s="23" t="str">
        <f>VLOOKUP($A1449,'Medical Examinations'!$A:$J,4,FALSE)</f>
        <v>No</v>
      </c>
      <c r="E1449" s="23" t="str">
        <f>VLOOKUP($A1449,'Medical Examinations'!$A:$J,5,FALSE)</f>
        <v>No</v>
      </c>
      <c r="F1449" s="23" t="str">
        <f>VLOOKUP($A1449,'Medical Examinations'!$A:$J,6,FALSE)</f>
        <v>No</v>
      </c>
      <c r="G1449" s="23">
        <f>VLOOKUP($A1449,'Medical Examinations'!$A:$J,7,FALSE)</f>
        <v>0</v>
      </c>
      <c r="H1449" s="23" t="str">
        <f>VLOOKUP($A1449,'Medical Examinations'!$A:$J,8,FALSE)</f>
        <v>No</v>
      </c>
      <c r="I1449" s="23" t="str">
        <f>VLOOKUP($A1449,'Medical Examinations'!$A:$J,9,FALSE)</f>
        <v>Underweight</v>
      </c>
      <c r="J1449" s="23" t="str">
        <f>VLOOKUP($A1449,'Medical Examinations'!$A:$J,10,FALSE)</f>
        <v>Diabetes</v>
      </c>
      <c r="K1449">
        <f>VLOOKUP($A1449,'Hospitalisation Details'!$A:$K,6,FALSE)</f>
        <v>7304.65</v>
      </c>
      <c r="L1449" t="str">
        <f>VLOOKUP($A1449,'Hospitalisation Details'!$A:$K,7,FALSE)</f>
        <v>tier - 3</v>
      </c>
      <c r="M1449" t="str">
        <f>VLOOKUP($A1449,'Hospitalisation Details'!$A:$K,8,FALSE)</f>
        <v>tier - 3</v>
      </c>
      <c r="N1449" t="str">
        <f>VLOOKUP($A1449,'Hospitalisation Details'!$A:$K,9,FALSE)</f>
        <v>R1013</v>
      </c>
      <c r="O1449">
        <f>VLOOKUP($A1449,'Hospitalisation Details'!$A:$K,10,FALSE)</f>
        <v>23899</v>
      </c>
      <c r="P1449">
        <f>VLOOKUP($A1449,'Hospitalisation Details'!$A:$K,11,FALSE)</f>
        <v>58</v>
      </c>
      <c r="Q1449" t="str">
        <f>VLOOKUP($A1449,'Customer Names'!$A:$E,4,FALSE)</f>
        <v xml:space="preserve"> Katharine</v>
      </c>
    </row>
    <row r="1450" spans="1:17" x14ac:dyDescent="0.25">
      <c r="A1450" s="26" t="s">
        <v>922</v>
      </c>
      <c r="B1450" s="47">
        <f>VLOOKUP($A1450,'Medical Examinations'!$A:$J,2,FALSE)</f>
        <v>15.36</v>
      </c>
      <c r="C1450" s="47">
        <f>VLOOKUP($A1450,'Medical Examinations'!$A:$J,3,FALSE)</f>
        <v>5.49</v>
      </c>
      <c r="D1450" s="26" t="str">
        <f>VLOOKUP($A1450,'Medical Examinations'!$A:$J,4,FALSE)</f>
        <v>yes</v>
      </c>
      <c r="E1450" s="26" t="str">
        <f>VLOOKUP($A1450,'Medical Examinations'!$A:$J,5,FALSE)</f>
        <v>No</v>
      </c>
      <c r="F1450" s="26" t="str">
        <f>VLOOKUP($A1450,'Medical Examinations'!$A:$J,6,FALSE)</f>
        <v>No</v>
      </c>
      <c r="G1450" s="26">
        <f>VLOOKUP($A1450,'Medical Examinations'!$A:$J,7,FALSE)</f>
        <v>2</v>
      </c>
      <c r="H1450" s="26" t="str">
        <f>VLOOKUP($A1450,'Medical Examinations'!$A:$J,8,FALSE)</f>
        <v>No</v>
      </c>
      <c r="I1450" s="26" t="str">
        <f>VLOOKUP($A1450,'Medical Examinations'!$A:$J,9,FALSE)</f>
        <v>Underweight</v>
      </c>
      <c r="J1450" s="26" t="str">
        <f>VLOOKUP($A1450,'Medical Examinations'!$A:$J,10,FALSE)</f>
        <v>Normal</v>
      </c>
      <c r="K1450">
        <f>VLOOKUP($A1450,'Hospitalisation Details'!$A:$K,6,FALSE)</f>
        <v>7302.46</v>
      </c>
      <c r="L1450" t="str">
        <f>VLOOKUP($A1450,'Hospitalisation Details'!$A:$K,7,FALSE)</f>
        <v>tier - 3</v>
      </c>
      <c r="M1450" t="str">
        <f>VLOOKUP($A1450,'Hospitalisation Details'!$A:$K,8,FALSE)</f>
        <v>tier - 1</v>
      </c>
      <c r="N1450" t="str">
        <f>VLOOKUP($A1450,'Hospitalisation Details'!$A:$K,9,FALSE)</f>
        <v>R1012</v>
      </c>
      <c r="O1450">
        <f>VLOOKUP($A1450,'Hospitalisation Details'!$A:$K,10,FALSE)</f>
        <v>24467</v>
      </c>
      <c r="P1450">
        <f>VLOOKUP($A1450,'Hospitalisation Details'!$A:$K,11,FALSE)</f>
        <v>56</v>
      </c>
      <c r="Q1450" t="str">
        <f>VLOOKUP($A1450,'Customer Names'!$A:$E,4,FALSE)</f>
        <v xml:space="preserve"> Heather L</v>
      </c>
    </row>
    <row r="1451" spans="1:17" x14ac:dyDescent="0.25">
      <c r="A1451" s="23" t="s">
        <v>921</v>
      </c>
      <c r="B1451" s="48">
        <f>VLOOKUP($A1451,'Medical Examinations'!$A:$J,2,FALSE)</f>
        <v>27.74</v>
      </c>
      <c r="C1451" s="48">
        <f>VLOOKUP($A1451,'Medical Examinations'!$A:$J,3,FALSE)</f>
        <v>5.96</v>
      </c>
      <c r="D1451" s="23" t="str">
        <f>VLOOKUP($A1451,'Medical Examinations'!$A:$J,4,FALSE)</f>
        <v>yes</v>
      </c>
      <c r="E1451" s="23" t="str">
        <f>VLOOKUP($A1451,'Medical Examinations'!$A:$J,5,FALSE)</f>
        <v>No</v>
      </c>
      <c r="F1451" s="23" t="str">
        <f>VLOOKUP($A1451,'Medical Examinations'!$A:$J,6,FALSE)</f>
        <v>No</v>
      </c>
      <c r="G1451" s="23">
        <f>VLOOKUP($A1451,'Medical Examinations'!$A:$J,7,FALSE)</f>
        <v>0</v>
      </c>
      <c r="H1451" s="23" t="str">
        <f>VLOOKUP($A1451,'Medical Examinations'!$A:$J,8,FALSE)</f>
        <v>No</v>
      </c>
      <c r="I1451" s="23" t="str">
        <f>VLOOKUP($A1451,'Medical Examinations'!$A:$J,9,FALSE)</f>
        <v>Overweight</v>
      </c>
      <c r="J1451" s="23" t="str">
        <f>VLOOKUP($A1451,'Medical Examinations'!$A:$J,10,FALSE)</f>
        <v>Prediabetes</v>
      </c>
      <c r="K1451">
        <f>VLOOKUP($A1451,'Hospitalisation Details'!$A:$K,6,FALSE)</f>
        <v>7281.51</v>
      </c>
      <c r="L1451" t="str">
        <f>VLOOKUP($A1451,'Hospitalisation Details'!$A:$K,7,FALSE)</f>
        <v>tier - 2</v>
      </c>
      <c r="M1451" t="str">
        <f>VLOOKUP($A1451,'Hospitalisation Details'!$A:$K,8,FALSE)</f>
        <v>tier - 1</v>
      </c>
      <c r="N1451" t="str">
        <f>VLOOKUP($A1451,'Hospitalisation Details'!$A:$K,9,FALSE)</f>
        <v>R1012</v>
      </c>
      <c r="O1451">
        <f>VLOOKUP($A1451,'Hospitalisation Details'!$A:$K,10,FALSE)</f>
        <v>31353</v>
      </c>
      <c r="P1451">
        <f>VLOOKUP($A1451,'Hospitalisation Details'!$A:$K,11,FALSE)</f>
        <v>37</v>
      </c>
      <c r="Q1451" t="str">
        <f>VLOOKUP($A1451,'Customer Names'!$A:$E,4,FALSE)</f>
        <v xml:space="preserve"> Desiree</v>
      </c>
    </row>
    <row r="1452" spans="1:17" x14ac:dyDescent="0.25">
      <c r="A1452" s="26" t="s">
        <v>920</v>
      </c>
      <c r="B1452" s="47">
        <f>VLOOKUP($A1452,'Medical Examinations'!$A:$J,2,FALSE)</f>
        <v>22.44</v>
      </c>
      <c r="C1452" s="47">
        <f>VLOOKUP($A1452,'Medical Examinations'!$A:$J,3,FALSE)</f>
        <v>4.62</v>
      </c>
      <c r="D1452" s="26" t="str">
        <f>VLOOKUP($A1452,'Medical Examinations'!$A:$J,4,FALSE)</f>
        <v>yes</v>
      </c>
      <c r="E1452" s="26" t="str">
        <f>VLOOKUP($A1452,'Medical Examinations'!$A:$J,5,FALSE)</f>
        <v>No</v>
      </c>
      <c r="F1452" s="26" t="str">
        <f>VLOOKUP($A1452,'Medical Examinations'!$A:$J,6,FALSE)</f>
        <v>No</v>
      </c>
      <c r="G1452" s="26">
        <f>VLOOKUP($A1452,'Medical Examinations'!$A:$J,7,FALSE)</f>
        <v>0</v>
      </c>
      <c r="H1452" s="26" t="str">
        <f>VLOOKUP($A1452,'Medical Examinations'!$A:$J,8,FALSE)</f>
        <v>No</v>
      </c>
      <c r="I1452" s="26" t="str">
        <f>VLOOKUP($A1452,'Medical Examinations'!$A:$J,9,FALSE)</f>
        <v>Normal Weight</v>
      </c>
      <c r="J1452" s="26" t="str">
        <f>VLOOKUP($A1452,'Medical Examinations'!$A:$J,10,FALSE)</f>
        <v>Normal</v>
      </c>
      <c r="K1452">
        <f>VLOOKUP($A1452,'Hospitalisation Details'!$A:$K,6,FALSE)</f>
        <v>7273.02</v>
      </c>
      <c r="L1452" t="str">
        <f>VLOOKUP($A1452,'Hospitalisation Details'!$A:$K,7,FALSE)</f>
        <v>tier - 2</v>
      </c>
      <c r="M1452" t="str">
        <f>VLOOKUP($A1452,'Hospitalisation Details'!$A:$K,8,FALSE)</f>
        <v>tier - 1</v>
      </c>
      <c r="N1452" t="str">
        <f>VLOOKUP($A1452,'Hospitalisation Details'!$A:$K,9,FALSE)</f>
        <v>R1013</v>
      </c>
      <c r="O1452">
        <f>VLOOKUP($A1452,'Hospitalisation Details'!$A:$K,10,FALSE)</f>
        <v>28112</v>
      </c>
      <c r="P1452">
        <f>VLOOKUP($A1452,'Hospitalisation Details'!$A:$K,11,FALSE)</f>
        <v>46</v>
      </c>
      <c r="Q1452" t="str">
        <f>VLOOKUP($A1452,'Customer Names'!$A:$E,4,FALSE)</f>
        <v xml:space="preserve"> Peter B.</v>
      </c>
    </row>
    <row r="1453" spans="1:17" x14ac:dyDescent="0.25">
      <c r="A1453" s="23" t="s">
        <v>919</v>
      </c>
      <c r="B1453" s="48">
        <f>VLOOKUP($A1453,'Medical Examinations'!$A:$J,2,FALSE)</f>
        <v>37.049999999999997</v>
      </c>
      <c r="C1453" s="48">
        <f>VLOOKUP($A1453,'Medical Examinations'!$A:$J,3,FALSE)</f>
        <v>9.9600000000000009</v>
      </c>
      <c r="D1453" s="23" t="str">
        <f>VLOOKUP($A1453,'Medical Examinations'!$A:$J,4,FALSE)</f>
        <v>yes</v>
      </c>
      <c r="E1453" s="23" t="str">
        <f>VLOOKUP($A1453,'Medical Examinations'!$A:$J,5,FALSE)</f>
        <v>No</v>
      </c>
      <c r="F1453" s="23" t="str">
        <f>VLOOKUP($A1453,'Medical Examinations'!$A:$J,6,FALSE)</f>
        <v>No</v>
      </c>
      <c r="G1453" s="23">
        <f>VLOOKUP($A1453,'Medical Examinations'!$A:$J,7,FALSE)</f>
        <v>0</v>
      </c>
      <c r="H1453" s="23" t="str">
        <f>VLOOKUP($A1453,'Medical Examinations'!$A:$J,8,FALSE)</f>
        <v>No</v>
      </c>
      <c r="I1453" s="23" t="str">
        <f>VLOOKUP($A1453,'Medical Examinations'!$A:$J,9,FALSE)</f>
        <v>Obesity</v>
      </c>
      <c r="J1453" s="23" t="str">
        <f>VLOOKUP($A1453,'Medical Examinations'!$A:$J,10,FALSE)</f>
        <v>Diabetes</v>
      </c>
      <c r="K1453">
        <f>VLOOKUP($A1453,'Hospitalisation Details'!$A:$K,6,FALSE)</f>
        <v>7265.7</v>
      </c>
      <c r="L1453" t="str">
        <f>VLOOKUP($A1453,'Hospitalisation Details'!$A:$K,7,FALSE)</f>
        <v>tier - 3</v>
      </c>
      <c r="M1453" t="str">
        <f>VLOOKUP($A1453,'Hospitalisation Details'!$A:$K,8,FALSE)</f>
        <v>tier - 3</v>
      </c>
      <c r="N1453" t="str">
        <f>VLOOKUP($A1453,'Hospitalisation Details'!$A:$K,9,FALSE)</f>
        <v>R1012</v>
      </c>
      <c r="O1453">
        <f>VLOOKUP($A1453,'Hospitalisation Details'!$A:$K,10,FALSE)</f>
        <v>29802</v>
      </c>
      <c r="P1453">
        <f>VLOOKUP($A1453,'Hospitalisation Details'!$A:$K,11,FALSE)</f>
        <v>41</v>
      </c>
      <c r="Q1453" t="str">
        <f>VLOOKUP($A1453,'Customer Names'!$A:$E,4,FALSE)</f>
        <v xml:space="preserve"> Adam</v>
      </c>
    </row>
    <row r="1454" spans="1:17" x14ac:dyDescent="0.25">
      <c r="A1454" s="26" t="s">
        <v>918</v>
      </c>
      <c r="B1454" s="47">
        <f>VLOOKUP($A1454,'Medical Examinations'!$A:$J,2,FALSE)</f>
        <v>22.95</v>
      </c>
      <c r="C1454" s="47">
        <f>VLOOKUP($A1454,'Medical Examinations'!$A:$J,3,FALSE)</f>
        <v>10.53</v>
      </c>
      <c r="D1454" s="26" t="str">
        <f>VLOOKUP($A1454,'Medical Examinations'!$A:$J,4,FALSE)</f>
        <v>No</v>
      </c>
      <c r="E1454" s="26" t="str">
        <f>VLOOKUP($A1454,'Medical Examinations'!$A:$J,5,FALSE)</f>
        <v>No</v>
      </c>
      <c r="F1454" s="26" t="str">
        <f>VLOOKUP($A1454,'Medical Examinations'!$A:$J,6,FALSE)</f>
        <v>No</v>
      </c>
      <c r="G1454" s="26">
        <f>VLOOKUP($A1454,'Medical Examinations'!$A:$J,7,FALSE)</f>
        <v>2</v>
      </c>
      <c r="H1454" s="26" t="str">
        <f>VLOOKUP($A1454,'Medical Examinations'!$A:$J,8,FALSE)</f>
        <v>No</v>
      </c>
      <c r="I1454" s="26" t="str">
        <f>VLOOKUP($A1454,'Medical Examinations'!$A:$J,9,FALSE)</f>
        <v>Normal Weight</v>
      </c>
      <c r="J1454" s="26" t="str">
        <f>VLOOKUP($A1454,'Medical Examinations'!$A:$J,10,FALSE)</f>
        <v>Diabetes</v>
      </c>
      <c r="K1454">
        <f>VLOOKUP($A1454,'Hospitalisation Details'!$A:$K,6,FALSE)</f>
        <v>7265.58</v>
      </c>
      <c r="L1454" t="str">
        <f>VLOOKUP($A1454,'Hospitalisation Details'!$A:$K,7,FALSE)</f>
        <v>tier - 2</v>
      </c>
      <c r="M1454" t="str">
        <f>VLOOKUP($A1454,'Hospitalisation Details'!$A:$K,8,FALSE)</f>
        <v>tier - 2</v>
      </c>
      <c r="N1454" t="str">
        <f>VLOOKUP($A1454,'Hospitalisation Details'!$A:$K,9,FALSE)</f>
        <v>R1013</v>
      </c>
      <c r="O1454">
        <f>VLOOKUP($A1454,'Hospitalisation Details'!$A:$K,10,FALSE)</f>
        <v>26962</v>
      </c>
      <c r="P1454">
        <f>VLOOKUP($A1454,'Hospitalisation Details'!$A:$K,11,FALSE)</f>
        <v>49</v>
      </c>
      <c r="Q1454" t="str">
        <f>VLOOKUP($A1454,'Customer Names'!$A:$E,4,FALSE)</f>
        <v xml:space="preserve"> Jeremy J</v>
      </c>
    </row>
    <row r="1455" spans="1:17" x14ac:dyDescent="0.25">
      <c r="A1455" s="23" t="s">
        <v>917</v>
      </c>
      <c r="B1455" s="48">
        <f>VLOOKUP($A1455,'Medical Examinations'!$A:$J,2,FALSE)</f>
        <v>34.200000000000003</v>
      </c>
      <c r="C1455" s="48">
        <f>VLOOKUP($A1455,'Medical Examinations'!$A:$J,3,FALSE)</f>
        <v>6.69</v>
      </c>
      <c r="D1455" s="23" t="str">
        <f>VLOOKUP($A1455,'Medical Examinations'!$A:$J,4,FALSE)</f>
        <v>yes</v>
      </c>
      <c r="E1455" s="23" t="str">
        <f>VLOOKUP($A1455,'Medical Examinations'!$A:$J,5,FALSE)</f>
        <v>No</v>
      </c>
      <c r="F1455" s="23" t="str">
        <f>VLOOKUP($A1455,'Medical Examinations'!$A:$J,6,FALSE)</f>
        <v>No</v>
      </c>
      <c r="G1455" s="23">
        <f>VLOOKUP($A1455,'Medical Examinations'!$A:$J,7,FALSE)</f>
        <v>0</v>
      </c>
      <c r="H1455" s="23" t="str">
        <f>VLOOKUP($A1455,'Medical Examinations'!$A:$J,8,FALSE)</f>
        <v>No</v>
      </c>
      <c r="I1455" s="23" t="str">
        <f>VLOOKUP($A1455,'Medical Examinations'!$A:$J,9,FALSE)</f>
        <v>Obesity</v>
      </c>
      <c r="J1455" s="23" t="str">
        <f>VLOOKUP($A1455,'Medical Examinations'!$A:$J,10,FALSE)</f>
        <v>Diabetes</v>
      </c>
      <c r="K1455">
        <f>VLOOKUP($A1455,'Hospitalisation Details'!$A:$K,6,FALSE)</f>
        <v>7261.74</v>
      </c>
      <c r="L1455" t="str">
        <f>VLOOKUP($A1455,'Hospitalisation Details'!$A:$K,7,FALSE)</f>
        <v>tier - 3</v>
      </c>
      <c r="M1455" t="str">
        <f>VLOOKUP($A1455,'Hospitalisation Details'!$A:$K,8,FALSE)</f>
        <v>tier - 3</v>
      </c>
      <c r="N1455" t="str">
        <f>VLOOKUP($A1455,'Hospitalisation Details'!$A:$K,9,FALSE)</f>
        <v>R1012</v>
      </c>
      <c r="O1455">
        <f>VLOOKUP($A1455,'Hospitalisation Details'!$A:$K,10,FALSE)</f>
        <v>29750</v>
      </c>
      <c r="P1455">
        <f>VLOOKUP($A1455,'Hospitalisation Details'!$A:$K,11,FALSE)</f>
        <v>41</v>
      </c>
      <c r="Q1455" t="str">
        <f>VLOOKUP($A1455,'Customer Names'!$A:$E,4,FALSE)</f>
        <v xml:space="preserve"> Adam C</v>
      </c>
    </row>
    <row r="1456" spans="1:17" x14ac:dyDescent="0.25">
      <c r="A1456" s="26" t="s">
        <v>916</v>
      </c>
      <c r="B1456" s="47">
        <f>VLOOKUP($A1456,'Medical Examinations'!$A:$J,2,FALSE)</f>
        <v>30.59</v>
      </c>
      <c r="C1456" s="47">
        <f>VLOOKUP($A1456,'Medical Examinations'!$A:$J,3,FALSE)</f>
        <v>9.5500000000000007</v>
      </c>
      <c r="D1456" s="26" t="str">
        <f>VLOOKUP($A1456,'Medical Examinations'!$A:$J,4,FALSE)</f>
        <v>yes</v>
      </c>
      <c r="E1456" s="26" t="str">
        <f>VLOOKUP($A1456,'Medical Examinations'!$A:$J,5,FALSE)</f>
        <v>No</v>
      </c>
      <c r="F1456" s="26" t="str">
        <f>VLOOKUP($A1456,'Medical Examinations'!$A:$J,6,FALSE)</f>
        <v>No</v>
      </c>
      <c r="G1456" s="26">
        <f>VLOOKUP($A1456,'Medical Examinations'!$A:$J,7,FALSE)</f>
        <v>0</v>
      </c>
      <c r="H1456" s="26" t="str">
        <f>VLOOKUP($A1456,'Medical Examinations'!$A:$J,8,FALSE)</f>
        <v>No</v>
      </c>
      <c r="I1456" s="26" t="str">
        <f>VLOOKUP($A1456,'Medical Examinations'!$A:$J,9,FALSE)</f>
        <v>Obesity</v>
      </c>
      <c r="J1456" s="26" t="str">
        <f>VLOOKUP($A1456,'Medical Examinations'!$A:$J,10,FALSE)</f>
        <v>Diabetes</v>
      </c>
      <c r="K1456">
        <f>VLOOKUP($A1456,'Hospitalisation Details'!$A:$K,6,FALSE)</f>
        <v>7256.72</v>
      </c>
      <c r="L1456" t="str">
        <f>VLOOKUP($A1456,'Hospitalisation Details'!$A:$K,7,FALSE)</f>
        <v>tier - 3</v>
      </c>
      <c r="M1456" t="str">
        <f>VLOOKUP($A1456,'Hospitalisation Details'!$A:$K,8,FALSE)</f>
        <v>tier - 2</v>
      </c>
      <c r="N1456" t="str">
        <f>VLOOKUP($A1456,'Hospitalisation Details'!$A:$K,9,FALSE)</f>
        <v>R1012</v>
      </c>
      <c r="O1456">
        <f>VLOOKUP($A1456,'Hospitalisation Details'!$A:$K,10,FALSE)</f>
        <v>29812</v>
      </c>
      <c r="P1456">
        <f>VLOOKUP($A1456,'Hospitalisation Details'!$A:$K,11,FALSE)</f>
        <v>41</v>
      </c>
      <c r="Q1456" t="str">
        <f>VLOOKUP($A1456,'Customer Names'!$A:$E,4,FALSE)</f>
        <v xml:space="preserve"> Jon</v>
      </c>
    </row>
    <row r="1457" spans="1:17" x14ac:dyDescent="0.25">
      <c r="A1457" s="23" t="s">
        <v>915</v>
      </c>
      <c r="B1457" s="48">
        <f>VLOOKUP($A1457,'Medical Examinations'!$A:$J,2,FALSE)</f>
        <v>25.51</v>
      </c>
      <c r="C1457" s="48">
        <f>VLOOKUP($A1457,'Medical Examinations'!$A:$J,3,FALSE)</f>
        <v>6.05</v>
      </c>
      <c r="D1457" s="23" t="str">
        <f>VLOOKUP($A1457,'Medical Examinations'!$A:$J,4,FALSE)</f>
        <v>No</v>
      </c>
      <c r="E1457" s="23" t="str">
        <f>VLOOKUP($A1457,'Medical Examinations'!$A:$J,5,FALSE)</f>
        <v>No</v>
      </c>
      <c r="F1457" s="23" t="str">
        <f>VLOOKUP($A1457,'Medical Examinations'!$A:$J,6,FALSE)</f>
        <v>No</v>
      </c>
      <c r="G1457" s="23">
        <f>VLOOKUP($A1457,'Medical Examinations'!$A:$J,7,FALSE)</f>
        <v>0</v>
      </c>
      <c r="H1457" s="23" t="str">
        <f>VLOOKUP($A1457,'Medical Examinations'!$A:$J,8,FALSE)</f>
        <v>No</v>
      </c>
      <c r="I1457" s="23" t="str">
        <f>VLOOKUP($A1457,'Medical Examinations'!$A:$J,9,FALSE)</f>
        <v>Overweight</v>
      </c>
      <c r="J1457" s="23" t="str">
        <f>VLOOKUP($A1457,'Medical Examinations'!$A:$J,10,FALSE)</f>
        <v>Prediabetes</v>
      </c>
      <c r="K1457">
        <f>VLOOKUP($A1457,'Hospitalisation Details'!$A:$K,6,FALSE)</f>
        <v>7248.71</v>
      </c>
      <c r="L1457" t="str">
        <f>VLOOKUP($A1457,'Hospitalisation Details'!$A:$K,7,FALSE)</f>
        <v>tier - 2</v>
      </c>
      <c r="M1457" t="str">
        <f>VLOOKUP($A1457,'Hospitalisation Details'!$A:$K,8,FALSE)</f>
        <v>tier - 1</v>
      </c>
      <c r="N1457" t="str">
        <f>VLOOKUP($A1457,'Hospitalisation Details'!$A:$K,9,FALSE)</f>
        <v>R1013</v>
      </c>
      <c r="O1457">
        <f>VLOOKUP($A1457,'Hospitalisation Details'!$A:$K,10,FALSE)</f>
        <v>30156</v>
      </c>
      <c r="P1457">
        <f>VLOOKUP($A1457,'Hospitalisation Details'!$A:$K,11,FALSE)</f>
        <v>40</v>
      </c>
      <c r="Q1457" t="str">
        <f>VLOOKUP($A1457,'Customer Names'!$A:$E,4,FALSE)</f>
        <v xml:space="preserve"> Steven J</v>
      </c>
    </row>
    <row r="1458" spans="1:17" x14ac:dyDescent="0.25">
      <c r="A1458" s="26" t="s">
        <v>914</v>
      </c>
      <c r="B1458" s="47">
        <f>VLOOKUP($A1458,'Medical Examinations'!$A:$J,2,FALSE)</f>
        <v>29.04</v>
      </c>
      <c r="C1458" s="47">
        <f>VLOOKUP($A1458,'Medical Examinations'!$A:$J,3,FALSE)</f>
        <v>10.56</v>
      </c>
      <c r="D1458" s="26" t="str">
        <f>VLOOKUP($A1458,'Medical Examinations'!$A:$J,4,FALSE)</f>
        <v>yes</v>
      </c>
      <c r="E1458" s="26" t="str">
        <f>VLOOKUP($A1458,'Medical Examinations'!$A:$J,5,FALSE)</f>
        <v>No</v>
      </c>
      <c r="F1458" s="26" t="str">
        <f>VLOOKUP($A1458,'Medical Examinations'!$A:$J,6,FALSE)</f>
        <v>No</v>
      </c>
      <c r="G1458" s="26">
        <f>VLOOKUP($A1458,'Medical Examinations'!$A:$J,7,FALSE)</f>
        <v>1</v>
      </c>
      <c r="H1458" s="26" t="str">
        <f>VLOOKUP($A1458,'Medical Examinations'!$A:$J,8,FALSE)</f>
        <v>No</v>
      </c>
      <c r="I1458" s="26" t="str">
        <f>VLOOKUP($A1458,'Medical Examinations'!$A:$J,9,FALSE)</f>
        <v>Overweight</v>
      </c>
      <c r="J1458" s="26" t="str">
        <f>VLOOKUP($A1458,'Medical Examinations'!$A:$J,10,FALSE)</f>
        <v>Diabetes</v>
      </c>
      <c r="K1458">
        <f>VLOOKUP($A1458,'Hospitalisation Details'!$A:$K,6,FALSE)</f>
        <v>7243.81</v>
      </c>
      <c r="L1458" t="str">
        <f>VLOOKUP($A1458,'Hospitalisation Details'!$A:$K,7,FALSE)</f>
        <v>tier - 2</v>
      </c>
      <c r="M1458" t="str">
        <f>VLOOKUP($A1458,'Hospitalisation Details'!$A:$K,8,FALSE)</f>
        <v>tier - 3</v>
      </c>
      <c r="N1458" t="str">
        <f>VLOOKUP($A1458,'Hospitalisation Details'!$A:$K,9,FALSE)</f>
        <v>R1013</v>
      </c>
      <c r="O1458">
        <f>VLOOKUP($A1458,'Hospitalisation Details'!$A:$K,10,FALSE)</f>
        <v>31657</v>
      </c>
      <c r="P1458">
        <f>VLOOKUP($A1458,'Hospitalisation Details'!$A:$K,11,FALSE)</f>
        <v>36</v>
      </c>
      <c r="Q1458" t="str">
        <f>VLOOKUP($A1458,'Customer Names'!$A:$E,4,FALSE)</f>
        <v xml:space="preserve"> Jessica P.</v>
      </c>
    </row>
    <row r="1459" spans="1:17" x14ac:dyDescent="0.25">
      <c r="A1459" s="23" t="s">
        <v>913</v>
      </c>
      <c r="B1459" s="48">
        <f>VLOOKUP($A1459,'Medical Examinations'!$A:$J,2,FALSE)</f>
        <v>22.135000000000002</v>
      </c>
      <c r="C1459" s="48">
        <f>VLOOKUP($A1459,'Medical Examinations'!$A:$J,3,FALSE)</f>
        <v>10.81</v>
      </c>
      <c r="D1459" s="23" t="str">
        <f>VLOOKUP($A1459,'Medical Examinations'!$A:$J,4,FALSE)</f>
        <v>yes</v>
      </c>
      <c r="E1459" s="23" t="str">
        <f>VLOOKUP($A1459,'Medical Examinations'!$A:$J,5,FALSE)</f>
        <v>No</v>
      </c>
      <c r="F1459" s="23" t="str">
        <f>VLOOKUP($A1459,'Medical Examinations'!$A:$J,6,FALSE)</f>
        <v>No</v>
      </c>
      <c r="G1459" s="23">
        <f>VLOOKUP($A1459,'Medical Examinations'!$A:$J,7,FALSE)</f>
        <v>1</v>
      </c>
      <c r="H1459" s="23" t="str">
        <f>VLOOKUP($A1459,'Medical Examinations'!$A:$J,8,FALSE)</f>
        <v>No</v>
      </c>
      <c r="I1459" s="23" t="str">
        <f>VLOOKUP($A1459,'Medical Examinations'!$A:$J,9,FALSE)</f>
        <v>Normal Weight</v>
      </c>
      <c r="J1459" s="23" t="str">
        <f>VLOOKUP($A1459,'Medical Examinations'!$A:$J,10,FALSE)</f>
        <v>Diabetes</v>
      </c>
      <c r="K1459">
        <f>VLOOKUP($A1459,'Hospitalisation Details'!$A:$K,6,FALSE)</f>
        <v>7228.22</v>
      </c>
      <c r="L1459" t="str">
        <f>VLOOKUP($A1459,'Hospitalisation Details'!$A:$K,7,FALSE)</f>
        <v>tier - 2</v>
      </c>
      <c r="M1459" t="str">
        <f>VLOOKUP($A1459,'Hospitalisation Details'!$A:$K,8,FALSE)</f>
        <v>tier - 1</v>
      </c>
      <c r="N1459" t="str">
        <f>VLOOKUP($A1459,'Hospitalisation Details'!$A:$K,9,FALSE)</f>
        <v>R1024</v>
      </c>
      <c r="O1459">
        <f>VLOOKUP($A1459,'Hospitalisation Details'!$A:$K,10,FALSE)</f>
        <v>31606</v>
      </c>
      <c r="P1459">
        <f>VLOOKUP($A1459,'Hospitalisation Details'!$A:$K,11,FALSE)</f>
        <v>36</v>
      </c>
      <c r="Q1459" t="str">
        <f>VLOOKUP($A1459,'Customer Names'!$A:$E,4,FALSE)</f>
        <v xml:space="preserve"> Ashley</v>
      </c>
    </row>
    <row r="1460" spans="1:17" x14ac:dyDescent="0.25">
      <c r="A1460" s="26" t="s">
        <v>912</v>
      </c>
      <c r="B1460" s="47">
        <f>VLOOKUP($A1460,'Medical Examinations'!$A:$J,2,FALSE)</f>
        <v>21.375</v>
      </c>
      <c r="C1460" s="47">
        <f>VLOOKUP($A1460,'Medical Examinations'!$A:$J,3,FALSE)</f>
        <v>4.32</v>
      </c>
      <c r="D1460" s="26" t="str">
        <f>VLOOKUP($A1460,'Medical Examinations'!$A:$J,4,FALSE)</f>
        <v>No</v>
      </c>
      <c r="E1460" s="26" t="str">
        <f>VLOOKUP($A1460,'Medical Examinations'!$A:$J,5,FALSE)</f>
        <v>No</v>
      </c>
      <c r="F1460" s="26" t="str">
        <f>VLOOKUP($A1460,'Medical Examinations'!$A:$J,6,FALSE)</f>
        <v>No</v>
      </c>
      <c r="G1460" s="26">
        <f>VLOOKUP($A1460,'Medical Examinations'!$A:$J,7,FALSE)</f>
        <v>0</v>
      </c>
      <c r="H1460" s="26" t="str">
        <f>VLOOKUP($A1460,'Medical Examinations'!$A:$J,8,FALSE)</f>
        <v>No</v>
      </c>
      <c r="I1460" s="26" t="str">
        <f>VLOOKUP($A1460,'Medical Examinations'!$A:$J,9,FALSE)</f>
        <v>Normal Weight</v>
      </c>
      <c r="J1460" s="26" t="str">
        <f>VLOOKUP($A1460,'Medical Examinations'!$A:$J,10,FALSE)</f>
        <v>Normal</v>
      </c>
      <c r="K1460">
        <f>VLOOKUP($A1460,'Hospitalisation Details'!$A:$K,6,FALSE)</f>
        <v>7222.79</v>
      </c>
      <c r="L1460" t="str">
        <f>VLOOKUP($A1460,'Hospitalisation Details'!$A:$K,7,FALSE)</f>
        <v>tier - 3</v>
      </c>
      <c r="M1460" t="str">
        <f>VLOOKUP($A1460,'Hospitalisation Details'!$A:$K,8,FALSE)</f>
        <v>tier - 3</v>
      </c>
      <c r="N1460" t="str">
        <f>VLOOKUP($A1460,'Hospitalisation Details'!$A:$K,9,FALSE)</f>
        <v>R1012</v>
      </c>
      <c r="O1460">
        <f>VLOOKUP($A1460,'Hospitalisation Details'!$A:$K,10,FALSE)</f>
        <v>28383</v>
      </c>
      <c r="P1460">
        <f>VLOOKUP($A1460,'Hospitalisation Details'!$A:$K,11,FALSE)</f>
        <v>45</v>
      </c>
      <c r="Q1460" t="str">
        <f>VLOOKUP($A1460,'Customer Names'!$A:$E,4,FALSE)</f>
        <v xml:space="preserve"> Arturo H.</v>
      </c>
    </row>
    <row r="1461" spans="1:17" x14ac:dyDescent="0.25">
      <c r="A1461" s="23" t="s">
        <v>911</v>
      </c>
      <c r="B1461" s="48">
        <f>VLOOKUP($A1461,'Medical Examinations'!$A:$J,2,FALSE)</f>
        <v>29.19</v>
      </c>
      <c r="C1461" s="48">
        <f>VLOOKUP($A1461,'Medical Examinations'!$A:$J,3,FALSE)</f>
        <v>4.37</v>
      </c>
      <c r="D1461" s="23" t="str">
        <f>VLOOKUP($A1461,'Medical Examinations'!$A:$J,4,FALSE)</f>
        <v>No</v>
      </c>
      <c r="E1461" s="23" t="str">
        <f>VLOOKUP($A1461,'Medical Examinations'!$A:$J,5,FALSE)</f>
        <v>No</v>
      </c>
      <c r="F1461" s="23" t="str">
        <f>VLOOKUP($A1461,'Medical Examinations'!$A:$J,6,FALSE)</f>
        <v>No</v>
      </c>
      <c r="G1461" s="23">
        <f>VLOOKUP($A1461,'Medical Examinations'!$A:$J,7,FALSE)</f>
        <v>0</v>
      </c>
      <c r="H1461" s="23" t="str">
        <f>VLOOKUP($A1461,'Medical Examinations'!$A:$J,8,FALSE)</f>
        <v>No</v>
      </c>
      <c r="I1461" s="23" t="str">
        <f>VLOOKUP($A1461,'Medical Examinations'!$A:$J,9,FALSE)</f>
        <v>Overweight</v>
      </c>
      <c r="J1461" s="23" t="str">
        <f>VLOOKUP($A1461,'Medical Examinations'!$A:$J,10,FALSE)</f>
        <v>Normal</v>
      </c>
      <c r="K1461">
        <f>VLOOKUP($A1461,'Hospitalisation Details'!$A:$K,6,FALSE)</f>
        <v>7220.25</v>
      </c>
      <c r="L1461" t="str">
        <f>VLOOKUP($A1461,'Hospitalisation Details'!$A:$K,7,FALSE)</f>
        <v>tier - 2</v>
      </c>
      <c r="M1461" t="str">
        <f>VLOOKUP($A1461,'Hospitalisation Details'!$A:$K,8,FALSE)</f>
        <v>tier - 2</v>
      </c>
      <c r="N1461" t="str">
        <f>VLOOKUP($A1461,'Hospitalisation Details'!$A:$K,9,FALSE)</f>
        <v>R1021</v>
      </c>
      <c r="O1461">
        <f>VLOOKUP($A1461,'Hospitalisation Details'!$A:$K,10,FALSE)</f>
        <v>33417</v>
      </c>
      <c r="P1461">
        <f>VLOOKUP($A1461,'Hospitalisation Details'!$A:$K,11,FALSE)</f>
        <v>31</v>
      </c>
      <c r="Q1461" t="str">
        <f>VLOOKUP($A1461,'Customer Names'!$A:$E,4,FALSE)</f>
        <v xml:space="preserve"> Ketil</v>
      </c>
    </row>
    <row r="1462" spans="1:17" x14ac:dyDescent="0.25">
      <c r="A1462" s="26" t="s">
        <v>910</v>
      </c>
      <c r="B1462" s="47">
        <f>VLOOKUP($A1462,'Medical Examinations'!$A:$J,2,FALSE)</f>
        <v>31.92</v>
      </c>
      <c r="C1462" s="47">
        <f>VLOOKUP($A1462,'Medical Examinations'!$A:$J,3,FALSE)</f>
        <v>4.8099999999999996</v>
      </c>
      <c r="D1462" s="26" t="str">
        <f>VLOOKUP($A1462,'Medical Examinations'!$A:$J,4,FALSE)</f>
        <v>yes</v>
      </c>
      <c r="E1462" s="26" t="str">
        <f>VLOOKUP($A1462,'Medical Examinations'!$A:$J,5,FALSE)</f>
        <v>No</v>
      </c>
      <c r="F1462" s="26" t="str">
        <f>VLOOKUP($A1462,'Medical Examinations'!$A:$J,6,FALSE)</f>
        <v>Yes</v>
      </c>
      <c r="G1462" s="26">
        <f>VLOOKUP($A1462,'Medical Examinations'!$A:$J,7,FALSE)</f>
        <v>1</v>
      </c>
      <c r="H1462" s="26" t="str">
        <f>VLOOKUP($A1462,'Medical Examinations'!$A:$J,8,FALSE)</f>
        <v>No</v>
      </c>
      <c r="I1462" s="26" t="str">
        <f>VLOOKUP($A1462,'Medical Examinations'!$A:$J,9,FALSE)</f>
        <v>Obesity</v>
      </c>
      <c r="J1462" s="26" t="str">
        <f>VLOOKUP($A1462,'Medical Examinations'!$A:$J,10,FALSE)</f>
        <v>Normal</v>
      </c>
      <c r="K1462">
        <f>VLOOKUP($A1462,'Hospitalisation Details'!$A:$K,6,FALSE)</f>
        <v>7209.49</v>
      </c>
      <c r="L1462" t="str">
        <f>VLOOKUP($A1462,'Hospitalisation Details'!$A:$K,7,FALSE)</f>
        <v>tier - 2</v>
      </c>
      <c r="M1462" t="str">
        <f>VLOOKUP($A1462,'Hospitalisation Details'!$A:$K,8,FALSE)</f>
        <v>tier - 3</v>
      </c>
      <c r="N1462" t="str">
        <f>VLOOKUP($A1462,'Hospitalisation Details'!$A:$K,9,FALSE)</f>
        <v>R1012</v>
      </c>
      <c r="O1462">
        <f>VLOOKUP($A1462,'Hospitalisation Details'!$A:$K,10,FALSE)</f>
        <v>30641</v>
      </c>
      <c r="P1462">
        <f>VLOOKUP($A1462,'Hospitalisation Details'!$A:$K,11,FALSE)</f>
        <v>39</v>
      </c>
      <c r="Q1462" t="str">
        <f>VLOOKUP($A1462,'Customer Names'!$A:$E,4,FALSE)</f>
        <v xml:space="preserve"> Katie</v>
      </c>
    </row>
    <row r="1463" spans="1:17" x14ac:dyDescent="0.25">
      <c r="A1463" s="23" t="s">
        <v>909</v>
      </c>
      <c r="B1463" s="48">
        <f>VLOOKUP($A1463,'Medical Examinations'!$A:$J,2,FALSE)</f>
        <v>26.315000000000001</v>
      </c>
      <c r="C1463" s="48">
        <f>VLOOKUP($A1463,'Medical Examinations'!$A:$J,3,FALSE)</f>
        <v>4.5599999999999996</v>
      </c>
      <c r="D1463" s="23" t="str">
        <f>VLOOKUP($A1463,'Medical Examinations'!$A:$J,4,FALSE)</f>
        <v>yes</v>
      </c>
      <c r="E1463" s="23" t="str">
        <f>VLOOKUP($A1463,'Medical Examinations'!$A:$J,5,FALSE)</f>
        <v>No</v>
      </c>
      <c r="F1463" s="23" t="str">
        <f>VLOOKUP($A1463,'Medical Examinations'!$A:$J,6,FALSE)</f>
        <v>Yes</v>
      </c>
      <c r="G1463" s="23">
        <f>VLOOKUP($A1463,'Medical Examinations'!$A:$J,7,FALSE)</f>
        <v>1</v>
      </c>
      <c r="H1463" s="23" t="str">
        <f>VLOOKUP($A1463,'Medical Examinations'!$A:$J,8,FALSE)</f>
        <v>No</v>
      </c>
      <c r="I1463" s="23" t="str">
        <f>VLOOKUP($A1463,'Medical Examinations'!$A:$J,9,FALSE)</f>
        <v>Overweight</v>
      </c>
      <c r="J1463" s="23" t="str">
        <f>VLOOKUP($A1463,'Medical Examinations'!$A:$J,10,FALSE)</f>
        <v>Normal</v>
      </c>
      <c r="K1463">
        <f>VLOOKUP($A1463,'Hospitalisation Details'!$A:$K,6,FALSE)</f>
        <v>7201.7</v>
      </c>
      <c r="L1463" t="str">
        <f>VLOOKUP($A1463,'Hospitalisation Details'!$A:$K,7,FALSE)</f>
        <v>tier - 2</v>
      </c>
      <c r="M1463" t="str">
        <f>VLOOKUP($A1463,'Hospitalisation Details'!$A:$K,8,FALSE)</f>
        <v>tier - 3</v>
      </c>
      <c r="N1463" t="str">
        <f>VLOOKUP($A1463,'Hospitalisation Details'!$A:$K,9,FALSE)</f>
        <v>R1012</v>
      </c>
      <c r="O1463">
        <f>VLOOKUP($A1463,'Hospitalisation Details'!$A:$K,10,FALSE)</f>
        <v>30539</v>
      </c>
      <c r="P1463">
        <f>VLOOKUP($A1463,'Hospitalisation Details'!$A:$K,11,FALSE)</f>
        <v>39</v>
      </c>
      <c r="Q1463" t="str">
        <f>VLOOKUP($A1463,'Customer Names'!$A:$E,4,FALSE)</f>
        <v xml:space="preserve"> Christi</v>
      </c>
    </row>
    <row r="1464" spans="1:17" x14ac:dyDescent="0.25">
      <c r="A1464" s="26" t="s">
        <v>908</v>
      </c>
      <c r="B1464" s="47">
        <f>VLOOKUP($A1464,'Medical Examinations'!$A:$J,2,FALSE)</f>
        <v>35.299999999999997</v>
      </c>
      <c r="C1464" s="47">
        <f>VLOOKUP($A1464,'Medical Examinations'!$A:$J,3,FALSE)</f>
        <v>4.3899999999999997</v>
      </c>
      <c r="D1464" s="26" t="str">
        <f>VLOOKUP($A1464,'Medical Examinations'!$A:$J,4,FALSE)</f>
        <v>No</v>
      </c>
      <c r="E1464" s="26" t="str">
        <f>VLOOKUP($A1464,'Medical Examinations'!$A:$J,5,FALSE)</f>
        <v>No</v>
      </c>
      <c r="F1464" s="26" t="str">
        <f>VLOOKUP($A1464,'Medical Examinations'!$A:$J,6,FALSE)</f>
        <v>No</v>
      </c>
      <c r="G1464" s="26">
        <f>VLOOKUP($A1464,'Medical Examinations'!$A:$J,7,FALSE)</f>
        <v>0</v>
      </c>
      <c r="H1464" s="26" t="str">
        <f>VLOOKUP($A1464,'Medical Examinations'!$A:$J,8,FALSE)</f>
        <v>No</v>
      </c>
      <c r="I1464" s="26" t="str">
        <f>VLOOKUP($A1464,'Medical Examinations'!$A:$J,9,FALSE)</f>
        <v>Obesity</v>
      </c>
      <c r="J1464" s="26" t="str">
        <f>VLOOKUP($A1464,'Medical Examinations'!$A:$J,10,FALSE)</f>
        <v>Normal</v>
      </c>
      <c r="K1464">
        <f>VLOOKUP($A1464,'Hospitalisation Details'!$A:$K,6,FALSE)</f>
        <v>7196.87</v>
      </c>
      <c r="L1464" t="str">
        <f>VLOOKUP($A1464,'Hospitalisation Details'!$A:$K,7,FALSE)</f>
        <v>tier - 3</v>
      </c>
      <c r="M1464" t="str">
        <f>VLOOKUP($A1464,'Hospitalisation Details'!$A:$K,8,FALSE)</f>
        <v>tier - 2</v>
      </c>
      <c r="N1464" t="str">
        <f>VLOOKUP($A1464,'Hospitalisation Details'!$A:$K,9,FALSE)</f>
        <v>R1011</v>
      </c>
      <c r="O1464">
        <f>VLOOKUP($A1464,'Hospitalisation Details'!$A:$K,10,FALSE)</f>
        <v>30208</v>
      </c>
      <c r="P1464">
        <f>VLOOKUP($A1464,'Hospitalisation Details'!$A:$K,11,FALSE)</f>
        <v>40</v>
      </c>
      <c r="Q1464" t="str">
        <f>VLOOKUP($A1464,'Customer Names'!$A:$E,4,FALSE)</f>
        <v xml:space="preserve"> Alan</v>
      </c>
    </row>
    <row r="1465" spans="1:17" x14ac:dyDescent="0.25">
      <c r="A1465" s="23" t="s">
        <v>907</v>
      </c>
      <c r="B1465" s="48">
        <f>VLOOKUP($A1465,'Medical Examinations'!$A:$J,2,FALSE)</f>
        <v>18.91</v>
      </c>
      <c r="C1465" s="48">
        <f>VLOOKUP($A1465,'Medical Examinations'!$A:$J,3,FALSE)</f>
        <v>11.44</v>
      </c>
      <c r="D1465" s="23" t="str">
        <f>VLOOKUP($A1465,'Medical Examinations'!$A:$J,4,FALSE)</f>
        <v>No</v>
      </c>
      <c r="E1465" s="23" t="str">
        <f>VLOOKUP($A1465,'Medical Examinations'!$A:$J,5,FALSE)</f>
        <v>No</v>
      </c>
      <c r="F1465" s="23" t="str">
        <f>VLOOKUP($A1465,'Medical Examinations'!$A:$J,6,FALSE)</f>
        <v>No</v>
      </c>
      <c r="G1465" s="23">
        <f>VLOOKUP($A1465,'Medical Examinations'!$A:$J,7,FALSE)</f>
        <v>0</v>
      </c>
      <c r="H1465" s="23" t="str">
        <f>VLOOKUP($A1465,'Medical Examinations'!$A:$J,8,FALSE)</f>
        <v>No</v>
      </c>
      <c r="I1465" s="23" t="str">
        <f>VLOOKUP($A1465,'Medical Examinations'!$A:$J,9,FALSE)</f>
        <v>Normal Weight</v>
      </c>
      <c r="J1465" s="23" t="str">
        <f>VLOOKUP($A1465,'Medical Examinations'!$A:$J,10,FALSE)</f>
        <v>Diabetes</v>
      </c>
      <c r="K1465">
        <f>VLOOKUP($A1465,'Hospitalisation Details'!$A:$K,6,FALSE)</f>
        <v>7179.52</v>
      </c>
      <c r="L1465" t="str">
        <f>VLOOKUP($A1465,'Hospitalisation Details'!$A:$K,7,FALSE)</f>
        <v>tier - 3</v>
      </c>
      <c r="M1465" t="str">
        <f>VLOOKUP($A1465,'Hospitalisation Details'!$A:$K,8,FALSE)</f>
        <v>tier - 3</v>
      </c>
      <c r="N1465" t="str">
        <f>VLOOKUP($A1465,'Hospitalisation Details'!$A:$K,9,FALSE)</f>
        <v>R1013</v>
      </c>
      <c r="O1465">
        <f>VLOOKUP($A1465,'Hospitalisation Details'!$A:$K,10,FALSE)</f>
        <v>25076</v>
      </c>
      <c r="P1465">
        <f>VLOOKUP($A1465,'Hospitalisation Details'!$A:$K,11,FALSE)</f>
        <v>54</v>
      </c>
      <c r="Q1465" t="str">
        <f>VLOOKUP($A1465,'Customer Names'!$A:$E,4,FALSE)</f>
        <v xml:space="preserve"> Edivaldo B. Sr.</v>
      </c>
    </row>
    <row r="1466" spans="1:17" x14ac:dyDescent="0.25">
      <c r="A1466" s="26" t="s">
        <v>906</v>
      </c>
      <c r="B1466" s="47">
        <f>VLOOKUP($A1466,'Medical Examinations'!$A:$J,2,FALSE)</f>
        <v>22.41</v>
      </c>
      <c r="C1466" s="47">
        <f>VLOOKUP($A1466,'Medical Examinations'!$A:$J,3,FALSE)</f>
        <v>11.37</v>
      </c>
      <c r="D1466" s="26" t="str">
        <f>VLOOKUP($A1466,'Medical Examinations'!$A:$J,4,FALSE)</f>
        <v>yes</v>
      </c>
      <c r="E1466" s="26" t="str">
        <f>VLOOKUP($A1466,'Medical Examinations'!$A:$J,5,FALSE)</f>
        <v>No</v>
      </c>
      <c r="F1466" s="26" t="str">
        <f>VLOOKUP($A1466,'Medical Examinations'!$A:$J,6,FALSE)</f>
        <v>No</v>
      </c>
      <c r="G1466" s="26">
        <f>VLOOKUP($A1466,'Medical Examinations'!$A:$J,7,FALSE)</f>
        <v>1</v>
      </c>
      <c r="H1466" s="26" t="str">
        <f>VLOOKUP($A1466,'Medical Examinations'!$A:$J,8,FALSE)</f>
        <v>No</v>
      </c>
      <c r="I1466" s="26" t="str">
        <f>VLOOKUP($A1466,'Medical Examinations'!$A:$J,9,FALSE)</f>
        <v>Normal Weight</v>
      </c>
      <c r="J1466" s="26" t="str">
        <f>VLOOKUP($A1466,'Medical Examinations'!$A:$J,10,FALSE)</f>
        <v>Diabetes</v>
      </c>
      <c r="K1466">
        <f>VLOOKUP($A1466,'Hospitalisation Details'!$A:$K,6,FALSE)</f>
        <v>7175.51</v>
      </c>
      <c r="L1466" t="str">
        <f>VLOOKUP($A1466,'Hospitalisation Details'!$A:$K,7,FALSE)</f>
        <v>tier - 2</v>
      </c>
      <c r="M1466" t="str">
        <f>VLOOKUP($A1466,'Hospitalisation Details'!$A:$K,8,FALSE)</f>
        <v>tier - 3</v>
      </c>
      <c r="N1466" t="str">
        <f>VLOOKUP($A1466,'Hospitalisation Details'!$A:$K,9,FALSE)</f>
        <v>R1013</v>
      </c>
      <c r="O1466">
        <f>VLOOKUP($A1466,'Hospitalisation Details'!$A:$K,10,FALSE)</f>
        <v>27594</v>
      </c>
      <c r="P1466">
        <f>VLOOKUP($A1466,'Hospitalisation Details'!$A:$K,11,FALSE)</f>
        <v>47</v>
      </c>
      <c r="Q1466" t="str">
        <f>VLOOKUP($A1466,'Customer Names'!$A:$E,4,FALSE)</f>
        <v xml:space="preserve"> Eve</v>
      </c>
    </row>
    <row r="1467" spans="1:17" x14ac:dyDescent="0.25">
      <c r="A1467" s="23" t="s">
        <v>905</v>
      </c>
      <c r="B1467" s="48">
        <f>VLOOKUP($A1467,'Medical Examinations'!$A:$J,2,FALSE)</f>
        <v>22.704999999999998</v>
      </c>
      <c r="C1467" s="48">
        <f>VLOOKUP($A1467,'Medical Examinations'!$A:$J,3,FALSE)</f>
        <v>6.14</v>
      </c>
      <c r="D1467" s="23" t="str">
        <f>VLOOKUP($A1467,'Medical Examinations'!$A:$J,4,FALSE)</f>
        <v>No</v>
      </c>
      <c r="E1467" s="23" t="str">
        <f>VLOOKUP($A1467,'Medical Examinations'!$A:$J,5,FALSE)</f>
        <v>No</v>
      </c>
      <c r="F1467" s="23" t="str">
        <f>VLOOKUP($A1467,'Medical Examinations'!$A:$J,6,FALSE)</f>
        <v>No</v>
      </c>
      <c r="G1467" s="23">
        <f>VLOOKUP($A1467,'Medical Examinations'!$A:$J,7,FALSE)</f>
        <v>0</v>
      </c>
      <c r="H1467" s="23" t="str">
        <f>VLOOKUP($A1467,'Medical Examinations'!$A:$J,8,FALSE)</f>
        <v>No</v>
      </c>
      <c r="I1467" s="23" t="str">
        <f>VLOOKUP($A1467,'Medical Examinations'!$A:$J,9,FALSE)</f>
        <v>Normal Weight</v>
      </c>
      <c r="J1467" s="23" t="str">
        <f>VLOOKUP($A1467,'Medical Examinations'!$A:$J,10,FALSE)</f>
        <v>Prediabetes</v>
      </c>
      <c r="K1467">
        <f>VLOOKUP($A1467,'Hospitalisation Details'!$A:$K,6,FALSE)</f>
        <v>7173.36</v>
      </c>
      <c r="L1467" t="str">
        <f>VLOOKUP($A1467,'Hospitalisation Details'!$A:$K,7,FALSE)</f>
        <v>tier - 3</v>
      </c>
      <c r="M1467" t="str">
        <f>VLOOKUP($A1467,'Hospitalisation Details'!$A:$K,8,FALSE)</f>
        <v>tier - 2</v>
      </c>
      <c r="N1467" t="str">
        <f>VLOOKUP($A1467,'Hospitalisation Details'!$A:$K,9,FALSE)</f>
        <v>R1016</v>
      </c>
      <c r="O1467">
        <f>VLOOKUP($A1467,'Hospitalisation Details'!$A:$K,10,FALSE)</f>
        <v>30179</v>
      </c>
      <c r="P1467">
        <f>VLOOKUP($A1467,'Hospitalisation Details'!$A:$K,11,FALSE)</f>
        <v>40</v>
      </c>
      <c r="Q1467" t="str">
        <f>VLOOKUP($A1467,'Customer Names'!$A:$E,4,FALSE)</f>
        <v xml:space="preserve"> Devin</v>
      </c>
    </row>
    <row r="1468" spans="1:17" x14ac:dyDescent="0.25">
      <c r="A1468" s="26" t="s">
        <v>904</v>
      </c>
      <c r="B1468" s="47">
        <f>VLOOKUP($A1468,'Medical Examinations'!$A:$J,2,FALSE)</f>
        <v>37.18</v>
      </c>
      <c r="C1468" s="47">
        <f>VLOOKUP($A1468,'Medical Examinations'!$A:$J,3,FALSE)</f>
        <v>4.8899999999999997</v>
      </c>
      <c r="D1468" s="26" t="str">
        <f>VLOOKUP($A1468,'Medical Examinations'!$A:$J,4,FALSE)</f>
        <v>No</v>
      </c>
      <c r="E1468" s="26" t="str">
        <f>VLOOKUP($A1468,'Medical Examinations'!$A:$J,5,FALSE)</f>
        <v>No</v>
      </c>
      <c r="F1468" s="26" t="str">
        <f>VLOOKUP($A1468,'Medical Examinations'!$A:$J,6,FALSE)</f>
        <v>No</v>
      </c>
      <c r="G1468" s="26">
        <f>VLOOKUP($A1468,'Medical Examinations'!$A:$J,7,FALSE)</f>
        <v>0</v>
      </c>
      <c r="H1468" s="26" t="str">
        <f>VLOOKUP($A1468,'Medical Examinations'!$A:$J,8,FALSE)</f>
        <v>No</v>
      </c>
      <c r="I1468" s="26" t="str">
        <f>VLOOKUP($A1468,'Medical Examinations'!$A:$J,9,FALSE)</f>
        <v>Obesity</v>
      </c>
      <c r="J1468" s="26" t="str">
        <f>VLOOKUP($A1468,'Medical Examinations'!$A:$J,10,FALSE)</f>
        <v>Normal</v>
      </c>
      <c r="K1468">
        <f>VLOOKUP($A1468,'Hospitalisation Details'!$A:$K,6,FALSE)</f>
        <v>7162.01</v>
      </c>
      <c r="L1468" t="str">
        <f>VLOOKUP($A1468,'Hospitalisation Details'!$A:$K,7,FALSE)</f>
        <v>tier - 2</v>
      </c>
      <c r="M1468" t="str">
        <f>VLOOKUP($A1468,'Hospitalisation Details'!$A:$K,8,FALSE)</f>
        <v>tier - 3</v>
      </c>
      <c r="N1468" t="str">
        <f>VLOOKUP($A1468,'Hospitalisation Details'!$A:$K,9,FALSE)</f>
        <v>R1013</v>
      </c>
      <c r="O1468">
        <f>VLOOKUP($A1468,'Hospitalisation Details'!$A:$K,10,FALSE)</f>
        <v>29494</v>
      </c>
      <c r="P1468">
        <f>VLOOKUP($A1468,'Hospitalisation Details'!$A:$K,11,FALSE)</f>
        <v>42</v>
      </c>
      <c r="Q1468" t="str">
        <f>VLOOKUP($A1468,'Customer Names'!$A:$E,4,FALSE)</f>
        <v xml:space="preserve"> Shaun R</v>
      </c>
    </row>
    <row r="1469" spans="1:17" x14ac:dyDescent="0.25">
      <c r="A1469" s="23" t="s">
        <v>903</v>
      </c>
      <c r="B1469" s="48">
        <f>VLOOKUP($A1469,'Medical Examinations'!$A:$J,2,FALSE)</f>
        <v>35.97</v>
      </c>
      <c r="C1469" s="48">
        <f>VLOOKUP($A1469,'Medical Examinations'!$A:$J,3,FALSE)</f>
        <v>4.5999999999999996</v>
      </c>
      <c r="D1469" s="23" t="str">
        <f>VLOOKUP($A1469,'Medical Examinations'!$A:$J,4,FALSE)</f>
        <v>No</v>
      </c>
      <c r="E1469" s="23" t="str">
        <f>VLOOKUP($A1469,'Medical Examinations'!$A:$J,5,FALSE)</f>
        <v>No</v>
      </c>
      <c r="F1469" s="23" t="str">
        <f>VLOOKUP($A1469,'Medical Examinations'!$A:$J,6,FALSE)</f>
        <v>No</v>
      </c>
      <c r="G1469" s="23">
        <f>VLOOKUP($A1469,'Medical Examinations'!$A:$J,7,FALSE)</f>
        <v>0</v>
      </c>
      <c r="H1469" s="23" t="str">
        <f>VLOOKUP($A1469,'Medical Examinations'!$A:$J,8,FALSE)</f>
        <v>No</v>
      </c>
      <c r="I1469" s="23" t="str">
        <f>VLOOKUP($A1469,'Medical Examinations'!$A:$J,9,FALSE)</f>
        <v>Obesity</v>
      </c>
      <c r="J1469" s="23" t="str">
        <f>VLOOKUP($A1469,'Medical Examinations'!$A:$J,10,FALSE)</f>
        <v>Normal</v>
      </c>
      <c r="K1469">
        <f>VLOOKUP($A1469,'Hospitalisation Details'!$A:$K,6,FALSE)</f>
        <v>7160.33</v>
      </c>
      <c r="L1469" t="str">
        <f>VLOOKUP($A1469,'Hospitalisation Details'!$A:$K,7,FALSE)</f>
        <v>tier - 2</v>
      </c>
      <c r="M1469" t="str">
        <f>VLOOKUP($A1469,'Hospitalisation Details'!$A:$K,8,FALSE)</f>
        <v>tier - 1</v>
      </c>
      <c r="N1469" t="str">
        <f>VLOOKUP($A1469,'Hospitalisation Details'!$A:$K,9,FALSE)</f>
        <v>R1013</v>
      </c>
      <c r="O1469">
        <f>VLOOKUP($A1469,'Hospitalisation Details'!$A:$K,10,FALSE)</f>
        <v>29501</v>
      </c>
      <c r="P1469">
        <f>VLOOKUP($A1469,'Hospitalisation Details'!$A:$K,11,FALSE)</f>
        <v>42</v>
      </c>
      <c r="Q1469" t="str">
        <f>VLOOKUP($A1469,'Customer Names'!$A:$E,4,FALSE)</f>
        <v xml:space="preserve"> Adrian</v>
      </c>
    </row>
    <row r="1470" spans="1:17" x14ac:dyDescent="0.25">
      <c r="A1470" s="26" t="s">
        <v>902</v>
      </c>
      <c r="B1470" s="47">
        <f>VLOOKUP($A1470,'Medical Examinations'!$A:$J,2,FALSE)</f>
        <v>35.799999999999997</v>
      </c>
      <c r="C1470" s="47">
        <f>VLOOKUP($A1470,'Medical Examinations'!$A:$J,3,FALSE)</f>
        <v>4.42</v>
      </c>
      <c r="D1470" s="26" t="str">
        <f>VLOOKUP($A1470,'Medical Examinations'!$A:$J,4,FALSE)</f>
        <v>No</v>
      </c>
      <c r="E1470" s="26" t="str">
        <f>VLOOKUP($A1470,'Medical Examinations'!$A:$J,5,FALSE)</f>
        <v>No</v>
      </c>
      <c r="F1470" s="26" t="str">
        <f>VLOOKUP($A1470,'Medical Examinations'!$A:$J,6,FALSE)</f>
        <v>No</v>
      </c>
      <c r="G1470" s="26">
        <f>VLOOKUP($A1470,'Medical Examinations'!$A:$J,7,FALSE)</f>
        <v>0</v>
      </c>
      <c r="H1470" s="26" t="str">
        <f>VLOOKUP($A1470,'Medical Examinations'!$A:$J,8,FALSE)</f>
        <v>No</v>
      </c>
      <c r="I1470" s="26" t="str">
        <f>VLOOKUP($A1470,'Medical Examinations'!$A:$J,9,FALSE)</f>
        <v>Obesity</v>
      </c>
      <c r="J1470" s="26" t="str">
        <f>VLOOKUP($A1470,'Medical Examinations'!$A:$J,10,FALSE)</f>
        <v>Normal</v>
      </c>
      <c r="K1470">
        <f>VLOOKUP($A1470,'Hospitalisation Details'!$A:$K,6,FALSE)</f>
        <v>7160.09</v>
      </c>
      <c r="L1470" t="str">
        <f>VLOOKUP($A1470,'Hospitalisation Details'!$A:$K,7,FALSE)</f>
        <v>tier - 2</v>
      </c>
      <c r="M1470" t="str">
        <f>VLOOKUP($A1470,'Hospitalisation Details'!$A:$K,8,FALSE)</f>
        <v>tier - 2</v>
      </c>
      <c r="N1470" t="str">
        <f>VLOOKUP($A1470,'Hospitalisation Details'!$A:$K,9,FALSE)</f>
        <v>R1011</v>
      </c>
      <c r="O1470">
        <f>VLOOKUP($A1470,'Hospitalisation Details'!$A:$K,10,FALSE)</f>
        <v>29394</v>
      </c>
      <c r="P1470">
        <f>VLOOKUP($A1470,'Hospitalisation Details'!$A:$K,11,FALSE)</f>
        <v>42</v>
      </c>
      <c r="Q1470" t="str">
        <f>VLOOKUP($A1470,'Customer Names'!$A:$E,4,FALSE)</f>
        <v xml:space="preserve"> Andrew</v>
      </c>
    </row>
    <row r="1471" spans="1:17" x14ac:dyDescent="0.25">
      <c r="A1471" s="23" t="s">
        <v>901</v>
      </c>
      <c r="B1471" s="48">
        <f>VLOOKUP($A1471,'Medical Examinations'!$A:$J,2,FALSE)</f>
        <v>28.31</v>
      </c>
      <c r="C1471" s="48">
        <f>VLOOKUP($A1471,'Medical Examinations'!$A:$J,3,FALSE)</f>
        <v>7.48</v>
      </c>
      <c r="D1471" s="23" t="str">
        <f>VLOOKUP($A1471,'Medical Examinations'!$A:$J,4,FALSE)</f>
        <v>yes</v>
      </c>
      <c r="E1471" s="23" t="str">
        <f>VLOOKUP($A1471,'Medical Examinations'!$A:$J,5,FALSE)</f>
        <v>No</v>
      </c>
      <c r="F1471" s="23" t="str">
        <f>VLOOKUP($A1471,'Medical Examinations'!$A:$J,6,FALSE)</f>
        <v>No</v>
      </c>
      <c r="G1471" s="23">
        <f>VLOOKUP($A1471,'Medical Examinations'!$A:$J,7,FALSE)</f>
        <v>0</v>
      </c>
      <c r="H1471" s="23" t="str">
        <f>VLOOKUP($A1471,'Medical Examinations'!$A:$J,8,FALSE)</f>
        <v>No</v>
      </c>
      <c r="I1471" s="23" t="str">
        <f>VLOOKUP($A1471,'Medical Examinations'!$A:$J,9,FALSE)</f>
        <v>Overweight</v>
      </c>
      <c r="J1471" s="23" t="str">
        <f>VLOOKUP($A1471,'Medical Examinations'!$A:$J,10,FALSE)</f>
        <v>Diabetes</v>
      </c>
      <c r="K1471">
        <f>VLOOKUP($A1471,'Hospitalisation Details'!$A:$K,6,FALSE)</f>
        <v>7153.55</v>
      </c>
      <c r="L1471" t="str">
        <f>VLOOKUP($A1471,'Hospitalisation Details'!$A:$K,7,FALSE)</f>
        <v>tier - 2</v>
      </c>
      <c r="M1471" t="str">
        <f>VLOOKUP($A1471,'Hospitalisation Details'!$A:$K,8,FALSE)</f>
        <v>tier - 1</v>
      </c>
      <c r="N1471" t="str">
        <f>VLOOKUP($A1471,'Hospitalisation Details'!$A:$K,9,FALSE)</f>
        <v>R1012</v>
      </c>
      <c r="O1471">
        <f>VLOOKUP($A1471,'Hospitalisation Details'!$A:$K,10,FALSE)</f>
        <v>29784</v>
      </c>
      <c r="P1471">
        <f>VLOOKUP($A1471,'Hospitalisation Details'!$A:$K,11,FALSE)</f>
        <v>41</v>
      </c>
      <c r="Q1471" t="str">
        <f>VLOOKUP($A1471,'Customer Names'!$A:$E,4,FALSE)</f>
        <v xml:space="preserve"> Mallory</v>
      </c>
    </row>
    <row r="1472" spans="1:17" x14ac:dyDescent="0.25">
      <c r="A1472" s="26" t="s">
        <v>900</v>
      </c>
      <c r="B1472" s="47">
        <f>VLOOKUP($A1472,'Medical Examinations'!$A:$J,2,FALSE)</f>
        <v>38.06</v>
      </c>
      <c r="C1472" s="47">
        <f>VLOOKUP($A1472,'Medical Examinations'!$A:$J,3,FALSE)</f>
        <v>10.74</v>
      </c>
      <c r="D1472" s="26" t="str">
        <f>VLOOKUP($A1472,'Medical Examinations'!$A:$J,4,FALSE)</f>
        <v>No</v>
      </c>
      <c r="E1472" s="26" t="str">
        <f>VLOOKUP($A1472,'Medical Examinations'!$A:$J,5,FALSE)</f>
        <v>No</v>
      </c>
      <c r="F1472" s="26" t="str">
        <f>VLOOKUP($A1472,'Medical Examinations'!$A:$J,6,FALSE)</f>
        <v>No</v>
      </c>
      <c r="G1472" s="26">
        <f>VLOOKUP($A1472,'Medical Examinations'!$A:$J,7,FALSE)</f>
        <v>0</v>
      </c>
      <c r="H1472" s="26" t="str">
        <f>VLOOKUP($A1472,'Medical Examinations'!$A:$J,8,FALSE)</f>
        <v>No</v>
      </c>
      <c r="I1472" s="26" t="str">
        <f>VLOOKUP($A1472,'Medical Examinations'!$A:$J,9,FALSE)</f>
        <v>Obesity</v>
      </c>
      <c r="J1472" s="26" t="str">
        <f>VLOOKUP($A1472,'Medical Examinations'!$A:$J,10,FALSE)</f>
        <v>Diabetes</v>
      </c>
      <c r="K1472">
        <f>VLOOKUP($A1472,'Hospitalisation Details'!$A:$K,6,FALSE)</f>
        <v>7152.67</v>
      </c>
      <c r="L1472" t="str">
        <f>VLOOKUP($A1472,'Hospitalisation Details'!$A:$K,7,FALSE)</f>
        <v>tier - 3</v>
      </c>
      <c r="M1472" t="str">
        <f>VLOOKUP($A1472,'Hospitalisation Details'!$A:$K,8,FALSE)</f>
        <v>tier - 2</v>
      </c>
      <c r="N1472" t="str">
        <f>VLOOKUP($A1472,'Hospitalisation Details'!$A:$K,9,FALSE)</f>
        <v>R1013</v>
      </c>
      <c r="O1472">
        <f>VLOOKUP($A1472,'Hospitalisation Details'!$A:$K,10,FALSE)</f>
        <v>28739</v>
      </c>
      <c r="P1472">
        <f>VLOOKUP($A1472,'Hospitalisation Details'!$A:$K,11,FALSE)</f>
        <v>44</v>
      </c>
      <c r="Q1472" t="str">
        <f>VLOOKUP($A1472,'Customer Names'!$A:$E,4,FALSE)</f>
        <v xml:space="preserve"> Shawn E</v>
      </c>
    </row>
    <row r="1473" spans="1:17" x14ac:dyDescent="0.25">
      <c r="A1473" s="23" t="s">
        <v>899</v>
      </c>
      <c r="B1473" s="48">
        <f>VLOOKUP($A1473,'Medical Examinations'!$A:$J,2,FALSE)</f>
        <v>28</v>
      </c>
      <c r="C1473" s="48">
        <f>VLOOKUP($A1473,'Medical Examinations'!$A:$J,3,FALSE)</f>
        <v>5.19</v>
      </c>
      <c r="D1473" s="23" t="str">
        <f>VLOOKUP($A1473,'Medical Examinations'!$A:$J,4,FALSE)</f>
        <v>No</v>
      </c>
      <c r="E1473" s="23" t="str">
        <f>VLOOKUP($A1473,'Medical Examinations'!$A:$J,5,FALSE)</f>
        <v>No</v>
      </c>
      <c r="F1473" s="23" t="str">
        <f>VLOOKUP($A1473,'Medical Examinations'!$A:$J,6,FALSE)</f>
        <v>No</v>
      </c>
      <c r="G1473" s="23">
        <f>VLOOKUP($A1473,'Medical Examinations'!$A:$J,7,FALSE)</f>
        <v>1</v>
      </c>
      <c r="H1473" s="23" t="str">
        <f>VLOOKUP($A1473,'Medical Examinations'!$A:$J,8,FALSE)</f>
        <v>No</v>
      </c>
      <c r="I1473" s="23" t="str">
        <f>VLOOKUP($A1473,'Medical Examinations'!$A:$J,9,FALSE)</f>
        <v>Overweight</v>
      </c>
      <c r="J1473" s="23" t="str">
        <f>VLOOKUP($A1473,'Medical Examinations'!$A:$J,10,FALSE)</f>
        <v>Normal</v>
      </c>
      <c r="K1473">
        <f>VLOOKUP($A1473,'Hospitalisation Details'!$A:$K,6,FALSE)</f>
        <v>7151.09</v>
      </c>
      <c r="L1473" t="str">
        <f>VLOOKUP($A1473,'Hospitalisation Details'!$A:$K,7,FALSE)</f>
        <v>tier - 2</v>
      </c>
      <c r="M1473" t="str">
        <f>VLOOKUP($A1473,'Hospitalisation Details'!$A:$K,8,FALSE)</f>
        <v>tier - 2</v>
      </c>
      <c r="N1473" t="str">
        <f>VLOOKUP($A1473,'Hospitalisation Details'!$A:$K,9,FALSE)</f>
        <v>R1011</v>
      </c>
      <c r="O1473">
        <f>VLOOKUP($A1473,'Hospitalisation Details'!$A:$K,10,FALSE)</f>
        <v>30862</v>
      </c>
      <c r="P1473">
        <f>VLOOKUP($A1473,'Hospitalisation Details'!$A:$K,11,FALSE)</f>
        <v>38</v>
      </c>
      <c r="Q1473" t="str">
        <f>VLOOKUP($A1473,'Customer Names'!$A:$E,4,FALSE)</f>
        <v xml:space="preserve"> Sarah E</v>
      </c>
    </row>
    <row r="1474" spans="1:17" x14ac:dyDescent="0.25">
      <c r="A1474" s="26" t="s">
        <v>898</v>
      </c>
      <c r="B1474" s="47">
        <f>VLOOKUP($A1474,'Medical Examinations'!$A:$J,2,FALSE)</f>
        <v>34.32</v>
      </c>
      <c r="C1474" s="47">
        <f>VLOOKUP($A1474,'Medical Examinations'!$A:$J,3,FALSE)</f>
        <v>9.17</v>
      </c>
      <c r="D1474" s="26" t="str">
        <f>VLOOKUP($A1474,'Medical Examinations'!$A:$J,4,FALSE)</f>
        <v>No</v>
      </c>
      <c r="E1474" s="26" t="str">
        <f>VLOOKUP($A1474,'Medical Examinations'!$A:$J,5,FALSE)</f>
        <v>No</v>
      </c>
      <c r="F1474" s="26" t="str">
        <f>VLOOKUP($A1474,'Medical Examinations'!$A:$J,6,FALSE)</f>
        <v>No</v>
      </c>
      <c r="G1474" s="26">
        <f>VLOOKUP($A1474,'Medical Examinations'!$A:$J,7,FALSE)</f>
        <v>0</v>
      </c>
      <c r="H1474" s="26" t="str">
        <f>VLOOKUP($A1474,'Medical Examinations'!$A:$J,8,FALSE)</f>
        <v>No</v>
      </c>
      <c r="I1474" s="26" t="str">
        <f>VLOOKUP($A1474,'Medical Examinations'!$A:$J,9,FALSE)</f>
        <v>Obesity</v>
      </c>
      <c r="J1474" s="26" t="str">
        <f>VLOOKUP($A1474,'Medical Examinations'!$A:$J,10,FALSE)</f>
        <v>Diabetes</v>
      </c>
      <c r="K1474">
        <f>VLOOKUP($A1474,'Hospitalisation Details'!$A:$K,6,FALSE)</f>
        <v>7147.47</v>
      </c>
      <c r="L1474" t="str">
        <f>VLOOKUP($A1474,'Hospitalisation Details'!$A:$K,7,FALSE)</f>
        <v>tier - 2</v>
      </c>
      <c r="M1474" t="str">
        <f>VLOOKUP($A1474,'Hospitalisation Details'!$A:$K,8,FALSE)</f>
        <v>tier - 3</v>
      </c>
      <c r="N1474" t="str">
        <f>VLOOKUP($A1474,'Hospitalisation Details'!$A:$K,9,FALSE)</f>
        <v>R1013</v>
      </c>
      <c r="O1474">
        <f>VLOOKUP($A1474,'Hospitalisation Details'!$A:$K,10,FALSE)</f>
        <v>28701</v>
      </c>
      <c r="P1474">
        <f>VLOOKUP($A1474,'Hospitalisation Details'!$A:$K,11,FALSE)</f>
        <v>44</v>
      </c>
      <c r="Q1474" t="str">
        <f>VLOOKUP($A1474,'Customer Names'!$A:$E,4,FALSE)</f>
        <v xml:space="preserve"> Josh</v>
      </c>
    </row>
    <row r="1475" spans="1:17" x14ac:dyDescent="0.25">
      <c r="A1475" s="23" t="s">
        <v>897</v>
      </c>
      <c r="B1475" s="48">
        <f>VLOOKUP($A1475,'Medical Examinations'!$A:$J,2,FALSE)</f>
        <v>22.3</v>
      </c>
      <c r="C1475" s="48">
        <f>VLOOKUP($A1475,'Medical Examinations'!$A:$J,3,FALSE)</f>
        <v>4.95</v>
      </c>
      <c r="D1475" s="23" t="str">
        <f>VLOOKUP($A1475,'Medical Examinations'!$A:$J,4,FALSE)</f>
        <v>yes</v>
      </c>
      <c r="E1475" s="23" t="str">
        <f>VLOOKUP($A1475,'Medical Examinations'!$A:$J,5,FALSE)</f>
        <v>No</v>
      </c>
      <c r="F1475" s="23" t="str">
        <f>VLOOKUP($A1475,'Medical Examinations'!$A:$J,6,FALSE)</f>
        <v>No</v>
      </c>
      <c r="G1475" s="23">
        <f>VLOOKUP($A1475,'Medical Examinations'!$A:$J,7,FALSE)</f>
        <v>0</v>
      </c>
      <c r="H1475" s="23" t="str">
        <f>VLOOKUP($A1475,'Medical Examinations'!$A:$J,8,FALSE)</f>
        <v>No</v>
      </c>
      <c r="I1475" s="23" t="str">
        <f>VLOOKUP($A1475,'Medical Examinations'!$A:$J,9,FALSE)</f>
        <v>Normal Weight</v>
      </c>
      <c r="J1475" s="23" t="str">
        <f>VLOOKUP($A1475,'Medical Examinations'!$A:$J,10,FALSE)</f>
        <v>Normal</v>
      </c>
      <c r="K1475">
        <f>VLOOKUP($A1475,'Hospitalisation Details'!$A:$K,6,FALSE)</f>
        <v>7147.11</v>
      </c>
      <c r="L1475" t="str">
        <f>VLOOKUP($A1475,'Hospitalisation Details'!$A:$K,7,FALSE)</f>
        <v>tier - 3</v>
      </c>
      <c r="M1475" t="str">
        <f>VLOOKUP($A1475,'Hospitalisation Details'!$A:$K,8,FALSE)</f>
        <v>tier - 2</v>
      </c>
      <c r="N1475" t="str">
        <f>VLOOKUP($A1475,'Hospitalisation Details'!$A:$K,9,FALSE)</f>
        <v>R1011</v>
      </c>
      <c r="O1475">
        <f>VLOOKUP($A1475,'Hospitalisation Details'!$A:$K,10,FALSE)</f>
        <v>27935</v>
      </c>
      <c r="P1475">
        <f>VLOOKUP($A1475,'Hospitalisation Details'!$A:$K,11,FALSE)</f>
        <v>46</v>
      </c>
      <c r="Q1475" t="str">
        <f>VLOOKUP($A1475,'Customer Names'!$A:$E,4,FALSE)</f>
        <v xml:space="preserve"> Johann A</v>
      </c>
    </row>
    <row r="1476" spans="1:17" x14ac:dyDescent="0.25">
      <c r="A1476" s="26" t="s">
        <v>896</v>
      </c>
      <c r="B1476" s="47">
        <f>VLOOKUP($A1476,'Medical Examinations'!$A:$J,2,FALSE)</f>
        <v>27.835000000000001</v>
      </c>
      <c r="C1476" s="47">
        <f>VLOOKUP($A1476,'Medical Examinations'!$A:$J,3,FALSE)</f>
        <v>6.03</v>
      </c>
      <c r="D1476" s="26" t="str">
        <f>VLOOKUP($A1476,'Medical Examinations'!$A:$J,4,FALSE)</f>
        <v>No</v>
      </c>
      <c r="E1476" s="26" t="str">
        <f>VLOOKUP($A1476,'Medical Examinations'!$A:$J,5,FALSE)</f>
        <v>No</v>
      </c>
      <c r="F1476" s="26" t="str">
        <f>VLOOKUP($A1476,'Medical Examinations'!$A:$J,6,FALSE)</f>
        <v>No</v>
      </c>
      <c r="G1476" s="26">
        <f>VLOOKUP($A1476,'Medical Examinations'!$A:$J,7,FALSE)</f>
        <v>1</v>
      </c>
      <c r="H1476" s="26" t="str">
        <f>VLOOKUP($A1476,'Medical Examinations'!$A:$J,8,FALSE)</f>
        <v>No</v>
      </c>
      <c r="I1476" s="26" t="str">
        <f>VLOOKUP($A1476,'Medical Examinations'!$A:$J,9,FALSE)</f>
        <v>Overweight</v>
      </c>
      <c r="J1476" s="26" t="str">
        <f>VLOOKUP($A1476,'Medical Examinations'!$A:$J,10,FALSE)</f>
        <v>Prediabetes</v>
      </c>
      <c r="K1476">
        <f>VLOOKUP($A1476,'Hospitalisation Details'!$A:$K,6,FALSE)</f>
        <v>7144.86</v>
      </c>
      <c r="L1476" t="str">
        <f>VLOOKUP($A1476,'Hospitalisation Details'!$A:$K,7,FALSE)</f>
        <v>tier - 2</v>
      </c>
      <c r="M1476" t="str">
        <f>VLOOKUP($A1476,'Hospitalisation Details'!$A:$K,8,FALSE)</f>
        <v>tier - 2</v>
      </c>
      <c r="N1476" t="str">
        <f>VLOOKUP($A1476,'Hospitalisation Details'!$A:$K,9,FALSE)</f>
        <v>R1024</v>
      </c>
      <c r="O1476">
        <f>VLOOKUP($A1476,'Hospitalisation Details'!$A:$K,10,FALSE)</f>
        <v>31007</v>
      </c>
      <c r="P1476">
        <f>VLOOKUP($A1476,'Hospitalisation Details'!$A:$K,11,FALSE)</f>
        <v>38</v>
      </c>
      <c r="Q1476" t="str">
        <f>VLOOKUP($A1476,'Customer Names'!$A:$E,4,FALSE)</f>
        <v xml:space="preserve"> Robin M.</v>
      </c>
    </row>
    <row r="1477" spans="1:17" x14ac:dyDescent="0.25">
      <c r="A1477" s="23" t="s">
        <v>895</v>
      </c>
      <c r="B1477" s="48">
        <f>VLOOKUP($A1477,'Medical Examinations'!$A:$J,2,FALSE)</f>
        <v>39.229999999999997</v>
      </c>
      <c r="C1477" s="48">
        <f>VLOOKUP($A1477,'Medical Examinations'!$A:$J,3,FALSE)</f>
        <v>5.36</v>
      </c>
      <c r="D1477" s="23" t="str">
        <f>VLOOKUP($A1477,'Medical Examinations'!$A:$J,4,FALSE)</f>
        <v>No</v>
      </c>
      <c r="E1477" s="23" t="str">
        <f>VLOOKUP($A1477,'Medical Examinations'!$A:$J,5,FALSE)</f>
        <v>No</v>
      </c>
      <c r="F1477" s="23" t="str">
        <f>VLOOKUP($A1477,'Medical Examinations'!$A:$J,6,FALSE)</f>
        <v>No</v>
      </c>
      <c r="G1477" s="23">
        <f>VLOOKUP($A1477,'Medical Examinations'!$A:$J,7,FALSE)</f>
        <v>0</v>
      </c>
      <c r="H1477" s="23" t="str">
        <f>VLOOKUP($A1477,'Medical Examinations'!$A:$J,8,FALSE)</f>
        <v>No</v>
      </c>
      <c r="I1477" s="23" t="str">
        <f>VLOOKUP($A1477,'Medical Examinations'!$A:$J,9,FALSE)</f>
        <v>Obesity</v>
      </c>
      <c r="J1477" s="23" t="str">
        <f>VLOOKUP($A1477,'Medical Examinations'!$A:$J,10,FALSE)</f>
        <v>Normal</v>
      </c>
      <c r="K1477">
        <f>VLOOKUP($A1477,'Hospitalisation Details'!$A:$K,6,FALSE)</f>
        <v>7144.4</v>
      </c>
      <c r="L1477" t="str">
        <f>VLOOKUP($A1477,'Hospitalisation Details'!$A:$K,7,FALSE)</f>
        <v>tier - 2</v>
      </c>
      <c r="M1477" t="str">
        <f>VLOOKUP($A1477,'Hospitalisation Details'!$A:$K,8,FALSE)</f>
        <v>tier - 1</v>
      </c>
      <c r="N1477" t="str">
        <f>VLOOKUP($A1477,'Hospitalisation Details'!$A:$K,9,FALSE)</f>
        <v>R1022</v>
      </c>
      <c r="O1477">
        <f>VLOOKUP($A1477,'Hospitalisation Details'!$A:$K,10,FALSE)</f>
        <v>36380</v>
      </c>
      <c r="P1477">
        <f>VLOOKUP($A1477,'Hospitalisation Details'!$A:$K,11,FALSE)</f>
        <v>23</v>
      </c>
      <c r="Q1477" t="str">
        <f>VLOOKUP($A1477,'Customer Names'!$A:$E,4,FALSE)</f>
        <v xml:space="preserve"> Kyle K</v>
      </c>
    </row>
    <row r="1478" spans="1:17" x14ac:dyDescent="0.25">
      <c r="A1478" s="26" t="s">
        <v>894</v>
      </c>
      <c r="B1478" s="47">
        <f>VLOOKUP($A1478,'Medical Examinations'!$A:$J,2,FALSE)</f>
        <v>19.95</v>
      </c>
      <c r="C1478" s="47">
        <f>VLOOKUP($A1478,'Medical Examinations'!$A:$J,3,FALSE)</f>
        <v>6.11</v>
      </c>
      <c r="D1478" s="26" t="str">
        <f>VLOOKUP($A1478,'Medical Examinations'!$A:$J,4,FALSE)</f>
        <v>No</v>
      </c>
      <c r="E1478" s="26" t="str">
        <f>VLOOKUP($A1478,'Medical Examinations'!$A:$J,5,FALSE)</f>
        <v>No</v>
      </c>
      <c r="F1478" s="26" t="str">
        <f>VLOOKUP($A1478,'Medical Examinations'!$A:$J,6,FALSE)</f>
        <v>No</v>
      </c>
      <c r="G1478" s="26">
        <f>VLOOKUP($A1478,'Medical Examinations'!$A:$J,7,FALSE)</f>
        <v>1</v>
      </c>
      <c r="H1478" s="26" t="str">
        <f>VLOOKUP($A1478,'Medical Examinations'!$A:$J,8,FALSE)</f>
        <v>No</v>
      </c>
      <c r="I1478" s="26" t="str">
        <f>VLOOKUP($A1478,'Medical Examinations'!$A:$J,9,FALSE)</f>
        <v>Normal Weight</v>
      </c>
      <c r="J1478" s="26" t="str">
        <f>VLOOKUP($A1478,'Medical Examinations'!$A:$J,10,FALSE)</f>
        <v>Prediabetes</v>
      </c>
      <c r="K1478">
        <f>VLOOKUP($A1478,'Hospitalisation Details'!$A:$K,6,FALSE)</f>
        <v>7133.9</v>
      </c>
      <c r="L1478" t="str">
        <f>VLOOKUP($A1478,'Hospitalisation Details'!$A:$K,7,FALSE)</f>
        <v>tier - 2</v>
      </c>
      <c r="M1478" t="str">
        <f>VLOOKUP($A1478,'Hospitalisation Details'!$A:$K,8,FALSE)</f>
        <v>tier - 1</v>
      </c>
      <c r="N1478" t="str">
        <f>VLOOKUP($A1478,'Hospitalisation Details'!$A:$K,9,FALSE)</f>
        <v>R1024</v>
      </c>
      <c r="O1478">
        <f>VLOOKUP($A1478,'Hospitalisation Details'!$A:$K,10,FALSE)</f>
        <v>30870</v>
      </c>
      <c r="P1478">
        <f>VLOOKUP($A1478,'Hospitalisation Details'!$A:$K,11,FALSE)</f>
        <v>38</v>
      </c>
      <c r="Q1478" t="str">
        <f>VLOOKUP($A1478,'Customer Names'!$A:$E,4,FALSE)</f>
        <v xml:space="preserve"> Alison</v>
      </c>
    </row>
    <row r="1479" spans="1:17" x14ac:dyDescent="0.25">
      <c r="A1479" s="23" t="s">
        <v>893</v>
      </c>
      <c r="B1479" s="48">
        <f>VLOOKUP($A1479,'Medical Examinations'!$A:$J,2,FALSE)</f>
        <v>34.64</v>
      </c>
      <c r="C1479" s="48">
        <f>VLOOKUP($A1479,'Medical Examinations'!$A:$J,3,FALSE)</f>
        <v>4.88</v>
      </c>
      <c r="D1479" s="23" t="str">
        <f>VLOOKUP($A1479,'Medical Examinations'!$A:$J,4,FALSE)</f>
        <v>No</v>
      </c>
      <c r="E1479" s="23" t="str">
        <f>VLOOKUP($A1479,'Medical Examinations'!$A:$J,5,FALSE)</f>
        <v>No</v>
      </c>
      <c r="F1479" s="23" t="str">
        <f>VLOOKUP($A1479,'Medical Examinations'!$A:$J,6,FALSE)</f>
        <v>Yes</v>
      </c>
      <c r="G1479" s="23">
        <f>VLOOKUP($A1479,'Medical Examinations'!$A:$J,7,FALSE)</f>
        <v>1</v>
      </c>
      <c r="H1479" s="23" t="str">
        <f>VLOOKUP($A1479,'Medical Examinations'!$A:$J,8,FALSE)</f>
        <v>No</v>
      </c>
      <c r="I1479" s="23" t="str">
        <f>VLOOKUP($A1479,'Medical Examinations'!$A:$J,9,FALSE)</f>
        <v>Obesity</v>
      </c>
      <c r="J1479" s="23" t="str">
        <f>VLOOKUP($A1479,'Medical Examinations'!$A:$J,10,FALSE)</f>
        <v>Normal</v>
      </c>
      <c r="K1479">
        <f>VLOOKUP($A1479,'Hospitalisation Details'!$A:$K,6,FALSE)</f>
        <v>7128.64</v>
      </c>
      <c r="L1479" t="str">
        <f>VLOOKUP($A1479,'Hospitalisation Details'!$A:$K,7,FALSE)</f>
        <v>tier - 2</v>
      </c>
      <c r="M1479" t="str">
        <f>VLOOKUP($A1479,'Hospitalisation Details'!$A:$K,8,FALSE)</f>
        <v>tier - 2</v>
      </c>
      <c r="N1479" t="str">
        <f>VLOOKUP($A1479,'Hospitalisation Details'!$A:$K,9,FALSE)</f>
        <v>R1021</v>
      </c>
      <c r="O1479">
        <f>VLOOKUP($A1479,'Hospitalisation Details'!$A:$K,10,FALSE)</f>
        <v>34182</v>
      </c>
      <c r="P1479">
        <f>VLOOKUP($A1479,'Hospitalisation Details'!$A:$K,11,FALSE)</f>
        <v>29</v>
      </c>
      <c r="Q1479" t="str">
        <f>VLOOKUP($A1479,'Customer Names'!$A:$E,4,FALSE)</f>
        <v xml:space="preserve"> Michael A.</v>
      </c>
    </row>
    <row r="1480" spans="1:17" x14ac:dyDescent="0.25">
      <c r="A1480" s="26" t="s">
        <v>892</v>
      </c>
      <c r="B1480" s="47">
        <f>VLOOKUP($A1480,'Medical Examinations'!$A:$J,2,FALSE)</f>
        <v>18.75</v>
      </c>
      <c r="C1480" s="47">
        <f>VLOOKUP($A1480,'Medical Examinations'!$A:$J,3,FALSE)</f>
        <v>6.72</v>
      </c>
      <c r="D1480" s="26" t="str">
        <f>VLOOKUP($A1480,'Medical Examinations'!$A:$J,4,FALSE)</f>
        <v>No</v>
      </c>
      <c r="E1480" s="26" t="str">
        <f>VLOOKUP($A1480,'Medical Examinations'!$A:$J,5,FALSE)</f>
        <v>No</v>
      </c>
      <c r="F1480" s="26" t="str">
        <f>VLOOKUP($A1480,'Medical Examinations'!$A:$J,6,FALSE)</f>
        <v>No</v>
      </c>
      <c r="G1480" s="26">
        <f>VLOOKUP($A1480,'Medical Examinations'!$A:$J,7,FALSE)</f>
        <v>0</v>
      </c>
      <c r="H1480" s="26" t="str">
        <f>VLOOKUP($A1480,'Medical Examinations'!$A:$J,8,FALSE)</f>
        <v>No</v>
      </c>
      <c r="I1480" s="26" t="str">
        <f>VLOOKUP($A1480,'Medical Examinations'!$A:$J,9,FALSE)</f>
        <v>Normal Weight</v>
      </c>
      <c r="J1480" s="26" t="str">
        <f>VLOOKUP($A1480,'Medical Examinations'!$A:$J,10,FALSE)</f>
        <v>Diabetes</v>
      </c>
      <c r="K1480">
        <f>VLOOKUP($A1480,'Hospitalisation Details'!$A:$K,6,FALSE)</f>
        <v>7125.25</v>
      </c>
      <c r="L1480" t="str">
        <f>VLOOKUP($A1480,'Hospitalisation Details'!$A:$K,7,FALSE)</f>
        <v>tier - 3</v>
      </c>
      <c r="M1480" t="str">
        <f>VLOOKUP($A1480,'Hospitalisation Details'!$A:$K,8,FALSE)</f>
        <v>tier - 2</v>
      </c>
      <c r="N1480" t="str">
        <f>VLOOKUP($A1480,'Hospitalisation Details'!$A:$K,9,FALSE)</f>
        <v>R1013</v>
      </c>
      <c r="O1480">
        <f>VLOOKUP($A1480,'Hospitalisation Details'!$A:$K,10,FALSE)</f>
        <v>25018</v>
      </c>
      <c r="P1480">
        <f>VLOOKUP($A1480,'Hospitalisation Details'!$A:$K,11,FALSE)</f>
        <v>54</v>
      </c>
      <c r="Q1480" t="str">
        <f>VLOOKUP($A1480,'Customer Names'!$A:$E,4,FALSE)</f>
        <v xml:space="preserve"> Byron A</v>
      </c>
    </row>
    <row r="1481" spans="1:17" x14ac:dyDescent="0.25">
      <c r="A1481" s="23" t="s">
        <v>891</v>
      </c>
      <c r="B1481" s="48">
        <f>VLOOKUP($A1481,'Medical Examinations'!$A:$J,2,FALSE)</f>
        <v>26.48</v>
      </c>
      <c r="C1481" s="48">
        <f>VLOOKUP($A1481,'Medical Examinations'!$A:$J,3,FALSE)</f>
        <v>4.2</v>
      </c>
      <c r="D1481" s="23" t="str">
        <f>VLOOKUP($A1481,'Medical Examinations'!$A:$J,4,FALSE)</f>
        <v>No</v>
      </c>
      <c r="E1481" s="23" t="str">
        <f>VLOOKUP($A1481,'Medical Examinations'!$A:$J,5,FALSE)</f>
        <v>No</v>
      </c>
      <c r="F1481" s="23" t="str">
        <f>VLOOKUP($A1481,'Medical Examinations'!$A:$J,6,FALSE)</f>
        <v>No</v>
      </c>
      <c r="G1481" s="23">
        <f>VLOOKUP($A1481,'Medical Examinations'!$A:$J,7,FALSE)</f>
        <v>1</v>
      </c>
      <c r="H1481" s="23" t="str">
        <f>VLOOKUP($A1481,'Medical Examinations'!$A:$J,8,FALSE)</f>
        <v>No</v>
      </c>
      <c r="I1481" s="23" t="str">
        <f>VLOOKUP($A1481,'Medical Examinations'!$A:$J,9,FALSE)</f>
        <v>Overweight</v>
      </c>
      <c r="J1481" s="23" t="str">
        <f>VLOOKUP($A1481,'Medical Examinations'!$A:$J,10,FALSE)</f>
        <v>Normal</v>
      </c>
      <c r="K1481">
        <f>VLOOKUP($A1481,'Hospitalisation Details'!$A:$K,6,FALSE)</f>
        <v>7106.81</v>
      </c>
      <c r="L1481" t="str">
        <f>VLOOKUP($A1481,'Hospitalisation Details'!$A:$K,7,FALSE)</f>
        <v>tier - 2</v>
      </c>
      <c r="M1481" t="str">
        <f>VLOOKUP($A1481,'Hospitalisation Details'!$A:$K,8,FALSE)</f>
        <v>tier - 1</v>
      </c>
      <c r="N1481" t="str">
        <f>VLOOKUP($A1481,'Hospitalisation Details'!$A:$K,9,FALSE)</f>
        <v>R1012</v>
      </c>
      <c r="O1481">
        <f>VLOOKUP($A1481,'Hospitalisation Details'!$A:$K,10,FALSE)</f>
        <v>32000</v>
      </c>
      <c r="P1481">
        <f>VLOOKUP($A1481,'Hospitalisation Details'!$A:$K,11,FALSE)</f>
        <v>35</v>
      </c>
      <c r="Q1481" t="str">
        <f>VLOOKUP($A1481,'Customer Names'!$A:$E,4,FALSE)</f>
        <v xml:space="preserve"> Carine A</v>
      </c>
    </row>
    <row r="1482" spans="1:17" x14ac:dyDescent="0.25">
      <c r="A1482" s="26" t="s">
        <v>890</v>
      </c>
      <c r="B1482" s="47">
        <f>VLOOKUP($A1482,'Medical Examinations'!$A:$J,2,FALSE)</f>
        <v>34.83</v>
      </c>
      <c r="C1482" s="47">
        <f>VLOOKUP($A1482,'Medical Examinations'!$A:$J,3,FALSE)</f>
        <v>5.79</v>
      </c>
      <c r="D1482" s="26" t="str">
        <f>VLOOKUP($A1482,'Medical Examinations'!$A:$J,4,FALSE)</f>
        <v>No</v>
      </c>
      <c r="E1482" s="26" t="str">
        <f>VLOOKUP($A1482,'Medical Examinations'!$A:$J,5,FALSE)</f>
        <v>No</v>
      </c>
      <c r="F1482" s="26" t="str">
        <f>VLOOKUP($A1482,'Medical Examinations'!$A:$J,6,FALSE)</f>
        <v>No</v>
      </c>
      <c r="G1482" s="26">
        <f>VLOOKUP($A1482,'Medical Examinations'!$A:$J,7,FALSE)</f>
        <v>1</v>
      </c>
      <c r="H1482" s="26" t="str">
        <f>VLOOKUP($A1482,'Medical Examinations'!$A:$J,8,FALSE)</f>
        <v>No</v>
      </c>
      <c r="I1482" s="26" t="str">
        <f>VLOOKUP($A1482,'Medical Examinations'!$A:$J,9,FALSE)</f>
        <v>Obesity</v>
      </c>
      <c r="J1482" s="26" t="str">
        <f>VLOOKUP($A1482,'Medical Examinations'!$A:$J,10,FALSE)</f>
        <v>Prediabetes</v>
      </c>
      <c r="K1482">
        <f>VLOOKUP($A1482,'Hospitalisation Details'!$A:$K,6,FALSE)</f>
        <v>7096.98</v>
      </c>
      <c r="L1482" t="str">
        <f>VLOOKUP($A1482,'Hospitalisation Details'!$A:$K,7,FALSE)</f>
        <v>tier - 2</v>
      </c>
      <c r="M1482" t="str">
        <f>VLOOKUP($A1482,'Hospitalisation Details'!$A:$K,8,FALSE)</f>
        <v>tier - 2</v>
      </c>
      <c r="N1482" t="str">
        <f>VLOOKUP($A1482,'Hospitalisation Details'!$A:$K,9,FALSE)</f>
        <v>R1012</v>
      </c>
      <c r="O1482">
        <f>VLOOKUP($A1482,'Hospitalisation Details'!$A:$K,10,FALSE)</f>
        <v>33773</v>
      </c>
      <c r="P1482">
        <f>VLOOKUP($A1482,'Hospitalisation Details'!$A:$K,11,FALSE)</f>
        <v>30</v>
      </c>
      <c r="Q1482" t="str">
        <f>VLOOKUP($A1482,'Customer Names'!$A:$E,4,FALSE)</f>
        <v xml:space="preserve"> Nathaniel</v>
      </c>
    </row>
    <row r="1483" spans="1:17" x14ac:dyDescent="0.25">
      <c r="A1483" s="23" t="s">
        <v>889</v>
      </c>
      <c r="B1483" s="48">
        <f>VLOOKUP($A1483,'Medical Examinations'!$A:$J,2,FALSE)</f>
        <v>25.46</v>
      </c>
      <c r="C1483" s="48">
        <f>VLOOKUP($A1483,'Medical Examinations'!$A:$J,3,FALSE)</f>
        <v>4.29</v>
      </c>
      <c r="D1483" s="23" t="str">
        <f>VLOOKUP($A1483,'Medical Examinations'!$A:$J,4,FALSE)</f>
        <v>No</v>
      </c>
      <c r="E1483" s="23" t="str">
        <f>VLOOKUP($A1483,'Medical Examinations'!$A:$J,5,FALSE)</f>
        <v>No</v>
      </c>
      <c r="F1483" s="23" t="str">
        <f>VLOOKUP($A1483,'Medical Examinations'!$A:$J,6,FALSE)</f>
        <v>No</v>
      </c>
      <c r="G1483" s="23">
        <f>VLOOKUP($A1483,'Medical Examinations'!$A:$J,7,FALSE)</f>
        <v>0</v>
      </c>
      <c r="H1483" s="23" t="str">
        <f>VLOOKUP($A1483,'Medical Examinations'!$A:$J,8,FALSE)</f>
        <v>No</v>
      </c>
      <c r="I1483" s="23" t="str">
        <f>VLOOKUP($A1483,'Medical Examinations'!$A:$J,9,FALSE)</f>
        <v>Overweight</v>
      </c>
      <c r="J1483" s="23" t="str">
        <f>VLOOKUP($A1483,'Medical Examinations'!$A:$J,10,FALSE)</f>
        <v>Normal</v>
      </c>
      <c r="K1483">
        <f>VLOOKUP($A1483,'Hospitalisation Details'!$A:$K,6,FALSE)</f>
        <v>7077.19</v>
      </c>
      <c r="L1483" t="str">
        <f>VLOOKUP($A1483,'Hospitalisation Details'!$A:$K,7,FALSE)</f>
        <v>tier - 2</v>
      </c>
      <c r="M1483" t="str">
        <f>VLOOKUP($A1483,'Hospitalisation Details'!$A:$K,8,FALSE)</f>
        <v>tier - 3</v>
      </c>
      <c r="N1483" t="str">
        <f>VLOOKUP($A1483,'Hospitalisation Details'!$A:$K,9,FALSE)</f>
        <v>R1024</v>
      </c>
      <c r="O1483">
        <f>VLOOKUP($A1483,'Hospitalisation Details'!$A:$K,10,FALSE)</f>
        <v>30230</v>
      </c>
      <c r="P1483">
        <f>VLOOKUP($A1483,'Hospitalisation Details'!$A:$K,11,FALSE)</f>
        <v>40</v>
      </c>
      <c r="Q1483" t="str">
        <f>VLOOKUP($A1483,'Customer Names'!$A:$E,4,FALSE)</f>
        <v xml:space="preserve"> Lindsay A.</v>
      </c>
    </row>
    <row r="1484" spans="1:17" x14ac:dyDescent="0.25">
      <c r="A1484" s="26" t="s">
        <v>888</v>
      </c>
      <c r="B1484" s="47">
        <f>VLOOKUP($A1484,'Medical Examinations'!$A:$J,2,FALSE)</f>
        <v>23.31</v>
      </c>
      <c r="C1484" s="47">
        <f>VLOOKUP($A1484,'Medical Examinations'!$A:$J,3,FALSE)</f>
        <v>8.27</v>
      </c>
      <c r="D1484" s="26" t="str">
        <f>VLOOKUP($A1484,'Medical Examinations'!$A:$J,4,FALSE)</f>
        <v>No</v>
      </c>
      <c r="E1484" s="26" t="str">
        <f>VLOOKUP($A1484,'Medical Examinations'!$A:$J,5,FALSE)</f>
        <v>No</v>
      </c>
      <c r="F1484" s="26" t="str">
        <f>VLOOKUP($A1484,'Medical Examinations'!$A:$J,6,FALSE)</f>
        <v>No</v>
      </c>
      <c r="G1484" s="26">
        <f>VLOOKUP($A1484,'Medical Examinations'!$A:$J,7,FALSE)</f>
        <v>0</v>
      </c>
      <c r="H1484" s="26" t="str">
        <f>VLOOKUP($A1484,'Medical Examinations'!$A:$J,8,FALSE)</f>
        <v>No</v>
      </c>
      <c r="I1484" s="26" t="str">
        <f>VLOOKUP($A1484,'Medical Examinations'!$A:$J,9,FALSE)</f>
        <v>Normal Weight</v>
      </c>
      <c r="J1484" s="26" t="str">
        <f>VLOOKUP($A1484,'Medical Examinations'!$A:$J,10,FALSE)</f>
        <v>Diabetes</v>
      </c>
      <c r="K1484">
        <f>VLOOKUP($A1484,'Hospitalisation Details'!$A:$K,6,FALSE)</f>
        <v>7054.41</v>
      </c>
      <c r="L1484" t="str">
        <f>VLOOKUP($A1484,'Hospitalisation Details'!$A:$K,7,FALSE)</f>
        <v>tier - 2</v>
      </c>
      <c r="M1484" t="str">
        <f>VLOOKUP($A1484,'Hospitalisation Details'!$A:$K,8,FALSE)</f>
        <v>tier - 2</v>
      </c>
      <c r="N1484" t="str">
        <f>VLOOKUP($A1484,'Hospitalisation Details'!$A:$K,9,FALSE)</f>
        <v>R1013</v>
      </c>
      <c r="O1484">
        <f>VLOOKUP($A1484,'Hospitalisation Details'!$A:$K,10,FALSE)</f>
        <v>28665</v>
      </c>
      <c r="P1484">
        <f>VLOOKUP($A1484,'Hospitalisation Details'!$A:$K,11,FALSE)</f>
        <v>44</v>
      </c>
      <c r="Q1484" t="str">
        <f>VLOOKUP($A1484,'Customer Names'!$A:$E,4,FALSE)</f>
        <v xml:space="preserve"> Justin R</v>
      </c>
    </row>
    <row r="1485" spans="1:17" x14ac:dyDescent="0.25">
      <c r="A1485" s="23" t="s">
        <v>887</v>
      </c>
      <c r="B1485" s="48">
        <f>VLOOKUP($A1485,'Medical Examinations'!$A:$J,2,FALSE)</f>
        <v>29</v>
      </c>
      <c r="C1485" s="48">
        <f>VLOOKUP($A1485,'Medical Examinations'!$A:$J,3,FALSE)</f>
        <v>4.5599999999999996</v>
      </c>
      <c r="D1485" s="23" t="str">
        <f>VLOOKUP($A1485,'Medical Examinations'!$A:$J,4,FALSE)</f>
        <v>No</v>
      </c>
      <c r="E1485" s="23" t="str">
        <f>VLOOKUP($A1485,'Medical Examinations'!$A:$J,5,FALSE)</f>
        <v>No</v>
      </c>
      <c r="F1485" s="23" t="str">
        <f>VLOOKUP($A1485,'Medical Examinations'!$A:$J,6,FALSE)</f>
        <v>No</v>
      </c>
      <c r="G1485" s="23">
        <f>VLOOKUP($A1485,'Medical Examinations'!$A:$J,7,FALSE)</f>
        <v>0</v>
      </c>
      <c r="H1485" s="23" t="str">
        <f>VLOOKUP($A1485,'Medical Examinations'!$A:$J,8,FALSE)</f>
        <v>No</v>
      </c>
      <c r="I1485" s="23" t="str">
        <f>VLOOKUP($A1485,'Medical Examinations'!$A:$J,9,FALSE)</f>
        <v>Overweight</v>
      </c>
      <c r="J1485" s="23" t="str">
        <f>VLOOKUP($A1485,'Medical Examinations'!$A:$J,10,FALSE)</f>
        <v>Normal</v>
      </c>
      <c r="K1485">
        <f>VLOOKUP($A1485,'Hospitalisation Details'!$A:$K,6,FALSE)</f>
        <v>7050.64</v>
      </c>
      <c r="L1485" t="str">
        <f>VLOOKUP($A1485,'Hospitalisation Details'!$A:$K,7,FALSE)</f>
        <v>tier - 2</v>
      </c>
      <c r="M1485" t="str">
        <f>VLOOKUP($A1485,'Hospitalisation Details'!$A:$K,8,FALSE)</f>
        <v>tier - 3</v>
      </c>
      <c r="N1485" t="str">
        <f>VLOOKUP($A1485,'Hospitalisation Details'!$A:$K,9,FALSE)</f>
        <v>R1011</v>
      </c>
      <c r="O1485">
        <f>VLOOKUP($A1485,'Hospitalisation Details'!$A:$K,10,FALSE)</f>
        <v>29400</v>
      </c>
      <c r="P1485">
        <f>VLOOKUP($A1485,'Hospitalisation Details'!$A:$K,11,FALSE)</f>
        <v>42</v>
      </c>
      <c r="Q1485" t="str">
        <f>VLOOKUP($A1485,'Customer Names'!$A:$E,4,FALSE)</f>
        <v xml:space="preserve"> Casey</v>
      </c>
    </row>
    <row r="1486" spans="1:17" x14ac:dyDescent="0.25">
      <c r="A1486" s="26" t="s">
        <v>886</v>
      </c>
      <c r="B1486" s="47">
        <f>VLOOKUP($A1486,'Medical Examinations'!$A:$J,2,FALSE)</f>
        <v>32.869999999999997</v>
      </c>
      <c r="C1486" s="47">
        <f>VLOOKUP($A1486,'Medical Examinations'!$A:$J,3,FALSE)</f>
        <v>5.33</v>
      </c>
      <c r="D1486" s="26" t="str">
        <f>VLOOKUP($A1486,'Medical Examinations'!$A:$J,4,FALSE)</f>
        <v>No</v>
      </c>
      <c r="E1486" s="26" t="str">
        <f>VLOOKUP($A1486,'Medical Examinations'!$A:$J,5,FALSE)</f>
        <v>No</v>
      </c>
      <c r="F1486" s="26" t="str">
        <f>VLOOKUP($A1486,'Medical Examinations'!$A:$J,6,FALSE)</f>
        <v>No</v>
      </c>
      <c r="G1486" s="26">
        <f>VLOOKUP($A1486,'Medical Examinations'!$A:$J,7,FALSE)</f>
        <v>0</v>
      </c>
      <c r="H1486" s="26" t="str">
        <f>VLOOKUP($A1486,'Medical Examinations'!$A:$J,8,FALSE)</f>
        <v>No</v>
      </c>
      <c r="I1486" s="26" t="str">
        <f>VLOOKUP($A1486,'Medical Examinations'!$A:$J,9,FALSE)</f>
        <v>Obesity</v>
      </c>
      <c r="J1486" s="26" t="str">
        <f>VLOOKUP($A1486,'Medical Examinations'!$A:$J,10,FALSE)</f>
        <v>Normal</v>
      </c>
      <c r="K1486">
        <f>VLOOKUP($A1486,'Hospitalisation Details'!$A:$K,6,FALSE)</f>
        <v>7050.02</v>
      </c>
      <c r="L1486" t="str">
        <f>VLOOKUP($A1486,'Hospitalisation Details'!$A:$K,7,FALSE)</f>
        <v>tier - 2</v>
      </c>
      <c r="M1486" t="str">
        <f>VLOOKUP($A1486,'Hospitalisation Details'!$A:$K,8,FALSE)</f>
        <v>tier - 1</v>
      </c>
      <c r="N1486" t="str">
        <f>VLOOKUP($A1486,'Hospitalisation Details'!$A:$K,9,FALSE)</f>
        <v>R1024</v>
      </c>
      <c r="O1486">
        <f>VLOOKUP($A1486,'Hospitalisation Details'!$A:$K,10,FALSE)</f>
        <v>29423</v>
      </c>
      <c r="P1486">
        <f>VLOOKUP($A1486,'Hospitalisation Details'!$A:$K,11,FALSE)</f>
        <v>42</v>
      </c>
      <c r="Q1486" t="str">
        <f>VLOOKUP($A1486,'Customer Names'!$A:$E,4,FALSE)</f>
        <v xml:space="preserve"> Amanda L</v>
      </c>
    </row>
    <row r="1487" spans="1:17" x14ac:dyDescent="0.25">
      <c r="A1487" s="23" t="s">
        <v>885</v>
      </c>
      <c r="B1487" s="48">
        <f>VLOOKUP($A1487,'Medical Examinations'!$A:$J,2,FALSE)</f>
        <v>26.18</v>
      </c>
      <c r="C1487" s="48">
        <f>VLOOKUP($A1487,'Medical Examinations'!$A:$J,3,FALSE)</f>
        <v>5.63</v>
      </c>
      <c r="D1487" s="23" t="str">
        <f>VLOOKUP($A1487,'Medical Examinations'!$A:$J,4,FALSE)</f>
        <v>No</v>
      </c>
      <c r="E1487" s="23" t="str">
        <f>VLOOKUP($A1487,'Medical Examinations'!$A:$J,5,FALSE)</f>
        <v>No</v>
      </c>
      <c r="F1487" s="23" t="str">
        <f>VLOOKUP($A1487,'Medical Examinations'!$A:$J,6,FALSE)</f>
        <v>No</v>
      </c>
      <c r="G1487" s="23">
        <f>VLOOKUP($A1487,'Medical Examinations'!$A:$J,7,FALSE)</f>
        <v>0</v>
      </c>
      <c r="H1487" s="23" t="str">
        <f>VLOOKUP($A1487,'Medical Examinations'!$A:$J,8,FALSE)</f>
        <v>No</v>
      </c>
      <c r="I1487" s="23" t="str">
        <f>VLOOKUP($A1487,'Medical Examinations'!$A:$J,9,FALSE)</f>
        <v>Overweight</v>
      </c>
      <c r="J1487" s="23" t="str">
        <f>VLOOKUP($A1487,'Medical Examinations'!$A:$J,10,FALSE)</f>
        <v>Normal</v>
      </c>
      <c r="K1487">
        <f>VLOOKUP($A1487,'Hospitalisation Details'!$A:$K,6,FALSE)</f>
        <v>7046.72</v>
      </c>
      <c r="L1487" t="str">
        <f>VLOOKUP($A1487,'Hospitalisation Details'!$A:$K,7,FALSE)</f>
        <v>tier - 2</v>
      </c>
      <c r="M1487" t="str">
        <f>VLOOKUP($A1487,'Hospitalisation Details'!$A:$K,8,FALSE)</f>
        <v>tier - 3</v>
      </c>
      <c r="N1487" t="str">
        <f>VLOOKUP($A1487,'Hospitalisation Details'!$A:$K,9,FALSE)</f>
        <v>R1013</v>
      </c>
      <c r="O1487">
        <f>VLOOKUP($A1487,'Hospitalisation Details'!$A:$K,10,FALSE)</f>
        <v>29516</v>
      </c>
      <c r="P1487">
        <f>VLOOKUP($A1487,'Hospitalisation Details'!$A:$K,11,FALSE)</f>
        <v>42</v>
      </c>
      <c r="Q1487" t="str">
        <f>VLOOKUP($A1487,'Customer Names'!$A:$E,4,FALSE)</f>
        <v xml:space="preserve"> Ayako N.</v>
      </c>
    </row>
    <row r="1488" spans="1:17" x14ac:dyDescent="0.25">
      <c r="A1488" s="26" t="s">
        <v>884</v>
      </c>
      <c r="B1488" s="47">
        <f>VLOOKUP($A1488,'Medical Examinations'!$A:$J,2,FALSE)</f>
        <v>25.3</v>
      </c>
      <c r="C1488" s="47">
        <f>VLOOKUP($A1488,'Medical Examinations'!$A:$J,3,FALSE)</f>
        <v>5.12</v>
      </c>
      <c r="D1488" s="26" t="str">
        <f>VLOOKUP($A1488,'Medical Examinations'!$A:$J,4,FALSE)</f>
        <v>No</v>
      </c>
      <c r="E1488" s="26" t="str">
        <f>VLOOKUP($A1488,'Medical Examinations'!$A:$J,5,FALSE)</f>
        <v>No</v>
      </c>
      <c r="F1488" s="26" t="str">
        <f>VLOOKUP($A1488,'Medical Examinations'!$A:$J,6,FALSE)</f>
        <v>No</v>
      </c>
      <c r="G1488" s="26">
        <f>VLOOKUP($A1488,'Medical Examinations'!$A:$J,7,FALSE)</f>
        <v>0</v>
      </c>
      <c r="H1488" s="26" t="str">
        <f>VLOOKUP($A1488,'Medical Examinations'!$A:$J,8,FALSE)</f>
        <v>No</v>
      </c>
      <c r="I1488" s="26" t="str">
        <f>VLOOKUP($A1488,'Medical Examinations'!$A:$J,9,FALSE)</f>
        <v>Overweight</v>
      </c>
      <c r="J1488" s="26" t="str">
        <f>VLOOKUP($A1488,'Medical Examinations'!$A:$J,10,FALSE)</f>
        <v>Normal</v>
      </c>
      <c r="K1488">
        <f>VLOOKUP($A1488,'Hospitalisation Details'!$A:$K,6,FALSE)</f>
        <v>7045.5</v>
      </c>
      <c r="L1488" t="str">
        <f>VLOOKUP($A1488,'Hospitalisation Details'!$A:$K,7,FALSE)</f>
        <v>tier - 2</v>
      </c>
      <c r="M1488" t="str">
        <f>VLOOKUP($A1488,'Hospitalisation Details'!$A:$K,8,FALSE)</f>
        <v>tier - 1</v>
      </c>
      <c r="N1488" t="str">
        <f>VLOOKUP($A1488,'Hospitalisation Details'!$A:$K,9,FALSE)</f>
        <v>R1011</v>
      </c>
      <c r="O1488">
        <f>VLOOKUP($A1488,'Hospitalisation Details'!$A:$K,10,FALSE)</f>
        <v>29428</v>
      </c>
      <c r="P1488">
        <f>VLOOKUP($A1488,'Hospitalisation Details'!$A:$K,11,FALSE)</f>
        <v>42</v>
      </c>
      <c r="Q1488" t="str">
        <f>VLOOKUP($A1488,'Customer Names'!$A:$E,4,FALSE)</f>
        <v xml:space="preserve"> Emilee</v>
      </c>
    </row>
    <row r="1489" spans="1:17" x14ac:dyDescent="0.25">
      <c r="A1489" s="23" t="s">
        <v>883</v>
      </c>
      <c r="B1489" s="48">
        <f>VLOOKUP($A1489,'Medical Examinations'!$A:$J,2,FALSE)</f>
        <v>36.94</v>
      </c>
      <c r="C1489" s="48">
        <f>VLOOKUP($A1489,'Medical Examinations'!$A:$J,3,FALSE)</f>
        <v>5.15</v>
      </c>
      <c r="D1489" s="23" t="str">
        <f>VLOOKUP($A1489,'Medical Examinations'!$A:$J,4,FALSE)</f>
        <v>yes</v>
      </c>
      <c r="E1489" s="23" t="str">
        <f>VLOOKUP($A1489,'Medical Examinations'!$A:$J,5,FALSE)</f>
        <v>No</v>
      </c>
      <c r="F1489" s="23" t="str">
        <f>VLOOKUP($A1489,'Medical Examinations'!$A:$J,6,FALSE)</f>
        <v>No</v>
      </c>
      <c r="G1489" s="23">
        <f>VLOOKUP($A1489,'Medical Examinations'!$A:$J,7,FALSE)</f>
        <v>1</v>
      </c>
      <c r="H1489" s="23" t="str">
        <f>VLOOKUP($A1489,'Medical Examinations'!$A:$J,8,FALSE)</f>
        <v>No</v>
      </c>
      <c r="I1489" s="23" t="str">
        <f>VLOOKUP($A1489,'Medical Examinations'!$A:$J,9,FALSE)</f>
        <v>Obesity</v>
      </c>
      <c r="J1489" s="23" t="str">
        <f>VLOOKUP($A1489,'Medical Examinations'!$A:$J,10,FALSE)</f>
        <v>Normal</v>
      </c>
      <c r="K1489">
        <f>VLOOKUP($A1489,'Hospitalisation Details'!$A:$K,6,FALSE)</f>
        <v>7042.11</v>
      </c>
      <c r="L1489" t="str">
        <f>VLOOKUP($A1489,'Hospitalisation Details'!$A:$K,7,FALSE)</f>
        <v>tier - 2</v>
      </c>
      <c r="M1489" t="str">
        <f>VLOOKUP($A1489,'Hospitalisation Details'!$A:$K,8,FALSE)</f>
        <v>tier - 3</v>
      </c>
      <c r="N1489" t="str">
        <f>VLOOKUP($A1489,'Hospitalisation Details'!$A:$K,9,FALSE)</f>
        <v>R1012</v>
      </c>
      <c r="O1489">
        <f>VLOOKUP($A1489,'Hospitalisation Details'!$A:$K,10,FALSE)</f>
        <v>35001</v>
      </c>
      <c r="P1489">
        <f>VLOOKUP($A1489,'Hospitalisation Details'!$A:$K,11,FALSE)</f>
        <v>27</v>
      </c>
      <c r="Q1489" t="str">
        <f>VLOOKUP($A1489,'Customer Names'!$A:$E,4,FALSE)</f>
        <v xml:space="preserve"> Stephen M</v>
      </c>
    </row>
    <row r="1490" spans="1:17" x14ac:dyDescent="0.25">
      <c r="A1490" s="26" t="s">
        <v>882</v>
      </c>
      <c r="B1490" s="47">
        <f>VLOOKUP($A1490,'Medical Examinations'!$A:$J,2,FALSE)</f>
        <v>22.86</v>
      </c>
      <c r="C1490" s="47">
        <f>VLOOKUP($A1490,'Medical Examinations'!$A:$J,3,FALSE)</f>
        <v>7.5</v>
      </c>
      <c r="D1490" s="26" t="str">
        <f>VLOOKUP($A1490,'Medical Examinations'!$A:$J,4,FALSE)</f>
        <v>No</v>
      </c>
      <c r="E1490" s="26" t="str">
        <f>VLOOKUP($A1490,'Medical Examinations'!$A:$J,5,FALSE)</f>
        <v>No</v>
      </c>
      <c r="F1490" s="26" t="str">
        <f>VLOOKUP($A1490,'Medical Examinations'!$A:$J,6,FALSE)</f>
        <v>No</v>
      </c>
      <c r="G1490" s="26">
        <f>VLOOKUP($A1490,'Medical Examinations'!$A:$J,7,FALSE)</f>
        <v>0</v>
      </c>
      <c r="H1490" s="26" t="str">
        <f>VLOOKUP($A1490,'Medical Examinations'!$A:$J,8,FALSE)</f>
        <v>No</v>
      </c>
      <c r="I1490" s="26" t="str">
        <f>VLOOKUP($A1490,'Medical Examinations'!$A:$J,9,FALSE)</f>
        <v>Normal Weight</v>
      </c>
      <c r="J1490" s="26" t="str">
        <f>VLOOKUP($A1490,'Medical Examinations'!$A:$J,10,FALSE)</f>
        <v>Diabetes</v>
      </c>
      <c r="K1490">
        <f>VLOOKUP($A1490,'Hospitalisation Details'!$A:$K,6,FALSE)</f>
        <v>7033.08</v>
      </c>
      <c r="L1490" t="str">
        <f>VLOOKUP($A1490,'Hospitalisation Details'!$A:$K,7,FALSE)</f>
        <v>tier - 2</v>
      </c>
      <c r="M1490" t="str">
        <f>VLOOKUP($A1490,'Hospitalisation Details'!$A:$K,8,FALSE)</f>
        <v>tier - 2</v>
      </c>
      <c r="N1490" t="str">
        <f>VLOOKUP($A1490,'Hospitalisation Details'!$A:$K,9,FALSE)</f>
        <v>R1013</v>
      </c>
      <c r="O1490">
        <f>VLOOKUP($A1490,'Hospitalisation Details'!$A:$K,10,FALSE)</f>
        <v>28643</v>
      </c>
      <c r="P1490">
        <f>VLOOKUP($A1490,'Hospitalisation Details'!$A:$K,11,FALSE)</f>
        <v>45</v>
      </c>
      <c r="Q1490" t="str">
        <f>VLOOKUP($A1490,'Customer Names'!$A:$E,4,FALSE)</f>
        <v xml:space="preserve"> Annemarie A</v>
      </c>
    </row>
    <row r="1491" spans="1:17" x14ac:dyDescent="0.25">
      <c r="A1491" s="23" t="s">
        <v>881</v>
      </c>
      <c r="B1491" s="48">
        <f>VLOOKUP($A1491,'Medical Examinations'!$A:$J,2,FALSE)</f>
        <v>18.760000000000002</v>
      </c>
      <c r="C1491" s="48">
        <f>VLOOKUP($A1491,'Medical Examinations'!$A:$J,3,FALSE)</f>
        <v>4.88</v>
      </c>
      <c r="D1491" s="23" t="str">
        <f>VLOOKUP($A1491,'Medical Examinations'!$A:$J,4,FALSE)</f>
        <v>yes</v>
      </c>
      <c r="E1491" s="23" t="str">
        <f>VLOOKUP($A1491,'Medical Examinations'!$A:$J,5,FALSE)</f>
        <v>No</v>
      </c>
      <c r="F1491" s="23" t="str">
        <f>VLOOKUP($A1491,'Medical Examinations'!$A:$J,6,FALSE)</f>
        <v>Yes</v>
      </c>
      <c r="G1491" s="23">
        <f>VLOOKUP($A1491,'Medical Examinations'!$A:$J,7,FALSE)</f>
        <v>1</v>
      </c>
      <c r="H1491" s="23" t="str">
        <f>VLOOKUP($A1491,'Medical Examinations'!$A:$J,8,FALSE)</f>
        <v>No</v>
      </c>
      <c r="I1491" s="23" t="str">
        <f>VLOOKUP($A1491,'Medical Examinations'!$A:$J,9,FALSE)</f>
        <v>Normal Weight</v>
      </c>
      <c r="J1491" s="23" t="str">
        <f>VLOOKUP($A1491,'Medical Examinations'!$A:$J,10,FALSE)</f>
        <v>Normal</v>
      </c>
      <c r="K1491">
        <f>VLOOKUP($A1491,'Hospitalisation Details'!$A:$K,6,FALSE)</f>
        <v>7003.1</v>
      </c>
      <c r="L1491" t="str">
        <f>VLOOKUP($A1491,'Hospitalisation Details'!$A:$K,7,FALSE)</f>
        <v>tier - 2</v>
      </c>
      <c r="M1491" t="str">
        <f>VLOOKUP($A1491,'Hospitalisation Details'!$A:$K,8,FALSE)</f>
        <v>tier - 3</v>
      </c>
      <c r="N1491" t="str">
        <f>VLOOKUP($A1491,'Hospitalisation Details'!$A:$K,9,FALSE)</f>
        <v>R1013</v>
      </c>
      <c r="O1491">
        <f>VLOOKUP($A1491,'Hospitalisation Details'!$A:$K,10,FALSE)</f>
        <v>25390</v>
      </c>
      <c r="P1491">
        <f>VLOOKUP($A1491,'Hospitalisation Details'!$A:$K,11,FALSE)</f>
        <v>53</v>
      </c>
      <c r="Q1491" t="str">
        <f>VLOOKUP($A1491,'Customer Names'!$A:$E,4,FALSE)</f>
        <v xml:space="preserve"> Ashley R</v>
      </c>
    </row>
    <row r="1492" spans="1:17" x14ac:dyDescent="0.25">
      <c r="A1492" s="26" t="s">
        <v>880</v>
      </c>
      <c r="B1492" s="47">
        <f>VLOOKUP($A1492,'Medical Examinations'!$A:$J,2,FALSE)</f>
        <v>24.36</v>
      </c>
      <c r="C1492" s="47">
        <f>VLOOKUP($A1492,'Medical Examinations'!$A:$J,3,FALSE)</f>
        <v>5.57</v>
      </c>
      <c r="D1492" s="26" t="str">
        <f>VLOOKUP($A1492,'Medical Examinations'!$A:$J,4,FALSE)</f>
        <v>No</v>
      </c>
      <c r="E1492" s="26" t="str">
        <f>VLOOKUP($A1492,'Medical Examinations'!$A:$J,5,FALSE)</f>
        <v>No</v>
      </c>
      <c r="F1492" s="26" t="str">
        <f>VLOOKUP($A1492,'Medical Examinations'!$A:$J,6,FALSE)</f>
        <v>No</v>
      </c>
      <c r="G1492" s="26">
        <f>VLOOKUP($A1492,'Medical Examinations'!$A:$J,7,FALSE)</f>
        <v>0</v>
      </c>
      <c r="H1492" s="26" t="str">
        <f>VLOOKUP($A1492,'Medical Examinations'!$A:$J,8,FALSE)</f>
        <v>No</v>
      </c>
      <c r="I1492" s="26" t="str">
        <f>VLOOKUP($A1492,'Medical Examinations'!$A:$J,9,FALSE)</f>
        <v>Normal Weight</v>
      </c>
      <c r="J1492" s="26" t="str">
        <f>VLOOKUP($A1492,'Medical Examinations'!$A:$J,10,FALSE)</f>
        <v>Normal</v>
      </c>
      <c r="K1492">
        <f>VLOOKUP($A1492,'Hospitalisation Details'!$A:$K,6,FALSE)</f>
        <v>6989.95</v>
      </c>
      <c r="L1492" t="str">
        <f>VLOOKUP($A1492,'Hospitalisation Details'!$A:$K,7,FALSE)</f>
        <v>tier - 2</v>
      </c>
      <c r="M1492" t="str">
        <f>VLOOKUP($A1492,'Hospitalisation Details'!$A:$K,8,FALSE)</f>
        <v>tier - 1</v>
      </c>
      <c r="N1492" t="str">
        <f>VLOOKUP($A1492,'Hospitalisation Details'!$A:$K,9,FALSE)</f>
        <v>R1013</v>
      </c>
      <c r="O1492">
        <f>VLOOKUP($A1492,'Hospitalisation Details'!$A:$K,10,FALSE)</f>
        <v>30195</v>
      </c>
      <c r="P1492">
        <f>VLOOKUP($A1492,'Hospitalisation Details'!$A:$K,11,FALSE)</f>
        <v>40</v>
      </c>
      <c r="Q1492" t="str">
        <f>VLOOKUP($A1492,'Customer Names'!$A:$E,4,FALSE)</f>
        <v xml:space="preserve"> Leslie A</v>
      </c>
    </row>
    <row r="1493" spans="1:17" x14ac:dyDescent="0.25">
      <c r="A1493" s="23" t="s">
        <v>879</v>
      </c>
      <c r="B1493" s="48">
        <f>VLOOKUP($A1493,'Medical Examinations'!$A:$J,2,FALSE)</f>
        <v>32.299999999999997</v>
      </c>
      <c r="C1493" s="48">
        <f>VLOOKUP($A1493,'Medical Examinations'!$A:$J,3,FALSE)</f>
        <v>5.31</v>
      </c>
      <c r="D1493" s="23" t="str">
        <f>VLOOKUP($A1493,'Medical Examinations'!$A:$J,4,FALSE)</f>
        <v>No</v>
      </c>
      <c r="E1493" s="23" t="str">
        <f>VLOOKUP($A1493,'Medical Examinations'!$A:$J,5,FALSE)</f>
        <v>No</v>
      </c>
      <c r="F1493" s="23" t="str">
        <f>VLOOKUP($A1493,'Medical Examinations'!$A:$J,6,FALSE)</f>
        <v>No</v>
      </c>
      <c r="G1493" s="23">
        <f>VLOOKUP($A1493,'Medical Examinations'!$A:$J,7,FALSE)</f>
        <v>0</v>
      </c>
      <c r="H1493" s="23" t="str">
        <f>VLOOKUP($A1493,'Medical Examinations'!$A:$J,8,FALSE)</f>
        <v>No</v>
      </c>
      <c r="I1493" s="23" t="str">
        <f>VLOOKUP($A1493,'Medical Examinations'!$A:$J,9,FALSE)</f>
        <v>Obesity</v>
      </c>
      <c r="J1493" s="23" t="str">
        <f>VLOOKUP($A1493,'Medical Examinations'!$A:$J,10,FALSE)</f>
        <v>Normal</v>
      </c>
      <c r="K1493">
        <f>VLOOKUP($A1493,'Hospitalisation Details'!$A:$K,6,FALSE)</f>
        <v>6986.7</v>
      </c>
      <c r="L1493" t="str">
        <f>VLOOKUP($A1493,'Hospitalisation Details'!$A:$K,7,FALSE)</f>
        <v>tier - 3</v>
      </c>
      <c r="M1493" t="str">
        <f>VLOOKUP($A1493,'Hospitalisation Details'!$A:$K,8,FALSE)</f>
        <v>tier - 1</v>
      </c>
      <c r="N1493" t="str">
        <f>VLOOKUP($A1493,'Hospitalisation Details'!$A:$K,9,FALSE)</f>
        <v>R1012</v>
      </c>
      <c r="O1493">
        <f>VLOOKUP($A1493,'Hospitalisation Details'!$A:$K,10,FALSE)</f>
        <v>30242</v>
      </c>
      <c r="P1493">
        <f>VLOOKUP($A1493,'Hospitalisation Details'!$A:$K,11,FALSE)</f>
        <v>40</v>
      </c>
      <c r="Q1493" t="str">
        <f>VLOOKUP($A1493,'Customer Names'!$A:$E,4,FALSE)</f>
        <v xml:space="preserve"> Mauricio J. Sr.</v>
      </c>
    </row>
    <row r="1494" spans="1:17" x14ac:dyDescent="0.25">
      <c r="A1494" s="26" t="s">
        <v>878</v>
      </c>
      <c r="B1494" s="47">
        <f>VLOOKUP($A1494,'Medical Examinations'!$A:$J,2,FALSE)</f>
        <v>22.704999999999998</v>
      </c>
      <c r="C1494" s="47">
        <f>VLOOKUP($A1494,'Medical Examinations'!$A:$J,3,FALSE)</f>
        <v>4.57</v>
      </c>
      <c r="D1494" s="26" t="str">
        <f>VLOOKUP($A1494,'Medical Examinations'!$A:$J,4,FALSE)</f>
        <v>yes</v>
      </c>
      <c r="E1494" s="26" t="str">
        <f>VLOOKUP($A1494,'Medical Examinations'!$A:$J,5,FALSE)</f>
        <v>No</v>
      </c>
      <c r="F1494" s="26" t="str">
        <f>VLOOKUP($A1494,'Medical Examinations'!$A:$J,6,FALSE)</f>
        <v>No</v>
      </c>
      <c r="G1494" s="26">
        <f>VLOOKUP($A1494,'Medical Examinations'!$A:$J,7,FALSE)</f>
        <v>0</v>
      </c>
      <c r="H1494" s="26" t="str">
        <f>VLOOKUP($A1494,'Medical Examinations'!$A:$J,8,FALSE)</f>
        <v>No</v>
      </c>
      <c r="I1494" s="26" t="str">
        <f>VLOOKUP($A1494,'Medical Examinations'!$A:$J,9,FALSE)</f>
        <v>Normal Weight</v>
      </c>
      <c r="J1494" s="26" t="str">
        <f>VLOOKUP($A1494,'Medical Examinations'!$A:$J,10,FALSE)</f>
        <v>Normal</v>
      </c>
      <c r="K1494">
        <f>VLOOKUP($A1494,'Hospitalisation Details'!$A:$K,6,FALSE)</f>
        <v>6985.51</v>
      </c>
      <c r="L1494" t="str">
        <f>VLOOKUP($A1494,'Hospitalisation Details'!$A:$K,7,FALSE)</f>
        <v>tier - 2</v>
      </c>
      <c r="M1494" t="str">
        <f>VLOOKUP($A1494,'Hospitalisation Details'!$A:$K,8,FALSE)</f>
        <v>tier - 2</v>
      </c>
      <c r="N1494" t="str">
        <f>VLOOKUP($A1494,'Hospitalisation Details'!$A:$K,9,FALSE)</f>
        <v>R1019</v>
      </c>
      <c r="O1494">
        <f>VLOOKUP($A1494,'Hospitalisation Details'!$A:$K,10,FALSE)</f>
        <v>31391</v>
      </c>
      <c r="P1494">
        <f>VLOOKUP($A1494,'Hospitalisation Details'!$A:$K,11,FALSE)</f>
        <v>37</v>
      </c>
      <c r="Q1494" t="str">
        <f>VLOOKUP($A1494,'Customer Names'!$A:$E,4,FALSE)</f>
        <v xml:space="preserve"> Kieran</v>
      </c>
    </row>
    <row r="1495" spans="1:17" x14ac:dyDescent="0.25">
      <c r="A1495" s="23" t="s">
        <v>877</v>
      </c>
      <c r="B1495" s="48">
        <f>VLOOKUP($A1495,'Medical Examinations'!$A:$J,2,FALSE)</f>
        <v>21.79</v>
      </c>
      <c r="C1495" s="48">
        <f>VLOOKUP($A1495,'Medical Examinations'!$A:$J,3,FALSE)</f>
        <v>8.6999999999999993</v>
      </c>
      <c r="D1495" s="23" t="str">
        <f>VLOOKUP($A1495,'Medical Examinations'!$A:$J,4,FALSE)</f>
        <v>yes</v>
      </c>
      <c r="E1495" s="23" t="str">
        <f>VLOOKUP($A1495,'Medical Examinations'!$A:$J,5,FALSE)</f>
        <v>No</v>
      </c>
      <c r="F1495" s="23" t="str">
        <f>VLOOKUP($A1495,'Medical Examinations'!$A:$J,6,FALSE)</f>
        <v>No</v>
      </c>
      <c r="G1495" s="23">
        <f>VLOOKUP($A1495,'Medical Examinations'!$A:$J,7,FALSE)</f>
        <v>1</v>
      </c>
      <c r="H1495" s="23" t="str">
        <f>VLOOKUP($A1495,'Medical Examinations'!$A:$J,8,FALSE)</f>
        <v>No</v>
      </c>
      <c r="I1495" s="23" t="str">
        <f>VLOOKUP($A1495,'Medical Examinations'!$A:$J,9,FALSE)</f>
        <v>Normal Weight</v>
      </c>
      <c r="J1495" s="23" t="str">
        <f>VLOOKUP($A1495,'Medical Examinations'!$A:$J,10,FALSE)</f>
        <v>Diabetes</v>
      </c>
      <c r="K1495">
        <f>VLOOKUP($A1495,'Hospitalisation Details'!$A:$K,6,FALSE)</f>
        <v>6965.21</v>
      </c>
      <c r="L1495" t="str">
        <f>VLOOKUP($A1495,'Hospitalisation Details'!$A:$K,7,FALSE)</f>
        <v>tier - 2</v>
      </c>
      <c r="M1495" t="str">
        <f>VLOOKUP($A1495,'Hospitalisation Details'!$A:$K,8,FALSE)</f>
        <v>tier - 3</v>
      </c>
      <c r="N1495" t="str">
        <f>VLOOKUP($A1495,'Hospitalisation Details'!$A:$K,9,FALSE)</f>
        <v>R1013</v>
      </c>
      <c r="O1495">
        <f>VLOOKUP($A1495,'Hospitalisation Details'!$A:$K,10,FALSE)</f>
        <v>27548</v>
      </c>
      <c r="P1495">
        <f>VLOOKUP($A1495,'Hospitalisation Details'!$A:$K,11,FALSE)</f>
        <v>48</v>
      </c>
      <c r="Q1495" t="str">
        <f>VLOOKUP($A1495,'Customer Names'!$A:$E,4,FALSE)</f>
        <v xml:space="preserve"> Elizabeth A</v>
      </c>
    </row>
    <row r="1496" spans="1:17" x14ac:dyDescent="0.25">
      <c r="A1496" s="26" t="s">
        <v>876</v>
      </c>
      <c r="B1496" s="47">
        <f>VLOOKUP($A1496,'Medical Examinations'!$A:$J,2,FALSE)</f>
        <v>24.52</v>
      </c>
      <c r="C1496" s="47">
        <f>VLOOKUP($A1496,'Medical Examinations'!$A:$J,3,FALSE)</f>
        <v>4.76</v>
      </c>
      <c r="D1496" s="26" t="str">
        <f>VLOOKUP($A1496,'Medical Examinations'!$A:$J,4,FALSE)</f>
        <v>No</v>
      </c>
      <c r="E1496" s="26" t="str">
        <f>VLOOKUP($A1496,'Medical Examinations'!$A:$J,5,FALSE)</f>
        <v>No</v>
      </c>
      <c r="F1496" s="26" t="str">
        <f>VLOOKUP($A1496,'Medical Examinations'!$A:$J,6,FALSE)</f>
        <v>No</v>
      </c>
      <c r="G1496" s="26">
        <f>VLOOKUP($A1496,'Medical Examinations'!$A:$J,7,FALSE)</f>
        <v>0</v>
      </c>
      <c r="H1496" s="26" t="str">
        <f>VLOOKUP($A1496,'Medical Examinations'!$A:$J,8,FALSE)</f>
        <v>No</v>
      </c>
      <c r="I1496" s="26" t="str">
        <f>VLOOKUP($A1496,'Medical Examinations'!$A:$J,9,FALSE)</f>
        <v>Normal Weight</v>
      </c>
      <c r="J1496" s="26" t="str">
        <f>VLOOKUP($A1496,'Medical Examinations'!$A:$J,10,FALSE)</f>
        <v>Normal</v>
      </c>
      <c r="K1496">
        <f>VLOOKUP($A1496,'Hospitalisation Details'!$A:$K,6,FALSE)</f>
        <v>6951.12</v>
      </c>
      <c r="L1496" t="str">
        <f>VLOOKUP($A1496,'Hospitalisation Details'!$A:$K,7,FALSE)</f>
        <v>tier - 2</v>
      </c>
      <c r="M1496" t="str">
        <f>VLOOKUP($A1496,'Hospitalisation Details'!$A:$K,8,FALSE)</f>
        <v>tier - 2</v>
      </c>
      <c r="N1496" t="str">
        <f>VLOOKUP($A1496,'Hospitalisation Details'!$A:$K,9,FALSE)</f>
        <v>R1013</v>
      </c>
      <c r="O1496">
        <f>VLOOKUP($A1496,'Hospitalisation Details'!$A:$K,10,FALSE)</f>
        <v>29451</v>
      </c>
      <c r="P1496">
        <f>VLOOKUP($A1496,'Hospitalisation Details'!$A:$K,11,FALSE)</f>
        <v>42</v>
      </c>
      <c r="Q1496" t="str">
        <f>VLOOKUP($A1496,'Customer Names'!$A:$E,4,FALSE)</f>
        <v xml:space="preserve"> Zeke M.</v>
      </c>
    </row>
    <row r="1497" spans="1:17" x14ac:dyDescent="0.25">
      <c r="A1497" s="23" t="s">
        <v>875</v>
      </c>
      <c r="B1497" s="48">
        <f>VLOOKUP($A1497,'Medical Examinations'!$A:$J,2,FALSE)</f>
        <v>39.520000000000003</v>
      </c>
      <c r="C1497" s="48">
        <f>VLOOKUP($A1497,'Medical Examinations'!$A:$J,3,FALSE)</f>
        <v>11.81</v>
      </c>
      <c r="D1497" s="23" t="str">
        <f>VLOOKUP($A1497,'Medical Examinations'!$A:$J,4,FALSE)</f>
        <v>No</v>
      </c>
      <c r="E1497" s="23" t="str">
        <f>VLOOKUP($A1497,'Medical Examinations'!$A:$J,5,FALSE)</f>
        <v>No</v>
      </c>
      <c r="F1497" s="23" t="str">
        <f>VLOOKUP($A1497,'Medical Examinations'!$A:$J,6,FALSE)</f>
        <v>No</v>
      </c>
      <c r="G1497" s="23">
        <f>VLOOKUP($A1497,'Medical Examinations'!$A:$J,7,FALSE)</f>
        <v>0</v>
      </c>
      <c r="H1497" s="23" t="str">
        <f>VLOOKUP($A1497,'Medical Examinations'!$A:$J,8,FALSE)</f>
        <v>No</v>
      </c>
      <c r="I1497" s="23" t="str">
        <f>VLOOKUP($A1497,'Medical Examinations'!$A:$J,9,FALSE)</f>
        <v>Obesity</v>
      </c>
      <c r="J1497" s="23" t="str">
        <f>VLOOKUP($A1497,'Medical Examinations'!$A:$J,10,FALSE)</f>
        <v>Diabetes</v>
      </c>
      <c r="K1497">
        <f>VLOOKUP($A1497,'Hospitalisation Details'!$A:$K,6,FALSE)</f>
        <v>6948.7</v>
      </c>
      <c r="L1497" t="str">
        <f>VLOOKUP($A1497,'Hospitalisation Details'!$A:$K,7,FALSE)</f>
        <v>tier - 1</v>
      </c>
      <c r="M1497" t="str">
        <f>VLOOKUP($A1497,'Hospitalisation Details'!$A:$K,8,FALSE)</f>
        <v>tier - 2</v>
      </c>
      <c r="N1497" t="str">
        <f>VLOOKUP($A1497,'Hospitalisation Details'!$A:$K,9,FALSE)</f>
        <v>R1012</v>
      </c>
      <c r="O1497">
        <f>VLOOKUP($A1497,'Hospitalisation Details'!$A:$K,10,FALSE)</f>
        <v>28839</v>
      </c>
      <c r="P1497">
        <f>VLOOKUP($A1497,'Hospitalisation Details'!$A:$K,11,FALSE)</f>
        <v>44</v>
      </c>
      <c r="Q1497" t="str">
        <f>VLOOKUP($A1497,'Customer Names'!$A:$E,4,FALSE)</f>
        <v xml:space="preserve"> Chip</v>
      </c>
    </row>
    <row r="1498" spans="1:17" x14ac:dyDescent="0.25">
      <c r="A1498" s="26" t="s">
        <v>874</v>
      </c>
      <c r="B1498" s="47">
        <f>VLOOKUP($A1498,'Medical Examinations'!$A:$J,2,FALSE)</f>
        <v>24.49</v>
      </c>
      <c r="C1498" s="47">
        <f>VLOOKUP($A1498,'Medical Examinations'!$A:$J,3,FALSE)</f>
        <v>4.67</v>
      </c>
      <c r="D1498" s="26" t="str">
        <f>VLOOKUP($A1498,'Medical Examinations'!$A:$J,4,FALSE)</f>
        <v>No</v>
      </c>
      <c r="E1498" s="26" t="str">
        <f>VLOOKUP($A1498,'Medical Examinations'!$A:$J,5,FALSE)</f>
        <v>No</v>
      </c>
      <c r="F1498" s="26" t="str">
        <f>VLOOKUP($A1498,'Medical Examinations'!$A:$J,6,FALSE)</f>
        <v>No</v>
      </c>
      <c r="G1498" s="26">
        <f>VLOOKUP($A1498,'Medical Examinations'!$A:$J,7,FALSE)</f>
        <v>0</v>
      </c>
      <c r="H1498" s="26" t="str">
        <f>VLOOKUP($A1498,'Medical Examinations'!$A:$J,8,FALSE)</f>
        <v>No</v>
      </c>
      <c r="I1498" s="26" t="str">
        <f>VLOOKUP($A1498,'Medical Examinations'!$A:$J,9,FALSE)</f>
        <v>Normal Weight</v>
      </c>
      <c r="J1498" s="26" t="str">
        <f>VLOOKUP($A1498,'Medical Examinations'!$A:$J,10,FALSE)</f>
        <v>Normal</v>
      </c>
      <c r="K1498">
        <f>VLOOKUP($A1498,'Hospitalisation Details'!$A:$K,6,FALSE)</f>
        <v>6940.94</v>
      </c>
      <c r="L1498" t="str">
        <f>VLOOKUP($A1498,'Hospitalisation Details'!$A:$K,7,FALSE)</f>
        <v>tier - 2</v>
      </c>
      <c r="M1498" t="str">
        <f>VLOOKUP($A1498,'Hospitalisation Details'!$A:$K,8,FALSE)</f>
        <v>tier - 3</v>
      </c>
      <c r="N1498" t="str">
        <f>VLOOKUP($A1498,'Hospitalisation Details'!$A:$K,9,FALSE)</f>
        <v>R1013</v>
      </c>
      <c r="O1498">
        <f>VLOOKUP($A1498,'Hospitalisation Details'!$A:$K,10,FALSE)</f>
        <v>29499</v>
      </c>
      <c r="P1498">
        <f>VLOOKUP($A1498,'Hospitalisation Details'!$A:$K,11,FALSE)</f>
        <v>42</v>
      </c>
      <c r="Q1498" t="str">
        <f>VLOOKUP($A1498,'Customer Names'!$A:$E,4,FALSE)</f>
        <v xml:space="preserve"> Miguel Angel Sr.</v>
      </c>
    </row>
    <row r="1499" spans="1:17" x14ac:dyDescent="0.25">
      <c r="A1499" s="23" t="s">
        <v>873</v>
      </c>
      <c r="B1499" s="48">
        <f>VLOOKUP($A1499,'Medical Examinations'!$A:$J,2,FALSE)</f>
        <v>26.315000000000001</v>
      </c>
      <c r="C1499" s="48">
        <f>VLOOKUP($A1499,'Medical Examinations'!$A:$J,3,FALSE)</f>
        <v>6.02</v>
      </c>
      <c r="D1499" s="23" t="str">
        <f>VLOOKUP($A1499,'Medical Examinations'!$A:$J,4,FALSE)</f>
        <v>No</v>
      </c>
      <c r="E1499" s="23" t="str">
        <f>VLOOKUP($A1499,'Medical Examinations'!$A:$J,5,FALSE)</f>
        <v>No</v>
      </c>
      <c r="F1499" s="23" t="str">
        <f>VLOOKUP($A1499,'Medical Examinations'!$A:$J,6,FALSE)</f>
        <v>No</v>
      </c>
      <c r="G1499" s="23">
        <f>VLOOKUP($A1499,'Medical Examinations'!$A:$J,7,FALSE)</f>
        <v>0</v>
      </c>
      <c r="H1499" s="23" t="str">
        <f>VLOOKUP($A1499,'Medical Examinations'!$A:$J,8,FALSE)</f>
        <v>No</v>
      </c>
      <c r="I1499" s="23" t="str">
        <f>VLOOKUP($A1499,'Medical Examinations'!$A:$J,9,FALSE)</f>
        <v>Overweight</v>
      </c>
      <c r="J1499" s="23" t="str">
        <f>VLOOKUP($A1499,'Medical Examinations'!$A:$J,10,FALSE)</f>
        <v>Prediabetes</v>
      </c>
      <c r="K1499">
        <f>VLOOKUP($A1499,'Hospitalisation Details'!$A:$K,6,FALSE)</f>
        <v>6940.91</v>
      </c>
      <c r="L1499" t="str">
        <f>VLOOKUP($A1499,'Hospitalisation Details'!$A:$K,7,FALSE)</f>
        <v>tier - 2</v>
      </c>
      <c r="M1499" t="str">
        <f>VLOOKUP($A1499,'Hospitalisation Details'!$A:$K,8,FALSE)</f>
        <v>tier - 2</v>
      </c>
      <c r="N1499" t="str">
        <f>VLOOKUP($A1499,'Hospitalisation Details'!$A:$K,9,FALSE)</f>
        <v>R1012</v>
      </c>
      <c r="O1499">
        <f>VLOOKUP($A1499,'Hospitalisation Details'!$A:$K,10,FALSE)</f>
        <v>29463</v>
      </c>
      <c r="P1499">
        <f>VLOOKUP($A1499,'Hospitalisation Details'!$A:$K,11,FALSE)</f>
        <v>42</v>
      </c>
      <c r="Q1499" t="str">
        <f>VLOOKUP($A1499,'Customer Names'!$A:$E,4,FALSE)</f>
        <v xml:space="preserve"> Brian</v>
      </c>
    </row>
    <row r="1500" spans="1:17" x14ac:dyDescent="0.25">
      <c r="A1500" s="26" t="s">
        <v>872</v>
      </c>
      <c r="B1500" s="47">
        <f>VLOOKUP($A1500,'Medical Examinations'!$A:$J,2,FALSE)</f>
        <v>22.58</v>
      </c>
      <c r="C1500" s="47">
        <f>VLOOKUP($A1500,'Medical Examinations'!$A:$J,3,FALSE)</f>
        <v>7.46</v>
      </c>
      <c r="D1500" s="26" t="str">
        <f>VLOOKUP($A1500,'Medical Examinations'!$A:$J,4,FALSE)</f>
        <v>No</v>
      </c>
      <c r="E1500" s="26" t="str">
        <f>VLOOKUP($A1500,'Medical Examinations'!$A:$J,5,FALSE)</f>
        <v>No</v>
      </c>
      <c r="F1500" s="26" t="str">
        <f>VLOOKUP($A1500,'Medical Examinations'!$A:$J,6,FALSE)</f>
        <v>No</v>
      </c>
      <c r="G1500" s="26">
        <f>VLOOKUP($A1500,'Medical Examinations'!$A:$J,7,FALSE)</f>
        <v>0</v>
      </c>
      <c r="H1500" s="26" t="str">
        <f>VLOOKUP($A1500,'Medical Examinations'!$A:$J,8,FALSE)</f>
        <v>No</v>
      </c>
      <c r="I1500" s="26" t="str">
        <f>VLOOKUP($A1500,'Medical Examinations'!$A:$J,9,FALSE)</f>
        <v>Normal Weight</v>
      </c>
      <c r="J1500" s="26" t="str">
        <f>VLOOKUP($A1500,'Medical Examinations'!$A:$J,10,FALSE)</f>
        <v>Diabetes</v>
      </c>
      <c r="K1500">
        <f>VLOOKUP($A1500,'Hospitalisation Details'!$A:$K,6,FALSE)</f>
        <v>6938.11</v>
      </c>
      <c r="L1500" t="str">
        <f>VLOOKUP($A1500,'Hospitalisation Details'!$A:$K,7,FALSE)</f>
        <v>tier - 2</v>
      </c>
      <c r="M1500" t="str">
        <f>VLOOKUP($A1500,'Hospitalisation Details'!$A:$K,8,FALSE)</f>
        <v>tier - 2</v>
      </c>
      <c r="N1500" t="str">
        <f>VLOOKUP($A1500,'Hospitalisation Details'!$A:$K,9,FALSE)</f>
        <v>R1013</v>
      </c>
      <c r="O1500">
        <f>VLOOKUP($A1500,'Hospitalisation Details'!$A:$K,10,FALSE)</f>
        <v>28823</v>
      </c>
      <c r="P1500">
        <f>VLOOKUP($A1500,'Hospitalisation Details'!$A:$K,11,FALSE)</f>
        <v>44</v>
      </c>
      <c r="Q1500" t="str">
        <f>VLOOKUP($A1500,'Customer Names'!$A:$E,4,FALSE)</f>
        <v xml:space="preserve"> Meghan</v>
      </c>
    </row>
    <row r="1501" spans="1:17" x14ac:dyDescent="0.25">
      <c r="A1501" s="23" t="s">
        <v>871</v>
      </c>
      <c r="B1501" s="48">
        <f>VLOOKUP($A1501,'Medical Examinations'!$A:$J,2,FALSE)</f>
        <v>19.475000000000001</v>
      </c>
      <c r="C1501" s="48">
        <f>VLOOKUP($A1501,'Medical Examinations'!$A:$J,3,FALSE)</f>
        <v>4.74</v>
      </c>
      <c r="D1501" s="23" t="str">
        <f>VLOOKUP($A1501,'Medical Examinations'!$A:$J,4,FALSE)</f>
        <v>No</v>
      </c>
      <c r="E1501" s="23" t="str">
        <f>VLOOKUP($A1501,'Medical Examinations'!$A:$J,5,FALSE)</f>
        <v>No</v>
      </c>
      <c r="F1501" s="23" t="str">
        <f>VLOOKUP($A1501,'Medical Examinations'!$A:$J,6,FALSE)</f>
        <v>No</v>
      </c>
      <c r="G1501" s="23">
        <f>VLOOKUP($A1501,'Medical Examinations'!$A:$J,7,FALSE)</f>
        <v>1</v>
      </c>
      <c r="H1501" s="23" t="str">
        <f>VLOOKUP($A1501,'Medical Examinations'!$A:$J,8,FALSE)</f>
        <v>No</v>
      </c>
      <c r="I1501" s="23" t="str">
        <f>VLOOKUP($A1501,'Medical Examinations'!$A:$J,9,FALSE)</f>
        <v>Normal Weight</v>
      </c>
      <c r="J1501" s="23" t="str">
        <f>VLOOKUP($A1501,'Medical Examinations'!$A:$J,10,FALSE)</f>
        <v>Normal</v>
      </c>
      <c r="K1501">
        <f>VLOOKUP($A1501,'Hospitalisation Details'!$A:$K,6,FALSE)</f>
        <v>6933.24</v>
      </c>
      <c r="L1501" t="str">
        <f>VLOOKUP($A1501,'Hospitalisation Details'!$A:$K,7,FALSE)</f>
        <v>tier - 2</v>
      </c>
      <c r="M1501" t="str">
        <f>VLOOKUP($A1501,'Hospitalisation Details'!$A:$K,8,FALSE)</f>
        <v>tier - 3</v>
      </c>
      <c r="N1501" t="str">
        <f>VLOOKUP($A1501,'Hospitalisation Details'!$A:$K,9,FALSE)</f>
        <v>R1012</v>
      </c>
      <c r="O1501">
        <f>VLOOKUP($A1501,'Hospitalisation Details'!$A:$K,10,FALSE)</f>
        <v>30930</v>
      </c>
      <c r="P1501">
        <f>VLOOKUP($A1501,'Hospitalisation Details'!$A:$K,11,FALSE)</f>
        <v>38</v>
      </c>
      <c r="Q1501" t="str">
        <f>VLOOKUP($A1501,'Customer Names'!$A:$E,4,FALSE)</f>
        <v xml:space="preserve"> Meredith L.</v>
      </c>
    </row>
    <row r="1502" spans="1:17" x14ac:dyDescent="0.25">
      <c r="A1502" s="26" t="s">
        <v>870</v>
      </c>
      <c r="B1502" s="47">
        <f>VLOOKUP($A1502,'Medical Examinations'!$A:$J,2,FALSE)</f>
        <v>26.33</v>
      </c>
      <c r="C1502" s="47">
        <f>VLOOKUP($A1502,'Medical Examinations'!$A:$J,3,FALSE)</f>
        <v>4.79</v>
      </c>
      <c r="D1502" s="26" t="str">
        <f>VLOOKUP($A1502,'Medical Examinations'!$A:$J,4,FALSE)</f>
        <v>No</v>
      </c>
      <c r="E1502" s="26" t="str">
        <f>VLOOKUP($A1502,'Medical Examinations'!$A:$J,5,FALSE)</f>
        <v>No</v>
      </c>
      <c r="F1502" s="26" t="str">
        <f>VLOOKUP($A1502,'Medical Examinations'!$A:$J,6,FALSE)</f>
        <v>No</v>
      </c>
      <c r="G1502" s="26">
        <f>VLOOKUP($A1502,'Medical Examinations'!$A:$J,7,FALSE)</f>
        <v>0</v>
      </c>
      <c r="H1502" s="26" t="str">
        <f>VLOOKUP($A1502,'Medical Examinations'!$A:$J,8,FALSE)</f>
        <v>No</v>
      </c>
      <c r="I1502" s="26" t="str">
        <f>VLOOKUP($A1502,'Medical Examinations'!$A:$J,9,FALSE)</f>
        <v>Overweight</v>
      </c>
      <c r="J1502" s="26" t="str">
        <f>VLOOKUP($A1502,'Medical Examinations'!$A:$J,10,FALSE)</f>
        <v>Normal</v>
      </c>
      <c r="K1502">
        <f>VLOOKUP($A1502,'Hospitalisation Details'!$A:$K,6,FALSE)</f>
        <v>6895.19</v>
      </c>
      <c r="L1502" t="str">
        <f>VLOOKUP($A1502,'Hospitalisation Details'!$A:$K,7,FALSE)</f>
        <v>tier - 2</v>
      </c>
      <c r="M1502" t="str">
        <f>VLOOKUP($A1502,'Hospitalisation Details'!$A:$K,8,FALSE)</f>
        <v>tier - 3</v>
      </c>
      <c r="N1502" t="str">
        <f>VLOOKUP($A1502,'Hospitalisation Details'!$A:$K,9,FALSE)</f>
        <v>R1024</v>
      </c>
      <c r="O1502">
        <f>VLOOKUP($A1502,'Hospitalisation Details'!$A:$K,10,FALSE)</f>
        <v>32863</v>
      </c>
      <c r="P1502">
        <f>VLOOKUP($A1502,'Hospitalisation Details'!$A:$K,11,FALSE)</f>
        <v>33</v>
      </c>
      <c r="Q1502" t="str">
        <f>VLOOKUP($A1502,'Customer Names'!$A:$E,4,FALSE)</f>
        <v xml:space="preserve"> Millicent M</v>
      </c>
    </row>
    <row r="1503" spans="1:17" x14ac:dyDescent="0.25">
      <c r="A1503" s="23" t="s">
        <v>869</v>
      </c>
      <c r="B1503" s="48">
        <f>VLOOKUP($A1503,'Medical Examinations'!$A:$J,2,FALSE)</f>
        <v>17.29</v>
      </c>
      <c r="C1503" s="48">
        <f>VLOOKUP($A1503,'Medical Examinations'!$A:$J,3,FALSE)</f>
        <v>5.35</v>
      </c>
      <c r="D1503" s="23" t="str">
        <f>VLOOKUP($A1503,'Medical Examinations'!$A:$J,4,FALSE)</f>
        <v>yes</v>
      </c>
      <c r="E1503" s="23" t="str">
        <f>VLOOKUP($A1503,'Medical Examinations'!$A:$J,5,FALSE)</f>
        <v>No</v>
      </c>
      <c r="F1503" s="23" t="str">
        <f>VLOOKUP($A1503,'Medical Examinations'!$A:$J,6,FALSE)</f>
        <v>No</v>
      </c>
      <c r="G1503" s="23">
        <f>VLOOKUP($A1503,'Medical Examinations'!$A:$J,7,FALSE)</f>
        <v>0</v>
      </c>
      <c r="H1503" s="23" t="str">
        <f>VLOOKUP($A1503,'Medical Examinations'!$A:$J,8,FALSE)</f>
        <v>No</v>
      </c>
      <c r="I1503" s="23" t="str">
        <f>VLOOKUP($A1503,'Medical Examinations'!$A:$J,9,FALSE)</f>
        <v>Underweight</v>
      </c>
      <c r="J1503" s="23" t="str">
        <f>VLOOKUP($A1503,'Medical Examinations'!$A:$J,10,FALSE)</f>
        <v>Normal</v>
      </c>
      <c r="K1503">
        <f>VLOOKUP($A1503,'Hospitalisation Details'!$A:$K,6,FALSE)</f>
        <v>6877.98</v>
      </c>
      <c r="L1503" t="str">
        <f>VLOOKUP($A1503,'Hospitalisation Details'!$A:$K,7,FALSE)</f>
        <v>tier - 2</v>
      </c>
      <c r="M1503" t="str">
        <f>VLOOKUP($A1503,'Hospitalisation Details'!$A:$K,8,FALSE)</f>
        <v>tier - 1</v>
      </c>
      <c r="N1503" t="str">
        <f>VLOOKUP($A1503,'Hospitalisation Details'!$A:$K,9,FALSE)</f>
        <v>R1024</v>
      </c>
      <c r="O1503">
        <f>VLOOKUP($A1503,'Hospitalisation Details'!$A:$K,10,FALSE)</f>
        <v>31300</v>
      </c>
      <c r="P1503">
        <f>VLOOKUP($A1503,'Hospitalisation Details'!$A:$K,11,FALSE)</f>
        <v>37</v>
      </c>
      <c r="Q1503" t="str">
        <f>VLOOKUP($A1503,'Customer Names'!$A:$E,4,FALSE)</f>
        <v xml:space="preserve"> Kathleen</v>
      </c>
    </row>
    <row r="1504" spans="1:17" x14ac:dyDescent="0.25">
      <c r="A1504" s="26" t="s">
        <v>868</v>
      </c>
      <c r="B1504" s="47">
        <f>VLOOKUP($A1504,'Medical Examinations'!$A:$J,2,FALSE)</f>
        <v>42.88</v>
      </c>
      <c r="C1504" s="47">
        <f>VLOOKUP($A1504,'Medical Examinations'!$A:$J,3,FALSE)</f>
        <v>4.87</v>
      </c>
      <c r="D1504" s="26" t="str">
        <f>VLOOKUP($A1504,'Medical Examinations'!$A:$J,4,FALSE)</f>
        <v>No</v>
      </c>
      <c r="E1504" s="26" t="str">
        <f>VLOOKUP($A1504,'Medical Examinations'!$A:$J,5,FALSE)</f>
        <v>yes</v>
      </c>
      <c r="F1504" s="26" t="str">
        <f>VLOOKUP($A1504,'Medical Examinations'!$A:$J,6,FALSE)</f>
        <v>No</v>
      </c>
      <c r="G1504" s="26">
        <f>VLOOKUP($A1504,'Medical Examinations'!$A:$J,7,FALSE)</f>
        <v>1</v>
      </c>
      <c r="H1504" s="26" t="str">
        <f>VLOOKUP($A1504,'Medical Examinations'!$A:$J,8,FALSE)</f>
        <v>No</v>
      </c>
      <c r="I1504" s="26" t="str">
        <f>VLOOKUP($A1504,'Medical Examinations'!$A:$J,9,FALSE)</f>
        <v>Obesity</v>
      </c>
      <c r="J1504" s="26" t="str">
        <f>VLOOKUP($A1504,'Medical Examinations'!$A:$J,10,FALSE)</f>
        <v>Normal</v>
      </c>
      <c r="K1504">
        <f>VLOOKUP($A1504,'Hospitalisation Details'!$A:$K,6,FALSE)</f>
        <v>6876.53</v>
      </c>
      <c r="L1504" t="str">
        <f>VLOOKUP($A1504,'Hospitalisation Details'!$A:$K,7,FALSE)</f>
        <v>tier - 2</v>
      </c>
      <c r="M1504" t="str">
        <f>VLOOKUP($A1504,'Hospitalisation Details'!$A:$K,8,FALSE)</f>
        <v>tier - 1</v>
      </c>
      <c r="N1504" t="str">
        <f>VLOOKUP($A1504,'Hospitalisation Details'!$A:$K,9,FALSE)</f>
        <v>R1012</v>
      </c>
      <c r="O1504">
        <f>VLOOKUP($A1504,'Hospitalisation Details'!$A:$K,10,FALSE)</f>
        <v>38345</v>
      </c>
      <c r="P1504">
        <f>VLOOKUP($A1504,'Hospitalisation Details'!$A:$K,11,FALSE)</f>
        <v>18</v>
      </c>
      <c r="Q1504" t="str">
        <f>VLOOKUP($A1504,'Customer Names'!$A:$E,4,FALSE)</f>
        <v xml:space="preserve"> Kimberly K</v>
      </c>
    </row>
    <row r="1505" spans="1:17" x14ac:dyDescent="0.25">
      <c r="A1505" s="23" t="s">
        <v>867</v>
      </c>
      <c r="B1505" s="48">
        <f>VLOOKUP($A1505,'Medical Examinations'!$A:$J,2,FALSE)</f>
        <v>32.200000000000003</v>
      </c>
      <c r="C1505" s="48">
        <f>VLOOKUP($A1505,'Medical Examinations'!$A:$J,3,FALSE)</f>
        <v>10.09</v>
      </c>
      <c r="D1505" s="23" t="str">
        <f>VLOOKUP($A1505,'Medical Examinations'!$A:$J,4,FALSE)</f>
        <v>yes</v>
      </c>
      <c r="E1505" s="23" t="str">
        <f>VLOOKUP($A1505,'Medical Examinations'!$A:$J,5,FALSE)</f>
        <v>No</v>
      </c>
      <c r="F1505" s="23" t="str">
        <f>VLOOKUP($A1505,'Medical Examinations'!$A:$J,6,FALSE)</f>
        <v>No</v>
      </c>
      <c r="G1505" s="23">
        <f>VLOOKUP($A1505,'Medical Examinations'!$A:$J,7,FALSE)</f>
        <v>0</v>
      </c>
      <c r="H1505" s="23" t="str">
        <f>VLOOKUP($A1505,'Medical Examinations'!$A:$J,8,FALSE)</f>
        <v>No</v>
      </c>
      <c r="I1505" s="23" t="str">
        <f>VLOOKUP($A1505,'Medical Examinations'!$A:$J,9,FALSE)</f>
        <v>Obesity</v>
      </c>
      <c r="J1505" s="23" t="str">
        <f>VLOOKUP($A1505,'Medical Examinations'!$A:$J,10,FALSE)</f>
        <v>Diabetes</v>
      </c>
      <c r="K1505">
        <f>VLOOKUP($A1505,'Hospitalisation Details'!$A:$K,6,FALSE)</f>
        <v>6875.96</v>
      </c>
      <c r="L1505" t="str">
        <f>VLOOKUP($A1505,'Hospitalisation Details'!$A:$K,7,FALSE)</f>
        <v>tier - 2</v>
      </c>
      <c r="M1505" t="str">
        <f>VLOOKUP($A1505,'Hospitalisation Details'!$A:$K,8,FALSE)</f>
        <v>tier - 2</v>
      </c>
      <c r="N1505" t="str">
        <f>VLOOKUP($A1505,'Hospitalisation Details'!$A:$K,9,FALSE)</f>
        <v>R1011</v>
      </c>
      <c r="O1505">
        <f>VLOOKUP($A1505,'Hospitalisation Details'!$A:$K,10,FALSE)</f>
        <v>29760</v>
      </c>
      <c r="P1505">
        <f>VLOOKUP($A1505,'Hospitalisation Details'!$A:$K,11,FALSE)</f>
        <v>41</v>
      </c>
      <c r="Q1505" t="str">
        <f>VLOOKUP($A1505,'Customer Names'!$A:$E,4,FALSE)</f>
        <v xml:space="preserve"> Justin C</v>
      </c>
    </row>
    <row r="1506" spans="1:17" x14ac:dyDescent="0.25">
      <c r="A1506" s="26" t="s">
        <v>866</v>
      </c>
      <c r="B1506" s="47">
        <f>VLOOKUP($A1506,'Medical Examinations'!$A:$J,2,FALSE)</f>
        <v>18.75</v>
      </c>
      <c r="C1506" s="47">
        <f>VLOOKUP($A1506,'Medical Examinations'!$A:$J,3,FALSE)</f>
        <v>5.47</v>
      </c>
      <c r="D1506" s="26" t="str">
        <f>VLOOKUP($A1506,'Medical Examinations'!$A:$J,4,FALSE)</f>
        <v>yes</v>
      </c>
      <c r="E1506" s="26" t="str">
        <f>VLOOKUP($A1506,'Medical Examinations'!$A:$J,5,FALSE)</f>
        <v>No</v>
      </c>
      <c r="F1506" s="26" t="str">
        <f>VLOOKUP($A1506,'Medical Examinations'!$A:$J,6,FALSE)</f>
        <v>Yes</v>
      </c>
      <c r="G1506" s="26">
        <f>VLOOKUP($A1506,'Medical Examinations'!$A:$J,7,FALSE)</f>
        <v>1</v>
      </c>
      <c r="H1506" s="26" t="str">
        <f>VLOOKUP($A1506,'Medical Examinations'!$A:$J,8,FALSE)</f>
        <v>No</v>
      </c>
      <c r="I1506" s="26" t="str">
        <f>VLOOKUP($A1506,'Medical Examinations'!$A:$J,9,FALSE)</f>
        <v>Normal Weight</v>
      </c>
      <c r="J1506" s="26" t="str">
        <f>VLOOKUP($A1506,'Medical Examinations'!$A:$J,10,FALSE)</f>
        <v>Normal</v>
      </c>
      <c r="K1506">
        <f>VLOOKUP($A1506,'Hospitalisation Details'!$A:$K,6,FALSE)</f>
        <v>6868.39</v>
      </c>
      <c r="L1506" t="str">
        <f>VLOOKUP($A1506,'Hospitalisation Details'!$A:$K,7,FALSE)</f>
        <v>tier - 2</v>
      </c>
      <c r="M1506" t="str">
        <f>VLOOKUP($A1506,'Hospitalisation Details'!$A:$K,8,FALSE)</f>
        <v>tier - 2</v>
      </c>
      <c r="N1506" t="str">
        <f>VLOOKUP($A1506,'Hospitalisation Details'!$A:$K,9,FALSE)</f>
        <v>R1013</v>
      </c>
      <c r="O1506">
        <f>VLOOKUP($A1506,'Hospitalisation Details'!$A:$K,10,FALSE)</f>
        <v>25499</v>
      </c>
      <c r="P1506">
        <f>VLOOKUP($A1506,'Hospitalisation Details'!$A:$K,11,FALSE)</f>
        <v>53</v>
      </c>
      <c r="Q1506" t="str">
        <f>VLOOKUP($A1506,'Customer Names'!$A:$E,4,FALSE)</f>
        <v xml:space="preserve"> Tristan P.</v>
      </c>
    </row>
    <row r="1507" spans="1:17" x14ac:dyDescent="0.25">
      <c r="A1507" s="23" t="s">
        <v>865</v>
      </c>
      <c r="B1507" s="48">
        <f>VLOOKUP($A1507,'Medical Examinations'!$A:$J,2,FALSE)</f>
        <v>22.36</v>
      </c>
      <c r="C1507" s="48">
        <f>VLOOKUP($A1507,'Medical Examinations'!$A:$J,3,FALSE)</f>
        <v>8.6</v>
      </c>
      <c r="D1507" s="23" t="str">
        <f>VLOOKUP($A1507,'Medical Examinations'!$A:$J,4,FALSE)</f>
        <v>No</v>
      </c>
      <c r="E1507" s="23" t="str">
        <f>VLOOKUP($A1507,'Medical Examinations'!$A:$J,5,FALSE)</f>
        <v>No</v>
      </c>
      <c r="F1507" s="23" t="str">
        <f>VLOOKUP($A1507,'Medical Examinations'!$A:$J,6,FALSE)</f>
        <v>No</v>
      </c>
      <c r="G1507" s="23">
        <f>VLOOKUP($A1507,'Medical Examinations'!$A:$J,7,FALSE)</f>
        <v>0</v>
      </c>
      <c r="H1507" s="23" t="str">
        <f>VLOOKUP($A1507,'Medical Examinations'!$A:$J,8,FALSE)</f>
        <v>No</v>
      </c>
      <c r="I1507" s="23" t="str">
        <f>VLOOKUP($A1507,'Medical Examinations'!$A:$J,9,FALSE)</f>
        <v>Normal Weight</v>
      </c>
      <c r="J1507" s="23" t="str">
        <f>VLOOKUP($A1507,'Medical Examinations'!$A:$J,10,FALSE)</f>
        <v>Diabetes</v>
      </c>
      <c r="K1507">
        <f>VLOOKUP($A1507,'Hospitalisation Details'!$A:$K,6,FALSE)</f>
        <v>6863.49</v>
      </c>
      <c r="L1507" t="str">
        <f>VLOOKUP($A1507,'Hospitalisation Details'!$A:$K,7,FALSE)</f>
        <v>tier - 2</v>
      </c>
      <c r="M1507" t="str">
        <f>VLOOKUP($A1507,'Hospitalisation Details'!$A:$K,8,FALSE)</f>
        <v>tier - 1</v>
      </c>
      <c r="N1507" t="str">
        <f>VLOOKUP($A1507,'Hospitalisation Details'!$A:$K,9,FALSE)</f>
        <v>R1013</v>
      </c>
      <c r="O1507">
        <f>VLOOKUP($A1507,'Hospitalisation Details'!$A:$K,10,FALSE)</f>
        <v>28707</v>
      </c>
      <c r="P1507">
        <f>VLOOKUP($A1507,'Hospitalisation Details'!$A:$K,11,FALSE)</f>
        <v>44</v>
      </c>
      <c r="Q1507" t="str">
        <f>VLOOKUP($A1507,'Customer Names'!$A:$E,4,FALSE)</f>
        <v xml:space="preserve"> Traci A</v>
      </c>
    </row>
    <row r="1508" spans="1:17" x14ac:dyDescent="0.25">
      <c r="A1508" s="26" t="s">
        <v>864</v>
      </c>
      <c r="B1508" s="47">
        <f>VLOOKUP($A1508,'Medical Examinations'!$A:$J,2,FALSE)</f>
        <v>23.94</v>
      </c>
      <c r="C1508" s="47">
        <f>VLOOKUP($A1508,'Medical Examinations'!$A:$J,3,FALSE)</f>
        <v>10.74</v>
      </c>
      <c r="D1508" s="26" t="str">
        <f>VLOOKUP($A1508,'Medical Examinations'!$A:$J,4,FALSE)</f>
        <v>yes</v>
      </c>
      <c r="E1508" s="26" t="str">
        <f>VLOOKUP($A1508,'Medical Examinations'!$A:$J,5,FALSE)</f>
        <v>No</v>
      </c>
      <c r="F1508" s="26" t="str">
        <f>VLOOKUP($A1508,'Medical Examinations'!$A:$J,6,FALSE)</f>
        <v>No</v>
      </c>
      <c r="G1508" s="26">
        <f>VLOOKUP($A1508,'Medical Examinations'!$A:$J,7,FALSE)</f>
        <v>0</v>
      </c>
      <c r="H1508" s="26" t="str">
        <f>VLOOKUP($A1508,'Medical Examinations'!$A:$J,8,FALSE)</f>
        <v>No</v>
      </c>
      <c r="I1508" s="26" t="str">
        <f>VLOOKUP($A1508,'Medical Examinations'!$A:$J,9,FALSE)</f>
        <v>Normal Weight</v>
      </c>
      <c r="J1508" s="26" t="str">
        <f>VLOOKUP($A1508,'Medical Examinations'!$A:$J,10,FALSE)</f>
        <v>Diabetes</v>
      </c>
      <c r="K1508">
        <f>VLOOKUP($A1508,'Hospitalisation Details'!$A:$K,6,FALSE)</f>
        <v>6858.48</v>
      </c>
      <c r="L1508" t="str">
        <f>VLOOKUP($A1508,'Hospitalisation Details'!$A:$K,7,FALSE)</f>
        <v>tier - 2</v>
      </c>
      <c r="M1508" t="str">
        <f>VLOOKUP($A1508,'Hospitalisation Details'!$A:$K,8,FALSE)</f>
        <v>tier - 2</v>
      </c>
      <c r="N1508" t="str">
        <f>VLOOKUP($A1508,'Hospitalisation Details'!$A:$K,9,FALSE)</f>
        <v>R1019</v>
      </c>
      <c r="O1508">
        <f>VLOOKUP($A1508,'Hospitalisation Details'!$A:$K,10,FALSE)</f>
        <v>29756</v>
      </c>
      <c r="P1508">
        <f>VLOOKUP($A1508,'Hospitalisation Details'!$A:$K,11,FALSE)</f>
        <v>41</v>
      </c>
      <c r="Q1508" t="str">
        <f>VLOOKUP($A1508,'Customer Names'!$A:$E,4,FALSE)</f>
        <v xml:space="preserve"> Justin P</v>
      </c>
    </row>
    <row r="1509" spans="1:17" x14ac:dyDescent="0.25">
      <c r="A1509" s="23" t="s">
        <v>863</v>
      </c>
      <c r="B1509" s="48">
        <f>VLOOKUP($A1509,'Medical Examinations'!$A:$J,2,FALSE)</f>
        <v>30.1</v>
      </c>
      <c r="C1509" s="48">
        <f>VLOOKUP($A1509,'Medical Examinations'!$A:$J,3,FALSE)</f>
        <v>4.3899999999999997</v>
      </c>
      <c r="D1509" s="23" t="str">
        <f>VLOOKUP($A1509,'Medical Examinations'!$A:$J,4,FALSE)</f>
        <v>No</v>
      </c>
      <c r="E1509" s="23" t="str">
        <f>VLOOKUP($A1509,'Medical Examinations'!$A:$J,5,FALSE)</f>
        <v>No</v>
      </c>
      <c r="F1509" s="23" t="str">
        <f>VLOOKUP($A1509,'Medical Examinations'!$A:$J,6,FALSE)</f>
        <v>Yes</v>
      </c>
      <c r="G1509" s="23">
        <f>VLOOKUP($A1509,'Medical Examinations'!$A:$J,7,FALSE)</f>
        <v>1</v>
      </c>
      <c r="H1509" s="23" t="str">
        <f>VLOOKUP($A1509,'Medical Examinations'!$A:$J,8,FALSE)</f>
        <v>No</v>
      </c>
      <c r="I1509" s="23" t="str">
        <f>VLOOKUP($A1509,'Medical Examinations'!$A:$J,9,FALSE)</f>
        <v>Obesity</v>
      </c>
      <c r="J1509" s="23" t="str">
        <f>VLOOKUP($A1509,'Medical Examinations'!$A:$J,10,FALSE)</f>
        <v>Normal</v>
      </c>
      <c r="K1509">
        <f>VLOOKUP($A1509,'Hospitalisation Details'!$A:$K,6,FALSE)</f>
        <v>6849.03</v>
      </c>
      <c r="L1509" t="str">
        <f>VLOOKUP($A1509,'Hospitalisation Details'!$A:$K,7,FALSE)</f>
        <v>tier - 2</v>
      </c>
      <c r="M1509" t="str">
        <f>VLOOKUP($A1509,'Hospitalisation Details'!$A:$K,8,FALSE)</f>
        <v>tier - 2</v>
      </c>
      <c r="N1509" t="str">
        <f>VLOOKUP($A1509,'Hospitalisation Details'!$A:$K,9,FALSE)</f>
        <v>R1011</v>
      </c>
      <c r="O1509">
        <f>VLOOKUP($A1509,'Hospitalisation Details'!$A:$K,10,FALSE)</f>
        <v>29163</v>
      </c>
      <c r="P1509">
        <f>VLOOKUP($A1509,'Hospitalisation Details'!$A:$K,11,FALSE)</f>
        <v>43</v>
      </c>
      <c r="Q1509" t="str">
        <f>VLOOKUP($A1509,'Customer Names'!$A:$E,4,FALSE)</f>
        <v xml:space="preserve"> Logan M</v>
      </c>
    </row>
    <row r="1510" spans="1:17" x14ac:dyDescent="0.25">
      <c r="A1510" s="26" t="s">
        <v>862</v>
      </c>
      <c r="B1510" s="47">
        <f>VLOOKUP($A1510,'Medical Examinations'!$A:$J,2,FALSE)</f>
        <v>21.93</v>
      </c>
      <c r="C1510" s="47">
        <f>VLOOKUP($A1510,'Medical Examinations'!$A:$J,3,FALSE)</f>
        <v>6.3</v>
      </c>
      <c r="D1510" s="26" t="str">
        <f>VLOOKUP($A1510,'Medical Examinations'!$A:$J,4,FALSE)</f>
        <v>No</v>
      </c>
      <c r="E1510" s="26" t="str">
        <f>VLOOKUP($A1510,'Medical Examinations'!$A:$J,5,FALSE)</f>
        <v>No</v>
      </c>
      <c r="F1510" s="26" t="str">
        <f>VLOOKUP($A1510,'Medical Examinations'!$A:$J,6,FALSE)</f>
        <v>No</v>
      </c>
      <c r="G1510" s="26">
        <f>VLOOKUP($A1510,'Medical Examinations'!$A:$J,7,FALSE)</f>
        <v>0</v>
      </c>
      <c r="H1510" s="26" t="str">
        <f>VLOOKUP($A1510,'Medical Examinations'!$A:$J,8,FALSE)</f>
        <v>No</v>
      </c>
      <c r="I1510" s="26" t="str">
        <f>VLOOKUP($A1510,'Medical Examinations'!$A:$J,9,FALSE)</f>
        <v>Normal Weight</v>
      </c>
      <c r="J1510" s="26" t="str">
        <f>VLOOKUP($A1510,'Medical Examinations'!$A:$J,10,FALSE)</f>
        <v>Prediabetes</v>
      </c>
      <c r="K1510">
        <f>VLOOKUP($A1510,'Hospitalisation Details'!$A:$K,6,FALSE)</f>
        <v>6843.17</v>
      </c>
      <c r="L1510" t="str">
        <f>VLOOKUP($A1510,'Hospitalisation Details'!$A:$K,7,FALSE)</f>
        <v>tier - 2</v>
      </c>
      <c r="M1510" t="str">
        <f>VLOOKUP($A1510,'Hospitalisation Details'!$A:$K,8,FALSE)</f>
        <v>tier - 1</v>
      </c>
      <c r="N1510" t="str">
        <f>VLOOKUP($A1510,'Hospitalisation Details'!$A:$K,9,FALSE)</f>
        <v>R1013</v>
      </c>
      <c r="O1510">
        <f>VLOOKUP($A1510,'Hospitalisation Details'!$A:$K,10,FALSE)</f>
        <v>28291</v>
      </c>
      <c r="P1510">
        <f>VLOOKUP($A1510,'Hospitalisation Details'!$A:$K,11,FALSE)</f>
        <v>45</v>
      </c>
      <c r="Q1510" t="str">
        <f>VLOOKUP($A1510,'Customer Names'!$A:$E,4,FALSE)</f>
        <v xml:space="preserve"> Sebastien</v>
      </c>
    </row>
    <row r="1511" spans="1:17" x14ac:dyDescent="0.25">
      <c r="A1511" s="23" t="s">
        <v>861</v>
      </c>
      <c r="B1511" s="48">
        <f>VLOOKUP($A1511,'Medical Examinations'!$A:$J,2,FALSE)</f>
        <v>39.75</v>
      </c>
      <c r="C1511" s="48">
        <f>VLOOKUP($A1511,'Medical Examinations'!$A:$J,3,FALSE)</f>
        <v>5.41</v>
      </c>
      <c r="D1511" s="23" t="str">
        <f>VLOOKUP($A1511,'Medical Examinations'!$A:$J,4,FALSE)</f>
        <v>No</v>
      </c>
      <c r="E1511" s="23" t="str">
        <f>VLOOKUP($A1511,'Medical Examinations'!$A:$J,5,FALSE)</f>
        <v>yes</v>
      </c>
      <c r="F1511" s="23" t="str">
        <f>VLOOKUP($A1511,'Medical Examinations'!$A:$J,6,FALSE)</f>
        <v>No</v>
      </c>
      <c r="G1511" s="23">
        <f>VLOOKUP($A1511,'Medical Examinations'!$A:$J,7,FALSE)</f>
        <v>1</v>
      </c>
      <c r="H1511" s="23" t="str">
        <f>VLOOKUP($A1511,'Medical Examinations'!$A:$J,8,FALSE)</f>
        <v>No</v>
      </c>
      <c r="I1511" s="23" t="str">
        <f>VLOOKUP($A1511,'Medical Examinations'!$A:$J,9,FALSE)</f>
        <v>Obesity</v>
      </c>
      <c r="J1511" s="23" t="str">
        <f>VLOOKUP($A1511,'Medical Examinations'!$A:$J,10,FALSE)</f>
        <v>Normal</v>
      </c>
      <c r="K1511">
        <f>VLOOKUP($A1511,'Hospitalisation Details'!$A:$K,6,FALSE)</f>
        <v>6842.28</v>
      </c>
      <c r="L1511" t="str">
        <f>VLOOKUP($A1511,'Hospitalisation Details'!$A:$K,7,FALSE)</f>
        <v>tier - 2</v>
      </c>
      <c r="M1511" t="str">
        <f>VLOOKUP($A1511,'Hospitalisation Details'!$A:$K,8,FALSE)</f>
        <v>tier - 1</v>
      </c>
      <c r="N1511" t="str">
        <f>VLOOKUP($A1511,'Hospitalisation Details'!$A:$K,9,FALSE)</f>
        <v>R1012</v>
      </c>
      <c r="O1511">
        <f>VLOOKUP($A1511,'Hospitalisation Details'!$A:$K,10,FALSE)</f>
        <v>36860</v>
      </c>
      <c r="P1511">
        <f>VLOOKUP($A1511,'Hospitalisation Details'!$A:$K,11,FALSE)</f>
        <v>22</v>
      </c>
      <c r="Q1511" t="str">
        <f>VLOOKUP($A1511,'Customer Names'!$A:$E,4,FALSE)</f>
        <v xml:space="preserve"> Tiffany A</v>
      </c>
    </row>
    <row r="1512" spans="1:17" x14ac:dyDescent="0.25">
      <c r="A1512" s="26" t="s">
        <v>860</v>
      </c>
      <c r="B1512" s="47">
        <f>VLOOKUP($A1512,'Medical Examinations'!$A:$J,2,FALSE)</f>
        <v>26.03</v>
      </c>
      <c r="C1512" s="47">
        <f>VLOOKUP($A1512,'Medical Examinations'!$A:$J,3,FALSE)</f>
        <v>4.47</v>
      </c>
      <c r="D1512" s="26" t="str">
        <f>VLOOKUP($A1512,'Medical Examinations'!$A:$J,4,FALSE)</f>
        <v>No</v>
      </c>
      <c r="E1512" s="26" t="str">
        <f>VLOOKUP($A1512,'Medical Examinations'!$A:$J,5,FALSE)</f>
        <v>No</v>
      </c>
      <c r="F1512" s="26" t="str">
        <f>VLOOKUP($A1512,'Medical Examinations'!$A:$J,6,FALSE)</f>
        <v>Yes</v>
      </c>
      <c r="G1512" s="26">
        <f>VLOOKUP($A1512,'Medical Examinations'!$A:$J,7,FALSE)</f>
        <v>1</v>
      </c>
      <c r="H1512" s="26" t="str">
        <f>VLOOKUP($A1512,'Medical Examinations'!$A:$J,8,FALSE)</f>
        <v>No</v>
      </c>
      <c r="I1512" s="26" t="str">
        <f>VLOOKUP($A1512,'Medical Examinations'!$A:$J,9,FALSE)</f>
        <v>Overweight</v>
      </c>
      <c r="J1512" s="26" t="str">
        <f>VLOOKUP($A1512,'Medical Examinations'!$A:$J,10,FALSE)</f>
        <v>Normal</v>
      </c>
      <c r="K1512">
        <f>VLOOKUP($A1512,'Hospitalisation Details'!$A:$K,6,FALSE)</f>
        <v>6837.37</v>
      </c>
      <c r="L1512" t="str">
        <f>VLOOKUP($A1512,'Hospitalisation Details'!$A:$K,7,FALSE)</f>
        <v>tier - 3</v>
      </c>
      <c r="M1512" t="str">
        <f>VLOOKUP($A1512,'Hospitalisation Details'!$A:$K,8,FALSE)</f>
        <v>tier - 1</v>
      </c>
      <c r="N1512" t="str">
        <f>VLOOKUP($A1512,'Hospitalisation Details'!$A:$K,9,FALSE)</f>
        <v>R1016</v>
      </c>
      <c r="O1512">
        <f>VLOOKUP($A1512,'Hospitalisation Details'!$A:$K,10,FALSE)</f>
        <v>29051</v>
      </c>
      <c r="P1512">
        <f>VLOOKUP($A1512,'Hospitalisation Details'!$A:$K,11,FALSE)</f>
        <v>43</v>
      </c>
      <c r="Q1512" t="str">
        <f>VLOOKUP($A1512,'Customer Names'!$A:$E,4,FALSE)</f>
        <v xml:space="preserve"> Matthew</v>
      </c>
    </row>
    <row r="1513" spans="1:17" x14ac:dyDescent="0.25">
      <c r="A1513" s="23" t="s">
        <v>859</v>
      </c>
      <c r="B1513" s="48">
        <f>VLOOKUP($A1513,'Medical Examinations'!$A:$J,2,FALSE)</f>
        <v>34.51</v>
      </c>
      <c r="C1513" s="48">
        <f>VLOOKUP($A1513,'Medical Examinations'!$A:$J,3,FALSE)</f>
        <v>6.26</v>
      </c>
      <c r="D1513" s="23" t="str">
        <f>VLOOKUP($A1513,'Medical Examinations'!$A:$J,4,FALSE)</f>
        <v>No</v>
      </c>
      <c r="E1513" s="23" t="str">
        <f>VLOOKUP($A1513,'Medical Examinations'!$A:$J,5,FALSE)</f>
        <v>No</v>
      </c>
      <c r="F1513" s="23" t="str">
        <f>VLOOKUP($A1513,'Medical Examinations'!$A:$J,6,FALSE)</f>
        <v>No</v>
      </c>
      <c r="G1513" s="23">
        <f>VLOOKUP($A1513,'Medical Examinations'!$A:$J,7,FALSE)</f>
        <v>0</v>
      </c>
      <c r="H1513" s="23" t="str">
        <f>VLOOKUP($A1513,'Medical Examinations'!$A:$J,8,FALSE)</f>
        <v>No</v>
      </c>
      <c r="I1513" s="23" t="str">
        <f>VLOOKUP($A1513,'Medical Examinations'!$A:$J,9,FALSE)</f>
        <v>Obesity</v>
      </c>
      <c r="J1513" s="23" t="str">
        <f>VLOOKUP($A1513,'Medical Examinations'!$A:$J,10,FALSE)</f>
        <v>Prediabetes</v>
      </c>
      <c r="K1513">
        <f>VLOOKUP($A1513,'Hospitalisation Details'!$A:$K,6,FALSE)</f>
        <v>6827.69</v>
      </c>
      <c r="L1513" t="str">
        <f>VLOOKUP($A1513,'Hospitalisation Details'!$A:$K,7,FALSE)</f>
        <v>tier - 2</v>
      </c>
      <c r="M1513" t="str">
        <f>VLOOKUP($A1513,'Hospitalisation Details'!$A:$K,8,FALSE)</f>
        <v>tier - 2</v>
      </c>
      <c r="N1513" t="str">
        <f>VLOOKUP($A1513,'Hospitalisation Details'!$A:$K,9,FALSE)</f>
        <v>R1021</v>
      </c>
      <c r="O1513">
        <f>VLOOKUP($A1513,'Hospitalisation Details'!$A:$K,10,FALSE)</f>
        <v>34523</v>
      </c>
      <c r="P1513">
        <f>VLOOKUP($A1513,'Hospitalisation Details'!$A:$K,11,FALSE)</f>
        <v>28</v>
      </c>
      <c r="Q1513" t="str">
        <f>VLOOKUP($A1513,'Customer Names'!$A:$E,4,FALSE)</f>
        <v xml:space="preserve"> Luke</v>
      </c>
    </row>
    <row r="1514" spans="1:17" x14ac:dyDescent="0.25">
      <c r="A1514" s="26" t="s">
        <v>858</v>
      </c>
      <c r="B1514" s="47">
        <f>VLOOKUP($A1514,'Medical Examinations'!$A:$J,2,FALSE)</f>
        <v>19.32</v>
      </c>
      <c r="C1514" s="47">
        <f>VLOOKUP($A1514,'Medical Examinations'!$A:$J,3,FALSE)</f>
        <v>11.58</v>
      </c>
      <c r="D1514" s="26" t="str">
        <f>VLOOKUP($A1514,'Medical Examinations'!$A:$J,4,FALSE)</f>
        <v>yes</v>
      </c>
      <c r="E1514" s="26" t="str">
        <f>VLOOKUP($A1514,'Medical Examinations'!$A:$J,5,FALSE)</f>
        <v>No</v>
      </c>
      <c r="F1514" s="26" t="str">
        <f>VLOOKUP($A1514,'Medical Examinations'!$A:$J,6,FALSE)</f>
        <v>No</v>
      </c>
      <c r="G1514" s="26">
        <f>VLOOKUP($A1514,'Medical Examinations'!$A:$J,7,FALSE)</f>
        <v>1</v>
      </c>
      <c r="H1514" s="26" t="str">
        <f>VLOOKUP($A1514,'Medical Examinations'!$A:$J,8,FALSE)</f>
        <v>No</v>
      </c>
      <c r="I1514" s="26" t="str">
        <f>VLOOKUP($A1514,'Medical Examinations'!$A:$J,9,FALSE)</f>
        <v>Normal Weight</v>
      </c>
      <c r="J1514" s="26" t="str">
        <f>VLOOKUP($A1514,'Medical Examinations'!$A:$J,10,FALSE)</f>
        <v>Diabetes</v>
      </c>
      <c r="K1514">
        <f>VLOOKUP($A1514,'Hospitalisation Details'!$A:$K,6,FALSE)</f>
        <v>6809.46</v>
      </c>
      <c r="L1514" t="str">
        <f>VLOOKUP($A1514,'Hospitalisation Details'!$A:$K,7,FALSE)</f>
        <v>tier - 2</v>
      </c>
      <c r="M1514" t="str">
        <f>VLOOKUP($A1514,'Hospitalisation Details'!$A:$K,8,FALSE)</f>
        <v>tier - 1</v>
      </c>
      <c r="N1514" t="str">
        <f>VLOOKUP($A1514,'Hospitalisation Details'!$A:$K,9,FALSE)</f>
        <v>R1012</v>
      </c>
      <c r="O1514">
        <f>VLOOKUP($A1514,'Hospitalisation Details'!$A:$K,10,FALSE)</f>
        <v>27623</v>
      </c>
      <c r="P1514">
        <f>VLOOKUP($A1514,'Hospitalisation Details'!$A:$K,11,FALSE)</f>
        <v>47</v>
      </c>
      <c r="Q1514" t="str">
        <f>VLOOKUP($A1514,'Customer Names'!$A:$E,4,FALSE)</f>
        <v xml:space="preserve"> Leigh</v>
      </c>
    </row>
    <row r="1515" spans="1:17" x14ac:dyDescent="0.25">
      <c r="A1515" s="23" t="s">
        <v>857</v>
      </c>
      <c r="B1515" s="48">
        <f>VLOOKUP($A1515,'Medical Examinations'!$A:$J,2,FALSE)</f>
        <v>28.5</v>
      </c>
      <c r="C1515" s="48">
        <f>VLOOKUP($A1515,'Medical Examinations'!$A:$J,3,FALSE)</f>
        <v>4.3600000000000003</v>
      </c>
      <c r="D1515" s="23" t="str">
        <f>VLOOKUP($A1515,'Medical Examinations'!$A:$J,4,FALSE)</f>
        <v>No</v>
      </c>
      <c r="E1515" s="23" t="str">
        <f>VLOOKUP($A1515,'Medical Examinations'!$A:$J,5,FALSE)</f>
        <v>No</v>
      </c>
      <c r="F1515" s="23" t="str">
        <f>VLOOKUP($A1515,'Medical Examinations'!$A:$J,6,FALSE)</f>
        <v>No</v>
      </c>
      <c r="G1515" s="23">
        <f>VLOOKUP($A1515,'Medical Examinations'!$A:$J,7,FALSE)</f>
        <v>0</v>
      </c>
      <c r="H1515" s="23" t="str">
        <f>VLOOKUP($A1515,'Medical Examinations'!$A:$J,8,FALSE)</f>
        <v>No</v>
      </c>
      <c r="I1515" s="23" t="str">
        <f>VLOOKUP($A1515,'Medical Examinations'!$A:$J,9,FALSE)</f>
        <v>Overweight</v>
      </c>
      <c r="J1515" s="23" t="str">
        <f>VLOOKUP($A1515,'Medical Examinations'!$A:$J,10,FALSE)</f>
        <v>Normal</v>
      </c>
      <c r="K1515">
        <f>VLOOKUP($A1515,'Hospitalisation Details'!$A:$K,6,FALSE)</f>
        <v>6799.46</v>
      </c>
      <c r="L1515" t="str">
        <f>VLOOKUP($A1515,'Hospitalisation Details'!$A:$K,7,FALSE)</f>
        <v>tier - 1</v>
      </c>
      <c r="M1515" t="str">
        <f>VLOOKUP($A1515,'Hospitalisation Details'!$A:$K,8,FALSE)</f>
        <v>tier - 2</v>
      </c>
      <c r="N1515" t="str">
        <f>VLOOKUP($A1515,'Hospitalisation Details'!$A:$K,9,FALSE)</f>
        <v>R1014</v>
      </c>
      <c r="O1515">
        <f>VLOOKUP($A1515,'Hospitalisation Details'!$A:$K,10,FALSE)</f>
        <v>33418</v>
      </c>
      <c r="P1515">
        <f>VLOOKUP($A1515,'Hospitalisation Details'!$A:$K,11,FALSE)</f>
        <v>31</v>
      </c>
      <c r="Q1515" t="str">
        <f>VLOOKUP($A1515,'Customer Names'!$A:$E,4,FALSE)</f>
        <v xml:space="preserve"> Yosuke</v>
      </c>
    </row>
    <row r="1516" spans="1:17" x14ac:dyDescent="0.25">
      <c r="A1516" s="26" t="s">
        <v>856</v>
      </c>
      <c r="B1516" s="47">
        <f>VLOOKUP($A1516,'Medical Examinations'!$A:$J,2,FALSE)</f>
        <v>30.875</v>
      </c>
      <c r="C1516" s="47">
        <f>VLOOKUP($A1516,'Medical Examinations'!$A:$J,3,FALSE)</f>
        <v>4.1399999999999997</v>
      </c>
      <c r="D1516" s="26" t="str">
        <f>VLOOKUP($A1516,'Medical Examinations'!$A:$J,4,FALSE)</f>
        <v>yes</v>
      </c>
      <c r="E1516" s="26" t="str">
        <f>VLOOKUP($A1516,'Medical Examinations'!$A:$J,5,FALSE)</f>
        <v>No</v>
      </c>
      <c r="F1516" s="26" t="str">
        <f>VLOOKUP($A1516,'Medical Examinations'!$A:$J,6,FALSE)</f>
        <v>No</v>
      </c>
      <c r="G1516" s="26">
        <f>VLOOKUP($A1516,'Medical Examinations'!$A:$J,7,FALSE)</f>
        <v>0</v>
      </c>
      <c r="H1516" s="26" t="str">
        <f>VLOOKUP($A1516,'Medical Examinations'!$A:$J,8,FALSE)</f>
        <v>No</v>
      </c>
      <c r="I1516" s="26" t="str">
        <f>VLOOKUP($A1516,'Medical Examinations'!$A:$J,9,FALSE)</f>
        <v>Obesity</v>
      </c>
      <c r="J1516" s="26" t="str">
        <f>VLOOKUP($A1516,'Medical Examinations'!$A:$J,10,FALSE)</f>
        <v>Normal</v>
      </c>
      <c r="K1516">
        <f>VLOOKUP($A1516,'Hospitalisation Details'!$A:$K,6,FALSE)</f>
        <v>6796.86</v>
      </c>
      <c r="L1516" t="str">
        <f>VLOOKUP($A1516,'Hospitalisation Details'!$A:$K,7,FALSE)</f>
        <v>tier - 3</v>
      </c>
      <c r="M1516" t="str">
        <f>VLOOKUP($A1516,'Hospitalisation Details'!$A:$K,8,FALSE)</f>
        <v>tier - 3</v>
      </c>
      <c r="N1516" t="str">
        <f>VLOOKUP($A1516,'Hospitalisation Details'!$A:$K,9,FALSE)</f>
        <v>R1012</v>
      </c>
      <c r="O1516">
        <f>VLOOKUP($A1516,'Hospitalisation Details'!$A:$K,10,FALSE)</f>
        <v>31405</v>
      </c>
      <c r="P1516">
        <f>VLOOKUP($A1516,'Hospitalisation Details'!$A:$K,11,FALSE)</f>
        <v>37</v>
      </c>
      <c r="Q1516" t="str">
        <f>VLOOKUP($A1516,'Customer Names'!$A:$E,4,FALSE)</f>
        <v xml:space="preserve"> Matthew</v>
      </c>
    </row>
    <row r="1517" spans="1:17" x14ac:dyDescent="0.25">
      <c r="A1517" s="23" t="s">
        <v>855</v>
      </c>
      <c r="B1517" s="48">
        <f>VLOOKUP($A1517,'Medical Examinations'!$A:$J,2,FALSE)</f>
        <v>24.02</v>
      </c>
      <c r="C1517" s="48">
        <f>VLOOKUP($A1517,'Medical Examinations'!$A:$J,3,FALSE)</f>
        <v>4.38</v>
      </c>
      <c r="D1517" s="23" t="str">
        <f>VLOOKUP($A1517,'Medical Examinations'!$A:$J,4,FALSE)</f>
        <v>No</v>
      </c>
      <c r="E1517" s="23" t="str">
        <f>VLOOKUP($A1517,'Medical Examinations'!$A:$J,5,FALSE)</f>
        <v>No</v>
      </c>
      <c r="F1517" s="23" t="str">
        <f>VLOOKUP($A1517,'Medical Examinations'!$A:$J,6,FALSE)</f>
        <v>No</v>
      </c>
      <c r="G1517" s="23">
        <f>VLOOKUP($A1517,'Medical Examinations'!$A:$J,7,FALSE)</f>
        <v>0</v>
      </c>
      <c r="H1517" s="23" t="str">
        <f>VLOOKUP($A1517,'Medical Examinations'!$A:$J,8,FALSE)</f>
        <v>No</v>
      </c>
      <c r="I1517" s="23" t="str">
        <f>VLOOKUP($A1517,'Medical Examinations'!$A:$J,9,FALSE)</f>
        <v>Normal Weight</v>
      </c>
      <c r="J1517" s="23" t="str">
        <f>VLOOKUP($A1517,'Medical Examinations'!$A:$J,10,FALSE)</f>
        <v>Normal</v>
      </c>
      <c r="K1517">
        <f>VLOOKUP($A1517,'Hospitalisation Details'!$A:$K,6,FALSE)</f>
        <v>6781.52</v>
      </c>
      <c r="L1517" t="str">
        <f>VLOOKUP($A1517,'Hospitalisation Details'!$A:$K,7,FALSE)</f>
        <v>tier - 2</v>
      </c>
      <c r="M1517" t="str">
        <f>VLOOKUP($A1517,'Hospitalisation Details'!$A:$K,8,FALSE)</f>
        <v>tier - 2</v>
      </c>
      <c r="N1517" t="str">
        <f>VLOOKUP($A1517,'Hospitalisation Details'!$A:$K,9,FALSE)</f>
        <v>R1013</v>
      </c>
      <c r="O1517">
        <f>VLOOKUP($A1517,'Hospitalisation Details'!$A:$K,10,FALSE)</f>
        <v>29548</v>
      </c>
      <c r="P1517">
        <f>VLOOKUP($A1517,'Hospitalisation Details'!$A:$K,11,FALSE)</f>
        <v>42</v>
      </c>
      <c r="Q1517" t="str">
        <f>VLOOKUP($A1517,'Customer Names'!$A:$E,4,FALSE)</f>
        <v xml:space="preserve"> Jacob</v>
      </c>
    </row>
    <row r="1518" spans="1:17" x14ac:dyDescent="0.25">
      <c r="A1518" s="26" t="s">
        <v>854</v>
      </c>
      <c r="B1518" s="47">
        <f>VLOOKUP($A1518,'Medical Examinations'!$A:$J,2,FALSE)</f>
        <v>36.08</v>
      </c>
      <c r="C1518" s="47">
        <f>VLOOKUP($A1518,'Medical Examinations'!$A:$J,3,FALSE)</f>
        <v>11.61</v>
      </c>
      <c r="D1518" s="26" t="str">
        <f>VLOOKUP($A1518,'Medical Examinations'!$A:$J,4,FALSE)</f>
        <v>yes</v>
      </c>
      <c r="E1518" s="26" t="str">
        <f>VLOOKUP($A1518,'Medical Examinations'!$A:$J,5,FALSE)</f>
        <v>No</v>
      </c>
      <c r="F1518" s="26" t="str">
        <f>VLOOKUP($A1518,'Medical Examinations'!$A:$J,6,FALSE)</f>
        <v>No</v>
      </c>
      <c r="G1518" s="26">
        <f>VLOOKUP($A1518,'Medical Examinations'!$A:$J,7,FALSE)</f>
        <v>0</v>
      </c>
      <c r="H1518" s="26" t="str">
        <f>VLOOKUP($A1518,'Medical Examinations'!$A:$J,8,FALSE)</f>
        <v>No</v>
      </c>
      <c r="I1518" s="26" t="str">
        <f>VLOOKUP($A1518,'Medical Examinations'!$A:$J,9,FALSE)</f>
        <v>Obesity</v>
      </c>
      <c r="J1518" s="26" t="str">
        <f>VLOOKUP($A1518,'Medical Examinations'!$A:$J,10,FALSE)</f>
        <v>Diabetes</v>
      </c>
      <c r="K1518">
        <f>VLOOKUP($A1518,'Hospitalisation Details'!$A:$K,6,FALSE)</f>
        <v>6781.35</v>
      </c>
      <c r="L1518" t="str">
        <f>VLOOKUP($A1518,'Hospitalisation Details'!$A:$K,7,FALSE)</f>
        <v>tier - 2</v>
      </c>
      <c r="M1518" t="str">
        <f>VLOOKUP($A1518,'Hospitalisation Details'!$A:$K,8,FALSE)</f>
        <v>tier - 1</v>
      </c>
      <c r="N1518" t="str">
        <f>VLOOKUP($A1518,'Hospitalisation Details'!$A:$K,9,FALSE)</f>
        <v>R1013</v>
      </c>
      <c r="O1518">
        <f>VLOOKUP($A1518,'Hospitalisation Details'!$A:$K,10,FALSE)</f>
        <v>29867</v>
      </c>
      <c r="P1518">
        <f>VLOOKUP($A1518,'Hospitalisation Details'!$A:$K,11,FALSE)</f>
        <v>41</v>
      </c>
      <c r="Q1518" t="str">
        <f>VLOOKUP($A1518,'Customer Names'!$A:$E,4,FALSE)</f>
        <v xml:space="preserve"> Jodi</v>
      </c>
    </row>
    <row r="1519" spans="1:17" x14ac:dyDescent="0.25">
      <c r="A1519" s="23" t="s">
        <v>853</v>
      </c>
      <c r="B1519" s="48">
        <f>VLOOKUP($A1519,'Medical Examinations'!$A:$J,2,FALSE)</f>
        <v>32.200000000000003</v>
      </c>
      <c r="C1519" s="48">
        <f>VLOOKUP($A1519,'Medical Examinations'!$A:$J,3,FALSE)</f>
        <v>10.59</v>
      </c>
      <c r="D1519" s="23" t="str">
        <f>VLOOKUP($A1519,'Medical Examinations'!$A:$J,4,FALSE)</f>
        <v>yes</v>
      </c>
      <c r="E1519" s="23" t="str">
        <f>VLOOKUP($A1519,'Medical Examinations'!$A:$J,5,FALSE)</f>
        <v>No</v>
      </c>
      <c r="F1519" s="23" t="str">
        <f>VLOOKUP($A1519,'Medical Examinations'!$A:$J,6,FALSE)</f>
        <v>No</v>
      </c>
      <c r="G1519" s="23">
        <f>VLOOKUP($A1519,'Medical Examinations'!$A:$J,7,FALSE)</f>
        <v>0</v>
      </c>
      <c r="H1519" s="23" t="str">
        <f>VLOOKUP($A1519,'Medical Examinations'!$A:$J,8,FALSE)</f>
        <v>No</v>
      </c>
      <c r="I1519" s="23" t="str">
        <f>VLOOKUP($A1519,'Medical Examinations'!$A:$J,9,FALSE)</f>
        <v>Obesity</v>
      </c>
      <c r="J1519" s="23" t="str">
        <f>VLOOKUP($A1519,'Medical Examinations'!$A:$J,10,FALSE)</f>
        <v>Diabetes</v>
      </c>
      <c r="K1519">
        <f>VLOOKUP($A1519,'Hospitalisation Details'!$A:$K,6,FALSE)</f>
        <v>6775.96</v>
      </c>
      <c r="L1519" t="str">
        <f>VLOOKUP($A1519,'Hospitalisation Details'!$A:$K,7,FALSE)</f>
        <v>tier - 2</v>
      </c>
      <c r="M1519" t="str">
        <f>VLOOKUP($A1519,'Hospitalisation Details'!$A:$K,8,FALSE)</f>
        <v>tier - 3</v>
      </c>
      <c r="N1519" t="str">
        <f>VLOOKUP($A1519,'Hospitalisation Details'!$A:$K,9,FALSE)</f>
        <v>R1011</v>
      </c>
      <c r="O1519">
        <f>VLOOKUP($A1519,'Hospitalisation Details'!$A:$K,10,FALSE)</f>
        <v>29832</v>
      </c>
      <c r="P1519">
        <f>VLOOKUP($A1519,'Hospitalisation Details'!$A:$K,11,FALSE)</f>
        <v>41</v>
      </c>
      <c r="Q1519" t="str">
        <f>VLOOKUP($A1519,'Customer Names'!$A:$E,4,FALSE)</f>
        <v xml:space="preserve"> Lauren</v>
      </c>
    </row>
    <row r="1520" spans="1:17" x14ac:dyDescent="0.25">
      <c r="A1520" s="26" t="s">
        <v>852</v>
      </c>
      <c r="B1520" s="47">
        <f>VLOOKUP($A1520,'Medical Examinations'!$A:$J,2,FALSE)</f>
        <v>28.05</v>
      </c>
      <c r="C1520" s="47">
        <f>VLOOKUP($A1520,'Medical Examinations'!$A:$J,3,FALSE)</f>
        <v>11.85</v>
      </c>
      <c r="D1520" s="26" t="str">
        <f>VLOOKUP($A1520,'Medical Examinations'!$A:$J,4,FALSE)</f>
        <v>yes</v>
      </c>
      <c r="E1520" s="26" t="str">
        <f>VLOOKUP($A1520,'Medical Examinations'!$A:$J,5,FALSE)</f>
        <v>No</v>
      </c>
      <c r="F1520" s="26" t="str">
        <f>VLOOKUP($A1520,'Medical Examinations'!$A:$J,6,FALSE)</f>
        <v>No</v>
      </c>
      <c r="G1520" s="26">
        <f>VLOOKUP($A1520,'Medical Examinations'!$A:$J,7,FALSE)</f>
        <v>0</v>
      </c>
      <c r="H1520" s="26" t="str">
        <f>VLOOKUP($A1520,'Medical Examinations'!$A:$J,8,FALSE)</f>
        <v>No</v>
      </c>
      <c r="I1520" s="26" t="str">
        <f>VLOOKUP($A1520,'Medical Examinations'!$A:$J,9,FALSE)</f>
        <v>Overweight</v>
      </c>
      <c r="J1520" s="26" t="str">
        <f>VLOOKUP($A1520,'Medical Examinations'!$A:$J,10,FALSE)</f>
        <v>Diabetes</v>
      </c>
      <c r="K1520">
        <f>VLOOKUP($A1520,'Hospitalisation Details'!$A:$K,6,FALSE)</f>
        <v>6770.19</v>
      </c>
      <c r="L1520" t="str">
        <f>VLOOKUP($A1520,'Hospitalisation Details'!$A:$K,7,FALSE)</f>
        <v>tier - 2</v>
      </c>
      <c r="M1520" t="str">
        <f>VLOOKUP($A1520,'Hospitalisation Details'!$A:$K,8,FALSE)</f>
        <v>tier - 3</v>
      </c>
      <c r="N1520" t="str">
        <f>VLOOKUP($A1520,'Hospitalisation Details'!$A:$K,9,FALSE)</f>
        <v>R1013</v>
      </c>
      <c r="O1520">
        <f>VLOOKUP($A1520,'Hospitalisation Details'!$A:$K,10,FALSE)</f>
        <v>29850</v>
      </c>
      <c r="P1520">
        <f>VLOOKUP($A1520,'Hospitalisation Details'!$A:$K,11,FALSE)</f>
        <v>41</v>
      </c>
      <c r="Q1520" t="str">
        <f>VLOOKUP($A1520,'Customer Names'!$A:$E,4,FALSE)</f>
        <v xml:space="preserve"> Misti C</v>
      </c>
    </row>
    <row r="1521" spans="1:17" x14ac:dyDescent="0.25">
      <c r="A1521" s="23" t="s">
        <v>851</v>
      </c>
      <c r="B1521" s="48">
        <f>VLOOKUP($A1521,'Medical Examinations'!$A:$J,2,FALSE)</f>
        <v>19</v>
      </c>
      <c r="C1521" s="48">
        <f>VLOOKUP($A1521,'Medical Examinations'!$A:$J,3,FALSE)</f>
        <v>5.46</v>
      </c>
      <c r="D1521" s="23" t="str">
        <f>VLOOKUP($A1521,'Medical Examinations'!$A:$J,4,FALSE)</f>
        <v>yes</v>
      </c>
      <c r="E1521" s="23" t="str">
        <f>VLOOKUP($A1521,'Medical Examinations'!$A:$J,5,FALSE)</f>
        <v>No</v>
      </c>
      <c r="F1521" s="23" t="str">
        <f>VLOOKUP($A1521,'Medical Examinations'!$A:$J,6,FALSE)</f>
        <v>No</v>
      </c>
      <c r="G1521" s="23">
        <f>VLOOKUP($A1521,'Medical Examinations'!$A:$J,7,FALSE)</f>
        <v>1</v>
      </c>
      <c r="H1521" s="23" t="str">
        <f>VLOOKUP($A1521,'Medical Examinations'!$A:$J,8,FALSE)</f>
        <v>No</v>
      </c>
      <c r="I1521" s="23" t="str">
        <f>VLOOKUP($A1521,'Medical Examinations'!$A:$J,9,FALSE)</f>
        <v>Normal Weight</v>
      </c>
      <c r="J1521" s="23" t="str">
        <f>VLOOKUP($A1521,'Medical Examinations'!$A:$J,10,FALSE)</f>
        <v>Normal</v>
      </c>
      <c r="K1521">
        <f>VLOOKUP($A1521,'Hospitalisation Details'!$A:$K,6,FALSE)</f>
        <v>6753.04</v>
      </c>
      <c r="L1521" t="str">
        <f>VLOOKUP($A1521,'Hospitalisation Details'!$A:$K,7,FALSE)</f>
        <v>tier - 2</v>
      </c>
      <c r="M1521" t="str">
        <f>VLOOKUP($A1521,'Hospitalisation Details'!$A:$K,8,FALSE)</f>
        <v>tier - 2</v>
      </c>
      <c r="N1521" t="str">
        <f>VLOOKUP($A1521,'Hospitalisation Details'!$A:$K,9,FALSE)</f>
        <v>R1024</v>
      </c>
      <c r="O1521">
        <f>VLOOKUP($A1521,'Hospitalisation Details'!$A:$K,10,FALSE)</f>
        <v>32426</v>
      </c>
      <c r="P1521">
        <f>VLOOKUP($A1521,'Hospitalisation Details'!$A:$K,11,FALSE)</f>
        <v>34</v>
      </c>
      <c r="Q1521" t="str">
        <f>VLOOKUP($A1521,'Customer Names'!$A:$E,4,FALSE)</f>
        <v xml:space="preserve"> Angela J</v>
      </c>
    </row>
    <row r="1522" spans="1:17" x14ac:dyDescent="0.25">
      <c r="A1522" s="26" t="s">
        <v>850</v>
      </c>
      <c r="B1522" s="47">
        <f>VLOOKUP($A1522,'Medical Examinations'!$A:$J,2,FALSE)</f>
        <v>16.13</v>
      </c>
      <c r="C1522" s="47">
        <f>VLOOKUP($A1522,'Medical Examinations'!$A:$J,3,FALSE)</f>
        <v>4.54</v>
      </c>
      <c r="D1522" s="26" t="str">
        <f>VLOOKUP($A1522,'Medical Examinations'!$A:$J,4,FALSE)</f>
        <v>yes</v>
      </c>
      <c r="E1522" s="26" t="str">
        <f>VLOOKUP($A1522,'Medical Examinations'!$A:$J,5,FALSE)</f>
        <v>No</v>
      </c>
      <c r="F1522" s="26" t="str">
        <f>VLOOKUP($A1522,'Medical Examinations'!$A:$J,6,FALSE)</f>
        <v>No</v>
      </c>
      <c r="G1522" s="26">
        <f>VLOOKUP($A1522,'Medical Examinations'!$A:$J,7,FALSE)</f>
        <v>2</v>
      </c>
      <c r="H1522" s="26" t="str">
        <f>VLOOKUP($A1522,'Medical Examinations'!$A:$J,8,FALSE)</f>
        <v>No</v>
      </c>
      <c r="I1522" s="26" t="str">
        <f>VLOOKUP($A1522,'Medical Examinations'!$A:$J,9,FALSE)</f>
        <v>Underweight</v>
      </c>
      <c r="J1522" s="26" t="str">
        <f>VLOOKUP($A1522,'Medical Examinations'!$A:$J,10,FALSE)</f>
        <v>Normal</v>
      </c>
      <c r="K1522">
        <f>VLOOKUP($A1522,'Hospitalisation Details'!$A:$K,6,FALSE)</f>
        <v>6750.27</v>
      </c>
      <c r="L1522" t="str">
        <f>VLOOKUP($A1522,'Hospitalisation Details'!$A:$K,7,FALSE)</f>
        <v>tier - 3</v>
      </c>
      <c r="M1522" t="str">
        <f>VLOOKUP($A1522,'Hospitalisation Details'!$A:$K,8,FALSE)</f>
        <v>tier - 2</v>
      </c>
      <c r="N1522" t="str">
        <f>VLOOKUP($A1522,'Hospitalisation Details'!$A:$K,9,FALSE)</f>
        <v>R1013</v>
      </c>
      <c r="O1522">
        <f>VLOOKUP($A1522,'Hospitalisation Details'!$A:$K,10,FALSE)</f>
        <v>24450</v>
      </c>
      <c r="P1522">
        <f>VLOOKUP($A1522,'Hospitalisation Details'!$A:$K,11,FALSE)</f>
        <v>56</v>
      </c>
      <c r="Q1522" t="str">
        <f>VLOOKUP($A1522,'Customer Names'!$A:$E,4,FALSE)</f>
        <v xml:space="preserve"> Jonathan D.</v>
      </c>
    </row>
    <row r="1523" spans="1:17" x14ac:dyDescent="0.25">
      <c r="A1523" s="23" t="s">
        <v>849</v>
      </c>
      <c r="B1523" s="48">
        <f>VLOOKUP($A1523,'Medical Examinations'!$A:$J,2,FALSE)</f>
        <v>18.77</v>
      </c>
      <c r="C1523" s="48">
        <f>VLOOKUP($A1523,'Medical Examinations'!$A:$J,3,FALSE)</f>
        <v>11.98</v>
      </c>
      <c r="D1523" s="23" t="str">
        <f>VLOOKUP($A1523,'Medical Examinations'!$A:$J,4,FALSE)</f>
        <v>yes</v>
      </c>
      <c r="E1523" s="23" t="str">
        <f>VLOOKUP($A1523,'Medical Examinations'!$A:$J,5,FALSE)</f>
        <v>No</v>
      </c>
      <c r="F1523" s="23" t="str">
        <f>VLOOKUP($A1523,'Medical Examinations'!$A:$J,6,FALSE)</f>
        <v>No</v>
      </c>
      <c r="G1523" s="23">
        <f>VLOOKUP($A1523,'Medical Examinations'!$A:$J,7,FALSE)</f>
        <v>2</v>
      </c>
      <c r="H1523" s="23" t="str">
        <f>VLOOKUP($A1523,'Medical Examinations'!$A:$J,8,FALSE)</f>
        <v>No</v>
      </c>
      <c r="I1523" s="23" t="str">
        <f>VLOOKUP($A1523,'Medical Examinations'!$A:$J,9,FALSE)</f>
        <v>Normal Weight</v>
      </c>
      <c r="J1523" s="23" t="str">
        <f>VLOOKUP($A1523,'Medical Examinations'!$A:$J,10,FALSE)</f>
        <v>Diabetes</v>
      </c>
      <c r="K1523">
        <f>VLOOKUP($A1523,'Hospitalisation Details'!$A:$K,6,FALSE)</f>
        <v>6749.63</v>
      </c>
      <c r="L1523" t="str">
        <f>VLOOKUP($A1523,'Hospitalisation Details'!$A:$K,7,FALSE)</f>
        <v>tier - 2</v>
      </c>
      <c r="M1523" t="str">
        <f>VLOOKUP($A1523,'Hospitalisation Details'!$A:$K,8,FALSE)</f>
        <v>tier - 1</v>
      </c>
      <c r="N1523" t="str">
        <f>VLOOKUP($A1523,'Hospitalisation Details'!$A:$K,9,FALSE)</f>
        <v>R1013</v>
      </c>
      <c r="O1523">
        <f>VLOOKUP($A1523,'Hospitalisation Details'!$A:$K,10,FALSE)</f>
        <v>25736</v>
      </c>
      <c r="P1523">
        <f>VLOOKUP($A1523,'Hospitalisation Details'!$A:$K,11,FALSE)</f>
        <v>52</v>
      </c>
      <c r="Q1523" t="str">
        <f>VLOOKUP($A1523,'Customer Names'!$A:$E,4,FALSE)</f>
        <v xml:space="preserve"> Victoria</v>
      </c>
    </row>
    <row r="1524" spans="1:17" x14ac:dyDescent="0.25">
      <c r="A1524" s="26" t="s">
        <v>848</v>
      </c>
      <c r="B1524" s="47">
        <f>VLOOKUP($A1524,'Medical Examinations'!$A:$J,2,FALSE)</f>
        <v>28.88</v>
      </c>
      <c r="C1524" s="47">
        <f>VLOOKUP($A1524,'Medical Examinations'!$A:$J,3,FALSE)</f>
        <v>6.59</v>
      </c>
      <c r="D1524" s="26" t="str">
        <f>VLOOKUP($A1524,'Medical Examinations'!$A:$J,4,FALSE)</f>
        <v>yes</v>
      </c>
      <c r="E1524" s="26" t="str">
        <f>VLOOKUP($A1524,'Medical Examinations'!$A:$J,5,FALSE)</f>
        <v>No</v>
      </c>
      <c r="F1524" s="26" t="str">
        <f>VLOOKUP($A1524,'Medical Examinations'!$A:$J,6,FALSE)</f>
        <v>No</v>
      </c>
      <c r="G1524" s="26">
        <f>VLOOKUP($A1524,'Medical Examinations'!$A:$J,7,FALSE)</f>
        <v>1</v>
      </c>
      <c r="H1524" s="26" t="str">
        <f>VLOOKUP($A1524,'Medical Examinations'!$A:$J,8,FALSE)</f>
        <v>No</v>
      </c>
      <c r="I1524" s="26" t="str">
        <f>VLOOKUP($A1524,'Medical Examinations'!$A:$J,9,FALSE)</f>
        <v>Overweight</v>
      </c>
      <c r="J1524" s="26" t="str">
        <f>VLOOKUP($A1524,'Medical Examinations'!$A:$J,10,FALSE)</f>
        <v>Diabetes</v>
      </c>
      <c r="K1524">
        <f>VLOOKUP($A1524,'Hospitalisation Details'!$A:$K,6,FALSE)</f>
        <v>6748.59</v>
      </c>
      <c r="L1524" t="str">
        <f>VLOOKUP($A1524,'Hospitalisation Details'!$A:$K,7,FALSE)</f>
        <v>tier - 3</v>
      </c>
      <c r="M1524" t="str">
        <f>VLOOKUP($A1524,'Hospitalisation Details'!$A:$K,8,FALSE)</f>
        <v>tier - 1</v>
      </c>
      <c r="N1524" t="str">
        <f>VLOOKUP($A1524,'Hospitalisation Details'!$A:$K,9,FALSE)</f>
        <v>R1016</v>
      </c>
      <c r="O1524">
        <f>VLOOKUP($A1524,'Hospitalisation Details'!$A:$K,10,FALSE)</f>
        <v>31568</v>
      </c>
      <c r="P1524">
        <f>VLOOKUP($A1524,'Hospitalisation Details'!$A:$K,11,FALSE)</f>
        <v>37</v>
      </c>
      <c r="Q1524" t="str">
        <f>VLOOKUP($A1524,'Customer Names'!$A:$E,4,FALSE)</f>
        <v xml:space="preserve"> Adrian R.</v>
      </c>
    </row>
    <row r="1525" spans="1:17" x14ac:dyDescent="0.25">
      <c r="A1525" s="23" t="s">
        <v>847</v>
      </c>
      <c r="B1525" s="48">
        <f>VLOOKUP($A1525,'Medical Examinations'!$A:$J,2,FALSE)</f>
        <v>27.55</v>
      </c>
      <c r="C1525" s="48">
        <f>VLOOKUP($A1525,'Medical Examinations'!$A:$J,3,FALSE)</f>
        <v>10.83</v>
      </c>
      <c r="D1525" s="23" t="str">
        <f>VLOOKUP($A1525,'Medical Examinations'!$A:$J,4,FALSE)</f>
        <v>yes</v>
      </c>
      <c r="E1525" s="23" t="str">
        <f>VLOOKUP($A1525,'Medical Examinations'!$A:$J,5,FALSE)</f>
        <v>No</v>
      </c>
      <c r="F1525" s="23" t="str">
        <f>VLOOKUP($A1525,'Medical Examinations'!$A:$J,6,FALSE)</f>
        <v>No</v>
      </c>
      <c r="G1525" s="23">
        <f>VLOOKUP($A1525,'Medical Examinations'!$A:$J,7,FALSE)</f>
        <v>1</v>
      </c>
      <c r="H1525" s="23" t="str">
        <f>VLOOKUP($A1525,'Medical Examinations'!$A:$J,8,FALSE)</f>
        <v>No</v>
      </c>
      <c r="I1525" s="23" t="str">
        <f>VLOOKUP($A1525,'Medical Examinations'!$A:$J,9,FALSE)</f>
        <v>Overweight</v>
      </c>
      <c r="J1525" s="23" t="str">
        <f>VLOOKUP($A1525,'Medical Examinations'!$A:$J,10,FALSE)</f>
        <v>Diabetes</v>
      </c>
      <c r="K1525">
        <f>VLOOKUP($A1525,'Hospitalisation Details'!$A:$K,6,FALSE)</f>
        <v>6746.74</v>
      </c>
      <c r="L1525" t="str">
        <f>VLOOKUP($A1525,'Hospitalisation Details'!$A:$K,7,FALSE)</f>
        <v>tier - 3</v>
      </c>
      <c r="M1525" t="str">
        <f>VLOOKUP($A1525,'Hospitalisation Details'!$A:$K,8,FALSE)</f>
        <v>tier - 2</v>
      </c>
      <c r="N1525" t="str">
        <f>VLOOKUP($A1525,'Hospitalisation Details'!$A:$K,9,FALSE)</f>
        <v>R1016</v>
      </c>
      <c r="O1525">
        <f>VLOOKUP($A1525,'Hospitalisation Details'!$A:$K,10,FALSE)</f>
        <v>31631</v>
      </c>
      <c r="P1525">
        <f>VLOOKUP($A1525,'Hospitalisation Details'!$A:$K,11,FALSE)</f>
        <v>36</v>
      </c>
      <c r="Q1525" t="str">
        <f>VLOOKUP($A1525,'Customer Names'!$A:$E,4,FALSE)</f>
        <v xml:space="preserve"> Andrew</v>
      </c>
    </row>
    <row r="1526" spans="1:17" x14ac:dyDescent="0.25">
      <c r="A1526" s="26" t="s">
        <v>846</v>
      </c>
      <c r="B1526" s="47">
        <f>VLOOKUP($A1526,'Medical Examinations'!$A:$J,2,FALSE)</f>
        <v>15.6</v>
      </c>
      <c r="C1526" s="47">
        <f>VLOOKUP($A1526,'Medical Examinations'!$A:$J,3,FALSE)</f>
        <v>8.6</v>
      </c>
      <c r="D1526" s="26" t="str">
        <f>VLOOKUP($A1526,'Medical Examinations'!$A:$J,4,FALSE)</f>
        <v>No</v>
      </c>
      <c r="E1526" s="26" t="str">
        <f>VLOOKUP($A1526,'Medical Examinations'!$A:$J,5,FALSE)</f>
        <v>No</v>
      </c>
      <c r="F1526" s="26" t="str">
        <f>VLOOKUP($A1526,'Medical Examinations'!$A:$J,6,FALSE)</f>
        <v>No</v>
      </c>
      <c r="G1526" s="26">
        <f>VLOOKUP($A1526,'Medical Examinations'!$A:$J,7,FALSE)</f>
        <v>0</v>
      </c>
      <c r="H1526" s="26" t="str">
        <f>VLOOKUP($A1526,'Medical Examinations'!$A:$J,8,FALSE)</f>
        <v>No</v>
      </c>
      <c r="I1526" s="26" t="str">
        <f>VLOOKUP($A1526,'Medical Examinations'!$A:$J,9,FALSE)</f>
        <v>Underweight</v>
      </c>
      <c r="J1526" s="26" t="str">
        <f>VLOOKUP($A1526,'Medical Examinations'!$A:$J,10,FALSE)</f>
        <v>Diabetes</v>
      </c>
      <c r="K1526">
        <f>VLOOKUP($A1526,'Hospitalisation Details'!$A:$K,6,FALSE)</f>
        <v>6738.84</v>
      </c>
      <c r="L1526" t="str">
        <f>VLOOKUP($A1526,'Hospitalisation Details'!$A:$K,7,FALSE)</f>
        <v>tier - 3</v>
      </c>
      <c r="M1526" t="str">
        <f>VLOOKUP($A1526,'Hospitalisation Details'!$A:$K,8,FALSE)</f>
        <v>tier - 1</v>
      </c>
      <c r="N1526" t="str">
        <f>VLOOKUP($A1526,'Hospitalisation Details'!$A:$K,9,FALSE)</f>
        <v>R1012</v>
      </c>
      <c r="O1526">
        <f>VLOOKUP($A1526,'Hospitalisation Details'!$A:$K,10,FALSE)</f>
        <v>25037</v>
      </c>
      <c r="P1526">
        <f>VLOOKUP($A1526,'Hospitalisation Details'!$A:$K,11,FALSE)</f>
        <v>54</v>
      </c>
      <c r="Q1526" t="str">
        <f>VLOOKUP($A1526,'Customer Names'!$A:$E,4,FALSE)</f>
        <v xml:space="preserve"> Jason A.</v>
      </c>
    </row>
    <row r="1527" spans="1:17" x14ac:dyDescent="0.25">
      <c r="A1527" s="23" t="s">
        <v>845</v>
      </c>
      <c r="B1527" s="48">
        <f>VLOOKUP($A1527,'Medical Examinations'!$A:$J,2,FALSE)</f>
        <v>21.99</v>
      </c>
      <c r="C1527" s="48">
        <f>VLOOKUP($A1527,'Medical Examinations'!$A:$J,3,FALSE)</f>
        <v>11.17</v>
      </c>
      <c r="D1527" s="23" t="str">
        <f>VLOOKUP($A1527,'Medical Examinations'!$A:$J,4,FALSE)</f>
        <v>No</v>
      </c>
      <c r="E1527" s="23" t="str">
        <f>VLOOKUP($A1527,'Medical Examinations'!$A:$J,5,FALSE)</f>
        <v>No</v>
      </c>
      <c r="F1527" s="23" t="str">
        <f>VLOOKUP($A1527,'Medical Examinations'!$A:$J,6,FALSE)</f>
        <v>No</v>
      </c>
      <c r="G1527" s="23">
        <f>VLOOKUP($A1527,'Medical Examinations'!$A:$J,7,FALSE)</f>
        <v>0</v>
      </c>
      <c r="H1527" s="23" t="str">
        <f>VLOOKUP($A1527,'Medical Examinations'!$A:$J,8,FALSE)</f>
        <v>No</v>
      </c>
      <c r="I1527" s="23" t="str">
        <f>VLOOKUP($A1527,'Medical Examinations'!$A:$J,9,FALSE)</f>
        <v>Normal Weight</v>
      </c>
      <c r="J1527" s="23" t="str">
        <f>VLOOKUP($A1527,'Medical Examinations'!$A:$J,10,FALSE)</f>
        <v>Diabetes</v>
      </c>
      <c r="K1527">
        <f>VLOOKUP($A1527,'Hospitalisation Details'!$A:$K,6,FALSE)</f>
        <v>6737.98</v>
      </c>
      <c r="L1527" t="str">
        <f>VLOOKUP($A1527,'Hospitalisation Details'!$A:$K,7,FALSE)</f>
        <v>tier - 2</v>
      </c>
      <c r="M1527" t="str">
        <f>VLOOKUP($A1527,'Hospitalisation Details'!$A:$K,8,FALSE)</f>
        <v>tier - 3</v>
      </c>
      <c r="N1527" t="str">
        <f>VLOOKUP($A1527,'Hospitalisation Details'!$A:$K,9,FALSE)</f>
        <v>R1013</v>
      </c>
      <c r="O1527">
        <f>VLOOKUP($A1527,'Hospitalisation Details'!$A:$K,10,FALSE)</f>
        <v>28784</v>
      </c>
      <c r="P1527">
        <f>VLOOKUP($A1527,'Hospitalisation Details'!$A:$K,11,FALSE)</f>
        <v>44</v>
      </c>
      <c r="Q1527" t="str">
        <f>VLOOKUP($A1527,'Customer Names'!$A:$E,4,FALSE)</f>
        <v xml:space="preserve"> Rachel</v>
      </c>
    </row>
    <row r="1528" spans="1:17" x14ac:dyDescent="0.25">
      <c r="A1528" s="26" t="s">
        <v>844</v>
      </c>
      <c r="B1528" s="47">
        <f>VLOOKUP($A1528,'Medical Examinations'!$A:$J,2,FALSE)</f>
        <v>34.85</v>
      </c>
      <c r="C1528" s="47">
        <f>VLOOKUP($A1528,'Medical Examinations'!$A:$J,3,FALSE)</f>
        <v>5.75</v>
      </c>
      <c r="D1528" s="26" t="str">
        <f>VLOOKUP($A1528,'Medical Examinations'!$A:$J,4,FALSE)</f>
        <v>No</v>
      </c>
      <c r="E1528" s="26" t="str">
        <f>VLOOKUP($A1528,'Medical Examinations'!$A:$J,5,FALSE)</f>
        <v>No</v>
      </c>
      <c r="F1528" s="26" t="str">
        <f>VLOOKUP($A1528,'Medical Examinations'!$A:$J,6,FALSE)</f>
        <v>No</v>
      </c>
      <c r="G1528" s="26">
        <f>VLOOKUP($A1528,'Medical Examinations'!$A:$J,7,FALSE)</f>
        <v>0</v>
      </c>
      <c r="H1528" s="26" t="str">
        <f>VLOOKUP($A1528,'Medical Examinations'!$A:$J,8,FALSE)</f>
        <v>No</v>
      </c>
      <c r="I1528" s="26" t="str">
        <f>VLOOKUP($A1528,'Medical Examinations'!$A:$J,9,FALSE)</f>
        <v>Obesity</v>
      </c>
      <c r="J1528" s="26" t="str">
        <f>VLOOKUP($A1528,'Medical Examinations'!$A:$J,10,FALSE)</f>
        <v>Prediabetes</v>
      </c>
      <c r="K1528">
        <f>VLOOKUP($A1528,'Hospitalisation Details'!$A:$K,6,FALSE)</f>
        <v>6721.37</v>
      </c>
      <c r="L1528" t="str">
        <f>VLOOKUP($A1528,'Hospitalisation Details'!$A:$K,7,FALSE)</f>
        <v>tier - 2</v>
      </c>
      <c r="M1528" t="str">
        <f>VLOOKUP($A1528,'Hospitalisation Details'!$A:$K,8,FALSE)</f>
        <v>tier - 1</v>
      </c>
      <c r="N1528" t="str">
        <f>VLOOKUP($A1528,'Hospitalisation Details'!$A:$K,9,FALSE)</f>
        <v>R1012</v>
      </c>
      <c r="O1528">
        <f>VLOOKUP($A1528,'Hospitalisation Details'!$A:$K,10,FALSE)</f>
        <v>34498</v>
      </c>
      <c r="P1528">
        <f>VLOOKUP($A1528,'Hospitalisation Details'!$A:$K,11,FALSE)</f>
        <v>28</v>
      </c>
      <c r="Q1528" t="str">
        <f>VLOOKUP($A1528,'Customer Names'!$A:$E,4,FALSE)</f>
        <v xml:space="preserve"> Susan</v>
      </c>
    </row>
    <row r="1529" spans="1:17" x14ac:dyDescent="0.25">
      <c r="A1529" s="23" t="s">
        <v>843</v>
      </c>
      <c r="B1529" s="48">
        <f>VLOOKUP($A1529,'Medical Examinations'!$A:$J,2,FALSE)</f>
        <v>24.51</v>
      </c>
      <c r="C1529" s="48">
        <f>VLOOKUP($A1529,'Medical Examinations'!$A:$J,3,FALSE)</f>
        <v>4.83</v>
      </c>
      <c r="D1529" s="23" t="str">
        <f>VLOOKUP($A1529,'Medical Examinations'!$A:$J,4,FALSE)</f>
        <v>yes</v>
      </c>
      <c r="E1529" s="23" t="str">
        <f>VLOOKUP($A1529,'Medical Examinations'!$A:$J,5,FALSE)</f>
        <v>No</v>
      </c>
      <c r="F1529" s="23" t="str">
        <f>VLOOKUP($A1529,'Medical Examinations'!$A:$J,6,FALSE)</f>
        <v>Yes</v>
      </c>
      <c r="G1529" s="23">
        <f>VLOOKUP($A1529,'Medical Examinations'!$A:$J,7,FALSE)</f>
        <v>1</v>
      </c>
      <c r="H1529" s="23" t="str">
        <f>VLOOKUP($A1529,'Medical Examinations'!$A:$J,8,FALSE)</f>
        <v>No</v>
      </c>
      <c r="I1529" s="23" t="str">
        <f>VLOOKUP($A1529,'Medical Examinations'!$A:$J,9,FALSE)</f>
        <v>Normal Weight</v>
      </c>
      <c r="J1529" s="23" t="str">
        <f>VLOOKUP($A1529,'Medical Examinations'!$A:$J,10,FALSE)</f>
        <v>Normal</v>
      </c>
      <c r="K1529">
        <f>VLOOKUP($A1529,'Hospitalisation Details'!$A:$K,6,FALSE)</f>
        <v>6710.19</v>
      </c>
      <c r="L1529" t="str">
        <f>VLOOKUP($A1529,'Hospitalisation Details'!$A:$K,7,FALSE)</f>
        <v>tier - 3</v>
      </c>
      <c r="M1529" t="str">
        <f>VLOOKUP($A1529,'Hospitalisation Details'!$A:$K,8,FALSE)</f>
        <v>tier - 3</v>
      </c>
      <c r="N1529" t="str">
        <f>VLOOKUP($A1529,'Hospitalisation Details'!$A:$K,9,FALSE)</f>
        <v>R1012</v>
      </c>
      <c r="O1529">
        <f>VLOOKUP($A1529,'Hospitalisation Details'!$A:$K,10,FALSE)</f>
        <v>30479</v>
      </c>
      <c r="P1529">
        <f>VLOOKUP($A1529,'Hospitalisation Details'!$A:$K,11,FALSE)</f>
        <v>39</v>
      </c>
      <c r="Q1529" t="str">
        <f>VLOOKUP($A1529,'Customer Names'!$A:$E,4,FALSE)</f>
        <v xml:space="preserve"> Cameron M.</v>
      </c>
    </row>
    <row r="1530" spans="1:17" x14ac:dyDescent="0.25">
      <c r="A1530" s="26" t="s">
        <v>842</v>
      </c>
      <c r="B1530" s="47">
        <f>VLOOKUP($A1530,'Medical Examinations'!$A:$J,2,FALSE)</f>
        <v>19.399999999999999</v>
      </c>
      <c r="C1530" s="47">
        <f>VLOOKUP($A1530,'Medical Examinations'!$A:$J,3,FALSE)</f>
        <v>11.93</v>
      </c>
      <c r="D1530" s="26" t="str">
        <f>VLOOKUP($A1530,'Medical Examinations'!$A:$J,4,FALSE)</f>
        <v>No</v>
      </c>
      <c r="E1530" s="26" t="str">
        <f>VLOOKUP($A1530,'Medical Examinations'!$A:$J,5,FALSE)</f>
        <v>No</v>
      </c>
      <c r="F1530" s="26" t="str">
        <f>VLOOKUP($A1530,'Medical Examinations'!$A:$J,6,FALSE)</f>
        <v>No</v>
      </c>
      <c r="G1530" s="26">
        <f>VLOOKUP($A1530,'Medical Examinations'!$A:$J,7,FALSE)</f>
        <v>0</v>
      </c>
      <c r="H1530" s="26" t="str">
        <f>VLOOKUP($A1530,'Medical Examinations'!$A:$J,8,FALSE)</f>
        <v>No</v>
      </c>
      <c r="I1530" s="26" t="str">
        <f>VLOOKUP($A1530,'Medical Examinations'!$A:$J,9,FALSE)</f>
        <v>Normal Weight</v>
      </c>
      <c r="J1530" s="26" t="str">
        <f>VLOOKUP($A1530,'Medical Examinations'!$A:$J,10,FALSE)</f>
        <v>Diabetes</v>
      </c>
      <c r="K1530">
        <f>VLOOKUP($A1530,'Hospitalisation Details'!$A:$K,6,FALSE)</f>
        <v>6706.47</v>
      </c>
      <c r="L1530" t="str">
        <f>VLOOKUP($A1530,'Hospitalisation Details'!$A:$K,7,FALSE)</f>
        <v>tier - 2</v>
      </c>
      <c r="M1530" t="str">
        <f>VLOOKUP($A1530,'Hospitalisation Details'!$A:$K,8,FALSE)</f>
        <v>tier - 1</v>
      </c>
      <c r="N1530" t="str">
        <f>VLOOKUP($A1530,'Hospitalisation Details'!$A:$K,9,FALSE)</f>
        <v>R1013</v>
      </c>
      <c r="O1530">
        <f>VLOOKUP($A1530,'Hospitalisation Details'!$A:$K,10,FALSE)</f>
        <v>26279</v>
      </c>
      <c r="P1530">
        <f>VLOOKUP($A1530,'Hospitalisation Details'!$A:$K,11,FALSE)</f>
        <v>51</v>
      </c>
      <c r="Q1530" t="str">
        <f>VLOOKUP($A1530,'Customer Names'!$A:$E,4,FALSE)</f>
        <v xml:space="preserve"> Claudia A.</v>
      </c>
    </row>
    <row r="1531" spans="1:17" x14ac:dyDescent="0.25">
      <c r="A1531" s="23" t="s">
        <v>841</v>
      </c>
      <c r="B1531" s="48">
        <f>VLOOKUP($A1531,'Medical Examinations'!$A:$J,2,FALSE)</f>
        <v>15.1</v>
      </c>
      <c r="C1531" s="48">
        <f>VLOOKUP($A1531,'Medical Examinations'!$A:$J,3,FALSE)</f>
        <v>8.41</v>
      </c>
      <c r="D1531" s="23" t="str">
        <f>VLOOKUP($A1531,'Medical Examinations'!$A:$J,4,FALSE)</f>
        <v>No</v>
      </c>
      <c r="E1531" s="23" t="str">
        <f>VLOOKUP($A1531,'Medical Examinations'!$A:$J,5,FALSE)</f>
        <v>No</v>
      </c>
      <c r="F1531" s="23" t="str">
        <f>VLOOKUP($A1531,'Medical Examinations'!$A:$J,6,FALSE)</f>
        <v>No</v>
      </c>
      <c r="G1531" s="23">
        <f>VLOOKUP($A1531,'Medical Examinations'!$A:$J,7,FALSE)</f>
        <v>0</v>
      </c>
      <c r="H1531" s="23" t="str">
        <f>VLOOKUP($A1531,'Medical Examinations'!$A:$J,8,FALSE)</f>
        <v>No</v>
      </c>
      <c r="I1531" s="23" t="str">
        <f>VLOOKUP($A1531,'Medical Examinations'!$A:$J,9,FALSE)</f>
        <v>Underweight</v>
      </c>
      <c r="J1531" s="23" t="str">
        <f>VLOOKUP($A1531,'Medical Examinations'!$A:$J,10,FALSE)</f>
        <v>Diabetes</v>
      </c>
      <c r="K1531">
        <f>VLOOKUP($A1531,'Hospitalisation Details'!$A:$K,6,FALSE)</f>
        <v>6700.56</v>
      </c>
      <c r="L1531" t="str">
        <f>VLOOKUP($A1531,'Hospitalisation Details'!$A:$K,7,FALSE)</f>
        <v>tier - 3</v>
      </c>
      <c r="M1531" t="str">
        <f>VLOOKUP($A1531,'Hospitalisation Details'!$A:$K,8,FALSE)</f>
        <v>tier - 1</v>
      </c>
      <c r="N1531" t="str">
        <f>VLOOKUP($A1531,'Hospitalisation Details'!$A:$K,9,FALSE)</f>
        <v>R1012</v>
      </c>
      <c r="O1531">
        <f>VLOOKUP($A1531,'Hospitalisation Details'!$A:$K,10,FALSE)</f>
        <v>25032</v>
      </c>
      <c r="P1531">
        <f>VLOOKUP($A1531,'Hospitalisation Details'!$A:$K,11,FALSE)</f>
        <v>54</v>
      </c>
      <c r="Q1531" t="str">
        <f>VLOOKUP($A1531,'Customer Names'!$A:$E,4,FALSE)</f>
        <v xml:space="preserve"> Kate</v>
      </c>
    </row>
    <row r="1532" spans="1:17" x14ac:dyDescent="0.25">
      <c r="A1532" s="26" t="s">
        <v>840</v>
      </c>
      <c r="B1532" s="47">
        <f>VLOOKUP($A1532,'Medical Examinations'!$A:$J,2,FALSE)</f>
        <v>23.37</v>
      </c>
      <c r="C1532" s="47">
        <f>VLOOKUP($A1532,'Medical Examinations'!$A:$J,3,FALSE)</f>
        <v>5.59</v>
      </c>
      <c r="D1532" s="26" t="str">
        <f>VLOOKUP($A1532,'Medical Examinations'!$A:$J,4,FALSE)</f>
        <v>yes</v>
      </c>
      <c r="E1532" s="26" t="str">
        <f>VLOOKUP($A1532,'Medical Examinations'!$A:$J,5,FALSE)</f>
        <v>No</v>
      </c>
      <c r="F1532" s="26" t="str">
        <f>VLOOKUP($A1532,'Medical Examinations'!$A:$J,6,FALSE)</f>
        <v>No</v>
      </c>
      <c r="G1532" s="26">
        <f>VLOOKUP($A1532,'Medical Examinations'!$A:$J,7,FALSE)</f>
        <v>0</v>
      </c>
      <c r="H1532" s="26" t="str">
        <f>VLOOKUP($A1532,'Medical Examinations'!$A:$J,8,FALSE)</f>
        <v>No</v>
      </c>
      <c r="I1532" s="26" t="str">
        <f>VLOOKUP($A1532,'Medical Examinations'!$A:$J,9,FALSE)</f>
        <v>Normal Weight</v>
      </c>
      <c r="J1532" s="26" t="str">
        <f>VLOOKUP($A1532,'Medical Examinations'!$A:$J,10,FALSE)</f>
        <v>Normal</v>
      </c>
      <c r="K1532">
        <f>VLOOKUP($A1532,'Hospitalisation Details'!$A:$K,6,FALSE)</f>
        <v>6686.43</v>
      </c>
      <c r="L1532" t="str">
        <f>VLOOKUP($A1532,'Hospitalisation Details'!$A:$K,7,FALSE)</f>
        <v>tier - 2</v>
      </c>
      <c r="M1532" t="str">
        <f>VLOOKUP($A1532,'Hospitalisation Details'!$A:$K,8,FALSE)</f>
        <v>tier - 3</v>
      </c>
      <c r="N1532" t="str">
        <f>VLOOKUP($A1532,'Hospitalisation Details'!$A:$K,9,FALSE)</f>
        <v>R1012</v>
      </c>
      <c r="O1532">
        <f>VLOOKUP($A1532,'Hospitalisation Details'!$A:$K,10,FALSE)</f>
        <v>31237</v>
      </c>
      <c r="P1532">
        <f>VLOOKUP($A1532,'Hospitalisation Details'!$A:$K,11,FALSE)</f>
        <v>37</v>
      </c>
      <c r="Q1532" t="str">
        <f>VLOOKUP($A1532,'Customer Names'!$A:$E,4,FALSE)</f>
        <v xml:space="preserve"> Nicole M.</v>
      </c>
    </row>
    <row r="1533" spans="1:17" x14ac:dyDescent="0.25">
      <c r="A1533" s="23" t="s">
        <v>839</v>
      </c>
      <c r="B1533" s="48">
        <f>VLOOKUP($A1533,'Medical Examinations'!$A:$J,2,FALSE)</f>
        <v>42.4</v>
      </c>
      <c r="C1533" s="48">
        <f>VLOOKUP($A1533,'Medical Examinations'!$A:$J,3,FALSE)</f>
        <v>4.0599999999999996</v>
      </c>
      <c r="D1533" s="23" t="str">
        <f>VLOOKUP($A1533,'Medical Examinations'!$A:$J,4,FALSE)</f>
        <v>No</v>
      </c>
      <c r="E1533" s="23" t="str">
        <f>VLOOKUP($A1533,'Medical Examinations'!$A:$J,5,FALSE)</f>
        <v>No</v>
      </c>
      <c r="F1533" s="23" t="str">
        <f>VLOOKUP($A1533,'Medical Examinations'!$A:$J,6,FALSE)</f>
        <v>No</v>
      </c>
      <c r="G1533" s="23">
        <f>VLOOKUP($A1533,'Medical Examinations'!$A:$J,7,FALSE)</f>
        <v>0</v>
      </c>
      <c r="H1533" s="23" t="str">
        <f>VLOOKUP($A1533,'Medical Examinations'!$A:$J,8,FALSE)</f>
        <v>No</v>
      </c>
      <c r="I1533" s="23" t="str">
        <f>VLOOKUP($A1533,'Medical Examinations'!$A:$J,9,FALSE)</f>
        <v>Obesity</v>
      </c>
      <c r="J1533" s="23" t="str">
        <f>VLOOKUP($A1533,'Medical Examinations'!$A:$J,10,FALSE)</f>
        <v>Normal</v>
      </c>
      <c r="K1533">
        <f>VLOOKUP($A1533,'Hospitalisation Details'!$A:$K,6,FALSE)</f>
        <v>6666.24</v>
      </c>
      <c r="L1533" t="str">
        <f>VLOOKUP($A1533,'Hospitalisation Details'!$A:$K,7,FALSE)</f>
        <v>tier - 3</v>
      </c>
      <c r="M1533" t="str">
        <f>VLOOKUP($A1533,'Hospitalisation Details'!$A:$K,8,FALSE)</f>
        <v>tier - 1</v>
      </c>
      <c r="N1533" t="str">
        <f>VLOOKUP($A1533,'Hospitalisation Details'!$A:$K,9,FALSE)</f>
        <v>R1011</v>
      </c>
      <c r="O1533">
        <f>VLOOKUP($A1533,'Hospitalisation Details'!$A:$K,10,FALSE)</f>
        <v>32801</v>
      </c>
      <c r="P1533">
        <f>VLOOKUP($A1533,'Hospitalisation Details'!$A:$K,11,FALSE)</f>
        <v>33</v>
      </c>
      <c r="Q1533" t="str">
        <f>VLOOKUP($A1533,'Customer Names'!$A:$E,4,FALSE)</f>
        <v xml:space="preserve"> Jack</v>
      </c>
    </row>
    <row r="1534" spans="1:17" x14ac:dyDescent="0.25">
      <c r="A1534" s="26" t="s">
        <v>838</v>
      </c>
      <c r="B1534" s="47">
        <f>VLOOKUP($A1534,'Medical Examinations'!$A:$J,2,FALSE)</f>
        <v>28.405000000000001</v>
      </c>
      <c r="C1534" s="47">
        <f>VLOOKUP($A1534,'Medical Examinations'!$A:$J,3,FALSE)</f>
        <v>7.02</v>
      </c>
      <c r="D1534" s="26" t="str">
        <f>VLOOKUP($A1534,'Medical Examinations'!$A:$J,4,FALSE)</f>
        <v>yes</v>
      </c>
      <c r="E1534" s="26" t="str">
        <f>VLOOKUP($A1534,'Medical Examinations'!$A:$J,5,FALSE)</f>
        <v>No</v>
      </c>
      <c r="F1534" s="26" t="str">
        <f>VLOOKUP($A1534,'Medical Examinations'!$A:$J,6,FALSE)</f>
        <v>No</v>
      </c>
      <c r="G1534" s="26">
        <f>VLOOKUP($A1534,'Medical Examinations'!$A:$J,7,FALSE)</f>
        <v>0</v>
      </c>
      <c r="H1534" s="26" t="str">
        <f>VLOOKUP($A1534,'Medical Examinations'!$A:$J,8,FALSE)</f>
        <v>No</v>
      </c>
      <c r="I1534" s="26" t="str">
        <f>VLOOKUP($A1534,'Medical Examinations'!$A:$J,9,FALSE)</f>
        <v>Overweight</v>
      </c>
      <c r="J1534" s="26" t="str">
        <f>VLOOKUP($A1534,'Medical Examinations'!$A:$J,10,FALSE)</f>
        <v>Diabetes</v>
      </c>
      <c r="K1534">
        <f>VLOOKUP($A1534,'Hospitalisation Details'!$A:$K,6,FALSE)</f>
        <v>6664.69</v>
      </c>
      <c r="L1534" t="str">
        <f>VLOOKUP($A1534,'Hospitalisation Details'!$A:$K,7,FALSE)</f>
        <v>tier - 3</v>
      </c>
      <c r="M1534" t="str">
        <f>VLOOKUP($A1534,'Hospitalisation Details'!$A:$K,8,FALSE)</f>
        <v>tier - 1</v>
      </c>
      <c r="N1534" t="str">
        <f>VLOOKUP($A1534,'Hospitalisation Details'!$A:$K,9,FALSE)</f>
        <v>R1012</v>
      </c>
      <c r="O1534">
        <f>VLOOKUP($A1534,'Hospitalisation Details'!$A:$K,10,FALSE)</f>
        <v>29846</v>
      </c>
      <c r="P1534">
        <f>VLOOKUP($A1534,'Hospitalisation Details'!$A:$K,11,FALSE)</f>
        <v>41</v>
      </c>
      <c r="Q1534" t="str">
        <f>VLOOKUP($A1534,'Customer Names'!$A:$E,4,FALSE)</f>
        <v xml:space="preserve"> Gregory</v>
      </c>
    </row>
    <row r="1535" spans="1:17" x14ac:dyDescent="0.25">
      <c r="A1535" s="23" t="s">
        <v>837</v>
      </c>
      <c r="B1535" s="48">
        <f>VLOOKUP($A1535,'Medical Examinations'!$A:$J,2,FALSE)</f>
        <v>23.4</v>
      </c>
      <c r="C1535" s="48">
        <f>VLOOKUP($A1535,'Medical Examinations'!$A:$J,3,FALSE)</f>
        <v>4.47</v>
      </c>
      <c r="D1535" s="23" t="str">
        <f>VLOOKUP($A1535,'Medical Examinations'!$A:$J,4,FALSE)</f>
        <v>No</v>
      </c>
      <c r="E1535" s="23" t="str">
        <f>VLOOKUP($A1535,'Medical Examinations'!$A:$J,5,FALSE)</f>
        <v>No</v>
      </c>
      <c r="F1535" s="23" t="str">
        <f>VLOOKUP($A1535,'Medical Examinations'!$A:$J,6,FALSE)</f>
        <v>No</v>
      </c>
      <c r="G1535" s="23">
        <f>VLOOKUP($A1535,'Medical Examinations'!$A:$J,7,FALSE)</f>
        <v>0</v>
      </c>
      <c r="H1535" s="23" t="str">
        <f>VLOOKUP($A1535,'Medical Examinations'!$A:$J,8,FALSE)</f>
        <v>No</v>
      </c>
      <c r="I1535" s="23" t="str">
        <f>VLOOKUP($A1535,'Medical Examinations'!$A:$J,9,FALSE)</f>
        <v>Normal Weight</v>
      </c>
      <c r="J1535" s="23" t="str">
        <f>VLOOKUP($A1535,'Medical Examinations'!$A:$J,10,FALSE)</f>
        <v>Normal</v>
      </c>
      <c r="K1535">
        <f>VLOOKUP($A1535,'Hospitalisation Details'!$A:$K,6,FALSE)</f>
        <v>6664.32</v>
      </c>
      <c r="L1535" t="str">
        <f>VLOOKUP($A1535,'Hospitalisation Details'!$A:$K,7,FALSE)</f>
        <v>tier - 2</v>
      </c>
      <c r="M1535" t="str">
        <f>VLOOKUP($A1535,'Hospitalisation Details'!$A:$K,8,FALSE)</f>
        <v>tier - 2</v>
      </c>
      <c r="N1535" t="str">
        <f>VLOOKUP($A1535,'Hospitalisation Details'!$A:$K,9,FALSE)</f>
        <v>R1013</v>
      </c>
      <c r="O1535">
        <f>VLOOKUP($A1535,'Hospitalisation Details'!$A:$K,10,FALSE)</f>
        <v>30221</v>
      </c>
      <c r="P1535">
        <f>VLOOKUP($A1535,'Hospitalisation Details'!$A:$K,11,FALSE)</f>
        <v>40</v>
      </c>
      <c r="Q1535" t="str">
        <f>VLOOKUP($A1535,'Customer Names'!$A:$E,4,FALSE)</f>
        <v xml:space="preserve"> Rebecca</v>
      </c>
    </row>
    <row r="1536" spans="1:17" x14ac:dyDescent="0.25">
      <c r="A1536" s="26" t="s">
        <v>836</v>
      </c>
      <c r="B1536" s="47">
        <f>VLOOKUP($A1536,'Medical Examinations'!$A:$J,2,FALSE)</f>
        <v>33.44</v>
      </c>
      <c r="C1536" s="47">
        <f>VLOOKUP($A1536,'Medical Examinations'!$A:$J,3,FALSE)</f>
        <v>4.54</v>
      </c>
      <c r="D1536" s="26" t="str">
        <f>VLOOKUP($A1536,'Medical Examinations'!$A:$J,4,FALSE)</f>
        <v>No</v>
      </c>
      <c r="E1536" s="26" t="str">
        <f>VLOOKUP($A1536,'Medical Examinations'!$A:$J,5,FALSE)</f>
        <v>No</v>
      </c>
      <c r="F1536" s="26" t="str">
        <f>VLOOKUP($A1536,'Medical Examinations'!$A:$J,6,FALSE)</f>
        <v>No</v>
      </c>
      <c r="G1536" s="26">
        <f>VLOOKUP($A1536,'Medical Examinations'!$A:$J,7,FALSE)</f>
        <v>0</v>
      </c>
      <c r="H1536" s="26" t="str">
        <f>VLOOKUP($A1536,'Medical Examinations'!$A:$J,8,FALSE)</f>
        <v>No</v>
      </c>
      <c r="I1536" s="26" t="str">
        <f>VLOOKUP($A1536,'Medical Examinations'!$A:$J,9,FALSE)</f>
        <v>Obesity</v>
      </c>
      <c r="J1536" s="26" t="str">
        <f>VLOOKUP($A1536,'Medical Examinations'!$A:$J,10,FALSE)</f>
        <v>Normal</v>
      </c>
      <c r="K1536">
        <f>VLOOKUP($A1536,'Hospitalisation Details'!$A:$K,6,FALSE)</f>
        <v>6653.79</v>
      </c>
      <c r="L1536" t="str">
        <f>VLOOKUP($A1536,'Hospitalisation Details'!$A:$K,7,FALSE)</f>
        <v>tier - 2</v>
      </c>
      <c r="M1536" t="str">
        <f>VLOOKUP($A1536,'Hospitalisation Details'!$A:$K,8,FALSE)</f>
        <v>tier - 1</v>
      </c>
      <c r="N1536" t="str">
        <f>VLOOKUP($A1536,'Hospitalisation Details'!$A:$K,9,FALSE)</f>
        <v>R1013</v>
      </c>
      <c r="O1536">
        <f>VLOOKUP($A1536,'Hospitalisation Details'!$A:$K,10,FALSE)</f>
        <v>32831</v>
      </c>
      <c r="P1536">
        <f>VLOOKUP($A1536,'Hospitalisation Details'!$A:$K,11,FALSE)</f>
        <v>33</v>
      </c>
      <c r="Q1536" t="str">
        <f>VLOOKUP($A1536,'Customer Names'!$A:$E,4,FALSE)</f>
        <v xml:space="preserve"> Adam</v>
      </c>
    </row>
    <row r="1537" spans="1:17" x14ac:dyDescent="0.25">
      <c r="A1537" s="23" t="s">
        <v>835</v>
      </c>
      <c r="B1537" s="48">
        <f>VLOOKUP($A1537,'Medical Examinations'!$A:$J,2,FALSE)</f>
        <v>21.12</v>
      </c>
      <c r="C1537" s="48">
        <f>VLOOKUP($A1537,'Medical Examinations'!$A:$J,3,FALSE)</f>
        <v>4.99</v>
      </c>
      <c r="D1537" s="23" t="str">
        <f>VLOOKUP($A1537,'Medical Examinations'!$A:$J,4,FALSE)</f>
        <v>No</v>
      </c>
      <c r="E1537" s="23" t="str">
        <f>VLOOKUP($A1537,'Medical Examinations'!$A:$J,5,FALSE)</f>
        <v>No</v>
      </c>
      <c r="F1537" s="23" t="str">
        <f>VLOOKUP($A1537,'Medical Examinations'!$A:$J,6,FALSE)</f>
        <v>No</v>
      </c>
      <c r="G1537" s="23">
        <f>VLOOKUP($A1537,'Medical Examinations'!$A:$J,7,FALSE)</f>
        <v>1</v>
      </c>
      <c r="H1537" s="23" t="str">
        <f>VLOOKUP($A1537,'Medical Examinations'!$A:$J,8,FALSE)</f>
        <v>No</v>
      </c>
      <c r="I1537" s="23" t="str">
        <f>VLOOKUP($A1537,'Medical Examinations'!$A:$J,9,FALSE)</f>
        <v>Normal Weight</v>
      </c>
      <c r="J1537" s="23" t="str">
        <f>VLOOKUP($A1537,'Medical Examinations'!$A:$J,10,FALSE)</f>
        <v>Normal</v>
      </c>
      <c r="K1537">
        <f>VLOOKUP($A1537,'Hospitalisation Details'!$A:$K,6,FALSE)</f>
        <v>6652.53</v>
      </c>
      <c r="L1537" t="str">
        <f>VLOOKUP($A1537,'Hospitalisation Details'!$A:$K,7,FALSE)</f>
        <v>tier - 3</v>
      </c>
      <c r="M1537" t="str">
        <f>VLOOKUP($A1537,'Hospitalisation Details'!$A:$K,8,FALSE)</f>
        <v>tier - 2</v>
      </c>
      <c r="N1537" t="str">
        <f>VLOOKUP($A1537,'Hospitalisation Details'!$A:$K,9,FALSE)</f>
        <v>R1013</v>
      </c>
      <c r="O1537">
        <f>VLOOKUP($A1537,'Hospitalisation Details'!$A:$K,10,FALSE)</f>
        <v>30864</v>
      </c>
      <c r="P1537">
        <f>VLOOKUP($A1537,'Hospitalisation Details'!$A:$K,11,FALSE)</f>
        <v>38</v>
      </c>
      <c r="Q1537" t="str">
        <f>VLOOKUP($A1537,'Customer Names'!$A:$E,4,FALSE)</f>
        <v xml:space="preserve"> Ryan</v>
      </c>
    </row>
    <row r="1538" spans="1:17" x14ac:dyDescent="0.25">
      <c r="A1538" s="26" t="s">
        <v>834</v>
      </c>
      <c r="B1538" s="47">
        <f>VLOOKUP($A1538,'Medical Examinations'!$A:$J,2,FALSE)</f>
        <v>18.48</v>
      </c>
      <c r="C1538" s="47">
        <f>VLOOKUP($A1538,'Medical Examinations'!$A:$J,3,FALSE)</f>
        <v>10.84</v>
      </c>
      <c r="D1538" s="26" t="str">
        <f>VLOOKUP($A1538,'Medical Examinations'!$A:$J,4,FALSE)</f>
        <v>yes</v>
      </c>
      <c r="E1538" s="26" t="str">
        <f>VLOOKUP($A1538,'Medical Examinations'!$A:$J,5,FALSE)</f>
        <v>No</v>
      </c>
      <c r="F1538" s="26" t="str">
        <f>VLOOKUP($A1538,'Medical Examinations'!$A:$J,6,FALSE)</f>
        <v>No</v>
      </c>
      <c r="G1538" s="26">
        <f>VLOOKUP($A1538,'Medical Examinations'!$A:$J,7,FALSE)</f>
        <v>2</v>
      </c>
      <c r="H1538" s="26" t="str">
        <f>VLOOKUP($A1538,'Medical Examinations'!$A:$J,8,FALSE)</f>
        <v>No</v>
      </c>
      <c r="I1538" s="26" t="str">
        <f>VLOOKUP($A1538,'Medical Examinations'!$A:$J,9,FALSE)</f>
        <v>Underweight</v>
      </c>
      <c r="J1538" s="26" t="str">
        <f>VLOOKUP($A1538,'Medical Examinations'!$A:$J,10,FALSE)</f>
        <v>Diabetes</v>
      </c>
      <c r="K1538">
        <f>VLOOKUP($A1538,'Hospitalisation Details'!$A:$K,6,FALSE)</f>
        <v>6651.26</v>
      </c>
      <c r="L1538" t="str">
        <f>VLOOKUP($A1538,'Hospitalisation Details'!$A:$K,7,FALSE)</f>
        <v>tier - 2</v>
      </c>
      <c r="M1538" t="str">
        <f>VLOOKUP($A1538,'Hospitalisation Details'!$A:$K,8,FALSE)</f>
        <v>tier - 3</v>
      </c>
      <c r="N1538" t="str">
        <f>VLOOKUP($A1538,'Hospitalisation Details'!$A:$K,9,FALSE)</f>
        <v>R1013</v>
      </c>
      <c r="O1538">
        <f>VLOOKUP($A1538,'Hospitalisation Details'!$A:$K,10,FALSE)</f>
        <v>25880</v>
      </c>
      <c r="P1538">
        <f>VLOOKUP($A1538,'Hospitalisation Details'!$A:$K,11,FALSE)</f>
        <v>52</v>
      </c>
      <c r="Q1538" t="str">
        <f>VLOOKUP($A1538,'Customer Names'!$A:$E,4,FALSE)</f>
        <v xml:space="preserve"> Jackie K.</v>
      </c>
    </row>
    <row r="1539" spans="1:17" x14ac:dyDescent="0.25">
      <c r="A1539" s="23" t="s">
        <v>833</v>
      </c>
      <c r="B1539" s="48">
        <f>VLOOKUP($A1539,'Medical Examinations'!$A:$J,2,FALSE)</f>
        <v>16.815000000000001</v>
      </c>
      <c r="C1539" s="48">
        <f>VLOOKUP($A1539,'Medical Examinations'!$A:$J,3,FALSE)</f>
        <v>5.63</v>
      </c>
      <c r="D1539" s="23" t="str">
        <f>VLOOKUP($A1539,'Medical Examinations'!$A:$J,4,FALSE)</f>
        <v>No</v>
      </c>
      <c r="E1539" s="23" t="str">
        <f>VLOOKUP($A1539,'Medical Examinations'!$A:$J,5,FALSE)</f>
        <v>No</v>
      </c>
      <c r="F1539" s="23" t="str">
        <f>VLOOKUP($A1539,'Medical Examinations'!$A:$J,6,FALSE)</f>
        <v>No</v>
      </c>
      <c r="G1539" s="23">
        <f>VLOOKUP($A1539,'Medical Examinations'!$A:$J,7,FALSE)</f>
        <v>1</v>
      </c>
      <c r="H1539" s="23" t="str">
        <f>VLOOKUP($A1539,'Medical Examinations'!$A:$J,8,FALSE)</f>
        <v>No</v>
      </c>
      <c r="I1539" s="23" t="str">
        <f>VLOOKUP($A1539,'Medical Examinations'!$A:$J,9,FALSE)</f>
        <v>Underweight</v>
      </c>
      <c r="J1539" s="23" t="str">
        <f>VLOOKUP($A1539,'Medical Examinations'!$A:$J,10,FALSE)</f>
        <v>Normal</v>
      </c>
      <c r="K1539">
        <f>VLOOKUP($A1539,'Hospitalisation Details'!$A:$K,6,FALSE)</f>
        <v>6640.54</v>
      </c>
      <c r="L1539" t="str">
        <f>VLOOKUP($A1539,'Hospitalisation Details'!$A:$K,7,FALSE)</f>
        <v>tier - 2</v>
      </c>
      <c r="M1539" t="str">
        <f>VLOOKUP($A1539,'Hospitalisation Details'!$A:$K,8,FALSE)</f>
        <v>tier - 3</v>
      </c>
      <c r="N1539" t="str">
        <f>VLOOKUP($A1539,'Hospitalisation Details'!$A:$K,9,FALSE)</f>
        <v>R1019</v>
      </c>
      <c r="O1539">
        <f>VLOOKUP($A1539,'Hospitalisation Details'!$A:$K,10,FALSE)</f>
        <v>31024</v>
      </c>
      <c r="P1539">
        <f>VLOOKUP($A1539,'Hospitalisation Details'!$A:$K,11,FALSE)</f>
        <v>38</v>
      </c>
      <c r="Q1539" t="str">
        <f>VLOOKUP($A1539,'Customer Names'!$A:$E,4,FALSE)</f>
        <v xml:space="preserve"> Chris</v>
      </c>
    </row>
    <row r="1540" spans="1:17" x14ac:dyDescent="0.25">
      <c r="A1540" s="26" t="s">
        <v>832</v>
      </c>
      <c r="B1540" s="47">
        <f>VLOOKUP($A1540,'Medical Examinations'!$A:$J,2,FALSE)</f>
        <v>26.72</v>
      </c>
      <c r="C1540" s="47">
        <f>VLOOKUP($A1540,'Medical Examinations'!$A:$J,3,FALSE)</f>
        <v>4.1399999999999997</v>
      </c>
      <c r="D1540" s="26" t="str">
        <f>VLOOKUP($A1540,'Medical Examinations'!$A:$J,4,FALSE)</f>
        <v>No</v>
      </c>
      <c r="E1540" s="26" t="str">
        <f>VLOOKUP($A1540,'Medical Examinations'!$A:$J,5,FALSE)</f>
        <v>No</v>
      </c>
      <c r="F1540" s="26" t="str">
        <f>VLOOKUP($A1540,'Medical Examinations'!$A:$J,6,FALSE)</f>
        <v>No</v>
      </c>
      <c r="G1540" s="26">
        <f>VLOOKUP($A1540,'Medical Examinations'!$A:$J,7,FALSE)</f>
        <v>0</v>
      </c>
      <c r="H1540" s="26" t="str">
        <f>VLOOKUP($A1540,'Medical Examinations'!$A:$J,8,FALSE)</f>
        <v>No</v>
      </c>
      <c r="I1540" s="26" t="str">
        <f>VLOOKUP($A1540,'Medical Examinations'!$A:$J,9,FALSE)</f>
        <v>Overweight</v>
      </c>
      <c r="J1540" s="26" t="str">
        <f>VLOOKUP($A1540,'Medical Examinations'!$A:$J,10,FALSE)</f>
        <v>Normal</v>
      </c>
      <c r="K1540">
        <f>VLOOKUP($A1540,'Hospitalisation Details'!$A:$K,6,FALSE)</f>
        <v>6639.3</v>
      </c>
      <c r="L1540" t="str">
        <f>VLOOKUP($A1540,'Hospitalisation Details'!$A:$K,7,FALSE)</f>
        <v>tier - 2</v>
      </c>
      <c r="M1540" t="str">
        <f>VLOOKUP($A1540,'Hospitalisation Details'!$A:$K,8,FALSE)</f>
        <v>tier - 2</v>
      </c>
      <c r="N1540" t="str">
        <f>VLOOKUP($A1540,'Hospitalisation Details'!$A:$K,9,FALSE)</f>
        <v>R1021</v>
      </c>
      <c r="O1540">
        <f>VLOOKUP($A1540,'Hospitalisation Details'!$A:$K,10,FALSE)</f>
        <v>33030</v>
      </c>
      <c r="P1540">
        <f>VLOOKUP($A1540,'Hospitalisation Details'!$A:$K,11,FALSE)</f>
        <v>33</v>
      </c>
      <c r="Q1540" t="str">
        <f>VLOOKUP($A1540,'Customer Names'!$A:$E,4,FALSE)</f>
        <v xml:space="preserve"> Tyler C</v>
      </c>
    </row>
    <row r="1541" spans="1:17" x14ac:dyDescent="0.25">
      <c r="A1541" s="23" t="s">
        <v>831</v>
      </c>
      <c r="B1541" s="48">
        <f>VLOOKUP($A1541,'Medical Examinations'!$A:$J,2,FALSE)</f>
        <v>41.42</v>
      </c>
      <c r="C1541" s="48">
        <f>VLOOKUP($A1541,'Medical Examinations'!$A:$J,3,FALSE)</f>
        <v>5.17</v>
      </c>
      <c r="D1541" s="23" t="str">
        <f>VLOOKUP($A1541,'Medical Examinations'!$A:$J,4,FALSE)</f>
        <v>No</v>
      </c>
      <c r="E1541" s="23" t="str">
        <f>VLOOKUP($A1541,'Medical Examinations'!$A:$J,5,FALSE)</f>
        <v>No</v>
      </c>
      <c r="F1541" s="23" t="str">
        <f>VLOOKUP($A1541,'Medical Examinations'!$A:$J,6,FALSE)</f>
        <v>Yes</v>
      </c>
      <c r="G1541" s="23">
        <f>VLOOKUP($A1541,'Medical Examinations'!$A:$J,7,FALSE)</f>
        <v>1</v>
      </c>
      <c r="H1541" s="23" t="str">
        <f>VLOOKUP($A1541,'Medical Examinations'!$A:$J,8,FALSE)</f>
        <v>No</v>
      </c>
      <c r="I1541" s="23" t="str">
        <f>VLOOKUP($A1541,'Medical Examinations'!$A:$J,9,FALSE)</f>
        <v>Obesity</v>
      </c>
      <c r="J1541" s="23" t="str">
        <f>VLOOKUP($A1541,'Medical Examinations'!$A:$J,10,FALSE)</f>
        <v>Normal</v>
      </c>
      <c r="K1541">
        <f>VLOOKUP($A1541,'Hospitalisation Details'!$A:$K,6,FALSE)</f>
        <v>6638.16</v>
      </c>
      <c r="L1541" t="str">
        <f>VLOOKUP($A1541,'Hospitalisation Details'!$A:$K,7,FALSE)</f>
        <v>tier - 2</v>
      </c>
      <c r="M1541" t="str">
        <f>VLOOKUP($A1541,'Hospitalisation Details'!$A:$K,8,FALSE)</f>
        <v>tier - 1</v>
      </c>
      <c r="N1541" t="str">
        <f>VLOOKUP($A1541,'Hospitalisation Details'!$A:$K,9,FALSE)</f>
        <v>R1012</v>
      </c>
      <c r="O1541">
        <f>VLOOKUP($A1541,'Hospitalisation Details'!$A:$K,10,FALSE)</f>
        <v>37868</v>
      </c>
      <c r="P1541">
        <f>VLOOKUP($A1541,'Hospitalisation Details'!$A:$K,11,FALSE)</f>
        <v>19</v>
      </c>
      <c r="Q1541" t="str">
        <f>VLOOKUP($A1541,'Customer Names'!$A:$E,4,FALSE)</f>
        <v xml:space="preserve"> Yoshie</v>
      </c>
    </row>
    <row r="1542" spans="1:17" x14ac:dyDescent="0.25">
      <c r="A1542" s="26" t="s">
        <v>830</v>
      </c>
      <c r="B1542" s="47">
        <f>VLOOKUP($A1542,'Medical Examinations'!$A:$J,2,FALSE)</f>
        <v>20.69</v>
      </c>
      <c r="C1542" s="47">
        <f>VLOOKUP($A1542,'Medical Examinations'!$A:$J,3,FALSE)</f>
        <v>6.93</v>
      </c>
      <c r="D1542" s="26" t="str">
        <f>VLOOKUP($A1542,'Medical Examinations'!$A:$J,4,FALSE)</f>
        <v>No</v>
      </c>
      <c r="E1542" s="26" t="str">
        <f>VLOOKUP($A1542,'Medical Examinations'!$A:$J,5,FALSE)</f>
        <v>No</v>
      </c>
      <c r="F1542" s="26" t="str">
        <f>VLOOKUP($A1542,'Medical Examinations'!$A:$J,6,FALSE)</f>
        <v>No</v>
      </c>
      <c r="G1542" s="26">
        <f>VLOOKUP($A1542,'Medical Examinations'!$A:$J,7,FALSE)</f>
        <v>2</v>
      </c>
      <c r="H1542" s="26" t="str">
        <f>VLOOKUP($A1542,'Medical Examinations'!$A:$J,8,FALSE)</f>
        <v>No</v>
      </c>
      <c r="I1542" s="26" t="str">
        <f>VLOOKUP($A1542,'Medical Examinations'!$A:$J,9,FALSE)</f>
        <v>Normal Weight</v>
      </c>
      <c r="J1542" s="26" t="str">
        <f>VLOOKUP($A1542,'Medical Examinations'!$A:$J,10,FALSE)</f>
        <v>Diabetes</v>
      </c>
      <c r="K1542">
        <f>VLOOKUP($A1542,'Hospitalisation Details'!$A:$K,6,FALSE)</f>
        <v>6630.31</v>
      </c>
      <c r="L1542" t="str">
        <f>VLOOKUP($A1542,'Hospitalisation Details'!$A:$K,7,FALSE)</f>
        <v>tier - 2</v>
      </c>
      <c r="M1542" t="str">
        <f>VLOOKUP($A1542,'Hospitalisation Details'!$A:$K,8,FALSE)</f>
        <v>tier - 1</v>
      </c>
      <c r="N1542" t="str">
        <f>VLOOKUP($A1542,'Hospitalisation Details'!$A:$K,9,FALSE)</f>
        <v>R1013</v>
      </c>
      <c r="O1542">
        <f>VLOOKUP($A1542,'Hospitalisation Details'!$A:$K,10,FALSE)</f>
        <v>26905</v>
      </c>
      <c r="P1542">
        <f>VLOOKUP($A1542,'Hospitalisation Details'!$A:$K,11,FALSE)</f>
        <v>49</v>
      </c>
      <c r="Q1542" t="str">
        <f>VLOOKUP($A1542,'Customer Names'!$A:$E,4,FALSE)</f>
        <v xml:space="preserve"> Lauren A</v>
      </c>
    </row>
    <row r="1543" spans="1:17" x14ac:dyDescent="0.25">
      <c r="A1543" s="23" t="s">
        <v>829</v>
      </c>
      <c r="B1543" s="48">
        <f>VLOOKUP($A1543,'Medical Examinations'!$A:$J,2,FALSE)</f>
        <v>41.23</v>
      </c>
      <c r="C1543" s="48">
        <f>VLOOKUP($A1543,'Medical Examinations'!$A:$J,3,FALSE)</f>
        <v>4.24</v>
      </c>
      <c r="D1543" s="23" t="str">
        <f>VLOOKUP($A1543,'Medical Examinations'!$A:$J,4,FALSE)</f>
        <v>No</v>
      </c>
      <c r="E1543" s="23" t="str">
        <f>VLOOKUP($A1543,'Medical Examinations'!$A:$J,5,FALSE)</f>
        <v>No</v>
      </c>
      <c r="F1543" s="23" t="str">
        <f>VLOOKUP($A1543,'Medical Examinations'!$A:$J,6,FALSE)</f>
        <v>No</v>
      </c>
      <c r="G1543" s="23">
        <f>VLOOKUP($A1543,'Medical Examinations'!$A:$J,7,FALSE)</f>
        <v>0</v>
      </c>
      <c r="H1543" s="23" t="str">
        <f>VLOOKUP($A1543,'Medical Examinations'!$A:$J,8,FALSE)</f>
        <v>No</v>
      </c>
      <c r="I1543" s="23" t="str">
        <f>VLOOKUP($A1543,'Medical Examinations'!$A:$J,9,FALSE)</f>
        <v>Obesity</v>
      </c>
      <c r="J1543" s="23" t="str">
        <f>VLOOKUP($A1543,'Medical Examinations'!$A:$J,10,FALSE)</f>
        <v>Normal</v>
      </c>
      <c r="K1543">
        <f>VLOOKUP($A1543,'Hospitalisation Details'!$A:$K,6,FALSE)</f>
        <v>6610.11</v>
      </c>
      <c r="L1543" t="str">
        <f>VLOOKUP($A1543,'Hospitalisation Details'!$A:$K,7,FALSE)</f>
        <v>tier - 3</v>
      </c>
      <c r="M1543" t="str">
        <f>VLOOKUP($A1543,'Hospitalisation Details'!$A:$K,8,FALSE)</f>
        <v>tier - 2</v>
      </c>
      <c r="N1543" t="str">
        <f>VLOOKUP($A1543,'Hospitalisation Details'!$A:$K,9,FALSE)</f>
        <v>R1015</v>
      </c>
      <c r="O1543">
        <f>VLOOKUP($A1543,'Hospitalisation Details'!$A:$K,10,FALSE)</f>
        <v>30191</v>
      </c>
      <c r="P1543">
        <f>VLOOKUP($A1543,'Hospitalisation Details'!$A:$K,11,FALSE)</f>
        <v>40</v>
      </c>
      <c r="Q1543" t="str">
        <f>VLOOKUP($A1543,'Customer Names'!$A:$E,4,FALSE)</f>
        <v xml:space="preserve"> Mason D.</v>
      </c>
    </row>
    <row r="1544" spans="1:17" x14ac:dyDescent="0.25">
      <c r="A1544" s="26" t="s">
        <v>828</v>
      </c>
      <c r="B1544" s="47">
        <f>VLOOKUP($A1544,'Medical Examinations'!$A:$J,2,FALSE)</f>
        <v>29.9</v>
      </c>
      <c r="C1544" s="47">
        <f>VLOOKUP($A1544,'Medical Examinations'!$A:$J,3,FALSE)</f>
        <v>5.91</v>
      </c>
      <c r="D1544" s="26" t="str">
        <f>VLOOKUP($A1544,'Medical Examinations'!$A:$J,4,FALSE)</f>
        <v>No</v>
      </c>
      <c r="E1544" s="26" t="str">
        <f>VLOOKUP($A1544,'Medical Examinations'!$A:$J,5,FALSE)</f>
        <v>No</v>
      </c>
      <c r="F1544" s="26" t="str">
        <f>VLOOKUP($A1544,'Medical Examinations'!$A:$J,6,FALSE)</f>
        <v>No</v>
      </c>
      <c r="G1544" s="26">
        <f>VLOOKUP($A1544,'Medical Examinations'!$A:$J,7,FALSE)</f>
        <v>0</v>
      </c>
      <c r="H1544" s="26" t="str">
        <f>VLOOKUP($A1544,'Medical Examinations'!$A:$J,8,FALSE)</f>
        <v>No</v>
      </c>
      <c r="I1544" s="26" t="str">
        <f>VLOOKUP($A1544,'Medical Examinations'!$A:$J,9,FALSE)</f>
        <v>Overweight</v>
      </c>
      <c r="J1544" s="26" t="str">
        <f>VLOOKUP($A1544,'Medical Examinations'!$A:$J,10,FALSE)</f>
        <v>Prediabetes</v>
      </c>
      <c r="K1544">
        <f>VLOOKUP($A1544,'Hospitalisation Details'!$A:$K,6,FALSE)</f>
        <v>6600.36</v>
      </c>
      <c r="L1544" t="str">
        <f>VLOOKUP($A1544,'Hospitalisation Details'!$A:$K,7,FALSE)</f>
        <v>tier - 2</v>
      </c>
      <c r="M1544" t="str">
        <f>VLOOKUP($A1544,'Hospitalisation Details'!$A:$K,8,FALSE)</f>
        <v>tier - 3</v>
      </c>
      <c r="N1544" t="str">
        <f>VLOOKUP($A1544,'Hospitalisation Details'!$A:$K,9,FALSE)</f>
        <v>R1011</v>
      </c>
      <c r="O1544">
        <f>VLOOKUP($A1544,'Hospitalisation Details'!$A:$K,10,FALSE)</f>
        <v>30262</v>
      </c>
      <c r="P1544">
        <f>VLOOKUP($A1544,'Hospitalisation Details'!$A:$K,11,FALSE)</f>
        <v>40</v>
      </c>
      <c r="Q1544" t="str">
        <f>VLOOKUP($A1544,'Customer Names'!$A:$E,4,FALSE)</f>
        <v xml:space="preserve"> Ryan</v>
      </c>
    </row>
    <row r="1545" spans="1:17" x14ac:dyDescent="0.25">
      <c r="A1545" s="23" t="s">
        <v>827</v>
      </c>
      <c r="B1545" s="48">
        <f>VLOOKUP($A1545,'Medical Examinations'!$A:$J,2,FALSE)</f>
        <v>34.104999999999997</v>
      </c>
      <c r="C1545" s="48">
        <f>VLOOKUP($A1545,'Medical Examinations'!$A:$J,3,FALSE)</f>
        <v>5.93</v>
      </c>
      <c r="D1545" s="23" t="str">
        <f>VLOOKUP($A1545,'Medical Examinations'!$A:$J,4,FALSE)</f>
        <v>No</v>
      </c>
      <c r="E1545" s="23" t="str">
        <f>VLOOKUP($A1545,'Medical Examinations'!$A:$J,5,FALSE)</f>
        <v>No</v>
      </c>
      <c r="F1545" s="23" t="str">
        <f>VLOOKUP($A1545,'Medical Examinations'!$A:$J,6,FALSE)</f>
        <v>No</v>
      </c>
      <c r="G1545" s="23">
        <f>VLOOKUP($A1545,'Medical Examinations'!$A:$J,7,FALSE)</f>
        <v>0</v>
      </c>
      <c r="H1545" s="23" t="str">
        <f>VLOOKUP($A1545,'Medical Examinations'!$A:$J,8,FALSE)</f>
        <v>No</v>
      </c>
      <c r="I1545" s="23" t="str">
        <f>VLOOKUP($A1545,'Medical Examinations'!$A:$J,9,FALSE)</f>
        <v>Obesity</v>
      </c>
      <c r="J1545" s="23" t="str">
        <f>VLOOKUP($A1545,'Medical Examinations'!$A:$J,10,FALSE)</f>
        <v>Prediabetes</v>
      </c>
      <c r="K1545">
        <f>VLOOKUP($A1545,'Hospitalisation Details'!$A:$K,6,FALSE)</f>
        <v>6600.21</v>
      </c>
      <c r="L1545" t="str">
        <f>VLOOKUP($A1545,'Hospitalisation Details'!$A:$K,7,FALSE)</f>
        <v>tier - 3</v>
      </c>
      <c r="M1545" t="str">
        <f>VLOOKUP($A1545,'Hospitalisation Details'!$A:$K,8,FALSE)</f>
        <v>tier - 2</v>
      </c>
      <c r="N1545" t="str">
        <f>VLOOKUP($A1545,'Hospitalisation Details'!$A:$K,9,FALSE)</f>
        <v>R1016</v>
      </c>
      <c r="O1545">
        <f>VLOOKUP($A1545,'Hospitalisation Details'!$A:$K,10,FALSE)</f>
        <v>30314</v>
      </c>
      <c r="P1545">
        <f>VLOOKUP($A1545,'Hospitalisation Details'!$A:$K,11,FALSE)</f>
        <v>40</v>
      </c>
      <c r="Q1545" t="str">
        <f>VLOOKUP($A1545,'Customer Names'!$A:$E,4,FALSE)</f>
        <v xml:space="preserve"> Arturo</v>
      </c>
    </row>
    <row r="1546" spans="1:17" x14ac:dyDescent="0.25">
      <c r="A1546" s="26" t="s">
        <v>826</v>
      </c>
      <c r="B1546" s="47">
        <f>VLOOKUP($A1546,'Medical Examinations'!$A:$J,2,FALSE)</f>
        <v>24.97</v>
      </c>
      <c r="C1546" s="47">
        <f>VLOOKUP($A1546,'Medical Examinations'!$A:$J,3,FALSE)</f>
        <v>5.66</v>
      </c>
      <c r="D1546" s="26" t="str">
        <f>VLOOKUP($A1546,'Medical Examinations'!$A:$J,4,FALSE)</f>
        <v>No</v>
      </c>
      <c r="E1546" s="26" t="str">
        <f>VLOOKUP($A1546,'Medical Examinations'!$A:$J,5,FALSE)</f>
        <v>No</v>
      </c>
      <c r="F1546" s="26" t="str">
        <f>VLOOKUP($A1546,'Medical Examinations'!$A:$J,6,FALSE)</f>
        <v>No</v>
      </c>
      <c r="G1546" s="26">
        <f>VLOOKUP($A1546,'Medical Examinations'!$A:$J,7,FALSE)</f>
        <v>0</v>
      </c>
      <c r="H1546" s="26" t="str">
        <f>VLOOKUP($A1546,'Medical Examinations'!$A:$J,8,FALSE)</f>
        <v>No</v>
      </c>
      <c r="I1546" s="26" t="str">
        <f>VLOOKUP($A1546,'Medical Examinations'!$A:$J,9,FALSE)</f>
        <v>Normal Weight</v>
      </c>
      <c r="J1546" s="26" t="str">
        <f>VLOOKUP($A1546,'Medical Examinations'!$A:$J,10,FALSE)</f>
        <v>Normal</v>
      </c>
      <c r="K1546">
        <f>VLOOKUP($A1546,'Hospitalisation Details'!$A:$K,6,FALSE)</f>
        <v>6593.51</v>
      </c>
      <c r="L1546" t="str">
        <f>VLOOKUP($A1546,'Hospitalisation Details'!$A:$K,7,FALSE)</f>
        <v>tier - 2</v>
      </c>
      <c r="M1546" t="str">
        <f>VLOOKUP($A1546,'Hospitalisation Details'!$A:$K,8,FALSE)</f>
        <v>tier - 1</v>
      </c>
      <c r="N1546" t="str">
        <f>VLOOKUP($A1546,'Hospitalisation Details'!$A:$K,9,FALSE)</f>
        <v>R1013</v>
      </c>
      <c r="O1546">
        <f>VLOOKUP($A1546,'Hospitalisation Details'!$A:$K,10,FALSE)</f>
        <v>30277</v>
      </c>
      <c r="P1546">
        <f>VLOOKUP($A1546,'Hospitalisation Details'!$A:$K,11,FALSE)</f>
        <v>40</v>
      </c>
      <c r="Q1546" t="str">
        <f>VLOOKUP($A1546,'Customer Names'!$A:$E,4,FALSE)</f>
        <v xml:space="preserve"> Jake</v>
      </c>
    </row>
    <row r="1547" spans="1:17" x14ac:dyDescent="0.25">
      <c r="A1547" s="23" t="s">
        <v>825</v>
      </c>
      <c r="B1547" s="48">
        <f>VLOOKUP($A1547,'Medical Examinations'!$A:$J,2,FALSE)</f>
        <v>34.799999999999997</v>
      </c>
      <c r="C1547" s="48">
        <f>VLOOKUP($A1547,'Medical Examinations'!$A:$J,3,FALSE)</f>
        <v>4.1900000000000004</v>
      </c>
      <c r="D1547" s="23" t="str">
        <f>VLOOKUP($A1547,'Medical Examinations'!$A:$J,4,FALSE)</f>
        <v>No</v>
      </c>
      <c r="E1547" s="23" t="str">
        <f>VLOOKUP($A1547,'Medical Examinations'!$A:$J,5,FALSE)</f>
        <v>No</v>
      </c>
      <c r="F1547" s="23" t="str">
        <f>VLOOKUP($A1547,'Medical Examinations'!$A:$J,6,FALSE)</f>
        <v>No</v>
      </c>
      <c r="G1547" s="23">
        <f>VLOOKUP($A1547,'Medical Examinations'!$A:$J,7,FALSE)</f>
        <v>1</v>
      </c>
      <c r="H1547" s="23" t="str">
        <f>VLOOKUP($A1547,'Medical Examinations'!$A:$J,8,FALSE)</f>
        <v>No</v>
      </c>
      <c r="I1547" s="23" t="str">
        <f>VLOOKUP($A1547,'Medical Examinations'!$A:$J,9,FALSE)</f>
        <v>Obesity</v>
      </c>
      <c r="J1547" s="23" t="str">
        <f>VLOOKUP($A1547,'Medical Examinations'!$A:$J,10,FALSE)</f>
        <v>Normal</v>
      </c>
      <c r="K1547">
        <f>VLOOKUP($A1547,'Hospitalisation Details'!$A:$K,6,FALSE)</f>
        <v>6571.54</v>
      </c>
      <c r="L1547" t="str">
        <f>VLOOKUP($A1547,'Hospitalisation Details'!$A:$K,7,FALSE)</f>
        <v>tier - 2</v>
      </c>
      <c r="M1547" t="str">
        <f>VLOOKUP($A1547,'Hospitalisation Details'!$A:$K,8,FALSE)</f>
        <v>tier - 3</v>
      </c>
      <c r="N1547" t="str">
        <f>VLOOKUP($A1547,'Hospitalisation Details'!$A:$K,9,FALSE)</f>
        <v>R1011</v>
      </c>
      <c r="O1547">
        <f>VLOOKUP($A1547,'Hospitalisation Details'!$A:$K,10,FALSE)</f>
        <v>30960</v>
      </c>
      <c r="P1547">
        <f>VLOOKUP($A1547,'Hospitalisation Details'!$A:$K,11,FALSE)</f>
        <v>38</v>
      </c>
      <c r="Q1547" t="str">
        <f>VLOOKUP($A1547,'Customer Names'!$A:$E,4,FALSE)</f>
        <v xml:space="preserve"> Sarah E</v>
      </c>
    </row>
    <row r="1548" spans="1:17" x14ac:dyDescent="0.25">
      <c r="A1548" s="26" t="s">
        <v>824</v>
      </c>
      <c r="B1548" s="47">
        <f>VLOOKUP($A1548,'Medical Examinations'!$A:$J,2,FALSE)</f>
        <v>32.965000000000003</v>
      </c>
      <c r="C1548" s="47">
        <f>VLOOKUP($A1548,'Medical Examinations'!$A:$J,3,FALSE)</f>
        <v>9.2100000000000009</v>
      </c>
      <c r="D1548" s="26" t="str">
        <f>VLOOKUP($A1548,'Medical Examinations'!$A:$J,4,FALSE)</f>
        <v>yes</v>
      </c>
      <c r="E1548" s="26" t="str">
        <f>VLOOKUP($A1548,'Medical Examinations'!$A:$J,5,FALSE)</f>
        <v>No</v>
      </c>
      <c r="F1548" s="26" t="str">
        <f>VLOOKUP($A1548,'Medical Examinations'!$A:$J,6,FALSE)</f>
        <v>No</v>
      </c>
      <c r="G1548" s="26">
        <f>VLOOKUP($A1548,'Medical Examinations'!$A:$J,7,FALSE)</f>
        <v>0</v>
      </c>
      <c r="H1548" s="26" t="str">
        <f>VLOOKUP($A1548,'Medical Examinations'!$A:$J,8,FALSE)</f>
        <v>No</v>
      </c>
      <c r="I1548" s="26" t="str">
        <f>VLOOKUP($A1548,'Medical Examinations'!$A:$J,9,FALSE)</f>
        <v>Obesity</v>
      </c>
      <c r="J1548" s="26" t="str">
        <f>VLOOKUP($A1548,'Medical Examinations'!$A:$J,10,FALSE)</f>
        <v>Diabetes</v>
      </c>
      <c r="K1548">
        <f>VLOOKUP($A1548,'Hospitalisation Details'!$A:$K,6,FALSE)</f>
        <v>6571.02</v>
      </c>
      <c r="L1548" t="str">
        <f>VLOOKUP($A1548,'Hospitalisation Details'!$A:$K,7,FALSE)</f>
        <v>tier - 2</v>
      </c>
      <c r="M1548" t="str">
        <f>VLOOKUP($A1548,'Hospitalisation Details'!$A:$K,8,FALSE)</f>
        <v>tier - 1</v>
      </c>
      <c r="N1548" t="str">
        <f>VLOOKUP($A1548,'Hospitalisation Details'!$A:$K,9,FALSE)</f>
        <v>R1012</v>
      </c>
      <c r="O1548">
        <f>VLOOKUP($A1548,'Hospitalisation Details'!$A:$K,10,FALSE)</f>
        <v>29787</v>
      </c>
      <c r="P1548">
        <f>VLOOKUP($A1548,'Hospitalisation Details'!$A:$K,11,FALSE)</f>
        <v>41</v>
      </c>
      <c r="Q1548" t="str">
        <f>VLOOKUP($A1548,'Customer Names'!$A:$E,4,FALSE)</f>
        <v xml:space="preserve"> Alison L.</v>
      </c>
    </row>
    <row r="1549" spans="1:17" x14ac:dyDescent="0.25">
      <c r="A1549" s="23" t="s">
        <v>823</v>
      </c>
      <c r="B1549" s="48">
        <f>VLOOKUP($A1549,'Medical Examinations'!$A:$J,2,FALSE)</f>
        <v>27.265000000000001</v>
      </c>
      <c r="C1549" s="48">
        <f>VLOOKUP($A1549,'Medical Examinations'!$A:$J,3,FALSE)</f>
        <v>5.51</v>
      </c>
      <c r="D1549" s="23" t="str">
        <f>VLOOKUP($A1549,'Medical Examinations'!$A:$J,4,FALSE)</f>
        <v>No</v>
      </c>
      <c r="E1549" s="23" t="str">
        <f>VLOOKUP($A1549,'Medical Examinations'!$A:$J,5,FALSE)</f>
        <v>No</v>
      </c>
      <c r="F1549" s="23" t="str">
        <f>VLOOKUP($A1549,'Medical Examinations'!$A:$J,6,FALSE)</f>
        <v>No</v>
      </c>
      <c r="G1549" s="23">
        <f>VLOOKUP($A1549,'Medical Examinations'!$A:$J,7,FALSE)</f>
        <v>1</v>
      </c>
      <c r="H1549" s="23" t="str">
        <f>VLOOKUP($A1549,'Medical Examinations'!$A:$J,8,FALSE)</f>
        <v>No</v>
      </c>
      <c r="I1549" s="23" t="str">
        <f>VLOOKUP($A1549,'Medical Examinations'!$A:$J,9,FALSE)</f>
        <v>Overweight</v>
      </c>
      <c r="J1549" s="23" t="str">
        <f>VLOOKUP($A1549,'Medical Examinations'!$A:$J,10,FALSE)</f>
        <v>Normal</v>
      </c>
      <c r="K1549">
        <f>VLOOKUP($A1549,'Hospitalisation Details'!$A:$K,6,FALSE)</f>
        <v>6555.07</v>
      </c>
      <c r="L1549" t="str">
        <f>VLOOKUP($A1549,'Hospitalisation Details'!$A:$K,7,FALSE)</f>
        <v>tier - 2</v>
      </c>
      <c r="M1549" t="str">
        <f>VLOOKUP($A1549,'Hospitalisation Details'!$A:$K,8,FALSE)</f>
        <v>tier - 2</v>
      </c>
      <c r="N1549" t="str">
        <f>VLOOKUP($A1549,'Hospitalisation Details'!$A:$K,9,FALSE)</f>
        <v>R1024</v>
      </c>
      <c r="O1549">
        <f>VLOOKUP($A1549,'Hospitalisation Details'!$A:$K,10,FALSE)</f>
        <v>30945</v>
      </c>
      <c r="P1549">
        <f>VLOOKUP($A1549,'Hospitalisation Details'!$A:$K,11,FALSE)</f>
        <v>38</v>
      </c>
      <c r="Q1549" t="str">
        <f>VLOOKUP($A1549,'Customer Names'!$A:$E,4,FALSE)</f>
        <v xml:space="preserve"> Karen A.</v>
      </c>
    </row>
    <row r="1550" spans="1:17" x14ac:dyDescent="0.25">
      <c r="A1550" s="26" t="s">
        <v>822</v>
      </c>
      <c r="B1550" s="47">
        <f>VLOOKUP($A1550,'Medical Examinations'!$A:$J,2,FALSE)</f>
        <v>17.059999999999999</v>
      </c>
      <c r="C1550" s="47">
        <f>VLOOKUP($A1550,'Medical Examinations'!$A:$J,3,FALSE)</f>
        <v>8.5</v>
      </c>
      <c r="D1550" s="26" t="str">
        <f>VLOOKUP($A1550,'Medical Examinations'!$A:$J,4,FALSE)</f>
        <v>No</v>
      </c>
      <c r="E1550" s="26" t="str">
        <f>VLOOKUP($A1550,'Medical Examinations'!$A:$J,5,FALSE)</f>
        <v>No</v>
      </c>
      <c r="F1550" s="26" t="str">
        <f>VLOOKUP($A1550,'Medical Examinations'!$A:$J,6,FALSE)</f>
        <v>No</v>
      </c>
      <c r="G1550" s="26">
        <f>VLOOKUP($A1550,'Medical Examinations'!$A:$J,7,FALSE)</f>
        <v>0</v>
      </c>
      <c r="H1550" s="26" t="str">
        <f>VLOOKUP($A1550,'Medical Examinations'!$A:$J,8,FALSE)</f>
        <v>No</v>
      </c>
      <c r="I1550" s="26" t="str">
        <f>VLOOKUP($A1550,'Medical Examinations'!$A:$J,9,FALSE)</f>
        <v>Underweight</v>
      </c>
      <c r="J1550" s="26" t="str">
        <f>VLOOKUP($A1550,'Medical Examinations'!$A:$J,10,FALSE)</f>
        <v>Diabetes</v>
      </c>
      <c r="K1550">
        <f>VLOOKUP($A1550,'Hospitalisation Details'!$A:$K,6,FALSE)</f>
        <v>6552.01</v>
      </c>
      <c r="L1550" t="str">
        <f>VLOOKUP($A1550,'Hospitalisation Details'!$A:$K,7,FALSE)</f>
        <v>tier - 3</v>
      </c>
      <c r="M1550" t="str">
        <f>VLOOKUP($A1550,'Hospitalisation Details'!$A:$K,8,FALSE)</f>
        <v>tier - 2</v>
      </c>
      <c r="N1550" t="str">
        <f>VLOOKUP($A1550,'Hospitalisation Details'!$A:$K,9,FALSE)</f>
        <v>R1013</v>
      </c>
      <c r="O1550">
        <f>VLOOKUP($A1550,'Hospitalisation Details'!$A:$K,10,FALSE)</f>
        <v>25183</v>
      </c>
      <c r="P1550">
        <f>VLOOKUP($A1550,'Hospitalisation Details'!$A:$K,11,FALSE)</f>
        <v>54</v>
      </c>
      <c r="Q1550" t="str">
        <f>VLOOKUP($A1550,'Customer Names'!$A:$E,4,FALSE)</f>
        <v xml:space="preserve"> Thomas R. Jr.</v>
      </c>
    </row>
    <row r="1551" spans="1:17" x14ac:dyDescent="0.25">
      <c r="A1551" s="23" t="s">
        <v>821</v>
      </c>
      <c r="B1551" s="48">
        <f>VLOOKUP($A1551,'Medical Examinations'!$A:$J,2,FALSE)</f>
        <v>36.29</v>
      </c>
      <c r="C1551" s="48">
        <f>VLOOKUP($A1551,'Medical Examinations'!$A:$J,3,FALSE)</f>
        <v>6.23</v>
      </c>
      <c r="D1551" s="23" t="str">
        <f>VLOOKUP($A1551,'Medical Examinations'!$A:$J,4,FALSE)</f>
        <v>No</v>
      </c>
      <c r="E1551" s="23" t="str">
        <f>VLOOKUP($A1551,'Medical Examinations'!$A:$J,5,FALSE)</f>
        <v>No</v>
      </c>
      <c r="F1551" s="23" t="str">
        <f>VLOOKUP($A1551,'Medical Examinations'!$A:$J,6,FALSE)</f>
        <v>No</v>
      </c>
      <c r="G1551" s="23">
        <f>VLOOKUP($A1551,'Medical Examinations'!$A:$J,7,FALSE)</f>
        <v>0</v>
      </c>
      <c r="H1551" s="23" t="str">
        <f>VLOOKUP($A1551,'Medical Examinations'!$A:$J,8,FALSE)</f>
        <v>No</v>
      </c>
      <c r="I1551" s="23" t="str">
        <f>VLOOKUP($A1551,'Medical Examinations'!$A:$J,9,FALSE)</f>
        <v>Obesity</v>
      </c>
      <c r="J1551" s="23" t="str">
        <f>VLOOKUP($A1551,'Medical Examinations'!$A:$J,10,FALSE)</f>
        <v>Prediabetes</v>
      </c>
      <c r="K1551">
        <f>VLOOKUP($A1551,'Hospitalisation Details'!$A:$K,6,FALSE)</f>
        <v>6551.75</v>
      </c>
      <c r="L1551" t="str">
        <f>VLOOKUP($A1551,'Hospitalisation Details'!$A:$K,7,FALSE)</f>
        <v>tier - 2</v>
      </c>
      <c r="M1551" t="str">
        <f>VLOOKUP($A1551,'Hospitalisation Details'!$A:$K,8,FALSE)</f>
        <v>tier - 2</v>
      </c>
      <c r="N1551" t="str">
        <f>VLOOKUP($A1551,'Hospitalisation Details'!$A:$K,9,FALSE)</f>
        <v>R1024</v>
      </c>
      <c r="O1551">
        <f>VLOOKUP($A1551,'Hospitalisation Details'!$A:$K,10,FALSE)</f>
        <v>32726</v>
      </c>
      <c r="P1551">
        <f>VLOOKUP($A1551,'Hospitalisation Details'!$A:$K,11,FALSE)</f>
        <v>33</v>
      </c>
      <c r="Q1551" t="str">
        <f>VLOOKUP($A1551,'Customer Names'!$A:$E,4,FALSE)</f>
        <v xml:space="preserve"> Stephanie W.</v>
      </c>
    </row>
    <row r="1552" spans="1:17" x14ac:dyDescent="0.25">
      <c r="A1552" s="26" t="s">
        <v>820</v>
      </c>
      <c r="B1552" s="47">
        <f>VLOOKUP($A1552,'Medical Examinations'!$A:$J,2,FALSE)</f>
        <v>28.594999999999999</v>
      </c>
      <c r="C1552" s="47">
        <f>VLOOKUP($A1552,'Medical Examinations'!$A:$J,3,FALSE)</f>
        <v>8.5299999999999994</v>
      </c>
      <c r="D1552" s="26" t="str">
        <f>VLOOKUP($A1552,'Medical Examinations'!$A:$J,4,FALSE)</f>
        <v>yes</v>
      </c>
      <c r="E1552" s="26" t="str">
        <f>VLOOKUP($A1552,'Medical Examinations'!$A:$J,5,FALSE)</f>
        <v>No</v>
      </c>
      <c r="F1552" s="26" t="str">
        <f>VLOOKUP($A1552,'Medical Examinations'!$A:$J,6,FALSE)</f>
        <v>No</v>
      </c>
      <c r="G1552" s="26">
        <f>VLOOKUP($A1552,'Medical Examinations'!$A:$J,7,FALSE)</f>
        <v>1</v>
      </c>
      <c r="H1552" s="26" t="str">
        <f>VLOOKUP($A1552,'Medical Examinations'!$A:$J,8,FALSE)</f>
        <v>No</v>
      </c>
      <c r="I1552" s="26" t="str">
        <f>VLOOKUP($A1552,'Medical Examinations'!$A:$J,9,FALSE)</f>
        <v>Overweight</v>
      </c>
      <c r="J1552" s="26" t="str">
        <f>VLOOKUP($A1552,'Medical Examinations'!$A:$J,10,FALSE)</f>
        <v>Diabetes</v>
      </c>
      <c r="K1552">
        <f>VLOOKUP($A1552,'Hospitalisation Details'!$A:$K,6,FALSE)</f>
        <v>6548.2</v>
      </c>
      <c r="L1552" t="str">
        <f>VLOOKUP($A1552,'Hospitalisation Details'!$A:$K,7,FALSE)</f>
        <v>tier - 2</v>
      </c>
      <c r="M1552" t="str">
        <f>VLOOKUP($A1552,'Hospitalisation Details'!$A:$K,8,FALSE)</f>
        <v>tier - 3</v>
      </c>
      <c r="N1552" t="str">
        <f>VLOOKUP($A1552,'Hospitalisation Details'!$A:$K,9,FALSE)</f>
        <v>R1012</v>
      </c>
      <c r="O1552">
        <f>VLOOKUP($A1552,'Hospitalisation Details'!$A:$K,10,FALSE)</f>
        <v>31764</v>
      </c>
      <c r="P1552">
        <f>VLOOKUP($A1552,'Hospitalisation Details'!$A:$K,11,FALSE)</f>
        <v>36</v>
      </c>
      <c r="Q1552" t="str">
        <f>VLOOKUP($A1552,'Customer Names'!$A:$E,4,FALSE)</f>
        <v xml:space="preserve"> Ezra</v>
      </c>
    </row>
    <row r="1553" spans="1:17" x14ac:dyDescent="0.25">
      <c r="A1553" s="23" t="s">
        <v>819</v>
      </c>
      <c r="B1553" s="48">
        <f>VLOOKUP($A1553,'Medical Examinations'!$A:$J,2,FALSE)</f>
        <v>17.8</v>
      </c>
      <c r="C1553" s="48">
        <f>VLOOKUP($A1553,'Medical Examinations'!$A:$J,3,FALSE)</f>
        <v>5.75</v>
      </c>
      <c r="D1553" s="23" t="str">
        <f>VLOOKUP($A1553,'Medical Examinations'!$A:$J,4,FALSE)</f>
        <v>yes</v>
      </c>
      <c r="E1553" s="23" t="str">
        <f>VLOOKUP($A1553,'Medical Examinations'!$A:$J,5,FALSE)</f>
        <v>No</v>
      </c>
      <c r="F1553" s="23" t="str">
        <f>VLOOKUP($A1553,'Medical Examinations'!$A:$J,6,FALSE)</f>
        <v>Yes</v>
      </c>
      <c r="G1553" s="23">
        <f>VLOOKUP($A1553,'Medical Examinations'!$A:$J,7,FALSE)</f>
        <v>1</v>
      </c>
      <c r="H1553" s="23" t="str">
        <f>VLOOKUP($A1553,'Medical Examinations'!$A:$J,8,FALSE)</f>
        <v>No</v>
      </c>
      <c r="I1553" s="23" t="str">
        <f>VLOOKUP($A1553,'Medical Examinations'!$A:$J,9,FALSE)</f>
        <v>Underweight</v>
      </c>
      <c r="J1553" s="23" t="str">
        <f>VLOOKUP($A1553,'Medical Examinations'!$A:$J,10,FALSE)</f>
        <v>Prediabetes</v>
      </c>
      <c r="K1553">
        <f>VLOOKUP($A1553,'Hospitalisation Details'!$A:$K,6,FALSE)</f>
        <v>6546.16</v>
      </c>
      <c r="L1553" t="str">
        <f>VLOOKUP($A1553,'Hospitalisation Details'!$A:$K,7,FALSE)</f>
        <v>tier - 2</v>
      </c>
      <c r="M1553" t="str">
        <f>VLOOKUP($A1553,'Hospitalisation Details'!$A:$K,8,FALSE)</f>
        <v>tier - 3</v>
      </c>
      <c r="N1553" t="str">
        <f>VLOOKUP($A1553,'Hospitalisation Details'!$A:$K,9,FALSE)</f>
        <v>R1013</v>
      </c>
      <c r="O1553">
        <f>VLOOKUP($A1553,'Hospitalisation Details'!$A:$K,10,FALSE)</f>
        <v>25540</v>
      </c>
      <c r="P1553">
        <f>VLOOKUP($A1553,'Hospitalisation Details'!$A:$K,11,FALSE)</f>
        <v>53</v>
      </c>
      <c r="Q1553" t="str">
        <f>VLOOKUP($A1553,'Customer Names'!$A:$E,4,FALSE)</f>
        <v xml:space="preserve"> Jim</v>
      </c>
    </row>
    <row r="1554" spans="1:17" x14ac:dyDescent="0.25">
      <c r="A1554" s="26" t="s">
        <v>818</v>
      </c>
      <c r="B1554" s="47">
        <f>VLOOKUP($A1554,'Medical Examinations'!$A:$J,2,FALSE)</f>
        <v>21.4</v>
      </c>
      <c r="C1554" s="47">
        <f>VLOOKUP($A1554,'Medical Examinations'!$A:$J,3,FALSE)</f>
        <v>5.6</v>
      </c>
      <c r="D1554" s="26" t="str">
        <f>VLOOKUP($A1554,'Medical Examinations'!$A:$J,4,FALSE)</f>
        <v>No</v>
      </c>
      <c r="E1554" s="26" t="str">
        <f>VLOOKUP($A1554,'Medical Examinations'!$A:$J,5,FALSE)</f>
        <v>No</v>
      </c>
      <c r="F1554" s="26" t="str">
        <f>VLOOKUP($A1554,'Medical Examinations'!$A:$J,6,FALSE)</f>
        <v>No</v>
      </c>
      <c r="G1554" s="26">
        <f>VLOOKUP($A1554,'Medical Examinations'!$A:$J,7,FALSE)</f>
        <v>0</v>
      </c>
      <c r="H1554" s="26" t="str">
        <f>VLOOKUP($A1554,'Medical Examinations'!$A:$J,8,FALSE)</f>
        <v>No</v>
      </c>
      <c r="I1554" s="26" t="str">
        <f>VLOOKUP($A1554,'Medical Examinations'!$A:$J,9,FALSE)</f>
        <v>Normal Weight</v>
      </c>
      <c r="J1554" s="26" t="str">
        <f>VLOOKUP($A1554,'Medical Examinations'!$A:$J,10,FALSE)</f>
        <v>Normal</v>
      </c>
      <c r="K1554">
        <f>VLOOKUP($A1554,'Hospitalisation Details'!$A:$K,6,FALSE)</f>
        <v>6536.68</v>
      </c>
      <c r="L1554" t="str">
        <f>VLOOKUP($A1554,'Hospitalisation Details'!$A:$K,7,FALSE)</f>
        <v>tier - 2</v>
      </c>
      <c r="M1554" t="str">
        <f>VLOOKUP($A1554,'Hospitalisation Details'!$A:$K,8,FALSE)</f>
        <v>tier - 2</v>
      </c>
      <c r="N1554" t="str">
        <f>VLOOKUP($A1554,'Hospitalisation Details'!$A:$K,9,FALSE)</f>
        <v>R1012</v>
      </c>
      <c r="O1554">
        <f>VLOOKUP($A1554,'Hospitalisation Details'!$A:$K,10,FALSE)</f>
        <v>30226</v>
      </c>
      <c r="P1554">
        <f>VLOOKUP($A1554,'Hospitalisation Details'!$A:$K,11,FALSE)</f>
        <v>40</v>
      </c>
      <c r="Q1554" t="str">
        <f>VLOOKUP($A1554,'Customer Names'!$A:$E,4,FALSE)</f>
        <v xml:space="preserve"> Ari L.</v>
      </c>
    </row>
    <row r="1555" spans="1:17" x14ac:dyDescent="0.25">
      <c r="A1555" s="23" t="s">
        <v>817</v>
      </c>
      <c r="B1555" s="48">
        <f>VLOOKUP($A1555,'Medical Examinations'!$A:$J,2,FALSE)</f>
        <v>23.01</v>
      </c>
      <c r="C1555" s="48">
        <f>VLOOKUP($A1555,'Medical Examinations'!$A:$J,3,FALSE)</f>
        <v>4.68</v>
      </c>
      <c r="D1555" s="23" t="str">
        <f>VLOOKUP($A1555,'Medical Examinations'!$A:$J,4,FALSE)</f>
        <v>No</v>
      </c>
      <c r="E1555" s="23" t="str">
        <f>VLOOKUP($A1555,'Medical Examinations'!$A:$J,5,FALSE)</f>
        <v>No</v>
      </c>
      <c r="F1555" s="23" t="str">
        <f>VLOOKUP($A1555,'Medical Examinations'!$A:$J,6,FALSE)</f>
        <v>No</v>
      </c>
      <c r="G1555" s="23">
        <f>VLOOKUP($A1555,'Medical Examinations'!$A:$J,7,FALSE)</f>
        <v>0</v>
      </c>
      <c r="H1555" s="23" t="str">
        <f>VLOOKUP($A1555,'Medical Examinations'!$A:$J,8,FALSE)</f>
        <v>No</v>
      </c>
      <c r="I1555" s="23" t="str">
        <f>VLOOKUP($A1555,'Medical Examinations'!$A:$J,9,FALSE)</f>
        <v>Normal Weight</v>
      </c>
      <c r="J1555" s="23" t="str">
        <f>VLOOKUP($A1555,'Medical Examinations'!$A:$J,10,FALSE)</f>
        <v>Normal</v>
      </c>
      <c r="K1555">
        <f>VLOOKUP($A1555,'Hospitalisation Details'!$A:$K,6,FALSE)</f>
        <v>6532.04</v>
      </c>
      <c r="L1555" t="str">
        <f>VLOOKUP($A1555,'Hospitalisation Details'!$A:$K,7,FALSE)</f>
        <v>tier - 2</v>
      </c>
      <c r="M1555" t="str">
        <f>VLOOKUP($A1555,'Hospitalisation Details'!$A:$K,8,FALSE)</f>
        <v>tier - 1</v>
      </c>
      <c r="N1555" t="str">
        <f>VLOOKUP($A1555,'Hospitalisation Details'!$A:$K,9,FALSE)</f>
        <v>R1013</v>
      </c>
      <c r="O1555">
        <f>VLOOKUP($A1555,'Hospitalisation Details'!$A:$K,10,FALSE)</f>
        <v>30175</v>
      </c>
      <c r="P1555">
        <f>VLOOKUP($A1555,'Hospitalisation Details'!$A:$K,11,FALSE)</f>
        <v>40</v>
      </c>
      <c r="Q1555" t="str">
        <f>VLOOKUP($A1555,'Customer Names'!$A:$E,4,FALSE)</f>
        <v xml:space="preserve"> Fanny</v>
      </c>
    </row>
    <row r="1556" spans="1:17" x14ac:dyDescent="0.25">
      <c r="A1556" s="26" t="s">
        <v>816</v>
      </c>
      <c r="B1556" s="47">
        <f>VLOOKUP($A1556,'Medical Examinations'!$A:$J,2,FALSE)</f>
        <v>19.86</v>
      </c>
      <c r="C1556" s="47">
        <f>VLOOKUP($A1556,'Medical Examinations'!$A:$J,3,FALSE)</f>
        <v>5.62</v>
      </c>
      <c r="D1556" s="26" t="str">
        <f>VLOOKUP($A1556,'Medical Examinations'!$A:$J,4,FALSE)</f>
        <v>yes</v>
      </c>
      <c r="E1556" s="26" t="str">
        <f>VLOOKUP($A1556,'Medical Examinations'!$A:$J,5,FALSE)</f>
        <v>No</v>
      </c>
      <c r="F1556" s="26" t="str">
        <f>VLOOKUP($A1556,'Medical Examinations'!$A:$J,6,FALSE)</f>
        <v>No</v>
      </c>
      <c r="G1556" s="26">
        <f>VLOOKUP($A1556,'Medical Examinations'!$A:$J,7,FALSE)</f>
        <v>0</v>
      </c>
      <c r="H1556" s="26" t="str">
        <f>VLOOKUP($A1556,'Medical Examinations'!$A:$J,8,FALSE)</f>
        <v>No</v>
      </c>
      <c r="I1556" s="26" t="str">
        <f>VLOOKUP($A1556,'Medical Examinations'!$A:$J,9,FALSE)</f>
        <v>Normal Weight</v>
      </c>
      <c r="J1556" s="26" t="str">
        <f>VLOOKUP($A1556,'Medical Examinations'!$A:$J,10,FALSE)</f>
        <v>Normal</v>
      </c>
      <c r="K1556">
        <f>VLOOKUP($A1556,'Hospitalisation Details'!$A:$K,6,FALSE)</f>
        <v>6529.21</v>
      </c>
      <c r="L1556" t="str">
        <f>VLOOKUP($A1556,'Hospitalisation Details'!$A:$K,7,FALSE)</f>
        <v>tier - 2</v>
      </c>
      <c r="M1556" t="str">
        <f>VLOOKUP($A1556,'Hospitalisation Details'!$A:$K,8,FALSE)</f>
        <v>tier - 1</v>
      </c>
      <c r="N1556" t="str">
        <f>VLOOKUP($A1556,'Hospitalisation Details'!$A:$K,9,FALSE)</f>
        <v>R1013</v>
      </c>
      <c r="O1556">
        <f>VLOOKUP($A1556,'Hospitalisation Details'!$A:$K,10,FALSE)</f>
        <v>28056</v>
      </c>
      <c r="P1556">
        <f>VLOOKUP($A1556,'Hospitalisation Details'!$A:$K,11,FALSE)</f>
        <v>46</v>
      </c>
      <c r="Q1556" t="str">
        <f>VLOOKUP($A1556,'Customer Names'!$A:$E,4,FALSE)</f>
        <v xml:space="preserve"> Heather</v>
      </c>
    </row>
    <row r="1557" spans="1:17" x14ac:dyDescent="0.25">
      <c r="A1557" s="23" t="s">
        <v>815</v>
      </c>
      <c r="B1557" s="48">
        <f>VLOOKUP($A1557,'Medical Examinations'!$A:$J,2,FALSE)</f>
        <v>33.58</v>
      </c>
      <c r="C1557" s="48">
        <f>VLOOKUP($A1557,'Medical Examinations'!$A:$J,3,FALSE)</f>
        <v>5.08</v>
      </c>
      <c r="D1557" s="23" t="str">
        <f>VLOOKUP($A1557,'Medical Examinations'!$A:$J,4,FALSE)</f>
        <v>No</v>
      </c>
      <c r="E1557" s="23" t="str">
        <f>VLOOKUP($A1557,'Medical Examinations'!$A:$J,5,FALSE)</f>
        <v>No</v>
      </c>
      <c r="F1557" s="23" t="str">
        <f>VLOOKUP($A1557,'Medical Examinations'!$A:$J,6,FALSE)</f>
        <v>No</v>
      </c>
      <c r="G1557" s="23">
        <f>VLOOKUP($A1557,'Medical Examinations'!$A:$J,7,FALSE)</f>
        <v>0</v>
      </c>
      <c r="H1557" s="23" t="str">
        <f>VLOOKUP($A1557,'Medical Examinations'!$A:$J,8,FALSE)</f>
        <v>No</v>
      </c>
      <c r="I1557" s="23" t="str">
        <f>VLOOKUP($A1557,'Medical Examinations'!$A:$J,9,FALSE)</f>
        <v>Obesity</v>
      </c>
      <c r="J1557" s="23" t="str">
        <f>VLOOKUP($A1557,'Medical Examinations'!$A:$J,10,FALSE)</f>
        <v>Normal</v>
      </c>
      <c r="K1557">
        <f>VLOOKUP($A1557,'Hospitalisation Details'!$A:$K,6,FALSE)</f>
        <v>6512.24</v>
      </c>
      <c r="L1557" t="str">
        <f>VLOOKUP($A1557,'Hospitalisation Details'!$A:$K,7,FALSE)</f>
        <v>tier - 2</v>
      </c>
      <c r="M1557" t="str">
        <f>VLOOKUP($A1557,'Hospitalisation Details'!$A:$K,8,FALSE)</f>
        <v>tier - 1</v>
      </c>
      <c r="N1557" t="str">
        <f>VLOOKUP($A1557,'Hospitalisation Details'!$A:$K,9,FALSE)</f>
        <v>R1021</v>
      </c>
      <c r="O1557">
        <f>VLOOKUP($A1557,'Hospitalisation Details'!$A:$K,10,FALSE)</f>
        <v>34522</v>
      </c>
      <c r="P1557">
        <f>VLOOKUP($A1557,'Hospitalisation Details'!$A:$K,11,FALSE)</f>
        <v>28</v>
      </c>
      <c r="Q1557" t="str">
        <f>VLOOKUP($A1557,'Customer Names'!$A:$E,4,FALSE)</f>
        <v xml:space="preserve"> Peter W. Sr.</v>
      </c>
    </row>
    <row r="1558" spans="1:17" x14ac:dyDescent="0.25">
      <c r="A1558" s="26" t="s">
        <v>814</v>
      </c>
      <c r="B1558" s="47">
        <f>VLOOKUP($A1558,'Medical Examinations'!$A:$J,2,FALSE)</f>
        <v>29.81</v>
      </c>
      <c r="C1558" s="47">
        <f>VLOOKUP($A1558,'Medical Examinations'!$A:$J,3,FALSE)</f>
        <v>5.28</v>
      </c>
      <c r="D1558" s="26" t="str">
        <f>VLOOKUP($A1558,'Medical Examinations'!$A:$J,4,FALSE)</f>
        <v>No</v>
      </c>
      <c r="E1558" s="26" t="str">
        <f>VLOOKUP($A1558,'Medical Examinations'!$A:$J,5,FALSE)</f>
        <v>No</v>
      </c>
      <c r="F1558" s="26" t="str">
        <f>VLOOKUP($A1558,'Medical Examinations'!$A:$J,6,FALSE)</f>
        <v>No</v>
      </c>
      <c r="G1558" s="26">
        <f>VLOOKUP($A1558,'Medical Examinations'!$A:$J,7,FALSE)</f>
        <v>0</v>
      </c>
      <c r="H1558" s="26" t="str">
        <f>VLOOKUP($A1558,'Medical Examinations'!$A:$J,8,FALSE)</f>
        <v>No</v>
      </c>
      <c r="I1558" s="26" t="str">
        <f>VLOOKUP($A1558,'Medical Examinations'!$A:$J,9,FALSE)</f>
        <v>Overweight</v>
      </c>
      <c r="J1558" s="26" t="str">
        <f>VLOOKUP($A1558,'Medical Examinations'!$A:$J,10,FALSE)</f>
        <v>Normal</v>
      </c>
      <c r="K1558">
        <f>VLOOKUP($A1558,'Hospitalisation Details'!$A:$K,6,FALSE)</f>
        <v>6500.24</v>
      </c>
      <c r="L1558" t="str">
        <f>VLOOKUP($A1558,'Hospitalisation Details'!$A:$K,7,FALSE)</f>
        <v>tier - 2</v>
      </c>
      <c r="M1558" t="str">
        <f>VLOOKUP($A1558,'Hospitalisation Details'!$A:$K,8,FALSE)</f>
        <v>tier - 2</v>
      </c>
      <c r="N1558" t="str">
        <f>VLOOKUP($A1558,'Hospitalisation Details'!$A:$K,9,FALSE)</f>
        <v>R1013</v>
      </c>
      <c r="O1558">
        <f>VLOOKUP($A1558,'Hospitalisation Details'!$A:$K,10,FALSE)</f>
        <v>30191</v>
      </c>
      <c r="P1558">
        <f>VLOOKUP($A1558,'Hospitalisation Details'!$A:$K,11,FALSE)</f>
        <v>40</v>
      </c>
      <c r="Q1558" t="str">
        <f>VLOOKUP($A1558,'Customer Names'!$A:$E,4,FALSE)</f>
        <v xml:space="preserve"> Catherine A</v>
      </c>
    </row>
    <row r="1559" spans="1:17" x14ac:dyDescent="0.25">
      <c r="A1559" s="23" t="s">
        <v>813</v>
      </c>
      <c r="B1559" s="48">
        <f>VLOOKUP($A1559,'Medical Examinations'!$A:$J,2,FALSE)</f>
        <v>27.4</v>
      </c>
      <c r="C1559" s="48">
        <f>VLOOKUP($A1559,'Medical Examinations'!$A:$J,3,FALSE)</f>
        <v>4.6100000000000003</v>
      </c>
      <c r="D1559" s="23" t="str">
        <f>VLOOKUP($A1559,'Medical Examinations'!$A:$J,4,FALSE)</f>
        <v>No</v>
      </c>
      <c r="E1559" s="23" t="str">
        <f>VLOOKUP($A1559,'Medical Examinations'!$A:$J,5,FALSE)</f>
        <v>No</v>
      </c>
      <c r="F1559" s="23" t="str">
        <f>VLOOKUP($A1559,'Medical Examinations'!$A:$J,6,FALSE)</f>
        <v>No</v>
      </c>
      <c r="G1559" s="23">
        <f>VLOOKUP($A1559,'Medical Examinations'!$A:$J,7,FALSE)</f>
        <v>0</v>
      </c>
      <c r="H1559" s="23" t="str">
        <f>VLOOKUP($A1559,'Medical Examinations'!$A:$J,8,FALSE)</f>
        <v>No</v>
      </c>
      <c r="I1559" s="23" t="str">
        <f>VLOOKUP($A1559,'Medical Examinations'!$A:$J,9,FALSE)</f>
        <v>Overweight</v>
      </c>
      <c r="J1559" s="23" t="str">
        <f>VLOOKUP($A1559,'Medical Examinations'!$A:$J,10,FALSE)</f>
        <v>Normal</v>
      </c>
      <c r="K1559">
        <f>VLOOKUP($A1559,'Hospitalisation Details'!$A:$K,6,FALSE)</f>
        <v>6496.89</v>
      </c>
      <c r="L1559" t="str">
        <f>VLOOKUP($A1559,'Hospitalisation Details'!$A:$K,7,FALSE)</f>
        <v>tier - 2</v>
      </c>
      <c r="M1559" t="str">
        <f>VLOOKUP($A1559,'Hospitalisation Details'!$A:$K,8,FALSE)</f>
        <v>tier - 3</v>
      </c>
      <c r="N1559" t="str">
        <f>VLOOKUP($A1559,'Hospitalisation Details'!$A:$K,9,FALSE)</f>
        <v>R1011</v>
      </c>
      <c r="O1559">
        <f>VLOOKUP($A1559,'Hospitalisation Details'!$A:$K,10,FALSE)</f>
        <v>30233</v>
      </c>
      <c r="P1559">
        <f>VLOOKUP($A1559,'Hospitalisation Details'!$A:$K,11,FALSE)</f>
        <v>40</v>
      </c>
      <c r="Q1559" t="str">
        <f>VLOOKUP($A1559,'Customer Names'!$A:$E,4,FALSE)</f>
        <v xml:space="preserve"> Kelly A</v>
      </c>
    </row>
    <row r="1560" spans="1:17" x14ac:dyDescent="0.25">
      <c r="A1560" s="26" t="s">
        <v>812</v>
      </c>
      <c r="B1560" s="47">
        <f>VLOOKUP($A1560,'Medical Examinations'!$A:$J,2,FALSE)</f>
        <v>17.98</v>
      </c>
      <c r="C1560" s="47">
        <f>VLOOKUP($A1560,'Medical Examinations'!$A:$J,3,FALSE)</f>
        <v>6.57</v>
      </c>
      <c r="D1560" s="26" t="str">
        <f>VLOOKUP($A1560,'Medical Examinations'!$A:$J,4,FALSE)</f>
        <v>yes</v>
      </c>
      <c r="E1560" s="26" t="str">
        <f>VLOOKUP($A1560,'Medical Examinations'!$A:$J,5,FALSE)</f>
        <v>No</v>
      </c>
      <c r="F1560" s="26" t="str">
        <f>VLOOKUP($A1560,'Medical Examinations'!$A:$J,6,FALSE)</f>
        <v>No</v>
      </c>
      <c r="G1560" s="26">
        <f>VLOOKUP($A1560,'Medical Examinations'!$A:$J,7,FALSE)</f>
        <v>2</v>
      </c>
      <c r="H1560" s="26" t="str">
        <f>VLOOKUP($A1560,'Medical Examinations'!$A:$J,8,FALSE)</f>
        <v>No</v>
      </c>
      <c r="I1560" s="26" t="str">
        <f>VLOOKUP($A1560,'Medical Examinations'!$A:$J,9,FALSE)</f>
        <v>Underweight</v>
      </c>
      <c r="J1560" s="26" t="str">
        <f>VLOOKUP($A1560,'Medical Examinations'!$A:$J,10,FALSE)</f>
        <v>Diabetes</v>
      </c>
      <c r="K1560">
        <f>VLOOKUP($A1560,'Hospitalisation Details'!$A:$K,6,FALSE)</f>
        <v>6481.67</v>
      </c>
      <c r="L1560" t="str">
        <f>VLOOKUP($A1560,'Hospitalisation Details'!$A:$K,7,FALSE)</f>
        <v>tier - 2</v>
      </c>
      <c r="M1560" t="str">
        <f>VLOOKUP($A1560,'Hospitalisation Details'!$A:$K,8,FALSE)</f>
        <v>tier - 2</v>
      </c>
      <c r="N1560" t="str">
        <f>VLOOKUP($A1560,'Hospitalisation Details'!$A:$K,9,FALSE)</f>
        <v>R1013</v>
      </c>
      <c r="O1560">
        <f>VLOOKUP($A1560,'Hospitalisation Details'!$A:$K,10,FALSE)</f>
        <v>25903</v>
      </c>
      <c r="P1560">
        <f>VLOOKUP($A1560,'Hospitalisation Details'!$A:$K,11,FALSE)</f>
        <v>52</v>
      </c>
      <c r="Q1560" t="str">
        <f>VLOOKUP($A1560,'Customer Names'!$A:$E,4,FALSE)</f>
        <v xml:space="preserve"> Janel N.</v>
      </c>
    </row>
    <row r="1561" spans="1:17" x14ac:dyDescent="0.25">
      <c r="A1561" s="23" t="s">
        <v>811</v>
      </c>
      <c r="B1561" s="48">
        <f>VLOOKUP($A1561,'Medical Examinations'!$A:$J,2,FALSE)</f>
        <v>37.9</v>
      </c>
      <c r="C1561" s="48">
        <f>VLOOKUP($A1561,'Medical Examinations'!$A:$J,3,FALSE)</f>
        <v>5.83</v>
      </c>
      <c r="D1561" s="23" t="str">
        <f>VLOOKUP($A1561,'Medical Examinations'!$A:$J,4,FALSE)</f>
        <v>No</v>
      </c>
      <c r="E1561" s="23" t="str">
        <f>VLOOKUP($A1561,'Medical Examinations'!$A:$J,5,FALSE)</f>
        <v>No</v>
      </c>
      <c r="F1561" s="23" t="str">
        <f>VLOOKUP($A1561,'Medical Examinations'!$A:$J,6,FALSE)</f>
        <v>No</v>
      </c>
      <c r="G1561" s="23">
        <f>VLOOKUP($A1561,'Medical Examinations'!$A:$J,7,FALSE)</f>
        <v>0</v>
      </c>
      <c r="H1561" s="23" t="str">
        <f>VLOOKUP($A1561,'Medical Examinations'!$A:$J,8,FALSE)</f>
        <v>No</v>
      </c>
      <c r="I1561" s="23" t="str">
        <f>VLOOKUP($A1561,'Medical Examinations'!$A:$J,9,FALSE)</f>
        <v>Obesity</v>
      </c>
      <c r="J1561" s="23" t="str">
        <f>VLOOKUP($A1561,'Medical Examinations'!$A:$J,10,FALSE)</f>
        <v>Prediabetes</v>
      </c>
      <c r="K1561">
        <f>VLOOKUP($A1561,'Hospitalisation Details'!$A:$K,6,FALSE)</f>
        <v>6474.01</v>
      </c>
      <c r="L1561" t="str">
        <f>VLOOKUP($A1561,'Hospitalisation Details'!$A:$K,7,FALSE)</f>
        <v>tier - 2</v>
      </c>
      <c r="M1561" t="str">
        <f>VLOOKUP($A1561,'Hospitalisation Details'!$A:$K,8,FALSE)</f>
        <v>tier - 3</v>
      </c>
      <c r="N1561" t="str">
        <f>VLOOKUP($A1561,'Hospitalisation Details'!$A:$K,9,FALSE)</f>
        <v>R1011</v>
      </c>
      <c r="O1561">
        <f>VLOOKUP($A1561,'Hospitalisation Details'!$A:$K,10,FALSE)</f>
        <v>29380</v>
      </c>
      <c r="P1561">
        <f>VLOOKUP($A1561,'Hospitalisation Details'!$A:$K,11,FALSE)</f>
        <v>43</v>
      </c>
      <c r="Q1561" t="str">
        <f>VLOOKUP($A1561,'Customer Names'!$A:$E,4,FALSE)</f>
        <v xml:space="preserve"> Yann Kai</v>
      </c>
    </row>
    <row r="1562" spans="1:17" x14ac:dyDescent="0.25">
      <c r="A1562" s="26" t="s">
        <v>810</v>
      </c>
      <c r="B1562" s="47">
        <f>VLOOKUP($A1562,'Medical Examinations'!$A:$J,2,FALSE)</f>
        <v>25.27</v>
      </c>
      <c r="C1562" s="47">
        <f>VLOOKUP($A1562,'Medical Examinations'!$A:$J,3,FALSE)</f>
        <v>6.98</v>
      </c>
      <c r="D1562" s="26" t="str">
        <f>VLOOKUP($A1562,'Medical Examinations'!$A:$J,4,FALSE)</f>
        <v>yes</v>
      </c>
      <c r="E1562" s="26" t="str">
        <f>VLOOKUP($A1562,'Medical Examinations'!$A:$J,5,FALSE)</f>
        <v>No</v>
      </c>
      <c r="F1562" s="26" t="str">
        <f>VLOOKUP($A1562,'Medical Examinations'!$A:$J,6,FALSE)</f>
        <v>No</v>
      </c>
      <c r="G1562" s="26">
        <f>VLOOKUP($A1562,'Medical Examinations'!$A:$J,7,FALSE)</f>
        <v>0</v>
      </c>
      <c r="H1562" s="26" t="str">
        <f>VLOOKUP($A1562,'Medical Examinations'!$A:$J,8,FALSE)</f>
        <v>No</v>
      </c>
      <c r="I1562" s="26" t="str">
        <f>VLOOKUP($A1562,'Medical Examinations'!$A:$J,9,FALSE)</f>
        <v>Overweight</v>
      </c>
      <c r="J1562" s="26" t="str">
        <f>VLOOKUP($A1562,'Medical Examinations'!$A:$J,10,FALSE)</f>
        <v>Diabetes</v>
      </c>
      <c r="K1562">
        <f>VLOOKUP($A1562,'Hospitalisation Details'!$A:$K,6,FALSE)</f>
        <v>6473.15</v>
      </c>
      <c r="L1562" t="str">
        <f>VLOOKUP($A1562,'Hospitalisation Details'!$A:$K,7,FALSE)</f>
        <v>tier - 2</v>
      </c>
      <c r="M1562" t="str">
        <f>VLOOKUP($A1562,'Hospitalisation Details'!$A:$K,8,FALSE)</f>
        <v>tier - 2</v>
      </c>
      <c r="N1562" t="str">
        <f>VLOOKUP($A1562,'Hospitalisation Details'!$A:$K,9,FALSE)</f>
        <v>R1013</v>
      </c>
      <c r="O1562">
        <f>VLOOKUP($A1562,'Hospitalisation Details'!$A:$K,10,FALSE)</f>
        <v>29794</v>
      </c>
      <c r="P1562">
        <f>VLOOKUP($A1562,'Hospitalisation Details'!$A:$K,11,FALSE)</f>
        <v>41</v>
      </c>
      <c r="Q1562" t="str">
        <f>VLOOKUP($A1562,'Customer Names'!$A:$E,4,FALSE)</f>
        <v xml:space="preserve"> Zachary R.</v>
      </c>
    </row>
    <row r="1563" spans="1:17" x14ac:dyDescent="0.25">
      <c r="A1563" s="23" t="s">
        <v>809</v>
      </c>
      <c r="B1563" s="48">
        <f>VLOOKUP($A1563,'Medical Examinations'!$A:$J,2,FALSE)</f>
        <v>29.26</v>
      </c>
      <c r="C1563" s="48">
        <f>VLOOKUP($A1563,'Medical Examinations'!$A:$J,3,FALSE)</f>
        <v>4.03</v>
      </c>
      <c r="D1563" s="23" t="str">
        <f>VLOOKUP($A1563,'Medical Examinations'!$A:$J,4,FALSE)</f>
        <v>No</v>
      </c>
      <c r="E1563" s="23" t="str">
        <f>VLOOKUP($A1563,'Medical Examinations'!$A:$J,5,FALSE)</f>
        <v>No</v>
      </c>
      <c r="F1563" s="23" t="str">
        <f>VLOOKUP($A1563,'Medical Examinations'!$A:$J,6,FALSE)</f>
        <v>No</v>
      </c>
      <c r="G1563" s="23">
        <f>VLOOKUP($A1563,'Medical Examinations'!$A:$J,7,FALSE)</f>
        <v>1</v>
      </c>
      <c r="H1563" s="23" t="str">
        <f>VLOOKUP($A1563,'Medical Examinations'!$A:$J,8,FALSE)</f>
        <v>No</v>
      </c>
      <c r="I1563" s="23" t="str">
        <f>VLOOKUP($A1563,'Medical Examinations'!$A:$J,9,FALSE)</f>
        <v>Overweight</v>
      </c>
      <c r="J1563" s="23" t="str">
        <f>VLOOKUP($A1563,'Medical Examinations'!$A:$J,10,FALSE)</f>
        <v>Normal</v>
      </c>
      <c r="K1563">
        <f>VLOOKUP($A1563,'Hospitalisation Details'!$A:$K,6,FALSE)</f>
        <v>6457.84</v>
      </c>
      <c r="L1563" t="str">
        <f>VLOOKUP($A1563,'Hospitalisation Details'!$A:$K,7,FALSE)</f>
        <v>tier - 2</v>
      </c>
      <c r="M1563" t="str">
        <f>VLOOKUP($A1563,'Hospitalisation Details'!$A:$K,8,FALSE)</f>
        <v>tier - 3</v>
      </c>
      <c r="N1563" t="str">
        <f>VLOOKUP($A1563,'Hospitalisation Details'!$A:$K,9,FALSE)</f>
        <v>R1012</v>
      </c>
      <c r="O1563">
        <f>VLOOKUP($A1563,'Hospitalisation Details'!$A:$K,10,FALSE)</f>
        <v>30987</v>
      </c>
      <c r="P1563">
        <f>VLOOKUP($A1563,'Hospitalisation Details'!$A:$K,11,FALSE)</f>
        <v>38</v>
      </c>
      <c r="Q1563" t="str">
        <f>VLOOKUP($A1563,'Customer Names'!$A:$E,4,FALSE)</f>
        <v xml:space="preserve"> Alejandro Sr.</v>
      </c>
    </row>
    <row r="1564" spans="1:17" x14ac:dyDescent="0.25">
      <c r="A1564" s="26" t="s">
        <v>808</v>
      </c>
      <c r="B1564" s="47">
        <f>VLOOKUP($A1564,'Medical Examinations'!$A:$J,2,FALSE)</f>
        <v>27.835000000000001</v>
      </c>
      <c r="C1564" s="47">
        <f>VLOOKUP($A1564,'Medical Examinations'!$A:$J,3,FALSE)</f>
        <v>4.5599999999999996</v>
      </c>
      <c r="D1564" s="26" t="str">
        <f>VLOOKUP($A1564,'Medical Examinations'!$A:$J,4,FALSE)</f>
        <v>No</v>
      </c>
      <c r="E1564" s="26" t="str">
        <f>VLOOKUP($A1564,'Medical Examinations'!$A:$J,5,FALSE)</f>
        <v>No</v>
      </c>
      <c r="F1564" s="26" t="str">
        <f>VLOOKUP($A1564,'Medical Examinations'!$A:$J,6,FALSE)</f>
        <v>No</v>
      </c>
      <c r="G1564" s="26">
        <f>VLOOKUP($A1564,'Medical Examinations'!$A:$J,7,FALSE)</f>
        <v>1</v>
      </c>
      <c r="H1564" s="26" t="str">
        <f>VLOOKUP($A1564,'Medical Examinations'!$A:$J,8,FALSE)</f>
        <v>No</v>
      </c>
      <c r="I1564" s="26" t="str">
        <f>VLOOKUP($A1564,'Medical Examinations'!$A:$J,9,FALSE)</f>
        <v>Overweight</v>
      </c>
      <c r="J1564" s="26" t="str">
        <f>VLOOKUP($A1564,'Medical Examinations'!$A:$J,10,FALSE)</f>
        <v>Normal</v>
      </c>
      <c r="K1564">
        <f>VLOOKUP($A1564,'Hospitalisation Details'!$A:$K,6,FALSE)</f>
        <v>6455.86</v>
      </c>
      <c r="L1564" t="str">
        <f>VLOOKUP($A1564,'Hospitalisation Details'!$A:$K,7,FALSE)</f>
        <v>tier - 3</v>
      </c>
      <c r="M1564" t="str">
        <f>VLOOKUP($A1564,'Hospitalisation Details'!$A:$K,8,FALSE)</f>
        <v>tier - 3</v>
      </c>
      <c r="N1564" t="str">
        <f>VLOOKUP($A1564,'Hospitalisation Details'!$A:$K,9,FALSE)</f>
        <v>R1012</v>
      </c>
      <c r="O1564">
        <f>VLOOKUP($A1564,'Hospitalisation Details'!$A:$K,10,FALSE)</f>
        <v>30920</v>
      </c>
      <c r="P1564">
        <f>VLOOKUP($A1564,'Hospitalisation Details'!$A:$K,11,FALSE)</f>
        <v>38</v>
      </c>
      <c r="Q1564" t="str">
        <f>VLOOKUP($A1564,'Customer Names'!$A:$E,4,FALSE)</f>
        <v xml:space="preserve"> Nicholas R.</v>
      </c>
    </row>
    <row r="1565" spans="1:17" x14ac:dyDescent="0.25">
      <c r="A1565" s="23" t="s">
        <v>807</v>
      </c>
      <c r="B1565" s="48">
        <f>VLOOKUP($A1565,'Medical Examinations'!$A:$J,2,FALSE)</f>
        <v>46.53</v>
      </c>
      <c r="C1565" s="48">
        <f>VLOOKUP($A1565,'Medical Examinations'!$A:$J,3,FALSE)</f>
        <v>5.38</v>
      </c>
      <c r="D1565" s="23" t="str">
        <f>VLOOKUP($A1565,'Medical Examinations'!$A:$J,4,FALSE)</f>
        <v>yes</v>
      </c>
      <c r="E1565" s="23" t="str">
        <f>VLOOKUP($A1565,'Medical Examinations'!$A:$J,5,FALSE)</f>
        <v>No</v>
      </c>
      <c r="F1565" s="23" t="str">
        <f>VLOOKUP($A1565,'Medical Examinations'!$A:$J,6,FALSE)</f>
        <v>No</v>
      </c>
      <c r="G1565" s="23">
        <f>VLOOKUP($A1565,'Medical Examinations'!$A:$J,7,FALSE)</f>
        <v>0</v>
      </c>
      <c r="H1565" s="23" t="str">
        <f>VLOOKUP($A1565,'Medical Examinations'!$A:$J,8,FALSE)</f>
        <v>No</v>
      </c>
      <c r="I1565" s="23" t="str">
        <f>VLOOKUP($A1565,'Medical Examinations'!$A:$J,9,FALSE)</f>
        <v>Obesity</v>
      </c>
      <c r="J1565" s="23" t="str">
        <f>VLOOKUP($A1565,'Medical Examinations'!$A:$J,10,FALSE)</f>
        <v>Normal</v>
      </c>
      <c r="K1565">
        <f>VLOOKUP($A1565,'Hospitalisation Details'!$A:$K,6,FALSE)</f>
        <v>6435.62</v>
      </c>
      <c r="L1565" t="str">
        <f>VLOOKUP($A1565,'Hospitalisation Details'!$A:$K,7,FALSE)</f>
        <v>tier - 3</v>
      </c>
      <c r="M1565" t="str">
        <f>VLOOKUP($A1565,'Hospitalisation Details'!$A:$K,8,FALSE)</f>
        <v>tier - 2</v>
      </c>
      <c r="N1565" t="str">
        <f>VLOOKUP($A1565,'Hospitalisation Details'!$A:$K,9,FALSE)</f>
        <v>R1013</v>
      </c>
      <c r="O1565">
        <f>VLOOKUP($A1565,'Hospitalisation Details'!$A:$K,10,FALSE)</f>
        <v>31250</v>
      </c>
      <c r="P1565">
        <f>VLOOKUP($A1565,'Hospitalisation Details'!$A:$K,11,FALSE)</f>
        <v>37</v>
      </c>
      <c r="Q1565" t="str">
        <f>VLOOKUP($A1565,'Customer Names'!$A:$E,4,FALSE)</f>
        <v xml:space="preserve"> Paul</v>
      </c>
    </row>
    <row r="1566" spans="1:17" x14ac:dyDescent="0.25">
      <c r="A1566" s="26" t="s">
        <v>806</v>
      </c>
      <c r="B1566" s="47">
        <f>VLOOKUP($A1566,'Medical Examinations'!$A:$J,2,FALSE)</f>
        <v>20.58</v>
      </c>
      <c r="C1566" s="47">
        <f>VLOOKUP($A1566,'Medical Examinations'!$A:$J,3,FALSE)</f>
        <v>11.04</v>
      </c>
      <c r="D1566" s="26" t="str">
        <f>VLOOKUP($A1566,'Medical Examinations'!$A:$J,4,FALSE)</f>
        <v>yes</v>
      </c>
      <c r="E1566" s="26" t="str">
        <f>VLOOKUP($A1566,'Medical Examinations'!$A:$J,5,FALSE)</f>
        <v>No</v>
      </c>
      <c r="F1566" s="26" t="str">
        <f>VLOOKUP($A1566,'Medical Examinations'!$A:$J,6,FALSE)</f>
        <v>No</v>
      </c>
      <c r="G1566" s="26">
        <f>VLOOKUP($A1566,'Medical Examinations'!$A:$J,7,FALSE)</f>
        <v>1</v>
      </c>
      <c r="H1566" s="26" t="str">
        <f>VLOOKUP($A1566,'Medical Examinations'!$A:$J,8,FALSE)</f>
        <v>No</v>
      </c>
      <c r="I1566" s="26" t="str">
        <f>VLOOKUP($A1566,'Medical Examinations'!$A:$J,9,FALSE)</f>
        <v>Normal Weight</v>
      </c>
      <c r="J1566" s="26" t="str">
        <f>VLOOKUP($A1566,'Medical Examinations'!$A:$J,10,FALSE)</f>
        <v>Diabetes</v>
      </c>
      <c r="K1566">
        <f>VLOOKUP($A1566,'Hospitalisation Details'!$A:$K,6,FALSE)</f>
        <v>6423.48</v>
      </c>
      <c r="L1566" t="str">
        <f>VLOOKUP($A1566,'Hospitalisation Details'!$A:$K,7,FALSE)</f>
        <v>tier - 2</v>
      </c>
      <c r="M1566" t="str">
        <f>VLOOKUP($A1566,'Hospitalisation Details'!$A:$K,8,FALSE)</f>
        <v>tier - 3</v>
      </c>
      <c r="N1566" t="str">
        <f>VLOOKUP($A1566,'Hospitalisation Details'!$A:$K,9,FALSE)</f>
        <v>R1013</v>
      </c>
      <c r="O1566">
        <f>VLOOKUP($A1566,'Hospitalisation Details'!$A:$K,10,FALSE)</f>
        <v>27611</v>
      </c>
      <c r="P1566">
        <f>VLOOKUP($A1566,'Hospitalisation Details'!$A:$K,11,FALSE)</f>
        <v>47</v>
      </c>
      <c r="Q1566" t="str">
        <f>VLOOKUP($A1566,'Customer Names'!$A:$E,4,FALSE)</f>
        <v xml:space="preserve"> Michael D</v>
      </c>
    </row>
    <row r="1567" spans="1:17" x14ac:dyDescent="0.25">
      <c r="A1567" s="23" t="s">
        <v>805</v>
      </c>
      <c r="B1567" s="48">
        <f>VLOOKUP($A1567,'Medical Examinations'!$A:$J,2,FALSE)</f>
        <v>19.53</v>
      </c>
      <c r="C1567" s="48">
        <f>VLOOKUP($A1567,'Medical Examinations'!$A:$J,3,FALSE)</f>
        <v>6.09</v>
      </c>
      <c r="D1567" s="23" t="str">
        <f>VLOOKUP($A1567,'Medical Examinations'!$A:$J,4,FALSE)</f>
        <v>yes</v>
      </c>
      <c r="E1567" s="23" t="str">
        <f>VLOOKUP($A1567,'Medical Examinations'!$A:$J,5,FALSE)</f>
        <v>No</v>
      </c>
      <c r="F1567" s="23" t="str">
        <f>VLOOKUP($A1567,'Medical Examinations'!$A:$J,6,FALSE)</f>
        <v>No</v>
      </c>
      <c r="G1567" s="23">
        <f>VLOOKUP($A1567,'Medical Examinations'!$A:$J,7,FALSE)</f>
        <v>0</v>
      </c>
      <c r="H1567" s="23" t="str">
        <f>VLOOKUP($A1567,'Medical Examinations'!$A:$J,8,FALSE)</f>
        <v>No</v>
      </c>
      <c r="I1567" s="23" t="str">
        <f>VLOOKUP($A1567,'Medical Examinations'!$A:$J,9,FALSE)</f>
        <v>Normal Weight</v>
      </c>
      <c r="J1567" s="23" t="str">
        <f>VLOOKUP($A1567,'Medical Examinations'!$A:$J,10,FALSE)</f>
        <v>Prediabetes</v>
      </c>
      <c r="K1567">
        <f>VLOOKUP($A1567,'Hospitalisation Details'!$A:$K,6,FALSE)</f>
        <v>6417.28</v>
      </c>
      <c r="L1567" t="str">
        <f>VLOOKUP($A1567,'Hospitalisation Details'!$A:$K,7,FALSE)</f>
        <v>tier - 2</v>
      </c>
      <c r="M1567" t="str">
        <f>VLOOKUP($A1567,'Hospitalisation Details'!$A:$K,8,FALSE)</f>
        <v>tier - 3</v>
      </c>
      <c r="N1567" t="str">
        <f>VLOOKUP($A1567,'Hospitalisation Details'!$A:$K,9,FALSE)</f>
        <v>R1013</v>
      </c>
      <c r="O1567">
        <f>VLOOKUP($A1567,'Hospitalisation Details'!$A:$K,10,FALSE)</f>
        <v>28124</v>
      </c>
      <c r="P1567">
        <f>VLOOKUP($A1567,'Hospitalisation Details'!$A:$K,11,FALSE)</f>
        <v>46</v>
      </c>
      <c r="Q1567" t="str">
        <f>VLOOKUP($A1567,'Customer Names'!$A:$E,4,FALSE)</f>
        <v xml:space="preserve"> Marina</v>
      </c>
    </row>
    <row r="1568" spans="1:17" x14ac:dyDescent="0.25">
      <c r="A1568" s="26" t="s">
        <v>804</v>
      </c>
      <c r="B1568" s="47">
        <f>VLOOKUP($A1568,'Medical Examinations'!$A:$J,2,FALSE)</f>
        <v>27.7</v>
      </c>
      <c r="C1568" s="47">
        <f>VLOOKUP($A1568,'Medical Examinations'!$A:$J,3,FALSE)</f>
        <v>4.71</v>
      </c>
      <c r="D1568" s="26" t="str">
        <f>VLOOKUP($A1568,'Medical Examinations'!$A:$J,4,FALSE)</f>
        <v>No</v>
      </c>
      <c r="E1568" s="26" t="str">
        <f>VLOOKUP($A1568,'Medical Examinations'!$A:$J,5,FALSE)</f>
        <v>No</v>
      </c>
      <c r="F1568" s="26" t="str">
        <f>VLOOKUP($A1568,'Medical Examinations'!$A:$J,6,FALSE)</f>
        <v>No</v>
      </c>
      <c r="G1568" s="26">
        <f>VLOOKUP($A1568,'Medical Examinations'!$A:$J,7,FALSE)</f>
        <v>1</v>
      </c>
      <c r="H1568" s="26" t="str">
        <f>VLOOKUP($A1568,'Medical Examinations'!$A:$J,8,FALSE)</f>
        <v>No</v>
      </c>
      <c r="I1568" s="26" t="str">
        <f>VLOOKUP($A1568,'Medical Examinations'!$A:$J,9,FALSE)</f>
        <v>Overweight</v>
      </c>
      <c r="J1568" s="26" t="str">
        <f>VLOOKUP($A1568,'Medical Examinations'!$A:$J,10,FALSE)</f>
        <v>Normal</v>
      </c>
      <c r="K1568">
        <f>VLOOKUP($A1568,'Hospitalisation Details'!$A:$K,6,FALSE)</f>
        <v>6414.18</v>
      </c>
      <c r="L1568" t="str">
        <f>VLOOKUP($A1568,'Hospitalisation Details'!$A:$K,7,FALSE)</f>
        <v>tier - 2</v>
      </c>
      <c r="M1568" t="str">
        <f>VLOOKUP($A1568,'Hospitalisation Details'!$A:$K,8,FALSE)</f>
        <v>tier - 2</v>
      </c>
      <c r="N1568" t="str">
        <f>VLOOKUP($A1568,'Hospitalisation Details'!$A:$K,9,FALSE)</f>
        <v>R1011</v>
      </c>
      <c r="O1568">
        <f>VLOOKUP($A1568,'Hospitalisation Details'!$A:$K,10,FALSE)</f>
        <v>32024</v>
      </c>
      <c r="P1568">
        <f>VLOOKUP($A1568,'Hospitalisation Details'!$A:$K,11,FALSE)</f>
        <v>35</v>
      </c>
      <c r="Q1568" t="str">
        <f>VLOOKUP($A1568,'Customer Names'!$A:$E,4,FALSE)</f>
        <v xml:space="preserve"> Caroline</v>
      </c>
    </row>
    <row r="1569" spans="1:17" x14ac:dyDescent="0.25">
      <c r="A1569" s="23" t="s">
        <v>803</v>
      </c>
      <c r="B1569" s="48">
        <f>VLOOKUP($A1569,'Medical Examinations'!$A:$J,2,FALSE)</f>
        <v>18.920000000000002</v>
      </c>
      <c r="C1569" s="48">
        <f>VLOOKUP($A1569,'Medical Examinations'!$A:$J,3,FALSE)</f>
        <v>8.18</v>
      </c>
      <c r="D1569" s="23" t="str">
        <f>VLOOKUP($A1569,'Medical Examinations'!$A:$J,4,FALSE)</f>
        <v>No</v>
      </c>
      <c r="E1569" s="23" t="str">
        <f>VLOOKUP($A1569,'Medical Examinations'!$A:$J,5,FALSE)</f>
        <v>No</v>
      </c>
      <c r="F1569" s="23" t="str">
        <f>VLOOKUP($A1569,'Medical Examinations'!$A:$J,6,FALSE)</f>
        <v>No</v>
      </c>
      <c r="G1569" s="23">
        <f>VLOOKUP($A1569,'Medical Examinations'!$A:$J,7,FALSE)</f>
        <v>0</v>
      </c>
      <c r="H1569" s="23" t="str">
        <f>VLOOKUP($A1569,'Medical Examinations'!$A:$J,8,FALSE)</f>
        <v>No</v>
      </c>
      <c r="I1569" s="23" t="str">
        <f>VLOOKUP($A1569,'Medical Examinations'!$A:$J,9,FALSE)</f>
        <v>Normal Weight</v>
      </c>
      <c r="J1569" s="23" t="str">
        <f>VLOOKUP($A1569,'Medical Examinations'!$A:$J,10,FALSE)</f>
        <v>Diabetes</v>
      </c>
      <c r="K1569">
        <f>VLOOKUP($A1569,'Hospitalisation Details'!$A:$K,6,FALSE)</f>
        <v>6412.34</v>
      </c>
      <c r="L1569" t="str">
        <f>VLOOKUP($A1569,'Hospitalisation Details'!$A:$K,7,FALSE)</f>
        <v>tier - 2</v>
      </c>
      <c r="M1569" t="str">
        <f>VLOOKUP($A1569,'Hospitalisation Details'!$A:$K,8,FALSE)</f>
        <v>tier - 3</v>
      </c>
      <c r="N1569" t="str">
        <f>VLOOKUP($A1569,'Hospitalisation Details'!$A:$K,9,FALSE)</f>
        <v>R1013</v>
      </c>
      <c r="O1569">
        <f>VLOOKUP($A1569,'Hospitalisation Details'!$A:$K,10,FALSE)</f>
        <v>26167</v>
      </c>
      <c r="P1569">
        <f>VLOOKUP($A1569,'Hospitalisation Details'!$A:$K,11,FALSE)</f>
        <v>51</v>
      </c>
      <c r="Q1569" t="str">
        <f>VLOOKUP($A1569,'Customer Names'!$A:$E,4,FALSE)</f>
        <v xml:space="preserve"> Ross P</v>
      </c>
    </row>
    <row r="1570" spans="1:17" x14ac:dyDescent="0.25">
      <c r="A1570" s="26" t="s">
        <v>802</v>
      </c>
      <c r="B1570" s="47">
        <f>VLOOKUP($A1570,'Medical Examinations'!$A:$J,2,FALSE)</f>
        <v>17.760000000000002</v>
      </c>
      <c r="C1570" s="47">
        <f>VLOOKUP($A1570,'Medical Examinations'!$A:$J,3,FALSE)</f>
        <v>11.18</v>
      </c>
      <c r="D1570" s="26" t="str">
        <f>VLOOKUP($A1570,'Medical Examinations'!$A:$J,4,FALSE)</f>
        <v>yes</v>
      </c>
      <c r="E1570" s="26" t="str">
        <f>VLOOKUP($A1570,'Medical Examinations'!$A:$J,5,FALSE)</f>
        <v>No</v>
      </c>
      <c r="F1570" s="26" t="str">
        <f>VLOOKUP($A1570,'Medical Examinations'!$A:$J,6,FALSE)</f>
        <v>No</v>
      </c>
      <c r="G1570" s="26">
        <f>VLOOKUP($A1570,'Medical Examinations'!$A:$J,7,FALSE)</f>
        <v>2</v>
      </c>
      <c r="H1570" s="26" t="str">
        <f>VLOOKUP($A1570,'Medical Examinations'!$A:$J,8,FALSE)</f>
        <v>No</v>
      </c>
      <c r="I1570" s="26" t="str">
        <f>VLOOKUP($A1570,'Medical Examinations'!$A:$J,9,FALSE)</f>
        <v>Underweight</v>
      </c>
      <c r="J1570" s="26" t="str">
        <f>VLOOKUP($A1570,'Medical Examinations'!$A:$J,10,FALSE)</f>
        <v>Diabetes</v>
      </c>
      <c r="K1570">
        <f>VLOOKUP($A1570,'Hospitalisation Details'!$A:$K,6,FALSE)</f>
        <v>6407.05</v>
      </c>
      <c r="L1570" t="str">
        <f>VLOOKUP($A1570,'Hospitalisation Details'!$A:$K,7,FALSE)</f>
        <v>tier - 2</v>
      </c>
      <c r="M1570" t="str">
        <f>VLOOKUP($A1570,'Hospitalisation Details'!$A:$K,8,FALSE)</f>
        <v>tier - 1</v>
      </c>
      <c r="N1570" t="str">
        <f>VLOOKUP($A1570,'Hospitalisation Details'!$A:$K,9,FALSE)</f>
        <v>R1013</v>
      </c>
      <c r="O1570">
        <f>VLOOKUP($A1570,'Hospitalisation Details'!$A:$K,10,FALSE)</f>
        <v>25800</v>
      </c>
      <c r="P1570">
        <f>VLOOKUP($A1570,'Hospitalisation Details'!$A:$K,11,FALSE)</f>
        <v>52</v>
      </c>
      <c r="Q1570" t="str">
        <f>VLOOKUP($A1570,'Customer Names'!$A:$E,4,FALSE)</f>
        <v xml:space="preserve"> Aoife</v>
      </c>
    </row>
    <row r="1571" spans="1:17" x14ac:dyDescent="0.25">
      <c r="A1571" s="23" t="s">
        <v>801</v>
      </c>
      <c r="B1571" s="48">
        <f>VLOOKUP($A1571,'Medical Examinations'!$A:$J,2,FALSE)</f>
        <v>29.83</v>
      </c>
      <c r="C1571" s="48">
        <f>VLOOKUP($A1571,'Medical Examinations'!$A:$J,3,FALSE)</f>
        <v>5.03</v>
      </c>
      <c r="D1571" s="23" t="str">
        <f>VLOOKUP($A1571,'Medical Examinations'!$A:$J,4,FALSE)</f>
        <v>yes</v>
      </c>
      <c r="E1571" s="23" t="str">
        <f>VLOOKUP($A1571,'Medical Examinations'!$A:$J,5,FALSE)</f>
        <v>No</v>
      </c>
      <c r="F1571" s="23" t="str">
        <f>VLOOKUP($A1571,'Medical Examinations'!$A:$J,6,FALSE)</f>
        <v>No</v>
      </c>
      <c r="G1571" s="23">
        <f>VLOOKUP($A1571,'Medical Examinations'!$A:$J,7,FALSE)</f>
        <v>0</v>
      </c>
      <c r="H1571" s="23" t="str">
        <f>VLOOKUP($A1571,'Medical Examinations'!$A:$J,8,FALSE)</f>
        <v>No</v>
      </c>
      <c r="I1571" s="23" t="str">
        <f>VLOOKUP($A1571,'Medical Examinations'!$A:$J,9,FALSE)</f>
        <v>Overweight</v>
      </c>
      <c r="J1571" s="23" t="str">
        <f>VLOOKUP($A1571,'Medical Examinations'!$A:$J,10,FALSE)</f>
        <v>Normal</v>
      </c>
      <c r="K1571">
        <f>VLOOKUP($A1571,'Hospitalisation Details'!$A:$K,6,FALSE)</f>
        <v>6406.41</v>
      </c>
      <c r="L1571" t="str">
        <f>VLOOKUP($A1571,'Hospitalisation Details'!$A:$K,7,FALSE)</f>
        <v>tier - 1</v>
      </c>
      <c r="M1571" t="str">
        <f>VLOOKUP($A1571,'Hospitalisation Details'!$A:$K,8,FALSE)</f>
        <v>tier - 3</v>
      </c>
      <c r="N1571" t="str">
        <f>VLOOKUP($A1571,'Hospitalisation Details'!$A:$K,9,FALSE)</f>
        <v>R1014</v>
      </c>
      <c r="O1571">
        <f>VLOOKUP($A1571,'Hospitalisation Details'!$A:$K,10,FALSE)</f>
        <v>31391</v>
      </c>
      <c r="P1571">
        <f>VLOOKUP($A1571,'Hospitalisation Details'!$A:$K,11,FALSE)</f>
        <v>37</v>
      </c>
      <c r="Q1571" t="str">
        <f>VLOOKUP($A1571,'Customer Names'!$A:$E,4,FALSE)</f>
        <v xml:space="preserve"> Wesley</v>
      </c>
    </row>
    <row r="1572" spans="1:17" x14ac:dyDescent="0.25">
      <c r="A1572" s="26" t="s">
        <v>800</v>
      </c>
      <c r="B1572" s="47">
        <f>VLOOKUP($A1572,'Medical Examinations'!$A:$J,2,FALSE)</f>
        <v>23.465</v>
      </c>
      <c r="C1572" s="47">
        <f>VLOOKUP($A1572,'Medical Examinations'!$A:$J,3,FALSE)</f>
        <v>5.56</v>
      </c>
      <c r="D1572" s="26" t="str">
        <f>VLOOKUP($A1572,'Medical Examinations'!$A:$J,4,FALSE)</f>
        <v>No</v>
      </c>
      <c r="E1572" s="26" t="str">
        <f>VLOOKUP($A1572,'Medical Examinations'!$A:$J,5,FALSE)</f>
        <v>No</v>
      </c>
      <c r="F1572" s="26" t="str">
        <f>VLOOKUP($A1572,'Medical Examinations'!$A:$J,6,FALSE)</f>
        <v>No</v>
      </c>
      <c r="G1572" s="26">
        <f>VLOOKUP($A1572,'Medical Examinations'!$A:$J,7,FALSE)</f>
        <v>1</v>
      </c>
      <c r="H1572" s="26" t="str">
        <f>VLOOKUP($A1572,'Medical Examinations'!$A:$J,8,FALSE)</f>
        <v>No</v>
      </c>
      <c r="I1572" s="26" t="str">
        <f>VLOOKUP($A1572,'Medical Examinations'!$A:$J,9,FALSE)</f>
        <v>Normal Weight</v>
      </c>
      <c r="J1572" s="26" t="str">
        <f>VLOOKUP($A1572,'Medical Examinations'!$A:$J,10,FALSE)</f>
        <v>Normal</v>
      </c>
      <c r="K1572">
        <f>VLOOKUP($A1572,'Hospitalisation Details'!$A:$K,6,FALSE)</f>
        <v>6402.29</v>
      </c>
      <c r="L1572" t="str">
        <f>VLOOKUP($A1572,'Hospitalisation Details'!$A:$K,7,FALSE)</f>
        <v>tier - 2</v>
      </c>
      <c r="M1572" t="str">
        <f>VLOOKUP($A1572,'Hospitalisation Details'!$A:$K,8,FALSE)</f>
        <v>tier - 3</v>
      </c>
      <c r="N1572" t="str">
        <f>VLOOKUP($A1572,'Hospitalisation Details'!$A:$K,9,FALSE)</f>
        <v>R1024</v>
      </c>
      <c r="O1572">
        <f>VLOOKUP($A1572,'Hospitalisation Details'!$A:$K,10,FALSE)</f>
        <v>32029</v>
      </c>
      <c r="P1572">
        <f>VLOOKUP($A1572,'Hospitalisation Details'!$A:$K,11,FALSE)</f>
        <v>35</v>
      </c>
      <c r="Q1572" t="str">
        <f>VLOOKUP($A1572,'Customer Names'!$A:$E,4,FALSE)</f>
        <v xml:space="preserve"> Rebecca J</v>
      </c>
    </row>
    <row r="1573" spans="1:17" x14ac:dyDescent="0.25">
      <c r="A1573" s="23" t="s">
        <v>799</v>
      </c>
      <c r="B1573" s="48">
        <f>VLOOKUP($A1573,'Medical Examinations'!$A:$J,2,FALSE)</f>
        <v>29.355</v>
      </c>
      <c r="C1573" s="48">
        <f>VLOOKUP($A1573,'Medical Examinations'!$A:$J,3,FALSE)</f>
        <v>4.33</v>
      </c>
      <c r="D1573" s="23" t="str">
        <f>VLOOKUP($A1573,'Medical Examinations'!$A:$J,4,FALSE)</f>
        <v>No</v>
      </c>
      <c r="E1573" s="23" t="str">
        <f>VLOOKUP($A1573,'Medical Examinations'!$A:$J,5,FALSE)</f>
        <v>No</v>
      </c>
      <c r="F1573" s="23" t="str">
        <f>VLOOKUP($A1573,'Medical Examinations'!$A:$J,6,FALSE)</f>
        <v>No</v>
      </c>
      <c r="G1573" s="23">
        <f>VLOOKUP($A1573,'Medical Examinations'!$A:$J,7,FALSE)</f>
        <v>0</v>
      </c>
      <c r="H1573" s="23" t="str">
        <f>VLOOKUP($A1573,'Medical Examinations'!$A:$J,8,FALSE)</f>
        <v>No</v>
      </c>
      <c r="I1573" s="23" t="str">
        <f>VLOOKUP($A1573,'Medical Examinations'!$A:$J,9,FALSE)</f>
        <v>Overweight</v>
      </c>
      <c r="J1573" s="23" t="str">
        <f>VLOOKUP($A1573,'Medical Examinations'!$A:$J,10,FALSE)</f>
        <v>Normal</v>
      </c>
      <c r="K1573">
        <f>VLOOKUP($A1573,'Hospitalisation Details'!$A:$K,6,FALSE)</f>
        <v>6393.6</v>
      </c>
      <c r="L1573" t="str">
        <f>VLOOKUP($A1573,'Hospitalisation Details'!$A:$K,7,FALSE)</f>
        <v>tier - 2</v>
      </c>
      <c r="M1573" t="str">
        <f>VLOOKUP($A1573,'Hospitalisation Details'!$A:$K,8,FALSE)</f>
        <v>tier - 1</v>
      </c>
      <c r="N1573" t="str">
        <f>VLOOKUP($A1573,'Hospitalisation Details'!$A:$K,9,FALSE)</f>
        <v>R1012</v>
      </c>
      <c r="O1573">
        <f>VLOOKUP($A1573,'Hospitalisation Details'!$A:$K,10,FALSE)</f>
        <v>30252</v>
      </c>
      <c r="P1573">
        <f>VLOOKUP($A1573,'Hospitalisation Details'!$A:$K,11,FALSE)</f>
        <v>40</v>
      </c>
      <c r="Q1573" t="str">
        <f>VLOOKUP($A1573,'Customer Names'!$A:$E,4,FALSE)</f>
        <v xml:space="preserve"> Barry P.</v>
      </c>
    </row>
    <row r="1574" spans="1:17" x14ac:dyDescent="0.25">
      <c r="A1574" s="26" t="s">
        <v>798</v>
      </c>
      <c r="B1574" s="47">
        <f>VLOOKUP($A1574,'Medical Examinations'!$A:$J,2,FALSE)</f>
        <v>35.49</v>
      </c>
      <c r="C1574" s="47">
        <f>VLOOKUP($A1574,'Medical Examinations'!$A:$J,3,FALSE)</f>
        <v>5.21</v>
      </c>
      <c r="D1574" s="26" t="str">
        <f>VLOOKUP($A1574,'Medical Examinations'!$A:$J,4,FALSE)</f>
        <v>yes</v>
      </c>
      <c r="E1574" s="26" t="str">
        <f>VLOOKUP($A1574,'Medical Examinations'!$A:$J,5,FALSE)</f>
        <v>No</v>
      </c>
      <c r="F1574" s="26" t="str">
        <f>VLOOKUP($A1574,'Medical Examinations'!$A:$J,6,FALSE)</f>
        <v>Yes</v>
      </c>
      <c r="G1574" s="26">
        <f>VLOOKUP($A1574,'Medical Examinations'!$A:$J,7,FALSE)</f>
        <v>1</v>
      </c>
      <c r="H1574" s="26" t="str">
        <f>VLOOKUP($A1574,'Medical Examinations'!$A:$J,8,FALSE)</f>
        <v>No</v>
      </c>
      <c r="I1574" s="26" t="str">
        <f>VLOOKUP($A1574,'Medical Examinations'!$A:$J,9,FALSE)</f>
        <v>Obesity</v>
      </c>
      <c r="J1574" s="26" t="str">
        <f>VLOOKUP($A1574,'Medical Examinations'!$A:$J,10,FALSE)</f>
        <v>Normal</v>
      </c>
      <c r="K1574">
        <f>VLOOKUP($A1574,'Hospitalisation Details'!$A:$K,6,FALSE)</f>
        <v>6389.53</v>
      </c>
      <c r="L1574" t="str">
        <f>VLOOKUP($A1574,'Hospitalisation Details'!$A:$K,7,FALSE)</f>
        <v>tier - 2</v>
      </c>
      <c r="M1574" t="str">
        <f>VLOOKUP($A1574,'Hospitalisation Details'!$A:$K,8,FALSE)</f>
        <v>tier - 2</v>
      </c>
      <c r="N1574" t="str">
        <f>VLOOKUP($A1574,'Hospitalisation Details'!$A:$K,9,FALSE)</f>
        <v>R1021</v>
      </c>
      <c r="O1574">
        <f>VLOOKUP($A1574,'Hospitalisation Details'!$A:$K,10,FALSE)</f>
        <v>35658</v>
      </c>
      <c r="P1574">
        <f>VLOOKUP($A1574,'Hospitalisation Details'!$A:$K,11,FALSE)</f>
        <v>25</v>
      </c>
      <c r="Q1574" t="str">
        <f>VLOOKUP($A1574,'Customer Names'!$A:$E,4,FALSE)</f>
        <v xml:space="preserve"> Maciej</v>
      </c>
    </row>
    <row r="1575" spans="1:17" x14ac:dyDescent="0.25">
      <c r="A1575" s="23" t="s">
        <v>797</v>
      </c>
      <c r="B1575" s="48">
        <f>VLOOKUP($A1575,'Medical Examinations'!$A:$J,2,FALSE)</f>
        <v>26.315000000000001</v>
      </c>
      <c r="C1575" s="48">
        <f>VLOOKUP($A1575,'Medical Examinations'!$A:$J,3,FALSE)</f>
        <v>5.89</v>
      </c>
      <c r="D1575" s="23" t="str">
        <f>VLOOKUP($A1575,'Medical Examinations'!$A:$J,4,FALSE)</f>
        <v>No</v>
      </c>
      <c r="E1575" s="23" t="str">
        <f>VLOOKUP($A1575,'Medical Examinations'!$A:$J,5,FALSE)</f>
        <v>No</v>
      </c>
      <c r="F1575" s="23" t="str">
        <f>VLOOKUP($A1575,'Medical Examinations'!$A:$J,6,FALSE)</f>
        <v>No</v>
      </c>
      <c r="G1575" s="23">
        <f>VLOOKUP($A1575,'Medical Examinations'!$A:$J,7,FALSE)</f>
        <v>0</v>
      </c>
      <c r="H1575" s="23" t="str">
        <f>VLOOKUP($A1575,'Medical Examinations'!$A:$J,8,FALSE)</f>
        <v>No</v>
      </c>
      <c r="I1575" s="23" t="str">
        <f>VLOOKUP($A1575,'Medical Examinations'!$A:$J,9,FALSE)</f>
        <v>Overweight</v>
      </c>
      <c r="J1575" s="23" t="str">
        <f>VLOOKUP($A1575,'Medical Examinations'!$A:$J,10,FALSE)</f>
        <v>Prediabetes</v>
      </c>
      <c r="K1575">
        <f>VLOOKUP($A1575,'Hospitalisation Details'!$A:$K,6,FALSE)</f>
        <v>6389.38</v>
      </c>
      <c r="L1575" t="str">
        <f>VLOOKUP($A1575,'Hospitalisation Details'!$A:$K,7,FALSE)</f>
        <v>tier - 1</v>
      </c>
      <c r="M1575" t="str">
        <f>VLOOKUP($A1575,'Hospitalisation Details'!$A:$K,8,FALSE)</f>
        <v>tier - 2</v>
      </c>
      <c r="N1575" t="str">
        <f>VLOOKUP($A1575,'Hospitalisation Details'!$A:$K,9,FALSE)</f>
        <v>R1012</v>
      </c>
      <c r="O1575">
        <f>VLOOKUP($A1575,'Hospitalisation Details'!$A:$K,10,FALSE)</f>
        <v>30169</v>
      </c>
      <c r="P1575">
        <f>VLOOKUP($A1575,'Hospitalisation Details'!$A:$K,11,FALSE)</f>
        <v>40</v>
      </c>
      <c r="Q1575" t="str">
        <f>VLOOKUP($A1575,'Customer Names'!$A:$E,4,FALSE)</f>
        <v xml:space="preserve"> Jerry D.</v>
      </c>
    </row>
    <row r="1576" spans="1:17" x14ac:dyDescent="0.25">
      <c r="A1576" s="26" t="s">
        <v>796</v>
      </c>
      <c r="B1576" s="47">
        <f>VLOOKUP($A1576,'Medical Examinations'!$A:$J,2,FALSE)</f>
        <v>19.79</v>
      </c>
      <c r="C1576" s="47">
        <f>VLOOKUP($A1576,'Medical Examinations'!$A:$J,3,FALSE)</f>
        <v>4.8099999999999996</v>
      </c>
      <c r="D1576" s="26" t="str">
        <f>VLOOKUP($A1576,'Medical Examinations'!$A:$J,4,FALSE)</f>
        <v>yes</v>
      </c>
      <c r="E1576" s="26" t="str">
        <f>VLOOKUP($A1576,'Medical Examinations'!$A:$J,5,FALSE)</f>
        <v>No</v>
      </c>
      <c r="F1576" s="26" t="str">
        <f>VLOOKUP($A1576,'Medical Examinations'!$A:$J,6,FALSE)</f>
        <v>No</v>
      </c>
      <c r="G1576" s="26">
        <f>VLOOKUP($A1576,'Medical Examinations'!$A:$J,7,FALSE)</f>
        <v>0</v>
      </c>
      <c r="H1576" s="26" t="str">
        <f>VLOOKUP($A1576,'Medical Examinations'!$A:$J,8,FALSE)</f>
        <v>No</v>
      </c>
      <c r="I1576" s="26" t="str">
        <f>VLOOKUP($A1576,'Medical Examinations'!$A:$J,9,FALSE)</f>
        <v>Normal Weight</v>
      </c>
      <c r="J1576" s="26" t="str">
        <f>VLOOKUP($A1576,'Medical Examinations'!$A:$J,10,FALSE)</f>
        <v>Normal</v>
      </c>
      <c r="K1576">
        <f>VLOOKUP($A1576,'Hospitalisation Details'!$A:$K,6,FALSE)</f>
        <v>6374.16</v>
      </c>
      <c r="L1576" t="str">
        <f>VLOOKUP($A1576,'Hospitalisation Details'!$A:$K,7,FALSE)</f>
        <v>tier - 2</v>
      </c>
      <c r="M1576" t="str">
        <f>VLOOKUP($A1576,'Hospitalisation Details'!$A:$K,8,FALSE)</f>
        <v>tier - 2</v>
      </c>
      <c r="N1576" t="str">
        <f>VLOOKUP($A1576,'Hospitalisation Details'!$A:$K,9,FALSE)</f>
        <v>R1013</v>
      </c>
      <c r="O1576">
        <f>VLOOKUP($A1576,'Hospitalisation Details'!$A:$K,10,FALSE)</f>
        <v>28082</v>
      </c>
      <c r="P1576">
        <f>VLOOKUP($A1576,'Hospitalisation Details'!$A:$K,11,FALSE)</f>
        <v>46</v>
      </c>
      <c r="Q1576" t="str">
        <f>VLOOKUP($A1576,'Customer Names'!$A:$E,4,FALSE)</f>
        <v xml:space="preserve"> Eric A.</v>
      </c>
    </row>
    <row r="1577" spans="1:17" x14ac:dyDescent="0.25">
      <c r="A1577" s="23" t="s">
        <v>795</v>
      </c>
      <c r="B1577" s="48">
        <f>VLOOKUP($A1577,'Medical Examinations'!$A:$J,2,FALSE)</f>
        <v>40.564999999999998</v>
      </c>
      <c r="C1577" s="48">
        <f>VLOOKUP($A1577,'Medical Examinations'!$A:$J,3,FALSE)</f>
        <v>5.66</v>
      </c>
      <c r="D1577" s="23" t="str">
        <f>VLOOKUP($A1577,'Medical Examinations'!$A:$J,4,FALSE)</f>
        <v>No</v>
      </c>
      <c r="E1577" s="23" t="str">
        <f>VLOOKUP($A1577,'Medical Examinations'!$A:$J,5,FALSE)</f>
        <v>No</v>
      </c>
      <c r="F1577" s="23" t="str">
        <f>VLOOKUP($A1577,'Medical Examinations'!$A:$J,6,FALSE)</f>
        <v>No</v>
      </c>
      <c r="G1577" s="23">
        <f>VLOOKUP($A1577,'Medical Examinations'!$A:$J,7,FALSE)</f>
        <v>1</v>
      </c>
      <c r="H1577" s="23" t="str">
        <f>VLOOKUP($A1577,'Medical Examinations'!$A:$J,8,FALSE)</f>
        <v>No</v>
      </c>
      <c r="I1577" s="23" t="str">
        <f>VLOOKUP($A1577,'Medical Examinations'!$A:$J,9,FALSE)</f>
        <v>Obesity</v>
      </c>
      <c r="J1577" s="23" t="str">
        <f>VLOOKUP($A1577,'Medical Examinations'!$A:$J,10,FALSE)</f>
        <v>Normal</v>
      </c>
      <c r="K1577">
        <f>VLOOKUP($A1577,'Hospitalisation Details'!$A:$K,6,FALSE)</f>
        <v>6373.56</v>
      </c>
      <c r="L1577" t="str">
        <f>VLOOKUP($A1577,'Hospitalisation Details'!$A:$K,7,FALSE)</f>
        <v>tier - 2</v>
      </c>
      <c r="M1577" t="str">
        <f>VLOOKUP($A1577,'Hospitalisation Details'!$A:$K,8,FALSE)</f>
        <v>tier - 1</v>
      </c>
      <c r="N1577" t="str">
        <f>VLOOKUP($A1577,'Hospitalisation Details'!$A:$K,9,FALSE)</f>
        <v>R1012</v>
      </c>
      <c r="O1577">
        <f>VLOOKUP($A1577,'Hospitalisation Details'!$A:$K,10,FALSE)</f>
        <v>30907</v>
      </c>
      <c r="P1577">
        <f>VLOOKUP($A1577,'Hospitalisation Details'!$A:$K,11,FALSE)</f>
        <v>38</v>
      </c>
      <c r="Q1577" t="str">
        <f>VLOOKUP($A1577,'Customer Names'!$A:$E,4,FALSE)</f>
        <v xml:space="preserve"> Cathi</v>
      </c>
    </row>
    <row r="1578" spans="1:17" x14ac:dyDescent="0.25">
      <c r="A1578" s="26" t="s">
        <v>794</v>
      </c>
      <c r="B1578" s="47">
        <f>VLOOKUP($A1578,'Medical Examinations'!$A:$J,2,FALSE)</f>
        <v>18.03</v>
      </c>
      <c r="C1578" s="47">
        <f>VLOOKUP($A1578,'Medical Examinations'!$A:$J,3,FALSE)</f>
        <v>10.66</v>
      </c>
      <c r="D1578" s="26" t="str">
        <f>VLOOKUP($A1578,'Medical Examinations'!$A:$J,4,FALSE)</f>
        <v>yes</v>
      </c>
      <c r="E1578" s="26" t="str">
        <f>VLOOKUP($A1578,'Medical Examinations'!$A:$J,5,FALSE)</f>
        <v>No</v>
      </c>
      <c r="F1578" s="26" t="str">
        <f>VLOOKUP($A1578,'Medical Examinations'!$A:$J,6,FALSE)</f>
        <v>No</v>
      </c>
      <c r="G1578" s="26">
        <f>VLOOKUP($A1578,'Medical Examinations'!$A:$J,7,FALSE)</f>
        <v>2</v>
      </c>
      <c r="H1578" s="26" t="str">
        <f>VLOOKUP($A1578,'Medical Examinations'!$A:$J,8,FALSE)</f>
        <v>No</v>
      </c>
      <c r="I1578" s="26" t="str">
        <f>VLOOKUP($A1578,'Medical Examinations'!$A:$J,9,FALSE)</f>
        <v>Underweight</v>
      </c>
      <c r="J1578" s="26" t="str">
        <f>VLOOKUP($A1578,'Medical Examinations'!$A:$J,10,FALSE)</f>
        <v>Diabetes</v>
      </c>
      <c r="K1578">
        <f>VLOOKUP($A1578,'Hospitalisation Details'!$A:$K,6,FALSE)</f>
        <v>6367.31</v>
      </c>
      <c r="L1578" t="str">
        <f>VLOOKUP($A1578,'Hospitalisation Details'!$A:$K,7,FALSE)</f>
        <v>tier - 2</v>
      </c>
      <c r="M1578" t="str">
        <f>VLOOKUP($A1578,'Hospitalisation Details'!$A:$K,8,FALSE)</f>
        <v>tier - 1</v>
      </c>
      <c r="N1578" t="str">
        <f>VLOOKUP($A1578,'Hospitalisation Details'!$A:$K,9,FALSE)</f>
        <v>R1013</v>
      </c>
      <c r="O1578">
        <f>VLOOKUP($A1578,'Hospitalisation Details'!$A:$K,10,FALSE)</f>
        <v>25881</v>
      </c>
      <c r="P1578">
        <f>VLOOKUP($A1578,'Hospitalisation Details'!$A:$K,11,FALSE)</f>
        <v>52</v>
      </c>
      <c r="Q1578" t="str">
        <f>VLOOKUP($A1578,'Customer Names'!$A:$E,4,FALSE)</f>
        <v xml:space="preserve"> Alex M</v>
      </c>
    </row>
    <row r="1579" spans="1:17" x14ac:dyDescent="0.25">
      <c r="A1579" s="23" t="s">
        <v>793</v>
      </c>
      <c r="B1579" s="48">
        <f>VLOOKUP($A1579,'Medical Examinations'!$A:$J,2,FALSE)</f>
        <v>34.65</v>
      </c>
      <c r="C1579" s="48">
        <f>VLOOKUP($A1579,'Medical Examinations'!$A:$J,3,FALSE)</f>
        <v>5.98</v>
      </c>
      <c r="D1579" s="23" t="str">
        <f>VLOOKUP($A1579,'Medical Examinations'!$A:$J,4,FALSE)</f>
        <v>yes</v>
      </c>
      <c r="E1579" s="23" t="str">
        <f>VLOOKUP($A1579,'Medical Examinations'!$A:$J,5,FALSE)</f>
        <v>No</v>
      </c>
      <c r="F1579" s="23" t="str">
        <f>VLOOKUP($A1579,'Medical Examinations'!$A:$J,6,FALSE)</f>
        <v>No</v>
      </c>
      <c r="G1579" s="23">
        <f>VLOOKUP($A1579,'Medical Examinations'!$A:$J,7,FALSE)</f>
        <v>0</v>
      </c>
      <c r="H1579" s="23" t="str">
        <f>VLOOKUP($A1579,'Medical Examinations'!$A:$J,8,FALSE)</f>
        <v>No</v>
      </c>
      <c r="I1579" s="23" t="str">
        <f>VLOOKUP($A1579,'Medical Examinations'!$A:$J,9,FALSE)</f>
        <v>Obesity</v>
      </c>
      <c r="J1579" s="23" t="str">
        <f>VLOOKUP($A1579,'Medical Examinations'!$A:$J,10,FALSE)</f>
        <v>Prediabetes</v>
      </c>
      <c r="K1579">
        <f>VLOOKUP($A1579,'Hospitalisation Details'!$A:$K,6,FALSE)</f>
        <v>6361.47</v>
      </c>
      <c r="L1579" t="str">
        <f>VLOOKUP($A1579,'Hospitalisation Details'!$A:$K,7,FALSE)</f>
        <v>tier - 2</v>
      </c>
      <c r="M1579" t="str">
        <f>VLOOKUP($A1579,'Hospitalisation Details'!$A:$K,8,FALSE)</f>
        <v>tier - 3</v>
      </c>
      <c r="N1579" t="str">
        <f>VLOOKUP($A1579,'Hospitalisation Details'!$A:$K,9,FALSE)</f>
        <v>R1021</v>
      </c>
      <c r="O1579">
        <f>VLOOKUP($A1579,'Hospitalisation Details'!$A:$K,10,FALSE)</f>
        <v>35253</v>
      </c>
      <c r="P1579">
        <f>VLOOKUP($A1579,'Hospitalisation Details'!$A:$K,11,FALSE)</f>
        <v>26</v>
      </c>
      <c r="Q1579" t="str">
        <f>VLOOKUP($A1579,'Customer Names'!$A:$E,4,FALSE)</f>
        <v xml:space="preserve"> Liang</v>
      </c>
    </row>
    <row r="1580" spans="1:17" x14ac:dyDescent="0.25">
      <c r="A1580" s="26" t="s">
        <v>792</v>
      </c>
      <c r="B1580" s="47">
        <f>VLOOKUP($A1580,'Medical Examinations'!$A:$J,2,FALSE)</f>
        <v>42.94</v>
      </c>
      <c r="C1580" s="47">
        <f>VLOOKUP($A1580,'Medical Examinations'!$A:$J,3,FALSE)</f>
        <v>4.34</v>
      </c>
      <c r="D1580" s="26" t="str">
        <f>VLOOKUP($A1580,'Medical Examinations'!$A:$J,4,FALSE)</f>
        <v>No</v>
      </c>
      <c r="E1580" s="26" t="str">
        <f>VLOOKUP($A1580,'Medical Examinations'!$A:$J,5,FALSE)</f>
        <v>No</v>
      </c>
      <c r="F1580" s="26" t="str">
        <f>VLOOKUP($A1580,'Medical Examinations'!$A:$J,6,FALSE)</f>
        <v>No</v>
      </c>
      <c r="G1580" s="26">
        <f>VLOOKUP($A1580,'Medical Examinations'!$A:$J,7,FALSE)</f>
        <v>0</v>
      </c>
      <c r="H1580" s="26" t="str">
        <f>VLOOKUP($A1580,'Medical Examinations'!$A:$J,8,FALSE)</f>
        <v>No</v>
      </c>
      <c r="I1580" s="26" t="str">
        <f>VLOOKUP($A1580,'Medical Examinations'!$A:$J,9,FALSE)</f>
        <v>Obesity</v>
      </c>
      <c r="J1580" s="26" t="str">
        <f>VLOOKUP($A1580,'Medical Examinations'!$A:$J,10,FALSE)</f>
        <v>Normal</v>
      </c>
      <c r="K1580">
        <f>VLOOKUP($A1580,'Hospitalisation Details'!$A:$K,6,FALSE)</f>
        <v>6360.99</v>
      </c>
      <c r="L1580" t="str">
        <f>VLOOKUP($A1580,'Hospitalisation Details'!$A:$K,7,FALSE)</f>
        <v>tier - 2</v>
      </c>
      <c r="M1580" t="str">
        <f>VLOOKUP($A1580,'Hospitalisation Details'!$A:$K,8,FALSE)</f>
        <v>tier - 2</v>
      </c>
      <c r="N1580" t="str">
        <f>VLOOKUP($A1580,'Hospitalisation Details'!$A:$K,9,FALSE)</f>
        <v>R1012</v>
      </c>
      <c r="O1580">
        <f>VLOOKUP($A1580,'Hospitalisation Details'!$A:$K,10,FALSE)</f>
        <v>32683</v>
      </c>
      <c r="P1580">
        <f>VLOOKUP($A1580,'Hospitalisation Details'!$A:$K,11,FALSE)</f>
        <v>33</v>
      </c>
      <c r="Q1580" t="str">
        <f>VLOOKUP($A1580,'Customer Names'!$A:$E,4,FALSE)</f>
        <v xml:space="preserve"> Lexy</v>
      </c>
    </row>
    <row r="1581" spans="1:17" x14ac:dyDescent="0.25">
      <c r="A1581" s="23" t="s">
        <v>791</v>
      </c>
      <c r="B1581" s="48">
        <f>VLOOKUP($A1581,'Medical Examinations'!$A:$J,2,FALSE)</f>
        <v>31.254999999999999</v>
      </c>
      <c r="C1581" s="48">
        <f>VLOOKUP($A1581,'Medical Examinations'!$A:$J,3,FALSE)</f>
        <v>5.17</v>
      </c>
      <c r="D1581" s="23" t="str">
        <f>VLOOKUP($A1581,'Medical Examinations'!$A:$J,4,FALSE)</f>
        <v>No</v>
      </c>
      <c r="E1581" s="23" t="str">
        <f>VLOOKUP($A1581,'Medical Examinations'!$A:$J,5,FALSE)</f>
        <v>No</v>
      </c>
      <c r="F1581" s="23" t="str">
        <f>VLOOKUP($A1581,'Medical Examinations'!$A:$J,6,FALSE)</f>
        <v>No</v>
      </c>
      <c r="G1581" s="23">
        <f>VLOOKUP($A1581,'Medical Examinations'!$A:$J,7,FALSE)</f>
        <v>0</v>
      </c>
      <c r="H1581" s="23" t="str">
        <f>VLOOKUP($A1581,'Medical Examinations'!$A:$J,8,FALSE)</f>
        <v>No</v>
      </c>
      <c r="I1581" s="23" t="str">
        <f>VLOOKUP($A1581,'Medical Examinations'!$A:$J,9,FALSE)</f>
        <v>Obesity</v>
      </c>
      <c r="J1581" s="23" t="str">
        <f>VLOOKUP($A1581,'Medical Examinations'!$A:$J,10,FALSE)</f>
        <v>Normal</v>
      </c>
      <c r="K1581">
        <f>VLOOKUP($A1581,'Hospitalisation Details'!$A:$K,6,FALSE)</f>
        <v>6358.78</v>
      </c>
      <c r="L1581" t="str">
        <f>VLOOKUP($A1581,'Hospitalisation Details'!$A:$K,7,FALSE)</f>
        <v>tier - 2</v>
      </c>
      <c r="M1581" t="str">
        <f>VLOOKUP($A1581,'Hospitalisation Details'!$A:$K,8,FALSE)</f>
        <v>tier - 1</v>
      </c>
      <c r="N1581" t="str">
        <f>VLOOKUP($A1581,'Hospitalisation Details'!$A:$K,9,FALSE)</f>
        <v>R1012</v>
      </c>
      <c r="O1581">
        <f>VLOOKUP($A1581,'Hospitalisation Details'!$A:$K,10,FALSE)</f>
        <v>29524</v>
      </c>
      <c r="P1581">
        <f>VLOOKUP($A1581,'Hospitalisation Details'!$A:$K,11,FALSE)</f>
        <v>42</v>
      </c>
      <c r="Q1581" t="str">
        <f>VLOOKUP($A1581,'Customer Names'!$A:$E,4,FALSE)</f>
        <v xml:space="preserve"> Michael</v>
      </c>
    </row>
    <row r="1582" spans="1:17" x14ac:dyDescent="0.25">
      <c r="A1582" s="26" t="s">
        <v>790</v>
      </c>
      <c r="B1582" s="47">
        <f>VLOOKUP($A1582,'Medical Examinations'!$A:$J,2,FALSE)</f>
        <v>45.43</v>
      </c>
      <c r="C1582" s="47">
        <f>VLOOKUP($A1582,'Medical Examinations'!$A:$J,3,FALSE)</f>
        <v>4.2300000000000004</v>
      </c>
      <c r="D1582" s="26" t="str">
        <f>VLOOKUP($A1582,'Medical Examinations'!$A:$J,4,FALSE)</f>
        <v>yes</v>
      </c>
      <c r="E1582" s="26" t="str">
        <f>VLOOKUP($A1582,'Medical Examinations'!$A:$J,5,FALSE)</f>
        <v>No</v>
      </c>
      <c r="F1582" s="26" t="str">
        <f>VLOOKUP($A1582,'Medical Examinations'!$A:$J,6,FALSE)</f>
        <v>Yes</v>
      </c>
      <c r="G1582" s="26">
        <f>VLOOKUP($A1582,'Medical Examinations'!$A:$J,7,FALSE)</f>
        <v>1</v>
      </c>
      <c r="H1582" s="26" t="str">
        <f>VLOOKUP($A1582,'Medical Examinations'!$A:$J,8,FALSE)</f>
        <v>No</v>
      </c>
      <c r="I1582" s="26" t="str">
        <f>VLOOKUP($A1582,'Medical Examinations'!$A:$J,9,FALSE)</f>
        <v>Obesity</v>
      </c>
      <c r="J1582" s="26" t="str">
        <f>VLOOKUP($A1582,'Medical Examinations'!$A:$J,10,FALSE)</f>
        <v>Normal</v>
      </c>
      <c r="K1582">
        <f>VLOOKUP($A1582,'Hospitalisation Details'!$A:$K,6,FALSE)</f>
        <v>6356.27</v>
      </c>
      <c r="L1582" t="str">
        <f>VLOOKUP($A1582,'Hospitalisation Details'!$A:$K,7,FALSE)</f>
        <v>tier - 3</v>
      </c>
      <c r="M1582" t="str">
        <f>VLOOKUP($A1582,'Hospitalisation Details'!$A:$K,8,FALSE)</f>
        <v>tier - 2</v>
      </c>
      <c r="N1582" t="str">
        <f>VLOOKUP($A1582,'Hospitalisation Details'!$A:$K,9,FALSE)</f>
        <v>R1013</v>
      </c>
      <c r="O1582">
        <f>VLOOKUP($A1582,'Hospitalisation Details'!$A:$K,10,FALSE)</f>
        <v>30547</v>
      </c>
      <c r="P1582">
        <f>VLOOKUP($A1582,'Hospitalisation Details'!$A:$K,11,FALSE)</f>
        <v>39</v>
      </c>
      <c r="Q1582" t="str">
        <f>VLOOKUP($A1582,'Customer Names'!$A:$E,4,FALSE)</f>
        <v xml:space="preserve"> Samuel L</v>
      </c>
    </row>
    <row r="1583" spans="1:17" x14ac:dyDescent="0.25">
      <c r="A1583" s="23" t="s">
        <v>789</v>
      </c>
      <c r="B1583" s="48">
        <f>VLOOKUP($A1583,'Medical Examinations'!$A:$J,2,FALSE)</f>
        <v>32.340000000000003</v>
      </c>
      <c r="C1583" s="48">
        <f>VLOOKUP($A1583,'Medical Examinations'!$A:$J,3,FALSE)</f>
        <v>4.88</v>
      </c>
      <c r="D1583" s="23" t="str">
        <f>VLOOKUP($A1583,'Medical Examinations'!$A:$J,4,FALSE)</f>
        <v>yes</v>
      </c>
      <c r="E1583" s="23" t="str">
        <f>VLOOKUP($A1583,'Medical Examinations'!$A:$J,5,FALSE)</f>
        <v>No</v>
      </c>
      <c r="F1583" s="23" t="str">
        <f>VLOOKUP($A1583,'Medical Examinations'!$A:$J,6,FALSE)</f>
        <v>Yes</v>
      </c>
      <c r="G1583" s="23">
        <f>VLOOKUP($A1583,'Medical Examinations'!$A:$J,7,FALSE)</f>
        <v>1</v>
      </c>
      <c r="H1583" s="23" t="str">
        <f>VLOOKUP($A1583,'Medical Examinations'!$A:$J,8,FALSE)</f>
        <v>No</v>
      </c>
      <c r="I1583" s="23" t="str">
        <f>VLOOKUP($A1583,'Medical Examinations'!$A:$J,9,FALSE)</f>
        <v>Obesity</v>
      </c>
      <c r="J1583" s="23" t="str">
        <f>VLOOKUP($A1583,'Medical Examinations'!$A:$J,10,FALSE)</f>
        <v>Normal</v>
      </c>
      <c r="K1583">
        <f>VLOOKUP($A1583,'Hospitalisation Details'!$A:$K,6,FALSE)</f>
        <v>6338.08</v>
      </c>
      <c r="L1583" t="str">
        <f>VLOOKUP($A1583,'Hospitalisation Details'!$A:$K,7,FALSE)</f>
        <v>tier - 2</v>
      </c>
      <c r="M1583" t="str">
        <f>VLOOKUP($A1583,'Hospitalisation Details'!$A:$K,8,FALSE)</f>
        <v>tier - 1</v>
      </c>
      <c r="N1583" t="str">
        <f>VLOOKUP($A1583,'Hospitalisation Details'!$A:$K,9,FALSE)</f>
        <v>R1013</v>
      </c>
      <c r="O1583">
        <f>VLOOKUP($A1583,'Hospitalisation Details'!$A:$K,10,FALSE)</f>
        <v>30610</v>
      </c>
      <c r="P1583">
        <f>VLOOKUP($A1583,'Hospitalisation Details'!$A:$K,11,FALSE)</f>
        <v>39</v>
      </c>
      <c r="Q1583" t="str">
        <f>VLOOKUP($A1583,'Customer Names'!$A:$E,4,FALSE)</f>
        <v xml:space="preserve"> Spencer A.</v>
      </c>
    </row>
    <row r="1584" spans="1:17" x14ac:dyDescent="0.25">
      <c r="A1584" s="26" t="s">
        <v>788</v>
      </c>
      <c r="B1584" s="47">
        <f>VLOOKUP($A1584,'Medical Examinations'!$A:$J,2,FALSE)</f>
        <v>25.46</v>
      </c>
      <c r="C1584" s="47">
        <f>VLOOKUP($A1584,'Medical Examinations'!$A:$J,3,FALSE)</f>
        <v>9.7100000000000009</v>
      </c>
      <c r="D1584" s="26" t="str">
        <f>VLOOKUP($A1584,'Medical Examinations'!$A:$J,4,FALSE)</f>
        <v>yes</v>
      </c>
      <c r="E1584" s="26" t="str">
        <f>VLOOKUP($A1584,'Medical Examinations'!$A:$J,5,FALSE)</f>
        <v>No</v>
      </c>
      <c r="F1584" s="26" t="str">
        <f>VLOOKUP($A1584,'Medical Examinations'!$A:$J,6,FALSE)</f>
        <v>No</v>
      </c>
      <c r="G1584" s="26">
        <f>VLOOKUP($A1584,'Medical Examinations'!$A:$J,7,FALSE)</f>
        <v>1</v>
      </c>
      <c r="H1584" s="26" t="str">
        <f>VLOOKUP($A1584,'Medical Examinations'!$A:$J,8,FALSE)</f>
        <v>No</v>
      </c>
      <c r="I1584" s="26" t="str">
        <f>VLOOKUP($A1584,'Medical Examinations'!$A:$J,9,FALSE)</f>
        <v>Overweight</v>
      </c>
      <c r="J1584" s="26" t="str">
        <f>VLOOKUP($A1584,'Medical Examinations'!$A:$J,10,FALSE)</f>
        <v>Diabetes</v>
      </c>
      <c r="K1584">
        <f>VLOOKUP($A1584,'Hospitalisation Details'!$A:$K,6,FALSE)</f>
        <v>6335.64</v>
      </c>
      <c r="L1584" t="str">
        <f>VLOOKUP($A1584,'Hospitalisation Details'!$A:$K,7,FALSE)</f>
        <v>tier - 2</v>
      </c>
      <c r="M1584" t="str">
        <f>VLOOKUP($A1584,'Hospitalisation Details'!$A:$K,8,FALSE)</f>
        <v>tier - 2</v>
      </c>
      <c r="N1584" t="str">
        <f>VLOOKUP($A1584,'Hospitalisation Details'!$A:$K,9,FALSE)</f>
        <v>R1013</v>
      </c>
      <c r="O1584">
        <f>VLOOKUP($A1584,'Hospitalisation Details'!$A:$K,10,FALSE)</f>
        <v>31680</v>
      </c>
      <c r="P1584">
        <f>VLOOKUP($A1584,'Hospitalisation Details'!$A:$K,11,FALSE)</f>
        <v>36</v>
      </c>
      <c r="Q1584" t="str">
        <f>VLOOKUP($A1584,'Customer Names'!$A:$E,4,FALSE)</f>
        <v xml:space="preserve"> Rochelle</v>
      </c>
    </row>
    <row r="1585" spans="1:17" x14ac:dyDescent="0.25">
      <c r="A1585" s="23" t="s">
        <v>787</v>
      </c>
      <c r="B1585" s="48">
        <f>VLOOKUP($A1585,'Medical Examinations'!$A:$J,2,FALSE)</f>
        <v>37.145000000000003</v>
      </c>
      <c r="C1585" s="48">
        <f>VLOOKUP($A1585,'Medical Examinations'!$A:$J,3,FALSE)</f>
        <v>5.32</v>
      </c>
      <c r="D1585" s="23" t="str">
        <f>VLOOKUP($A1585,'Medical Examinations'!$A:$J,4,FALSE)</f>
        <v>No</v>
      </c>
      <c r="E1585" s="23" t="str">
        <f>VLOOKUP($A1585,'Medical Examinations'!$A:$J,5,FALSE)</f>
        <v>No</v>
      </c>
      <c r="F1585" s="23" t="str">
        <f>VLOOKUP($A1585,'Medical Examinations'!$A:$J,6,FALSE)</f>
        <v>No</v>
      </c>
      <c r="G1585" s="23">
        <f>VLOOKUP($A1585,'Medical Examinations'!$A:$J,7,FALSE)</f>
        <v>0</v>
      </c>
      <c r="H1585" s="23" t="str">
        <f>VLOOKUP($A1585,'Medical Examinations'!$A:$J,8,FALSE)</f>
        <v>No</v>
      </c>
      <c r="I1585" s="23" t="str">
        <f>VLOOKUP($A1585,'Medical Examinations'!$A:$J,9,FALSE)</f>
        <v>Obesity</v>
      </c>
      <c r="J1585" s="23" t="str">
        <f>VLOOKUP($A1585,'Medical Examinations'!$A:$J,10,FALSE)</f>
        <v>Normal</v>
      </c>
      <c r="K1585">
        <f>VLOOKUP($A1585,'Hospitalisation Details'!$A:$K,6,FALSE)</f>
        <v>6334.34</v>
      </c>
      <c r="L1585" t="str">
        <f>VLOOKUP($A1585,'Hospitalisation Details'!$A:$K,7,FALSE)</f>
        <v>tier - 2</v>
      </c>
      <c r="M1585" t="str">
        <f>VLOOKUP($A1585,'Hospitalisation Details'!$A:$K,8,FALSE)</f>
        <v>tier - 2</v>
      </c>
      <c r="N1585" t="str">
        <f>VLOOKUP($A1585,'Hospitalisation Details'!$A:$K,9,FALSE)</f>
        <v>R1024</v>
      </c>
      <c r="O1585">
        <f>VLOOKUP($A1585,'Hospitalisation Details'!$A:$K,10,FALSE)</f>
        <v>33098</v>
      </c>
      <c r="P1585">
        <f>VLOOKUP($A1585,'Hospitalisation Details'!$A:$K,11,FALSE)</f>
        <v>32</v>
      </c>
      <c r="Q1585" t="str">
        <f>VLOOKUP($A1585,'Customer Names'!$A:$E,4,FALSE)</f>
        <v xml:space="preserve"> Paula</v>
      </c>
    </row>
    <row r="1586" spans="1:17" x14ac:dyDescent="0.25">
      <c r="A1586" s="26" t="s">
        <v>786</v>
      </c>
      <c r="B1586" s="47">
        <f>VLOOKUP($A1586,'Medical Examinations'!$A:$J,2,FALSE)</f>
        <v>30.8</v>
      </c>
      <c r="C1586" s="47">
        <f>VLOOKUP($A1586,'Medical Examinations'!$A:$J,3,FALSE)</f>
        <v>5.83</v>
      </c>
      <c r="D1586" s="26" t="str">
        <f>VLOOKUP($A1586,'Medical Examinations'!$A:$J,4,FALSE)</f>
        <v>yes</v>
      </c>
      <c r="E1586" s="26" t="str">
        <f>VLOOKUP($A1586,'Medical Examinations'!$A:$J,5,FALSE)</f>
        <v>No</v>
      </c>
      <c r="F1586" s="26" t="str">
        <f>VLOOKUP($A1586,'Medical Examinations'!$A:$J,6,FALSE)</f>
        <v>No</v>
      </c>
      <c r="G1586" s="26">
        <f>VLOOKUP($A1586,'Medical Examinations'!$A:$J,7,FALSE)</f>
        <v>0</v>
      </c>
      <c r="H1586" s="26" t="str">
        <f>VLOOKUP($A1586,'Medical Examinations'!$A:$J,8,FALSE)</f>
        <v>No</v>
      </c>
      <c r="I1586" s="26" t="str">
        <f>VLOOKUP($A1586,'Medical Examinations'!$A:$J,9,FALSE)</f>
        <v>Obesity</v>
      </c>
      <c r="J1586" s="26" t="str">
        <f>VLOOKUP($A1586,'Medical Examinations'!$A:$J,10,FALSE)</f>
        <v>Prediabetes</v>
      </c>
      <c r="K1586">
        <f>VLOOKUP($A1586,'Hospitalisation Details'!$A:$K,6,FALSE)</f>
        <v>6313.76</v>
      </c>
      <c r="L1586" t="str">
        <f>VLOOKUP($A1586,'Hospitalisation Details'!$A:$K,7,FALSE)</f>
        <v>tier - 2</v>
      </c>
      <c r="M1586" t="str">
        <f>VLOOKUP($A1586,'Hospitalisation Details'!$A:$K,8,FALSE)</f>
        <v>tier - 1</v>
      </c>
      <c r="N1586" t="str">
        <f>VLOOKUP($A1586,'Hospitalisation Details'!$A:$K,9,FALSE)</f>
        <v>R1013</v>
      </c>
      <c r="O1586">
        <f>VLOOKUP($A1586,'Hospitalisation Details'!$A:$K,10,FALSE)</f>
        <v>31396</v>
      </c>
      <c r="P1586">
        <f>VLOOKUP($A1586,'Hospitalisation Details'!$A:$K,11,FALSE)</f>
        <v>37</v>
      </c>
      <c r="Q1586" t="str">
        <f>VLOOKUP($A1586,'Customer Names'!$A:$E,4,FALSE)</f>
        <v xml:space="preserve"> Madeline E.</v>
      </c>
    </row>
    <row r="1587" spans="1:17" x14ac:dyDescent="0.25">
      <c r="A1587" s="23" t="s">
        <v>785</v>
      </c>
      <c r="B1587" s="48">
        <f>VLOOKUP($A1587,'Medical Examinations'!$A:$J,2,FALSE)</f>
        <v>29.5</v>
      </c>
      <c r="C1587" s="48">
        <f>VLOOKUP($A1587,'Medical Examinations'!$A:$J,3,FALSE)</f>
        <v>5.54</v>
      </c>
      <c r="D1587" s="23" t="str">
        <f>VLOOKUP($A1587,'Medical Examinations'!$A:$J,4,FALSE)</f>
        <v>yes</v>
      </c>
      <c r="E1587" s="23" t="str">
        <f>VLOOKUP($A1587,'Medical Examinations'!$A:$J,5,FALSE)</f>
        <v>No</v>
      </c>
      <c r="F1587" s="23" t="str">
        <f>VLOOKUP($A1587,'Medical Examinations'!$A:$J,6,FALSE)</f>
        <v>No</v>
      </c>
      <c r="G1587" s="23">
        <f>VLOOKUP($A1587,'Medical Examinations'!$A:$J,7,FALSE)</f>
        <v>0</v>
      </c>
      <c r="H1587" s="23" t="str">
        <f>VLOOKUP($A1587,'Medical Examinations'!$A:$J,8,FALSE)</f>
        <v>No</v>
      </c>
      <c r="I1587" s="23" t="str">
        <f>VLOOKUP($A1587,'Medical Examinations'!$A:$J,9,FALSE)</f>
        <v>Overweight</v>
      </c>
      <c r="J1587" s="23" t="str">
        <f>VLOOKUP($A1587,'Medical Examinations'!$A:$J,10,FALSE)</f>
        <v>Normal</v>
      </c>
      <c r="K1587">
        <f>VLOOKUP($A1587,'Hospitalisation Details'!$A:$K,6,FALSE)</f>
        <v>6311.95</v>
      </c>
      <c r="L1587" t="str">
        <f>VLOOKUP($A1587,'Hospitalisation Details'!$A:$K,7,FALSE)</f>
        <v>tier - 2</v>
      </c>
      <c r="M1587" t="str">
        <f>VLOOKUP($A1587,'Hospitalisation Details'!$A:$K,8,FALSE)</f>
        <v>tier - 1</v>
      </c>
      <c r="N1587" t="str">
        <f>VLOOKUP($A1587,'Hospitalisation Details'!$A:$K,9,FALSE)</f>
        <v>R1011</v>
      </c>
      <c r="O1587">
        <f>VLOOKUP($A1587,'Hospitalisation Details'!$A:$K,10,FALSE)</f>
        <v>31370</v>
      </c>
      <c r="P1587">
        <f>VLOOKUP($A1587,'Hospitalisation Details'!$A:$K,11,FALSE)</f>
        <v>37</v>
      </c>
      <c r="Q1587" t="str">
        <f>VLOOKUP($A1587,'Customer Names'!$A:$E,4,FALSE)</f>
        <v xml:space="preserve"> Maria Isabel</v>
      </c>
    </row>
    <row r="1588" spans="1:17" x14ac:dyDescent="0.25">
      <c r="A1588" s="26" t="s">
        <v>784</v>
      </c>
      <c r="B1588" s="47">
        <f>VLOOKUP($A1588,'Medical Examinations'!$A:$J,2,FALSE)</f>
        <v>43.39</v>
      </c>
      <c r="C1588" s="47">
        <f>VLOOKUP($A1588,'Medical Examinations'!$A:$J,3,FALSE)</f>
        <v>5.85</v>
      </c>
      <c r="D1588" s="26" t="str">
        <f>VLOOKUP($A1588,'Medical Examinations'!$A:$J,4,FALSE)</f>
        <v>No</v>
      </c>
      <c r="E1588" s="26" t="str">
        <f>VLOOKUP($A1588,'Medical Examinations'!$A:$J,5,FALSE)</f>
        <v>yes</v>
      </c>
      <c r="F1588" s="26" t="str">
        <f>VLOOKUP($A1588,'Medical Examinations'!$A:$J,6,FALSE)</f>
        <v>No</v>
      </c>
      <c r="G1588" s="26">
        <f>VLOOKUP($A1588,'Medical Examinations'!$A:$J,7,FALSE)</f>
        <v>1</v>
      </c>
      <c r="H1588" s="26" t="str">
        <f>VLOOKUP($A1588,'Medical Examinations'!$A:$J,8,FALSE)</f>
        <v>No</v>
      </c>
      <c r="I1588" s="26" t="str">
        <f>VLOOKUP($A1588,'Medical Examinations'!$A:$J,9,FALSE)</f>
        <v>Obesity</v>
      </c>
      <c r="J1588" s="26" t="str">
        <f>VLOOKUP($A1588,'Medical Examinations'!$A:$J,10,FALSE)</f>
        <v>Prediabetes</v>
      </c>
      <c r="K1588">
        <f>VLOOKUP($A1588,'Hospitalisation Details'!$A:$K,6,FALSE)</f>
        <v>6311.11</v>
      </c>
      <c r="L1588" t="str">
        <f>VLOOKUP($A1588,'Hospitalisation Details'!$A:$K,7,FALSE)</f>
        <v>tier - 2</v>
      </c>
      <c r="M1588" t="str">
        <f>VLOOKUP($A1588,'Hospitalisation Details'!$A:$K,8,FALSE)</f>
        <v>tier - 2</v>
      </c>
      <c r="N1588" t="str">
        <f>VLOOKUP($A1588,'Hospitalisation Details'!$A:$K,9,FALSE)</f>
        <v>R1011</v>
      </c>
      <c r="O1588">
        <f>VLOOKUP($A1588,'Hospitalisation Details'!$A:$K,10,FALSE)</f>
        <v>38195</v>
      </c>
      <c r="P1588">
        <f>VLOOKUP($A1588,'Hospitalisation Details'!$A:$K,11,FALSE)</f>
        <v>18</v>
      </c>
      <c r="Q1588" t="str">
        <f>VLOOKUP($A1588,'Customer Names'!$A:$E,4,FALSE)</f>
        <v xml:space="preserve"> Arthur M.</v>
      </c>
    </row>
    <row r="1589" spans="1:17" x14ac:dyDescent="0.25">
      <c r="A1589" s="23" t="s">
        <v>783</v>
      </c>
      <c r="B1589" s="48">
        <f>VLOOKUP($A1589,'Medical Examinations'!$A:$J,2,FALSE)</f>
        <v>15.08</v>
      </c>
      <c r="C1589" s="48">
        <f>VLOOKUP($A1589,'Medical Examinations'!$A:$J,3,FALSE)</f>
        <v>4.8499999999999996</v>
      </c>
      <c r="D1589" s="23" t="str">
        <f>VLOOKUP($A1589,'Medical Examinations'!$A:$J,4,FALSE)</f>
        <v>yes</v>
      </c>
      <c r="E1589" s="23" t="str">
        <f>VLOOKUP($A1589,'Medical Examinations'!$A:$J,5,FALSE)</f>
        <v>No</v>
      </c>
      <c r="F1589" s="23" t="str">
        <f>VLOOKUP($A1589,'Medical Examinations'!$A:$J,6,FALSE)</f>
        <v>Yes</v>
      </c>
      <c r="G1589" s="23">
        <f>VLOOKUP($A1589,'Medical Examinations'!$A:$J,7,FALSE)</f>
        <v>1</v>
      </c>
      <c r="H1589" s="23" t="str">
        <f>VLOOKUP($A1589,'Medical Examinations'!$A:$J,8,FALSE)</f>
        <v>No</v>
      </c>
      <c r="I1589" s="23" t="str">
        <f>VLOOKUP($A1589,'Medical Examinations'!$A:$J,9,FALSE)</f>
        <v>Underweight</v>
      </c>
      <c r="J1589" s="23" t="str">
        <f>VLOOKUP($A1589,'Medical Examinations'!$A:$J,10,FALSE)</f>
        <v>Normal</v>
      </c>
      <c r="K1589">
        <f>VLOOKUP($A1589,'Hospitalisation Details'!$A:$K,6,FALSE)</f>
        <v>6305.61</v>
      </c>
      <c r="L1589" t="str">
        <f>VLOOKUP($A1589,'Hospitalisation Details'!$A:$K,7,FALSE)</f>
        <v>tier - 2</v>
      </c>
      <c r="M1589" t="str">
        <f>VLOOKUP($A1589,'Hospitalisation Details'!$A:$K,8,FALSE)</f>
        <v>tier - 2</v>
      </c>
      <c r="N1589" t="str">
        <f>VLOOKUP($A1589,'Hospitalisation Details'!$A:$K,9,FALSE)</f>
        <v>R1012</v>
      </c>
      <c r="O1589">
        <f>VLOOKUP($A1589,'Hospitalisation Details'!$A:$K,10,FALSE)</f>
        <v>25450</v>
      </c>
      <c r="P1589">
        <f>VLOOKUP($A1589,'Hospitalisation Details'!$A:$K,11,FALSE)</f>
        <v>53</v>
      </c>
      <c r="Q1589" t="str">
        <f>VLOOKUP($A1589,'Customer Names'!$A:$E,4,FALSE)</f>
        <v xml:space="preserve"> Joseph R.</v>
      </c>
    </row>
    <row r="1590" spans="1:17" x14ac:dyDescent="0.25">
      <c r="A1590" s="26" t="s">
        <v>782</v>
      </c>
      <c r="B1590" s="47">
        <f>VLOOKUP($A1590,'Medical Examinations'!$A:$J,2,FALSE)</f>
        <v>20.48</v>
      </c>
      <c r="C1590" s="47">
        <f>VLOOKUP($A1590,'Medical Examinations'!$A:$J,3,FALSE)</f>
        <v>11.09</v>
      </c>
      <c r="D1590" s="26" t="str">
        <f>VLOOKUP($A1590,'Medical Examinations'!$A:$J,4,FALSE)</f>
        <v>No</v>
      </c>
      <c r="E1590" s="26" t="str">
        <f>VLOOKUP($A1590,'Medical Examinations'!$A:$J,5,FALSE)</f>
        <v>No</v>
      </c>
      <c r="F1590" s="26" t="str">
        <f>VLOOKUP($A1590,'Medical Examinations'!$A:$J,6,FALSE)</f>
        <v>No</v>
      </c>
      <c r="G1590" s="26">
        <f>VLOOKUP($A1590,'Medical Examinations'!$A:$J,7,FALSE)</f>
        <v>0</v>
      </c>
      <c r="H1590" s="26" t="str">
        <f>VLOOKUP($A1590,'Medical Examinations'!$A:$J,8,FALSE)</f>
        <v>No</v>
      </c>
      <c r="I1590" s="26" t="str">
        <f>VLOOKUP($A1590,'Medical Examinations'!$A:$J,9,FALSE)</f>
        <v>Normal Weight</v>
      </c>
      <c r="J1590" s="26" t="str">
        <f>VLOOKUP($A1590,'Medical Examinations'!$A:$J,10,FALSE)</f>
        <v>Diabetes</v>
      </c>
      <c r="K1590">
        <f>VLOOKUP($A1590,'Hospitalisation Details'!$A:$K,6,FALSE)</f>
        <v>6302.23</v>
      </c>
      <c r="L1590" t="str">
        <f>VLOOKUP($A1590,'Hospitalisation Details'!$A:$K,7,FALSE)</f>
        <v>tier - 2</v>
      </c>
      <c r="M1590" t="str">
        <f>VLOOKUP($A1590,'Hospitalisation Details'!$A:$K,8,FALSE)</f>
        <v>tier - 1</v>
      </c>
      <c r="N1590" t="str">
        <f>VLOOKUP($A1590,'Hospitalisation Details'!$A:$K,9,FALSE)</f>
        <v>R1013</v>
      </c>
      <c r="O1590">
        <f>VLOOKUP($A1590,'Hospitalisation Details'!$A:$K,10,FALSE)</f>
        <v>27289</v>
      </c>
      <c r="P1590">
        <f>VLOOKUP($A1590,'Hospitalisation Details'!$A:$K,11,FALSE)</f>
        <v>48</v>
      </c>
      <c r="Q1590" t="str">
        <f>VLOOKUP($A1590,'Customer Names'!$A:$E,4,FALSE)</f>
        <v xml:space="preserve"> Sachiko</v>
      </c>
    </row>
    <row r="1591" spans="1:17" x14ac:dyDescent="0.25">
      <c r="A1591" s="23" t="s">
        <v>781</v>
      </c>
      <c r="B1591" s="48">
        <f>VLOOKUP($A1591,'Medical Examinations'!$A:$J,2,FALSE)</f>
        <v>34.450000000000003</v>
      </c>
      <c r="C1591" s="48">
        <f>VLOOKUP($A1591,'Medical Examinations'!$A:$J,3,FALSE)</f>
        <v>5.58</v>
      </c>
      <c r="D1591" s="23" t="str">
        <f>VLOOKUP($A1591,'Medical Examinations'!$A:$J,4,FALSE)</f>
        <v>yes</v>
      </c>
      <c r="E1591" s="23" t="str">
        <f>VLOOKUP($A1591,'Medical Examinations'!$A:$J,5,FALSE)</f>
        <v>No</v>
      </c>
      <c r="F1591" s="23" t="str">
        <f>VLOOKUP($A1591,'Medical Examinations'!$A:$J,6,FALSE)</f>
        <v>No</v>
      </c>
      <c r="G1591" s="23">
        <f>VLOOKUP($A1591,'Medical Examinations'!$A:$J,7,FALSE)</f>
        <v>0</v>
      </c>
      <c r="H1591" s="23" t="str">
        <f>VLOOKUP($A1591,'Medical Examinations'!$A:$J,8,FALSE)</f>
        <v>No</v>
      </c>
      <c r="I1591" s="23" t="str">
        <f>VLOOKUP($A1591,'Medical Examinations'!$A:$J,9,FALSE)</f>
        <v>Obesity</v>
      </c>
      <c r="J1591" s="23" t="str">
        <f>VLOOKUP($A1591,'Medical Examinations'!$A:$J,10,FALSE)</f>
        <v>Normal</v>
      </c>
      <c r="K1591">
        <f>VLOOKUP($A1591,'Hospitalisation Details'!$A:$K,6,FALSE)</f>
        <v>6293.63</v>
      </c>
      <c r="L1591" t="str">
        <f>VLOOKUP($A1591,'Hospitalisation Details'!$A:$K,7,FALSE)</f>
        <v>tier - 2</v>
      </c>
      <c r="M1591" t="str">
        <f>VLOOKUP($A1591,'Hospitalisation Details'!$A:$K,8,FALSE)</f>
        <v>tier - 3</v>
      </c>
      <c r="N1591" t="str">
        <f>VLOOKUP($A1591,'Hospitalisation Details'!$A:$K,9,FALSE)</f>
        <v>R1021</v>
      </c>
      <c r="O1591">
        <f>VLOOKUP($A1591,'Hospitalisation Details'!$A:$K,10,FALSE)</f>
        <v>35250</v>
      </c>
      <c r="P1591">
        <f>VLOOKUP($A1591,'Hospitalisation Details'!$A:$K,11,FALSE)</f>
        <v>26</v>
      </c>
      <c r="Q1591" t="str">
        <f>VLOOKUP($A1591,'Customer Names'!$A:$E,4,FALSE)</f>
        <v xml:space="preserve"> Christopher</v>
      </c>
    </row>
    <row r="1592" spans="1:17" x14ac:dyDescent="0.25">
      <c r="A1592" s="26" t="s">
        <v>780</v>
      </c>
      <c r="B1592" s="47">
        <f>VLOOKUP($A1592,'Medical Examinations'!$A:$J,2,FALSE)</f>
        <v>34.21</v>
      </c>
      <c r="C1592" s="47">
        <f>VLOOKUP($A1592,'Medical Examinations'!$A:$J,3,FALSE)</f>
        <v>9.7200000000000006</v>
      </c>
      <c r="D1592" s="26" t="str">
        <f>VLOOKUP($A1592,'Medical Examinations'!$A:$J,4,FALSE)</f>
        <v>yes</v>
      </c>
      <c r="E1592" s="26" t="str">
        <f>VLOOKUP($A1592,'Medical Examinations'!$A:$J,5,FALSE)</f>
        <v>No</v>
      </c>
      <c r="F1592" s="26" t="str">
        <f>VLOOKUP($A1592,'Medical Examinations'!$A:$J,6,FALSE)</f>
        <v>No</v>
      </c>
      <c r="G1592" s="26">
        <f>VLOOKUP($A1592,'Medical Examinations'!$A:$J,7,FALSE)</f>
        <v>0</v>
      </c>
      <c r="H1592" s="26" t="str">
        <f>VLOOKUP($A1592,'Medical Examinations'!$A:$J,8,FALSE)</f>
        <v>No</v>
      </c>
      <c r="I1592" s="26" t="str">
        <f>VLOOKUP($A1592,'Medical Examinations'!$A:$J,9,FALSE)</f>
        <v>Obesity</v>
      </c>
      <c r="J1592" s="26" t="str">
        <f>VLOOKUP($A1592,'Medical Examinations'!$A:$J,10,FALSE)</f>
        <v>Diabetes</v>
      </c>
      <c r="K1592">
        <f>VLOOKUP($A1592,'Hospitalisation Details'!$A:$K,6,FALSE)</f>
        <v>6289.75</v>
      </c>
      <c r="L1592" t="str">
        <f>VLOOKUP($A1592,'Hospitalisation Details'!$A:$K,7,FALSE)</f>
        <v>tier - 2</v>
      </c>
      <c r="M1592" t="str">
        <f>VLOOKUP($A1592,'Hospitalisation Details'!$A:$K,8,FALSE)</f>
        <v>tier - 3</v>
      </c>
      <c r="N1592" t="str">
        <f>VLOOKUP($A1592,'Hospitalisation Details'!$A:$K,9,FALSE)</f>
        <v>R1013</v>
      </c>
      <c r="O1592">
        <f>VLOOKUP($A1592,'Hospitalisation Details'!$A:$K,10,FALSE)</f>
        <v>29824</v>
      </c>
      <c r="P1592">
        <f>VLOOKUP($A1592,'Hospitalisation Details'!$A:$K,11,FALSE)</f>
        <v>41</v>
      </c>
      <c r="Q1592" t="str">
        <f>VLOOKUP($A1592,'Customer Names'!$A:$E,4,FALSE)</f>
        <v xml:space="preserve"> Joseph</v>
      </c>
    </row>
    <row r="1593" spans="1:17" x14ac:dyDescent="0.25">
      <c r="A1593" s="23" t="s">
        <v>779</v>
      </c>
      <c r="B1593" s="48">
        <f>VLOOKUP($A1593,'Medical Examinations'!$A:$J,2,FALSE)</f>
        <v>28.8</v>
      </c>
      <c r="C1593" s="48">
        <f>VLOOKUP($A1593,'Medical Examinations'!$A:$J,3,FALSE)</f>
        <v>11.41</v>
      </c>
      <c r="D1593" s="23" t="str">
        <f>VLOOKUP($A1593,'Medical Examinations'!$A:$J,4,FALSE)</f>
        <v>yes</v>
      </c>
      <c r="E1593" s="23" t="str">
        <f>VLOOKUP($A1593,'Medical Examinations'!$A:$J,5,FALSE)</f>
        <v>No</v>
      </c>
      <c r="F1593" s="23" t="str">
        <f>VLOOKUP($A1593,'Medical Examinations'!$A:$J,6,FALSE)</f>
        <v>No</v>
      </c>
      <c r="G1593" s="23">
        <f>VLOOKUP($A1593,'Medical Examinations'!$A:$J,7,FALSE)</f>
        <v>0</v>
      </c>
      <c r="H1593" s="23" t="str">
        <f>VLOOKUP($A1593,'Medical Examinations'!$A:$J,8,FALSE)</f>
        <v>No</v>
      </c>
      <c r="I1593" s="23" t="str">
        <f>VLOOKUP($A1593,'Medical Examinations'!$A:$J,9,FALSE)</f>
        <v>Overweight</v>
      </c>
      <c r="J1593" s="23" t="str">
        <f>VLOOKUP($A1593,'Medical Examinations'!$A:$J,10,FALSE)</f>
        <v>Diabetes</v>
      </c>
      <c r="K1593">
        <f>VLOOKUP($A1593,'Hospitalisation Details'!$A:$K,6,FALSE)</f>
        <v>6282.24</v>
      </c>
      <c r="L1593" t="str">
        <f>VLOOKUP($A1593,'Hospitalisation Details'!$A:$K,7,FALSE)</f>
        <v>tier - 2</v>
      </c>
      <c r="M1593" t="str">
        <f>VLOOKUP($A1593,'Hospitalisation Details'!$A:$K,8,FALSE)</f>
        <v>tier - 1</v>
      </c>
      <c r="N1593" t="str">
        <f>VLOOKUP($A1593,'Hospitalisation Details'!$A:$K,9,FALSE)</f>
        <v>R1011</v>
      </c>
      <c r="O1593">
        <f>VLOOKUP($A1593,'Hospitalisation Details'!$A:$K,10,FALSE)</f>
        <v>29914</v>
      </c>
      <c r="P1593">
        <f>VLOOKUP($A1593,'Hospitalisation Details'!$A:$K,11,FALSE)</f>
        <v>41</v>
      </c>
      <c r="Q1593" t="str">
        <f>VLOOKUP($A1593,'Customer Names'!$A:$E,4,FALSE)</f>
        <v xml:space="preserve"> Lawrence</v>
      </c>
    </row>
    <row r="1594" spans="1:17" x14ac:dyDescent="0.25">
      <c r="A1594" s="26" t="s">
        <v>778</v>
      </c>
      <c r="B1594" s="47">
        <f>VLOOKUP($A1594,'Medical Examinations'!$A:$J,2,FALSE)</f>
        <v>31.74</v>
      </c>
      <c r="C1594" s="47">
        <f>VLOOKUP($A1594,'Medical Examinations'!$A:$J,3,FALSE)</f>
        <v>4.46</v>
      </c>
      <c r="D1594" s="26" t="str">
        <f>VLOOKUP($A1594,'Medical Examinations'!$A:$J,4,FALSE)</f>
        <v>No</v>
      </c>
      <c r="E1594" s="26" t="str">
        <f>VLOOKUP($A1594,'Medical Examinations'!$A:$J,5,FALSE)</f>
        <v>No</v>
      </c>
      <c r="F1594" s="26" t="str">
        <f>VLOOKUP($A1594,'Medical Examinations'!$A:$J,6,FALSE)</f>
        <v>Yes</v>
      </c>
      <c r="G1594" s="26">
        <f>VLOOKUP($A1594,'Medical Examinations'!$A:$J,7,FALSE)</f>
        <v>1</v>
      </c>
      <c r="H1594" s="26" t="str">
        <f>VLOOKUP($A1594,'Medical Examinations'!$A:$J,8,FALSE)</f>
        <v>No</v>
      </c>
      <c r="I1594" s="26" t="str">
        <f>VLOOKUP($A1594,'Medical Examinations'!$A:$J,9,FALSE)</f>
        <v>Obesity</v>
      </c>
      <c r="J1594" s="26" t="str">
        <f>VLOOKUP($A1594,'Medical Examinations'!$A:$J,10,FALSE)</f>
        <v>Normal</v>
      </c>
      <c r="K1594">
        <f>VLOOKUP($A1594,'Hospitalisation Details'!$A:$K,6,FALSE)</f>
        <v>6276.3</v>
      </c>
      <c r="L1594" t="str">
        <f>VLOOKUP($A1594,'Hospitalisation Details'!$A:$K,7,FALSE)</f>
        <v>tier - 2</v>
      </c>
      <c r="M1594" t="str">
        <f>VLOOKUP($A1594,'Hospitalisation Details'!$A:$K,8,FALSE)</f>
        <v>tier - 1</v>
      </c>
      <c r="N1594" t="str">
        <f>VLOOKUP($A1594,'Hospitalisation Details'!$A:$K,9,FALSE)</f>
        <v>R1025</v>
      </c>
      <c r="O1594">
        <f>VLOOKUP($A1594,'Hospitalisation Details'!$A:$K,10,FALSE)</f>
        <v>34258</v>
      </c>
      <c r="P1594">
        <f>VLOOKUP($A1594,'Hospitalisation Details'!$A:$K,11,FALSE)</f>
        <v>29</v>
      </c>
      <c r="Q1594" t="str">
        <f>VLOOKUP($A1594,'Customer Names'!$A:$E,4,FALSE)</f>
        <v xml:space="preserve"> Katie</v>
      </c>
    </row>
    <row r="1595" spans="1:17" x14ac:dyDescent="0.25">
      <c r="A1595" s="23" t="s">
        <v>777</v>
      </c>
      <c r="B1595" s="48">
        <f>VLOOKUP($A1595,'Medical Examinations'!$A:$J,2,FALSE)</f>
        <v>21.78</v>
      </c>
      <c r="C1595" s="48">
        <f>VLOOKUP($A1595,'Medical Examinations'!$A:$J,3,FALSE)</f>
        <v>9.31</v>
      </c>
      <c r="D1595" s="23" t="str">
        <f>VLOOKUP($A1595,'Medical Examinations'!$A:$J,4,FALSE)</f>
        <v>yes</v>
      </c>
      <c r="E1595" s="23" t="str">
        <f>VLOOKUP($A1595,'Medical Examinations'!$A:$J,5,FALSE)</f>
        <v>No</v>
      </c>
      <c r="F1595" s="23" t="str">
        <f>VLOOKUP($A1595,'Medical Examinations'!$A:$J,6,FALSE)</f>
        <v>No</v>
      </c>
      <c r="G1595" s="23">
        <f>VLOOKUP($A1595,'Medical Examinations'!$A:$J,7,FALSE)</f>
        <v>0</v>
      </c>
      <c r="H1595" s="23" t="str">
        <f>VLOOKUP($A1595,'Medical Examinations'!$A:$J,8,FALSE)</f>
        <v>No</v>
      </c>
      <c r="I1595" s="23" t="str">
        <f>VLOOKUP($A1595,'Medical Examinations'!$A:$J,9,FALSE)</f>
        <v>Normal Weight</v>
      </c>
      <c r="J1595" s="23" t="str">
        <f>VLOOKUP($A1595,'Medical Examinations'!$A:$J,10,FALSE)</f>
        <v>Diabetes</v>
      </c>
      <c r="K1595">
        <f>VLOOKUP($A1595,'Hospitalisation Details'!$A:$K,6,FALSE)</f>
        <v>6272.48</v>
      </c>
      <c r="L1595" t="str">
        <f>VLOOKUP($A1595,'Hospitalisation Details'!$A:$K,7,FALSE)</f>
        <v>tier - 1</v>
      </c>
      <c r="M1595" t="str">
        <f>VLOOKUP($A1595,'Hospitalisation Details'!$A:$K,8,FALSE)</f>
        <v>tier - 3</v>
      </c>
      <c r="N1595" t="str">
        <f>VLOOKUP($A1595,'Hospitalisation Details'!$A:$K,9,FALSE)</f>
        <v>R1013</v>
      </c>
      <c r="O1595">
        <f>VLOOKUP($A1595,'Hospitalisation Details'!$A:$K,10,FALSE)</f>
        <v>29767</v>
      </c>
      <c r="P1595">
        <f>VLOOKUP($A1595,'Hospitalisation Details'!$A:$K,11,FALSE)</f>
        <v>41</v>
      </c>
      <c r="Q1595" t="str">
        <f>VLOOKUP($A1595,'Customer Names'!$A:$E,4,FALSE)</f>
        <v xml:space="preserve"> Ruben</v>
      </c>
    </row>
    <row r="1596" spans="1:17" x14ac:dyDescent="0.25">
      <c r="A1596" s="26" t="s">
        <v>776</v>
      </c>
      <c r="B1596" s="47">
        <f>VLOOKUP($A1596,'Medical Examinations'!$A:$J,2,FALSE)</f>
        <v>23.75</v>
      </c>
      <c r="C1596" s="47">
        <f>VLOOKUP($A1596,'Medical Examinations'!$A:$J,3,FALSE)</f>
        <v>5.03</v>
      </c>
      <c r="D1596" s="26" t="str">
        <f>VLOOKUP($A1596,'Medical Examinations'!$A:$J,4,FALSE)</f>
        <v>No</v>
      </c>
      <c r="E1596" s="26" t="str">
        <f>VLOOKUP($A1596,'Medical Examinations'!$A:$J,5,FALSE)</f>
        <v>No</v>
      </c>
      <c r="F1596" s="26" t="str">
        <f>VLOOKUP($A1596,'Medical Examinations'!$A:$J,6,FALSE)</f>
        <v>No</v>
      </c>
      <c r="G1596" s="26">
        <f>VLOOKUP($A1596,'Medical Examinations'!$A:$J,7,FALSE)</f>
        <v>1</v>
      </c>
      <c r="H1596" s="26" t="str">
        <f>VLOOKUP($A1596,'Medical Examinations'!$A:$J,8,FALSE)</f>
        <v>No</v>
      </c>
      <c r="I1596" s="26" t="str">
        <f>VLOOKUP($A1596,'Medical Examinations'!$A:$J,9,FALSE)</f>
        <v>Normal Weight</v>
      </c>
      <c r="J1596" s="26" t="str">
        <f>VLOOKUP($A1596,'Medical Examinations'!$A:$J,10,FALSE)</f>
        <v>Normal</v>
      </c>
      <c r="K1596">
        <f>VLOOKUP($A1596,'Hospitalisation Details'!$A:$K,6,FALSE)</f>
        <v>6269.33</v>
      </c>
      <c r="L1596" t="str">
        <f>VLOOKUP($A1596,'Hospitalisation Details'!$A:$K,7,FALSE)</f>
        <v>tier - 2</v>
      </c>
      <c r="M1596" t="str">
        <f>VLOOKUP($A1596,'Hospitalisation Details'!$A:$K,8,FALSE)</f>
        <v>tier - 1</v>
      </c>
      <c r="N1596" t="str">
        <f>VLOOKUP($A1596,'Hospitalisation Details'!$A:$K,9,FALSE)</f>
        <v>R1013</v>
      </c>
      <c r="O1596">
        <f>VLOOKUP($A1596,'Hospitalisation Details'!$A:$K,10,FALSE)</f>
        <v>30950</v>
      </c>
      <c r="P1596">
        <f>VLOOKUP($A1596,'Hospitalisation Details'!$A:$K,11,FALSE)</f>
        <v>38</v>
      </c>
      <c r="Q1596" t="str">
        <f>VLOOKUP($A1596,'Customer Names'!$A:$E,4,FALSE)</f>
        <v xml:space="preserve"> Sarah</v>
      </c>
    </row>
    <row r="1597" spans="1:17" x14ac:dyDescent="0.25">
      <c r="A1597" s="23" t="s">
        <v>775</v>
      </c>
      <c r="B1597" s="48">
        <f>VLOOKUP($A1597,'Medical Examinations'!$A:$J,2,FALSE)</f>
        <v>33.21</v>
      </c>
      <c r="C1597" s="48">
        <f>VLOOKUP($A1597,'Medical Examinations'!$A:$J,3,FALSE)</f>
        <v>5.07</v>
      </c>
      <c r="D1597" s="23" t="str">
        <f>VLOOKUP($A1597,'Medical Examinations'!$A:$J,4,FALSE)</f>
        <v>yes</v>
      </c>
      <c r="E1597" s="23" t="str">
        <f>VLOOKUP($A1597,'Medical Examinations'!$A:$J,5,FALSE)</f>
        <v>No</v>
      </c>
      <c r="F1597" s="23" t="str">
        <f>VLOOKUP($A1597,'Medical Examinations'!$A:$J,6,FALSE)</f>
        <v>No</v>
      </c>
      <c r="G1597" s="23">
        <f>VLOOKUP($A1597,'Medical Examinations'!$A:$J,7,FALSE)</f>
        <v>1</v>
      </c>
      <c r="H1597" s="23" t="str">
        <f>VLOOKUP($A1597,'Medical Examinations'!$A:$J,8,FALSE)</f>
        <v>No</v>
      </c>
      <c r="I1597" s="23" t="str">
        <f>VLOOKUP($A1597,'Medical Examinations'!$A:$J,9,FALSE)</f>
        <v>Obesity</v>
      </c>
      <c r="J1597" s="23" t="str">
        <f>VLOOKUP($A1597,'Medical Examinations'!$A:$J,10,FALSE)</f>
        <v>Normal</v>
      </c>
      <c r="K1597">
        <f>VLOOKUP($A1597,'Hospitalisation Details'!$A:$K,6,FALSE)</f>
        <v>6261.2</v>
      </c>
      <c r="L1597" t="str">
        <f>VLOOKUP($A1597,'Hospitalisation Details'!$A:$K,7,FALSE)</f>
        <v>tier - 2</v>
      </c>
      <c r="M1597" t="str">
        <f>VLOOKUP($A1597,'Hospitalisation Details'!$A:$K,8,FALSE)</f>
        <v>tier - 1</v>
      </c>
      <c r="N1597" t="str">
        <f>VLOOKUP($A1597,'Hospitalisation Details'!$A:$K,9,FALSE)</f>
        <v>R1026</v>
      </c>
      <c r="O1597">
        <f>VLOOKUP($A1597,'Hospitalisation Details'!$A:$K,10,FALSE)</f>
        <v>34989</v>
      </c>
      <c r="P1597">
        <f>VLOOKUP($A1597,'Hospitalisation Details'!$A:$K,11,FALSE)</f>
        <v>27</v>
      </c>
      <c r="Q1597" t="str">
        <f>VLOOKUP($A1597,'Customer Names'!$A:$E,4,FALSE)</f>
        <v xml:space="preserve"> Angela R.</v>
      </c>
    </row>
    <row r="1598" spans="1:17" x14ac:dyDescent="0.25">
      <c r="A1598" s="26" t="s">
        <v>774</v>
      </c>
      <c r="B1598" s="47">
        <f>VLOOKUP($A1598,'Medical Examinations'!$A:$J,2,FALSE)</f>
        <v>17.7</v>
      </c>
      <c r="C1598" s="47">
        <f>VLOOKUP($A1598,'Medical Examinations'!$A:$J,3,FALSE)</f>
        <v>10.42</v>
      </c>
      <c r="D1598" s="26" t="str">
        <f>VLOOKUP($A1598,'Medical Examinations'!$A:$J,4,FALSE)</f>
        <v>yes</v>
      </c>
      <c r="E1598" s="26" t="str">
        <f>VLOOKUP($A1598,'Medical Examinations'!$A:$J,5,FALSE)</f>
        <v>No</v>
      </c>
      <c r="F1598" s="26" t="str">
        <f>VLOOKUP($A1598,'Medical Examinations'!$A:$J,6,FALSE)</f>
        <v>No</v>
      </c>
      <c r="G1598" s="26">
        <f>VLOOKUP($A1598,'Medical Examinations'!$A:$J,7,FALSE)</f>
        <v>2</v>
      </c>
      <c r="H1598" s="26" t="str">
        <f>VLOOKUP($A1598,'Medical Examinations'!$A:$J,8,FALSE)</f>
        <v>No</v>
      </c>
      <c r="I1598" s="26" t="str">
        <f>VLOOKUP($A1598,'Medical Examinations'!$A:$J,9,FALSE)</f>
        <v>Underweight</v>
      </c>
      <c r="J1598" s="26" t="str">
        <f>VLOOKUP($A1598,'Medical Examinations'!$A:$J,10,FALSE)</f>
        <v>Diabetes</v>
      </c>
      <c r="K1598">
        <f>VLOOKUP($A1598,'Hospitalisation Details'!$A:$K,6,FALSE)</f>
        <v>6255.38</v>
      </c>
      <c r="L1598" t="str">
        <f>VLOOKUP($A1598,'Hospitalisation Details'!$A:$K,7,FALSE)</f>
        <v>tier - 2</v>
      </c>
      <c r="M1598" t="str">
        <f>VLOOKUP($A1598,'Hospitalisation Details'!$A:$K,8,FALSE)</f>
        <v>tier - 2</v>
      </c>
      <c r="N1598" t="str">
        <f>VLOOKUP($A1598,'Hospitalisation Details'!$A:$K,9,FALSE)</f>
        <v>R1013</v>
      </c>
      <c r="O1598">
        <f>VLOOKUP($A1598,'Hospitalisation Details'!$A:$K,10,FALSE)</f>
        <v>25852</v>
      </c>
      <c r="P1598">
        <f>VLOOKUP($A1598,'Hospitalisation Details'!$A:$K,11,FALSE)</f>
        <v>52</v>
      </c>
      <c r="Q1598" t="str">
        <f>VLOOKUP($A1598,'Customer Names'!$A:$E,4,FALSE)</f>
        <v xml:space="preserve"> Chatham</v>
      </c>
    </row>
    <row r="1599" spans="1:17" x14ac:dyDescent="0.25">
      <c r="A1599" s="23" t="s">
        <v>773</v>
      </c>
      <c r="B1599" s="48">
        <f>VLOOKUP($A1599,'Medical Examinations'!$A:$J,2,FALSE)</f>
        <v>17.2</v>
      </c>
      <c r="C1599" s="48">
        <f>VLOOKUP($A1599,'Medical Examinations'!$A:$J,3,FALSE)</f>
        <v>6.45</v>
      </c>
      <c r="D1599" s="23" t="str">
        <f>VLOOKUP($A1599,'Medical Examinations'!$A:$J,4,FALSE)</f>
        <v>No</v>
      </c>
      <c r="E1599" s="23" t="str">
        <f>VLOOKUP($A1599,'Medical Examinations'!$A:$J,5,FALSE)</f>
        <v>No</v>
      </c>
      <c r="F1599" s="23" t="str">
        <f>VLOOKUP($A1599,'Medical Examinations'!$A:$J,6,FALSE)</f>
        <v>No</v>
      </c>
      <c r="G1599" s="23">
        <f>VLOOKUP($A1599,'Medical Examinations'!$A:$J,7,FALSE)</f>
        <v>2</v>
      </c>
      <c r="H1599" s="23" t="str">
        <f>VLOOKUP($A1599,'Medical Examinations'!$A:$J,8,FALSE)</f>
        <v>No</v>
      </c>
      <c r="I1599" s="23" t="str">
        <f>VLOOKUP($A1599,'Medical Examinations'!$A:$J,9,FALSE)</f>
        <v>Underweight</v>
      </c>
      <c r="J1599" s="23" t="str">
        <f>VLOOKUP($A1599,'Medical Examinations'!$A:$J,10,FALSE)</f>
        <v>Prediabetes</v>
      </c>
      <c r="K1599">
        <f>VLOOKUP($A1599,'Hospitalisation Details'!$A:$K,6,FALSE)</f>
        <v>6254.13</v>
      </c>
      <c r="L1599" t="str">
        <f>VLOOKUP($A1599,'Hospitalisation Details'!$A:$K,7,FALSE)</f>
        <v>tier - 2</v>
      </c>
      <c r="M1599" t="str">
        <f>VLOOKUP($A1599,'Hospitalisation Details'!$A:$K,8,FALSE)</f>
        <v>tier - 2</v>
      </c>
      <c r="N1599" t="str">
        <f>VLOOKUP($A1599,'Hospitalisation Details'!$A:$K,9,FALSE)</f>
        <v>R1012</v>
      </c>
      <c r="O1599">
        <f>VLOOKUP($A1599,'Hospitalisation Details'!$A:$K,10,FALSE)</f>
        <v>26550</v>
      </c>
      <c r="P1599">
        <f>VLOOKUP($A1599,'Hospitalisation Details'!$A:$K,11,FALSE)</f>
        <v>50</v>
      </c>
      <c r="Q1599" t="str">
        <f>VLOOKUP($A1599,'Customer Names'!$A:$E,4,FALSE)</f>
        <v xml:space="preserve"> Derek</v>
      </c>
    </row>
    <row r="1600" spans="1:17" x14ac:dyDescent="0.25">
      <c r="A1600" s="26" t="s">
        <v>772</v>
      </c>
      <c r="B1600" s="47">
        <f>VLOOKUP($A1600,'Medical Examinations'!$A:$J,2,FALSE)</f>
        <v>19.21</v>
      </c>
      <c r="C1600" s="47">
        <f>VLOOKUP($A1600,'Medical Examinations'!$A:$J,3,FALSE)</f>
        <v>5.52</v>
      </c>
      <c r="D1600" s="26" t="str">
        <f>VLOOKUP($A1600,'Medical Examinations'!$A:$J,4,FALSE)</f>
        <v>No</v>
      </c>
      <c r="E1600" s="26" t="str">
        <f>VLOOKUP($A1600,'Medical Examinations'!$A:$J,5,FALSE)</f>
        <v>No</v>
      </c>
      <c r="F1600" s="26" t="str">
        <f>VLOOKUP($A1600,'Medical Examinations'!$A:$J,6,FALSE)</f>
        <v>No</v>
      </c>
      <c r="G1600" s="26">
        <f>VLOOKUP($A1600,'Medical Examinations'!$A:$J,7,FALSE)</f>
        <v>2</v>
      </c>
      <c r="H1600" s="26" t="str">
        <f>VLOOKUP($A1600,'Medical Examinations'!$A:$J,8,FALSE)</f>
        <v>No</v>
      </c>
      <c r="I1600" s="26" t="str">
        <f>VLOOKUP($A1600,'Medical Examinations'!$A:$J,9,FALSE)</f>
        <v>Normal Weight</v>
      </c>
      <c r="J1600" s="26" t="str">
        <f>VLOOKUP($A1600,'Medical Examinations'!$A:$J,10,FALSE)</f>
        <v>Normal</v>
      </c>
      <c r="K1600">
        <f>VLOOKUP($A1600,'Hospitalisation Details'!$A:$K,6,FALSE)</f>
        <v>6253.85</v>
      </c>
      <c r="L1600" t="str">
        <f>VLOOKUP($A1600,'Hospitalisation Details'!$A:$K,7,FALSE)</f>
        <v>tier - 2</v>
      </c>
      <c r="M1600" t="str">
        <f>VLOOKUP($A1600,'Hospitalisation Details'!$A:$K,8,FALSE)</f>
        <v>tier - 2</v>
      </c>
      <c r="N1600" t="str">
        <f>VLOOKUP($A1600,'Hospitalisation Details'!$A:$K,9,FALSE)</f>
        <v>R1013</v>
      </c>
      <c r="O1600">
        <f>VLOOKUP($A1600,'Hospitalisation Details'!$A:$K,10,FALSE)</f>
        <v>26614</v>
      </c>
      <c r="P1600">
        <f>VLOOKUP($A1600,'Hospitalisation Details'!$A:$K,11,FALSE)</f>
        <v>50</v>
      </c>
      <c r="Q1600" t="str">
        <f>VLOOKUP($A1600,'Customer Names'!$A:$E,4,FALSE)</f>
        <v xml:space="preserve"> Kalvin J.</v>
      </c>
    </row>
    <row r="1601" spans="1:17" x14ac:dyDescent="0.25">
      <c r="A1601" s="23" t="s">
        <v>771</v>
      </c>
      <c r="B1601" s="48">
        <f>VLOOKUP($A1601,'Medical Examinations'!$A:$J,2,FALSE)</f>
        <v>23.2</v>
      </c>
      <c r="C1601" s="48">
        <f>VLOOKUP($A1601,'Medical Examinations'!$A:$J,3,FALSE)</f>
        <v>4.41</v>
      </c>
      <c r="D1601" s="23" t="str">
        <f>VLOOKUP($A1601,'Medical Examinations'!$A:$J,4,FALSE)</f>
        <v>No</v>
      </c>
      <c r="E1601" s="23" t="str">
        <f>VLOOKUP($A1601,'Medical Examinations'!$A:$J,5,FALSE)</f>
        <v>No</v>
      </c>
      <c r="F1601" s="23" t="str">
        <f>VLOOKUP($A1601,'Medical Examinations'!$A:$J,6,FALSE)</f>
        <v>Yes</v>
      </c>
      <c r="G1601" s="23">
        <f>VLOOKUP($A1601,'Medical Examinations'!$A:$J,7,FALSE)</f>
        <v>1</v>
      </c>
      <c r="H1601" s="23" t="str">
        <f>VLOOKUP($A1601,'Medical Examinations'!$A:$J,8,FALSE)</f>
        <v>No</v>
      </c>
      <c r="I1601" s="23" t="str">
        <f>VLOOKUP($A1601,'Medical Examinations'!$A:$J,9,FALSE)</f>
        <v>Normal Weight</v>
      </c>
      <c r="J1601" s="23" t="str">
        <f>VLOOKUP($A1601,'Medical Examinations'!$A:$J,10,FALSE)</f>
        <v>Normal</v>
      </c>
      <c r="K1601">
        <f>VLOOKUP($A1601,'Hospitalisation Details'!$A:$K,6,FALSE)</f>
        <v>6250.44</v>
      </c>
      <c r="L1601" t="str">
        <f>VLOOKUP($A1601,'Hospitalisation Details'!$A:$K,7,FALSE)</f>
        <v>tier - 2</v>
      </c>
      <c r="M1601" t="str">
        <f>VLOOKUP($A1601,'Hospitalisation Details'!$A:$K,8,FALSE)</f>
        <v>tier - 1</v>
      </c>
      <c r="N1601" t="str">
        <f>VLOOKUP($A1601,'Hospitalisation Details'!$A:$K,9,FALSE)</f>
        <v>R1011</v>
      </c>
      <c r="O1601">
        <f>VLOOKUP($A1601,'Hospitalisation Details'!$A:$K,10,FALSE)</f>
        <v>29138</v>
      </c>
      <c r="P1601">
        <f>VLOOKUP($A1601,'Hospitalisation Details'!$A:$K,11,FALSE)</f>
        <v>43</v>
      </c>
      <c r="Q1601" t="str">
        <f>VLOOKUP($A1601,'Customer Names'!$A:$E,4,FALSE)</f>
        <v xml:space="preserve"> Dave</v>
      </c>
    </row>
    <row r="1602" spans="1:17" x14ac:dyDescent="0.25">
      <c r="A1602" s="26" t="s">
        <v>770</v>
      </c>
      <c r="B1602" s="47">
        <f>VLOOKUP($A1602,'Medical Examinations'!$A:$J,2,FALSE)</f>
        <v>32.5</v>
      </c>
      <c r="C1602" s="47">
        <f>VLOOKUP($A1602,'Medical Examinations'!$A:$J,3,FALSE)</f>
        <v>4.6900000000000004</v>
      </c>
      <c r="D1602" s="26" t="str">
        <f>VLOOKUP($A1602,'Medical Examinations'!$A:$J,4,FALSE)</f>
        <v>yes</v>
      </c>
      <c r="E1602" s="26" t="str">
        <f>VLOOKUP($A1602,'Medical Examinations'!$A:$J,5,FALSE)</f>
        <v>No</v>
      </c>
      <c r="F1602" s="26" t="str">
        <f>VLOOKUP($A1602,'Medical Examinations'!$A:$J,6,FALSE)</f>
        <v>Yes</v>
      </c>
      <c r="G1602" s="26">
        <f>VLOOKUP($A1602,'Medical Examinations'!$A:$J,7,FALSE)</f>
        <v>1</v>
      </c>
      <c r="H1602" s="26" t="str">
        <f>VLOOKUP($A1602,'Medical Examinations'!$A:$J,8,FALSE)</f>
        <v>No</v>
      </c>
      <c r="I1602" s="26" t="str">
        <f>VLOOKUP($A1602,'Medical Examinations'!$A:$J,9,FALSE)</f>
        <v>Obesity</v>
      </c>
      <c r="J1602" s="26" t="str">
        <f>VLOOKUP($A1602,'Medical Examinations'!$A:$J,10,FALSE)</f>
        <v>Normal</v>
      </c>
      <c r="K1602">
        <f>VLOOKUP($A1602,'Hospitalisation Details'!$A:$K,6,FALSE)</f>
        <v>6238.3</v>
      </c>
      <c r="L1602" t="str">
        <f>VLOOKUP($A1602,'Hospitalisation Details'!$A:$K,7,FALSE)</f>
        <v>tier - 2</v>
      </c>
      <c r="M1602" t="str">
        <f>VLOOKUP($A1602,'Hospitalisation Details'!$A:$K,8,FALSE)</f>
        <v>tier - 1</v>
      </c>
      <c r="N1602" t="str">
        <f>VLOOKUP($A1602,'Hospitalisation Details'!$A:$K,9,FALSE)</f>
        <v>R1011</v>
      </c>
      <c r="O1602">
        <f>VLOOKUP($A1602,'Hospitalisation Details'!$A:$K,10,FALSE)</f>
        <v>30539</v>
      </c>
      <c r="P1602">
        <f>VLOOKUP($A1602,'Hospitalisation Details'!$A:$K,11,FALSE)</f>
        <v>39</v>
      </c>
      <c r="Q1602" t="str">
        <f>VLOOKUP($A1602,'Customer Names'!$A:$E,4,FALSE)</f>
        <v xml:space="preserve"> Barbara G.</v>
      </c>
    </row>
    <row r="1603" spans="1:17" x14ac:dyDescent="0.25">
      <c r="A1603" s="23" t="s">
        <v>769</v>
      </c>
      <c r="B1603" s="48">
        <f>VLOOKUP($A1603,'Medical Examinations'!$A:$J,2,FALSE)</f>
        <v>20.9</v>
      </c>
      <c r="C1603" s="48">
        <f>VLOOKUP($A1603,'Medical Examinations'!$A:$J,3,FALSE)</f>
        <v>6.94</v>
      </c>
      <c r="D1603" s="23" t="str">
        <f>VLOOKUP($A1603,'Medical Examinations'!$A:$J,4,FALSE)</f>
        <v>No</v>
      </c>
      <c r="E1603" s="23" t="str">
        <f>VLOOKUP($A1603,'Medical Examinations'!$A:$J,5,FALSE)</f>
        <v>No</v>
      </c>
      <c r="F1603" s="23" t="str">
        <f>VLOOKUP($A1603,'Medical Examinations'!$A:$J,6,FALSE)</f>
        <v>No</v>
      </c>
      <c r="G1603" s="23">
        <f>VLOOKUP($A1603,'Medical Examinations'!$A:$J,7,FALSE)</f>
        <v>0</v>
      </c>
      <c r="H1603" s="23" t="str">
        <f>VLOOKUP($A1603,'Medical Examinations'!$A:$J,8,FALSE)</f>
        <v>No</v>
      </c>
      <c r="I1603" s="23" t="str">
        <f>VLOOKUP($A1603,'Medical Examinations'!$A:$J,9,FALSE)</f>
        <v>Normal Weight</v>
      </c>
      <c r="J1603" s="23" t="str">
        <f>VLOOKUP($A1603,'Medical Examinations'!$A:$J,10,FALSE)</f>
        <v>Diabetes</v>
      </c>
      <c r="K1603">
        <f>VLOOKUP($A1603,'Hospitalisation Details'!$A:$K,6,FALSE)</f>
        <v>6236.95</v>
      </c>
      <c r="L1603" t="str">
        <f>VLOOKUP($A1603,'Hospitalisation Details'!$A:$K,7,FALSE)</f>
        <v>tier - 2</v>
      </c>
      <c r="M1603" t="str">
        <f>VLOOKUP($A1603,'Hospitalisation Details'!$A:$K,8,FALSE)</f>
        <v>tier - 2</v>
      </c>
      <c r="N1603" t="str">
        <f>VLOOKUP($A1603,'Hospitalisation Details'!$A:$K,9,FALSE)</f>
        <v>R1013</v>
      </c>
      <c r="O1603">
        <f>VLOOKUP($A1603,'Hospitalisation Details'!$A:$K,10,FALSE)</f>
        <v>28752</v>
      </c>
      <c r="P1603">
        <f>VLOOKUP($A1603,'Hospitalisation Details'!$A:$K,11,FALSE)</f>
        <v>44</v>
      </c>
      <c r="Q1603" t="str">
        <f>VLOOKUP($A1603,'Customer Names'!$A:$E,4,FALSE)</f>
        <v xml:space="preserve"> Skylar</v>
      </c>
    </row>
    <row r="1604" spans="1:17" x14ac:dyDescent="0.25">
      <c r="A1604" s="26" t="s">
        <v>768</v>
      </c>
      <c r="B1604" s="47">
        <f>VLOOKUP($A1604,'Medical Examinations'!$A:$J,2,FALSE)</f>
        <v>19.11</v>
      </c>
      <c r="C1604" s="47">
        <f>VLOOKUP($A1604,'Medical Examinations'!$A:$J,3,FALSE)</f>
        <v>4.3499999999999996</v>
      </c>
      <c r="D1604" s="26" t="str">
        <f>VLOOKUP($A1604,'Medical Examinations'!$A:$J,4,FALSE)</f>
        <v>No</v>
      </c>
      <c r="E1604" s="26" t="str">
        <f>VLOOKUP($A1604,'Medical Examinations'!$A:$J,5,FALSE)</f>
        <v>No</v>
      </c>
      <c r="F1604" s="26" t="str">
        <f>VLOOKUP($A1604,'Medical Examinations'!$A:$J,6,FALSE)</f>
        <v>No</v>
      </c>
      <c r="G1604" s="26">
        <f>VLOOKUP($A1604,'Medical Examinations'!$A:$J,7,FALSE)</f>
        <v>2</v>
      </c>
      <c r="H1604" s="26" t="str">
        <f>VLOOKUP($A1604,'Medical Examinations'!$A:$J,8,FALSE)</f>
        <v>No</v>
      </c>
      <c r="I1604" s="26" t="str">
        <f>VLOOKUP($A1604,'Medical Examinations'!$A:$J,9,FALSE)</f>
        <v>Normal Weight</v>
      </c>
      <c r="J1604" s="26" t="str">
        <f>VLOOKUP($A1604,'Medical Examinations'!$A:$J,10,FALSE)</f>
        <v>Normal</v>
      </c>
      <c r="K1604">
        <f>VLOOKUP($A1604,'Hospitalisation Details'!$A:$K,6,FALSE)</f>
        <v>6219.93</v>
      </c>
      <c r="L1604" t="str">
        <f>VLOOKUP($A1604,'Hospitalisation Details'!$A:$K,7,FALSE)</f>
        <v>tier - 2</v>
      </c>
      <c r="M1604" t="str">
        <f>VLOOKUP($A1604,'Hospitalisation Details'!$A:$K,8,FALSE)</f>
        <v>tier - 2</v>
      </c>
      <c r="N1604" t="str">
        <f>VLOOKUP($A1604,'Hospitalisation Details'!$A:$K,9,FALSE)</f>
        <v>R1013</v>
      </c>
      <c r="O1604">
        <f>VLOOKUP($A1604,'Hospitalisation Details'!$A:$K,10,FALSE)</f>
        <v>26479</v>
      </c>
      <c r="P1604">
        <f>VLOOKUP($A1604,'Hospitalisation Details'!$A:$K,11,FALSE)</f>
        <v>50</v>
      </c>
      <c r="Q1604" t="str">
        <f>VLOOKUP($A1604,'Customer Names'!$A:$E,4,FALSE)</f>
        <v xml:space="preserve"> Nick</v>
      </c>
    </row>
    <row r="1605" spans="1:17" x14ac:dyDescent="0.25">
      <c r="A1605" s="23" t="s">
        <v>767</v>
      </c>
      <c r="B1605" s="48">
        <f>VLOOKUP($A1605,'Medical Examinations'!$A:$J,2,FALSE)</f>
        <v>31.17</v>
      </c>
      <c r="C1605" s="48">
        <f>VLOOKUP($A1605,'Medical Examinations'!$A:$J,3,FALSE)</f>
        <v>5.28</v>
      </c>
      <c r="D1605" s="23" t="str">
        <f>VLOOKUP($A1605,'Medical Examinations'!$A:$J,4,FALSE)</f>
        <v>No</v>
      </c>
      <c r="E1605" s="23" t="str">
        <f>VLOOKUP($A1605,'Medical Examinations'!$A:$J,5,FALSE)</f>
        <v>No</v>
      </c>
      <c r="F1605" s="23" t="str">
        <f>VLOOKUP($A1605,'Medical Examinations'!$A:$J,6,FALSE)</f>
        <v>No</v>
      </c>
      <c r="G1605" s="23">
        <f>VLOOKUP($A1605,'Medical Examinations'!$A:$J,7,FALSE)</f>
        <v>1</v>
      </c>
      <c r="H1605" s="23" t="str">
        <f>VLOOKUP($A1605,'Medical Examinations'!$A:$J,8,FALSE)</f>
        <v>No</v>
      </c>
      <c r="I1605" s="23" t="str">
        <f>VLOOKUP($A1605,'Medical Examinations'!$A:$J,9,FALSE)</f>
        <v>Obesity</v>
      </c>
      <c r="J1605" s="23" t="str">
        <f>VLOOKUP($A1605,'Medical Examinations'!$A:$J,10,FALSE)</f>
        <v>Normal</v>
      </c>
      <c r="K1605">
        <f>VLOOKUP($A1605,'Hospitalisation Details'!$A:$K,6,FALSE)</f>
        <v>6208.5</v>
      </c>
      <c r="L1605" t="str">
        <f>VLOOKUP($A1605,'Hospitalisation Details'!$A:$K,7,FALSE)</f>
        <v>tier - 2</v>
      </c>
      <c r="M1605" t="str">
        <f>VLOOKUP($A1605,'Hospitalisation Details'!$A:$K,8,FALSE)</f>
        <v>tier - 1</v>
      </c>
      <c r="N1605" t="str">
        <f>VLOOKUP($A1605,'Hospitalisation Details'!$A:$K,9,FALSE)</f>
        <v>R1021</v>
      </c>
      <c r="O1605">
        <f>VLOOKUP($A1605,'Hospitalisation Details'!$A:$K,10,FALSE)</f>
        <v>33828</v>
      </c>
      <c r="P1605">
        <f>VLOOKUP($A1605,'Hospitalisation Details'!$A:$K,11,FALSE)</f>
        <v>30</v>
      </c>
      <c r="Q1605" t="str">
        <f>VLOOKUP($A1605,'Customer Names'!$A:$E,4,FALSE)</f>
        <v xml:space="preserve"> Sunny S</v>
      </c>
    </row>
    <row r="1606" spans="1:17" x14ac:dyDescent="0.25">
      <c r="A1606" s="26" t="s">
        <v>766</v>
      </c>
      <c r="B1606" s="47">
        <f>VLOOKUP($A1606,'Medical Examinations'!$A:$J,2,FALSE)</f>
        <v>36.08</v>
      </c>
      <c r="C1606" s="47">
        <f>VLOOKUP($A1606,'Medical Examinations'!$A:$J,3,FALSE)</f>
        <v>4.29</v>
      </c>
      <c r="D1606" s="26" t="str">
        <f>VLOOKUP($A1606,'Medical Examinations'!$A:$J,4,FALSE)</f>
        <v>No</v>
      </c>
      <c r="E1606" s="26" t="str">
        <f>VLOOKUP($A1606,'Medical Examinations'!$A:$J,5,FALSE)</f>
        <v>No</v>
      </c>
      <c r="F1606" s="26" t="str">
        <f>VLOOKUP($A1606,'Medical Examinations'!$A:$J,6,FALSE)</f>
        <v>No</v>
      </c>
      <c r="G1606" s="26">
        <f>VLOOKUP($A1606,'Medical Examinations'!$A:$J,7,FALSE)</f>
        <v>0</v>
      </c>
      <c r="H1606" s="26" t="str">
        <f>VLOOKUP($A1606,'Medical Examinations'!$A:$J,8,FALSE)</f>
        <v>No</v>
      </c>
      <c r="I1606" s="26" t="str">
        <f>VLOOKUP($A1606,'Medical Examinations'!$A:$J,9,FALSE)</f>
        <v>Obesity</v>
      </c>
      <c r="J1606" s="26" t="str">
        <f>VLOOKUP($A1606,'Medical Examinations'!$A:$J,10,FALSE)</f>
        <v>Normal</v>
      </c>
      <c r="K1606">
        <f>VLOOKUP($A1606,'Hospitalisation Details'!$A:$K,6,FALSE)</f>
        <v>6207.26</v>
      </c>
      <c r="L1606" t="str">
        <f>VLOOKUP($A1606,'Hospitalisation Details'!$A:$K,7,FALSE)</f>
        <v>tier - 2</v>
      </c>
      <c r="M1606" t="str">
        <f>VLOOKUP($A1606,'Hospitalisation Details'!$A:$K,8,FALSE)</f>
        <v>tier - 2</v>
      </c>
      <c r="N1606" t="str">
        <f>VLOOKUP($A1606,'Hospitalisation Details'!$A:$K,9,FALSE)</f>
        <v>R1026</v>
      </c>
      <c r="O1606">
        <f>VLOOKUP($A1606,'Hospitalisation Details'!$A:$K,10,FALSE)</f>
        <v>36413</v>
      </c>
      <c r="P1606">
        <f>VLOOKUP($A1606,'Hospitalisation Details'!$A:$K,11,FALSE)</f>
        <v>23</v>
      </c>
      <c r="Q1606" t="str">
        <f>VLOOKUP($A1606,'Customer Names'!$A:$E,4,FALSE)</f>
        <v xml:space="preserve"> Anne-Marie</v>
      </c>
    </row>
    <row r="1607" spans="1:17" x14ac:dyDescent="0.25">
      <c r="A1607" s="23" t="s">
        <v>765</v>
      </c>
      <c r="B1607" s="48">
        <f>VLOOKUP($A1607,'Medical Examinations'!$A:$J,2,FALSE)</f>
        <v>28.024999999999999</v>
      </c>
      <c r="C1607" s="48">
        <f>VLOOKUP($A1607,'Medical Examinations'!$A:$J,3,FALSE)</f>
        <v>5.69</v>
      </c>
      <c r="D1607" s="23" t="str">
        <f>VLOOKUP($A1607,'Medical Examinations'!$A:$J,4,FALSE)</f>
        <v>yes</v>
      </c>
      <c r="E1607" s="23" t="str">
        <f>VLOOKUP($A1607,'Medical Examinations'!$A:$J,5,FALSE)</f>
        <v>No</v>
      </c>
      <c r="F1607" s="23" t="str">
        <f>VLOOKUP($A1607,'Medical Examinations'!$A:$J,6,FALSE)</f>
        <v>No</v>
      </c>
      <c r="G1607" s="23">
        <f>VLOOKUP($A1607,'Medical Examinations'!$A:$J,7,FALSE)</f>
        <v>0</v>
      </c>
      <c r="H1607" s="23" t="str">
        <f>VLOOKUP($A1607,'Medical Examinations'!$A:$J,8,FALSE)</f>
        <v>No</v>
      </c>
      <c r="I1607" s="23" t="str">
        <f>VLOOKUP($A1607,'Medical Examinations'!$A:$J,9,FALSE)</f>
        <v>Overweight</v>
      </c>
      <c r="J1607" s="23" t="str">
        <f>VLOOKUP($A1607,'Medical Examinations'!$A:$J,10,FALSE)</f>
        <v>Normal</v>
      </c>
      <c r="K1607">
        <f>VLOOKUP($A1607,'Hospitalisation Details'!$A:$K,6,FALSE)</f>
        <v>6203.9</v>
      </c>
      <c r="L1607" t="str">
        <f>VLOOKUP($A1607,'Hospitalisation Details'!$A:$K,7,FALSE)</f>
        <v>tier - 2</v>
      </c>
      <c r="M1607" t="str">
        <f>VLOOKUP($A1607,'Hospitalisation Details'!$A:$K,8,FALSE)</f>
        <v>tier - 2</v>
      </c>
      <c r="N1607" t="str">
        <f>VLOOKUP($A1607,'Hospitalisation Details'!$A:$K,9,FALSE)</f>
        <v>R1012</v>
      </c>
      <c r="O1607">
        <f>VLOOKUP($A1607,'Hospitalisation Details'!$A:$K,10,FALSE)</f>
        <v>31312</v>
      </c>
      <c r="P1607">
        <f>VLOOKUP($A1607,'Hospitalisation Details'!$A:$K,11,FALSE)</f>
        <v>37</v>
      </c>
      <c r="Q1607" t="str">
        <f>VLOOKUP($A1607,'Customer Names'!$A:$E,4,FALSE)</f>
        <v xml:space="preserve"> Nicholas</v>
      </c>
    </row>
    <row r="1608" spans="1:17" x14ac:dyDescent="0.25">
      <c r="A1608" s="26" t="s">
        <v>764</v>
      </c>
      <c r="B1608" s="47">
        <f>VLOOKUP($A1608,'Medical Examinations'!$A:$J,2,FALSE)</f>
        <v>24.32</v>
      </c>
      <c r="C1608" s="47">
        <f>VLOOKUP($A1608,'Medical Examinations'!$A:$J,3,FALSE)</f>
        <v>5.56</v>
      </c>
      <c r="D1608" s="26" t="str">
        <f>VLOOKUP($A1608,'Medical Examinations'!$A:$J,4,FALSE)</f>
        <v>yes</v>
      </c>
      <c r="E1608" s="26" t="str">
        <f>VLOOKUP($A1608,'Medical Examinations'!$A:$J,5,FALSE)</f>
        <v>No</v>
      </c>
      <c r="F1608" s="26" t="str">
        <f>VLOOKUP($A1608,'Medical Examinations'!$A:$J,6,FALSE)</f>
        <v>No</v>
      </c>
      <c r="G1608" s="26">
        <f>VLOOKUP($A1608,'Medical Examinations'!$A:$J,7,FALSE)</f>
        <v>0</v>
      </c>
      <c r="H1608" s="26" t="str">
        <f>VLOOKUP($A1608,'Medical Examinations'!$A:$J,8,FALSE)</f>
        <v>No</v>
      </c>
      <c r="I1608" s="26" t="str">
        <f>VLOOKUP($A1608,'Medical Examinations'!$A:$J,9,FALSE)</f>
        <v>Normal Weight</v>
      </c>
      <c r="J1608" s="26" t="str">
        <f>VLOOKUP($A1608,'Medical Examinations'!$A:$J,10,FALSE)</f>
        <v>Normal</v>
      </c>
      <c r="K1608">
        <f>VLOOKUP($A1608,'Hospitalisation Details'!$A:$K,6,FALSE)</f>
        <v>6198.75</v>
      </c>
      <c r="L1608" t="str">
        <f>VLOOKUP($A1608,'Hospitalisation Details'!$A:$K,7,FALSE)</f>
        <v>tier - 2</v>
      </c>
      <c r="M1608" t="str">
        <f>VLOOKUP($A1608,'Hospitalisation Details'!$A:$K,8,FALSE)</f>
        <v>tier - 1</v>
      </c>
      <c r="N1608" t="str">
        <f>VLOOKUP($A1608,'Hospitalisation Details'!$A:$K,9,FALSE)</f>
        <v>R1012</v>
      </c>
      <c r="O1608">
        <f>VLOOKUP($A1608,'Hospitalisation Details'!$A:$K,10,FALSE)</f>
        <v>31250</v>
      </c>
      <c r="P1608">
        <f>VLOOKUP($A1608,'Hospitalisation Details'!$A:$K,11,FALSE)</f>
        <v>37</v>
      </c>
      <c r="Q1608" t="str">
        <f>VLOOKUP($A1608,'Customer Names'!$A:$E,4,FALSE)</f>
        <v xml:space="preserve"> Scott M.</v>
      </c>
    </row>
    <row r="1609" spans="1:17" x14ac:dyDescent="0.25">
      <c r="A1609" s="23" t="s">
        <v>763</v>
      </c>
      <c r="B1609" s="48">
        <f>VLOOKUP($A1609,'Medical Examinations'!$A:$J,2,FALSE)</f>
        <v>38</v>
      </c>
      <c r="C1609" s="48">
        <f>VLOOKUP($A1609,'Medical Examinations'!$A:$J,3,FALSE)</f>
        <v>5.41</v>
      </c>
      <c r="D1609" s="23" t="str">
        <f>VLOOKUP($A1609,'Medical Examinations'!$A:$J,4,FALSE)</f>
        <v>yes</v>
      </c>
      <c r="E1609" s="23" t="str">
        <f>VLOOKUP($A1609,'Medical Examinations'!$A:$J,5,FALSE)</f>
        <v>No</v>
      </c>
      <c r="F1609" s="23" t="str">
        <f>VLOOKUP($A1609,'Medical Examinations'!$A:$J,6,FALSE)</f>
        <v>No</v>
      </c>
      <c r="G1609" s="23">
        <f>VLOOKUP($A1609,'Medical Examinations'!$A:$J,7,FALSE)</f>
        <v>1</v>
      </c>
      <c r="H1609" s="23" t="str">
        <f>VLOOKUP($A1609,'Medical Examinations'!$A:$J,8,FALSE)</f>
        <v>No</v>
      </c>
      <c r="I1609" s="23" t="str">
        <f>VLOOKUP($A1609,'Medical Examinations'!$A:$J,9,FALSE)</f>
        <v>Obesity</v>
      </c>
      <c r="J1609" s="23" t="str">
        <f>VLOOKUP($A1609,'Medical Examinations'!$A:$J,10,FALSE)</f>
        <v>Normal</v>
      </c>
      <c r="K1609">
        <f>VLOOKUP($A1609,'Hospitalisation Details'!$A:$K,6,FALSE)</f>
        <v>6196.45</v>
      </c>
      <c r="L1609" t="str">
        <f>VLOOKUP($A1609,'Hospitalisation Details'!$A:$K,7,FALSE)</f>
        <v>tier - 2</v>
      </c>
      <c r="M1609" t="str">
        <f>VLOOKUP($A1609,'Hospitalisation Details'!$A:$K,8,FALSE)</f>
        <v>tier - 1</v>
      </c>
      <c r="N1609" t="str">
        <f>VLOOKUP($A1609,'Hospitalisation Details'!$A:$K,9,FALSE)</f>
        <v>R1011</v>
      </c>
      <c r="O1609">
        <f>VLOOKUP($A1609,'Hospitalisation Details'!$A:$K,10,FALSE)</f>
        <v>32439</v>
      </c>
      <c r="P1609">
        <f>VLOOKUP($A1609,'Hospitalisation Details'!$A:$K,11,FALSE)</f>
        <v>34</v>
      </c>
      <c r="Q1609" t="str">
        <f>VLOOKUP($A1609,'Customer Names'!$A:$E,4,FALSE)</f>
        <v xml:space="preserve"> Marisa A</v>
      </c>
    </row>
    <row r="1610" spans="1:17" x14ac:dyDescent="0.25">
      <c r="A1610" s="26" t="s">
        <v>762</v>
      </c>
      <c r="B1610" s="47">
        <f>VLOOKUP($A1610,'Medical Examinations'!$A:$J,2,FALSE)</f>
        <v>31.6</v>
      </c>
      <c r="C1610" s="47">
        <f>VLOOKUP($A1610,'Medical Examinations'!$A:$J,3,FALSE)</f>
        <v>10.85</v>
      </c>
      <c r="D1610" s="26" t="str">
        <f>VLOOKUP($A1610,'Medical Examinations'!$A:$J,4,FALSE)</f>
        <v>yes</v>
      </c>
      <c r="E1610" s="26" t="str">
        <f>VLOOKUP($A1610,'Medical Examinations'!$A:$J,5,FALSE)</f>
        <v>No</v>
      </c>
      <c r="F1610" s="26" t="str">
        <f>VLOOKUP($A1610,'Medical Examinations'!$A:$J,6,FALSE)</f>
        <v>No</v>
      </c>
      <c r="G1610" s="26">
        <f>VLOOKUP($A1610,'Medical Examinations'!$A:$J,7,FALSE)</f>
        <v>0</v>
      </c>
      <c r="H1610" s="26" t="str">
        <f>VLOOKUP($A1610,'Medical Examinations'!$A:$J,8,FALSE)</f>
        <v>No</v>
      </c>
      <c r="I1610" s="26" t="str">
        <f>VLOOKUP($A1610,'Medical Examinations'!$A:$J,9,FALSE)</f>
        <v>Obesity</v>
      </c>
      <c r="J1610" s="26" t="str">
        <f>VLOOKUP($A1610,'Medical Examinations'!$A:$J,10,FALSE)</f>
        <v>Diabetes</v>
      </c>
      <c r="K1610">
        <f>VLOOKUP($A1610,'Hospitalisation Details'!$A:$K,6,FALSE)</f>
        <v>6186.13</v>
      </c>
      <c r="L1610" t="str">
        <f>VLOOKUP($A1610,'Hospitalisation Details'!$A:$K,7,FALSE)</f>
        <v>tier - 2</v>
      </c>
      <c r="M1610" t="str">
        <f>VLOOKUP($A1610,'Hospitalisation Details'!$A:$K,8,FALSE)</f>
        <v>tier - 3</v>
      </c>
      <c r="N1610" t="str">
        <f>VLOOKUP($A1610,'Hospitalisation Details'!$A:$K,9,FALSE)</f>
        <v>R1011</v>
      </c>
      <c r="O1610">
        <f>VLOOKUP($A1610,'Hospitalisation Details'!$A:$K,10,FALSE)</f>
        <v>29860</v>
      </c>
      <c r="P1610">
        <f>VLOOKUP($A1610,'Hospitalisation Details'!$A:$K,11,FALSE)</f>
        <v>41</v>
      </c>
      <c r="Q1610" t="str">
        <f>VLOOKUP($A1610,'Customer Names'!$A:$E,4,FALSE)</f>
        <v xml:space="preserve"> Katie</v>
      </c>
    </row>
    <row r="1611" spans="1:17" x14ac:dyDescent="0.25">
      <c r="A1611" s="23" t="s">
        <v>761</v>
      </c>
      <c r="B1611" s="48">
        <f>VLOOKUP($A1611,'Medical Examinations'!$A:$J,2,FALSE)</f>
        <v>31.02</v>
      </c>
      <c r="C1611" s="48">
        <f>VLOOKUP($A1611,'Medical Examinations'!$A:$J,3,FALSE)</f>
        <v>11.63</v>
      </c>
      <c r="D1611" s="23" t="str">
        <f>VLOOKUP($A1611,'Medical Examinations'!$A:$J,4,FALSE)</f>
        <v>yes</v>
      </c>
      <c r="E1611" s="23" t="str">
        <f>VLOOKUP($A1611,'Medical Examinations'!$A:$J,5,FALSE)</f>
        <v>No</v>
      </c>
      <c r="F1611" s="23" t="str">
        <f>VLOOKUP($A1611,'Medical Examinations'!$A:$J,6,FALSE)</f>
        <v>No</v>
      </c>
      <c r="G1611" s="23">
        <f>VLOOKUP($A1611,'Medical Examinations'!$A:$J,7,FALSE)</f>
        <v>0</v>
      </c>
      <c r="H1611" s="23" t="str">
        <f>VLOOKUP($A1611,'Medical Examinations'!$A:$J,8,FALSE)</f>
        <v>No</v>
      </c>
      <c r="I1611" s="23" t="str">
        <f>VLOOKUP($A1611,'Medical Examinations'!$A:$J,9,FALSE)</f>
        <v>Obesity</v>
      </c>
      <c r="J1611" s="23" t="str">
        <f>VLOOKUP($A1611,'Medical Examinations'!$A:$J,10,FALSE)</f>
        <v>Diabetes</v>
      </c>
      <c r="K1611">
        <f>VLOOKUP($A1611,'Hospitalisation Details'!$A:$K,6,FALSE)</f>
        <v>6185.32</v>
      </c>
      <c r="L1611" t="str">
        <f>VLOOKUP($A1611,'Hospitalisation Details'!$A:$K,7,FALSE)</f>
        <v>tier - 2</v>
      </c>
      <c r="M1611" t="str">
        <f>VLOOKUP($A1611,'Hospitalisation Details'!$A:$K,8,FALSE)</f>
        <v>tier - 1</v>
      </c>
      <c r="N1611" t="str">
        <f>VLOOKUP($A1611,'Hospitalisation Details'!$A:$K,9,FALSE)</f>
        <v>R1013</v>
      </c>
      <c r="O1611">
        <f>VLOOKUP($A1611,'Hospitalisation Details'!$A:$K,10,FALSE)</f>
        <v>29912</v>
      </c>
      <c r="P1611">
        <f>VLOOKUP($A1611,'Hospitalisation Details'!$A:$K,11,FALSE)</f>
        <v>41</v>
      </c>
      <c r="Q1611" t="str">
        <f>VLOOKUP($A1611,'Customer Names'!$A:$E,4,FALSE)</f>
        <v xml:space="preserve"> Amy L</v>
      </c>
    </row>
    <row r="1612" spans="1:17" x14ac:dyDescent="0.25">
      <c r="A1612" s="26" t="s">
        <v>760</v>
      </c>
      <c r="B1612" s="47">
        <f>VLOOKUP($A1612,'Medical Examinations'!$A:$J,2,FALSE)</f>
        <v>29.26</v>
      </c>
      <c r="C1612" s="47">
        <f>VLOOKUP($A1612,'Medical Examinations'!$A:$J,3,FALSE)</f>
        <v>5.68</v>
      </c>
      <c r="D1612" s="26" t="str">
        <f>VLOOKUP($A1612,'Medical Examinations'!$A:$J,4,FALSE)</f>
        <v>yes</v>
      </c>
      <c r="E1612" s="26" t="str">
        <f>VLOOKUP($A1612,'Medical Examinations'!$A:$J,5,FALSE)</f>
        <v>No</v>
      </c>
      <c r="F1612" s="26" t="str">
        <f>VLOOKUP($A1612,'Medical Examinations'!$A:$J,6,FALSE)</f>
        <v>No</v>
      </c>
      <c r="G1612" s="26">
        <f>VLOOKUP($A1612,'Medical Examinations'!$A:$J,7,FALSE)</f>
        <v>1</v>
      </c>
      <c r="H1612" s="26" t="str">
        <f>VLOOKUP($A1612,'Medical Examinations'!$A:$J,8,FALSE)</f>
        <v>No</v>
      </c>
      <c r="I1612" s="26" t="str">
        <f>VLOOKUP($A1612,'Medical Examinations'!$A:$J,9,FALSE)</f>
        <v>Overweight</v>
      </c>
      <c r="J1612" s="26" t="str">
        <f>VLOOKUP($A1612,'Medical Examinations'!$A:$J,10,FALSE)</f>
        <v>Normal</v>
      </c>
      <c r="K1612">
        <f>VLOOKUP($A1612,'Hospitalisation Details'!$A:$K,6,FALSE)</f>
        <v>6184.3</v>
      </c>
      <c r="L1612" t="str">
        <f>VLOOKUP($A1612,'Hospitalisation Details'!$A:$K,7,FALSE)</f>
        <v>tier - 2</v>
      </c>
      <c r="M1612" t="str">
        <f>VLOOKUP($A1612,'Hospitalisation Details'!$A:$K,8,FALSE)</f>
        <v>tier - 3</v>
      </c>
      <c r="N1612" t="str">
        <f>VLOOKUP($A1612,'Hospitalisation Details'!$A:$K,9,FALSE)</f>
        <v>R1013</v>
      </c>
      <c r="O1612">
        <f>VLOOKUP($A1612,'Hospitalisation Details'!$A:$K,10,FALSE)</f>
        <v>32448</v>
      </c>
      <c r="P1612">
        <f>VLOOKUP($A1612,'Hospitalisation Details'!$A:$K,11,FALSE)</f>
        <v>34</v>
      </c>
      <c r="Q1612" t="str">
        <f>VLOOKUP($A1612,'Customer Names'!$A:$E,4,FALSE)</f>
        <v xml:space="preserve"> Jenna M</v>
      </c>
    </row>
    <row r="1613" spans="1:17" x14ac:dyDescent="0.25">
      <c r="A1613" s="23" t="s">
        <v>759</v>
      </c>
      <c r="B1613" s="48">
        <f>VLOOKUP($A1613,'Medical Examinations'!$A:$J,2,FALSE)</f>
        <v>15.09</v>
      </c>
      <c r="C1613" s="48">
        <f>VLOOKUP($A1613,'Medical Examinations'!$A:$J,3,FALSE)</f>
        <v>7.59</v>
      </c>
      <c r="D1613" s="23" t="str">
        <f>VLOOKUP($A1613,'Medical Examinations'!$A:$J,4,FALSE)</f>
        <v>yes</v>
      </c>
      <c r="E1613" s="23" t="str">
        <f>VLOOKUP($A1613,'Medical Examinations'!$A:$J,5,FALSE)</f>
        <v>No</v>
      </c>
      <c r="F1613" s="23" t="str">
        <f>VLOOKUP($A1613,'Medical Examinations'!$A:$J,6,FALSE)</f>
        <v>No</v>
      </c>
      <c r="G1613" s="23">
        <f>VLOOKUP($A1613,'Medical Examinations'!$A:$J,7,FALSE)</f>
        <v>2</v>
      </c>
      <c r="H1613" s="23" t="str">
        <f>VLOOKUP($A1613,'Medical Examinations'!$A:$J,8,FALSE)</f>
        <v>No</v>
      </c>
      <c r="I1613" s="23" t="str">
        <f>VLOOKUP($A1613,'Medical Examinations'!$A:$J,9,FALSE)</f>
        <v>Underweight</v>
      </c>
      <c r="J1613" s="23" t="str">
        <f>VLOOKUP($A1613,'Medical Examinations'!$A:$J,10,FALSE)</f>
        <v>Diabetes</v>
      </c>
      <c r="K1613">
        <f>VLOOKUP($A1613,'Hospitalisation Details'!$A:$K,6,FALSE)</f>
        <v>6183.46</v>
      </c>
      <c r="L1613" t="str">
        <f>VLOOKUP($A1613,'Hospitalisation Details'!$A:$K,7,FALSE)</f>
        <v>tier - 2</v>
      </c>
      <c r="M1613" t="str">
        <f>VLOOKUP($A1613,'Hospitalisation Details'!$A:$K,8,FALSE)</f>
        <v>tier - 2</v>
      </c>
      <c r="N1613" t="str">
        <f>VLOOKUP($A1613,'Hospitalisation Details'!$A:$K,9,FALSE)</f>
        <v>R1012</v>
      </c>
      <c r="O1613">
        <f>VLOOKUP($A1613,'Hospitalisation Details'!$A:$K,10,FALSE)</f>
        <v>25846</v>
      </c>
      <c r="P1613">
        <f>VLOOKUP($A1613,'Hospitalisation Details'!$A:$K,11,FALSE)</f>
        <v>52</v>
      </c>
      <c r="Q1613" t="str">
        <f>VLOOKUP($A1613,'Customer Names'!$A:$E,4,FALSE)</f>
        <v xml:space="preserve"> Elizabeth M.</v>
      </c>
    </row>
    <row r="1614" spans="1:17" x14ac:dyDescent="0.25">
      <c r="A1614" s="26" t="s">
        <v>758</v>
      </c>
      <c r="B1614" s="47">
        <f>VLOOKUP($A1614,'Medical Examinations'!$A:$J,2,FALSE)</f>
        <v>22.63</v>
      </c>
      <c r="C1614" s="47">
        <f>VLOOKUP($A1614,'Medical Examinations'!$A:$J,3,FALSE)</f>
        <v>5.09</v>
      </c>
      <c r="D1614" s="26" t="str">
        <f>VLOOKUP($A1614,'Medical Examinations'!$A:$J,4,FALSE)</f>
        <v>yes</v>
      </c>
      <c r="E1614" s="26" t="str">
        <f>VLOOKUP($A1614,'Medical Examinations'!$A:$J,5,FALSE)</f>
        <v>No</v>
      </c>
      <c r="F1614" s="26" t="str">
        <f>VLOOKUP($A1614,'Medical Examinations'!$A:$J,6,FALSE)</f>
        <v>No</v>
      </c>
      <c r="G1614" s="26">
        <f>VLOOKUP($A1614,'Medical Examinations'!$A:$J,7,FALSE)</f>
        <v>0</v>
      </c>
      <c r="H1614" s="26" t="str">
        <f>VLOOKUP($A1614,'Medical Examinations'!$A:$J,8,FALSE)</f>
        <v>No</v>
      </c>
      <c r="I1614" s="26" t="str">
        <f>VLOOKUP($A1614,'Medical Examinations'!$A:$J,9,FALSE)</f>
        <v>Normal Weight</v>
      </c>
      <c r="J1614" s="26" t="str">
        <f>VLOOKUP($A1614,'Medical Examinations'!$A:$J,10,FALSE)</f>
        <v>Normal</v>
      </c>
      <c r="K1614">
        <f>VLOOKUP($A1614,'Hospitalisation Details'!$A:$K,6,FALSE)</f>
        <v>6183.32</v>
      </c>
      <c r="L1614" t="str">
        <f>VLOOKUP($A1614,'Hospitalisation Details'!$A:$K,7,FALSE)</f>
        <v>tier - 2</v>
      </c>
      <c r="M1614" t="str">
        <f>VLOOKUP($A1614,'Hospitalisation Details'!$A:$K,8,FALSE)</f>
        <v>tier - 2</v>
      </c>
      <c r="N1614" t="str">
        <f>VLOOKUP($A1614,'Hospitalisation Details'!$A:$K,9,FALSE)</f>
        <v>R1012</v>
      </c>
      <c r="O1614">
        <f>VLOOKUP($A1614,'Hospitalisation Details'!$A:$K,10,FALSE)</f>
        <v>31268</v>
      </c>
      <c r="P1614">
        <f>VLOOKUP($A1614,'Hospitalisation Details'!$A:$K,11,FALSE)</f>
        <v>37</v>
      </c>
      <c r="Q1614" t="str">
        <f>VLOOKUP($A1614,'Customer Names'!$A:$E,4,FALSE)</f>
        <v xml:space="preserve"> Lyazid</v>
      </c>
    </row>
    <row r="1615" spans="1:17" x14ac:dyDescent="0.25">
      <c r="A1615" s="23" t="s">
        <v>757</v>
      </c>
      <c r="B1615" s="48">
        <f>VLOOKUP($A1615,'Medical Examinations'!$A:$J,2,FALSE)</f>
        <v>23.46</v>
      </c>
      <c r="C1615" s="48">
        <f>VLOOKUP($A1615,'Medical Examinations'!$A:$J,3,FALSE)</f>
        <v>4.21</v>
      </c>
      <c r="D1615" s="23" t="str">
        <f>VLOOKUP($A1615,'Medical Examinations'!$A:$J,4,FALSE)</f>
        <v>No</v>
      </c>
      <c r="E1615" s="23" t="str">
        <f>VLOOKUP($A1615,'Medical Examinations'!$A:$J,5,FALSE)</f>
        <v>No</v>
      </c>
      <c r="F1615" s="23" t="str">
        <f>VLOOKUP($A1615,'Medical Examinations'!$A:$J,6,FALSE)</f>
        <v>No</v>
      </c>
      <c r="G1615" s="23">
        <f>VLOOKUP($A1615,'Medical Examinations'!$A:$J,7,FALSE)</f>
        <v>1</v>
      </c>
      <c r="H1615" s="23" t="str">
        <f>VLOOKUP($A1615,'Medical Examinations'!$A:$J,8,FALSE)</f>
        <v>No</v>
      </c>
      <c r="I1615" s="23" t="str">
        <f>VLOOKUP($A1615,'Medical Examinations'!$A:$J,9,FALSE)</f>
        <v>Normal Weight</v>
      </c>
      <c r="J1615" s="23" t="str">
        <f>VLOOKUP($A1615,'Medical Examinations'!$A:$J,10,FALSE)</f>
        <v>Normal</v>
      </c>
      <c r="K1615">
        <f>VLOOKUP($A1615,'Hospitalisation Details'!$A:$K,6,FALSE)</f>
        <v>6170.96</v>
      </c>
      <c r="L1615" t="str">
        <f>VLOOKUP($A1615,'Hospitalisation Details'!$A:$K,7,FALSE)</f>
        <v>tier - 2</v>
      </c>
      <c r="M1615" t="str">
        <f>VLOOKUP($A1615,'Hospitalisation Details'!$A:$K,8,FALSE)</f>
        <v>tier - 1</v>
      </c>
      <c r="N1615" t="str">
        <f>VLOOKUP($A1615,'Hospitalisation Details'!$A:$K,9,FALSE)</f>
        <v>R1013</v>
      </c>
      <c r="O1615">
        <f>VLOOKUP($A1615,'Hospitalisation Details'!$A:$K,10,FALSE)</f>
        <v>30961</v>
      </c>
      <c r="P1615">
        <f>VLOOKUP($A1615,'Hospitalisation Details'!$A:$K,11,FALSE)</f>
        <v>38</v>
      </c>
      <c r="Q1615" t="str">
        <f>VLOOKUP($A1615,'Customer Names'!$A:$E,4,FALSE)</f>
        <v xml:space="preserve"> Lindsey A.</v>
      </c>
    </row>
    <row r="1616" spans="1:17" x14ac:dyDescent="0.25">
      <c r="A1616" s="26" t="s">
        <v>756</v>
      </c>
      <c r="B1616" s="47">
        <f>VLOOKUP($A1616,'Medical Examinations'!$A:$J,2,FALSE)</f>
        <v>22.56</v>
      </c>
      <c r="C1616" s="47">
        <f>VLOOKUP($A1616,'Medical Examinations'!$A:$J,3,FALSE)</f>
        <v>4.34</v>
      </c>
      <c r="D1616" s="26" t="str">
        <f>VLOOKUP($A1616,'Medical Examinations'!$A:$J,4,FALSE)</f>
        <v>yes</v>
      </c>
      <c r="E1616" s="26" t="str">
        <f>VLOOKUP($A1616,'Medical Examinations'!$A:$J,5,FALSE)</f>
        <v>No</v>
      </c>
      <c r="F1616" s="26" t="str">
        <f>VLOOKUP($A1616,'Medical Examinations'!$A:$J,6,FALSE)</f>
        <v>No</v>
      </c>
      <c r="G1616" s="26">
        <f>VLOOKUP($A1616,'Medical Examinations'!$A:$J,7,FALSE)</f>
        <v>0</v>
      </c>
      <c r="H1616" s="26" t="str">
        <f>VLOOKUP($A1616,'Medical Examinations'!$A:$J,8,FALSE)</f>
        <v>No</v>
      </c>
      <c r="I1616" s="26" t="str">
        <f>VLOOKUP($A1616,'Medical Examinations'!$A:$J,9,FALSE)</f>
        <v>Normal Weight</v>
      </c>
      <c r="J1616" s="26" t="str">
        <f>VLOOKUP($A1616,'Medical Examinations'!$A:$J,10,FALSE)</f>
        <v>Normal</v>
      </c>
      <c r="K1616">
        <f>VLOOKUP($A1616,'Hospitalisation Details'!$A:$K,6,FALSE)</f>
        <v>6159.57</v>
      </c>
      <c r="L1616" t="str">
        <f>VLOOKUP($A1616,'Hospitalisation Details'!$A:$K,7,FALSE)</f>
        <v>tier - 2</v>
      </c>
      <c r="M1616" t="str">
        <f>VLOOKUP($A1616,'Hospitalisation Details'!$A:$K,8,FALSE)</f>
        <v>tier - 1</v>
      </c>
      <c r="N1616" t="str">
        <f>VLOOKUP($A1616,'Hospitalisation Details'!$A:$K,9,FALSE)</f>
        <v>R1012</v>
      </c>
      <c r="O1616">
        <f>VLOOKUP($A1616,'Hospitalisation Details'!$A:$K,10,FALSE)</f>
        <v>31335</v>
      </c>
      <c r="P1616">
        <f>VLOOKUP($A1616,'Hospitalisation Details'!$A:$K,11,FALSE)</f>
        <v>37</v>
      </c>
      <c r="Q1616" t="str">
        <f>VLOOKUP($A1616,'Customer Names'!$A:$E,4,FALSE)</f>
        <v xml:space="preserve"> Chris</v>
      </c>
    </row>
    <row r="1617" spans="1:17" x14ac:dyDescent="0.25">
      <c r="A1617" s="23" t="s">
        <v>755</v>
      </c>
      <c r="B1617" s="48">
        <f>VLOOKUP($A1617,'Medical Examinations'!$A:$J,2,FALSE)</f>
        <v>19.28</v>
      </c>
      <c r="C1617" s="48">
        <f>VLOOKUP($A1617,'Medical Examinations'!$A:$J,3,FALSE)</f>
        <v>11.85</v>
      </c>
      <c r="D1617" s="23" t="str">
        <f>VLOOKUP($A1617,'Medical Examinations'!$A:$J,4,FALSE)</f>
        <v>No</v>
      </c>
      <c r="E1617" s="23" t="str">
        <f>VLOOKUP($A1617,'Medical Examinations'!$A:$J,5,FALSE)</f>
        <v>No</v>
      </c>
      <c r="F1617" s="23" t="str">
        <f>VLOOKUP($A1617,'Medical Examinations'!$A:$J,6,FALSE)</f>
        <v>No</v>
      </c>
      <c r="G1617" s="23">
        <f>VLOOKUP($A1617,'Medical Examinations'!$A:$J,7,FALSE)</f>
        <v>2</v>
      </c>
      <c r="H1617" s="23" t="str">
        <f>VLOOKUP($A1617,'Medical Examinations'!$A:$J,8,FALSE)</f>
        <v>No</v>
      </c>
      <c r="I1617" s="23" t="str">
        <f>VLOOKUP($A1617,'Medical Examinations'!$A:$J,9,FALSE)</f>
        <v>Normal Weight</v>
      </c>
      <c r="J1617" s="23" t="str">
        <f>VLOOKUP($A1617,'Medical Examinations'!$A:$J,10,FALSE)</f>
        <v>Diabetes</v>
      </c>
      <c r="K1617">
        <f>VLOOKUP($A1617,'Hospitalisation Details'!$A:$K,6,FALSE)</f>
        <v>6152.05</v>
      </c>
      <c r="L1617" t="str">
        <f>VLOOKUP($A1617,'Hospitalisation Details'!$A:$K,7,FALSE)</f>
        <v>tier - 2</v>
      </c>
      <c r="M1617" t="str">
        <f>VLOOKUP($A1617,'Hospitalisation Details'!$A:$K,8,FALSE)</f>
        <v>tier - 3</v>
      </c>
      <c r="N1617" t="str">
        <f>VLOOKUP($A1617,'Hospitalisation Details'!$A:$K,9,FALSE)</f>
        <v>R1013</v>
      </c>
      <c r="O1617">
        <f>VLOOKUP($A1617,'Hospitalisation Details'!$A:$K,10,FALSE)</f>
        <v>26974</v>
      </c>
      <c r="P1617">
        <f>VLOOKUP($A1617,'Hospitalisation Details'!$A:$K,11,FALSE)</f>
        <v>49</v>
      </c>
      <c r="Q1617" t="str">
        <f>VLOOKUP($A1617,'Customer Names'!$A:$E,4,FALSE)</f>
        <v xml:space="preserve"> Jennifer A</v>
      </c>
    </row>
    <row r="1618" spans="1:17" x14ac:dyDescent="0.25">
      <c r="A1618" s="26" t="s">
        <v>754</v>
      </c>
      <c r="B1618" s="47">
        <f>VLOOKUP($A1618,'Medical Examinations'!$A:$J,2,FALSE)</f>
        <v>15.37</v>
      </c>
      <c r="C1618" s="47">
        <f>VLOOKUP($A1618,'Medical Examinations'!$A:$J,3,FALSE)</f>
        <v>9.61</v>
      </c>
      <c r="D1618" s="26" t="str">
        <f>VLOOKUP($A1618,'Medical Examinations'!$A:$J,4,FALSE)</f>
        <v>yes</v>
      </c>
      <c r="E1618" s="26" t="str">
        <f>VLOOKUP($A1618,'Medical Examinations'!$A:$J,5,FALSE)</f>
        <v>No</v>
      </c>
      <c r="F1618" s="26" t="str">
        <f>VLOOKUP($A1618,'Medical Examinations'!$A:$J,6,FALSE)</f>
        <v>No</v>
      </c>
      <c r="G1618" s="26">
        <f>VLOOKUP($A1618,'Medical Examinations'!$A:$J,7,FALSE)</f>
        <v>2</v>
      </c>
      <c r="H1618" s="26" t="str">
        <f>VLOOKUP($A1618,'Medical Examinations'!$A:$J,8,FALSE)</f>
        <v>No</v>
      </c>
      <c r="I1618" s="26" t="str">
        <f>VLOOKUP($A1618,'Medical Examinations'!$A:$J,9,FALSE)</f>
        <v>Underweight</v>
      </c>
      <c r="J1618" s="26" t="str">
        <f>VLOOKUP($A1618,'Medical Examinations'!$A:$J,10,FALSE)</f>
        <v>Diabetes</v>
      </c>
      <c r="K1618">
        <f>VLOOKUP($A1618,'Hospitalisation Details'!$A:$K,6,FALSE)</f>
        <v>6147.12</v>
      </c>
      <c r="L1618" t="str">
        <f>VLOOKUP($A1618,'Hospitalisation Details'!$A:$K,7,FALSE)</f>
        <v>tier - 2</v>
      </c>
      <c r="M1618" t="str">
        <f>VLOOKUP($A1618,'Hospitalisation Details'!$A:$K,8,FALSE)</f>
        <v>tier - 3</v>
      </c>
      <c r="N1618" t="str">
        <f>VLOOKUP($A1618,'Hospitalisation Details'!$A:$K,9,FALSE)</f>
        <v>R1012</v>
      </c>
      <c r="O1618">
        <f>VLOOKUP($A1618,'Hospitalisation Details'!$A:$K,10,FALSE)</f>
        <v>25855</v>
      </c>
      <c r="P1618">
        <f>VLOOKUP($A1618,'Hospitalisation Details'!$A:$K,11,FALSE)</f>
        <v>52</v>
      </c>
      <c r="Q1618" t="str">
        <f>VLOOKUP($A1618,'Customer Names'!$A:$E,4,FALSE)</f>
        <v xml:space="preserve"> Leif S.</v>
      </c>
    </row>
    <row r="1619" spans="1:17" x14ac:dyDescent="0.25">
      <c r="A1619" s="23" t="s">
        <v>753</v>
      </c>
      <c r="B1619" s="48">
        <f>VLOOKUP($A1619,'Medical Examinations'!$A:$J,2,FALSE)</f>
        <v>18.71</v>
      </c>
      <c r="C1619" s="48">
        <f>VLOOKUP($A1619,'Medical Examinations'!$A:$J,3,FALSE)</f>
        <v>5.29</v>
      </c>
      <c r="D1619" s="23" t="str">
        <f>VLOOKUP($A1619,'Medical Examinations'!$A:$J,4,FALSE)</f>
        <v>yes</v>
      </c>
      <c r="E1619" s="23" t="str">
        <f>VLOOKUP($A1619,'Medical Examinations'!$A:$J,5,FALSE)</f>
        <v>No</v>
      </c>
      <c r="F1619" s="23" t="str">
        <f>VLOOKUP($A1619,'Medical Examinations'!$A:$J,6,FALSE)</f>
        <v>No</v>
      </c>
      <c r="G1619" s="23">
        <f>VLOOKUP($A1619,'Medical Examinations'!$A:$J,7,FALSE)</f>
        <v>0</v>
      </c>
      <c r="H1619" s="23" t="str">
        <f>VLOOKUP($A1619,'Medical Examinations'!$A:$J,8,FALSE)</f>
        <v>No</v>
      </c>
      <c r="I1619" s="23" t="str">
        <f>VLOOKUP($A1619,'Medical Examinations'!$A:$J,9,FALSE)</f>
        <v>Normal Weight</v>
      </c>
      <c r="J1619" s="23" t="str">
        <f>VLOOKUP($A1619,'Medical Examinations'!$A:$J,10,FALSE)</f>
        <v>Normal</v>
      </c>
      <c r="K1619">
        <f>VLOOKUP($A1619,'Hospitalisation Details'!$A:$K,6,FALSE)</f>
        <v>6139.14</v>
      </c>
      <c r="L1619" t="str">
        <f>VLOOKUP($A1619,'Hospitalisation Details'!$A:$K,7,FALSE)</f>
        <v>tier - 2</v>
      </c>
      <c r="M1619" t="str">
        <f>VLOOKUP($A1619,'Hospitalisation Details'!$A:$K,8,FALSE)</f>
        <v>tier - 3</v>
      </c>
      <c r="N1619" t="str">
        <f>VLOOKUP($A1619,'Hospitalisation Details'!$A:$K,9,FALSE)</f>
        <v>R1013</v>
      </c>
      <c r="O1619">
        <f>VLOOKUP($A1619,'Hospitalisation Details'!$A:$K,10,FALSE)</f>
        <v>28106</v>
      </c>
      <c r="P1619">
        <f>VLOOKUP($A1619,'Hospitalisation Details'!$A:$K,11,FALSE)</f>
        <v>46</v>
      </c>
      <c r="Q1619" t="str">
        <f>VLOOKUP($A1619,'Customer Names'!$A:$E,4,FALSE)</f>
        <v xml:space="preserve"> Stephanie A</v>
      </c>
    </row>
    <row r="1620" spans="1:17" x14ac:dyDescent="0.25">
      <c r="A1620" s="26" t="s">
        <v>752</v>
      </c>
      <c r="B1620" s="47">
        <f>VLOOKUP($A1620,'Medical Examinations'!$A:$J,2,FALSE)</f>
        <v>20.61</v>
      </c>
      <c r="C1620" s="47">
        <f>VLOOKUP($A1620,'Medical Examinations'!$A:$J,3,FALSE)</f>
        <v>6.89</v>
      </c>
      <c r="D1620" s="26" t="str">
        <f>VLOOKUP($A1620,'Medical Examinations'!$A:$J,4,FALSE)</f>
        <v>No</v>
      </c>
      <c r="E1620" s="26" t="str">
        <f>VLOOKUP($A1620,'Medical Examinations'!$A:$J,5,FALSE)</f>
        <v>No</v>
      </c>
      <c r="F1620" s="26" t="str">
        <f>VLOOKUP($A1620,'Medical Examinations'!$A:$J,6,FALSE)</f>
        <v>No</v>
      </c>
      <c r="G1620" s="26">
        <f>VLOOKUP($A1620,'Medical Examinations'!$A:$J,7,FALSE)</f>
        <v>0</v>
      </c>
      <c r="H1620" s="26" t="str">
        <f>VLOOKUP($A1620,'Medical Examinations'!$A:$J,8,FALSE)</f>
        <v>No</v>
      </c>
      <c r="I1620" s="26" t="str">
        <f>VLOOKUP($A1620,'Medical Examinations'!$A:$J,9,FALSE)</f>
        <v>Normal Weight</v>
      </c>
      <c r="J1620" s="26" t="str">
        <f>VLOOKUP($A1620,'Medical Examinations'!$A:$J,10,FALSE)</f>
        <v>Diabetes</v>
      </c>
      <c r="K1620">
        <f>VLOOKUP($A1620,'Hospitalisation Details'!$A:$K,6,FALSE)</f>
        <v>6138.58</v>
      </c>
      <c r="L1620" t="str">
        <f>VLOOKUP($A1620,'Hospitalisation Details'!$A:$K,7,FALSE)</f>
        <v>tier - 2</v>
      </c>
      <c r="M1620" t="str">
        <f>VLOOKUP($A1620,'Hospitalisation Details'!$A:$K,8,FALSE)</f>
        <v>tier - 1</v>
      </c>
      <c r="N1620" t="str">
        <f>VLOOKUP($A1620,'Hospitalisation Details'!$A:$K,9,FALSE)</f>
        <v>R1013</v>
      </c>
      <c r="O1620">
        <f>VLOOKUP($A1620,'Hospitalisation Details'!$A:$K,10,FALSE)</f>
        <v>28738</v>
      </c>
      <c r="P1620">
        <f>VLOOKUP($A1620,'Hospitalisation Details'!$A:$K,11,FALSE)</f>
        <v>44</v>
      </c>
      <c r="Q1620" t="str">
        <f>VLOOKUP($A1620,'Customer Names'!$A:$E,4,FALSE)</f>
        <v xml:space="preserve"> Bo</v>
      </c>
    </row>
    <row r="1621" spans="1:17" x14ac:dyDescent="0.25">
      <c r="A1621" s="23" t="s">
        <v>751</v>
      </c>
      <c r="B1621" s="48">
        <f>VLOOKUP($A1621,'Medical Examinations'!$A:$J,2,FALSE)</f>
        <v>15.99</v>
      </c>
      <c r="C1621" s="48">
        <f>VLOOKUP($A1621,'Medical Examinations'!$A:$J,3,FALSE)</f>
        <v>4.57</v>
      </c>
      <c r="D1621" s="23" t="str">
        <f>VLOOKUP($A1621,'Medical Examinations'!$A:$J,4,FALSE)</f>
        <v>yes</v>
      </c>
      <c r="E1621" s="23" t="str">
        <f>VLOOKUP($A1621,'Medical Examinations'!$A:$J,5,FALSE)</f>
        <v>No</v>
      </c>
      <c r="F1621" s="23" t="str">
        <f>VLOOKUP($A1621,'Medical Examinations'!$A:$J,6,FALSE)</f>
        <v>Yes</v>
      </c>
      <c r="G1621" s="23">
        <f>VLOOKUP($A1621,'Medical Examinations'!$A:$J,7,FALSE)</f>
        <v>1</v>
      </c>
      <c r="H1621" s="23" t="str">
        <f>VLOOKUP($A1621,'Medical Examinations'!$A:$J,8,FALSE)</f>
        <v>No</v>
      </c>
      <c r="I1621" s="23" t="str">
        <f>VLOOKUP($A1621,'Medical Examinations'!$A:$J,9,FALSE)</f>
        <v>Underweight</v>
      </c>
      <c r="J1621" s="23" t="str">
        <f>VLOOKUP($A1621,'Medical Examinations'!$A:$J,10,FALSE)</f>
        <v>Normal</v>
      </c>
      <c r="K1621">
        <f>VLOOKUP($A1621,'Hospitalisation Details'!$A:$K,6,FALSE)</f>
        <v>6138.5</v>
      </c>
      <c r="L1621" t="str">
        <f>VLOOKUP($A1621,'Hospitalisation Details'!$A:$K,7,FALSE)</f>
        <v>tier - 2</v>
      </c>
      <c r="M1621" t="str">
        <f>VLOOKUP($A1621,'Hospitalisation Details'!$A:$K,8,FALSE)</f>
        <v>tier - 2</v>
      </c>
      <c r="N1621" t="str">
        <f>VLOOKUP($A1621,'Hospitalisation Details'!$A:$K,9,FALSE)</f>
        <v>R1011</v>
      </c>
      <c r="O1621">
        <f>VLOOKUP($A1621,'Hospitalisation Details'!$A:$K,10,FALSE)</f>
        <v>25516</v>
      </c>
      <c r="P1621">
        <f>VLOOKUP($A1621,'Hospitalisation Details'!$A:$K,11,FALSE)</f>
        <v>53</v>
      </c>
      <c r="Q1621" t="str">
        <f>VLOOKUP($A1621,'Customer Names'!$A:$E,4,FALSE)</f>
        <v xml:space="preserve"> Leah</v>
      </c>
    </row>
    <row r="1622" spans="1:17" x14ac:dyDescent="0.25">
      <c r="A1622" s="26" t="s">
        <v>750</v>
      </c>
      <c r="B1622" s="47">
        <f>VLOOKUP($A1622,'Medical Examinations'!$A:$J,2,FALSE)</f>
        <v>33.155000000000001</v>
      </c>
      <c r="C1622" s="47">
        <f>VLOOKUP($A1622,'Medical Examinations'!$A:$J,3,FALSE)</f>
        <v>4.32</v>
      </c>
      <c r="D1622" s="26" t="str">
        <f>VLOOKUP($A1622,'Medical Examinations'!$A:$J,4,FALSE)</f>
        <v>No</v>
      </c>
      <c r="E1622" s="26" t="str">
        <f>VLOOKUP($A1622,'Medical Examinations'!$A:$J,5,FALSE)</f>
        <v>No</v>
      </c>
      <c r="F1622" s="26" t="str">
        <f>VLOOKUP($A1622,'Medical Examinations'!$A:$J,6,FALSE)</f>
        <v>No</v>
      </c>
      <c r="G1622" s="26">
        <f>VLOOKUP($A1622,'Medical Examinations'!$A:$J,7,FALSE)</f>
        <v>0</v>
      </c>
      <c r="H1622" s="26" t="str">
        <f>VLOOKUP($A1622,'Medical Examinations'!$A:$J,8,FALSE)</f>
        <v>No</v>
      </c>
      <c r="I1622" s="26" t="str">
        <f>VLOOKUP($A1622,'Medical Examinations'!$A:$J,9,FALSE)</f>
        <v>Obesity</v>
      </c>
      <c r="J1622" s="26" t="str">
        <f>VLOOKUP($A1622,'Medical Examinations'!$A:$J,10,FALSE)</f>
        <v>Normal</v>
      </c>
      <c r="K1622">
        <f>VLOOKUP($A1622,'Hospitalisation Details'!$A:$K,6,FALSE)</f>
        <v>6128.8</v>
      </c>
      <c r="L1622" t="str">
        <f>VLOOKUP($A1622,'Hospitalisation Details'!$A:$K,7,FALSE)</f>
        <v>tier - 2</v>
      </c>
      <c r="M1622" t="str">
        <f>VLOOKUP($A1622,'Hospitalisation Details'!$A:$K,8,FALSE)</f>
        <v>tier - 3</v>
      </c>
      <c r="N1622" t="str">
        <f>VLOOKUP($A1622,'Hospitalisation Details'!$A:$K,9,FALSE)</f>
        <v>R1012</v>
      </c>
      <c r="O1622">
        <f>VLOOKUP($A1622,'Hospitalisation Details'!$A:$K,10,FALSE)</f>
        <v>33103</v>
      </c>
      <c r="P1622">
        <f>VLOOKUP($A1622,'Hospitalisation Details'!$A:$K,11,FALSE)</f>
        <v>32</v>
      </c>
      <c r="Q1622" t="str">
        <f>VLOOKUP($A1622,'Customer Names'!$A:$E,4,FALSE)</f>
        <v xml:space="preserve"> Kara Lynne</v>
      </c>
    </row>
    <row r="1623" spans="1:17" x14ac:dyDescent="0.25">
      <c r="A1623" s="23" t="s">
        <v>749</v>
      </c>
      <c r="B1623" s="48">
        <f>VLOOKUP($A1623,'Medical Examinations'!$A:$J,2,FALSE)</f>
        <v>26.22</v>
      </c>
      <c r="C1623" s="48">
        <f>VLOOKUP($A1623,'Medical Examinations'!$A:$J,3,FALSE)</f>
        <v>5.57</v>
      </c>
      <c r="D1623" s="23" t="str">
        <f>VLOOKUP($A1623,'Medical Examinations'!$A:$J,4,FALSE)</f>
        <v>yes</v>
      </c>
      <c r="E1623" s="23" t="str">
        <f>VLOOKUP($A1623,'Medical Examinations'!$A:$J,5,FALSE)</f>
        <v>No</v>
      </c>
      <c r="F1623" s="23" t="str">
        <f>VLOOKUP($A1623,'Medical Examinations'!$A:$J,6,FALSE)</f>
        <v>Yes</v>
      </c>
      <c r="G1623" s="23">
        <f>VLOOKUP($A1623,'Medical Examinations'!$A:$J,7,FALSE)</f>
        <v>1</v>
      </c>
      <c r="H1623" s="23" t="str">
        <f>VLOOKUP($A1623,'Medical Examinations'!$A:$J,8,FALSE)</f>
        <v>No</v>
      </c>
      <c r="I1623" s="23" t="str">
        <f>VLOOKUP($A1623,'Medical Examinations'!$A:$J,9,FALSE)</f>
        <v>Overweight</v>
      </c>
      <c r="J1623" s="23" t="str">
        <f>VLOOKUP($A1623,'Medical Examinations'!$A:$J,10,FALSE)</f>
        <v>Normal</v>
      </c>
      <c r="K1623">
        <f>VLOOKUP($A1623,'Hospitalisation Details'!$A:$K,6,FALSE)</f>
        <v>6123.57</v>
      </c>
      <c r="L1623" t="str">
        <f>VLOOKUP($A1623,'Hospitalisation Details'!$A:$K,7,FALSE)</f>
        <v>tier - 3</v>
      </c>
      <c r="M1623" t="str">
        <f>VLOOKUP($A1623,'Hospitalisation Details'!$A:$K,8,FALSE)</f>
        <v>tier - 2</v>
      </c>
      <c r="N1623" t="str">
        <f>VLOOKUP($A1623,'Hospitalisation Details'!$A:$K,9,FALSE)</f>
        <v>R1012</v>
      </c>
      <c r="O1623">
        <f>VLOOKUP($A1623,'Hospitalisation Details'!$A:$K,10,FALSE)</f>
        <v>30636</v>
      </c>
      <c r="P1623">
        <f>VLOOKUP($A1623,'Hospitalisation Details'!$A:$K,11,FALSE)</f>
        <v>39</v>
      </c>
      <c r="Q1623" t="str">
        <f>VLOOKUP($A1623,'Customer Names'!$A:$E,4,FALSE)</f>
        <v xml:space="preserve"> Jeffrey</v>
      </c>
    </row>
    <row r="1624" spans="1:17" x14ac:dyDescent="0.25">
      <c r="A1624" s="26" t="s">
        <v>748</v>
      </c>
      <c r="B1624" s="47">
        <f>VLOOKUP($A1624,'Medical Examinations'!$A:$J,2,FALSE)</f>
        <v>21.85</v>
      </c>
      <c r="C1624" s="47">
        <f>VLOOKUP($A1624,'Medical Examinations'!$A:$J,3,FALSE)</f>
        <v>5.26</v>
      </c>
      <c r="D1624" s="26" t="str">
        <f>VLOOKUP($A1624,'Medical Examinations'!$A:$J,4,FALSE)</f>
        <v>yes</v>
      </c>
      <c r="E1624" s="26" t="str">
        <f>VLOOKUP($A1624,'Medical Examinations'!$A:$J,5,FALSE)</f>
        <v>No</v>
      </c>
      <c r="F1624" s="26" t="str">
        <f>VLOOKUP($A1624,'Medical Examinations'!$A:$J,6,FALSE)</f>
        <v>Yes</v>
      </c>
      <c r="G1624" s="26">
        <f>VLOOKUP($A1624,'Medical Examinations'!$A:$J,7,FALSE)</f>
        <v>1</v>
      </c>
      <c r="H1624" s="26" t="str">
        <f>VLOOKUP($A1624,'Medical Examinations'!$A:$J,8,FALSE)</f>
        <v>No</v>
      </c>
      <c r="I1624" s="26" t="str">
        <f>VLOOKUP($A1624,'Medical Examinations'!$A:$J,9,FALSE)</f>
        <v>Normal Weight</v>
      </c>
      <c r="J1624" s="26" t="str">
        <f>VLOOKUP($A1624,'Medical Examinations'!$A:$J,10,FALSE)</f>
        <v>Normal</v>
      </c>
      <c r="K1624">
        <f>VLOOKUP($A1624,'Hospitalisation Details'!$A:$K,6,FALSE)</f>
        <v>6117.49</v>
      </c>
      <c r="L1624" t="str">
        <f>VLOOKUP($A1624,'Hospitalisation Details'!$A:$K,7,FALSE)</f>
        <v>tier - 2</v>
      </c>
      <c r="M1624" t="str">
        <f>VLOOKUP($A1624,'Hospitalisation Details'!$A:$K,8,FALSE)</f>
        <v>tier - 3</v>
      </c>
      <c r="N1624" t="str">
        <f>VLOOKUP($A1624,'Hospitalisation Details'!$A:$K,9,FALSE)</f>
        <v>R1012</v>
      </c>
      <c r="O1624">
        <f>VLOOKUP($A1624,'Hospitalisation Details'!$A:$K,10,FALSE)</f>
        <v>30539</v>
      </c>
      <c r="P1624">
        <f>VLOOKUP($A1624,'Hospitalisation Details'!$A:$K,11,FALSE)</f>
        <v>39</v>
      </c>
      <c r="Q1624" t="str">
        <f>VLOOKUP($A1624,'Customer Names'!$A:$E,4,FALSE)</f>
        <v xml:space="preserve"> Justin</v>
      </c>
    </row>
    <row r="1625" spans="1:17" x14ac:dyDescent="0.25">
      <c r="A1625" s="23" t="s">
        <v>747</v>
      </c>
      <c r="B1625" s="48">
        <f>VLOOKUP($A1625,'Medical Examinations'!$A:$J,2,FALSE)</f>
        <v>30.495000000000001</v>
      </c>
      <c r="C1625" s="48">
        <f>VLOOKUP($A1625,'Medical Examinations'!$A:$J,3,FALSE)</f>
        <v>6.25</v>
      </c>
      <c r="D1625" s="23" t="str">
        <f>VLOOKUP($A1625,'Medical Examinations'!$A:$J,4,FALSE)</f>
        <v>No</v>
      </c>
      <c r="E1625" s="23" t="str">
        <f>VLOOKUP($A1625,'Medical Examinations'!$A:$J,5,FALSE)</f>
        <v>No</v>
      </c>
      <c r="F1625" s="23" t="str">
        <f>VLOOKUP($A1625,'Medical Examinations'!$A:$J,6,FALSE)</f>
        <v>No</v>
      </c>
      <c r="G1625" s="23">
        <f>VLOOKUP($A1625,'Medical Examinations'!$A:$J,7,FALSE)</f>
        <v>0</v>
      </c>
      <c r="H1625" s="23" t="str">
        <f>VLOOKUP($A1625,'Medical Examinations'!$A:$J,8,FALSE)</f>
        <v>No</v>
      </c>
      <c r="I1625" s="23" t="str">
        <f>VLOOKUP($A1625,'Medical Examinations'!$A:$J,9,FALSE)</f>
        <v>Obesity</v>
      </c>
      <c r="J1625" s="23" t="str">
        <f>VLOOKUP($A1625,'Medical Examinations'!$A:$J,10,FALSE)</f>
        <v>Prediabetes</v>
      </c>
      <c r="K1625">
        <f>VLOOKUP($A1625,'Hospitalisation Details'!$A:$K,6,FALSE)</f>
        <v>6113.23</v>
      </c>
      <c r="L1625" t="str">
        <f>VLOOKUP($A1625,'Hospitalisation Details'!$A:$K,7,FALSE)</f>
        <v>tier - 2</v>
      </c>
      <c r="M1625" t="str">
        <f>VLOOKUP($A1625,'Hospitalisation Details'!$A:$K,8,FALSE)</f>
        <v>tier - 2</v>
      </c>
      <c r="N1625" t="str">
        <f>VLOOKUP($A1625,'Hospitalisation Details'!$A:$K,9,FALSE)</f>
        <v>R1024</v>
      </c>
      <c r="O1625">
        <f>VLOOKUP($A1625,'Hospitalisation Details'!$A:$K,10,FALSE)</f>
        <v>33444</v>
      </c>
      <c r="P1625">
        <f>VLOOKUP($A1625,'Hospitalisation Details'!$A:$K,11,FALSE)</f>
        <v>31</v>
      </c>
      <c r="Q1625" t="str">
        <f>VLOOKUP($A1625,'Customer Names'!$A:$E,4,FALSE)</f>
        <v xml:space="preserve"> Emily</v>
      </c>
    </row>
    <row r="1626" spans="1:17" x14ac:dyDescent="0.25">
      <c r="A1626" s="26" t="s">
        <v>746</v>
      </c>
      <c r="B1626" s="47">
        <f>VLOOKUP($A1626,'Medical Examinations'!$A:$J,2,FALSE)</f>
        <v>34.104999999999997</v>
      </c>
      <c r="C1626" s="47">
        <f>VLOOKUP($A1626,'Medical Examinations'!$A:$J,3,FALSE)</f>
        <v>5.67</v>
      </c>
      <c r="D1626" s="26" t="str">
        <f>VLOOKUP($A1626,'Medical Examinations'!$A:$J,4,FALSE)</f>
        <v>yes</v>
      </c>
      <c r="E1626" s="26" t="str">
        <f>VLOOKUP($A1626,'Medical Examinations'!$A:$J,5,FALSE)</f>
        <v>No</v>
      </c>
      <c r="F1626" s="26" t="str">
        <f>VLOOKUP($A1626,'Medical Examinations'!$A:$J,6,FALSE)</f>
        <v>No</v>
      </c>
      <c r="G1626" s="26">
        <f>VLOOKUP($A1626,'Medical Examinations'!$A:$J,7,FALSE)</f>
        <v>0</v>
      </c>
      <c r="H1626" s="26" t="str">
        <f>VLOOKUP($A1626,'Medical Examinations'!$A:$J,8,FALSE)</f>
        <v>No</v>
      </c>
      <c r="I1626" s="26" t="str">
        <f>VLOOKUP($A1626,'Medical Examinations'!$A:$J,9,FALSE)</f>
        <v>Obesity</v>
      </c>
      <c r="J1626" s="26" t="str">
        <f>VLOOKUP($A1626,'Medical Examinations'!$A:$J,10,FALSE)</f>
        <v>Normal</v>
      </c>
      <c r="K1626">
        <f>VLOOKUP($A1626,'Hospitalisation Details'!$A:$K,6,FALSE)</f>
        <v>6112.35</v>
      </c>
      <c r="L1626" t="str">
        <f>VLOOKUP($A1626,'Hospitalisation Details'!$A:$K,7,FALSE)</f>
        <v>tier - 2</v>
      </c>
      <c r="M1626" t="str">
        <f>VLOOKUP($A1626,'Hospitalisation Details'!$A:$K,8,FALSE)</f>
        <v>tier - 1</v>
      </c>
      <c r="N1626" t="str">
        <f>VLOOKUP($A1626,'Hospitalisation Details'!$A:$K,9,FALSE)</f>
        <v>R1012</v>
      </c>
      <c r="O1626">
        <f>VLOOKUP($A1626,'Hospitalisation Details'!$A:$K,10,FALSE)</f>
        <v>31249</v>
      </c>
      <c r="P1626">
        <f>VLOOKUP($A1626,'Hospitalisation Details'!$A:$K,11,FALSE)</f>
        <v>37</v>
      </c>
      <c r="Q1626" t="str">
        <f>VLOOKUP($A1626,'Customer Names'!$A:$E,4,FALSE)</f>
        <v xml:space="preserve"> Rebecca</v>
      </c>
    </row>
    <row r="1627" spans="1:17" x14ac:dyDescent="0.25">
      <c r="A1627" s="23" t="s">
        <v>745</v>
      </c>
      <c r="B1627" s="48">
        <f>VLOOKUP($A1627,'Medical Examinations'!$A:$J,2,FALSE)</f>
        <v>32.770000000000003</v>
      </c>
      <c r="C1627" s="48">
        <f>VLOOKUP($A1627,'Medical Examinations'!$A:$J,3,FALSE)</f>
        <v>4.42</v>
      </c>
      <c r="D1627" s="23" t="str">
        <f>VLOOKUP($A1627,'Medical Examinations'!$A:$J,4,FALSE)</f>
        <v>yes</v>
      </c>
      <c r="E1627" s="23" t="str">
        <f>VLOOKUP($A1627,'Medical Examinations'!$A:$J,5,FALSE)</f>
        <v>No</v>
      </c>
      <c r="F1627" s="23" t="str">
        <f>VLOOKUP($A1627,'Medical Examinations'!$A:$J,6,FALSE)</f>
        <v>No</v>
      </c>
      <c r="G1627" s="23">
        <f>VLOOKUP($A1627,'Medical Examinations'!$A:$J,7,FALSE)</f>
        <v>1</v>
      </c>
      <c r="H1627" s="23" t="str">
        <f>VLOOKUP($A1627,'Medical Examinations'!$A:$J,8,FALSE)</f>
        <v>No</v>
      </c>
      <c r="I1627" s="23" t="str">
        <f>VLOOKUP($A1627,'Medical Examinations'!$A:$J,9,FALSE)</f>
        <v>Obesity</v>
      </c>
      <c r="J1627" s="23" t="str">
        <f>VLOOKUP($A1627,'Medical Examinations'!$A:$J,10,FALSE)</f>
        <v>Normal</v>
      </c>
      <c r="K1627">
        <f>VLOOKUP($A1627,'Hospitalisation Details'!$A:$K,6,FALSE)</f>
        <v>6111.95</v>
      </c>
      <c r="L1627" t="str">
        <f>VLOOKUP($A1627,'Hospitalisation Details'!$A:$K,7,FALSE)</f>
        <v>tier - 2</v>
      </c>
      <c r="M1627" t="str">
        <f>VLOOKUP($A1627,'Hospitalisation Details'!$A:$K,8,FALSE)</f>
        <v>tier - 3</v>
      </c>
      <c r="N1627" t="str">
        <f>VLOOKUP($A1627,'Hospitalisation Details'!$A:$K,9,FALSE)</f>
        <v>R1026</v>
      </c>
      <c r="O1627">
        <f>VLOOKUP($A1627,'Hospitalisation Details'!$A:$K,10,FALSE)</f>
        <v>34951</v>
      </c>
      <c r="P1627">
        <f>VLOOKUP($A1627,'Hospitalisation Details'!$A:$K,11,FALSE)</f>
        <v>27</v>
      </c>
      <c r="Q1627" t="str">
        <f>VLOOKUP($A1627,'Customer Names'!$A:$E,4,FALSE)</f>
        <v xml:space="preserve"> Allie</v>
      </c>
    </row>
    <row r="1628" spans="1:17" x14ac:dyDescent="0.25">
      <c r="A1628" s="26" t="s">
        <v>744</v>
      </c>
      <c r="B1628" s="47">
        <f>VLOOKUP($A1628,'Medical Examinations'!$A:$J,2,FALSE)</f>
        <v>16.850000000000001</v>
      </c>
      <c r="C1628" s="47">
        <f>VLOOKUP($A1628,'Medical Examinations'!$A:$J,3,FALSE)</f>
        <v>11.75</v>
      </c>
      <c r="D1628" s="26" t="str">
        <f>VLOOKUP($A1628,'Medical Examinations'!$A:$J,4,FALSE)</f>
        <v>yes</v>
      </c>
      <c r="E1628" s="26" t="str">
        <f>VLOOKUP($A1628,'Medical Examinations'!$A:$J,5,FALSE)</f>
        <v>No</v>
      </c>
      <c r="F1628" s="26" t="str">
        <f>VLOOKUP($A1628,'Medical Examinations'!$A:$J,6,FALSE)</f>
        <v>No</v>
      </c>
      <c r="G1628" s="26">
        <f>VLOOKUP($A1628,'Medical Examinations'!$A:$J,7,FALSE)</f>
        <v>2</v>
      </c>
      <c r="H1628" s="26" t="str">
        <f>VLOOKUP($A1628,'Medical Examinations'!$A:$J,8,FALSE)</f>
        <v>No</v>
      </c>
      <c r="I1628" s="26" t="str">
        <f>VLOOKUP($A1628,'Medical Examinations'!$A:$J,9,FALSE)</f>
        <v>Underweight</v>
      </c>
      <c r="J1628" s="26" t="str">
        <f>VLOOKUP($A1628,'Medical Examinations'!$A:$J,10,FALSE)</f>
        <v>Diabetes</v>
      </c>
      <c r="K1628">
        <f>VLOOKUP($A1628,'Hospitalisation Details'!$A:$K,6,FALSE)</f>
        <v>6098.38</v>
      </c>
      <c r="L1628" t="str">
        <f>VLOOKUP($A1628,'Hospitalisation Details'!$A:$K,7,FALSE)</f>
        <v>tier - 2</v>
      </c>
      <c r="M1628" t="str">
        <f>VLOOKUP($A1628,'Hospitalisation Details'!$A:$K,8,FALSE)</f>
        <v>tier - 2</v>
      </c>
      <c r="N1628" t="str">
        <f>VLOOKUP($A1628,'Hospitalisation Details'!$A:$K,9,FALSE)</f>
        <v>R1013</v>
      </c>
      <c r="O1628">
        <f>VLOOKUP($A1628,'Hospitalisation Details'!$A:$K,10,FALSE)</f>
        <v>25728</v>
      </c>
      <c r="P1628">
        <f>VLOOKUP($A1628,'Hospitalisation Details'!$A:$K,11,FALSE)</f>
        <v>52</v>
      </c>
      <c r="Q1628" t="str">
        <f>VLOOKUP($A1628,'Customer Names'!$A:$E,4,FALSE)</f>
        <v xml:space="preserve"> Trasi</v>
      </c>
    </row>
    <row r="1629" spans="1:17" x14ac:dyDescent="0.25">
      <c r="A1629" s="23" t="s">
        <v>743</v>
      </c>
      <c r="B1629" s="48">
        <f>VLOOKUP($A1629,'Medical Examinations'!$A:$J,2,FALSE)</f>
        <v>34.700000000000003</v>
      </c>
      <c r="C1629" s="48">
        <f>VLOOKUP($A1629,'Medical Examinations'!$A:$J,3,FALSE)</f>
        <v>6.06</v>
      </c>
      <c r="D1629" s="23" t="str">
        <f>VLOOKUP($A1629,'Medical Examinations'!$A:$J,4,FALSE)</f>
        <v>No</v>
      </c>
      <c r="E1629" s="23" t="str">
        <f>VLOOKUP($A1629,'Medical Examinations'!$A:$J,5,FALSE)</f>
        <v>No</v>
      </c>
      <c r="F1629" s="23" t="str">
        <f>VLOOKUP($A1629,'Medical Examinations'!$A:$J,6,FALSE)</f>
        <v>No</v>
      </c>
      <c r="G1629" s="23">
        <f>VLOOKUP($A1629,'Medical Examinations'!$A:$J,7,FALSE)</f>
        <v>1</v>
      </c>
      <c r="H1629" s="23" t="str">
        <f>VLOOKUP($A1629,'Medical Examinations'!$A:$J,8,FALSE)</f>
        <v>No</v>
      </c>
      <c r="I1629" s="23" t="str">
        <f>VLOOKUP($A1629,'Medical Examinations'!$A:$J,9,FALSE)</f>
        <v>Obesity</v>
      </c>
      <c r="J1629" s="23" t="str">
        <f>VLOOKUP($A1629,'Medical Examinations'!$A:$J,10,FALSE)</f>
        <v>Prediabetes</v>
      </c>
      <c r="K1629">
        <f>VLOOKUP($A1629,'Hospitalisation Details'!$A:$K,6,FALSE)</f>
        <v>6082.41</v>
      </c>
      <c r="L1629" t="str">
        <f>VLOOKUP($A1629,'Hospitalisation Details'!$A:$K,7,FALSE)</f>
        <v>tier - 1</v>
      </c>
      <c r="M1629" t="str">
        <f>VLOOKUP($A1629,'Hospitalisation Details'!$A:$K,8,FALSE)</f>
        <v>tier - 2</v>
      </c>
      <c r="N1629" t="str">
        <f>VLOOKUP($A1629,'Hospitalisation Details'!$A:$K,9,FALSE)</f>
        <v>R1011</v>
      </c>
      <c r="O1629">
        <f>VLOOKUP($A1629,'Hospitalisation Details'!$A:$K,10,FALSE)</f>
        <v>30888</v>
      </c>
      <c r="P1629">
        <f>VLOOKUP($A1629,'Hospitalisation Details'!$A:$K,11,FALSE)</f>
        <v>38</v>
      </c>
      <c r="Q1629" t="str">
        <f>VLOOKUP($A1629,'Customer Names'!$A:$E,4,FALSE)</f>
        <v xml:space="preserve"> Kevin</v>
      </c>
    </row>
    <row r="1630" spans="1:17" x14ac:dyDescent="0.25">
      <c r="A1630" s="26" t="s">
        <v>742</v>
      </c>
      <c r="B1630" s="47">
        <f>VLOOKUP($A1630,'Medical Examinations'!$A:$J,2,FALSE)</f>
        <v>37.049999999999997</v>
      </c>
      <c r="C1630" s="47">
        <f>VLOOKUP($A1630,'Medical Examinations'!$A:$J,3,FALSE)</f>
        <v>5.48</v>
      </c>
      <c r="D1630" s="26" t="str">
        <f>VLOOKUP($A1630,'Medical Examinations'!$A:$J,4,FALSE)</f>
        <v>No</v>
      </c>
      <c r="E1630" s="26" t="str">
        <f>VLOOKUP($A1630,'Medical Examinations'!$A:$J,5,FALSE)</f>
        <v>No</v>
      </c>
      <c r="F1630" s="26" t="str">
        <f>VLOOKUP($A1630,'Medical Examinations'!$A:$J,6,FALSE)</f>
        <v>No</v>
      </c>
      <c r="G1630" s="26">
        <f>VLOOKUP($A1630,'Medical Examinations'!$A:$J,7,FALSE)</f>
        <v>1</v>
      </c>
      <c r="H1630" s="26" t="str">
        <f>VLOOKUP($A1630,'Medical Examinations'!$A:$J,8,FALSE)</f>
        <v>No</v>
      </c>
      <c r="I1630" s="26" t="str">
        <f>VLOOKUP($A1630,'Medical Examinations'!$A:$J,9,FALSE)</f>
        <v>Obesity</v>
      </c>
      <c r="J1630" s="26" t="str">
        <f>VLOOKUP($A1630,'Medical Examinations'!$A:$J,10,FALSE)</f>
        <v>Normal</v>
      </c>
      <c r="K1630">
        <f>VLOOKUP($A1630,'Hospitalisation Details'!$A:$K,6,FALSE)</f>
        <v>6079.67</v>
      </c>
      <c r="L1630" t="str">
        <f>VLOOKUP($A1630,'Hospitalisation Details'!$A:$K,7,FALSE)</f>
        <v>tier - 1</v>
      </c>
      <c r="M1630" t="str">
        <f>VLOOKUP($A1630,'Hospitalisation Details'!$A:$K,8,FALSE)</f>
        <v>tier - 1</v>
      </c>
      <c r="N1630" t="str">
        <f>VLOOKUP($A1630,'Hospitalisation Details'!$A:$K,9,FALSE)</f>
        <v>R1014</v>
      </c>
      <c r="O1630">
        <f>VLOOKUP($A1630,'Hospitalisation Details'!$A:$K,10,FALSE)</f>
        <v>30969</v>
      </c>
      <c r="P1630">
        <f>VLOOKUP($A1630,'Hospitalisation Details'!$A:$K,11,FALSE)</f>
        <v>38</v>
      </c>
      <c r="Q1630" t="str">
        <f>VLOOKUP($A1630,'Customer Names'!$A:$E,4,FALSE)</f>
        <v xml:space="preserve"> Fernando</v>
      </c>
    </row>
    <row r="1631" spans="1:17" x14ac:dyDescent="0.25">
      <c r="A1631" s="23" t="s">
        <v>741</v>
      </c>
      <c r="B1631" s="48">
        <f>VLOOKUP($A1631,'Medical Examinations'!$A:$J,2,FALSE)</f>
        <v>18.78</v>
      </c>
      <c r="C1631" s="48">
        <f>VLOOKUP($A1631,'Medical Examinations'!$A:$J,3,FALSE)</f>
        <v>4.45</v>
      </c>
      <c r="D1631" s="23" t="str">
        <f>VLOOKUP($A1631,'Medical Examinations'!$A:$J,4,FALSE)</f>
        <v>No</v>
      </c>
      <c r="E1631" s="23" t="str">
        <f>VLOOKUP($A1631,'Medical Examinations'!$A:$J,5,FALSE)</f>
        <v>No</v>
      </c>
      <c r="F1631" s="23" t="str">
        <f>VLOOKUP($A1631,'Medical Examinations'!$A:$J,6,FALSE)</f>
        <v>Yes</v>
      </c>
      <c r="G1631" s="23">
        <f>VLOOKUP($A1631,'Medical Examinations'!$A:$J,7,FALSE)</f>
        <v>1</v>
      </c>
      <c r="H1631" s="23" t="str">
        <f>VLOOKUP($A1631,'Medical Examinations'!$A:$J,8,FALSE)</f>
        <v>No</v>
      </c>
      <c r="I1631" s="23" t="str">
        <f>VLOOKUP($A1631,'Medical Examinations'!$A:$J,9,FALSE)</f>
        <v>Normal Weight</v>
      </c>
      <c r="J1631" s="23" t="str">
        <f>VLOOKUP($A1631,'Medical Examinations'!$A:$J,10,FALSE)</f>
        <v>Normal</v>
      </c>
      <c r="K1631">
        <f>VLOOKUP($A1631,'Hospitalisation Details'!$A:$K,6,FALSE)</f>
        <v>6074.37</v>
      </c>
      <c r="L1631" t="str">
        <f>VLOOKUP($A1631,'Hospitalisation Details'!$A:$K,7,FALSE)</f>
        <v>tier - 2</v>
      </c>
      <c r="M1631" t="str">
        <f>VLOOKUP($A1631,'Hospitalisation Details'!$A:$K,8,FALSE)</f>
        <v>tier - 2</v>
      </c>
      <c r="N1631" t="str">
        <f>VLOOKUP($A1631,'Hospitalisation Details'!$A:$K,9,FALSE)</f>
        <v>R1012</v>
      </c>
      <c r="O1631">
        <f>VLOOKUP($A1631,'Hospitalisation Details'!$A:$K,10,FALSE)</f>
        <v>29075</v>
      </c>
      <c r="P1631">
        <f>VLOOKUP($A1631,'Hospitalisation Details'!$A:$K,11,FALSE)</f>
        <v>43</v>
      </c>
      <c r="Q1631" t="str">
        <f>VLOOKUP($A1631,'Customer Names'!$A:$E,4,FALSE)</f>
        <v xml:space="preserve"> Ieva</v>
      </c>
    </row>
    <row r="1632" spans="1:17" x14ac:dyDescent="0.25">
      <c r="A1632" s="26" t="s">
        <v>740</v>
      </c>
      <c r="B1632" s="47">
        <f>VLOOKUP($A1632,'Medical Examinations'!$A:$J,2,FALSE)</f>
        <v>28.024999999999999</v>
      </c>
      <c r="C1632" s="47">
        <f>VLOOKUP($A1632,'Medical Examinations'!$A:$J,3,FALSE)</f>
        <v>5</v>
      </c>
      <c r="D1632" s="26" t="str">
        <f>VLOOKUP($A1632,'Medical Examinations'!$A:$J,4,FALSE)</f>
        <v>No</v>
      </c>
      <c r="E1632" s="26" t="str">
        <f>VLOOKUP($A1632,'Medical Examinations'!$A:$J,5,FALSE)</f>
        <v>No</v>
      </c>
      <c r="F1632" s="26" t="str">
        <f>VLOOKUP($A1632,'Medical Examinations'!$A:$J,6,FALSE)</f>
        <v>No</v>
      </c>
      <c r="G1632" s="26">
        <f>VLOOKUP($A1632,'Medical Examinations'!$A:$J,7,FALSE)</f>
        <v>1</v>
      </c>
      <c r="H1632" s="26" t="str">
        <f>VLOOKUP($A1632,'Medical Examinations'!$A:$J,8,FALSE)</f>
        <v>No</v>
      </c>
      <c r="I1632" s="26" t="str">
        <f>VLOOKUP($A1632,'Medical Examinations'!$A:$J,9,FALSE)</f>
        <v>Overweight</v>
      </c>
      <c r="J1632" s="26" t="str">
        <f>VLOOKUP($A1632,'Medical Examinations'!$A:$J,10,FALSE)</f>
        <v>Normal</v>
      </c>
      <c r="K1632">
        <f>VLOOKUP($A1632,'Hospitalisation Details'!$A:$K,6,FALSE)</f>
        <v>6067.13</v>
      </c>
      <c r="L1632" t="str">
        <f>VLOOKUP($A1632,'Hospitalisation Details'!$A:$K,7,FALSE)</f>
        <v>tier - 3</v>
      </c>
      <c r="M1632" t="str">
        <f>VLOOKUP($A1632,'Hospitalisation Details'!$A:$K,8,FALSE)</f>
        <v>tier - 1</v>
      </c>
      <c r="N1632" t="str">
        <f>VLOOKUP($A1632,'Hospitalisation Details'!$A:$K,9,FALSE)</f>
        <v>R1016</v>
      </c>
      <c r="O1632">
        <f>VLOOKUP($A1632,'Hospitalisation Details'!$A:$K,10,FALSE)</f>
        <v>30946</v>
      </c>
      <c r="P1632">
        <f>VLOOKUP($A1632,'Hospitalisation Details'!$A:$K,11,FALSE)</f>
        <v>38</v>
      </c>
      <c r="Q1632" t="str">
        <f>VLOOKUP($A1632,'Customer Names'!$A:$E,4,FALSE)</f>
        <v xml:space="preserve"> Chris</v>
      </c>
    </row>
    <row r="1633" spans="1:17" x14ac:dyDescent="0.25">
      <c r="A1633" s="23" t="s">
        <v>739</v>
      </c>
      <c r="B1633" s="48">
        <f>VLOOKUP($A1633,'Medical Examinations'!$A:$J,2,FALSE)</f>
        <v>35.090000000000003</v>
      </c>
      <c r="C1633" s="48">
        <f>VLOOKUP($A1633,'Medical Examinations'!$A:$J,3,FALSE)</f>
        <v>5.84</v>
      </c>
      <c r="D1633" s="23" t="str">
        <f>VLOOKUP($A1633,'Medical Examinations'!$A:$J,4,FALSE)</f>
        <v>No</v>
      </c>
      <c r="E1633" s="23" t="str">
        <f>VLOOKUP($A1633,'Medical Examinations'!$A:$J,5,FALSE)</f>
        <v>No</v>
      </c>
      <c r="F1633" s="23" t="str">
        <f>VLOOKUP($A1633,'Medical Examinations'!$A:$J,6,FALSE)</f>
        <v>No</v>
      </c>
      <c r="G1633" s="23">
        <f>VLOOKUP($A1633,'Medical Examinations'!$A:$J,7,FALSE)</f>
        <v>0</v>
      </c>
      <c r="H1633" s="23" t="str">
        <f>VLOOKUP($A1633,'Medical Examinations'!$A:$J,8,FALSE)</f>
        <v>No</v>
      </c>
      <c r="I1633" s="23" t="str">
        <f>VLOOKUP($A1633,'Medical Examinations'!$A:$J,9,FALSE)</f>
        <v>Obesity</v>
      </c>
      <c r="J1633" s="23" t="str">
        <f>VLOOKUP($A1633,'Medical Examinations'!$A:$J,10,FALSE)</f>
        <v>Prediabetes</v>
      </c>
      <c r="K1633">
        <f>VLOOKUP($A1633,'Hospitalisation Details'!$A:$K,6,FALSE)</f>
        <v>6064.37</v>
      </c>
      <c r="L1633" t="str">
        <f>VLOOKUP($A1633,'Hospitalisation Details'!$A:$K,7,FALSE)</f>
        <v>tier - 2</v>
      </c>
      <c r="M1633" t="str">
        <f>VLOOKUP($A1633,'Hospitalisation Details'!$A:$K,8,FALSE)</f>
        <v>tier - 2</v>
      </c>
      <c r="N1633" t="str">
        <f>VLOOKUP($A1633,'Hospitalisation Details'!$A:$K,9,FALSE)</f>
        <v>R1011</v>
      </c>
      <c r="O1633">
        <f>VLOOKUP($A1633,'Hospitalisation Details'!$A:$K,10,FALSE)</f>
        <v>34646</v>
      </c>
      <c r="P1633">
        <f>VLOOKUP($A1633,'Hospitalisation Details'!$A:$K,11,FALSE)</f>
        <v>28</v>
      </c>
      <c r="Q1633" t="str">
        <f>VLOOKUP($A1633,'Customer Names'!$A:$E,4,FALSE)</f>
        <v xml:space="preserve"> Drew L.</v>
      </c>
    </row>
    <row r="1634" spans="1:17" x14ac:dyDescent="0.25">
      <c r="A1634" s="26" t="s">
        <v>738</v>
      </c>
      <c r="B1634" s="47">
        <f>VLOOKUP($A1634,'Medical Examinations'!$A:$J,2,FALSE)</f>
        <v>34.42</v>
      </c>
      <c r="C1634" s="47">
        <f>VLOOKUP($A1634,'Medical Examinations'!$A:$J,3,FALSE)</f>
        <v>5.21</v>
      </c>
      <c r="D1634" s="26" t="str">
        <f>VLOOKUP($A1634,'Medical Examinations'!$A:$J,4,FALSE)</f>
        <v>yes</v>
      </c>
      <c r="E1634" s="26" t="str">
        <f>VLOOKUP($A1634,'Medical Examinations'!$A:$J,5,FALSE)</f>
        <v>No</v>
      </c>
      <c r="F1634" s="26" t="str">
        <f>VLOOKUP($A1634,'Medical Examinations'!$A:$J,6,FALSE)</f>
        <v>No</v>
      </c>
      <c r="G1634" s="26">
        <f>VLOOKUP($A1634,'Medical Examinations'!$A:$J,7,FALSE)</f>
        <v>0</v>
      </c>
      <c r="H1634" s="26" t="str">
        <f>VLOOKUP($A1634,'Medical Examinations'!$A:$J,8,FALSE)</f>
        <v>No</v>
      </c>
      <c r="I1634" s="26" t="str">
        <f>VLOOKUP($A1634,'Medical Examinations'!$A:$J,9,FALSE)</f>
        <v>Obesity</v>
      </c>
      <c r="J1634" s="26" t="str">
        <f>VLOOKUP($A1634,'Medical Examinations'!$A:$J,10,FALSE)</f>
        <v>Normal</v>
      </c>
      <c r="K1634">
        <f>VLOOKUP($A1634,'Hospitalisation Details'!$A:$K,6,FALSE)</f>
        <v>6061.8</v>
      </c>
      <c r="L1634" t="str">
        <f>VLOOKUP($A1634,'Hospitalisation Details'!$A:$K,7,FALSE)</f>
        <v>tier - 2</v>
      </c>
      <c r="M1634" t="str">
        <f>VLOOKUP($A1634,'Hospitalisation Details'!$A:$K,8,FALSE)</f>
        <v>tier - 3</v>
      </c>
      <c r="N1634" t="str">
        <f>VLOOKUP($A1634,'Hospitalisation Details'!$A:$K,9,FALSE)</f>
        <v>R1012</v>
      </c>
      <c r="O1634">
        <f>VLOOKUP($A1634,'Hospitalisation Details'!$A:$K,10,FALSE)</f>
        <v>35274</v>
      </c>
      <c r="P1634">
        <f>VLOOKUP($A1634,'Hospitalisation Details'!$A:$K,11,FALSE)</f>
        <v>26</v>
      </c>
      <c r="Q1634" t="str">
        <f>VLOOKUP($A1634,'Customer Names'!$A:$E,4,FALSE)</f>
        <v xml:space="preserve"> Christina</v>
      </c>
    </row>
    <row r="1635" spans="1:17" x14ac:dyDescent="0.25">
      <c r="A1635" s="23" t="s">
        <v>737</v>
      </c>
      <c r="B1635" s="48">
        <f>VLOOKUP($A1635,'Medical Examinations'!$A:$J,2,FALSE)</f>
        <v>29.4</v>
      </c>
      <c r="C1635" s="48">
        <f>VLOOKUP($A1635,'Medical Examinations'!$A:$J,3,FALSE)</f>
        <v>4.26</v>
      </c>
      <c r="D1635" s="23" t="str">
        <f>VLOOKUP($A1635,'Medical Examinations'!$A:$J,4,FALSE)</f>
        <v>No</v>
      </c>
      <c r="E1635" s="23" t="str">
        <f>VLOOKUP($A1635,'Medical Examinations'!$A:$J,5,FALSE)</f>
        <v>No</v>
      </c>
      <c r="F1635" s="23" t="str">
        <f>VLOOKUP($A1635,'Medical Examinations'!$A:$J,6,FALSE)</f>
        <v>No</v>
      </c>
      <c r="G1635" s="23">
        <f>VLOOKUP($A1635,'Medical Examinations'!$A:$J,7,FALSE)</f>
        <v>0</v>
      </c>
      <c r="H1635" s="23" t="str">
        <f>VLOOKUP($A1635,'Medical Examinations'!$A:$J,8,FALSE)</f>
        <v>No</v>
      </c>
      <c r="I1635" s="23" t="str">
        <f>VLOOKUP($A1635,'Medical Examinations'!$A:$J,9,FALSE)</f>
        <v>Overweight</v>
      </c>
      <c r="J1635" s="23" t="str">
        <f>VLOOKUP($A1635,'Medical Examinations'!$A:$J,10,FALSE)</f>
        <v>Normal</v>
      </c>
      <c r="K1635">
        <f>VLOOKUP($A1635,'Hospitalisation Details'!$A:$K,6,FALSE)</f>
        <v>6059.17</v>
      </c>
      <c r="L1635" t="str">
        <f>VLOOKUP($A1635,'Hospitalisation Details'!$A:$K,7,FALSE)</f>
        <v>tier - 2</v>
      </c>
      <c r="M1635" t="str">
        <f>VLOOKUP($A1635,'Hospitalisation Details'!$A:$K,8,FALSE)</f>
        <v>tier - 1</v>
      </c>
      <c r="N1635" t="str">
        <f>VLOOKUP($A1635,'Hospitalisation Details'!$A:$K,9,FALSE)</f>
        <v>R1011</v>
      </c>
      <c r="O1635">
        <f>VLOOKUP($A1635,'Hospitalisation Details'!$A:$K,10,FALSE)</f>
        <v>32736</v>
      </c>
      <c r="P1635">
        <f>VLOOKUP($A1635,'Hospitalisation Details'!$A:$K,11,FALSE)</f>
        <v>33</v>
      </c>
      <c r="Q1635" t="str">
        <f>VLOOKUP($A1635,'Customer Names'!$A:$E,4,FALSE)</f>
        <v xml:space="preserve"> Alexander G</v>
      </c>
    </row>
    <row r="1636" spans="1:17" x14ac:dyDescent="0.25">
      <c r="A1636" s="26" t="s">
        <v>736</v>
      </c>
      <c r="B1636" s="47">
        <f>VLOOKUP($A1636,'Medical Examinations'!$A:$J,2,FALSE)</f>
        <v>21.31</v>
      </c>
      <c r="C1636" s="47">
        <f>VLOOKUP($A1636,'Medical Examinations'!$A:$J,3,FALSE)</f>
        <v>4.17</v>
      </c>
      <c r="D1636" s="26" t="str">
        <f>VLOOKUP($A1636,'Medical Examinations'!$A:$J,4,FALSE)</f>
        <v>No</v>
      </c>
      <c r="E1636" s="26" t="str">
        <f>VLOOKUP($A1636,'Medical Examinations'!$A:$J,5,FALSE)</f>
        <v>No</v>
      </c>
      <c r="F1636" s="26" t="str">
        <f>VLOOKUP($A1636,'Medical Examinations'!$A:$J,6,FALSE)</f>
        <v>No</v>
      </c>
      <c r="G1636" s="26">
        <f>VLOOKUP($A1636,'Medical Examinations'!$A:$J,7,FALSE)</f>
        <v>0</v>
      </c>
      <c r="H1636" s="26" t="str">
        <f>VLOOKUP($A1636,'Medical Examinations'!$A:$J,8,FALSE)</f>
        <v>No</v>
      </c>
      <c r="I1636" s="26" t="str">
        <f>VLOOKUP($A1636,'Medical Examinations'!$A:$J,9,FALSE)</f>
        <v>Normal Weight</v>
      </c>
      <c r="J1636" s="26" t="str">
        <f>VLOOKUP($A1636,'Medical Examinations'!$A:$J,10,FALSE)</f>
        <v>Normal</v>
      </c>
      <c r="K1636">
        <f>VLOOKUP($A1636,'Hospitalisation Details'!$A:$K,6,FALSE)</f>
        <v>5993.62</v>
      </c>
      <c r="L1636" t="str">
        <f>VLOOKUP($A1636,'Hospitalisation Details'!$A:$K,7,FALSE)</f>
        <v>tier - 2</v>
      </c>
      <c r="M1636" t="str">
        <f>VLOOKUP($A1636,'Hospitalisation Details'!$A:$K,8,FALSE)</f>
        <v>tier - 3</v>
      </c>
      <c r="N1636" t="str">
        <f>VLOOKUP($A1636,'Hospitalisation Details'!$A:$K,9,FALSE)</f>
        <v>R1013</v>
      </c>
      <c r="O1636">
        <f>VLOOKUP($A1636,'Hospitalisation Details'!$A:$K,10,FALSE)</f>
        <v>29441</v>
      </c>
      <c r="P1636">
        <f>VLOOKUP($A1636,'Hospitalisation Details'!$A:$K,11,FALSE)</f>
        <v>42</v>
      </c>
      <c r="Q1636" t="str">
        <f>VLOOKUP($A1636,'Customer Names'!$A:$E,4,FALSE)</f>
        <v xml:space="preserve"> Meaghan</v>
      </c>
    </row>
    <row r="1637" spans="1:17" x14ac:dyDescent="0.25">
      <c r="A1637" s="23" t="s">
        <v>735</v>
      </c>
      <c r="B1637" s="48">
        <f>VLOOKUP($A1637,'Medical Examinations'!$A:$J,2,FALSE)</f>
        <v>19.559999999999999</v>
      </c>
      <c r="C1637" s="48">
        <f>VLOOKUP($A1637,'Medical Examinations'!$A:$J,3,FALSE)</f>
        <v>11.96</v>
      </c>
      <c r="D1637" s="23" t="str">
        <f>VLOOKUP($A1637,'Medical Examinations'!$A:$J,4,FALSE)</f>
        <v>No</v>
      </c>
      <c r="E1637" s="23" t="str">
        <f>VLOOKUP($A1637,'Medical Examinations'!$A:$J,5,FALSE)</f>
        <v>No</v>
      </c>
      <c r="F1637" s="23" t="str">
        <f>VLOOKUP($A1637,'Medical Examinations'!$A:$J,6,FALSE)</f>
        <v>No</v>
      </c>
      <c r="G1637" s="23">
        <f>VLOOKUP($A1637,'Medical Examinations'!$A:$J,7,FALSE)</f>
        <v>0</v>
      </c>
      <c r="H1637" s="23" t="str">
        <f>VLOOKUP($A1637,'Medical Examinations'!$A:$J,8,FALSE)</f>
        <v>No</v>
      </c>
      <c r="I1637" s="23" t="str">
        <f>VLOOKUP($A1637,'Medical Examinations'!$A:$J,9,FALSE)</f>
        <v>Normal Weight</v>
      </c>
      <c r="J1637" s="23" t="str">
        <f>VLOOKUP($A1637,'Medical Examinations'!$A:$J,10,FALSE)</f>
        <v>Diabetes</v>
      </c>
      <c r="K1637">
        <f>VLOOKUP($A1637,'Hospitalisation Details'!$A:$K,6,FALSE)</f>
        <v>5990.17</v>
      </c>
      <c r="L1637" t="str">
        <f>VLOOKUP($A1637,'Hospitalisation Details'!$A:$K,7,FALSE)</f>
        <v>tier - 2</v>
      </c>
      <c r="M1637" t="str">
        <f>VLOOKUP($A1637,'Hospitalisation Details'!$A:$K,8,FALSE)</f>
        <v>tier - 2</v>
      </c>
      <c r="N1637" t="str">
        <f>VLOOKUP($A1637,'Hospitalisation Details'!$A:$K,9,FALSE)</f>
        <v>R1013</v>
      </c>
      <c r="O1637">
        <f>VLOOKUP($A1637,'Hospitalisation Details'!$A:$K,10,FALSE)</f>
        <v>27258</v>
      </c>
      <c r="P1637">
        <f>VLOOKUP($A1637,'Hospitalisation Details'!$A:$K,11,FALSE)</f>
        <v>48</v>
      </c>
      <c r="Q1637" t="str">
        <f>VLOOKUP($A1637,'Customer Names'!$A:$E,4,FALSE)</f>
        <v xml:space="preserve"> Kristin</v>
      </c>
    </row>
    <row r="1638" spans="1:17" x14ac:dyDescent="0.25">
      <c r="A1638" s="26" t="s">
        <v>734</v>
      </c>
      <c r="B1638" s="47">
        <f>VLOOKUP($A1638,'Medical Examinations'!$A:$J,2,FALSE)</f>
        <v>37.335000000000001</v>
      </c>
      <c r="C1638" s="47">
        <f>VLOOKUP($A1638,'Medical Examinations'!$A:$J,3,FALSE)</f>
        <v>6.26</v>
      </c>
      <c r="D1638" s="26" t="str">
        <f>VLOOKUP($A1638,'Medical Examinations'!$A:$J,4,FALSE)</f>
        <v>yes</v>
      </c>
      <c r="E1638" s="26" t="str">
        <f>VLOOKUP($A1638,'Medical Examinations'!$A:$J,5,FALSE)</f>
        <v>No</v>
      </c>
      <c r="F1638" s="26" t="str">
        <f>VLOOKUP($A1638,'Medical Examinations'!$A:$J,6,FALSE)</f>
        <v>No</v>
      </c>
      <c r="G1638" s="26">
        <f>VLOOKUP($A1638,'Medical Examinations'!$A:$J,7,FALSE)</f>
        <v>1</v>
      </c>
      <c r="H1638" s="26" t="str">
        <f>VLOOKUP($A1638,'Medical Examinations'!$A:$J,8,FALSE)</f>
        <v>No</v>
      </c>
      <c r="I1638" s="26" t="str">
        <f>VLOOKUP($A1638,'Medical Examinations'!$A:$J,9,FALSE)</f>
        <v>Obesity</v>
      </c>
      <c r="J1638" s="26" t="str">
        <f>VLOOKUP($A1638,'Medical Examinations'!$A:$J,10,FALSE)</f>
        <v>Prediabetes</v>
      </c>
      <c r="K1638">
        <f>VLOOKUP($A1638,'Hospitalisation Details'!$A:$K,6,FALSE)</f>
        <v>5989.52</v>
      </c>
      <c r="L1638" t="str">
        <f>VLOOKUP($A1638,'Hospitalisation Details'!$A:$K,7,FALSE)</f>
        <v>tier - 2</v>
      </c>
      <c r="M1638" t="str">
        <f>VLOOKUP($A1638,'Hospitalisation Details'!$A:$K,8,FALSE)</f>
        <v>tier - 1</v>
      </c>
      <c r="N1638" t="str">
        <f>VLOOKUP($A1638,'Hospitalisation Details'!$A:$K,9,FALSE)</f>
        <v>R1012</v>
      </c>
      <c r="O1638">
        <f>VLOOKUP($A1638,'Hospitalisation Details'!$A:$K,10,FALSE)</f>
        <v>32304</v>
      </c>
      <c r="P1638">
        <f>VLOOKUP($A1638,'Hospitalisation Details'!$A:$K,11,FALSE)</f>
        <v>34</v>
      </c>
      <c r="Q1638" t="str">
        <f>VLOOKUP($A1638,'Customer Names'!$A:$E,4,FALSE)</f>
        <v xml:space="preserve"> Andrea K.</v>
      </c>
    </row>
    <row r="1639" spans="1:17" x14ac:dyDescent="0.25">
      <c r="A1639" s="23" t="s">
        <v>733</v>
      </c>
      <c r="B1639" s="48">
        <f>VLOOKUP($A1639,'Medical Examinations'!$A:$J,2,FALSE)</f>
        <v>19.53</v>
      </c>
      <c r="C1639" s="48">
        <f>VLOOKUP($A1639,'Medical Examinations'!$A:$J,3,FALSE)</f>
        <v>11.68</v>
      </c>
      <c r="D1639" s="23" t="str">
        <f>VLOOKUP($A1639,'Medical Examinations'!$A:$J,4,FALSE)</f>
        <v>No</v>
      </c>
      <c r="E1639" s="23" t="str">
        <f>VLOOKUP($A1639,'Medical Examinations'!$A:$J,5,FALSE)</f>
        <v>No</v>
      </c>
      <c r="F1639" s="23" t="str">
        <f>VLOOKUP($A1639,'Medical Examinations'!$A:$J,6,FALSE)</f>
        <v>No</v>
      </c>
      <c r="G1639" s="23">
        <f>VLOOKUP($A1639,'Medical Examinations'!$A:$J,7,FALSE)</f>
        <v>0</v>
      </c>
      <c r="H1639" s="23" t="str">
        <f>VLOOKUP($A1639,'Medical Examinations'!$A:$J,8,FALSE)</f>
        <v>No</v>
      </c>
      <c r="I1639" s="23" t="str">
        <f>VLOOKUP($A1639,'Medical Examinations'!$A:$J,9,FALSE)</f>
        <v>Normal Weight</v>
      </c>
      <c r="J1639" s="23" t="str">
        <f>VLOOKUP($A1639,'Medical Examinations'!$A:$J,10,FALSE)</f>
        <v>Diabetes</v>
      </c>
      <c r="K1639">
        <f>VLOOKUP($A1639,'Hospitalisation Details'!$A:$K,6,FALSE)</f>
        <v>5979.99</v>
      </c>
      <c r="L1639" t="str">
        <f>VLOOKUP($A1639,'Hospitalisation Details'!$A:$K,7,FALSE)</f>
        <v>tier - 2</v>
      </c>
      <c r="M1639" t="str">
        <f>VLOOKUP($A1639,'Hospitalisation Details'!$A:$K,8,FALSE)</f>
        <v>tier - 3</v>
      </c>
      <c r="N1639" t="str">
        <f>VLOOKUP($A1639,'Hospitalisation Details'!$A:$K,9,FALSE)</f>
        <v>R1013</v>
      </c>
      <c r="O1639">
        <f>VLOOKUP($A1639,'Hospitalisation Details'!$A:$K,10,FALSE)</f>
        <v>27313</v>
      </c>
      <c r="P1639">
        <f>VLOOKUP($A1639,'Hospitalisation Details'!$A:$K,11,FALSE)</f>
        <v>48</v>
      </c>
      <c r="Q1639" t="str">
        <f>VLOOKUP($A1639,'Customer Names'!$A:$E,4,FALSE)</f>
        <v xml:space="preserve"> Kris</v>
      </c>
    </row>
    <row r="1640" spans="1:17" x14ac:dyDescent="0.25">
      <c r="A1640" s="26" t="s">
        <v>732</v>
      </c>
      <c r="B1640" s="47">
        <f>VLOOKUP($A1640,'Medical Examinations'!$A:$J,2,FALSE)</f>
        <v>34.1</v>
      </c>
      <c r="C1640" s="47">
        <f>VLOOKUP($A1640,'Medical Examinations'!$A:$J,3,FALSE)</f>
        <v>5.16</v>
      </c>
      <c r="D1640" s="26" t="str">
        <f>VLOOKUP($A1640,'Medical Examinations'!$A:$J,4,FALSE)</f>
        <v>No</v>
      </c>
      <c r="E1640" s="26" t="str">
        <f>VLOOKUP($A1640,'Medical Examinations'!$A:$J,5,FALSE)</f>
        <v>No</v>
      </c>
      <c r="F1640" s="26" t="str">
        <f>VLOOKUP($A1640,'Medical Examinations'!$A:$J,6,FALSE)</f>
        <v>No</v>
      </c>
      <c r="G1640" s="26">
        <f>VLOOKUP($A1640,'Medical Examinations'!$A:$J,7,FALSE)</f>
        <v>0</v>
      </c>
      <c r="H1640" s="26" t="str">
        <f>VLOOKUP($A1640,'Medical Examinations'!$A:$J,8,FALSE)</f>
        <v>No</v>
      </c>
      <c r="I1640" s="26" t="str">
        <f>VLOOKUP($A1640,'Medical Examinations'!$A:$J,9,FALSE)</f>
        <v>Obesity</v>
      </c>
      <c r="J1640" s="26" t="str">
        <f>VLOOKUP($A1640,'Medical Examinations'!$A:$J,10,FALSE)</f>
        <v>Normal</v>
      </c>
      <c r="K1640">
        <f>VLOOKUP($A1640,'Hospitalisation Details'!$A:$K,6,FALSE)</f>
        <v>5979.73</v>
      </c>
      <c r="L1640" t="str">
        <f>VLOOKUP($A1640,'Hospitalisation Details'!$A:$K,7,FALSE)</f>
        <v>tier - 2</v>
      </c>
      <c r="M1640" t="str">
        <f>VLOOKUP($A1640,'Hospitalisation Details'!$A:$K,8,FALSE)</f>
        <v>tier - 2</v>
      </c>
      <c r="N1640" t="str">
        <f>VLOOKUP($A1640,'Hospitalisation Details'!$A:$K,9,FALSE)</f>
        <v>R1011</v>
      </c>
      <c r="O1640">
        <f>VLOOKUP($A1640,'Hospitalisation Details'!$A:$K,10,FALSE)</f>
        <v>29504</v>
      </c>
      <c r="P1640">
        <f>VLOOKUP($A1640,'Hospitalisation Details'!$A:$K,11,FALSE)</f>
        <v>42</v>
      </c>
      <c r="Q1640" t="str">
        <f>VLOOKUP($A1640,'Customer Names'!$A:$E,4,FALSE)</f>
        <v xml:space="preserve"> Alden W</v>
      </c>
    </row>
    <row r="1641" spans="1:17" x14ac:dyDescent="0.25">
      <c r="A1641" s="23" t="s">
        <v>731</v>
      </c>
      <c r="B1641" s="48">
        <f>VLOOKUP($A1641,'Medical Examinations'!$A:$J,2,FALSE)</f>
        <v>16.5</v>
      </c>
      <c r="C1641" s="48">
        <f>VLOOKUP($A1641,'Medical Examinations'!$A:$J,3,FALSE)</f>
        <v>6.9</v>
      </c>
      <c r="D1641" s="23" t="str">
        <f>VLOOKUP($A1641,'Medical Examinations'!$A:$J,4,FALSE)</f>
        <v>yes</v>
      </c>
      <c r="E1641" s="23" t="str">
        <f>VLOOKUP($A1641,'Medical Examinations'!$A:$J,5,FALSE)</f>
        <v>No</v>
      </c>
      <c r="F1641" s="23" t="str">
        <f>VLOOKUP($A1641,'Medical Examinations'!$A:$J,6,FALSE)</f>
        <v>No</v>
      </c>
      <c r="G1641" s="23">
        <f>VLOOKUP($A1641,'Medical Examinations'!$A:$J,7,FALSE)</f>
        <v>2</v>
      </c>
      <c r="H1641" s="23" t="str">
        <f>VLOOKUP($A1641,'Medical Examinations'!$A:$J,8,FALSE)</f>
        <v>No</v>
      </c>
      <c r="I1641" s="23" t="str">
        <f>VLOOKUP($A1641,'Medical Examinations'!$A:$J,9,FALSE)</f>
        <v>Underweight</v>
      </c>
      <c r="J1641" s="23" t="str">
        <f>VLOOKUP($A1641,'Medical Examinations'!$A:$J,10,FALSE)</f>
        <v>Diabetes</v>
      </c>
      <c r="K1641">
        <f>VLOOKUP($A1641,'Hospitalisation Details'!$A:$K,6,FALSE)</f>
        <v>5979.66</v>
      </c>
      <c r="L1641" t="str">
        <f>VLOOKUP($A1641,'Hospitalisation Details'!$A:$K,7,FALSE)</f>
        <v>tier - 2</v>
      </c>
      <c r="M1641" t="str">
        <f>VLOOKUP($A1641,'Hospitalisation Details'!$A:$K,8,FALSE)</f>
        <v>tier - 3</v>
      </c>
      <c r="N1641" t="str">
        <f>VLOOKUP($A1641,'Hospitalisation Details'!$A:$K,9,FALSE)</f>
        <v>R1013</v>
      </c>
      <c r="O1641">
        <f>VLOOKUP($A1641,'Hospitalisation Details'!$A:$K,10,FALSE)</f>
        <v>25744</v>
      </c>
      <c r="P1641">
        <f>VLOOKUP($A1641,'Hospitalisation Details'!$A:$K,11,FALSE)</f>
        <v>52</v>
      </c>
      <c r="Q1641" t="str">
        <f>VLOOKUP($A1641,'Customer Names'!$A:$E,4,FALSE)</f>
        <v xml:space="preserve"> Suzanne M</v>
      </c>
    </row>
    <row r="1642" spans="1:17" x14ac:dyDescent="0.25">
      <c r="A1642" s="26" t="s">
        <v>730</v>
      </c>
      <c r="B1642" s="47">
        <f>VLOOKUP($A1642,'Medical Examinations'!$A:$J,2,FALSE)</f>
        <v>30.69</v>
      </c>
      <c r="C1642" s="47">
        <f>VLOOKUP($A1642,'Medical Examinations'!$A:$J,3,FALSE)</f>
        <v>4.83</v>
      </c>
      <c r="D1642" s="26" t="str">
        <f>VLOOKUP($A1642,'Medical Examinations'!$A:$J,4,FALSE)</f>
        <v>No</v>
      </c>
      <c r="E1642" s="26" t="str">
        <f>VLOOKUP($A1642,'Medical Examinations'!$A:$J,5,FALSE)</f>
        <v>No</v>
      </c>
      <c r="F1642" s="26" t="str">
        <f>VLOOKUP($A1642,'Medical Examinations'!$A:$J,6,FALSE)</f>
        <v>No</v>
      </c>
      <c r="G1642" s="26">
        <f>VLOOKUP($A1642,'Medical Examinations'!$A:$J,7,FALSE)</f>
        <v>1</v>
      </c>
      <c r="H1642" s="26" t="str">
        <f>VLOOKUP($A1642,'Medical Examinations'!$A:$J,8,FALSE)</f>
        <v>No</v>
      </c>
      <c r="I1642" s="26" t="str">
        <f>VLOOKUP($A1642,'Medical Examinations'!$A:$J,9,FALSE)</f>
        <v>Obesity</v>
      </c>
      <c r="J1642" s="26" t="str">
        <f>VLOOKUP($A1642,'Medical Examinations'!$A:$J,10,FALSE)</f>
        <v>Normal</v>
      </c>
      <c r="K1642">
        <f>VLOOKUP($A1642,'Hospitalisation Details'!$A:$K,6,FALSE)</f>
        <v>5976.83</v>
      </c>
      <c r="L1642" t="str">
        <f>VLOOKUP($A1642,'Hospitalisation Details'!$A:$K,7,FALSE)</f>
        <v>tier - 2</v>
      </c>
      <c r="M1642" t="str">
        <f>VLOOKUP($A1642,'Hospitalisation Details'!$A:$K,8,FALSE)</f>
        <v>tier - 2</v>
      </c>
      <c r="N1642" t="str">
        <f>VLOOKUP($A1642,'Hospitalisation Details'!$A:$K,9,FALSE)</f>
        <v>R1013</v>
      </c>
      <c r="O1642">
        <f>VLOOKUP($A1642,'Hospitalisation Details'!$A:$K,10,FALSE)</f>
        <v>30997</v>
      </c>
      <c r="P1642">
        <f>VLOOKUP($A1642,'Hospitalisation Details'!$A:$K,11,FALSE)</f>
        <v>38</v>
      </c>
      <c r="Q1642" t="str">
        <f>VLOOKUP($A1642,'Customer Names'!$A:$E,4,FALSE)</f>
        <v xml:space="preserve"> Heidi Z.</v>
      </c>
    </row>
    <row r="1643" spans="1:17" x14ac:dyDescent="0.25">
      <c r="A1643" s="23" t="s">
        <v>729</v>
      </c>
      <c r="B1643" s="48">
        <f>VLOOKUP($A1643,'Medical Examinations'!$A:$J,2,FALSE)</f>
        <v>28.93</v>
      </c>
      <c r="C1643" s="48">
        <f>VLOOKUP($A1643,'Medical Examinations'!$A:$J,3,FALSE)</f>
        <v>4.87</v>
      </c>
      <c r="D1643" s="23" t="str">
        <f>VLOOKUP($A1643,'Medical Examinations'!$A:$J,4,FALSE)</f>
        <v>No</v>
      </c>
      <c r="E1643" s="23" t="str">
        <f>VLOOKUP($A1643,'Medical Examinations'!$A:$J,5,FALSE)</f>
        <v>No</v>
      </c>
      <c r="F1643" s="23" t="str">
        <f>VLOOKUP($A1643,'Medical Examinations'!$A:$J,6,FALSE)</f>
        <v>No</v>
      </c>
      <c r="G1643" s="23">
        <f>VLOOKUP($A1643,'Medical Examinations'!$A:$J,7,FALSE)</f>
        <v>1</v>
      </c>
      <c r="H1643" s="23" t="str">
        <f>VLOOKUP($A1643,'Medical Examinations'!$A:$J,8,FALSE)</f>
        <v>No</v>
      </c>
      <c r="I1643" s="23" t="str">
        <f>VLOOKUP($A1643,'Medical Examinations'!$A:$J,9,FALSE)</f>
        <v>Overweight</v>
      </c>
      <c r="J1643" s="23" t="str">
        <f>VLOOKUP($A1643,'Medical Examinations'!$A:$J,10,FALSE)</f>
        <v>Normal</v>
      </c>
      <c r="K1643">
        <f>VLOOKUP($A1643,'Hospitalisation Details'!$A:$K,6,FALSE)</f>
        <v>5974.38</v>
      </c>
      <c r="L1643" t="str">
        <f>VLOOKUP($A1643,'Hospitalisation Details'!$A:$K,7,FALSE)</f>
        <v>tier - 2</v>
      </c>
      <c r="M1643" t="str">
        <f>VLOOKUP($A1643,'Hospitalisation Details'!$A:$K,8,FALSE)</f>
        <v>tier - 3</v>
      </c>
      <c r="N1643" t="str">
        <f>VLOOKUP($A1643,'Hospitalisation Details'!$A:$K,9,FALSE)</f>
        <v>R1013</v>
      </c>
      <c r="O1643">
        <f>VLOOKUP($A1643,'Hospitalisation Details'!$A:$K,10,FALSE)</f>
        <v>30944</v>
      </c>
      <c r="P1643">
        <f>VLOOKUP($A1643,'Hospitalisation Details'!$A:$K,11,FALSE)</f>
        <v>38</v>
      </c>
      <c r="Q1643" t="str">
        <f>VLOOKUP($A1643,'Customer Names'!$A:$E,4,FALSE)</f>
        <v xml:space="preserve"> Carolyn</v>
      </c>
    </row>
    <row r="1644" spans="1:17" x14ac:dyDescent="0.25">
      <c r="A1644" s="26" t="s">
        <v>728</v>
      </c>
      <c r="B1644" s="47">
        <f>VLOOKUP($A1644,'Medical Examinations'!$A:$J,2,FALSE)</f>
        <v>38.9</v>
      </c>
      <c r="C1644" s="47">
        <f>VLOOKUP($A1644,'Medical Examinations'!$A:$J,3,FALSE)</f>
        <v>4.28</v>
      </c>
      <c r="D1644" s="26" t="str">
        <f>VLOOKUP($A1644,'Medical Examinations'!$A:$J,4,FALSE)</f>
        <v>No</v>
      </c>
      <c r="E1644" s="26" t="str">
        <f>VLOOKUP($A1644,'Medical Examinations'!$A:$J,5,FALSE)</f>
        <v>No</v>
      </c>
      <c r="F1644" s="26" t="str">
        <f>VLOOKUP($A1644,'Medical Examinations'!$A:$J,6,FALSE)</f>
        <v>No</v>
      </c>
      <c r="G1644" s="26">
        <f>VLOOKUP($A1644,'Medical Examinations'!$A:$J,7,FALSE)</f>
        <v>0</v>
      </c>
      <c r="H1644" s="26" t="str">
        <f>VLOOKUP($A1644,'Medical Examinations'!$A:$J,8,FALSE)</f>
        <v>No</v>
      </c>
      <c r="I1644" s="26" t="str">
        <f>VLOOKUP($A1644,'Medical Examinations'!$A:$J,9,FALSE)</f>
        <v>Obesity</v>
      </c>
      <c r="J1644" s="26" t="str">
        <f>VLOOKUP($A1644,'Medical Examinations'!$A:$J,10,FALSE)</f>
        <v>Normal</v>
      </c>
      <c r="K1644">
        <f>VLOOKUP($A1644,'Hospitalisation Details'!$A:$K,6,FALSE)</f>
        <v>5972.38</v>
      </c>
      <c r="L1644" t="str">
        <f>VLOOKUP($A1644,'Hospitalisation Details'!$A:$K,7,FALSE)</f>
        <v>tier - 2</v>
      </c>
      <c r="M1644" t="str">
        <f>VLOOKUP($A1644,'Hospitalisation Details'!$A:$K,8,FALSE)</f>
        <v>tier - 2</v>
      </c>
      <c r="N1644" t="str">
        <f>VLOOKUP($A1644,'Hospitalisation Details'!$A:$K,9,FALSE)</f>
        <v>R1011</v>
      </c>
      <c r="O1644">
        <f>VLOOKUP($A1644,'Hospitalisation Details'!$A:$K,10,FALSE)</f>
        <v>32711</v>
      </c>
      <c r="P1644">
        <f>VLOOKUP($A1644,'Hospitalisation Details'!$A:$K,11,FALSE)</f>
        <v>33</v>
      </c>
      <c r="Q1644" t="str">
        <f>VLOOKUP($A1644,'Customer Names'!$A:$E,4,FALSE)</f>
        <v xml:space="preserve"> Sabine</v>
      </c>
    </row>
    <row r="1645" spans="1:17" x14ac:dyDescent="0.25">
      <c r="A1645" s="23" t="s">
        <v>727</v>
      </c>
      <c r="B1645" s="48">
        <f>VLOOKUP($A1645,'Medical Examinations'!$A:$J,2,FALSE)</f>
        <v>26.9</v>
      </c>
      <c r="C1645" s="48">
        <f>VLOOKUP($A1645,'Medical Examinations'!$A:$J,3,FALSE)</f>
        <v>4.07</v>
      </c>
      <c r="D1645" s="23" t="str">
        <f>VLOOKUP($A1645,'Medical Examinations'!$A:$J,4,FALSE)</f>
        <v>No</v>
      </c>
      <c r="E1645" s="23" t="str">
        <f>VLOOKUP($A1645,'Medical Examinations'!$A:$J,5,FALSE)</f>
        <v>No</v>
      </c>
      <c r="F1645" s="23" t="str">
        <f>VLOOKUP($A1645,'Medical Examinations'!$A:$J,6,FALSE)</f>
        <v>No</v>
      </c>
      <c r="G1645" s="23">
        <f>VLOOKUP($A1645,'Medical Examinations'!$A:$J,7,FALSE)</f>
        <v>0</v>
      </c>
      <c r="H1645" s="23" t="str">
        <f>VLOOKUP($A1645,'Medical Examinations'!$A:$J,8,FALSE)</f>
        <v>No</v>
      </c>
      <c r="I1645" s="23" t="str">
        <f>VLOOKUP($A1645,'Medical Examinations'!$A:$J,9,FALSE)</f>
        <v>Overweight</v>
      </c>
      <c r="J1645" s="23" t="str">
        <f>VLOOKUP($A1645,'Medical Examinations'!$A:$J,10,FALSE)</f>
        <v>Normal</v>
      </c>
      <c r="K1645">
        <f>VLOOKUP($A1645,'Hospitalisation Details'!$A:$K,6,FALSE)</f>
        <v>5969.72</v>
      </c>
      <c r="L1645" t="str">
        <f>VLOOKUP($A1645,'Hospitalisation Details'!$A:$K,7,FALSE)</f>
        <v>tier - 3</v>
      </c>
      <c r="M1645" t="str">
        <f>VLOOKUP($A1645,'Hospitalisation Details'!$A:$K,8,FALSE)</f>
        <v>tier - 3</v>
      </c>
      <c r="N1645" t="str">
        <f>VLOOKUP($A1645,'Hospitalisation Details'!$A:$K,9,FALSE)</f>
        <v>R1011</v>
      </c>
      <c r="O1645">
        <f>VLOOKUP($A1645,'Hospitalisation Details'!$A:$K,10,FALSE)</f>
        <v>29423</v>
      </c>
      <c r="P1645">
        <f>VLOOKUP($A1645,'Hospitalisation Details'!$A:$K,11,FALSE)</f>
        <v>42</v>
      </c>
      <c r="Q1645" t="str">
        <f>VLOOKUP($A1645,'Customer Names'!$A:$E,4,FALSE)</f>
        <v xml:space="preserve"> Bobby</v>
      </c>
    </row>
    <row r="1646" spans="1:17" x14ac:dyDescent="0.25">
      <c r="A1646" s="26" t="s">
        <v>726</v>
      </c>
      <c r="B1646" s="47">
        <f>VLOOKUP($A1646,'Medical Examinations'!$A:$J,2,FALSE)</f>
        <v>24.86</v>
      </c>
      <c r="C1646" s="47">
        <f>VLOOKUP($A1646,'Medical Examinations'!$A:$J,3,FALSE)</f>
        <v>6.23</v>
      </c>
      <c r="D1646" s="26" t="str">
        <f>VLOOKUP($A1646,'Medical Examinations'!$A:$J,4,FALSE)</f>
        <v>No</v>
      </c>
      <c r="E1646" s="26" t="str">
        <f>VLOOKUP($A1646,'Medical Examinations'!$A:$J,5,FALSE)</f>
        <v>No</v>
      </c>
      <c r="F1646" s="26" t="str">
        <f>VLOOKUP($A1646,'Medical Examinations'!$A:$J,6,FALSE)</f>
        <v>No</v>
      </c>
      <c r="G1646" s="26">
        <f>VLOOKUP($A1646,'Medical Examinations'!$A:$J,7,FALSE)</f>
        <v>0</v>
      </c>
      <c r="H1646" s="26" t="str">
        <f>VLOOKUP($A1646,'Medical Examinations'!$A:$J,8,FALSE)</f>
        <v>No</v>
      </c>
      <c r="I1646" s="26" t="str">
        <f>VLOOKUP($A1646,'Medical Examinations'!$A:$J,9,FALSE)</f>
        <v>Normal Weight</v>
      </c>
      <c r="J1646" s="26" t="str">
        <f>VLOOKUP($A1646,'Medical Examinations'!$A:$J,10,FALSE)</f>
        <v>Prediabetes</v>
      </c>
      <c r="K1646">
        <f>VLOOKUP($A1646,'Hospitalisation Details'!$A:$K,6,FALSE)</f>
        <v>5966.89</v>
      </c>
      <c r="L1646" t="str">
        <f>VLOOKUP($A1646,'Hospitalisation Details'!$A:$K,7,FALSE)</f>
        <v>tier - 2</v>
      </c>
      <c r="M1646" t="str">
        <f>VLOOKUP($A1646,'Hospitalisation Details'!$A:$K,8,FALSE)</f>
        <v>tier - 3</v>
      </c>
      <c r="N1646" t="str">
        <f>VLOOKUP($A1646,'Hospitalisation Details'!$A:$K,9,FALSE)</f>
        <v>R1013</v>
      </c>
      <c r="O1646">
        <f>VLOOKUP($A1646,'Hospitalisation Details'!$A:$K,10,FALSE)</f>
        <v>29438</v>
      </c>
      <c r="P1646">
        <f>VLOOKUP($A1646,'Hospitalisation Details'!$A:$K,11,FALSE)</f>
        <v>42</v>
      </c>
      <c r="Q1646" t="str">
        <f>VLOOKUP($A1646,'Customer Names'!$A:$E,4,FALSE)</f>
        <v xml:space="preserve"> Fan</v>
      </c>
    </row>
    <row r="1647" spans="1:17" x14ac:dyDescent="0.25">
      <c r="A1647" s="23" t="s">
        <v>725</v>
      </c>
      <c r="B1647" s="48">
        <f>VLOOKUP($A1647,'Medical Examinations'!$A:$J,2,FALSE)</f>
        <v>39.14</v>
      </c>
      <c r="C1647" s="48">
        <f>VLOOKUP($A1647,'Medical Examinations'!$A:$J,3,FALSE)</f>
        <v>6.24</v>
      </c>
      <c r="D1647" s="23" t="str">
        <f>VLOOKUP($A1647,'Medical Examinations'!$A:$J,4,FALSE)</f>
        <v>No</v>
      </c>
      <c r="E1647" s="23" t="str">
        <f>VLOOKUP($A1647,'Medical Examinations'!$A:$J,5,FALSE)</f>
        <v>yes</v>
      </c>
      <c r="F1647" s="23" t="str">
        <f>VLOOKUP($A1647,'Medical Examinations'!$A:$J,6,FALSE)</f>
        <v>No</v>
      </c>
      <c r="G1647" s="23">
        <f>VLOOKUP($A1647,'Medical Examinations'!$A:$J,7,FALSE)</f>
        <v>1</v>
      </c>
      <c r="H1647" s="23" t="str">
        <f>VLOOKUP($A1647,'Medical Examinations'!$A:$J,8,FALSE)</f>
        <v>No</v>
      </c>
      <c r="I1647" s="23" t="str">
        <f>VLOOKUP($A1647,'Medical Examinations'!$A:$J,9,FALSE)</f>
        <v>Obesity</v>
      </c>
      <c r="J1647" s="23" t="str">
        <f>VLOOKUP($A1647,'Medical Examinations'!$A:$J,10,FALSE)</f>
        <v>Prediabetes</v>
      </c>
      <c r="K1647">
        <f>VLOOKUP($A1647,'Hospitalisation Details'!$A:$K,6,FALSE)</f>
        <v>5960.91</v>
      </c>
      <c r="L1647" t="str">
        <f>VLOOKUP($A1647,'Hospitalisation Details'!$A:$K,7,FALSE)</f>
        <v>tier - 2</v>
      </c>
      <c r="M1647" t="str">
        <f>VLOOKUP($A1647,'Hospitalisation Details'!$A:$K,8,FALSE)</f>
        <v>tier - 1</v>
      </c>
      <c r="N1647" t="str">
        <f>VLOOKUP($A1647,'Hospitalisation Details'!$A:$K,9,FALSE)</f>
        <v>R1026</v>
      </c>
      <c r="O1647">
        <f>VLOOKUP($A1647,'Hospitalisation Details'!$A:$K,10,FALSE)</f>
        <v>38183</v>
      </c>
      <c r="P1647">
        <f>VLOOKUP($A1647,'Hospitalisation Details'!$A:$K,11,FALSE)</f>
        <v>18</v>
      </c>
      <c r="Q1647" t="str">
        <f>VLOOKUP($A1647,'Customer Names'!$A:$E,4,FALSE)</f>
        <v xml:space="preserve"> Rachel M</v>
      </c>
    </row>
    <row r="1648" spans="1:17" x14ac:dyDescent="0.25">
      <c r="A1648" s="26" t="s">
        <v>724</v>
      </c>
      <c r="B1648" s="47">
        <f>VLOOKUP($A1648,'Medical Examinations'!$A:$J,2,FALSE)</f>
        <v>39.799999999999997</v>
      </c>
      <c r="C1648" s="47">
        <f>VLOOKUP($A1648,'Medical Examinations'!$A:$J,3,FALSE)</f>
        <v>6.17</v>
      </c>
      <c r="D1648" s="26" t="str">
        <f>VLOOKUP($A1648,'Medical Examinations'!$A:$J,4,FALSE)</f>
        <v>No</v>
      </c>
      <c r="E1648" s="26" t="str">
        <f>VLOOKUP($A1648,'Medical Examinations'!$A:$J,5,FALSE)</f>
        <v>No</v>
      </c>
      <c r="F1648" s="26" t="str">
        <f>VLOOKUP($A1648,'Medical Examinations'!$A:$J,6,FALSE)</f>
        <v>Yes</v>
      </c>
      <c r="G1648" s="26">
        <f>VLOOKUP($A1648,'Medical Examinations'!$A:$J,7,FALSE)</f>
        <v>1</v>
      </c>
      <c r="H1648" s="26" t="str">
        <f>VLOOKUP($A1648,'Medical Examinations'!$A:$J,8,FALSE)</f>
        <v>No</v>
      </c>
      <c r="I1648" s="26" t="str">
        <f>VLOOKUP($A1648,'Medical Examinations'!$A:$J,9,FALSE)</f>
        <v>Obesity</v>
      </c>
      <c r="J1648" s="26" t="str">
        <f>VLOOKUP($A1648,'Medical Examinations'!$A:$J,10,FALSE)</f>
        <v>Prediabetes</v>
      </c>
      <c r="K1648">
        <f>VLOOKUP($A1648,'Hospitalisation Details'!$A:$K,6,FALSE)</f>
        <v>5957.35</v>
      </c>
      <c r="L1648" t="str">
        <f>VLOOKUP($A1648,'Hospitalisation Details'!$A:$K,7,FALSE)</f>
        <v>tier - 2</v>
      </c>
      <c r="M1648" t="str">
        <f>VLOOKUP($A1648,'Hospitalisation Details'!$A:$K,8,FALSE)</f>
        <v>tier - 2</v>
      </c>
      <c r="N1648" t="str">
        <f>VLOOKUP($A1648,'Hospitalisation Details'!$A:$K,9,FALSE)</f>
        <v>R1012</v>
      </c>
      <c r="O1648">
        <f>VLOOKUP($A1648,'Hospitalisation Details'!$A:$K,10,FALSE)</f>
        <v>37846</v>
      </c>
      <c r="P1648">
        <f>VLOOKUP($A1648,'Hospitalisation Details'!$A:$K,11,FALSE)</f>
        <v>19</v>
      </c>
      <c r="Q1648" t="str">
        <f>VLOOKUP($A1648,'Customer Names'!$A:$E,4,FALSE)</f>
        <v xml:space="preserve"> Greg</v>
      </c>
    </row>
    <row r="1649" spans="1:17" x14ac:dyDescent="0.25">
      <c r="A1649" s="23" t="s">
        <v>723</v>
      </c>
      <c r="B1649" s="48">
        <f>VLOOKUP($A1649,'Medical Examinations'!$A:$J,2,FALSE)</f>
        <v>34.32</v>
      </c>
      <c r="C1649" s="48">
        <f>VLOOKUP($A1649,'Medical Examinations'!$A:$J,3,FALSE)</f>
        <v>5.16</v>
      </c>
      <c r="D1649" s="23" t="str">
        <f>VLOOKUP($A1649,'Medical Examinations'!$A:$J,4,FALSE)</f>
        <v>No</v>
      </c>
      <c r="E1649" s="23" t="str">
        <f>VLOOKUP($A1649,'Medical Examinations'!$A:$J,5,FALSE)</f>
        <v>No</v>
      </c>
      <c r="F1649" s="23" t="str">
        <f>VLOOKUP($A1649,'Medical Examinations'!$A:$J,6,FALSE)</f>
        <v>No</v>
      </c>
      <c r="G1649" s="23">
        <f>VLOOKUP($A1649,'Medical Examinations'!$A:$J,7,FALSE)</f>
        <v>1</v>
      </c>
      <c r="H1649" s="23" t="str">
        <f>VLOOKUP($A1649,'Medical Examinations'!$A:$J,8,FALSE)</f>
        <v>No</v>
      </c>
      <c r="I1649" s="23" t="str">
        <f>VLOOKUP($A1649,'Medical Examinations'!$A:$J,9,FALSE)</f>
        <v>Obesity</v>
      </c>
      <c r="J1649" s="23" t="str">
        <f>VLOOKUP($A1649,'Medical Examinations'!$A:$J,10,FALSE)</f>
        <v>Normal</v>
      </c>
      <c r="K1649">
        <f>VLOOKUP($A1649,'Hospitalisation Details'!$A:$K,6,FALSE)</f>
        <v>5934.38</v>
      </c>
      <c r="L1649" t="str">
        <f>VLOOKUP($A1649,'Hospitalisation Details'!$A:$K,7,FALSE)</f>
        <v>tier - 3</v>
      </c>
      <c r="M1649" t="str">
        <f>VLOOKUP($A1649,'Hospitalisation Details'!$A:$K,8,FALSE)</f>
        <v>tier - 2</v>
      </c>
      <c r="N1649" t="str">
        <f>VLOOKUP($A1649,'Hospitalisation Details'!$A:$K,9,FALSE)</f>
        <v>R1013</v>
      </c>
      <c r="O1649">
        <f>VLOOKUP($A1649,'Hospitalisation Details'!$A:$K,10,FALSE)</f>
        <v>31972</v>
      </c>
      <c r="P1649">
        <f>VLOOKUP($A1649,'Hospitalisation Details'!$A:$K,11,FALSE)</f>
        <v>35</v>
      </c>
      <c r="Q1649" t="str">
        <f>VLOOKUP($A1649,'Customer Names'!$A:$E,4,FALSE)</f>
        <v xml:space="preserve"> Dan</v>
      </c>
    </row>
    <row r="1650" spans="1:17" x14ac:dyDescent="0.25">
      <c r="A1650" s="26" t="s">
        <v>722</v>
      </c>
      <c r="B1650" s="47">
        <f>VLOOKUP($A1650,'Medical Examinations'!$A:$J,2,FALSE)</f>
        <v>32.51</v>
      </c>
      <c r="C1650" s="47">
        <f>VLOOKUP($A1650,'Medical Examinations'!$A:$J,3,FALSE)</f>
        <v>4.3</v>
      </c>
      <c r="D1650" s="26" t="str">
        <f>VLOOKUP($A1650,'Medical Examinations'!$A:$J,4,FALSE)</f>
        <v>No</v>
      </c>
      <c r="E1650" s="26" t="str">
        <f>VLOOKUP($A1650,'Medical Examinations'!$A:$J,5,FALSE)</f>
        <v>No</v>
      </c>
      <c r="F1650" s="26" t="str">
        <f>VLOOKUP($A1650,'Medical Examinations'!$A:$J,6,FALSE)</f>
        <v>No</v>
      </c>
      <c r="G1650" s="26">
        <f>VLOOKUP($A1650,'Medical Examinations'!$A:$J,7,FALSE)</f>
        <v>0</v>
      </c>
      <c r="H1650" s="26" t="str">
        <f>VLOOKUP($A1650,'Medical Examinations'!$A:$J,8,FALSE)</f>
        <v>No</v>
      </c>
      <c r="I1650" s="26" t="str">
        <f>VLOOKUP($A1650,'Medical Examinations'!$A:$J,9,FALSE)</f>
        <v>Obesity</v>
      </c>
      <c r="J1650" s="26" t="str">
        <f>VLOOKUP($A1650,'Medical Examinations'!$A:$J,10,FALSE)</f>
        <v>Normal</v>
      </c>
      <c r="K1650">
        <f>VLOOKUP($A1650,'Hospitalisation Details'!$A:$K,6,FALSE)</f>
        <v>5927.65</v>
      </c>
      <c r="L1650" t="str">
        <f>VLOOKUP($A1650,'Hospitalisation Details'!$A:$K,7,FALSE)</f>
        <v>tier - 2</v>
      </c>
      <c r="M1650" t="str">
        <f>VLOOKUP($A1650,'Hospitalisation Details'!$A:$K,8,FALSE)</f>
        <v>tier - 1</v>
      </c>
      <c r="N1650" t="str">
        <f>VLOOKUP($A1650,'Hospitalisation Details'!$A:$K,9,FALSE)</f>
        <v>R1012</v>
      </c>
      <c r="O1650">
        <f>VLOOKUP($A1650,'Hospitalisation Details'!$A:$K,10,FALSE)</f>
        <v>34545</v>
      </c>
      <c r="P1650">
        <f>VLOOKUP($A1650,'Hospitalisation Details'!$A:$K,11,FALSE)</f>
        <v>28</v>
      </c>
      <c r="Q1650" t="str">
        <f>VLOOKUP($A1650,'Customer Names'!$A:$E,4,FALSE)</f>
        <v xml:space="preserve"> Jennifer A</v>
      </c>
    </row>
    <row r="1651" spans="1:17" x14ac:dyDescent="0.25">
      <c r="A1651" s="23" t="s">
        <v>721</v>
      </c>
      <c r="B1651" s="48">
        <f>VLOOKUP($A1651,'Medical Examinations'!$A:$J,2,FALSE)</f>
        <v>30.71</v>
      </c>
      <c r="C1651" s="48">
        <f>VLOOKUP($A1651,'Medical Examinations'!$A:$J,3,FALSE)</f>
        <v>6.14</v>
      </c>
      <c r="D1651" s="23" t="str">
        <f>VLOOKUP($A1651,'Medical Examinations'!$A:$J,4,FALSE)</f>
        <v>No</v>
      </c>
      <c r="E1651" s="23" t="str">
        <f>VLOOKUP($A1651,'Medical Examinations'!$A:$J,5,FALSE)</f>
        <v>No</v>
      </c>
      <c r="F1651" s="23" t="str">
        <f>VLOOKUP($A1651,'Medical Examinations'!$A:$J,6,FALSE)</f>
        <v>Yes</v>
      </c>
      <c r="G1651" s="23">
        <f>VLOOKUP($A1651,'Medical Examinations'!$A:$J,7,FALSE)</f>
        <v>1</v>
      </c>
      <c r="H1651" s="23" t="str">
        <f>VLOOKUP($A1651,'Medical Examinations'!$A:$J,8,FALSE)</f>
        <v>No</v>
      </c>
      <c r="I1651" s="23" t="str">
        <f>VLOOKUP($A1651,'Medical Examinations'!$A:$J,9,FALSE)</f>
        <v>Obesity</v>
      </c>
      <c r="J1651" s="23" t="str">
        <f>VLOOKUP($A1651,'Medical Examinations'!$A:$J,10,FALSE)</f>
        <v>Prediabetes</v>
      </c>
      <c r="K1651">
        <f>VLOOKUP($A1651,'Hospitalisation Details'!$A:$K,6,FALSE)</f>
        <v>5926.93</v>
      </c>
      <c r="L1651" t="str">
        <f>VLOOKUP($A1651,'Hospitalisation Details'!$A:$K,7,FALSE)</f>
        <v>tier - 2</v>
      </c>
      <c r="M1651" t="str">
        <f>VLOOKUP($A1651,'Hospitalisation Details'!$A:$K,8,FALSE)</f>
        <v>tier - 2</v>
      </c>
      <c r="N1651" t="str">
        <f>VLOOKUP($A1651,'Hospitalisation Details'!$A:$K,9,FALSE)</f>
        <v>R1025</v>
      </c>
      <c r="O1651">
        <f>VLOOKUP($A1651,'Hospitalisation Details'!$A:$K,10,FALSE)</f>
        <v>34194</v>
      </c>
      <c r="P1651">
        <f>VLOOKUP($A1651,'Hospitalisation Details'!$A:$K,11,FALSE)</f>
        <v>29</v>
      </c>
      <c r="Q1651" t="str">
        <f>VLOOKUP($A1651,'Customer Names'!$A:$E,4,FALSE)</f>
        <v xml:space="preserve"> Jessica</v>
      </c>
    </row>
    <row r="1652" spans="1:17" x14ac:dyDescent="0.25">
      <c r="A1652" s="26" t="s">
        <v>720</v>
      </c>
      <c r="B1652" s="47">
        <f>VLOOKUP($A1652,'Medical Examinations'!$A:$J,2,FALSE)</f>
        <v>28.9</v>
      </c>
      <c r="C1652" s="47">
        <f>VLOOKUP($A1652,'Medical Examinations'!$A:$J,3,FALSE)</f>
        <v>5.36</v>
      </c>
      <c r="D1652" s="26" t="str">
        <f>VLOOKUP($A1652,'Medical Examinations'!$A:$J,4,FALSE)</f>
        <v>No</v>
      </c>
      <c r="E1652" s="26" t="str">
        <f>VLOOKUP($A1652,'Medical Examinations'!$A:$J,5,FALSE)</f>
        <v>No</v>
      </c>
      <c r="F1652" s="26" t="str">
        <f>VLOOKUP($A1652,'Medical Examinations'!$A:$J,6,FALSE)</f>
        <v>No</v>
      </c>
      <c r="G1652" s="26">
        <f>VLOOKUP($A1652,'Medical Examinations'!$A:$J,7,FALSE)</f>
        <v>1</v>
      </c>
      <c r="H1652" s="26" t="str">
        <f>VLOOKUP($A1652,'Medical Examinations'!$A:$J,8,FALSE)</f>
        <v>No</v>
      </c>
      <c r="I1652" s="26" t="str">
        <f>VLOOKUP($A1652,'Medical Examinations'!$A:$J,9,FALSE)</f>
        <v>Overweight</v>
      </c>
      <c r="J1652" s="26" t="str">
        <f>VLOOKUP($A1652,'Medical Examinations'!$A:$J,10,FALSE)</f>
        <v>Normal</v>
      </c>
      <c r="K1652">
        <f>VLOOKUP($A1652,'Hospitalisation Details'!$A:$K,6,FALSE)</f>
        <v>5926.85</v>
      </c>
      <c r="L1652" t="str">
        <f>VLOOKUP($A1652,'Hospitalisation Details'!$A:$K,7,FALSE)</f>
        <v>tier - 3</v>
      </c>
      <c r="M1652" t="str">
        <f>VLOOKUP($A1652,'Hospitalisation Details'!$A:$K,8,FALSE)</f>
        <v>tier - 3</v>
      </c>
      <c r="N1652" t="str">
        <f>VLOOKUP($A1652,'Hospitalisation Details'!$A:$K,9,FALSE)</f>
        <v>R1011</v>
      </c>
      <c r="O1652">
        <f>VLOOKUP($A1652,'Hospitalisation Details'!$A:$K,10,FALSE)</f>
        <v>31987</v>
      </c>
      <c r="P1652">
        <f>VLOOKUP($A1652,'Hospitalisation Details'!$A:$K,11,FALSE)</f>
        <v>35</v>
      </c>
      <c r="Q1652" t="str">
        <f>VLOOKUP($A1652,'Customer Names'!$A:$E,4,FALSE)</f>
        <v xml:space="preserve"> Chaiwat</v>
      </c>
    </row>
    <row r="1653" spans="1:17" x14ac:dyDescent="0.25">
      <c r="A1653" s="23" t="s">
        <v>719</v>
      </c>
      <c r="B1653" s="48">
        <f>VLOOKUP($A1653,'Medical Examinations'!$A:$J,2,FALSE)</f>
        <v>36.19</v>
      </c>
      <c r="C1653" s="48">
        <f>VLOOKUP($A1653,'Medical Examinations'!$A:$J,3,FALSE)</f>
        <v>4.3</v>
      </c>
      <c r="D1653" s="23" t="str">
        <f>VLOOKUP($A1653,'Medical Examinations'!$A:$J,4,FALSE)</f>
        <v>No</v>
      </c>
      <c r="E1653" s="23" t="str">
        <f>VLOOKUP($A1653,'Medical Examinations'!$A:$J,5,FALSE)</f>
        <v>No</v>
      </c>
      <c r="F1653" s="23" t="str">
        <f>VLOOKUP($A1653,'Medical Examinations'!$A:$J,6,FALSE)</f>
        <v>No</v>
      </c>
      <c r="G1653" s="23">
        <f>VLOOKUP($A1653,'Medical Examinations'!$A:$J,7,FALSE)</f>
        <v>0</v>
      </c>
      <c r="H1653" s="23" t="str">
        <f>VLOOKUP($A1653,'Medical Examinations'!$A:$J,8,FALSE)</f>
        <v>No</v>
      </c>
      <c r="I1653" s="23" t="str">
        <f>VLOOKUP($A1653,'Medical Examinations'!$A:$J,9,FALSE)</f>
        <v>Obesity</v>
      </c>
      <c r="J1653" s="23" t="str">
        <f>VLOOKUP($A1653,'Medical Examinations'!$A:$J,10,FALSE)</f>
        <v>Normal</v>
      </c>
      <c r="K1653">
        <f>VLOOKUP($A1653,'Hospitalisation Details'!$A:$K,6,FALSE)</f>
        <v>5920.1</v>
      </c>
      <c r="L1653" t="str">
        <f>VLOOKUP($A1653,'Hospitalisation Details'!$A:$K,7,FALSE)</f>
        <v>tier - 2</v>
      </c>
      <c r="M1653" t="str">
        <f>VLOOKUP($A1653,'Hospitalisation Details'!$A:$K,8,FALSE)</f>
        <v>tier - 1</v>
      </c>
      <c r="N1653" t="str">
        <f>VLOOKUP($A1653,'Hospitalisation Details'!$A:$K,9,FALSE)</f>
        <v>R1013</v>
      </c>
      <c r="O1653">
        <f>VLOOKUP($A1653,'Hospitalisation Details'!$A:$K,10,FALSE)</f>
        <v>30306</v>
      </c>
      <c r="P1653">
        <f>VLOOKUP($A1653,'Hospitalisation Details'!$A:$K,11,FALSE)</f>
        <v>40</v>
      </c>
      <c r="Q1653" t="str">
        <f>VLOOKUP($A1653,'Customer Names'!$A:$E,4,FALSE)</f>
        <v xml:space="preserve"> Kerri</v>
      </c>
    </row>
    <row r="1654" spans="1:17" x14ac:dyDescent="0.25">
      <c r="A1654" s="26" t="s">
        <v>718</v>
      </c>
      <c r="B1654" s="47">
        <f>VLOOKUP($A1654,'Medical Examinations'!$A:$J,2,FALSE)</f>
        <v>29.6</v>
      </c>
      <c r="C1654" s="47">
        <f>VLOOKUP($A1654,'Medical Examinations'!$A:$J,3,FALSE)</f>
        <v>4.09</v>
      </c>
      <c r="D1654" s="26" t="str">
        <f>VLOOKUP($A1654,'Medical Examinations'!$A:$J,4,FALSE)</f>
        <v>No</v>
      </c>
      <c r="E1654" s="26" t="str">
        <f>VLOOKUP($A1654,'Medical Examinations'!$A:$J,5,FALSE)</f>
        <v>No</v>
      </c>
      <c r="F1654" s="26" t="str">
        <f>VLOOKUP($A1654,'Medical Examinations'!$A:$J,6,FALSE)</f>
        <v>No</v>
      </c>
      <c r="G1654" s="26">
        <f>VLOOKUP($A1654,'Medical Examinations'!$A:$J,7,FALSE)</f>
        <v>0</v>
      </c>
      <c r="H1654" s="26" t="str">
        <f>VLOOKUP($A1654,'Medical Examinations'!$A:$J,8,FALSE)</f>
        <v>No</v>
      </c>
      <c r="I1654" s="26" t="str">
        <f>VLOOKUP($A1654,'Medical Examinations'!$A:$J,9,FALSE)</f>
        <v>Overweight</v>
      </c>
      <c r="J1654" s="26" t="str">
        <f>VLOOKUP($A1654,'Medical Examinations'!$A:$J,10,FALSE)</f>
        <v>Normal</v>
      </c>
      <c r="K1654">
        <f>VLOOKUP($A1654,'Hospitalisation Details'!$A:$K,6,FALSE)</f>
        <v>5910.94</v>
      </c>
      <c r="L1654" t="str">
        <f>VLOOKUP($A1654,'Hospitalisation Details'!$A:$K,7,FALSE)</f>
        <v>tier - 2</v>
      </c>
      <c r="M1654" t="str">
        <f>VLOOKUP($A1654,'Hospitalisation Details'!$A:$K,8,FALSE)</f>
        <v>tier - 1</v>
      </c>
      <c r="N1654" t="str">
        <f>VLOOKUP($A1654,'Hospitalisation Details'!$A:$K,9,FALSE)</f>
        <v>R1011</v>
      </c>
      <c r="O1654">
        <f>VLOOKUP($A1654,'Hospitalisation Details'!$A:$K,10,FALSE)</f>
        <v>30140</v>
      </c>
      <c r="P1654">
        <f>VLOOKUP($A1654,'Hospitalisation Details'!$A:$K,11,FALSE)</f>
        <v>40</v>
      </c>
      <c r="Q1654" t="str">
        <f>VLOOKUP($A1654,'Customer Names'!$A:$E,4,FALSE)</f>
        <v xml:space="preserve"> Lisa</v>
      </c>
    </row>
    <row r="1655" spans="1:17" x14ac:dyDescent="0.25">
      <c r="A1655" s="23" t="s">
        <v>717</v>
      </c>
      <c r="B1655" s="48">
        <f>VLOOKUP($A1655,'Medical Examinations'!$A:$J,2,FALSE)</f>
        <v>30.95</v>
      </c>
      <c r="C1655" s="48">
        <f>VLOOKUP($A1655,'Medical Examinations'!$A:$J,3,FALSE)</f>
        <v>6.27</v>
      </c>
      <c r="D1655" s="23" t="str">
        <f>VLOOKUP($A1655,'Medical Examinations'!$A:$J,4,FALSE)</f>
        <v>No</v>
      </c>
      <c r="E1655" s="23" t="str">
        <f>VLOOKUP($A1655,'Medical Examinations'!$A:$J,5,FALSE)</f>
        <v>No</v>
      </c>
      <c r="F1655" s="23" t="str">
        <f>VLOOKUP($A1655,'Medical Examinations'!$A:$J,6,FALSE)</f>
        <v>Yes</v>
      </c>
      <c r="G1655" s="23">
        <f>VLOOKUP($A1655,'Medical Examinations'!$A:$J,7,FALSE)</f>
        <v>1</v>
      </c>
      <c r="H1655" s="23" t="str">
        <f>VLOOKUP($A1655,'Medical Examinations'!$A:$J,8,FALSE)</f>
        <v>No</v>
      </c>
      <c r="I1655" s="23" t="str">
        <f>VLOOKUP($A1655,'Medical Examinations'!$A:$J,9,FALSE)</f>
        <v>Obesity</v>
      </c>
      <c r="J1655" s="23" t="str">
        <f>VLOOKUP($A1655,'Medical Examinations'!$A:$J,10,FALSE)</f>
        <v>Prediabetes</v>
      </c>
      <c r="K1655">
        <f>VLOOKUP($A1655,'Hospitalisation Details'!$A:$K,6,FALSE)</f>
        <v>5877.02</v>
      </c>
      <c r="L1655" t="str">
        <f>VLOOKUP($A1655,'Hospitalisation Details'!$A:$K,7,FALSE)</f>
        <v>tier - 2</v>
      </c>
      <c r="M1655" t="str">
        <f>VLOOKUP($A1655,'Hospitalisation Details'!$A:$K,8,FALSE)</f>
        <v>tier - 2</v>
      </c>
      <c r="N1655" t="str">
        <f>VLOOKUP($A1655,'Hospitalisation Details'!$A:$K,9,FALSE)</f>
        <v>R1021</v>
      </c>
      <c r="O1655">
        <f>VLOOKUP($A1655,'Hospitalisation Details'!$A:$K,10,FALSE)</f>
        <v>34261</v>
      </c>
      <c r="P1655">
        <f>VLOOKUP($A1655,'Hospitalisation Details'!$A:$K,11,FALSE)</f>
        <v>29</v>
      </c>
      <c r="Q1655" t="str">
        <f>VLOOKUP($A1655,'Customer Names'!$A:$E,4,FALSE)</f>
        <v xml:space="preserve"> Nicholas G</v>
      </c>
    </row>
    <row r="1656" spans="1:17" x14ac:dyDescent="0.25">
      <c r="A1656" s="26" t="s">
        <v>716</v>
      </c>
      <c r="B1656" s="47">
        <f>VLOOKUP($A1656,'Medical Examinations'!$A:$J,2,FALSE)</f>
        <v>19.95</v>
      </c>
      <c r="C1656" s="47">
        <f>VLOOKUP($A1656,'Medical Examinations'!$A:$J,3,FALSE)</f>
        <v>5.39</v>
      </c>
      <c r="D1656" s="26" t="str">
        <f>VLOOKUP($A1656,'Medical Examinations'!$A:$J,4,FALSE)</f>
        <v>No</v>
      </c>
      <c r="E1656" s="26" t="str">
        <f>VLOOKUP($A1656,'Medical Examinations'!$A:$J,5,FALSE)</f>
        <v>No</v>
      </c>
      <c r="F1656" s="26" t="str">
        <f>VLOOKUP($A1656,'Medical Examinations'!$A:$J,6,FALSE)</f>
        <v>No</v>
      </c>
      <c r="G1656" s="26">
        <f>VLOOKUP($A1656,'Medical Examinations'!$A:$J,7,FALSE)</f>
        <v>1</v>
      </c>
      <c r="H1656" s="26" t="str">
        <f>VLOOKUP($A1656,'Medical Examinations'!$A:$J,8,FALSE)</f>
        <v>No</v>
      </c>
      <c r="I1656" s="26" t="str">
        <f>VLOOKUP($A1656,'Medical Examinations'!$A:$J,9,FALSE)</f>
        <v>Normal Weight</v>
      </c>
      <c r="J1656" s="26" t="str">
        <f>VLOOKUP($A1656,'Medical Examinations'!$A:$J,10,FALSE)</f>
        <v>Normal</v>
      </c>
      <c r="K1656">
        <f>VLOOKUP($A1656,'Hospitalisation Details'!$A:$K,6,FALSE)</f>
        <v>5855.9</v>
      </c>
      <c r="L1656" t="str">
        <f>VLOOKUP($A1656,'Hospitalisation Details'!$A:$K,7,FALSE)</f>
        <v>tier - 2</v>
      </c>
      <c r="M1656" t="str">
        <f>VLOOKUP($A1656,'Hospitalisation Details'!$A:$K,8,FALSE)</f>
        <v>tier - 3</v>
      </c>
      <c r="N1656" t="str">
        <f>VLOOKUP($A1656,'Hospitalisation Details'!$A:$K,9,FALSE)</f>
        <v>R1012</v>
      </c>
      <c r="O1656">
        <f>VLOOKUP($A1656,'Hospitalisation Details'!$A:$K,10,FALSE)</f>
        <v>31008</v>
      </c>
      <c r="P1656">
        <f>VLOOKUP($A1656,'Hospitalisation Details'!$A:$K,11,FALSE)</f>
        <v>38</v>
      </c>
      <c r="Q1656" t="str">
        <f>VLOOKUP($A1656,'Customer Names'!$A:$E,4,FALSE)</f>
        <v xml:space="preserve"> Vasilis S</v>
      </c>
    </row>
    <row r="1657" spans="1:17" x14ac:dyDescent="0.25">
      <c r="A1657" s="23" t="s">
        <v>715</v>
      </c>
      <c r="B1657" s="48">
        <f>VLOOKUP($A1657,'Medical Examinations'!$A:$J,2,FALSE)</f>
        <v>23.65</v>
      </c>
      <c r="C1657" s="48">
        <f>VLOOKUP($A1657,'Medical Examinations'!$A:$J,3,FALSE)</f>
        <v>5.75</v>
      </c>
      <c r="D1657" s="23" t="str">
        <f>VLOOKUP($A1657,'Medical Examinations'!$A:$J,4,FALSE)</f>
        <v>yes</v>
      </c>
      <c r="E1657" s="23" t="str">
        <f>VLOOKUP($A1657,'Medical Examinations'!$A:$J,5,FALSE)</f>
        <v>No</v>
      </c>
      <c r="F1657" s="23" t="str">
        <f>VLOOKUP($A1657,'Medical Examinations'!$A:$J,6,FALSE)</f>
        <v>No</v>
      </c>
      <c r="G1657" s="23">
        <f>VLOOKUP($A1657,'Medical Examinations'!$A:$J,7,FALSE)</f>
        <v>0</v>
      </c>
      <c r="H1657" s="23" t="str">
        <f>VLOOKUP($A1657,'Medical Examinations'!$A:$J,8,FALSE)</f>
        <v>No</v>
      </c>
      <c r="I1657" s="23" t="str">
        <f>VLOOKUP($A1657,'Medical Examinations'!$A:$J,9,FALSE)</f>
        <v>Normal Weight</v>
      </c>
      <c r="J1657" s="23" t="str">
        <f>VLOOKUP($A1657,'Medical Examinations'!$A:$J,10,FALSE)</f>
        <v>Prediabetes</v>
      </c>
      <c r="K1657">
        <f>VLOOKUP($A1657,'Hospitalisation Details'!$A:$K,6,FALSE)</f>
        <v>5847.24</v>
      </c>
      <c r="L1657" t="str">
        <f>VLOOKUP($A1657,'Hospitalisation Details'!$A:$K,7,FALSE)</f>
        <v>tier - 2</v>
      </c>
      <c r="M1657" t="str">
        <f>VLOOKUP($A1657,'Hospitalisation Details'!$A:$K,8,FALSE)</f>
        <v>tier - 1</v>
      </c>
      <c r="N1657" t="str">
        <f>VLOOKUP($A1657,'Hospitalisation Details'!$A:$K,9,FALSE)</f>
        <v>R1013</v>
      </c>
      <c r="O1657">
        <f>VLOOKUP($A1657,'Hospitalisation Details'!$A:$K,10,FALSE)</f>
        <v>31216</v>
      </c>
      <c r="P1657">
        <f>VLOOKUP($A1657,'Hospitalisation Details'!$A:$K,11,FALSE)</f>
        <v>37</v>
      </c>
      <c r="Q1657" t="str">
        <f>VLOOKUP($A1657,'Customer Names'!$A:$E,4,FALSE)</f>
        <v xml:space="preserve"> Michael P</v>
      </c>
    </row>
    <row r="1658" spans="1:17" x14ac:dyDescent="0.25">
      <c r="A1658" s="26" t="s">
        <v>714</v>
      </c>
      <c r="B1658" s="47">
        <f>VLOOKUP($A1658,'Medical Examinations'!$A:$J,2,FALSE)</f>
        <v>43.34</v>
      </c>
      <c r="C1658" s="47">
        <f>VLOOKUP($A1658,'Medical Examinations'!$A:$J,3,FALSE)</f>
        <v>4.91</v>
      </c>
      <c r="D1658" s="26" t="str">
        <f>VLOOKUP($A1658,'Medical Examinations'!$A:$J,4,FALSE)</f>
        <v>No</v>
      </c>
      <c r="E1658" s="26" t="str">
        <f>VLOOKUP($A1658,'Medical Examinations'!$A:$J,5,FALSE)</f>
        <v>No</v>
      </c>
      <c r="F1658" s="26" t="str">
        <f>VLOOKUP($A1658,'Medical Examinations'!$A:$J,6,FALSE)</f>
        <v>No</v>
      </c>
      <c r="G1658" s="26">
        <f>VLOOKUP($A1658,'Medical Examinations'!$A:$J,7,FALSE)</f>
        <v>1</v>
      </c>
      <c r="H1658" s="26" t="str">
        <f>VLOOKUP($A1658,'Medical Examinations'!$A:$J,8,FALSE)</f>
        <v>No</v>
      </c>
      <c r="I1658" s="26" t="str">
        <f>VLOOKUP($A1658,'Medical Examinations'!$A:$J,9,FALSE)</f>
        <v>Obesity</v>
      </c>
      <c r="J1658" s="26" t="str">
        <f>VLOOKUP($A1658,'Medical Examinations'!$A:$J,10,FALSE)</f>
        <v>Normal</v>
      </c>
      <c r="K1658">
        <f>VLOOKUP($A1658,'Hospitalisation Details'!$A:$K,6,FALSE)</f>
        <v>5846.92</v>
      </c>
      <c r="L1658" t="str">
        <f>VLOOKUP($A1658,'Hospitalisation Details'!$A:$K,7,FALSE)</f>
        <v>tier - 2</v>
      </c>
      <c r="M1658" t="str">
        <f>VLOOKUP($A1658,'Hospitalisation Details'!$A:$K,8,FALSE)</f>
        <v>tier - 2</v>
      </c>
      <c r="N1658" t="str">
        <f>VLOOKUP($A1658,'Hospitalisation Details'!$A:$K,9,FALSE)</f>
        <v>R1013</v>
      </c>
      <c r="O1658">
        <f>VLOOKUP($A1658,'Hospitalisation Details'!$A:$K,10,FALSE)</f>
        <v>32050</v>
      </c>
      <c r="P1658">
        <f>VLOOKUP($A1658,'Hospitalisation Details'!$A:$K,11,FALSE)</f>
        <v>35</v>
      </c>
      <c r="Q1658" t="str">
        <f>VLOOKUP($A1658,'Customer Names'!$A:$E,4,FALSE)</f>
        <v xml:space="preserve"> Colleen C.</v>
      </c>
    </row>
    <row r="1659" spans="1:17" x14ac:dyDescent="0.25">
      <c r="A1659" s="23" t="s">
        <v>713</v>
      </c>
      <c r="B1659" s="48">
        <f>VLOOKUP($A1659,'Medical Examinations'!$A:$J,2,FALSE)</f>
        <v>31.98</v>
      </c>
      <c r="C1659" s="48">
        <f>VLOOKUP($A1659,'Medical Examinations'!$A:$J,3,FALSE)</f>
        <v>4.46</v>
      </c>
      <c r="D1659" s="23" t="str">
        <f>VLOOKUP($A1659,'Medical Examinations'!$A:$J,4,FALSE)</f>
        <v>yes</v>
      </c>
      <c r="E1659" s="23" t="str">
        <f>VLOOKUP($A1659,'Medical Examinations'!$A:$J,5,FALSE)</f>
        <v>No</v>
      </c>
      <c r="F1659" s="23" t="str">
        <f>VLOOKUP($A1659,'Medical Examinations'!$A:$J,6,FALSE)</f>
        <v>No</v>
      </c>
      <c r="G1659" s="23">
        <f>VLOOKUP($A1659,'Medical Examinations'!$A:$J,7,FALSE)</f>
        <v>1</v>
      </c>
      <c r="H1659" s="23" t="str">
        <f>VLOOKUP($A1659,'Medical Examinations'!$A:$J,8,FALSE)</f>
        <v>No</v>
      </c>
      <c r="I1659" s="23" t="str">
        <f>VLOOKUP($A1659,'Medical Examinations'!$A:$J,9,FALSE)</f>
        <v>Obesity</v>
      </c>
      <c r="J1659" s="23" t="str">
        <f>VLOOKUP($A1659,'Medical Examinations'!$A:$J,10,FALSE)</f>
        <v>Normal</v>
      </c>
      <c r="K1659">
        <f>VLOOKUP($A1659,'Hospitalisation Details'!$A:$K,6,FALSE)</f>
        <v>5843.99</v>
      </c>
      <c r="L1659" t="str">
        <f>VLOOKUP($A1659,'Hospitalisation Details'!$A:$K,7,FALSE)</f>
        <v>tier - 2</v>
      </c>
      <c r="M1659" t="str">
        <f>VLOOKUP($A1659,'Hospitalisation Details'!$A:$K,8,FALSE)</f>
        <v>tier - 2</v>
      </c>
      <c r="N1659" t="str">
        <f>VLOOKUP($A1659,'Hospitalisation Details'!$A:$K,9,FALSE)</f>
        <v>R1025</v>
      </c>
      <c r="O1659">
        <f>VLOOKUP($A1659,'Hospitalisation Details'!$A:$K,10,FALSE)</f>
        <v>34931</v>
      </c>
      <c r="P1659">
        <f>VLOOKUP($A1659,'Hospitalisation Details'!$A:$K,11,FALSE)</f>
        <v>27</v>
      </c>
      <c r="Q1659" t="str">
        <f>VLOOKUP($A1659,'Customer Names'!$A:$E,4,FALSE)</f>
        <v xml:space="preserve"> Annika</v>
      </c>
    </row>
    <row r="1660" spans="1:17" x14ac:dyDescent="0.25">
      <c r="A1660" s="26" t="s">
        <v>712</v>
      </c>
      <c r="B1660" s="47">
        <f>VLOOKUP($A1660,'Medical Examinations'!$A:$J,2,FALSE)</f>
        <v>35.86</v>
      </c>
      <c r="C1660" s="47">
        <f>VLOOKUP($A1660,'Medical Examinations'!$A:$J,3,FALSE)</f>
        <v>6.22</v>
      </c>
      <c r="D1660" s="26" t="str">
        <f>VLOOKUP($A1660,'Medical Examinations'!$A:$J,4,FALSE)</f>
        <v>No</v>
      </c>
      <c r="E1660" s="26" t="str">
        <f>VLOOKUP($A1660,'Medical Examinations'!$A:$J,5,FALSE)</f>
        <v>No</v>
      </c>
      <c r="F1660" s="26" t="str">
        <f>VLOOKUP($A1660,'Medical Examinations'!$A:$J,6,FALSE)</f>
        <v>No</v>
      </c>
      <c r="G1660" s="26">
        <f>VLOOKUP($A1660,'Medical Examinations'!$A:$J,7,FALSE)</f>
        <v>1</v>
      </c>
      <c r="H1660" s="26" t="str">
        <f>VLOOKUP($A1660,'Medical Examinations'!$A:$J,8,FALSE)</f>
        <v>No</v>
      </c>
      <c r="I1660" s="26" t="str">
        <f>VLOOKUP($A1660,'Medical Examinations'!$A:$J,9,FALSE)</f>
        <v>Obesity</v>
      </c>
      <c r="J1660" s="26" t="str">
        <f>VLOOKUP($A1660,'Medical Examinations'!$A:$J,10,FALSE)</f>
        <v>Prediabetes</v>
      </c>
      <c r="K1660">
        <f>VLOOKUP($A1660,'Hospitalisation Details'!$A:$K,6,FALSE)</f>
        <v>5836.52</v>
      </c>
      <c r="L1660" t="str">
        <f>VLOOKUP($A1660,'Hospitalisation Details'!$A:$K,7,FALSE)</f>
        <v>tier - 2</v>
      </c>
      <c r="M1660" t="str">
        <f>VLOOKUP($A1660,'Hospitalisation Details'!$A:$K,8,FALSE)</f>
        <v>tier - 3</v>
      </c>
      <c r="N1660" t="str">
        <f>VLOOKUP($A1660,'Hospitalisation Details'!$A:$K,9,FALSE)</f>
        <v>R1013</v>
      </c>
      <c r="O1660">
        <f>VLOOKUP($A1660,'Hospitalisation Details'!$A:$K,10,FALSE)</f>
        <v>31985</v>
      </c>
      <c r="P1660">
        <f>VLOOKUP($A1660,'Hospitalisation Details'!$A:$K,11,FALSE)</f>
        <v>35</v>
      </c>
      <c r="Q1660" t="str">
        <f>VLOOKUP($A1660,'Customer Names'!$A:$E,4,FALSE)</f>
        <v xml:space="preserve"> Kelly</v>
      </c>
    </row>
    <row r="1661" spans="1:17" x14ac:dyDescent="0.25">
      <c r="A1661" s="23" t="s">
        <v>711</v>
      </c>
      <c r="B1661" s="48">
        <f>VLOOKUP($A1661,'Medical Examinations'!$A:$J,2,FALSE)</f>
        <v>15.2</v>
      </c>
      <c r="C1661" s="48">
        <f>VLOOKUP($A1661,'Medical Examinations'!$A:$J,3,FALSE)</f>
        <v>8.82</v>
      </c>
      <c r="D1661" s="23" t="str">
        <f>VLOOKUP($A1661,'Medical Examinations'!$A:$J,4,FALSE)</f>
        <v>No</v>
      </c>
      <c r="E1661" s="23" t="str">
        <f>VLOOKUP($A1661,'Medical Examinations'!$A:$J,5,FALSE)</f>
        <v>No</v>
      </c>
      <c r="F1661" s="23" t="str">
        <f>VLOOKUP($A1661,'Medical Examinations'!$A:$J,6,FALSE)</f>
        <v>No</v>
      </c>
      <c r="G1661" s="23">
        <f>VLOOKUP($A1661,'Medical Examinations'!$A:$J,7,FALSE)</f>
        <v>0</v>
      </c>
      <c r="H1661" s="23" t="str">
        <f>VLOOKUP($A1661,'Medical Examinations'!$A:$J,8,FALSE)</f>
        <v>No</v>
      </c>
      <c r="I1661" s="23" t="str">
        <f>VLOOKUP($A1661,'Medical Examinations'!$A:$J,9,FALSE)</f>
        <v>Underweight</v>
      </c>
      <c r="J1661" s="23" t="str">
        <f>VLOOKUP($A1661,'Medical Examinations'!$A:$J,10,FALSE)</f>
        <v>Diabetes</v>
      </c>
      <c r="K1661">
        <f>VLOOKUP($A1661,'Hospitalisation Details'!$A:$K,6,FALSE)</f>
        <v>5832.6</v>
      </c>
      <c r="L1661" t="str">
        <f>VLOOKUP($A1661,'Hospitalisation Details'!$A:$K,7,FALSE)</f>
        <v>tier - 2</v>
      </c>
      <c r="M1661" t="str">
        <f>VLOOKUP($A1661,'Hospitalisation Details'!$A:$K,8,FALSE)</f>
        <v>tier - 3</v>
      </c>
      <c r="N1661" t="str">
        <f>VLOOKUP($A1661,'Hospitalisation Details'!$A:$K,9,FALSE)</f>
        <v>R1012</v>
      </c>
      <c r="O1661">
        <f>VLOOKUP($A1661,'Hospitalisation Details'!$A:$K,10,FALSE)</f>
        <v>26203</v>
      </c>
      <c r="P1661">
        <f>VLOOKUP($A1661,'Hospitalisation Details'!$A:$K,11,FALSE)</f>
        <v>51</v>
      </c>
      <c r="Q1661" t="str">
        <f>VLOOKUP($A1661,'Customer Names'!$A:$E,4,FALSE)</f>
        <v xml:space="preserve"> Nicholas C.</v>
      </c>
    </row>
    <row r="1662" spans="1:17" x14ac:dyDescent="0.25">
      <c r="A1662" s="26" t="s">
        <v>710</v>
      </c>
      <c r="B1662" s="47">
        <f>VLOOKUP($A1662,'Medical Examinations'!$A:$J,2,FALSE)</f>
        <v>37.200000000000003</v>
      </c>
      <c r="C1662" s="47">
        <f>VLOOKUP($A1662,'Medical Examinations'!$A:$J,3,FALSE)</f>
        <v>10.14</v>
      </c>
      <c r="D1662" s="26" t="str">
        <f>VLOOKUP($A1662,'Medical Examinations'!$A:$J,4,FALSE)</f>
        <v>No</v>
      </c>
      <c r="E1662" s="26" t="str">
        <f>VLOOKUP($A1662,'Medical Examinations'!$A:$J,5,FALSE)</f>
        <v>No</v>
      </c>
      <c r="F1662" s="26" t="str">
        <f>VLOOKUP($A1662,'Medical Examinations'!$A:$J,6,FALSE)</f>
        <v>No</v>
      </c>
      <c r="G1662" s="26">
        <f>VLOOKUP($A1662,'Medical Examinations'!$A:$J,7,FALSE)</f>
        <v>0</v>
      </c>
      <c r="H1662" s="26" t="str">
        <f>VLOOKUP($A1662,'Medical Examinations'!$A:$J,8,FALSE)</f>
        <v>No</v>
      </c>
      <c r="I1662" s="26" t="str">
        <f>VLOOKUP($A1662,'Medical Examinations'!$A:$J,9,FALSE)</f>
        <v>Obesity</v>
      </c>
      <c r="J1662" s="26" t="str">
        <f>VLOOKUP($A1662,'Medical Examinations'!$A:$J,10,FALSE)</f>
        <v>Diabetes</v>
      </c>
      <c r="K1662">
        <f>VLOOKUP($A1662,'Hospitalisation Details'!$A:$K,6,FALSE)</f>
        <v>5816.58</v>
      </c>
      <c r="L1662" t="str">
        <f>VLOOKUP($A1662,'Hospitalisation Details'!$A:$K,7,FALSE)</f>
        <v>tier - 2</v>
      </c>
      <c r="M1662" t="str">
        <f>VLOOKUP($A1662,'Hospitalisation Details'!$A:$K,8,FALSE)</f>
        <v>tier - 2</v>
      </c>
      <c r="N1662" t="str">
        <f>VLOOKUP($A1662,'Hospitalisation Details'!$A:$K,9,FALSE)</f>
        <v>R1026</v>
      </c>
      <c r="O1662">
        <f>VLOOKUP($A1662,'Hospitalisation Details'!$A:$K,10,FALSE)</f>
        <v>37459</v>
      </c>
      <c r="P1662">
        <f>VLOOKUP($A1662,'Hospitalisation Details'!$A:$K,11,FALSE)</f>
        <v>20</v>
      </c>
      <c r="Q1662" t="str">
        <f>VLOOKUP($A1662,'Customer Names'!$A:$E,4,FALSE)</f>
        <v xml:space="preserve"> Kelly K</v>
      </c>
    </row>
    <row r="1663" spans="1:17" x14ac:dyDescent="0.25">
      <c r="A1663" s="23" t="s">
        <v>709</v>
      </c>
      <c r="B1663" s="48">
        <f>VLOOKUP($A1663,'Medical Examinations'!$A:$J,2,FALSE)</f>
        <v>17.91</v>
      </c>
      <c r="C1663" s="48">
        <f>VLOOKUP($A1663,'Medical Examinations'!$A:$J,3,FALSE)</f>
        <v>4.66</v>
      </c>
      <c r="D1663" s="23" t="str">
        <f>VLOOKUP($A1663,'Medical Examinations'!$A:$J,4,FALSE)</f>
        <v>No</v>
      </c>
      <c r="E1663" s="23" t="str">
        <f>VLOOKUP($A1663,'Medical Examinations'!$A:$J,5,FALSE)</f>
        <v>No</v>
      </c>
      <c r="F1663" s="23" t="str">
        <f>VLOOKUP($A1663,'Medical Examinations'!$A:$J,6,FALSE)</f>
        <v>No</v>
      </c>
      <c r="G1663" s="23">
        <f>VLOOKUP($A1663,'Medical Examinations'!$A:$J,7,FALSE)</f>
        <v>2</v>
      </c>
      <c r="H1663" s="23" t="str">
        <f>VLOOKUP($A1663,'Medical Examinations'!$A:$J,8,FALSE)</f>
        <v>No</v>
      </c>
      <c r="I1663" s="23" t="str">
        <f>VLOOKUP($A1663,'Medical Examinations'!$A:$J,9,FALSE)</f>
        <v>Underweight</v>
      </c>
      <c r="J1663" s="23" t="str">
        <f>VLOOKUP($A1663,'Medical Examinations'!$A:$J,10,FALSE)</f>
        <v>Normal</v>
      </c>
      <c r="K1663">
        <f>VLOOKUP($A1663,'Hospitalisation Details'!$A:$K,6,FALSE)</f>
        <v>5812.9</v>
      </c>
      <c r="L1663" t="str">
        <f>VLOOKUP($A1663,'Hospitalisation Details'!$A:$K,7,FALSE)</f>
        <v>tier - 2</v>
      </c>
      <c r="M1663" t="str">
        <f>VLOOKUP($A1663,'Hospitalisation Details'!$A:$K,8,FALSE)</f>
        <v>tier - 2</v>
      </c>
      <c r="N1663" t="str">
        <f>VLOOKUP($A1663,'Hospitalisation Details'!$A:$K,9,FALSE)</f>
        <v>R1013</v>
      </c>
      <c r="O1663">
        <f>VLOOKUP($A1663,'Hospitalisation Details'!$A:$K,10,FALSE)</f>
        <v>26605</v>
      </c>
      <c r="P1663">
        <f>VLOOKUP($A1663,'Hospitalisation Details'!$A:$K,11,FALSE)</f>
        <v>50</v>
      </c>
      <c r="Q1663" t="str">
        <f>VLOOKUP($A1663,'Customer Names'!$A:$E,4,FALSE)</f>
        <v xml:space="preserve"> Andrew</v>
      </c>
    </row>
    <row r="1664" spans="1:17" x14ac:dyDescent="0.25">
      <c r="A1664" s="26" t="s">
        <v>708</v>
      </c>
      <c r="B1664" s="47">
        <f>VLOOKUP($A1664,'Medical Examinations'!$A:$J,2,FALSE)</f>
        <v>20.76</v>
      </c>
      <c r="C1664" s="47">
        <f>VLOOKUP($A1664,'Medical Examinations'!$A:$J,3,FALSE)</f>
        <v>6.26</v>
      </c>
      <c r="D1664" s="26" t="str">
        <f>VLOOKUP($A1664,'Medical Examinations'!$A:$J,4,FALSE)</f>
        <v>No</v>
      </c>
      <c r="E1664" s="26" t="str">
        <f>VLOOKUP($A1664,'Medical Examinations'!$A:$J,5,FALSE)</f>
        <v>No</v>
      </c>
      <c r="F1664" s="26" t="str">
        <f>VLOOKUP($A1664,'Medical Examinations'!$A:$J,6,FALSE)</f>
        <v>No</v>
      </c>
      <c r="G1664" s="26">
        <f>VLOOKUP($A1664,'Medical Examinations'!$A:$J,7,FALSE)</f>
        <v>0</v>
      </c>
      <c r="H1664" s="26" t="str">
        <f>VLOOKUP($A1664,'Medical Examinations'!$A:$J,8,FALSE)</f>
        <v>No</v>
      </c>
      <c r="I1664" s="26" t="str">
        <f>VLOOKUP($A1664,'Medical Examinations'!$A:$J,9,FALSE)</f>
        <v>Normal Weight</v>
      </c>
      <c r="J1664" s="26" t="str">
        <f>VLOOKUP($A1664,'Medical Examinations'!$A:$J,10,FALSE)</f>
        <v>Prediabetes</v>
      </c>
      <c r="K1664">
        <f>VLOOKUP($A1664,'Hospitalisation Details'!$A:$K,6,FALSE)</f>
        <v>5807.06</v>
      </c>
      <c r="L1664" t="str">
        <f>VLOOKUP($A1664,'Hospitalisation Details'!$A:$K,7,FALSE)</f>
        <v>tier - 2</v>
      </c>
      <c r="M1664" t="str">
        <f>VLOOKUP($A1664,'Hospitalisation Details'!$A:$K,8,FALSE)</f>
        <v>tier - 3</v>
      </c>
      <c r="N1664" t="str">
        <f>VLOOKUP($A1664,'Hospitalisation Details'!$A:$K,9,FALSE)</f>
        <v>R1013</v>
      </c>
      <c r="O1664">
        <f>VLOOKUP($A1664,'Hospitalisation Details'!$A:$K,10,FALSE)</f>
        <v>29482</v>
      </c>
      <c r="P1664">
        <f>VLOOKUP($A1664,'Hospitalisation Details'!$A:$K,11,FALSE)</f>
        <v>42</v>
      </c>
      <c r="Q1664" t="str">
        <f>VLOOKUP($A1664,'Customer Names'!$A:$E,4,FALSE)</f>
        <v xml:space="preserve"> Hannah</v>
      </c>
    </row>
    <row r="1665" spans="1:17" x14ac:dyDescent="0.25">
      <c r="A1665" s="23" t="s">
        <v>707</v>
      </c>
      <c r="B1665" s="48">
        <f>VLOOKUP($A1665,'Medical Examinations'!$A:$J,2,FALSE)</f>
        <v>38.99</v>
      </c>
      <c r="C1665" s="48">
        <f>VLOOKUP($A1665,'Medical Examinations'!$A:$J,3,FALSE)</f>
        <v>5.21</v>
      </c>
      <c r="D1665" s="23" t="str">
        <f>VLOOKUP($A1665,'Medical Examinations'!$A:$J,4,FALSE)</f>
        <v>No</v>
      </c>
      <c r="E1665" s="23" t="str">
        <f>VLOOKUP($A1665,'Medical Examinations'!$A:$J,5,FALSE)</f>
        <v>yes</v>
      </c>
      <c r="F1665" s="23" t="str">
        <f>VLOOKUP($A1665,'Medical Examinations'!$A:$J,6,FALSE)</f>
        <v>No</v>
      </c>
      <c r="G1665" s="23">
        <f>VLOOKUP($A1665,'Medical Examinations'!$A:$J,7,FALSE)</f>
        <v>1</v>
      </c>
      <c r="H1665" s="23" t="str">
        <f>VLOOKUP($A1665,'Medical Examinations'!$A:$J,8,FALSE)</f>
        <v>No</v>
      </c>
      <c r="I1665" s="23" t="str">
        <f>VLOOKUP($A1665,'Medical Examinations'!$A:$J,9,FALSE)</f>
        <v>Obesity</v>
      </c>
      <c r="J1665" s="23" t="str">
        <f>VLOOKUP($A1665,'Medical Examinations'!$A:$J,10,FALSE)</f>
        <v>Normal</v>
      </c>
      <c r="K1665">
        <f>VLOOKUP($A1665,'Hospitalisation Details'!$A:$K,6,FALSE)</f>
        <v>5778.71</v>
      </c>
      <c r="L1665" t="str">
        <f>VLOOKUP($A1665,'Hospitalisation Details'!$A:$K,7,FALSE)</f>
        <v>tier - 2</v>
      </c>
      <c r="M1665" t="str">
        <f>VLOOKUP($A1665,'Hospitalisation Details'!$A:$K,8,FALSE)</f>
        <v>tier - 3</v>
      </c>
      <c r="N1665" t="str">
        <f>VLOOKUP($A1665,'Hospitalisation Details'!$A:$K,9,FALSE)</f>
        <v>R1022</v>
      </c>
      <c r="O1665">
        <f>VLOOKUP($A1665,'Hospitalisation Details'!$A:$K,10,FALSE)</f>
        <v>38292</v>
      </c>
      <c r="P1665">
        <f>VLOOKUP($A1665,'Hospitalisation Details'!$A:$K,11,FALSE)</f>
        <v>18</v>
      </c>
      <c r="Q1665" t="str">
        <f>VLOOKUP($A1665,'Customer Names'!$A:$E,4,FALSE)</f>
        <v xml:space="preserve"> Patricio Sr.</v>
      </c>
    </row>
    <row r="1666" spans="1:17" x14ac:dyDescent="0.25">
      <c r="A1666" s="26" t="s">
        <v>706</v>
      </c>
      <c r="B1666" s="47">
        <f>VLOOKUP($A1666,'Medical Examinations'!$A:$J,2,FALSE)</f>
        <v>42.655000000000001</v>
      </c>
      <c r="C1666" s="47">
        <f>VLOOKUP($A1666,'Medical Examinations'!$A:$J,3,FALSE)</f>
        <v>5.94</v>
      </c>
      <c r="D1666" s="26" t="str">
        <f>VLOOKUP($A1666,'Medical Examinations'!$A:$J,4,FALSE)</f>
        <v>yes</v>
      </c>
      <c r="E1666" s="26" t="str">
        <f>VLOOKUP($A1666,'Medical Examinations'!$A:$J,5,FALSE)</f>
        <v>No</v>
      </c>
      <c r="F1666" s="26" t="str">
        <f>VLOOKUP($A1666,'Medical Examinations'!$A:$J,6,FALSE)</f>
        <v>Yes</v>
      </c>
      <c r="G1666" s="26">
        <f>VLOOKUP($A1666,'Medical Examinations'!$A:$J,7,FALSE)</f>
        <v>1</v>
      </c>
      <c r="H1666" s="26" t="str">
        <f>VLOOKUP($A1666,'Medical Examinations'!$A:$J,8,FALSE)</f>
        <v>No</v>
      </c>
      <c r="I1666" s="26" t="str">
        <f>VLOOKUP($A1666,'Medical Examinations'!$A:$J,9,FALSE)</f>
        <v>Obesity</v>
      </c>
      <c r="J1666" s="26" t="str">
        <f>VLOOKUP($A1666,'Medical Examinations'!$A:$J,10,FALSE)</f>
        <v>Prediabetes</v>
      </c>
      <c r="K1666">
        <f>VLOOKUP($A1666,'Hospitalisation Details'!$A:$K,6,FALSE)</f>
        <v>5757.41</v>
      </c>
      <c r="L1666" t="str">
        <f>VLOOKUP($A1666,'Hospitalisation Details'!$A:$K,7,FALSE)</f>
        <v>tier - 2</v>
      </c>
      <c r="M1666" t="str">
        <f>VLOOKUP($A1666,'Hospitalisation Details'!$A:$K,8,FALSE)</f>
        <v>tier - 3</v>
      </c>
      <c r="N1666" t="str">
        <f>VLOOKUP($A1666,'Hospitalisation Details'!$A:$K,9,FALSE)</f>
        <v>R1019</v>
      </c>
      <c r="O1666">
        <f>VLOOKUP($A1666,'Hospitalisation Details'!$A:$K,10,FALSE)</f>
        <v>30558</v>
      </c>
      <c r="P1666">
        <f>VLOOKUP($A1666,'Hospitalisation Details'!$A:$K,11,FALSE)</f>
        <v>39</v>
      </c>
      <c r="Q1666" t="str">
        <f>VLOOKUP($A1666,'Customer Names'!$A:$E,4,FALSE)</f>
        <v xml:space="preserve"> Robert B</v>
      </c>
    </row>
    <row r="1667" spans="1:17" x14ac:dyDescent="0.25">
      <c r="A1667" s="23" t="s">
        <v>705</v>
      </c>
      <c r="B1667" s="48">
        <f>VLOOKUP($A1667,'Medical Examinations'!$A:$J,2,FALSE)</f>
        <v>30.57</v>
      </c>
      <c r="C1667" s="48">
        <f>VLOOKUP($A1667,'Medical Examinations'!$A:$J,3,FALSE)</f>
        <v>5.34</v>
      </c>
      <c r="D1667" s="23" t="str">
        <f>VLOOKUP($A1667,'Medical Examinations'!$A:$J,4,FALSE)</f>
        <v>No</v>
      </c>
      <c r="E1667" s="23" t="str">
        <f>VLOOKUP($A1667,'Medical Examinations'!$A:$J,5,FALSE)</f>
        <v>No</v>
      </c>
      <c r="F1667" s="23" t="str">
        <f>VLOOKUP($A1667,'Medical Examinations'!$A:$J,6,FALSE)</f>
        <v>Yes</v>
      </c>
      <c r="G1667" s="23">
        <f>VLOOKUP($A1667,'Medical Examinations'!$A:$J,7,FALSE)</f>
        <v>1</v>
      </c>
      <c r="H1667" s="23" t="str">
        <f>VLOOKUP($A1667,'Medical Examinations'!$A:$J,8,FALSE)</f>
        <v>No</v>
      </c>
      <c r="I1667" s="23" t="str">
        <f>VLOOKUP($A1667,'Medical Examinations'!$A:$J,9,FALSE)</f>
        <v>Obesity</v>
      </c>
      <c r="J1667" s="23" t="str">
        <f>VLOOKUP($A1667,'Medical Examinations'!$A:$J,10,FALSE)</f>
        <v>Normal</v>
      </c>
      <c r="K1667">
        <f>VLOOKUP($A1667,'Hospitalisation Details'!$A:$K,6,FALSE)</f>
        <v>5748.13</v>
      </c>
      <c r="L1667" t="str">
        <f>VLOOKUP($A1667,'Hospitalisation Details'!$A:$K,7,FALSE)</f>
        <v>tier - 2</v>
      </c>
      <c r="M1667" t="str">
        <f>VLOOKUP($A1667,'Hospitalisation Details'!$A:$K,8,FALSE)</f>
        <v>tier - 1</v>
      </c>
      <c r="N1667" t="str">
        <f>VLOOKUP($A1667,'Hospitalisation Details'!$A:$K,9,FALSE)</f>
        <v>R1021</v>
      </c>
      <c r="O1667">
        <f>VLOOKUP($A1667,'Hospitalisation Details'!$A:$K,10,FALSE)</f>
        <v>34130</v>
      </c>
      <c r="P1667">
        <f>VLOOKUP($A1667,'Hospitalisation Details'!$A:$K,11,FALSE)</f>
        <v>29</v>
      </c>
      <c r="Q1667" t="str">
        <f>VLOOKUP($A1667,'Customer Names'!$A:$E,4,FALSE)</f>
        <v xml:space="preserve"> Benjamin M</v>
      </c>
    </row>
    <row r="1668" spans="1:17" x14ac:dyDescent="0.25">
      <c r="A1668" s="26" t="s">
        <v>704</v>
      </c>
      <c r="B1668" s="47">
        <f>VLOOKUP($A1668,'Medical Examinations'!$A:$J,2,FALSE)</f>
        <v>17.7</v>
      </c>
      <c r="C1668" s="47">
        <f>VLOOKUP($A1668,'Medical Examinations'!$A:$J,3,FALSE)</f>
        <v>6.38</v>
      </c>
      <c r="D1668" s="26" t="str">
        <f>VLOOKUP($A1668,'Medical Examinations'!$A:$J,4,FALSE)</f>
        <v>No</v>
      </c>
      <c r="E1668" s="26" t="str">
        <f>VLOOKUP($A1668,'Medical Examinations'!$A:$J,5,FALSE)</f>
        <v>No</v>
      </c>
      <c r="F1668" s="26" t="str">
        <f>VLOOKUP($A1668,'Medical Examinations'!$A:$J,6,FALSE)</f>
        <v>No</v>
      </c>
      <c r="G1668" s="26">
        <f>VLOOKUP($A1668,'Medical Examinations'!$A:$J,7,FALSE)</f>
        <v>2</v>
      </c>
      <c r="H1668" s="26" t="str">
        <f>VLOOKUP($A1668,'Medical Examinations'!$A:$J,8,FALSE)</f>
        <v>No</v>
      </c>
      <c r="I1668" s="26" t="str">
        <f>VLOOKUP($A1668,'Medical Examinations'!$A:$J,9,FALSE)</f>
        <v>Underweight</v>
      </c>
      <c r="J1668" s="26" t="str">
        <f>VLOOKUP($A1668,'Medical Examinations'!$A:$J,10,FALSE)</f>
        <v>Prediabetes</v>
      </c>
      <c r="K1668">
        <f>VLOOKUP($A1668,'Hospitalisation Details'!$A:$K,6,FALSE)</f>
        <v>5741.67</v>
      </c>
      <c r="L1668" t="str">
        <f>VLOOKUP($A1668,'Hospitalisation Details'!$A:$K,7,FALSE)</f>
        <v>tier - 2</v>
      </c>
      <c r="M1668" t="str">
        <f>VLOOKUP($A1668,'Hospitalisation Details'!$A:$K,8,FALSE)</f>
        <v>tier - 3</v>
      </c>
      <c r="N1668" t="str">
        <f>VLOOKUP($A1668,'Hospitalisation Details'!$A:$K,9,FALSE)</f>
        <v>R1013</v>
      </c>
      <c r="O1668">
        <f>VLOOKUP($A1668,'Hospitalisation Details'!$A:$K,10,FALSE)</f>
        <v>26532</v>
      </c>
      <c r="P1668">
        <f>VLOOKUP($A1668,'Hospitalisation Details'!$A:$K,11,FALSE)</f>
        <v>50</v>
      </c>
      <c r="Q1668" t="str">
        <f>VLOOKUP($A1668,'Customer Names'!$A:$E,4,FALSE)</f>
        <v xml:space="preserve"> Robert</v>
      </c>
    </row>
    <row r="1669" spans="1:17" x14ac:dyDescent="0.25">
      <c r="A1669" s="23" t="s">
        <v>703</v>
      </c>
      <c r="B1669" s="48">
        <f>VLOOKUP($A1669,'Medical Examinations'!$A:$J,2,FALSE)</f>
        <v>34.770000000000003</v>
      </c>
      <c r="C1669" s="48">
        <f>VLOOKUP($A1669,'Medical Examinations'!$A:$J,3,FALSE)</f>
        <v>4.47</v>
      </c>
      <c r="D1669" s="23" t="str">
        <f>VLOOKUP($A1669,'Medical Examinations'!$A:$J,4,FALSE)</f>
        <v>No</v>
      </c>
      <c r="E1669" s="23" t="str">
        <f>VLOOKUP($A1669,'Medical Examinations'!$A:$J,5,FALSE)</f>
        <v>No</v>
      </c>
      <c r="F1669" s="23" t="str">
        <f>VLOOKUP($A1669,'Medical Examinations'!$A:$J,6,FALSE)</f>
        <v>No</v>
      </c>
      <c r="G1669" s="23">
        <f>VLOOKUP($A1669,'Medical Examinations'!$A:$J,7,FALSE)</f>
        <v>1</v>
      </c>
      <c r="H1669" s="23" t="str">
        <f>VLOOKUP($A1669,'Medical Examinations'!$A:$J,8,FALSE)</f>
        <v>No</v>
      </c>
      <c r="I1669" s="23" t="str">
        <f>VLOOKUP($A1669,'Medical Examinations'!$A:$J,9,FALSE)</f>
        <v>Obesity</v>
      </c>
      <c r="J1669" s="23" t="str">
        <f>VLOOKUP($A1669,'Medical Examinations'!$A:$J,10,FALSE)</f>
        <v>Normal</v>
      </c>
      <c r="K1669">
        <f>VLOOKUP($A1669,'Hospitalisation Details'!$A:$K,6,FALSE)</f>
        <v>5729.01</v>
      </c>
      <c r="L1669" t="str">
        <f>VLOOKUP($A1669,'Hospitalisation Details'!$A:$K,7,FALSE)</f>
        <v>tier - 1</v>
      </c>
      <c r="M1669" t="str">
        <f>VLOOKUP($A1669,'Hospitalisation Details'!$A:$K,8,FALSE)</f>
        <v>tier - 2</v>
      </c>
      <c r="N1669" t="str">
        <f>VLOOKUP($A1669,'Hospitalisation Details'!$A:$K,9,FALSE)</f>
        <v>R1012</v>
      </c>
      <c r="O1669">
        <f>VLOOKUP($A1669,'Hospitalisation Details'!$A:$K,10,FALSE)</f>
        <v>32069</v>
      </c>
      <c r="P1669">
        <f>VLOOKUP($A1669,'Hospitalisation Details'!$A:$K,11,FALSE)</f>
        <v>35</v>
      </c>
      <c r="Q1669" t="str">
        <f>VLOOKUP($A1669,'Customer Names'!$A:$E,4,FALSE)</f>
        <v xml:space="preserve"> Eric R.</v>
      </c>
    </row>
    <row r="1670" spans="1:17" x14ac:dyDescent="0.25">
      <c r="A1670" s="26" t="s">
        <v>702</v>
      </c>
      <c r="B1670" s="47">
        <f>VLOOKUP($A1670,'Medical Examinations'!$A:$J,2,FALSE)</f>
        <v>16.88</v>
      </c>
      <c r="C1670" s="47">
        <f>VLOOKUP($A1670,'Medical Examinations'!$A:$J,3,FALSE)</f>
        <v>9.9600000000000009</v>
      </c>
      <c r="D1670" s="26" t="str">
        <f>VLOOKUP($A1670,'Medical Examinations'!$A:$J,4,FALSE)</f>
        <v>No</v>
      </c>
      <c r="E1670" s="26" t="str">
        <f>VLOOKUP($A1670,'Medical Examinations'!$A:$J,5,FALSE)</f>
        <v>No</v>
      </c>
      <c r="F1670" s="26" t="str">
        <f>VLOOKUP($A1670,'Medical Examinations'!$A:$J,6,FALSE)</f>
        <v>No</v>
      </c>
      <c r="G1670" s="26">
        <f>VLOOKUP($A1670,'Medical Examinations'!$A:$J,7,FALSE)</f>
        <v>0</v>
      </c>
      <c r="H1670" s="26" t="str">
        <f>VLOOKUP($A1670,'Medical Examinations'!$A:$J,8,FALSE)</f>
        <v>No</v>
      </c>
      <c r="I1670" s="26" t="str">
        <f>VLOOKUP($A1670,'Medical Examinations'!$A:$J,9,FALSE)</f>
        <v>Underweight</v>
      </c>
      <c r="J1670" s="26" t="str">
        <f>VLOOKUP($A1670,'Medical Examinations'!$A:$J,10,FALSE)</f>
        <v>Diabetes</v>
      </c>
      <c r="K1670">
        <f>VLOOKUP($A1670,'Hospitalisation Details'!$A:$K,6,FALSE)</f>
        <v>5720.38</v>
      </c>
      <c r="L1670" t="str">
        <f>VLOOKUP($A1670,'Hospitalisation Details'!$A:$K,7,FALSE)</f>
        <v>tier - 2</v>
      </c>
      <c r="M1670" t="str">
        <f>VLOOKUP($A1670,'Hospitalisation Details'!$A:$K,8,FALSE)</f>
        <v>tier - 1</v>
      </c>
      <c r="N1670" t="str">
        <f>VLOOKUP($A1670,'Hospitalisation Details'!$A:$K,9,FALSE)</f>
        <v>R1013</v>
      </c>
      <c r="O1670">
        <f>VLOOKUP($A1670,'Hospitalisation Details'!$A:$K,10,FALSE)</f>
        <v>26285</v>
      </c>
      <c r="P1670">
        <f>VLOOKUP($A1670,'Hospitalisation Details'!$A:$K,11,FALSE)</f>
        <v>51</v>
      </c>
      <c r="Q1670" t="str">
        <f>VLOOKUP($A1670,'Customer Names'!$A:$E,4,FALSE)</f>
        <v xml:space="preserve"> Matthew</v>
      </c>
    </row>
    <row r="1671" spans="1:17" x14ac:dyDescent="0.25">
      <c r="A1671" s="23" t="s">
        <v>701</v>
      </c>
      <c r="B1671" s="48">
        <f>VLOOKUP($A1671,'Medical Examinations'!$A:$J,2,FALSE)</f>
        <v>40.26</v>
      </c>
      <c r="C1671" s="48">
        <f>VLOOKUP($A1671,'Medical Examinations'!$A:$J,3,FALSE)</f>
        <v>9.92</v>
      </c>
      <c r="D1671" s="23" t="str">
        <f>VLOOKUP($A1671,'Medical Examinations'!$A:$J,4,FALSE)</f>
        <v>yes</v>
      </c>
      <c r="E1671" s="23" t="str">
        <f>VLOOKUP($A1671,'Medical Examinations'!$A:$J,5,FALSE)</f>
        <v>No</v>
      </c>
      <c r="F1671" s="23" t="str">
        <f>VLOOKUP($A1671,'Medical Examinations'!$A:$J,6,FALSE)</f>
        <v>No</v>
      </c>
      <c r="G1671" s="23">
        <f>VLOOKUP($A1671,'Medical Examinations'!$A:$J,7,FALSE)</f>
        <v>0</v>
      </c>
      <c r="H1671" s="23" t="str">
        <f>VLOOKUP($A1671,'Medical Examinations'!$A:$J,8,FALSE)</f>
        <v>No</v>
      </c>
      <c r="I1671" s="23" t="str">
        <f>VLOOKUP($A1671,'Medical Examinations'!$A:$J,9,FALSE)</f>
        <v>Obesity</v>
      </c>
      <c r="J1671" s="23" t="str">
        <f>VLOOKUP($A1671,'Medical Examinations'!$A:$J,10,FALSE)</f>
        <v>Diabetes</v>
      </c>
      <c r="K1671">
        <f>VLOOKUP($A1671,'Hospitalisation Details'!$A:$K,6,FALSE)</f>
        <v>5709.16</v>
      </c>
      <c r="L1671" t="str">
        <f>VLOOKUP($A1671,'Hospitalisation Details'!$A:$K,7,FALSE)</f>
        <v>tier - 3</v>
      </c>
      <c r="M1671" t="str">
        <f>VLOOKUP($A1671,'Hospitalisation Details'!$A:$K,8,FALSE)</f>
        <v>tier - 3</v>
      </c>
      <c r="N1671" t="str">
        <f>VLOOKUP($A1671,'Hospitalisation Details'!$A:$K,9,FALSE)</f>
        <v>R1013</v>
      </c>
      <c r="O1671">
        <f>VLOOKUP($A1671,'Hospitalisation Details'!$A:$K,10,FALSE)</f>
        <v>29828</v>
      </c>
      <c r="P1671">
        <f>VLOOKUP($A1671,'Hospitalisation Details'!$A:$K,11,FALSE)</f>
        <v>41</v>
      </c>
      <c r="Q1671" t="str">
        <f>VLOOKUP($A1671,'Customer Names'!$A:$E,4,FALSE)</f>
        <v xml:space="preserve"> Bob R</v>
      </c>
    </row>
    <row r="1672" spans="1:17" x14ac:dyDescent="0.25">
      <c r="A1672" s="26" t="s">
        <v>700</v>
      </c>
      <c r="B1672" s="47">
        <f>VLOOKUP($A1672,'Medical Examinations'!$A:$J,2,FALSE)</f>
        <v>25.6</v>
      </c>
      <c r="C1672" s="47">
        <f>VLOOKUP($A1672,'Medical Examinations'!$A:$J,3,FALSE)</f>
        <v>6.03</v>
      </c>
      <c r="D1672" s="26" t="str">
        <f>VLOOKUP($A1672,'Medical Examinations'!$A:$J,4,FALSE)</f>
        <v>No</v>
      </c>
      <c r="E1672" s="26" t="str">
        <f>VLOOKUP($A1672,'Medical Examinations'!$A:$J,5,FALSE)</f>
        <v>No</v>
      </c>
      <c r="F1672" s="26" t="str">
        <f>VLOOKUP($A1672,'Medical Examinations'!$A:$J,6,FALSE)</f>
        <v>Yes</v>
      </c>
      <c r="G1672" s="26">
        <f>VLOOKUP($A1672,'Medical Examinations'!$A:$J,7,FALSE)</f>
        <v>1</v>
      </c>
      <c r="H1672" s="26" t="str">
        <f>VLOOKUP($A1672,'Medical Examinations'!$A:$J,8,FALSE)</f>
        <v>No</v>
      </c>
      <c r="I1672" s="26" t="str">
        <f>VLOOKUP($A1672,'Medical Examinations'!$A:$J,9,FALSE)</f>
        <v>Overweight</v>
      </c>
      <c r="J1672" s="26" t="str">
        <f>VLOOKUP($A1672,'Medical Examinations'!$A:$J,10,FALSE)</f>
        <v>Prediabetes</v>
      </c>
      <c r="K1672">
        <f>VLOOKUP($A1672,'Hospitalisation Details'!$A:$K,6,FALSE)</f>
        <v>5708.87</v>
      </c>
      <c r="L1672" t="str">
        <f>VLOOKUP($A1672,'Hospitalisation Details'!$A:$K,7,FALSE)</f>
        <v>tier - 2</v>
      </c>
      <c r="M1672" t="str">
        <f>VLOOKUP($A1672,'Hospitalisation Details'!$A:$K,8,FALSE)</f>
        <v>tier - 1</v>
      </c>
      <c r="N1672" t="str">
        <f>VLOOKUP($A1672,'Hospitalisation Details'!$A:$K,9,FALSE)</f>
        <v>R1011</v>
      </c>
      <c r="O1672">
        <f>VLOOKUP($A1672,'Hospitalisation Details'!$A:$K,10,FALSE)</f>
        <v>34276</v>
      </c>
      <c r="P1672">
        <f>VLOOKUP($A1672,'Hospitalisation Details'!$A:$K,11,FALSE)</f>
        <v>29</v>
      </c>
      <c r="Q1672" t="str">
        <f>VLOOKUP($A1672,'Customer Names'!$A:$E,4,FALSE)</f>
        <v xml:space="preserve"> Stephanie J.</v>
      </c>
    </row>
    <row r="1673" spans="1:17" x14ac:dyDescent="0.25">
      <c r="A1673" s="23" t="s">
        <v>699</v>
      </c>
      <c r="B1673" s="48">
        <f>VLOOKUP($A1673,'Medical Examinations'!$A:$J,2,FALSE)</f>
        <v>33.549999999999997</v>
      </c>
      <c r="C1673" s="48">
        <f>VLOOKUP($A1673,'Medical Examinations'!$A:$J,3,FALSE)</f>
        <v>10.9</v>
      </c>
      <c r="D1673" s="23" t="str">
        <f>VLOOKUP($A1673,'Medical Examinations'!$A:$J,4,FALSE)</f>
        <v>yes</v>
      </c>
      <c r="E1673" s="23" t="str">
        <f>VLOOKUP($A1673,'Medical Examinations'!$A:$J,5,FALSE)</f>
        <v>No</v>
      </c>
      <c r="F1673" s="23" t="str">
        <f>VLOOKUP($A1673,'Medical Examinations'!$A:$J,6,FALSE)</f>
        <v>No</v>
      </c>
      <c r="G1673" s="23">
        <f>VLOOKUP($A1673,'Medical Examinations'!$A:$J,7,FALSE)</f>
        <v>0</v>
      </c>
      <c r="H1673" s="23" t="str">
        <f>VLOOKUP($A1673,'Medical Examinations'!$A:$J,8,FALSE)</f>
        <v>No</v>
      </c>
      <c r="I1673" s="23" t="str">
        <f>VLOOKUP($A1673,'Medical Examinations'!$A:$J,9,FALSE)</f>
        <v>Obesity</v>
      </c>
      <c r="J1673" s="23" t="str">
        <f>VLOOKUP($A1673,'Medical Examinations'!$A:$J,10,FALSE)</f>
        <v>Diabetes</v>
      </c>
      <c r="K1673">
        <f>VLOOKUP($A1673,'Hospitalisation Details'!$A:$K,6,FALSE)</f>
        <v>5699.84</v>
      </c>
      <c r="L1673" t="str">
        <f>VLOOKUP($A1673,'Hospitalisation Details'!$A:$K,7,FALSE)</f>
        <v>tier - 2</v>
      </c>
      <c r="M1673" t="str">
        <f>VLOOKUP($A1673,'Hospitalisation Details'!$A:$K,8,FALSE)</f>
        <v>tier - 3</v>
      </c>
      <c r="N1673" t="str">
        <f>VLOOKUP($A1673,'Hospitalisation Details'!$A:$K,9,FALSE)</f>
        <v>R1013</v>
      </c>
      <c r="O1673">
        <f>VLOOKUP($A1673,'Hospitalisation Details'!$A:$K,10,FALSE)</f>
        <v>29752</v>
      </c>
      <c r="P1673">
        <f>VLOOKUP($A1673,'Hospitalisation Details'!$A:$K,11,FALSE)</f>
        <v>41</v>
      </c>
      <c r="Q1673" t="str">
        <f>VLOOKUP($A1673,'Customer Names'!$A:$E,4,FALSE)</f>
        <v xml:space="preserve"> Jake</v>
      </c>
    </row>
    <row r="1674" spans="1:17" x14ac:dyDescent="0.25">
      <c r="A1674" s="26" t="s">
        <v>698</v>
      </c>
      <c r="B1674" s="47">
        <f>VLOOKUP($A1674,'Medical Examinations'!$A:$J,2,FALSE)</f>
        <v>16.690000000000001</v>
      </c>
      <c r="C1674" s="47">
        <f>VLOOKUP($A1674,'Medical Examinations'!$A:$J,3,FALSE)</f>
        <v>10.66</v>
      </c>
      <c r="D1674" s="26" t="str">
        <f>VLOOKUP($A1674,'Medical Examinations'!$A:$J,4,FALSE)</f>
        <v>No</v>
      </c>
      <c r="E1674" s="26" t="str">
        <f>VLOOKUP($A1674,'Medical Examinations'!$A:$J,5,FALSE)</f>
        <v>No</v>
      </c>
      <c r="F1674" s="26" t="str">
        <f>VLOOKUP($A1674,'Medical Examinations'!$A:$J,6,FALSE)</f>
        <v>No</v>
      </c>
      <c r="G1674" s="26">
        <f>VLOOKUP($A1674,'Medical Examinations'!$A:$J,7,FALSE)</f>
        <v>0</v>
      </c>
      <c r="H1674" s="26" t="str">
        <f>VLOOKUP($A1674,'Medical Examinations'!$A:$J,8,FALSE)</f>
        <v>No</v>
      </c>
      <c r="I1674" s="26" t="str">
        <f>VLOOKUP($A1674,'Medical Examinations'!$A:$J,9,FALSE)</f>
        <v>Underweight</v>
      </c>
      <c r="J1674" s="26" t="str">
        <f>VLOOKUP($A1674,'Medical Examinations'!$A:$J,10,FALSE)</f>
        <v>Diabetes</v>
      </c>
      <c r="K1674">
        <f>VLOOKUP($A1674,'Hospitalisation Details'!$A:$K,6,FALSE)</f>
        <v>5698.74</v>
      </c>
      <c r="L1674" t="str">
        <f>VLOOKUP($A1674,'Hospitalisation Details'!$A:$K,7,FALSE)</f>
        <v>tier - 2</v>
      </c>
      <c r="M1674" t="str">
        <f>VLOOKUP($A1674,'Hospitalisation Details'!$A:$K,8,FALSE)</f>
        <v>tier - 2</v>
      </c>
      <c r="N1674" t="str">
        <f>VLOOKUP($A1674,'Hospitalisation Details'!$A:$K,9,FALSE)</f>
        <v>R1012</v>
      </c>
      <c r="O1674">
        <f>VLOOKUP($A1674,'Hospitalisation Details'!$A:$K,10,FALSE)</f>
        <v>27216</v>
      </c>
      <c r="P1674">
        <f>VLOOKUP($A1674,'Hospitalisation Details'!$A:$K,11,FALSE)</f>
        <v>48</v>
      </c>
      <c r="Q1674" t="str">
        <f>VLOOKUP($A1674,'Customer Names'!$A:$E,4,FALSE)</f>
        <v xml:space="preserve"> Alison L.</v>
      </c>
    </row>
    <row r="1675" spans="1:17" x14ac:dyDescent="0.25">
      <c r="A1675" s="23" t="s">
        <v>697</v>
      </c>
      <c r="B1675" s="48">
        <f>VLOOKUP($A1675,'Medical Examinations'!$A:$J,2,FALSE)</f>
        <v>19.95</v>
      </c>
      <c r="C1675" s="48">
        <f>VLOOKUP($A1675,'Medical Examinations'!$A:$J,3,FALSE)</f>
        <v>4.05</v>
      </c>
      <c r="D1675" s="23" t="str">
        <f>VLOOKUP($A1675,'Medical Examinations'!$A:$J,4,FALSE)</f>
        <v>No</v>
      </c>
      <c r="E1675" s="23" t="str">
        <f>VLOOKUP($A1675,'Medical Examinations'!$A:$J,5,FALSE)</f>
        <v>No</v>
      </c>
      <c r="F1675" s="23" t="str">
        <f>VLOOKUP($A1675,'Medical Examinations'!$A:$J,6,FALSE)</f>
        <v>No</v>
      </c>
      <c r="G1675" s="23">
        <f>VLOOKUP($A1675,'Medical Examinations'!$A:$J,7,FALSE)</f>
        <v>1</v>
      </c>
      <c r="H1675" s="23" t="str">
        <f>VLOOKUP($A1675,'Medical Examinations'!$A:$J,8,FALSE)</f>
        <v>No</v>
      </c>
      <c r="I1675" s="23" t="str">
        <f>VLOOKUP($A1675,'Medical Examinations'!$A:$J,9,FALSE)</f>
        <v>Normal Weight</v>
      </c>
      <c r="J1675" s="23" t="str">
        <f>VLOOKUP($A1675,'Medical Examinations'!$A:$J,10,FALSE)</f>
        <v>Normal</v>
      </c>
      <c r="K1675">
        <f>VLOOKUP($A1675,'Hospitalisation Details'!$A:$K,6,FALSE)</f>
        <v>5693.43</v>
      </c>
      <c r="L1675" t="str">
        <f>VLOOKUP($A1675,'Hospitalisation Details'!$A:$K,7,FALSE)</f>
        <v>tier - 2</v>
      </c>
      <c r="M1675" t="str">
        <f>VLOOKUP($A1675,'Hospitalisation Details'!$A:$K,8,FALSE)</f>
        <v>tier - 3</v>
      </c>
      <c r="N1675" t="str">
        <f>VLOOKUP($A1675,'Hospitalisation Details'!$A:$K,9,FALSE)</f>
        <v>R1012</v>
      </c>
      <c r="O1675">
        <f>VLOOKUP($A1675,'Hospitalisation Details'!$A:$K,10,FALSE)</f>
        <v>33911</v>
      </c>
      <c r="P1675">
        <f>VLOOKUP($A1675,'Hospitalisation Details'!$A:$K,11,FALSE)</f>
        <v>30</v>
      </c>
      <c r="Q1675" t="str">
        <f>VLOOKUP($A1675,'Customer Names'!$A:$E,4,FALSE)</f>
        <v xml:space="preserve"> Lindsay M</v>
      </c>
    </row>
    <row r="1676" spans="1:17" x14ac:dyDescent="0.25">
      <c r="A1676" s="26" t="s">
        <v>696</v>
      </c>
      <c r="B1676" s="47">
        <f>VLOOKUP($A1676,'Medical Examinations'!$A:$J,2,FALSE)</f>
        <v>17.55</v>
      </c>
      <c r="C1676" s="47">
        <f>VLOOKUP($A1676,'Medical Examinations'!$A:$J,3,FALSE)</f>
        <v>4.2300000000000004</v>
      </c>
      <c r="D1676" s="26" t="str">
        <f>VLOOKUP($A1676,'Medical Examinations'!$A:$J,4,FALSE)</f>
        <v>No</v>
      </c>
      <c r="E1676" s="26" t="str">
        <f>VLOOKUP($A1676,'Medical Examinations'!$A:$J,5,FALSE)</f>
        <v>No</v>
      </c>
      <c r="F1676" s="26" t="str">
        <f>VLOOKUP($A1676,'Medical Examinations'!$A:$J,6,FALSE)</f>
        <v>No</v>
      </c>
      <c r="G1676" s="26">
        <f>VLOOKUP($A1676,'Medical Examinations'!$A:$J,7,FALSE)</f>
        <v>2</v>
      </c>
      <c r="H1676" s="26" t="str">
        <f>VLOOKUP($A1676,'Medical Examinations'!$A:$J,8,FALSE)</f>
        <v>No</v>
      </c>
      <c r="I1676" s="26" t="str">
        <f>VLOOKUP($A1676,'Medical Examinations'!$A:$J,9,FALSE)</f>
        <v>Underweight</v>
      </c>
      <c r="J1676" s="26" t="str">
        <f>VLOOKUP($A1676,'Medical Examinations'!$A:$J,10,FALSE)</f>
        <v>Normal</v>
      </c>
      <c r="K1676">
        <f>VLOOKUP($A1676,'Hospitalisation Details'!$A:$K,6,FALSE)</f>
        <v>5690.79</v>
      </c>
      <c r="L1676" t="str">
        <f>VLOOKUP($A1676,'Hospitalisation Details'!$A:$K,7,FALSE)</f>
        <v>tier - 2</v>
      </c>
      <c r="M1676" t="str">
        <f>VLOOKUP($A1676,'Hospitalisation Details'!$A:$K,8,FALSE)</f>
        <v>tier - 1</v>
      </c>
      <c r="N1676" t="str">
        <f>VLOOKUP($A1676,'Hospitalisation Details'!$A:$K,9,FALSE)</f>
        <v>R1013</v>
      </c>
      <c r="O1676">
        <f>VLOOKUP($A1676,'Hospitalisation Details'!$A:$K,10,FALSE)</f>
        <v>26600</v>
      </c>
      <c r="P1676">
        <f>VLOOKUP($A1676,'Hospitalisation Details'!$A:$K,11,FALSE)</f>
        <v>50</v>
      </c>
      <c r="Q1676" t="str">
        <f>VLOOKUP($A1676,'Customer Names'!$A:$E,4,FALSE)</f>
        <v xml:space="preserve"> Guillaume</v>
      </c>
    </row>
    <row r="1677" spans="1:17" x14ac:dyDescent="0.25">
      <c r="A1677" s="23" t="s">
        <v>695</v>
      </c>
      <c r="B1677" s="48">
        <f>VLOOKUP($A1677,'Medical Examinations'!$A:$J,2,FALSE)</f>
        <v>22.01</v>
      </c>
      <c r="C1677" s="48">
        <f>VLOOKUP($A1677,'Medical Examinations'!$A:$J,3,FALSE)</f>
        <v>5.01</v>
      </c>
      <c r="D1677" s="23" t="str">
        <f>VLOOKUP($A1677,'Medical Examinations'!$A:$J,4,FALSE)</f>
        <v>No</v>
      </c>
      <c r="E1677" s="23" t="str">
        <f>VLOOKUP($A1677,'Medical Examinations'!$A:$J,5,FALSE)</f>
        <v>No</v>
      </c>
      <c r="F1677" s="23" t="str">
        <f>VLOOKUP($A1677,'Medical Examinations'!$A:$J,6,FALSE)</f>
        <v>No</v>
      </c>
      <c r="G1677" s="23">
        <f>VLOOKUP($A1677,'Medical Examinations'!$A:$J,7,FALSE)</f>
        <v>1</v>
      </c>
      <c r="H1677" s="23" t="str">
        <f>VLOOKUP($A1677,'Medical Examinations'!$A:$J,8,FALSE)</f>
        <v>No</v>
      </c>
      <c r="I1677" s="23" t="str">
        <f>VLOOKUP($A1677,'Medical Examinations'!$A:$J,9,FALSE)</f>
        <v>Normal Weight</v>
      </c>
      <c r="J1677" s="23" t="str">
        <f>VLOOKUP($A1677,'Medical Examinations'!$A:$J,10,FALSE)</f>
        <v>Normal</v>
      </c>
      <c r="K1677">
        <f>VLOOKUP($A1677,'Hospitalisation Details'!$A:$K,6,FALSE)</f>
        <v>5679.13</v>
      </c>
      <c r="L1677" t="str">
        <f>VLOOKUP($A1677,'Hospitalisation Details'!$A:$K,7,FALSE)</f>
        <v>tier - 2</v>
      </c>
      <c r="M1677" t="str">
        <f>VLOOKUP($A1677,'Hospitalisation Details'!$A:$K,8,FALSE)</f>
        <v>tier - 2</v>
      </c>
      <c r="N1677" t="str">
        <f>VLOOKUP($A1677,'Hospitalisation Details'!$A:$K,9,FALSE)</f>
        <v>R1013</v>
      </c>
      <c r="O1677">
        <f>VLOOKUP($A1677,'Hospitalisation Details'!$A:$K,10,FALSE)</f>
        <v>30906</v>
      </c>
      <c r="P1677">
        <f>VLOOKUP($A1677,'Hospitalisation Details'!$A:$K,11,FALSE)</f>
        <v>38</v>
      </c>
      <c r="Q1677" t="str">
        <f>VLOOKUP($A1677,'Customer Names'!$A:$E,4,FALSE)</f>
        <v xml:space="preserve"> Kaylee</v>
      </c>
    </row>
    <row r="1678" spans="1:17" x14ac:dyDescent="0.25">
      <c r="A1678" s="26" t="s">
        <v>694</v>
      </c>
      <c r="B1678" s="47">
        <f>VLOOKUP($A1678,'Medical Examinations'!$A:$J,2,FALSE)</f>
        <v>41.8</v>
      </c>
      <c r="C1678" s="47">
        <f>VLOOKUP($A1678,'Medical Examinations'!$A:$J,3,FALSE)</f>
        <v>5.82</v>
      </c>
      <c r="D1678" s="26" t="str">
        <f>VLOOKUP($A1678,'Medical Examinations'!$A:$J,4,FALSE)</f>
        <v>yes</v>
      </c>
      <c r="E1678" s="26" t="str">
        <f>VLOOKUP($A1678,'Medical Examinations'!$A:$J,5,FALSE)</f>
        <v>No</v>
      </c>
      <c r="F1678" s="26" t="str">
        <f>VLOOKUP($A1678,'Medical Examinations'!$A:$J,6,FALSE)</f>
        <v>Yes</v>
      </c>
      <c r="G1678" s="26">
        <f>VLOOKUP($A1678,'Medical Examinations'!$A:$J,7,FALSE)</f>
        <v>1</v>
      </c>
      <c r="H1678" s="26" t="str">
        <f>VLOOKUP($A1678,'Medical Examinations'!$A:$J,8,FALSE)</f>
        <v>No</v>
      </c>
      <c r="I1678" s="26" t="str">
        <f>VLOOKUP($A1678,'Medical Examinations'!$A:$J,9,FALSE)</f>
        <v>Obesity</v>
      </c>
      <c r="J1678" s="26" t="str">
        <f>VLOOKUP($A1678,'Medical Examinations'!$A:$J,10,FALSE)</f>
        <v>Prediabetes</v>
      </c>
      <c r="K1678">
        <f>VLOOKUP($A1678,'Hospitalisation Details'!$A:$K,6,FALSE)</f>
        <v>5662.23</v>
      </c>
      <c r="L1678" t="str">
        <f>VLOOKUP($A1678,'Hospitalisation Details'!$A:$K,7,FALSE)</f>
        <v>tier - 2</v>
      </c>
      <c r="M1678" t="str">
        <f>VLOOKUP($A1678,'Hospitalisation Details'!$A:$K,8,FALSE)</f>
        <v>tier - 1</v>
      </c>
      <c r="N1678" t="str">
        <f>VLOOKUP($A1678,'Hospitalisation Details'!$A:$K,9,FALSE)</f>
        <v>R1013</v>
      </c>
      <c r="O1678">
        <f>VLOOKUP($A1678,'Hospitalisation Details'!$A:$K,10,FALSE)</f>
        <v>30562</v>
      </c>
      <c r="P1678">
        <f>VLOOKUP($A1678,'Hospitalisation Details'!$A:$K,11,FALSE)</f>
        <v>39</v>
      </c>
      <c r="Q1678" t="str">
        <f>VLOOKUP($A1678,'Customer Names'!$A:$E,4,FALSE)</f>
        <v xml:space="preserve"> Theresa</v>
      </c>
    </row>
    <row r="1679" spans="1:17" x14ac:dyDescent="0.25">
      <c r="A1679" s="23" t="s">
        <v>693</v>
      </c>
      <c r="B1679" s="48">
        <f>VLOOKUP($A1679,'Medical Examinations'!$A:$J,2,FALSE)</f>
        <v>19.170000000000002</v>
      </c>
      <c r="C1679" s="48">
        <f>VLOOKUP($A1679,'Medical Examinations'!$A:$J,3,FALSE)</f>
        <v>7.94</v>
      </c>
      <c r="D1679" s="23" t="str">
        <f>VLOOKUP($A1679,'Medical Examinations'!$A:$J,4,FALSE)</f>
        <v>No</v>
      </c>
      <c r="E1679" s="23" t="str">
        <f>VLOOKUP($A1679,'Medical Examinations'!$A:$J,5,FALSE)</f>
        <v>No</v>
      </c>
      <c r="F1679" s="23" t="str">
        <f>VLOOKUP($A1679,'Medical Examinations'!$A:$J,6,FALSE)</f>
        <v>No</v>
      </c>
      <c r="G1679" s="23">
        <f>VLOOKUP($A1679,'Medical Examinations'!$A:$J,7,FALSE)</f>
        <v>0</v>
      </c>
      <c r="H1679" s="23" t="str">
        <f>VLOOKUP($A1679,'Medical Examinations'!$A:$J,8,FALSE)</f>
        <v>No</v>
      </c>
      <c r="I1679" s="23" t="str">
        <f>VLOOKUP($A1679,'Medical Examinations'!$A:$J,9,FALSE)</f>
        <v>Normal Weight</v>
      </c>
      <c r="J1679" s="23" t="str">
        <f>VLOOKUP($A1679,'Medical Examinations'!$A:$J,10,FALSE)</f>
        <v>Diabetes</v>
      </c>
      <c r="K1679">
        <f>VLOOKUP($A1679,'Hospitalisation Details'!$A:$K,6,FALSE)</f>
        <v>5650.14</v>
      </c>
      <c r="L1679" t="str">
        <f>VLOOKUP($A1679,'Hospitalisation Details'!$A:$K,7,FALSE)</f>
        <v>tier - 2</v>
      </c>
      <c r="M1679" t="str">
        <f>VLOOKUP($A1679,'Hospitalisation Details'!$A:$K,8,FALSE)</f>
        <v>tier - 1</v>
      </c>
      <c r="N1679" t="str">
        <f>VLOOKUP($A1679,'Hospitalisation Details'!$A:$K,9,FALSE)</f>
        <v>R1013</v>
      </c>
      <c r="O1679">
        <f>VLOOKUP($A1679,'Hospitalisation Details'!$A:$K,10,FALSE)</f>
        <v>28760</v>
      </c>
      <c r="P1679">
        <f>VLOOKUP($A1679,'Hospitalisation Details'!$A:$K,11,FALSE)</f>
        <v>44</v>
      </c>
      <c r="Q1679" t="str">
        <f>VLOOKUP($A1679,'Customer Names'!$A:$E,4,FALSE)</f>
        <v xml:space="preserve"> Travis G.</v>
      </c>
    </row>
    <row r="1680" spans="1:17" x14ac:dyDescent="0.25">
      <c r="A1680" s="26" t="s">
        <v>692</v>
      </c>
      <c r="B1680" s="47">
        <f>VLOOKUP($A1680,'Medical Examinations'!$A:$J,2,FALSE)</f>
        <v>32.799999999999997</v>
      </c>
      <c r="C1680" s="47">
        <f>VLOOKUP($A1680,'Medical Examinations'!$A:$J,3,FALSE)</f>
        <v>6.16</v>
      </c>
      <c r="D1680" s="26" t="str">
        <f>VLOOKUP($A1680,'Medical Examinations'!$A:$J,4,FALSE)</f>
        <v>yes</v>
      </c>
      <c r="E1680" s="26" t="str">
        <f>VLOOKUP($A1680,'Medical Examinations'!$A:$J,5,FALSE)</f>
        <v>No</v>
      </c>
      <c r="F1680" s="26" t="str">
        <f>VLOOKUP($A1680,'Medical Examinations'!$A:$J,6,FALSE)</f>
        <v>Yes</v>
      </c>
      <c r="G1680" s="26">
        <f>VLOOKUP($A1680,'Medical Examinations'!$A:$J,7,FALSE)</f>
        <v>1</v>
      </c>
      <c r="H1680" s="26" t="str">
        <f>VLOOKUP($A1680,'Medical Examinations'!$A:$J,8,FALSE)</f>
        <v>No</v>
      </c>
      <c r="I1680" s="26" t="str">
        <f>VLOOKUP($A1680,'Medical Examinations'!$A:$J,9,FALSE)</f>
        <v>Obesity</v>
      </c>
      <c r="J1680" s="26" t="str">
        <f>VLOOKUP($A1680,'Medical Examinations'!$A:$J,10,FALSE)</f>
        <v>Prediabetes</v>
      </c>
      <c r="K1680">
        <f>VLOOKUP($A1680,'Hospitalisation Details'!$A:$K,6,FALSE)</f>
        <v>5649.72</v>
      </c>
      <c r="L1680" t="str">
        <f>VLOOKUP($A1680,'Hospitalisation Details'!$A:$K,7,FALSE)</f>
        <v>tier - 2</v>
      </c>
      <c r="M1680" t="str">
        <f>VLOOKUP($A1680,'Hospitalisation Details'!$A:$K,8,FALSE)</f>
        <v>tier - 3</v>
      </c>
      <c r="N1680" t="str">
        <f>VLOOKUP($A1680,'Hospitalisation Details'!$A:$K,9,FALSE)</f>
        <v>R1011</v>
      </c>
      <c r="O1680">
        <f>VLOOKUP($A1680,'Hospitalisation Details'!$A:$K,10,FALSE)</f>
        <v>30475</v>
      </c>
      <c r="P1680">
        <f>VLOOKUP($A1680,'Hospitalisation Details'!$A:$K,11,FALSE)</f>
        <v>40</v>
      </c>
      <c r="Q1680" t="str">
        <f>VLOOKUP($A1680,'Customer Names'!$A:$E,4,FALSE)</f>
        <v xml:space="preserve"> Emma L.</v>
      </c>
    </row>
    <row r="1681" spans="1:17" x14ac:dyDescent="0.25">
      <c r="A1681" s="23" t="s">
        <v>691</v>
      </c>
      <c r="B1681" s="48">
        <f>VLOOKUP($A1681,'Medical Examinations'!$A:$J,2,FALSE)</f>
        <v>35.814999999999998</v>
      </c>
      <c r="C1681" s="48">
        <f>VLOOKUP($A1681,'Medical Examinations'!$A:$J,3,FALSE)</f>
        <v>4.1500000000000004</v>
      </c>
      <c r="D1681" s="23" t="str">
        <f>VLOOKUP($A1681,'Medical Examinations'!$A:$J,4,FALSE)</f>
        <v>No</v>
      </c>
      <c r="E1681" s="23" t="str">
        <f>VLOOKUP($A1681,'Medical Examinations'!$A:$J,5,FALSE)</f>
        <v>No</v>
      </c>
      <c r="F1681" s="23" t="str">
        <f>VLOOKUP($A1681,'Medical Examinations'!$A:$J,6,FALSE)</f>
        <v>No</v>
      </c>
      <c r="G1681" s="23">
        <f>VLOOKUP($A1681,'Medical Examinations'!$A:$J,7,FALSE)</f>
        <v>1</v>
      </c>
      <c r="H1681" s="23" t="str">
        <f>VLOOKUP($A1681,'Medical Examinations'!$A:$J,8,FALSE)</f>
        <v>No</v>
      </c>
      <c r="I1681" s="23" t="str">
        <f>VLOOKUP($A1681,'Medical Examinations'!$A:$J,9,FALSE)</f>
        <v>Obesity</v>
      </c>
      <c r="J1681" s="23" t="str">
        <f>VLOOKUP($A1681,'Medical Examinations'!$A:$J,10,FALSE)</f>
        <v>Normal</v>
      </c>
      <c r="K1681">
        <f>VLOOKUP($A1681,'Hospitalisation Details'!$A:$K,6,FALSE)</f>
        <v>5630.46</v>
      </c>
      <c r="L1681" t="str">
        <f>VLOOKUP($A1681,'Hospitalisation Details'!$A:$K,7,FALSE)</f>
        <v>tier - 2</v>
      </c>
      <c r="M1681" t="str">
        <f>VLOOKUP($A1681,'Hospitalisation Details'!$A:$K,8,FALSE)</f>
        <v>tier - 3</v>
      </c>
      <c r="N1681" t="str">
        <f>VLOOKUP($A1681,'Hospitalisation Details'!$A:$K,9,FALSE)</f>
        <v>R1012</v>
      </c>
      <c r="O1681">
        <f>VLOOKUP($A1681,'Hospitalisation Details'!$A:$K,10,FALSE)</f>
        <v>32120</v>
      </c>
      <c r="P1681">
        <f>VLOOKUP($A1681,'Hospitalisation Details'!$A:$K,11,FALSE)</f>
        <v>35</v>
      </c>
      <c r="Q1681" t="str">
        <f>VLOOKUP($A1681,'Customer Names'!$A:$E,4,FALSE)</f>
        <v xml:space="preserve"> Linda</v>
      </c>
    </row>
    <row r="1682" spans="1:17" x14ac:dyDescent="0.25">
      <c r="A1682" s="26" t="s">
        <v>690</v>
      </c>
      <c r="B1682" s="47">
        <f>VLOOKUP($A1682,'Medical Examinations'!$A:$J,2,FALSE)</f>
        <v>24.3</v>
      </c>
      <c r="C1682" s="47">
        <f>VLOOKUP($A1682,'Medical Examinations'!$A:$J,3,FALSE)</f>
        <v>6.23</v>
      </c>
      <c r="D1682" s="26" t="str">
        <f>VLOOKUP($A1682,'Medical Examinations'!$A:$J,4,FALSE)</f>
        <v>No</v>
      </c>
      <c r="E1682" s="26" t="str">
        <f>VLOOKUP($A1682,'Medical Examinations'!$A:$J,5,FALSE)</f>
        <v>No</v>
      </c>
      <c r="F1682" s="26" t="str">
        <f>VLOOKUP($A1682,'Medical Examinations'!$A:$J,6,FALSE)</f>
        <v>No</v>
      </c>
      <c r="G1682" s="26">
        <f>VLOOKUP($A1682,'Medical Examinations'!$A:$J,7,FALSE)</f>
        <v>0</v>
      </c>
      <c r="H1682" s="26" t="str">
        <f>VLOOKUP($A1682,'Medical Examinations'!$A:$J,8,FALSE)</f>
        <v>No</v>
      </c>
      <c r="I1682" s="26" t="str">
        <f>VLOOKUP($A1682,'Medical Examinations'!$A:$J,9,FALSE)</f>
        <v>Normal Weight</v>
      </c>
      <c r="J1682" s="26" t="str">
        <f>VLOOKUP($A1682,'Medical Examinations'!$A:$J,10,FALSE)</f>
        <v>Prediabetes</v>
      </c>
      <c r="K1682">
        <f>VLOOKUP($A1682,'Hospitalisation Details'!$A:$K,6,FALSE)</f>
        <v>5615.37</v>
      </c>
      <c r="L1682" t="str">
        <f>VLOOKUP($A1682,'Hospitalisation Details'!$A:$K,7,FALSE)</f>
        <v>tier - 2</v>
      </c>
      <c r="M1682" t="str">
        <f>VLOOKUP($A1682,'Hospitalisation Details'!$A:$K,8,FALSE)</f>
        <v>tier - 3</v>
      </c>
      <c r="N1682" t="str">
        <f>VLOOKUP($A1682,'Hospitalisation Details'!$A:$K,9,FALSE)</f>
        <v>R1011</v>
      </c>
      <c r="O1682">
        <f>VLOOKUP($A1682,'Hospitalisation Details'!$A:$K,10,FALSE)</f>
        <v>34653</v>
      </c>
      <c r="P1682">
        <f>VLOOKUP($A1682,'Hospitalisation Details'!$A:$K,11,FALSE)</f>
        <v>28</v>
      </c>
      <c r="Q1682" t="str">
        <f>VLOOKUP($A1682,'Customer Names'!$A:$E,4,FALSE)</f>
        <v xml:space="preserve"> Owen R</v>
      </c>
    </row>
    <row r="1683" spans="1:17" x14ac:dyDescent="0.25">
      <c r="A1683" s="23" t="s">
        <v>689</v>
      </c>
      <c r="B1683" s="48">
        <f>VLOOKUP($A1683,'Medical Examinations'!$A:$J,2,FALSE)</f>
        <v>19.059999999999999</v>
      </c>
      <c r="C1683" s="48">
        <f>VLOOKUP($A1683,'Medical Examinations'!$A:$J,3,FALSE)</f>
        <v>7.41</v>
      </c>
      <c r="D1683" s="23" t="str">
        <f>VLOOKUP($A1683,'Medical Examinations'!$A:$J,4,FALSE)</f>
        <v>No</v>
      </c>
      <c r="E1683" s="23" t="str">
        <f>VLOOKUP($A1683,'Medical Examinations'!$A:$J,5,FALSE)</f>
        <v>No</v>
      </c>
      <c r="F1683" s="23" t="str">
        <f>VLOOKUP($A1683,'Medical Examinations'!$A:$J,6,FALSE)</f>
        <v>No</v>
      </c>
      <c r="G1683" s="23">
        <f>VLOOKUP($A1683,'Medical Examinations'!$A:$J,7,FALSE)</f>
        <v>0</v>
      </c>
      <c r="H1683" s="23" t="str">
        <f>VLOOKUP($A1683,'Medical Examinations'!$A:$J,8,FALSE)</f>
        <v>No</v>
      </c>
      <c r="I1683" s="23" t="str">
        <f>VLOOKUP($A1683,'Medical Examinations'!$A:$J,9,FALSE)</f>
        <v>Normal Weight</v>
      </c>
      <c r="J1683" s="23" t="str">
        <f>VLOOKUP($A1683,'Medical Examinations'!$A:$J,10,FALSE)</f>
        <v>Diabetes</v>
      </c>
      <c r="K1683">
        <f>VLOOKUP($A1683,'Hospitalisation Details'!$A:$K,6,FALSE)</f>
        <v>5612.83</v>
      </c>
      <c r="L1683" t="str">
        <f>VLOOKUP($A1683,'Hospitalisation Details'!$A:$K,7,FALSE)</f>
        <v>tier - 2</v>
      </c>
      <c r="M1683" t="str">
        <f>VLOOKUP($A1683,'Hospitalisation Details'!$A:$K,8,FALSE)</f>
        <v>tier - 3</v>
      </c>
      <c r="N1683" t="str">
        <f>VLOOKUP($A1683,'Hospitalisation Details'!$A:$K,9,FALSE)</f>
        <v>R1013</v>
      </c>
      <c r="O1683">
        <f>VLOOKUP($A1683,'Hospitalisation Details'!$A:$K,10,FALSE)</f>
        <v>28744</v>
      </c>
      <c r="P1683">
        <f>VLOOKUP($A1683,'Hospitalisation Details'!$A:$K,11,FALSE)</f>
        <v>44</v>
      </c>
      <c r="Q1683" t="str">
        <f>VLOOKUP($A1683,'Customer Names'!$A:$E,4,FALSE)</f>
        <v xml:space="preserve"> Jacob</v>
      </c>
    </row>
    <row r="1684" spans="1:17" x14ac:dyDescent="0.25">
      <c r="A1684" s="26" t="s">
        <v>688</v>
      </c>
      <c r="B1684" s="47">
        <f>VLOOKUP($A1684,'Medical Examinations'!$A:$J,2,FALSE)</f>
        <v>33.25</v>
      </c>
      <c r="C1684" s="47">
        <f>VLOOKUP($A1684,'Medical Examinations'!$A:$J,3,FALSE)</f>
        <v>5.62</v>
      </c>
      <c r="D1684" s="26" t="str">
        <f>VLOOKUP($A1684,'Medical Examinations'!$A:$J,4,FALSE)</f>
        <v>yes</v>
      </c>
      <c r="E1684" s="26" t="str">
        <f>VLOOKUP($A1684,'Medical Examinations'!$A:$J,5,FALSE)</f>
        <v>No</v>
      </c>
      <c r="F1684" s="26" t="str">
        <f>VLOOKUP($A1684,'Medical Examinations'!$A:$J,6,FALSE)</f>
        <v>No</v>
      </c>
      <c r="G1684" s="26">
        <f>VLOOKUP($A1684,'Medical Examinations'!$A:$J,7,FALSE)</f>
        <v>1</v>
      </c>
      <c r="H1684" s="26" t="str">
        <f>VLOOKUP($A1684,'Medical Examinations'!$A:$J,8,FALSE)</f>
        <v>No</v>
      </c>
      <c r="I1684" s="26" t="str">
        <f>VLOOKUP($A1684,'Medical Examinations'!$A:$J,9,FALSE)</f>
        <v>Obesity</v>
      </c>
      <c r="J1684" s="26" t="str">
        <f>VLOOKUP($A1684,'Medical Examinations'!$A:$J,10,FALSE)</f>
        <v>Normal</v>
      </c>
      <c r="K1684">
        <f>VLOOKUP($A1684,'Hospitalisation Details'!$A:$K,6,FALSE)</f>
        <v>5594.85</v>
      </c>
      <c r="L1684" t="str">
        <f>VLOOKUP($A1684,'Hospitalisation Details'!$A:$K,7,FALSE)</f>
        <v>tier - 2</v>
      </c>
      <c r="M1684" t="str">
        <f>VLOOKUP($A1684,'Hospitalisation Details'!$A:$K,8,FALSE)</f>
        <v>tier - 3</v>
      </c>
      <c r="N1684" t="str">
        <f>VLOOKUP($A1684,'Hospitalisation Details'!$A:$K,9,FALSE)</f>
        <v>R1024</v>
      </c>
      <c r="O1684">
        <f>VLOOKUP($A1684,'Hospitalisation Details'!$A:$K,10,FALSE)</f>
        <v>32465</v>
      </c>
      <c r="P1684">
        <f>VLOOKUP($A1684,'Hospitalisation Details'!$A:$K,11,FALSE)</f>
        <v>34</v>
      </c>
      <c r="Q1684" t="str">
        <f>VLOOKUP($A1684,'Customer Names'!$A:$E,4,FALSE)</f>
        <v xml:space="preserve"> Jacqueline</v>
      </c>
    </row>
    <row r="1685" spans="1:17" x14ac:dyDescent="0.25">
      <c r="A1685" s="23" t="s">
        <v>687</v>
      </c>
      <c r="B1685" s="48">
        <f>VLOOKUP($A1685,'Medical Examinations'!$A:$J,2,FALSE)</f>
        <v>21.37</v>
      </c>
      <c r="C1685" s="48">
        <f>VLOOKUP($A1685,'Medical Examinations'!$A:$J,3,FALSE)</f>
        <v>4.54</v>
      </c>
      <c r="D1685" s="23" t="str">
        <f>VLOOKUP($A1685,'Medical Examinations'!$A:$J,4,FALSE)</f>
        <v>yes</v>
      </c>
      <c r="E1685" s="23" t="str">
        <f>VLOOKUP($A1685,'Medical Examinations'!$A:$J,5,FALSE)</f>
        <v>No</v>
      </c>
      <c r="F1685" s="23" t="str">
        <f>VLOOKUP($A1685,'Medical Examinations'!$A:$J,6,FALSE)</f>
        <v>Yes</v>
      </c>
      <c r="G1685" s="23">
        <f>VLOOKUP($A1685,'Medical Examinations'!$A:$J,7,FALSE)</f>
        <v>1</v>
      </c>
      <c r="H1685" s="23" t="str">
        <f>VLOOKUP($A1685,'Medical Examinations'!$A:$J,8,FALSE)</f>
        <v>No</v>
      </c>
      <c r="I1685" s="23" t="str">
        <f>VLOOKUP($A1685,'Medical Examinations'!$A:$J,9,FALSE)</f>
        <v>Normal Weight</v>
      </c>
      <c r="J1685" s="23" t="str">
        <f>VLOOKUP($A1685,'Medical Examinations'!$A:$J,10,FALSE)</f>
        <v>Normal</v>
      </c>
      <c r="K1685">
        <f>VLOOKUP($A1685,'Hospitalisation Details'!$A:$K,6,FALSE)</f>
        <v>5587.59</v>
      </c>
      <c r="L1685" t="str">
        <f>VLOOKUP($A1685,'Hospitalisation Details'!$A:$K,7,FALSE)</f>
        <v>tier - 2</v>
      </c>
      <c r="M1685" t="str">
        <f>VLOOKUP($A1685,'Hospitalisation Details'!$A:$K,8,FALSE)</f>
        <v>tier - 1</v>
      </c>
      <c r="N1685" t="str">
        <f>VLOOKUP($A1685,'Hospitalisation Details'!$A:$K,9,FALSE)</f>
        <v>R1013</v>
      </c>
      <c r="O1685">
        <f>VLOOKUP($A1685,'Hospitalisation Details'!$A:$K,10,FALSE)</f>
        <v>30592</v>
      </c>
      <c r="P1685">
        <f>VLOOKUP($A1685,'Hospitalisation Details'!$A:$K,11,FALSE)</f>
        <v>39</v>
      </c>
      <c r="Q1685" t="str">
        <f>VLOOKUP($A1685,'Customer Names'!$A:$E,4,FALSE)</f>
        <v xml:space="preserve"> Yefeng</v>
      </c>
    </row>
    <row r="1686" spans="1:17" x14ac:dyDescent="0.25">
      <c r="A1686" s="26" t="s">
        <v>686</v>
      </c>
      <c r="B1686" s="47">
        <f>VLOOKUP($A1686,'Medical Examinations'!$A:$J,2,FALSE)</f>
        <v>34.43</v>
      </c>
      <c r="C1686" s="47">
        <f>VLOOKUP($A1686,'Medical Examinations'!$A:$J,3,FALSE)</f>
        <v>8.6199999999999992</v>
      </c>
      <c r="D1686" s="26" t="str">
        <f>VLOOKUP($A1686,'Medical Examinations'!$A:$J,4,FALSE)</f>
        <v>yes</v>
      </c>
      <c r="E1686" s="26" t="str">
        <f>VLOOKUP($A1686,'Medical Examinations'!$A:$J,5,FALSE)</f>
        <v>No</v>
      </c>
      <c r="F1686" s="26" t="str">
        <f>VLOOKUP($A1686,'Medical Examinations'!$A:$J,6,FALSE)</f>
        <v>No</v>
      </c>
      <c r="G1686" s="26">
        <f>VLOOKUP($A1686,'Medical Examinations'!$A:$J,7,FALSE)</f>
        <v>1</v>
      </c>
      <c r="H1686" s="26" t="str">
        <f>VLOOKUP($A1686,'Medical Examinations'!$A:$J,8,FALSE)</f>
        <v>No</v>
      </c>
      <c r="I1686" s="26" t="str">
        <f>VLOOKUP($A1686,'Medical Examinations'!$A:$J,9,FALSE)</f>
        <v>Obesity</v>
      </c>
      <c r="J1686" s="26" t="str">
        <f>VLOOKUP($A1686,'Medical Examinations'!$A:$J,10,FALSE)</f>
        <v>Diabetes</v>
      </c>
      <c r="K1686">
        <f>VLOOKUP($A1686,'Hospitalisation Details'!$A:$K,6,FALSE)</f>
        <v>5584.31</v>
      </c>
      <c r="L1686" t="str">
        <f>VLOOKUP($A1686,'Hospitalisation Details'!$A:$K,7,FALSE)</f>
        <v>tier - 3</v>
      </c>
      <c r="M1686" t="str">
        <f>VLOOKUP($A1686,'Hospitalisation Details'!$A:$K,8,FALSE)</f>
        <v>tier - 1</v>
      </c>
      <c r="N1686" t="str">
        <f>VLOOKUP($A1686,'Hospitalisation Details'!$A:$K,9,FALSE)</f>
        <v>R1013</v>
      </c>
      <c r="O1686">
        <f>VLOOKUP($A1686,'Hospitalisation Details'!$A:$K,10,FALSE)</f>
        <v>31737</v>
      </c>
      <c r="P1686">
        <f>VLOOKUP($A1686,'Hospitalisation Details'!$A:$K,11,FALSE)</f>
        <v>36</v>
      </c>
      <c r="Q1686" t="str">
        <f>VLOOKUP($A1686,'Customer Names'!$A:$E,4,FALSE)</f>
        <v xml:space="preserve"> Thomas J</v>
      </c>
    </row>
    <row r="1687" spans="1:17" x14ac:dyDescent="0.25">
      <c r="A1687" s="23" t="s">
        <v>685</v>
      </c>
      <c r="B1687" s="48">
        <f>VLOOKUP($A1687,'Medical Examinations'!$A:$J,2,FALSE)</f>
        <v>20.86</v>
      </c>
      <c r="C1687" s="48">
        <f>VLOOKUP($A1687,'Medical Examinations'!$A:$J,3,FALSE)</f>
        <v>4.3600000000000003</v>
      </c>
      <c r="D1687" s="23" t="str">
        <f>VLOOKUP($A1687,'Medical Examinations'!$A:$J,4,FALSE)</f>
        <v>yes</v>
      </c>
      <c r="E1687" s="23" t="str">
        <f>VLOOKUP($A1687,'Medical Examinations'!$A:$J,5,FALSE)</f>
        <v>No</v>
      </c>
      <c r="F1687" s="23" t="str">
        <f>VLOOKUP($A1687,'Medical Examinations'!$A:$J,6,FALSE)</f>
        <v>No</v>
      </c>
      <c r="G1687" s="23">
        <f>VLOOKUP($A1687,'Medical Examinations'!$A:$J,7,FALSE)</f>
        <v>0</v>
      </c>
      <c r="H1687" s="23" t="str">
        <f>VLOOKUP($A1687,'Medical Examinations'!$A:$J,8,FALSE)</f>
        <v>No</v>
      </c>
      <c r="I1687" s="23" t="str">
        <f>VLOOKUP($A1687,'Medical Examinations'!$A:$J,9,FALSE)</f>
        <v>Normal Weight</v>
      </c>
      <c r="J1687" s="23" t="str">
        <f>VLOOKUP($A1687,'Medical Examinations'!$A:$J,10,FALSE)</f>
        <v>Normal</v>
      </c>
      <c r="K1687">
        <f>VLOOKUP($A1687,'Hospitalisation Details'!$A:$K,6,FALSE)</f>
        <v>5582.95</v>
      </c>
      <c r="L1687" t="str">
        <f>VLOOKUP($A1687,'Hospitalisation Details'!$A:$K,7,FALSE)</f>
        <v>tier - 2</v>
      </c>
      <c r="M1687" t="str">
        <f>VLOOKUP($A1687,'Hospitalisation Details'!$A:$K,8,FALSE)</f>
        <v>tier - 1</v>
      </c>
      <c r="N1687" t="str">
        <f>VLOOKUP($A1687,'Hospitalisation Details'!$A:$K,9,FALSE)</f>
        <v>R1012</v>
      </c>
      <c r="O1687">
        <f>VLOOKUP($A1687,'Hospitalisation Details'!$A:$K,10,FALSE)</f>
        <v>31295</v>
      </c>
      <c r="P1687">
        <f>VLOOKUP($A1687,'Hospitalisation Details'!$A:$K,11,FALSE)</f>
        <v>37</v>
      </c>
      <c r="Q1687" t="str">
        <f>VLOOKUP($A1687,'Customer Names'!$A:$E,4,FALSE)</f>
        <v xml:space="preserve"> Ken</v>
      </c>
    </row>
    <row r="1688" spans="1:17" x14ac:dyDescent="0.25">
      <c r="A1688" s="26" t="s">
        <v>684</v>
      </c>
      <c r="B1688" s="47">
        <f>VLOOKUP($A1688,'Medical Examinations'!$A:$J,2,FALSE)</f>
        <v>18.34</v>
      </c>
      <c r="C1688" s="47">
        <f>VLOOKUP($A1688,'Medical Examinations'!$A:$J,3,FALSE)</f>
        <v>10.01</v>
      </c>
      <c r="D1688" s="26" t="str">
        <f>VLOOKUP($A1688,'Medical Examinations'!$A:$J,4,FALSE)</f>
        <v>No</v>
      </c>
      <c r="E1688" s="26" t="str">
        <f>VLOOKUP($A1688,'Medical Examinations'!$A:$J,5,FALSE)</f>
        <v>No</v>
      </c>
      <c r="F1688" s="26" t="str">
        <f>VLOOKUP($A1688,'Medical Examinations'!$A:$J,6,FALSE)</f>
        <v>No</v>
      </c>
      <c r="G1688" s="26">
        <f>VLOOKUP($A1688,'Medical Examinations'!$A:$J,7,FALSE)</f>
        <v>0</v>
      </c>
      <c r="H1688" s="26" t="str">
        <f>VLOOKUP($A1688,'Medical Examinations'!$A:$J,8,FALSE)</f>
        <v>No</v>
      </c>
      <c r="I1688" s="26" t="str">
        <f>VLOOKUP($A1688,'Medical Examinations'!$A:$J,9,FALSE)</f>
        <v>Underweight</v>
      </c>
      <c r="J1688" s="26" t="str">
        <f>VLOOKUP($A1688,'Medical Examinations'!$A:$J,10,FALSE)</f>
        <v>Diabetes</v>
      </c>
      <c r="K1688">
        <f>VLOOKUP($A1688,'Hospitalisation Details'!$A:$K,6,FALSE)</f>
        <v>5576.35</v>
      </c>
      <c r="L1688" t="str">
        <f>VLOOKUP($A1688,'Hospitalisation Details'!$A:$K,7,FALSE)</f>
        <v>tier - 2</v>
      </c>
      <c r="M1688" t="str">
        <f>VLOOKUP($A1688,'Hospitalisation Details'!$A:$K,8,FALSE)</f>
        <v>tier - 3</v>
      </c>
      <c r="N1688" t="str">
        <f>VLOOKUP($A1688,'Hospitalisation Details'!$A:$K,9,FALSE)</f>
        <v>R1013</v>
      </c>
      <c r="O1688">
        <f>VLOOKUP($A1688,'Hospitalisation Details'!$A:$K,10,FALSE)</f>
        <v>27290</v>
      </c>
      <c r="P1688">
        <f>VLOOKUP($A1688,'Hospitalisation Details'!$A:$K,11,FALSE)</f>
        <v>48</v>
      </c>
      <c r="Q1688" t="str">
        <f>VLOOKUP($A1688,'Customer Names'!$A:$E,4,FALSE)</f>
        <v xml:space="preserve"> Annie E</v>
      </c>
    </row>
    <row r="1689" spans="1:17" x14ac:dyDescent="0.25">
      <c r="A1689" s="23" t="s">
        <v>683</v>
      </c>
      <c r="B1689" s="48">
        <f>VLOOKUP($A1689,'Medical Examinations'!$A:$J,2,FALSE)</f>
        <v>34.15</v>
      </c>
      <c r="C1689" s="48">
        <f>VLOOKUP($A1689,'Medical Examinations'!$A:$J,3,FALSE)</f>
        <v>5.42</v>
      </c>
      <c r="D1689" s="23" t="str">
        <f>VLOOKUP($A1689,'Medical Examinations'!$A:$J,4,FALSE)</f>
        <v>No</v>
      </c>
      <c r="E1689" s="23" t="str">
        <f>VLOOKUP($A1689,'Medical Examinations'!$A:$J,5,FALSE)</f>
        <v>No</v>
      </c>
      <c r="F1689" s="23" t="str">
        <f>VLOOKUP($A1689,'Medical Examinations'!$A:$J,6,FALSE)</f>
        <v>No</v>
      </c>
      <c r="G1689" s="23">
        <f>VLOOKUP($A1689,'Medical Examinations'!$A:$J,7,FALSE)</f>
        <v>0</v>
      </c>
      <c r="H1689" s="23" t="str">
        <f>VLOOKUP($A1689,'Medical Examinations'!$A:$J,8,FALSE)</f>
        <v>No</v>
      </c>
      <c r="I1689" s="23" t="str">
        <f>VLOOKUP($A1689,'Medical Examinations'!$A:$J,9,FALSE)</f>
        <v>Obesity</v>
      </c>
      <c r="J1689" s="23" t="str">
        <f>VLOOKUP($A1689,'Medical Examinations'!$A:$J,10,FALSE)</f>
        <v>Normal</v>
      </c>
      <c r="K1689">
        <f>VLOOKUP($A1689,'Hospitalisation Details'!$A:$K,6,FALSE)</f>
        <v>5552.61</v>
      </c>
      <c r="L1689" t="str">
        <f>VLOOKUP($A1689,'Hospitalisation Details'!$A:$K,7,FALSE)</f>
        <v>tier - 2</v>
      </c>
      <c r="M1689" t="str">
        <f>VLOOKUP($A1689,'Hospitalisation Details'!$A:$K,8,FALSE)</f>
        <v>tier - 3</v>
      </c>
      <c r="N1689" t="str">
        <f>VLOOKUP($A1689,'Hospitalisation Details'!$A:$K,9,FALSE)</f>
        <v>R1026</v>
      </c>
      <c r="O1689">
        <f>VLOOKUP($A1689,'Hospitalisation Details'!$A:$K,10,FALSE)</f>
        <v>36425</v>
      </c>
      <c r="P1689">
        <f>VLOOKUP($A1689,'Hospitalisation Details'!$A:$K,11,FALSE)</f>
        <v>23</v>
      </c>
      <c r="Q1689" t="str">
        <f>VLOOKUP($A1689,'Customer Names'!$A:$E,4,FALSE)</f>
        <v xml:space="preserve"> Noel K.</v>
      </c>
    </row>
    <row r="1690" spans="1:17" x14ac:dyDescent="0.25">
      <c r="A1690" s="26" t="s">
        <v>682</v>
      </c>
      <c r="B1690" s="47">
        <f>VLOOKUP($A1690,'Medical Examinations'!$A:$J,2,FALSE)</f>
        <v>18.350000000000001</v>
      </c>
      <c r="C1690" s="47">
        <f>VLOOKUP($A1690,'Medical Examinations'!$A:$J,3,FALSE)</f>
        <v>5.12</v>
      </c>
      <c r="D1690" s="26" t="str">
        <f>VLOOKUP($A1690,'Medical Examinations'!$A:$J,4,FALSE)</f>
        <v>No</v>
      </c>
      <c r="E1690" s="26" t="str">
        <f>VLOOKUP($A1690,'Medical Examinations'!$A:$J,5,FALSE)</f>
        <v>No</v>
      </c>
      <c r="F1690" s="26" t="str">
        <f>VLOOKUP($A1690,'Medical Examinations'!$A:$J,6,FALSE)</f>
        <v>No</v>
      </c>
      <c r="G1690" s="26">
        <f>VLOOKUP($A1690,'Medical Examinations'!$A:$J,7,FALSE)</f>
        <v>0</v>
      </c>
      <c r="H1690" s="26" t="str">
        <f>VLOOKUP($A1690,'Medical Examinations'!$A:$J,8,FALSE)</f>
        <v>No</v>
      </c>
      <c r="I1690" s="26" t="str">
        <f>VLOOKUP($A1690,'Medical Examinations'!$A:$J,9,FALSE)</f>
        <v>Underweight</v>
      </c>
      <c r="J1690" s="26" t="str">
        <f>VLOOKUP($A1690,'Medical Examinations'!$A:$J,10,FALSE)</f>
        <v>Normal</v>
      </c>
      <c r="K1690">
        <f>VLOOKUP($A1690,'Hospitalisation Details'!$A:$K,6,FALSE)</f>
        <v>5540.35</v>
      </c>
      <c r="L1690" t="str">
        <f>VLOOKUP($A1690,'Hospitalisation Details'!$A:$K,7,FALSE)</f>
        <v>tier - 2</v>
      </c>
      <c r="M1690" t="str">
        <f>VLOOKUP($A1690,'Hospitalisation Details'!$A:$K,8,FALSE)</f>
        <v>tier - 2</v>
      </c>
      <c r="N1690" t="str">
        <f>VLOOKUP($A1690,'Hospitalisation Details'!$A:$K,9,FALSE)</f>
        <v>R1012</v>
      </c>
      <c r="O1690">
        <f>VLOOKUP($A1690,'Hospitalisation Details'!$A:$K,10,FALSE)</f>
        <v>29562</v>
      </c>
      <c r="P1690">
        <f>VLOOKUP($A1690,'Hospitalisation Details'!$A:$K,11,FALSE)</f>
        <v>42</v>
      </c>
      <c r="Q1690" t="str">
        <f>VLOOKUP($A1690,'Customer Names'!$A:$E,4,FALSE)</f>
        <v xml:space="preserve"> Mark S</v>
      </c>
    </row>
    <row r="1691" spans="1:17" x14ac:dyDescent="0.25">
      <c r="A1691" s="23" t="s">
        <v>681</v>
      </c>
      <c r="B1691" s="48">
        <f>VLOOKUP($A1691,'Medical Examinations'!$A:$J,2,FALSE)</f>
        <v>22.13</v>
      </c>
      <c r="C1691" s="48">
        <f>VLOOKUP($A1691,'Medical Examinations'!$A:$J,3,FALSE)</f>
        <v>9.1999999999999993</v>
      </c>
      <c r="D1691" s="23" t="str">
        <f>VLOOKUP($A1691,'Medical Examinations'!$A:$J,4,FALSE)</f>
        <v>yes</v>
      </c>
      <c r="E1691" s="23" t="str">
        <f>VLOOKUP($A1691,'Medical Examinations'!$A:$J,5,FALSE)</f>
        <v>No</v>
      </c>
      <c r="F1691" s="23" t="str">
        <f>VLOOKUP($A1691,'Medical Examinations'!$A:$J,6,FALSE)</f>
        <v>No</v>
      </c>
      <c r="G1691" s="23">
        <f>VLOOKUP($A1691,'Medical Examinations'!$A:$J,7,FALSE)</f>
        <v>0</v>
      </c>
      <c r="H1691" s="23" t="str">
        <f>VLOOKUP($A1691,'Medical Examinations'!$A:$J,8,FALSE)</f>
        <v>No</v>
      </c>
      <c r="I1691" s="23" t="str">
        <f>VLOOKUP($A1691,'Medical Examinations'!$A:$J,9,FALSE)</f>
        <v>Normal Weight</v>
      </c>
      <c r="J1691" s="23" t="str">
        <f>VLOOKUP($A1691,'Medical Examinations'!$A:$J,10,FALSE)</f>
        <v>Diabetes</v>
      </c>
      <c r="K1691">
        <f>VLOOKUP($A1691,'Hospitalisation Details'!$A:$K,6,FALSE)</f>
        <v>5539.4</v>
      </c>
      <c r="L1691" t="str">
        <f>VLOOKUP($A1691,'Hospitalisation Details'!$A:$K,7,FALSE)</f>
        <v>tier - 2</v>
      </c>
      <c r="M1691" t="str">
        <f>VLOOKUP($A1691,'Hospitalisation Details'!$A:$K,8,FALSE)</f>
        <v>tier - 2</v>
      </c>
      <c r="N1691" t="str">
        <f>VLOOKUP($A1691,'Hospitalisation Details'!$A:$K,9,FALSE)</f>
        <v>R1013</v>
      </c>
      <c r="O1691">
        <f>VLOOKUP($A1691,'Hospitalisation Details'!$A:$K,10,FALSE)</f>
        <v>29897</v>
      </c>
      <c r="P1691">
        <f>VLOOKUP($A1691,'Hospitalisation Details'!$A:$K,11,FALSE)</f>
        <v>41</v>
      </c>
      <c r="Q1691" t="str">
        <f>VLOOKUP($A1691,'Customer Names'!$A:$E,4,FALSE)</f>
        <v xml:space="preserve"> Federica</v>
      </c>
    </row>
    <row r="1692" spans="1:17" x14ac:dyDescent="0.25">
      <c r="A1692" s="26" t="s">
        <v>680</v>
      </c>
      <c r="B1692" s="47">
        <f>VLOOKUP($A1692,'Medical Examinations'!$A:$J,2,FALSE)</f>
        <v>22.51</v>
      </c>
      <c r="C1692" s="47">
        <f>VLOOKUP($A1692,'Medical Examinations'!$A:$J,3,FALSE)</f>
        <v>6.08</v>
      </c>
      <c r="D1692" s="26" t="str">
        <f>VLOOKUP($A1692,'Medical Examinations'!$A:$J,4,FALSE)</f>
        <v>yes</v>
      </c>
      <c r="E1692" s="26" t="str">
        <f>VLOOKUP($A1692,'Medical Examinations'!$A:$J,5,FALSE)</f>
        <v>No</v>
      </c>
      <c r="F1692" s="26" t="str">
        <f>VLOOKUP($A1692,'Medical Examinations'!$A:$J,6,FALSE)</f>
        <v>No</v>
      </c>
      <c r="G1692" s="26">
        <f>VLOOKUP($A1692,'Medical Examinations'!$A:$J,7,FALSE)</f>
        <v>1</v>
      </c>
      <c r="H1692" s="26" t="str">
        <f>VLOOKUP($A1692,'Medical Examinations'!$A:$J,8,FALSE)</f>
        <v>No</v>
      </c>
      <c r="I1692" s="26" t="str">
        <f>VLOOKUP($A1692,'Medical Examinations'!$A:$J,9,FALSE)</f>
        <v>Normal Weight</v>
      </c>
      <c r="J1692" s="26" t="str">
        <f>VLOOKUP($A1692,'Medical Examinations'!$A:$J,10,FALSE)</f>
        <v>Prediabetes</v>
      </c>
      <c r="K1692">
        <f>VLOOKUP($A1692,'Hospitalisation Details'!$A:$K,6,FALSE)</f>
        <v>5503.36</v>
      </c>
      <c r="L1692" t="str">
        <f>VLOOKUP($A1692,'Hospitalisation Details'!$A:$K,7,FALSE)</f>
        <v>tier - 2</v>
      </c>
      <c r="M1692" t="str">
        <f>VLOOKUP($A1692,'Hospitalisation Details'!$A:$K,8,FALSE)</f>
        <v>tier - 2</v>
      </c>
      <c r="N1692" t="str">
        <f>VLOOKUP($A1692,'Hospitalisation Details'!$A:$K,9,FALSE)</f>
        <v>R1012</v>
      </c>
      <c r="O1692">
        <f>VLOOKUP($A1692,'Hospitalisation Details'!$A:$K,10,FALSE)</f>
        <v>32353</v>
      </c>
      <c r="P1692">
        <f>VLOOKUP($A1692,'Hospitalisation Details'!$A:$K,11,FALSE)</f>
        <v>34</v>
      </c>
      <c r="Q1692" t="str">
        <f>VLOOKUP($A1692,'Customer Names'!$A:$E,4,FALSE)</f>
        <v xml:space="preserve"> Pamela L</v>
      </c>
    </row>
    <row r="1693" spans="1:17" x14ac:dyDescent="0.25">
      <c r="A1693" s="23" t="s">
        <v>679</v>
      </c>
      <c r="B1693" s="48">
        <f>VLOOKUP($A1693,'Medical Examinations'!$A:$J,2,FALSE)</f>
        <v>31</v>
      </c>
      <c r="C1693" s="48">
        <f>VLOOKUP($A1693,'Medical Examinations'!$A:$J,3,FALSE)</f>
        <v>4.7699999999999996</v>
      </c>
      <c r="D1693" s="23" t="str">
        <f>VLOOKUP($A1693,'Medical Examinations'!$A:$J,4,FALSE)</f>
        <v>No</v>
      </c>
      <c r="E1693" s="23" t="str">
        <f>VLOOKUP($A1693,'Medical Examinations'!$A:$J,5,FALSE)</f>
        <v>No</v>
      </c>
      <c r="F1693" s="23" t="str">
        <f>VLOOKUP($A1693,'Medical Examinations'!$A:$J,6,FALSE)</f>
        <v>No</v>
      </c>
      <c r="G1693" s="23">
        <f>VLOOKUP($A1693,'Medical Examinations'!$A:$J,7,FALSE)</f>
        <v>1</v>
      </c>
      <c r="H1693" s="23" t="str">
        <f>VLOOKUP($A1693,'Medical Examinations'!$A:$J,8,FALSE)</f>
        <v>No</v>
      </c>
      <c r="I1693" s="23" t="str">
        <f>VLOOKUP($A1693,'Medical Examinations'!$A:$J,9,FALSE)</f>
        <v>Obesity</v>
      </c>
      <c r="J1693" s="23" t="str">
        <f>VLOOKUP($A1693,'Medical Examinations'!$A:$J,10,FALSE)</f>
        <v>Normal</v>
      </c>
      <c r="K1693">
        <f>VLOOKUP($A1693,'Hospitalisation Details'!$A:$K,6,FALSE)</f>
        <v>5488.26</v>
      </c>
      <c r="L1693" t="str">
        <f>VLOOKUP($A1693,'Hospitalisation Details'!$A:$K,7,FALSE)</f>
        <v>tier - 2</v>
      </c>
      <c r="M1693" t="str">
        <f>VLOOKUP($A1693,'Hospitalisation Details'!$A:$K,8,FALSE)</f>
        <v>tier - 3</v>
      </c>
      <c r="N1693" t="str">
        <f>VLOOKUP($A1693,'Hospitalisation Details'!$A:$K,9,FALSE)</f>
        <v>R1011</v>
      </c>
      <c r="O1693">
        <f>VLOOKUP($A1693,'Hospitalisation Details'!$A:$K,10,FALSE)</f>
        <v>30911</v>
      </c>
      <c r="P1693">
        <f>VLOOKUP($A1693,'Hospitalisation Details'!$A:$K,11,FALSE)</f>
        <v>38</v>
      </c>
      <c r="Q1693" t="str">
        <f>VLOOKUP($A1693,'Customer Names'!$A:$E,4,FALSE)</f>
        <v xml:space="preserve"> Andrew W.</v>
      </c>
    </row>
    <row r="1694" spans="1:17" x14ac:dyDescent="0.25">
      <c r="A1694" s="26" t="s">
        <v>678</v>
      </c>
      <c r="B1694" s="47">
        <f>VLOOKUP($A1694,'Medical Examinations'!$A:$J,2,FALSE)</f>
        <v>28.27</v>
      </c>
      <c r="C1694" s="47">
        <f>VLOOKUP($A1694,'Medical Examinations'!$A:$J,3,FALSE)</f>
        <v>4.62</v>
      </c>
      <c r="D1694" s="26" t="str">
        <f>VLOOKUP($A1694,'Medical Examinations'!$A:$J,4,FALSE)</f>
        <v>No</v>
      </c>
      <c r="E1694" s="26" t="str">
        <f>VLOOKUP($A1694,'Medical Examinations'!$A:$J,5,FALSE)</f>
        <v>No</v>
      </c>
      <c r="F1694" s="26" t="str">
        <f>VLOOKUP($A1694,'Medical Examinations'!$A:$J,6,FALSE)</f>
        <v>No</v>
      </c>
      <c r="G1694" s="26">
        <f>VLOOKUP($A1694,'Medical Examinations'!$A:$J,7,FALSE)</f>
        <v>1</v>
      </c>
      <c r="H1694" s="26" t="str">
        <f>VLOOKUP($A1694,'Medical Examinations'!$A:$J,8,FALSE)</f>
        <v>No</v>
      </c>
      <c r="I1694" s="26" t="str">
        <f>VLOOKUP($A1694,'Medical Examinations'!$A:$J,9,FALSE)</f>
        <v>Overweight</v>
      </c>
      <c r="J1694" s="26" t="str">
        <f>VLOOKUP($A1694,'Medical Examinations'!$A:$J,10,FALSE)</f>
        <v>Normal</v>
      </c>
      <c r="K1694">
        <f>VLOOKUP($A1694,'Hospitalisation Details'!$A:$K,6,FALSE)</f>
        <v>5484.47</v>
      </c>
      <c r="L1694" t="str">
        <f>VLOOKUP($A1694,'Hospitalisation Details'!$A:$K,7,FALSE)</f>
        <v>tier - 2</v>
      </c>
      <c r="M1694" t="str">
        <f>VLOOKUP($A1694,'Hospitalisation Details'!$A:$K,8,FALSE)</f>
        <v>tier - 2</v>
      </c>
      <c r="N1694" t="str">
        <f>VLOOKUP($A1694,'Hospitalisation Details'!$A:$K,9,FALSE)</f>
        <v>R1013</v>
      </c>
      <c r="O1694">
        <f>VLOOKUP($A1694,'Hospitalisation Details'!$A:$K,10,FALSE)</f>
        <v>30920</v>
      </c>
      <c r="P1694">
        <f>VLOOKUP($A1694,'Hospitalisation Details'!$A:$K,11,FALSE)</f>
        <v>38</v>
      </c>
      <c r="Q1694" t="str">
        <f>VLOOKUP($A1694,'Customer Names'!$A:$E,4,FALSE)</f>
        <v xml:space="preserve"> Randall</v>
      </c>
    </row>
    <row r="1695" spans="1:17" x14ac:dyDescent="0.25">
      <c r="A1695" s="23" t="s">
        <v>677</v>
      </c>
      <c r="B1695" s="48">
        <f>VLOOKUP($A1695,'Medical Examinations'!$A:$J,2,FALSE)</f>
        <v>29.92</v>
      </c>
      <c r="C1695" s="48">
        <f>VLOOKUP($A1695,'Medical Examinations'!$A:$J,3,FALSE)</f>
        <v>9.07</v>
      </c>
      <c r="D1695" s="23" t="str">
        <f>VLOOKUP($A1695,'Medical Examinations'!$A:$J,4,FALSE)</f>
        <v>yes</v>
      </c>
      <c r="E1695" s="23" t="str">
        <f>VLOOKUP($A1695,'Medical Examinations'!$A:$J,5,FALSE)</f>
        <v>No</v>
      </c>
      <c r="F1695" s="23" t="str">
        <f>VLOOKUP($A1695,'Medical Examinations'!$A:$J,6,FALSE)</f>
        <v>No</v>
      </c>
      <c r="G1695" s="23">
        <f>VLOOKUP($A1695,'Medical Examinations'!$A:$J,7,FALSE)</f>
        <v>1</v>
      </c>
      <c r="H1695" s="23" t="str">
        <f>VLOOKUP($A1695,'Medical Examinations'!$A:$J,8,FALSE)</f>
        <v>No</v>
      </c>
      <c r="I1695" s="23" t="str">
        <f>VLOOKUP($A1695,'Medical Examinations'!$A:$J,9,FALSE)</f>
        <v>Overweight</v>
      </c>
      <c r="J1695" s="23" t="str">
        <f>VLOOKUP($A1695,'Medical Examinations'!$A:$J,10,FALSE)</f>
        <v>Diabetes</v>
      </c>
      <c r="K1695">
        <f>VLOOKUP($A1695,'Hospitalisation Details'!$A:$K,6,FALSE)</f>
        <v>5478.04</v>
      </c>
      <c r="L1695" t="str">
        <f>VLOOKUP($A1695,'Hospitalisation Details'!$A:$K,7,FALSE)</f>
        <v>tier - 2</v>
      </c>
      <c r="M1695" t="str">
        <f>VLOOKUP($A1695,'Hospitalisation Details'!$A:$K,8,FALSE)</f>
        <v>tier - 3</v>
      </c>
      <c r="N1695" t="str">
        <f>VLOOKUP($A1695,'Hospitalisation Details'!$A:$K,9,FALSE)</f>
        <v>R1013</v>
      </c>
      <c r="O1695">
        <f>VLOOKUP($A1695,'Hospitalisation Details'!$A:$K,10,FALSE)</f>
        <v>31685</v>
      </c>
      <c r="P1695">
        <f>VLOOKUP($A1695,'Hospitalisation Details'!$A:$K,11,FALSE)</f>
        <v>36</v>
      </c>
      <c r="Q1695" t="str">
        <f>VLOOKUP($A1695,'Customer Names'!$A:$E,4,FALSE)</f>
        <v xml:space="preserve"> Tracy L</v>
      </c>
    </row>
    <row r="1696" spans="1:17" x14ac:dyDescent="0.25">
      <c r="A1696" s="26" t="s">
        <v>676</v>
      </c>
      <c r="B1696" s="47">
        <f>VLOOKUP($A1696,'Medical Examinations'!$A:$J,2,FALSE)</f>
        <v>25.9</v>
      </c>
      <c r="C1696" s="47">
        <f>VLOOKUP($A1696,'Medical Examinations'!$A:$J,3,FALSE)</f>
        <v>9.1199999999999992</v>
      </c>
      <c r="D1696" s="26" t="str">
        <f>VLOOKUP($A1696,'Medical Examinations'!$A:$J,4,FALSE)</f>
        <v>yes</v>
      </c>
      <c r="E1696" s="26" t="str">
        <f>VLOOKUP($A1696,'Medical Examinations'!$A:$J,5,FALSE)</f>
        <v>No</v>
      </c>
      <c r="F1696" s="26" t="str">
        <f>VLOOKUP($A1696,'Medical Examinations'!$A:$J,6,FALSE)</f>
        <v>No</v>
      </c>
      <c r="G1696" s="26">
        <f>VLOOKUP($A1696,'Medical Examinations'!$A:$J,7,FALSE)</f>
        <v>1</v>
      </c>
      <c r="H1696" s="26" t="str">
        <f>VLOOKUP($A1696,'Medical Examinations'!$A:$J,8,FALSE)</f>
        <v>No</v>
      </c>
      <c r="I1696" s="26" t="str">
        <f>VLOOKUP($A1696,'Medical Examinations'!$A:$J,9,FALSE)</f>
        <v>Overweight</v>
      </c>
      <c r="J1696" s="26" t="str">
        <f>VLOOKUP($A1696,'Medical Examinations'!$A:$J,10,FALSE)</f>
        <v>Diabetes</v>
      </c>
      <c r="K1696">
        <f>VLOOKUP($A1696,'Hospitalisation Details'!$A:$K,6,FALSE)</f>
        <v>5472.45</v>
      </c>
      <c r="L1696" t="str">
        <f>VLOOKUP($A1696,'Hospitalisation Details'!$A:$K,7,FALSE)</f>
        <v>tier - 2</v>
      </c>
      <c r="M1696" t="str">
        <f>VLOOKUP($A1696,'Hospitalisation Details'!$A:$K,8,FALSE)</f>
        <v>tier - 3</v>
      </c>
      <c r="N1696" t="str">
        <f>VLOOKUP($A1696,'Hospitalisation Details'!$A:$K,9,FALSE)</f>
        <v>R1011</v>
      </c>
      <c r="O1696">
        <f>VLOOKUP($A1696,'Hospitalisation Details'!$A:$K,10,FALSE)</f>
        <v>31605</v>
      </c>
      <c r="P1696">
        <f>VLOOKUP($A1696,'Hospitalisation Details'!$A:$K,11,FALSE)</f>
        <v>36</v>
      </c>
      <c r="Q1696" t="str">
        <f>VLOOKUP($A1696,'Customer Names'!$A:$E,4,FALSE)</f>
        <v xml:space="preserve"> Azelie</v>
      </c>
    </row>
    <row r="1697" spans="1:17" x14ac:dyDescent="0.25">
      <c r="A1697" s="23" t="s">
        <v>675</v>
      </c>
      <c r="B1697" s="48">
        <f>VLOOKUP($A1697,'Medical Examinations'!$A:$J,2,FALSE)</f>
        <v>27.74</v>
      </c>
      <c r="C1697" s="48">
        <f>VLOOKUP($A1697,'Medical Examinations'!$A:$J,3,FALSE)</f>
        <v>7.32</v>
      </c>
      <c r="D1697" s="23" t="str">
        <f>VLOOKUP($A1697,'Medical Examinations'!$A:$J,4,FALSE)</f>
        <v>yes</v>
      </c>
      <c r="E1697" s="23" t="str">
        <f>VLOOKUP($A1697,'Medical Examinations'!$A:$J,5,FALSE)</f>
        <v>No</v>
      </c>
      <c r="F1697" s="23" t="str">
        <f>VLOOKUP($A1697,'Medical Examinations'!$A:$J,6,FALSE)</f>
        <v>No</v>
      </c>
      <c r="G1697" s="23">
        <f>VLOOKUP($A1697,'Medical Examinations'!$A:$J,7,FALSE)</f>
        <v>1</v>
      </c>
      <c r="H1697" s="23" t="str">
        <f>VLOOKUP($A1697,'Medical Examinations'!$A:$J,8,FALSE)</f>
        <v>No</v>
      </c>
      <c r="I1697" s="23" t="str">
        <f>VLOOKUP($A1697,'Medical Examinations'!$A:$J,9,FALSE)</f>
        <v>Overweight</v>
      </c>
      <c r="J1697" s="23" t="str">
        <f>VLOOKUP($A1697,'Medical Examinations'!$A:$J,10,FALSE)</f>
        <v>Diabetes</v>
      </c>
      <c r="K1697">
        <f>VLOOKUP($A1697,'Hospitalisation Details'!$A:$K,6,FALSE)</f>
        <v>5469.01</v>
      </c>
      <c r="L1697" t="str">
        <f>VLOOKUP($A1697,'Hospitalisation Details'!$A:$K,7,FALSE)</f>
        <v>tier - 2</v>
      </c>
      <c r="M1697" t="str">
        <f>VLOOKUP($A1697,'Hospitalisation Details'!$A:$K,8,FALSE)</f>
        <v>tier - 2</v>
      </c>
      <c r="N1697" t="str">
        <f>VLOOKUP($A1697,'Hospitalisation Details'!$A:$K,9,FALSE)</f>
        <v>R1024</v>
      </c>
      <c r="O1697">
        <f>VLOOKUP($A1697,'Hospitalisation Details'!$A:$K,10,FALSE)</f>
        <v>31748</v>
      </c>
      <c r="P1697">
        <f>VLOOKUP($A1697,'Hospitalisation Details'!$A:$K,11,FALSE)</f>
        <v>36</v>
      </c>
      <c r="Q1697" t="str">
        <f>VLOOKUP($A1697,'Customer Names'!$A:$E,4,FALSE)</f>
        <v xml:space="preserve"> Monica M.</v>
      </c>
    </row>
    <row r="1698" spans="1:17" x14ac:dyDescent="0.25">
      <c r="A1698" s="26" t="s">
        <v>674</v>
      </c>
      <c r="B1698" s="47">
        <f>VLOOKUP($A1698,'Medical Examinations'!$A:$J,2,FALSE)</f>
        <v>17.260000000000002</v>
      </c>
      <c r="C1698" s="47">
        <f>VLOOKUP($A1698,'Medical Examinations'!$A:$J,3,FALSE)</f>
        <v>11.73</v>
      </c>
      <c r="D1698" s="26" t="str">
        <f>VLOOKUP($A1698,'Medical Examinations'!$A:$J,4,FALSE)</f>
        <v>No</v>
      </c>
      <c r="E1698" s="26" t="str">
        <f>VLOOKUP($A1698,'Medical Examinations'!$A:$J,5,FALSE)</f>
        <v>No</v>
      </c>
      <c r="F1698" s="26" t="str">
        <f>VLOOKUP($A1698,'Medical Examinations'!$A:$J,6,FALSE)</f>
        <v>No</v>
      </c>
      <c r="G1698" s="26">
        <f>VLOOKUP($A1698,'Medical Examinations'!$A:$J,7,FALSE)</f>
        <v>2</v>
      </c>
      <c r="H1698" s="26" t="str">
        <f>VLOOKUP($A1698,'Medical Examinations'!$A:$J,8,FALSE)</f>
        <v>No</v>
      </c>
      <c r="I1698" s="26" t="str">
        <f>VLOOKUP($A1698,'Medical Examinations'!$A:$J,9,FALSE)</f>
        <v>Underweight</v>
      </c>
      <c r="J1698" s="26" t="str">
        <f>VLOOKUP($A1698,'Medical Examinations'!$A:$J,10,FALSE)</f>
        <v>Diabetes</v>
      </c>
      <c r="K1698">
        <f>VLOOKUP($A1698,'Hospitalisation Details'!$A:$K,6,FALSE)</f>
        <v>5466.88</v>
      </c>
      <c r="L1698" t="str">
        <f>VLOOKUP($A1698,'Hospitalisation Details'!$A:$K,7,FALSE)</f>
        <v>tier - 2</v>
      </c>
      <c r="M1698" t="str">
        <f>VLOOKUP($A1698,'Hospitalisation Details'!$A:$K,8,FALSE)</f>
        <v>tier - 2</v>
      </c>
      <c r="N1698" t="str">
        <f>VLOOKUP($A1698,'Hospitalisation Details'!$A:$K,9,FALSE)</f>
        <v>R1013</v>
      </c>
      <c r="O1698">
        <f>VLOOKUP($A1698,'Hospitalisation Details'!$A:$K,10,FALSE)</f>
        <v>26961</v>
      </c>
      <c r="P1698">
        <f>VLOOKUP($A1698,'Hospitalisation Details'!$A:$K,11,FALSE)</f>
        <v>49</v>
      </c>
      <c r="Q1698" t="str">
        <f>VLOOKUP($A1698,'Customer Names'!$A:$E,4,FALSE)</f>
        <v xml:space="preserve"> Katarina K.</v>
      </c>
    </row>
    <row r="1699" spans="1:17" x14ac:dyDescent="0.25">
      <c r="A1699" s="23" t="s">
        <v>673</v>
      </c>
      <c r="B1699" s="48">
        <f>VLOOKUP($A1699,'Medical Examinations'!$A:$J,2,FALSE)</f>
        <v>19.855</v>
      </c>
      <c r="C1699" s="48">
        <f>VLOOKUP($A1699,'Medical Examinations'!$A:$J,3,FALSE)</f>
        <v>6.64</v>
      </c>
      <c r="D1699" s="23" t="str">
        <f>VLOOKUP($A1699,'Medical Examinations'!$A:$J,4,FALSE)</f>
        <v>yes</v>
      </c>
      <c r="E1699" s="23" t="str">
        <f>VLOOKUP($A1699,'Medical Examinations'!$A:$J,5,FALSE)</f>
        <v>No</v>
      </c>
      <c r="F1699" s="23" t="str">
        <f>VLOOKUP($A1699,'Medical Examinations'!$A:$J,6,FALSE)</f>
        <v>No</v>
      </c>
      <c r="G1699" s="23">
        <f>VLOOKUP($A1699,'Medical Examinations'!$A:$J,7,FALSE)</f>
        <v>1</v>
      </c>
      <c r="H1699" s="23" t="str">
        <f>VLOOKUP($A1699,'Medical Examinations'!$A:$J,8,FALSE)</f>
        <v>No</v>
      </c>
      <c r="I1699" s="23" t="str">
        <f>VLOOKUP($A1699,'Medical Examinations'!$A:$J,9,FALSE)</f>
        <v>Normal Weight</v>
      </c>
      <c r="J1699" s="23" t="str">
        <f>VLOOKUP($A1699,'Medical Examinations'!$A:$J,10,FALSE)</f>
        <v>Diabetes</v>
      </c>
      <c r="K1699">
        <f>VLOOKUP($A1699,'Hospitalisation Details'!$A:$K,6,FALSE)</f>
        <v>5458.05</v>
      </c>
      <c r="L1699" t="str">
        <f>VLOOKUP($A1699,'Hospitalisation Details'!$A:$K,7,FALSE)</f>
        <v>tier - 2</v>
      </c>
      <c r="M1699" t="str">
        <f>VLOOKUP($A1699,'Hospitalisation Details'!$A:$K,8,FALSE)</f>
        <v>tier - 2</v>
      </c>
      <c r="N1699" t="str">
        <f>VLOOKUP($A1699,'Hospitalisation Details'!$A:$K,9,FALSE)</f>
        <v>R1024</v>
      </c>
      <c r="O1699">
        <f>VLOOKUP($A1699,'Hospitalisation Details'!$A:$K,10,FALSE)</f>
        <v>31771</v>
      </c>
      <c r="P1699">
        <f>VLOOKUP($A1699,'Hospitalisation Details'!$A:$K,11,FALSE)</f>
        <v>36</v>
      </c>
      <c r="Q1699" t="str">
        <f>VLOOKUP($A1699,'Customer Names'!$A:$E,4,FALSE)</f>
        <v xml:space="preserve"> Jamie L.</v>
      </c>
    </row>
    <row r="1700" spans="1:17" x14ac:dyDescent="0.25">
      <c r="A1700" s="26" t="s">
        <v>672</v>
      </c>
      <c r="B1700" s="47">
        <f>VLOOKUP($A1700,'Medical Examinations'!$A:$J,2,FALSE)</f>
        <v>41.69</v>
      </c>
      <c r="C1700" s="47">
        <f>VLOOKUP($A1700,'Medical Examinations'!$A:$J,3,FALSE)</f>
        <v>5.78</v>
      </c>
      <c r="D1700" s="26" t="str">
        <f>VLOOKUP($A1700,'Medical Examinations'!$A:$J,4,FALSE)</f>
        <v>No</v>
      </c>
      <c r="E1700" s="26" t="str">
        <f>VLOOKUP($A1700,'Medical Examinations'!$A:$J,5,FALSE)</f>
        <v>No</v>
      </c>
      <c r="F1700" s="26" t="str">
        <f>VLOOKUP($A1700,'Medical Examinations'!$A:$J,6,FALSE)</f>
        <v>No</v>
      </c>
      <c r="G1700" s="26">
        <f>VLOOKUP($A1700,'Medical Examinations'!$A:$J,7,FALSE)</f>
        <v>0</v>
      </c>
      <c r="H1700" s="26" t="str">
        <f>VLOOKUP($A1700,'Medical Examinations'!$A:$J,8,FALSE)</f>
        <v>No</v>
      </c>
      <c r="I1700" s="26" t="str">
        <f>VLOOKUP($A1700,'Medical Examinations'!$A:$J,9,FALSE)</f>
        <v>Obesity</v>
      </c>
      <c r="J1700" s="26" t="str">
        <f>VLOOKUP($A1700,'Medical Examinations'!$A:$J,10,FALSE)</f>
        <v>Prediabetes</v>
      </c>
      <c r="K1700">
        <f>VLOOKUP($A1700,'Hospitalisation Details'!$A:$K,6,FALSE)</f>
        <v>5438.75</v>
      </c>
      <c r="L1700" t="str">
        <f>VLOOKUP($A1700,'Hospitalisation Details'!$A:$K,7,FALSE)</f>
        <v>tier - 3</v>
      </c>
      <c r="M1700" t="str">
        <f>VLOOKUP($A1700,'Hospitalisation Details'!$A:$K,8,FALSE)</f>
        <v>tier - 2</v>
      </c>
      <c r="N1700" t="str">
        <f>VLOOKUP($A1700,'Hospitalisation Details'!$A:$K,9,FALSE)</f>
        <v>R1013</v>
      </c>
      <c r="O1700">
        <f>VLOOKUP($A1700,'Hospitalisation Details'!$A:$K,10,FALSE)</f>
        <v>30188</v>
      </c>
      <c r="P1700">
        <f>VLOOKUP($A1700,'Hospitalisation Details'!$A:$K,11,FALSE)</f>
        <v>40</v>
      </c>
      <c r="Q1700" t="str">
        <f>VLOOKUP($A1700,'Customer Names'!$A:$E,4,FALSE)</f>
        <v xml:space="preserve"> Brian</v>
      </c>
    </row>
    <row r="1701" spans="1:17" x14ac:dyDescent="0.25">
      <c r="A1701" s="23" t="s">
        <v>671</v>
      </c>
      <c r="B1701" s="48">
        <f>VLOOKUP($A1701,'Medical Examinations'!$A:$J,2,FALSE)</f>
        <v>16.12</v>
      </c>
      <c r="C1701" s="48">
        <f>VLOOKUP($A1701,'Medical Examinations'!$A:$J,3,FALSE)</f>
        <v>10.45</v>
      </c>
      <c r="D1701" s="23" t="str">
        <f>VLOOKUP($A1701,'Medical Examinations'!$A:$J,4,FALSE)</f>
        <v>No</v>
      </c>
      <c r="E1701" s="23" t="str">
        <f>VLOOKUP($A1701,'Medical Examinations'!$A:$J,5,FALSE)</f>
        <v>No</v>
      </c>
      <c r="F1701" s="23" t="str">
        <f>VLOOKUP($A1701,'Medical Examinations'!$A:$J,6,FALSE)</f>
        <v>No</v>
      </c>
      <c r="G1701" s="23">
        <f>VLOOKUP($A1701,'Medical Examinations'!$A:$J,7,FALSE)</f>
        <v>0</v>
      </c>
      <c r="H1701" s="23" t="str">
        <f>VLOOKUP($A1701,'Medical Examinations'!$A:$J,8,FALSE)</f>
        <v>No</v>
      </c>
      <c r="I1701" s="23" t="str">
        <f>VLOOKUP($A1701,'Medical Examinations'!$A:$J,9,FALSE)</f>
        <v>Underweight</v>
      </c>
      <c r="J1701" s="23" t="str">
        <f>VLOOKUP($A1701,'Medical Examinations'!$A:$J,10,FALSE)</f>
        <v>Diabetes</v>
      </c>
      <c r="K1701">
        <f>VLOOKUP($A1701,'Hospitalisation Details'!$A:$K,6,FALSE)</f>
        <v>5428.98</v>
      </c>
      <c r="L1701" t="str">
        <f>VLOOKUP($A1701,'Hospitalisation Details'!$A:$K,7,FALSE)</f>
        <v>tier - 2</v>
      </c>
      <c r="M1701" t="str">
        <f>VLOOKUP($A1701,'Hospitalisation Details'!$A:$K,8,FALSE)</f>
        <v>tier - 2</v>
      </c>
      <c r="N1701" t="str">
        <f>VLOOKUP($A1701,'Hospitalisation Details'!$A:$K,9,FALSE)</f>
        <v>R1012</v>
      </c>
      <c r="O1701">
        <f>VLOOKUP($A1701,'Hospitalisation Details'!$A:$K,10,FALSE)</f>
        <v>28649</v>
      </c>
      <c r="P1701">
        <f>VLOOKUP($A1701,'Hospitalisation Details'!$A:$K,11,FALSE)</f>
        <v>45</v>
      </c>
      <c r="Q1701" t="str">
        <f>VLOOKUP($A1701,'Customer Names'!$A:$E,4,FALSE)</f>
        <v xml:space="preserve"> Stacey L.</v>
      </c>
    </row>
    <row r="1702" spans="1:17" x14ac:dyDescent="0.25">
      <c r="A1702" s="26" t="s">
        <v>670</v>
      </c>
      <c r="B1702" s="47">
        <f>VLOOKUP($A1702,'Medical Examinations'!$A:$J,2,FALSE)</f>
        <v>37.43</v>
      </c>
      <c r="C1702" s="47">
        <f>VLOOKUP($A1702,'Medical Examinations'!$A:$J,3,FALSE)</f>
        <v>4.5199999999999996</v>
      </c>
      <c r="D1702" s="26" t="str">
        <f>VLOOKUP($A1702,'Medical Examinations'!$A:$J,4,FALSE)</f>
        <v>No</v>
      </c>
      <c r="E1702" s="26" t="str">
        <f>VLOOKUP($A1702,'Medical Examinations'!$A:$J,5,FALSE)</f>
        <v>No</v>
      </c>
      <c r="F1702" s="26" t="str">
        <f>VLOOKUP($A1702,'Medical Examinations'!$A:$J,6,FALSE)</f>
        <v>No</v>
      </c>
      <c r="G1702" s="26">
        <f>VLOOKUP($A1702,'Medical Examinations'!$A:$J,7,FALSE)</f>
        <v>1</v>
      </c>
      <c r="H1702" s="26" t="str">
        <f>VLOOKUP($A1702,'Medical Examinations'!$A:$J,8,FALSE)</f>
        <v>No</v>
      </c>
      <c r="I1702" s="26" t="str">
        <f>VLOOKUP($A1702,'Medical Examinations'!$A:$J,9,FALSE)</f>
        <v>Obesity</v>
      </c>
      <c r="J1702" s="26" t="str">
        <f>VLOOKUP($A1702,'Medical Examinations'!$A:$J,10,FALSE)</f>
        <v>Normal</v>
      </c>
      <c r="K1702">
        <f>VLOOKUP($A1702,'Hospitalisation Details'!$A:$K,6,FALSE)</f>
        <v>5428.73</v>
      </c>
      <c r="L1702" t="str">
        <f>VLOOKUP($A1702,'Hospitalisation Details'!$A:$K,7,FALSE)</f>
        <v>tier - 3</v>
      </c>
      <c r="M1702" t="str">
        <f>VLOOKUP($A1702,'Hospitalisation Details'!$A:$K,8,FALSE)</f>
        <v>tier - 1</v>
      </c>
      <c r="N1702" t="str">
        <f>VLOOKUP($A1702,'Hospitalisation Details'!$A:$K,9,FALSE)</f>
        <v>R1017</v>
      </c>
      <c r="O1702">
        <f>VLOOKUP($A1702,'Hospitalisation Details'!$A:$K,10,FALSE)</f>
        <v>33864</v>
      </c>
      <c r="P1702">
        <f>VLOOKUP($A1702,'Hospitalisation Details'!$A:$K,11,FALSE)</f>
        <v>30</v>
      </c>
      <c r="Q1702" t="str">
        <f>VLOOKUP($A1702,'Customer Names'!$A:$E,4,FALSE)</f>
        <v xml:space="preserve"> Stephen</v>
      </c>
    </row>
    <row r="1703" spans="1:17" x14ac:dyDescent="0.25">
      <c r="A1703" s="23" t="s">
        <v>669</v>
      </c>
      <c r="B1703" s="48">
        <f>VLOOKUP($A1703,'Medical Examinations'!$A:$J,2,FALSE)</f>
        <v>31.065000000000001</v>
      </c>
      <c r="C1703" s="48">
        <f>VLOOKUP($A1703,'Medical Examinations'!$A:$J,3,FALSE)</f>
        <v>5.71</v>
      </c>
      <c r="D1703" s="23" t="str">
        <f>VLOOKUP($A1703,'Medical Examinations'!$A:$J,4,FALSE)</f>
        <v>No</v>
      </c>
      <c r="E1703" s="23" t="str">
        <f>VLOOKUP($A1703,'Medical Examinations'!$A:$J,5,FALSE)</f>
        <v>No</v>
      </c>
      <c r="F1703" s="23" t="str">
        <f>VLOOKUP($A1703,'Medical Examinations'!$A:$J,6,FALSE)</f>
        <v>No</v>
      </c>
      <c r="G1703" s="23">
        <f>VLOOKUP($A1703,'Medical Examinations'!$A:$J,7,FALSE)</f>
        <v>0</v>
      </c>
      <c r="H1703" s="23" t="str">
        <f>VLOOKUP($A1703,'Medical Examinations'!$A:$J,8,FALSE)</f>
        <v>No</v>
      </c>
      <c r="I1703" s="23" t="str">
        <f>VLOOKUP($A1703,'Medical Examinations'!$A:$J,9,FALSE)</f>
        <v>Obesity</v>
      </c>
      <c r="J1703" s="23" t="str">
        <f>VLOOKUP($A1703,'Medical Examinations'!$A:$J,10,FALSE)</f>
        <v>Prediabetes</v>
      </c>
      <c r="K1703">
        <f>VLOOKUP($A1703,'Hospitalisation Details'!$A:$K,6,FALSE)</f>
        <v>5425.02</v>
      </c>
      <c r="L1703" t="str">
        <f>VLOOKUP($A1703,'Hospitalisation Details'!$A:$K,7,FALSE)</f>
        <v>tier - 2</v>
      </c>
      <c r="M1703" t="str">
        <f>VLOOKUP($A1703,'Hospitalisation Details'!$A:$K,8,FALSE)</f>
        <v>tier - 1</v>
      </c>
      <c r="N1703" t="str">
        <f>VLOOKUP($A1703,'Hospitalisation Details'!$A:$K,9,FALSE)</f>
        <v>R1012</v>
      </c>
      <c r="O1703">
        <f>VLOOKUP($A1703,'Hospitalisation Details'!$A:$K,10,FALSE)</f>
        <v>33425</v>
      </c>
      <c r="P1703">
        <f>VLOOKUP($A1703,'Hospitalisation Details'!$A:$K,11,FALSE)</f>
        <v>31</v>
      </c>
      <c r="Q1703" t="str">
        <f>VLOOKUP($A1703,'Customer Names'!$A:$E,4,FALSE)</f>
        <v xml:space="preserve"> Joshua</v>
      </c>
    </row>
    <row r="1704" spans="1:17" x14ac:dyDescent="0.25">
      <c r="A1704" s="26" t="s">
        <v>668</v>
      </c>
      <c r="B1704" s="47">
        <f>VLOOKUP($A1704,'Medical Examinations'!$A:$J,2,FALSE)</f>
        <v>25.08</v>
      </c>
      <c r="C1704" s="47">
        <f>VLOOKUP($A1704,'Medical Examinations'!$A:$J,3,FALSE)</f>
        <v>4.7699999999999996</v>
      </c>
      <c r="D1704" s="26" t="str">
        <f>VLOOKUP($A1704,'Medical Examinations'!$A:$J,4,FALSE)</f>
        <v>No</v>
      </c>
      <c r="E1704" s="26" t="str">
        <f>VLOOKUP($A1704,'Medical Examinations'!$A:$J,5,FALSE)</f>
        <v>No</v>
      </c>
      <c r="F1704" s="26" t="str">
        <f>VLOOKUP($A1704,'Medical Examinations'!$A:$J,6,FALSE)</f>
        <v>No</v>
      </c>
      <c r="G1704" s="26">
        <f>VLOOKUP($A1704,'Medical Examinations'!$A:$J,7,FALSE)</f>
        <v>0</v>
      </c>
      <c r="H1704" s="26" t="str">
        <f>VLOOKUP($A1704,'Medical Examinations'!$A:$J,8,FALSE)</f>
        <v>No</v>
      </c>
      <c r="I1704" s="26" t="str">
        <f>VLOOKUP($A1704,'Medical Examinations'!$A:$J,9,FALSE)</f>
        <v>Overweight</v>
      </c>
      <c r="J1704" s="26" t="str">
        <f>VLOOKUP($A1704,'Medical Examinations'!$A:$J,10,FALSE)</f>
        <v>Normal</v>
      </c>
      <c r="K1704">
        <f>VLOOKUP($A1704,'Hospitalisation Details'!$A:$K,6,FALSE)</f>
        <v>5415.66</v>
      </c>
      <c r="L1704" t="str">
        <f>VLOOKUP($A1704,'Hospitalisation Details'!$A:$K,7,FALSE)</f>
        <v>tier - 2</v>
      </c>
      <c r="M1704" t="str">
        <f>VLOOKUP($A1704,'Hospitalisation Details'!$A:$K,8,FALSE)</f>
        <v>tier - 3</v>
      </c>
      <c r="N1704" t="str">
        <f>VLOOKUP($A1704,'Hospitalisation Details'!$A:$K,9,FALSE)</f>
        <v>R1013</v>
      </c>
      <c r="O1704">
        <f>VLOOKUP($A1704,'Hospitalisation Details'!$A:$K,10,FALSE)</f>
        <v>30221</v>
      </c>
      <c r="P1704">
        <f>VLOOKUP($A1704,'Hospitalisation Details'!$A:$K,11,FALSE)</f>
        <v>40</v>
      </c>
      <c r="Q1704" t="str">
        <f>VLOOKUP($A1704,'Customer Names'!$A:$E,4,FALSE)</f>
        <v xml:space="preserve"> Josh</v>
      </c>
    </row>
    <row r="1705" spans="1:17" x14ac:dyDescent="0.25">
      <c r="A1705" s="23" t="s">
        <v>667</v>
      </c>
      <c r="B1705" s="48">
        <f>VLOOKUP($A1705,'Medical Examinations'!$A:$J,2,FALSE)</f>
        <v>15.2</v>
      </c>
      <c r="C1705" s="48">
        <f>VLOOKUP($A1705,'Medical Examinations'!$A:$J,3,FALSE)</f>
        <v>7.81</v>
      </c>
      <c r="D1705" s="23" t="str">
        <f>VLOOKUP($A1705,'Medical Examinations'!$A:$J,4,FALSE)</f>
        <v>yes</v>
      </c>
      <c r="E1705" s="23" t="str">
        <f>VLOOKUP($A1705,'Medical Examinations'!$A:$J,5,FALSE)</f>
        <v>No</v>
      </c>
      <c r="F1705" s="23" t="str">
        <f>VLOOKUP($A1705,'Medical Examinations'!$A:$J,6,FALSE)</f>
        <v>No</v>
      </c>
      <c r="G1705" s="23">
        <f>VLOOKUP($A1705,'Medical Examinations'!$A:$J,7,FALSE)</f>
        <v>1</v>
      </c>
      <c r="H1705" s="23" t="str">
        <f>VLOOKUP($A1705,'Medical Examinations'!$A:$J,8,FALSE)</f>
        <v>No</v>
      </c>
      <c r="I1705" s="23" t="str">
        <f>VLOOKUP($A1705,'Medical Examinations'!$A:$J,9,FALSE)</f>
        <v>Underweight</v>
      </c>
      <c r="J1705" s="23" t="str">
        <f>VLOOKUP($A1705,'Medical Examinations'!$A:$J,10,FALSE)</f>
        <v>Diabetes</v>
      </c>
      <c r="K1705">
        <f>VLOOKUP($A1705,'Hospitalisation Details'!$A:$K,6,FALSE)</f>
        <v>5411.99</v>
      </c>
      <c r="L1705" t="str">
        <f>VLOOKUP($A1705,'Hospitalisation Details'!$A:$K,7,FALSE)</f>
        <v>tier - 2</v>
      </c>
      <c r="M1705" t="str">
        <f>VLOOKUP($A1705,'Hospitalisation Details'!$A:$K,8,FALSE)</f>
        <v>tier - 3</v>
      </c>
      <c r="N1705" t="str">
        <f>VLOOKUP($A1705,'Hospitalisation Details'!$A:$K,9,FALSE)</f>
        <v>R1012</v>
      </c>
      <c r="O1705">
        <f>VLOOKUP($A1705,'Hospitalisation Details'!$A:$K,10,FALSE)</f>
        <v>27664</v>
      </c>
      <c r="P1705">
        <f>VLOOKUP($A1705,'Hospitalisation Details'!$A:$K,11,FALSE)</f>
        <v>47</v>
      </c>
      <c r="Q1705" t="str">
        <f>VLOOKUP($A1705,'Customer Names'!$A:$E,4,FALSE)</f>
        <v xml:space="preserve"> Heather</v>
      </c>
    </row>
    <row r="1706" spans="1:17" x14ac:dyDescent="0.25">
      <c r="A1706" s="26" t="s">
        <v>666</v>
      </c>
      <c r="B1706" s="47">
        <f>VLOOKUP($A1706,'Medical Examinations'!$A:$J,2,FALSE)</f>
        <v>22.34</v>
      </c>
      <c r="C1706" s="47">
        <f>VLOOKUP($A1706,'Medical Examinations'!$A:$J,3,FALSE)</f>
        <v>5.19</v>
      </c>
      <c r="D1706" s="26" t="str">
        <f>VLOOKUP($A1706,'Medical Examinations'!$A:$J,4,FALSE)</f>
        <v>yes</v>
      </c>
      <c r="E1706" s="26" t="str">
        <f>VLOOKUP($A1706,'Medical Examinations'!$A:$J,5,FALSE)</f>
        <v>No</v>
      </c>
      <c r="F1706" s="26" t="str">
        <f>VLOOKUP($A1706,'Medical Examinations'!$A:$J,6,FALSE)</f>
        <v>No</v>
      </c>
      <c r="G1706" s="26">
        <f>VLOOKUP($A1706,'Medical Examinations'!$A:$J,7,FALSE)</f>
        <v>0</v>
      </c>
      <c r="H1706" s="26" t="str">
        <f>VLOOKUP($A1706,'Medical Examinations'!$A:$J,8,FALSE)</f>
        <v>No</v>
      </c>
      <c r="I1706" s="26" t="str">
        <f>VLOOKUP($A1706,'Medical Examinations'!$A:$J,9,FALSE)</f>
        <v>Normal Weight</v>
      </c>
      <c r="J1706" s="26" t="str">
        <f>VLOOKUP($A1706,'Medical Examinations'!$A:$J,10,FALSE)</f>
        <v>Normal</v>
      </c>
      <c r="K1706">
        <f>VLOOKUP($A1706,'Hospitalisation Details'!$A:$K,6,FALSE)</f>
        <v>5402.89</v>
      </c>
      <c r="L1706" t="str">
        <f>VLOOKUP($A1706,'Hospitalisation Details'!$A:$K,7,FALSE)</f>
        <v>tier - 2</v>
      </c>
      <c r="M1706" t="str">
        <f>VLOOKUP($A1706,'Hospitalisation Details'!$A:$K,8,FALSE)</f>
        <v>tier - 1</v>
      </c>
      <c r="N1706" t="str">
        <f>VLOOKUP($A1706,'Hospitalisation Details'!$A:$K,9,FALSE)</f>
        <v>R1013</v>
      </c>
      <c r="O1706">
        <f>VLOOKUP($A1706,'Hospitalisation Details'!$A:$K,10,FALSE)</f>
        <v>31404</v>
      </c>
      <c r="P1706">
        <f>VLOOKUP($A1706,'Hospitalisation Details'!$A:$K,11,FALSE)</f>
        <v>37</v>
      </c>
      <c r="Q1706" t="str">
        <f>VLOOKUP($A1706,'Customer Names'!$A:$E,4,FALSE)</f>
        <v xml:space="preserve"> James C.</v>
      </c>
    </row>
    <row r="1707" spans="1:17" x14ac:dyDescent="0.25">
      <c r="A1707" s="23" t="s">
        <v>665</v>
      </c>
      <c r="B1707" s="48">
        <f>VLOOKUP($A1707,'Medical Examinations'!$A:$J,2,FALSE)</f>
        <v>40.15</v>
      </c>
      <c r="C1707" s="48">
        <f>VLOOKUP($A1707,'Medical Examinations'!$A:$J,3,FALSE)</f>
        <v>5.93</v>
      </c>
      <c r="D1707" s="23" t="str">
        <f>VLOOKUP($A1707,'Medical Examinations'!$A:$J,4,FALSE)</f>
        <v>No</v>
      </c>
      <c r="E1707" s="23" t="str">
        <f>VLOOKUP($A1707,'Medical Examinations'!$A:$J,5,FALSE)</f>
        <v>No</v>
      </c>
      <c r="F1707" s="23" t="str">
        <f>VLOOKUP($A1707,'Medical Examinations'!$A:$J,6,FALSE)</f>
        <v>No</v>
      </c>
      <c r="G1707" s="23">
        <f>VLOOKUP($A1707,'Medical Examinations'!$A:$J,7,FALSE)</f>
        <v>1</v>
      </c>
      <c r="H1707" s="23" t="str">
        <f>VLOOKUP($A1707,'Medical Examinations'!$A:$J,8,FALSE)</f>
        <v>No</v>
      </c>
      <c r="I1707" s="23" t="str">
        <f>VLOOKUP($A1707,'Medical Examinations'!$A:$J,9,FALSE)</f>
        <v>Obesity</v>
      </c>
      <c r="J1707" s="23" t="str">
        <f>VLOOKUP($A1707,'Medical Examinations'!$A:$J,10,FALSE)</f>
        <v>Prediabetes</v>
      </c>
      <c r="K1707">
        <f>VLOOKUP($A1707,'Hospitalisation Details'!$A:$K,6,FALSE)</f>
        <v>5400.98</v>
      </c>
      <c r="L1707" t="str">
        <f>VLOOKUP($A1707,'Hospitalisation Details'!$A:$K,7,FALSE)</f>
        <v>tier - 2</v>
      </c>
      <c r="M1707" t="str">
        <f>VLOOKUP($A1707,'Hospitalisation Details'!$A:$K,8,FALSE)</f>
        <v>tier - 2</v>
      </c>
      <c r="N1707" t="str">
        <f>VLOOKUP($A1707,'Hospitalisation Details'!$A:$K,9,FALSE)</f>
        <v>R1013</v>
      </c>
      <c r="O1707">
        <f>VLOOKUP($A1707,'Hospitalisation Details'!$A:$K,10,FALSE)</f>
        <v>30895</v>
      </c>
      <c r="P1707">
        <f>VLOOKUP($A1707,'Hospitalisation Details'!$A:$K,11,FALSE)</f>
        <v>38</v>
      </c>
      <c r="Q1707" t="str">
        <f>VLOOKUP($A1707,'Customer Names'!$A:$E,4,FALSE)</f>
        <v xml:space="preserve"> Kim</v>
      </c>
    </row>
    <row r="1708" spans="1:17" x14ac:dyDescent="0.25">
      <c r="A1708" s="26" t="s">
        <v>664</v>
      </c>
      <c r="B1708" s="47">
        <f>VLOOKUP($A1708,'Medical Examinations'!$A:$J,2,FALSE)</f>
        <v>37.729999999999997</v>
      </c>
      <c r="C1708" s="47">
        <f>VLOOKUP($A1708,'Medical Examinations'!$A:$J,3,FALSE)</f>
        <v>6.29</v>
      </c>
      <c r="D1708" s="26" t="str">
        <f>VLOOKUP($A1708,'Medical Examinations'!$A:$J,4,FALSE)</f>
        <v>No</v>
      </c>
      <c r="E1708" s="26" t="str">
        <f>VLOOKUP($A1708,'Medical Examinations'!$A:$J,5,FALSE)</f>
        <v>No</v>
      </c>
      <c r="F1708" s="26" t="str">
        <f>VLOOKUP($A1708,'Medical Examinations'!$A:$J,6,FALSE)</f>
        <v>No</v>
      </c>
      <c r="G1708" s="26">
        <f>VLOOKUP($A1708,'Medical Examinations'!$A:$J,7,FALSE)</f>
        <v>1</v>
      </c>
      <c r="H1708" s="26" t="str">
        <f>VLOOKUP($A1708,'Medical Examinations'!$A:$J,8,FALSE)</f>
        <v>No</v>
      </c>
      <c r="I1708" s="26" t="str">
        <f>VLOOKUP($A1708,'Medical Examinations'!$A:$J,9,FALSE)</f>
        <v>Obesity</v>
      </c>
      <c r="J1708" s="26" t="str">
        <f>VLOOKUP($A1708,'Medical Examinations'!$A:$J,10,FALSE)</f>
        <v>Prediabetes</v>
      </c>
      <c r="K1708">
        <f>VLOOKUP($A1708,'Hospitalisation Details'!$A:$K,6,FALSE)</f>
        <v>5397.62</v>
      </c>
      <c r="L1708" t="str">
        <f>VLOOKUP($A1708,'Hospitalisation Details'!$A:$K,7,FALSE)</f>
        <v>tier - 2</v>
      </c>
      <c r="M1708" t="str">
        <f>VLOOKUP($A1708,'Hospitalisation Details'!$A:$K,8,FALSE)</f>
        <v>tier - 2</v>
      </c>
      <c r="N1708" t="str">
        <f>VLOOKUP($A1708,'Hospitalisation Details'!$A:$K,9,FALSE)</f>
        <v>R1013</v>
      </c>
      <c r="O1708">
        <f>VLOOKUP($A1708,'Hospitalisation Details'!$A:$K,10,FALSE)</f>
        <v>30928</v>
      </c>
      <c r="P1708">
        <f>VLOOKUP($A1708,'Hospitalisation Details'!$A:$K,11,FALSE)</f>
        <v>38</v>
      </c>
      <c r="Q1708" t="str">
        <f>VLOOKUP($A1708,'Customer Names'!$A:$E,4,FALSE)</f>
        <v xml:space="preserve"> Marie E.</v>
      </c>
    </row>
    <row r="1709" spans="1:17" x14ac:dyDescent="0.25">
      <c r="A1709" s="23" t="s">
        <v>663</v>
      </c>
      <c r="B1709" s="48">
        <f>VLOOKUP($A1709,'Medical Examinations'!$A:$J,2,FALSE)</f>
        <v>25.35</v>
      </c>
      <c r="C1709" s="48">
        <f>VLOOKUP($A1709,'Medical Examinations'!$A:$J,3,FALSE)</f>
        <v>4.9000000000000004</v>
      </c>
      <c r="D1709" s="23" t="str">
        <f>VLOOKUP($A1709,'Medical Examinations'!$A:$J,4,FALSE)</f>
        <v>No</v>
      </c>
      <c r="E1709" s="23" t="str">
        <f>VLOOKUP($A1709,'Medical Examinations'!$A:$J,5,FALSE)</f>
        <v>No</v>
      </c>
      <c r="F1709" s="23" t="str">
        <f>VLOOKUP($A1709,'Medical Examinations'!$A:$J,6,FALSE)</f>
        <v>No</v>
      </c>
      <c r="G1709" s="23">
        <f>VLOOKUP($A1709,'Medical Examinations'!$A:$J,7,FALSE)</f>
        <v>0</v>
      </c>
      <c r="H1709" s="23" t="str">
        <f>VLOOKUP($A1709,'Medical Examinations'!$A:$J,8,FALSE)</f>
        <v>No</v>
      </c>
      <c r="I1709" s="23" t="str">
        <f>VLOOKUP($A1709,'Medical Examinations'!$A:$J,9,FALSE)</f>
        <v>Overweight</v>
      </c>
      <c r="J1709" s="23" t="str">
        <f>VLOOKUP($A1709,'Medical Examinations'!$A:$J,10,FALSE)</f>
        <v>Normal</v>
      </c>
      <c r="K1709">
        <f>VLOOKUP($A1709,'Hospitalisation Details'!$A:$K,6,FALSE)</f>
        <v>5396.44</v>
      </c>
      <c r="L1709" t="str">
        <f>VLOOKUP($A1709,'Hospitalisation Details'!$A:$K,7,FALSE)</f>
        <v>tier - 2</v>
      </c>
      <c r="M1709" t="str">
        <f>VLOOKUP($A1709,'Hospitalisation Details'!$A:$K,8,FALSE)</f>
        <v>tier - 3</v>
      </c>
      <c r="N1709" t="str">
        <f>VLOOKUP($A1709,'Hospitalisation Details'!$A:$K,9,FALSE)</f>
        <v>R1013</v>
      </c>
      <c r="O1709">
        <f>VLOOKUP($A1709,'Hospitalisation Details'!$A:$K,10,FALSE)</f>
        <v>32818</v>
      </c>
      <c r="P1709">
        <f>VLOOKUP($A1709,'Hospitalisation Details'!$A:$K,11,FALSE)</f>
        <v>33</v>
      </c>
      <c r="Q1709" t="str">
        <f>VLOOKUP($A1709,'Customer Names'!$A:$E,4,FALSE)</f>
        <v xml:space="preserve"> Dariusz</v>
      </c>
    </row>
    <row r="1710" spans="1:17" x14ac:dyDescent="0.25">
      <c r="A1710" s="26" t="s">
        <v>662</v>
      </c>
      <c r="B1710" s="47">
        <f>VLOOKUP($A1710,'Medical Examinations'!$A:$J,2,FALSE)</f>
        <v>26.41</v>
      </c>
      <c r="C1710" s="47">
        <f>VLOOKUP($A1710,'Medical Examinations'!$A:$J,3,FALSE)</f>
        <v>5.07</v>
      </c>
      <c r="D1710" s="26" t="str">
        <f>VLOOKUP($A1710,'Medical Examinations'!$A:$J,4,FALSE)</f>
        <v>yes</v>
      </c>
      <c r="E1710" s="26" t="str">
        <f>VLOOKUP($A1710,'Medical Examinations'!$A:$J,5,FALSE)</f>
        <v>No</v>
      </c>
      <c r="F1710" s="26" t="str">
        <f>VLOOKUP($A1710,'Medical Examinations'!$A:$J,6,FALSE)</f>
        <v>No</v>
      </c>
      <c r="G1710" s="26">
        <f>VLOOKUP($A1710,'Medical Examinations'!$A:$J,7,FALSE)</f>
        <v>1</v>
      </c>
      <c r="H1710" s="26" t="str">
        <f>VLOOKUP($A1710,'Medical Examinations'!$A:$J,8,FALSE)</f>
        <v>No</v>
      </c>
      <c r="I1710" s="26" t="str">
        <f>VLOOKUP($A1710,'Medical Examinations'!$A:$J,9,FALSE)</f>
        <v>Overweight</v>
      </c>
      <c r="J1710" s="26" t="str">
        <f>VLOOKUP($A1710,'Medical Examinations'!$A:$J,10,FALSE)</f>
        <v>Normal</v>
      </c>
      <c r="K1710">
        <f>VLOOKUP($A1710,'Hospitalisation Details'!$A:$K,6,FALSE)</f>
        <v>5385.34</v>
      </c>
      <c r="L1710" t="str">
        <f>VLOOKUP($A1710,'Hospitalisation Details'!$A:$K,7,FALSE)</f>
        <v>tier - 2</v>
      </c>
      <c r="M1710" t="str">
        <f>VLOOKUP($A1710,'Hospitalisation Details'!$A:$K,8,FALSE)</f>
        <v>tier - 3</v>
      </c>
      <c r="N1710" t="str">
        <f>VLOOKUP($A1710,'Hospitalisation Details'!$A:$K,9,FALSE)</f>
        <v>R1012</v>
      </c>
      <c r="O1710">
        <f>VLOOKUP($A1710,'Hospitalisation Details'!$A:$K,10,FALSE)</f>
        <v>32363</v>
      </c>
      <c r="P1710">
        <f>VLOOKUP($A1710,'Hospitalisation Details'!$A:$K,11,FALSE)</f>
        <v>34</v>
      </c>
      <c r="Q1710" t="str">
        <f>VLOOKUP($A1710,'Customer Names'!$A:$E,4,FALSE)</f>
        <v xml:space="preserve"> Jessica E.</v>
      </c>
    </row>
    <row r="1711" spans="1:17" x14ac:dyDescent="0.25">
      <c r="A1711" s="23" t="s">
        <v>661</v>
      </c>
      <c r="B1711" s="48">
        <f>VLOOKUP($A1711,'Medical Examinations'!$A:$J,2,FALSE)</f>
        <v>27.6</v>
      </c>
      <c r="C1711" s="48">
        <f>VLOOKUP($A1711,'Medical Examinations'!$A:$J,3,FALSE)</f>
        <v>5.33</v>
      </c>
      <c r="D1711" s="23" t="str">
        <f>VLOOKUP($A1711,'Medical Examinations'!$A:$J,4,FALSE)</f>
        <v>No</v>
      </c>
      <c r="E1711" s="23" t="str">
        <f>VLOOKUP($A1711,'Medical Examinations'!$A:$J,5,FALSE)</f>
        <v>No</v>
      </c>
      <c r="F1711" s="23" t="str">
        <f>VLOOKUP($A1711,'Medical Examinations'!$A:$J,6,FALSE)</f>
        <v>No</v>
      </c>
      <c r="G1711" s="23">
        <f>VLOOKUP($A1711,'Medical Examinations'!$A:$J,7,FALSE)</f>
        <v>1</v>
      </c>
      <c r="H1711" s="23" t="str">
        <f>VLOOKUP($A1711,'Medical Examinations'!$A:$J,8,FALSE)</f>
        <v>No</v>
      </c>
      <c r="I1711" s="23" t="str">
        <f>VLOOKUP($A1711,'Medical Examinations'!$A:$J,9,FALSE)</f>
        <v>Overweight</v>
      </c>
      <c r="J1711" s="23" t="str">
        <f>VLOOKUP($A1711,'Medical Examinations'!$A:$J,10,FALSE)</f>
        <v>Normal</v>
      </c>
      <c r="K1711">
        <f>VLOOKUP($A1711,'Hospitalisation Details'!$A:$K,6,FALSE)</f>
        <v>5383.54</v>
      </c>
      <c r="L1711" t="str">
        <f>VLOOKUP($A1711,'Hospitalisation Details'!$A:$K,7,FALSE)</f>
        <v>tier - 2</v>
      </c>
      <c r="M1711" t="str">
        <f>VLOOKUP($A1711,'Hospitalisation Details'!$A:$K,8,FALSE)</f>
        <v>tier - 3</v>
      </c>
      <c r="N1711" t="str">
        <f>VLOOKUP($A1711,'Hospitalisation Details'!$A:$K,9,FALSE)</f>
        <v>R1011</v>
      </c>
      <c r="O1711">
        <f>VLOOKUP($A1711,'Hospitalisation Details'!$A:$K,10,FALSE)</f>
        <v>30834</v>
      </c>
      <c r="P1711">
        <f>VLOOKUP($A1711,'Hospitalisation Details'!$A:$K,11,FALSE)</f>
        <v>39</v>
      </c>
      <c r="Q1711" t="str">
        <f>VLOOKUP($A1711,'Customer Names'!$A:$E,4,FALSE)</f>
        <v xml:space="preserve"> Kristen</v>
      </c>
    </row>
    <row r="1712" spans="1:17" x14ac:dyDescent="0.25">
      <c r="A1712" s="26" t="s">
        <v>660</v>
      </c>
      <c r="B1712" s="47">
        <f>VLOOKUP($A1712,'Medical Examinations'!$A:$J,2,FALSE)</f>
        <v>33.82</v>
      </c>
      <c r="C1712" s="47">
        <f>VLOOKUP($A1712,'Medical Examinations'!$A:$J,3,FALSE)</f>
        <v>8.93</v>
      </c>
      <c r="D1712" s="26" t="str">
        <f>VLOOKUP($A1712,'Medical Examinations'!$A:$J,4,FALSE)</f>
        <v>yes</v>
      </c>
      <c r="E1712" s="26" t="str">
        <f>VLOOKUP($A1712,'Medical Examinations'!$A:$J,5,FALSE)</f>
        <v>No</v>
      </c>
      <c r="F1712" s="26" t="str">
        <f>VLOOKUP($A1712,'Medical Examinations'!$A:$J,6,FALSE)</f>
        <v>No</v>
      </c>
      <c r="G1712" s="26">
        <f>VLOOKUP($A1712,'Medical Examinations'!$A:$J,7,FALSE)</f>
        <v>1</v>
      </c>
      <c r="H1712" s="26" t="str">
        <f>VLOOKUP($A1712,'Medical Examinations'!$A:$J,8,FALSE)</f>
        <v>No</v>
      </c>
      <c r="I1712" s="26" t="str">
        <f>VLOOKUP($A1712,'Medical Examinations'!$A:$J,9,FALSE)</f>
        <v>Obesity</v>
      </c>
      <c r="J1712" s="26" t="str">
        <f>VLOOKUP($A1712,'Medical Examinations'!$A:$J,10,FALSE)</f>
        <v>Diabetes</v>
      </c>
      <c r="K1712">
        <f>VLOOKUP($A1712,'Hospitalisation Details'!$A:$K,6,FALSE)</f>
        <v>5377.46</v>
      </c>
      <c r="L1712" t="str">
        <f>VLOOKUP($A1712,'Hospitalisation Details'!$A:$K,7,FALSE)</f>
        <v>tier - 2</v>
      </c>
      <c r="M1712" t="str">
        <f>VLOOKUP($A1712,'Hospitalisation Details'!$A:$K,8,FALSE)</f>
        <v>tier - 3</v>
      </c>
      <c r="N1712" t="str">
        <f>VLOOKUP($A1712,'Hospitalisation Details'!$A:$K,9,FALSE)</f>
        <v>R1012</v>
      </c>
      <c r="O1712">
        <f>VLOOKUP($A1712,'Hospitalisation Details'!$A:$K,10,FALSE)</f>
        <v>31615</v>
      </c>
      <c r="P1712">
        <f>VLOOKUP($A1712,'Hospitalisation Details'!$A:$K,11,FALSE)</f>
        <v>36</v>
      </c>
      <c r="Q1712" t="str">
        <f>VLOOKUP($A1712,'Customer Names'!$A:$E,4,FALSE)</f>
        <v xml:space="preserve"> Jose Guadalupe P. Sr.</v>
      </c>
    </row>
    <row r="1713" spans="1:17" x14ac:dyDescent="0.25">
      <c r="A1713" s="23" t="s">
        <v>659</v>
      </c>
      <c r="B1713" s="48">
        <f>VLOOKUP($A1713,'Medical Examinations'!$A:$J,2,FALSE)</f>
        <v>32.9</v>
      </c>
      <c r="C1713" s="48">
        <f>VLOOKUP($A1713,'Medical Examinations'!$A:$J,3,FALSE)</f>
        <v>4.3499999999999996</v>
      </c>
      <c r="D1713" s="23" t="str">
        <f>VLOOKUP($A1713,'Medical Examinations'!$A:$J,4,FALSE)</f>
        <v>No</v>
      </c>
      <c r="E1713" s="23" t="str">
        <f>VLOOKUP($A1713,'Medical Examinations'!$A:$J,5,FALSE)</f>
        <v>No</v>
      </c>
      <c r="F1713" s="23" t="str">
        <f>VLOOKUP($A1713,'Medical Examinations'!$A:$J,6,FALSE)</f>
        <v>No</v>
      </c>
      <c r="G1713" s="23">
        <f>VLOOKUP($A1713,'Medical Examinations'!$A:$J,7,FALSE)</f>
        <v>0</v>
      </c>
      <c r="H1713" s="23" t="str">
        <f>VLOOKUP($A1713,'Medical Examinations'!$A:$J,8,FALSE)</f>
        <v>No</v>
      </c>
      <c r="I1713" s="23" t="str">
        <f>VLOOKUP($A1713,'Medical Examinations'!$A:$J,9,FALSE)</f>
        <v>Obesity</v>
      </c>
      <c r="J1713" s="23" t="str">
        <f>VLOOKUP($A1713,'Medical Examinations'!$A:$J,10,FALSE)</f>
        <v>Normal</v>
      </c>
      <c r="K1713">
        <f>VLOOKUP($A1713,'Hospitalisation Details'!$A:$K,6,FALSE)</f>
        <v>5375.04</v>
      </c>
      <c r="L1713" t="str">
        <f>VLOOKUP($A1713,'Hospitalisation Details'!$A:$K,7,FALSE)</f>
        <v>tier - 2</v>
      </c>
      <c r="M1713" t="str">
        <f>VLOOKUP($A1713,'Hospitalisation Details'!$A:$K,8,FALSE)</f>
        <v>tier - 1</v>
      </c>
      <c r="N1713" t="str">
        <f>VLOOKUP($A1713,'Hospitalisation Details'!$A:$K,9,FALSE)</f>
        <v>R1011</v>
      </c>
      <c r="O1713">
        <f>VLOOKUP($A1713,'Hospitalisation Details'!$A:$K,10,FALSE)</f>
        <v>32830</v>
      </c>
      <c r="P1713">
        <f>VLOOKUP($A1713,'Hospitalisation Details'!$A:$K,11,FALSE)</f>
        <v>33</v>
      </c>
      <c r="Q1713" t="str">
        <f>VLOOKUP($A1713,'Customer Names'!$A:$E,4,FALSE)</f>
        <v xml:space="preserve"> Cynthia</v>
      </c>
    </row>
    <row r="1714" spans="1:17" x14ac:dyDescent="0.25">
      <c r="A1714" s="26" t="s">
        <v>658</v>
      </c>
      <c r="B1714" s="47">
        <f>VLOOKUP($A1714,'Medical Examinations'!$A:$J,2,FALSE)</f>
        <v>30.875</v>
      </c>
      <c r="C1714" s="47">
        <f>VLOOKUP($A1714,'Medical Examinations'!$A:$J,3,FALSE)</f>
        <v>9.5399999999999991</v>
      </c>
      <c r="D1714" s="26" t="str">
        <f>VLOOKUP($A1714,'Medical Examinations'!$A:$J,4,FALSE)</f>
        <v>yes</v>
      </c>
      <c r="E1714" s="26" t="str">
        <f>VLOOKUP($A1714,'Medical Examinations'!$A:$J,5,FALSE)</f>
        <v>No</v>
      </c>
      <c r="F1714" s="26" t="str">
        <f>VLOOKUP($A1714,'Medical Examinations'!$A:$J,6,FALSE)</f>
        <v>No</v>
      </c>
      <c r="G1714" s="26">
        <f>VLOOKUP($A1714,'Medical Examinations'!$A:$J,7,FALSE)</f>
        <v>1</v>
      </c>
      <c r="H1714" s="26" t="str">
        <f>VLOOKUP($A1714,'Medical Examinations'!$A:$J,8,FALSE)</f>
        <v>No</v>
      </c>
      <c r="I1714" s="26" t="str">
        <f>VLOOKUP($A1714,'Medical Examinations'!$A:$J,9,FALSE)</f>
        <v>Obesity</v>
      </c>
      <c r="J1714" s="26" t="str">
        <f>VLOOKUP($A1714,'Medical Examinations'!$A:$J,10,FALSE)</f>
        <v>Diabetes</v>
      </c>
      <c r="K1714">
        <f>VLOOKUP($A1714,'Hospitalisation Details'!$A:$K,6,FALSE)</f>
        <v>5373.36</v>
      </c>
      <c r="L1714" t="str">
        <f>VLOOKUP($A1714,'Hospitalisation Details'!$A:$K,7,FALSE)</f>
        <v>tier - 2</v>
      </c>
      <c r="M1714" t="str">
        <f>VLOOKUP($A1714,'Hospitalisation Details'!$A:$K,8,FALSE)</f>
        <v>tier - 2</v>
      </c>
      <c r="N1714" t="str">
        <f>VLOOKUP($A1714,'Hospitalisation Details'!$A:$K,9,FALSE)</f>
        <v>R1012</v>
      </c>
      <c r="O1714">
        <f>VLOOKUP($A1714,'Hospitalisation Details'!$A:$K,10,FALSE)</f>
        <v>31564</v>
      </c>
      <c r="P1714">
        <f>VLOOKUP($A1714,'Hospitalisation Details'!$A:$K,11,FALSE)</f>
        <v>37</v>
      </c>
      <c r="Q1714" t="str">
        <f>VLOOKUP($A1714,'Customer Names'!$A:$E,4,FALSE)</f>
        <v xml:space="preserve"> Tyler</v>
      </c>
    </row>
    <row r="1715" spans="1:17" x14ac:dyDescent="0.25">
      <c r="A1715" s="23" t="s">
        <v>657</v>
      </c>
      <c r="B1715" s="48">
        <f>VLOOKUP($A1715,'Medical Examinations'!$A:$J,2,FALSE)</f>
        <v>32.64</v>
      </c>
      <c r="C1715" s="48">
        <f>VLOOKUP($A1715,'Medical Examinations'!$A:$J,3,FALSE)</f>
        <v>5.91</v>
      </c>
      <c r="D1715" s="23" t="str">
        <f>VLOOKUP($A1715,'Medical Examinations'!$A:$J,4,FALSE)</f>
        <v>No</v>
      </c>
      <c r="E1715" s="23" t="str">
        <f>VLOOKUP($A1715,'Medical Examinations'!$A:$J,5,FALSE)</f>
        <v>No</v>
      </c>
      <c r="F1715" s="23" t="str">
        <f>VLOOKUP($A1715,'Medical Examinations'!$A:$J,6,FALSE)</f>
        <v>No</v>
      </c>
      <c r="G1715" s="23">
        <f>VLOOKUP($A1715,'Medical Examinations'!$A:$J,7,FALSE)</f>
        <v>0</v>
      </c>
      <c r="H1715" s="23" t="str">
        <f>VLOOKUP($A1715,'Medical Examinations'!$A:$J,8,FALSE)</f>
        <v>No</v>
      </c>
      <c r="I1715" s="23" t="str">
        <f>VLOOKUP($A1715,'Medical Examinations'!$A:$J,9,FALSE)</f>
        <v>Obesity</v>
      </c>
      <c r="J1715" s="23" t="str">
        <f>VLOOKUP($A1715,'Medical Examinations'!$A:$J,10,FALSE)</f>
        <v>Prediabetes</v>
      </c>
      <c r="K1715">
        <f>VLOOKUP($A1715,'Hospitalisation Details'!$A:$K,6,FALSE)</f>
        <v>5364.66</v>
      </c>
      <c r="L1715" t="str">
        <f>VLOOKUP($A1715,'Hospitalisation Details'!$A:$K,7,FALSE)</f>
        <v>tier - 2</v>
      </c>
      <c r="M1715" t="str">
        <f>VLOOKUP($A1715,'Hospitalisation Details'!$A:$K,8,FALSE)</f>
        <v>tier - 1</v>
      </c>
      <c r="N1715" t="str">
        <f>VLOOKUP($A1715,'Hospitalisation Details'!$A:$K,9,FALSE)</f>
        <v>R1011</v>
      </c>
      <c r="O1715">
        <f>VLOOKUP($A1715,'Hospitalisation Details'!$A:$K,10,FALSE)</f>
        <v>34675</v>
      </c>
      <c r="P1715">
        <f>VLOOKUP($A1715,'Hospitalisation Details'!$A:$K,11,FALSE)</f>
        <v>28</v>
      </c>
      <c r="Q1715" t="str">
        <f>VLOOKUP($A1715,'Customer Names'!$A:$E,4,FALSE)</f>
        <v xml:space="preserve"> Holly J</v>
      </c>
    </row>
    <row r="1716" spans="1:17" x14ac:dyDescent="0.25">
      <c r="A1716" s="26" t="s">
        <v>656</v>
      </c>
      <c r="B1716" s="47">
        <f>VLOOKUP($A1716,'Medical Examinations'!$A:$J,2,FALSE)</f>
        <v>22.135000000000002</v>
      </c>
      <c r="C1716" s="47">
        <f>VLOOKUP($A1716,'Medical Examinations'!$A:$J,3,FALSE)</f>
        <v>5.0999999999999996</v>
      </c>
      <c r="D1716" s="26" t="str">
        <f>VLOOKUP($A1716,'Medical Examinations'!$A:$J,4,FALSE)</f>
        <v>No</v>
      </c>
      <c r="E1716" s="26" t="str">
        <f>VLOOKUP($A1716,'Medical Examinations'!$A:$J,5,FALSE)</f>
        <v>No</v>
      </c>
      <c r="F1716" s="26" t="str">
        <f>VLOOKUP($A1716,'Medical Examinations'!$A:$J,6,FALSE)</f>
        <v>No</v>
      </c>
      <c r="G1716" s="26">
        <f>VLOOKUP($A1716,'Medical Examinations'!$A:$J,7,FALSE)</f>
        <v>0</v>
      </c>
      <c r="H1716" s="26" t="str">
        <f>VLOOKUP($A1716,'Medical Examinations'!$A:$J,8,FALSE)</f>
        <v>No</v>
      </c>
      <c r="I1716" s="26" t="str">
        <f>VLOOKUP($A1716,'Medical Examinations'!$A:$J,9,FALSE)</f>
        <v>Normal Weight</v>
      </c>
      <c r="J1716" s="26" t="str">
        <f>VLOOKUP($A1716,'Medical Examinations'!$A:$J,10,FALSE)</f>
        <v>Normal</v>
      </c>
      <c r="K1716">
        <f>VLOOKUP($A1716,'Hospitalisation Details'!$A:$K,6,FALSE)</f>
        <v>5354.07</v>
      </c>
      <c r="L1716" t="str">
        <f>VLOOKUP($A1716,'Hospitalisation Details'!$A:$K,7,FALSE)</f>
        <v>tier - 2</v>
      </c>
      <c r="M1716" t="str">
        <f>VLOOKUP($A1716,'Hospitalisation Details'!$A:$K,8,FALSE)</f>
        <v>tier - 3</v>
      </c>
      <c r="N1716" t="str">
        <f>VLOOKUP($A1716,'Hospitalisation Details'!$A:$K,9,FALSE)</f>
        <v>R1024</v>
      </c>
      <c r="O1716">
        <f>VLOOKUP($A1716,'Hospitalisation Details'!$A:$K,10,FALSE)</f>
        <v>32819</v>
      </c>
      <c r="P1716">
        <f>VLOOKUP($A1716,'Hospitalisation Details'!$A:$K,11,FALSE)</f>
        <v>33</v>
      </c>
      <c r="Q1716" t="str">
        <f>VLOOKUP($A1716,'Customer Names'!$A:$E,4,FALSE)</f>
        <v xml:space="preserve"> Kristen</v>
      </c>
    </row>
    <row r="1717" spans="1:17" x14ac:dyDescent="0.25">
      <c r="A1717" s="23" t="s">
        <v>655</v>
      </c>
      <c r="B1717" s="48">
        <f>VLOOKUP($A1717,'Medical Examinations'!$A:$J,2,FALSE)</f>
        <v>16.53</v>
      </c>
      <c r="C1717" s="48">
        <f>VLOOKUP($A1717,'Medical Examinations'!$A:$J,3,FALSE)</f>
        <v>5.08</v>
      </c>
      <c r="D1717" s="23" t="str">
        <f>VLOOKUP($A1717,'Medical Examinations'!$A:$J,4,FALSE)</f>
        <v>No</v>
      </c>
      <c r="E1717" s="23" t="str">
        <f>VLOOKUP($A1717,'Medical Examinations'!$A:$J,5,FALSE)</f>
        <v>No</v>
      </c>
      <c r="F1717" s="23" t="str">
        <f>VLOOKUP($A1717,'Medical Examinations'!$A:$J,6,FALSE)</f>
        <v>No</v>
      </c>
      <c r="G1717" s="23">
        <f>VLOOKUP($A1717,'Medical Examinations'!$A:$J,7,FALSE)</f>
        <v>2</v>
      </c>
      <c r="H1717" s="23" t="str">
        <f>VLOOKUP($A1717,'Medical Examinations'!$A:$J,8,FALSE)</f>
        <v>No</v>
      </c>
      <c r="I1717" s="23" t="str">
        <f>VLOOKUP($A1717,'Medical Examinations'!$A:$J,9,FALSE)</f>
        <v>Underweight</v>
      </c>
      <c r="J1717" s="23" t="str">
        <f>VLOOKUP($A1717,'Medical Examinations'!$A:$J,10,FALSE)</f>
        <v>Normal</v>
      </c>
      <c r="K1717">
        <f>VLOOKUP($A1717,'Hospitalisation Details'!$A:$K,6,FALSE)</f>
        <v>5344.81</v>
      </c>
      <c r="L1717" t="str">
        <f>VLOOKUP($A1717,'Hospitalisation Details'!$A:$K,7,FALSE)</f>
        <v>tier - 2</v>
      </c>
      <c r="M1717" t="str">
        <f>VLOOKUP($A1717,'Hospitalisation Details'!$A:$K,8,FALSE)</f>
        <v>tier - 3</v>
      </c>
      <c r="N1717" t="str">
        <f>VLOOKUP($A1717,'Hospitalisation Details'!$A:$K,9,FALSE)</f>
        <v>R1013</v>
      </c>
      <c r="O1717">
        <f>VLOOKUP($A1717,'Hospitalisation Details'!$A:$K,10,FALSE)</f>
        <v>26648</v>
      </c>
      <c r="P1717">
        <f>VLOOKUP($A1717,'Hospitalisation Details'!$A:$K,11,FALSE)</f>
        <v>50</v>
      </c>
      <c r="Q1717" t="str">
        <f>VLOOKUP($A1717,'Customer Names'!$A:$E,4,FALSE)</f>
        <v xml:space="preserve"> Thomas</v>
      </c>
    </row>
    <row r="1718" spans="1:17" x14ac:dyDescent="0.25">
      <c r="A1718" s="26" t="s">
        <v>654</v>
      </c>
      <c r="B1718" s="47">
        <f>VLOOKUP($A1718,'Medical Examinations'!$A:$J,2,FALSE)</f>
        <v>32.774999999999999</v>
      </c>
      <c r="C1718" s="47">
        <f>VLOOKUP($A1718,'Medical Examinations'!$A:$J,3,FALSE)</f>
        <v>4.75</v>
      </c>
      <c r="D1718" s="26" t="str">
        <f>VLOOKUP($A1718,'Medical Examinations'!$A:$J,4,FALSE)</f>
        <v>No</v>
      </c>
      <c r="E1718" s="26" t="str">
        <f>VLOOKUP($A1718,'Medical Examinations'!$A:$J,5,FALSE)</f>
        <v>No</v>
      </c>
      <c r="F1718" s="26" t="str">
        <f>VLOOKUP($A1718,'Medical Examinations'!$A:$J,6,FALSE)</f>
        <v>No</v>
      </c>
      <c r="G1718" s="26">
        <f>VLOOKUP($A1718,'Medical Examinations'!$A:$J,7,FALSE)</f>
        <v>0</v>
      </c>
      <c r="H1718" s="26" t="str">
        <f>VLOOKUP($A1718,'Medical Examinations'!$A:$J,8,FALSE)</f>
        <v>No</v>
      </c>
      <c r="I1718" s="26" t="str">
        <f>VLOOKUP($A1718,'Medical Examinations'!$A:$J,9,FALSE)</f>
        <v>Obesity</v>
      </c>
      <c r="J1718" s="26" t="str">
        <f>VLOOKUP($A1718,'Medical Examinations'!$A:$J,10,FALSE)</f>
        <v>Normal</v>
      </c>
      <c r="K1718">
        <f>VLOOKUP($A1718,'Hospitalisation Details'!$A:$K,6,FALSE)</f>
        <v>5327.4</v>
      </c>
      <c r="L1718" t="str">
        <f>VLOOKUP($A1718,'Hospitalisation Details'!$A:$K,7,FALSE)</f>
        <v>tier - 2</v>
      </c>
      <c r="M1718" t="str">
        <f>VLOOKUP($A1718,'Hospitalisation Details'!$A:$K,8,FALSE)</f>
        <v>tier - 1</v>
      </c>
      <c r="N1718" t="str">
        <f>VLOOKUP($A1718,'Hospitalisation Details'!$A:$K,9,FALSE)</f>
        <v>R1012</v>
      </c>
      <c r="O1718">
        <f>VLOOKUP($A1718,'Hospitalisation Details'!$A:$K,10,FALSE)</f>
        <v>33478</v>
      </c>
      <c r="P1718">
        <f>VLOOKUP($A1718,'Hospitalisation Details'!$A:$K,11,FALSE)</f>
        <v>31</v>
      </c>
      <c r="Q1718" t="str">
        <f>VLOOKUP($A1718,'Customer Names'!$A:$E,4,FALSE)</f>
        <v xml:space="preserve"> Tricity M</v>
      </c>
    </row>
    <row r="1719" spans="1:17" x14ac:dyDescent="0.25">
      <c r="A1719" s="23" t="s">
        <v>653</v>
      </c>
      <c r="B1719" s="48">
        <f>VLOOKUP($A1719,'Medical Examinations'!$A:$J,2,FALSE)</f>
        <v>30.9</v>
      </c>
      <c r="C1719" s="48">
        <f>VLOOKUP($A1719,'Medical Examinations'!$A:$J,3,FALSE)</f>
        <v>6.05</v>
      </c>
      <c r="D1719" s="23" t="str">
        <f>VLOOKUP($A1719,'Medical Examinations'!$A:$J,4,FALSE)</f>
        <v>No</v>
      </c>
      <c r="E1719" s="23" t="str">
        <f>VLOOKUP($A1719,'Medical Examinations'!$A:$J,5,FALSE)</f>
        <v>No</v>
      </c>
      <c r="F1719" s="23" t="str">
        <f>VLOOKUP($A1719,'Medical Examinations'!$A:$J,6,FALSE)</f>
        <v>No</v>
      </c>
      <c r="G1719" s="23">
        <f>VLOOKUP($A1719,'Medical Examinations'!$A:$J,7,FALSE)</f>
        <v>1</v>
      </c>
      <c r="H1719" s="23" t="str">
        <f>VLOOKUP($A1719,'Medical Examinations'!$A:$J,8,FALSE)</f>
        <v>No</v>
      </c>
      <c r="I1719" s="23" t="str">
        <f>VLOOKUP($A1719,'Medical Examinations'!$A:$J,9,FALSE)</f>
        <v>Obesity</v>
      </c>
      <c r="J1719" s="23" t="str">
        <f>VLOOKUP($A1719,'Medical Examinations'!$A:$J,10,FALSE)</f>
        <v>Prediabetes</v>
      </c>
      <c r="K1719">
        <f>VLOOKUP($A1719,'Hospitalisation Details'!$A:$K,6,FALSE)</f>
        <v>5325.65</v>
      </c>
      <c r="L1719" t="str">
        <f>VLOOKUP($A1719,'Hospitalisation Details'!$A:$K,7,FALSE)</f>
        <v>tier - 2</v>
      </c>
      <c r="M1719" t="str">
        <f>VLOOKUP($A1719,'Hospitalisation Details'!$A:$K,8,FALSE)</f>
        <v>tier - 1</v>
      </c>
      <c r="N1719" t="str">
        <f>VLOOKUP($A1719,'Hospitalisation Details'!$A:$K,9,FALSE)</f>
        <v>R1011</v>
      </c>
      <c r="O1719">
        <f>VLOOKUP($A1719,'Hospitalisation Details'!$A:$K,10,FALSE)</f>
        <v>33773</v>
      </c>
      <c r="P1719">
        <f>VLOOKUP($A1719,'Hospitalisation Details'!$A:$K,11,FALSE)</f>
        <v>30</v>
      </c>
      <c r="Q1719" t="str">
        <f>VLOOKUP($A1719,'Customer Names'!$A:$E,4,FALSE)</f>
        <v xml:space="preserve"> Sarah A</v>
      </c>
    </row>
    <row r="1720" spans="1:17" x14ac:dyDescent="0.25">
      <c r="A1720" s="26" t="s">
        <v>652</v>
      </c>
      <c r="B1720" s="47">
        <f>VLOOKUP($A1720,'Medical Examinations'!$A:$J,2,FALSE)</f>
        <v>15.58</v>
      </c>
      <c r="C1720" s="47">
        <f>VLOOKUP($A1720,'Medical Examinations'!$A:$J,3,FALSE)</f>
        <v>11.56</v>
      </c>
      <c r="D1720" s="26" t="str">
        <f>VLOOKUP($A1720,'Medical Examinations'!$A:$J,4,FALSE)</f>
        <v>No</v>
      </c>
      <c r="E1720" s="26" t="str">
        <f>VLOOKUP($A1720,'Medical Examinations'!$A:$J,5,FALSE)</f>
        <v>No</v>
      </c>
      <c r="F1720" s="26" t="str">
        <f>VLOOKUP($A1720,'Medical Examinations'!$A:$J,6,FALSE)</f>
        <v>No</v>
      </c>
      <c r="G1720" s="26">
        <f>VLOOKUP($A1720,'Medical Examinations'!$A:$J,7,FALSE)</f>
        <v>0</v>
      </c>
      <c r="H1720" s="26" t="str">
        <f>VLOOKUP($A1720,'Medical Examinations'!$A:$J,8,FALSE)</f>
        <v>No</v>
      </c>
      <c r="I1720" s="26" t="str">
        <f>VLOOKUP($A1720,'Medical Examinations'!$A:$J,9,FALSE)</f>
        <v>Underweight</v>
      </c>
      <c r="J1720" s="26" t="str">
        <f>VLOOKUP($A1720,'Medical Examinations'!$A:$J,10,FALSE)</f>
        <v>Diabetes</v>
      </c>
      <c r="K1720">
        <f>VLOOKUP($A1720,'Hospitalisation Details'!$A:$K,6,FALSE)</f>
        <v>5322.24</v>
      </c>
      <c r="L1720" t="str">
        <f>VLOOKUP($A1720,'Hospitalisation Details'!$A:$K,7,FALSE)</f>
        <v>tier - 2</v>
      </c>
      <c r="M1720" t="str">
        <f>VLOOKUP($A1720,'Hospitalisation Details'!$A:$K,8,FALSE)</f>
        <v>tier - 1</v>
      </c>
      <c r="N1720" t="str">
        <f>VLOOKUP($A1720,'Hospitalisation Details'!$A:$K,9,FALSE)</f>
        <v>R1012</v>
      </c>
      <c r="O1720">
        <f>VLOOKUP($A1720,'Hospitalisation Details'!$A:$K,10,FALSE)</f>
        <v>27274</v>
      </c>
      <c r="P1720">
        <f>VLOOKUP($A1720,'Hospitalisation Details'!$A:$K,11,FALSE)</f>
        <v>48</v>
      </c>
      <c r="Q1720" t="str">
        <f>VLOOKUP($A1720,'Customer Names'!$A:$E,4,FALSE)</f>
        <v xml:space="preserve"> Lisa M.</v>
      </c>
    </row>
    <row r="1721" spans="1:17" x14ac:dyDescent="0.25">
      <c r="A1721" s="23" t="s">
        <v>651</v>
      </c>
      <c r="B1721" s="48">
        <f>VLOOKUP($A1721,'Medical Examinations'!$A:$J,2,FALSE)</f>
        <v>26.315000000000001</v>
      </c>
      <c r="C1721" s="48">
        <f>VLOOKUP($A1721,'Medical Examinations'!$A:$J,3,FALSE)</f>
        <v>5.76</v>
      </c>
      <c r="D1721" s="23" t="str">
        <f>VLOOKUP($A1721,'Medical Examinations'!$A:$J,4,FALSE)</f>
        <v>No</v>
      </c>
      <c r="E1721" s="23" t="str">
        <f>VLOOKUP($A1721,'Medical Examinations'!$A:$J,5,FALSE)</f>
        <v>No</v>
      </c>
      <c r="F1721" s="23" t="str">
        <f>VLOOKUP($A1721,'Medical Examinations'!$A:$J,6,FALSE)</f>
        <v>No</v>
      </c>
      <c r="G1721" s="23">
        <f>VLOOKUP($A1721,'Medical Examinations'!$A:$J,7,FALSE)</f>
        <v>0</v>
      </c>
      <c r="H1721" s="23" t="str">
        <f>VLOOKUP($A1721,'Medical Examinations'!$A:$J,8,FALSE)</f>
        <v>No</v>
      </c>
      <c r="I1721" s="23" t="str">
        <f>VLOOKUP($A1721,'Medical Examinations'!$A:$J,9,FALSE)</f>
        <v>Overweight</v>
      </c>
      <c r="J1721" s="23" t="str">
        <f>VLOOKUP($A1721,'Medical Examinations'!$A:$J,10,FALSE)</f>
        <v>Prediabetes</v>
      </c>
      <c r="K1721">
        <f>VLOOKUP($A1721,'Hospitalisation Details'!$A:$K,6,FALSE)</f>
        <v>5312.17</v>
      </c>
      <c r="L1721" t="str">
        <f>VLOOKUP($A1721,'Hospitalisation Details'!$A:$K,7,FALSE)</f>
        <v>tier - 2</v>
      </c>
      <c r="M1721" t="str">
        <f>VLOOKUP($A1721,'Hospitalisation Details'!$A:$K,8,FALSE)</f>
        <v>tier - 2</v>
      </c>
      <c r="N1721" t="str">
        <f>VLOOKUP($A1721,'Hospitalisation Details'!$A:$K,9,FALSE)</f>
        <v>R1012</v>
      </c>
      <c r="O1721">
        <f>VLOOKUP($A1721,'Hospitalisation Details'!$A:$K,10,FALSE)</f>
        <v>34651</v>
      </c>
      <c r="P1721">
        <f>VLOOKUP($A1721,'Hospitalisation Details'!$A:$K,11,FALSE)</f>
        <v>28</v>
      </c>
      <c r="Q1721" t="str">
        <f>VLOOKUP($A1721,'Customer Names'!$A:$E,4,FALSE)</f>
        <v xml:space="preserve"> Tracy A.</v>
      </c>
    </row>
    <row r="1722" spans="1:17" x14ac:dyDescent="0.25">
      <c r="A1722" s="26" t="s">
        <v>650</v>
      </c>
      <c r="B1722" s="47">
        <f>VLOOKUP($A1722,'Medical Examinations'!$A:$J,2,FALSE)</f>
        <v>35.61</v>
      </c>
      <c r="C1722" s="47">
        <f>VLOOKUP($A1722,'Medical Examinations'!$A:$J,3,FALSE)</f>
        <v>5.65</v>
      </c>
      <c r="D1722" s="26" t="str">
        <f>VLOOKUP($A1722,'Medical Examinations'!$A:$J,4,FALSE)</f>
        <v>No</v>
      </c>
      <c r="E1722" s="26" t="str">
        <f>VLOOKUP($A1722,'Medical Examinations'!$A:$J,5,FALSE)</f>
        <v>yes</v>
      </c>
      <c r="F1722" s="26" t="str">
        <f>VLOOKUP($A1722,'Medical Examinations'!$A:$J,6,FALSE)</f>
        <v>No</v>
      </c>
      <c r="G1722" s="26">
        <f>VLOOKUP($A1722,'Medical Examinations'!$A:$J,7,FALSE)</f>
        <v>1</v>
      </c>
      <c r="H1722" s="26" t="str">
        <f>VLOOKUP($A1722,'Medical Examinations'!$A:$J,8,FALSE)</f>
        <v>No</v>
      </c>
      <c r="I1722" s="26" t="str">
        <f>VLOOKUP($A1722,'Medical Examinations'!$A:$J,9,FALSE)</f>
        <v>Obesity</v>
      </c>
      <c r="J1722" s="26" t="str">
        <f>VLOOKUP($A1722,'Medical Examinations'!$A:$J,10,FALSE)</f>
        <v>Normal</v>
      </c>
      <c r="K1722">
        <f>VLOOKUP($A1722,'Hospitalisation Details'!$A:$K,6,FALSE)</f>
        <v>5306.7</v>
      </c>
      <c r="L1722" t="str">
        <f>VLOOKUP($A1722,'Hospitalisation Details'!$A:$K,7,FALSE)</f>
        <v>tier - 2</v>
      </c>
      <c r="M1722" t="str">
        <f>VLOOKUP($A1722,'Hospitalisation Details'!$A:$K,8,FALSE)</f>
        <v>tier - 3</v>
      </c>
      <c r="N1722" t="str">
        <f>VLOOKUP($A1722,'Hospitalisation Details'!$A:$K,9,FALSE)</f>
        <v>R1012</v>
      </c>
      <c r="O1722">
        <f>VLOOKUP($A1722,'Hospitalisation Details'!$A:$K,10,FALSE)</f>
        <v>36778</v>
      </c>
      <c r="P1722">
        <f>VLOOKUP($A1722,'Hospitalisation Details'!$A:$K,11,FALSE)</f>
        <v>22</v>
      </c>
      <c r="Q1722" t="str">
        <f>VLOOKUP($A1722,'Customer Names'!$A:$E,4,FALSE)</f>
        <v xml:space="preserve"> Patrick</v>
      </c>
    </row>
    <row r="1723" spans="1:17" x14ac:dyDescent="0.25">
      <c r="A1723" s="23" t="s">
        <v>649</v>
      </c>
      <c r="B1723" s="48">
        <f>VLOOKUP($A1723,'Medical Examinations'!$A:$J,2,FALSE)</f>
        <v>37.56</v>
      </c>
      <c r="C1723" s="48">
        <f>VLOOKUP($A1723,'Medical Examinations'!$A:$J,3,FALSE)</f>
        <v>5.88</v>
      </c>
      <c r="D1723" s="23" t="str">
        <f>VLOOKUP($A1723,'Medical Examinations'!$A:$J,4,FALSE)</f>
        <v>No</v>
      </c>
      <c r="E1723" s="23" t="str">
        <f>VLOOKUP($A1723,'Medical Examinations'!$A:$J,5,FALSE)</f>
        <v>yes</v>
      </c>
      <c r="F1723" s="23" t="str">
        <f>VLOOKUP($A1723,'Medical Examinations'!$A:$J,6,FALSE)</f>
        <v>No</v>
      </c>
      <c r="G1723" s="23">
        <f>VLOOKUP($A1723,'Medical Examinations'!$A:$J,7,FALSE)</f>
        <v>1</v>
      </c>
      <c r="H1723" s="23" t="str">
        <f>VLOOKUP($A1723,'Medical Examinations'!$A:$J,8,FALSE)</f>
        <v>No</v>
      </c>
      <c r="I1723" s="23" t="str">
        <f>VLOOKUP($A1723,'Medical Examinations'!$A:$J,9,FALSE)</f>
        <v>Obesity</v>
      </c>
      <c r="J1723" s="23" t="str">
        <f>VLOOKUP($A1723,'Medical Examinations'!$A:$J,10,FALSE)</f>
        <v>Prediabetes</v>
      </c>
      <c r="K1723">
        <f>VLOOKUP($A1723,'Hospitalisation Details'!$A:$K,6,FALSE)</f>
        <v>5293.67</v>
      </c>
      <c r="L1723" t="str">
        <f>VLOOKUP($A1723,'Hospitalisation Details'!$A:$K,7,FALSE)</f>
        <v>tier - 2</v>
      </c>
      <c r="M1723" t="str">
        <f>VLOOKUP($A1723,'Hospitalisation Details'!$A:$K,8,FALSE)</f>
        <v>tier - 2</v>
      </c>
      <c r="N1723" t="str">
        <f>VLOOKUP($A1723,'Hospitalisation Details'!$A:$K,9,FALSE)</f>
        <v>R1022</v>
      </c>
      <c r="O1723">
        <f>VLOOKUP($A1723,'Hospitalisation Details'!$A:$K,10,FALSE)</f>
        <v>38221</v>
      </c>
      <c r="P1723">
        <f>VLOOKUP($A1723,'Hospitalisation Details'!$A:$K,11,FALSE)</f>
        <v>18</v>
      </c>
      <c r="Q1723" t="str">
        <f>VLOOKUP($A1723,'Customer Names'!$A:$E,4,FALSE)</f>
        <v xml:space="preserve"> Trent</v>
      </c>
    </row>
    <row r="1724" spans="1:17" x14ac:dyDescent="0.25">
      <c r="A1724" s="26" t="s">
        <v>648</v>
      </c>
      <c r="B1724" s="47">
        <f>VLOOKUP($A1724,'Medical Examinations'!$A:$J,2,FALSE)</f>
        <v>15.49</v>
      </c>
      <c r="C1724" s="47">
        <f>VLOOKUP($A1724,'Medical Examinations'!$A:$J,3,FALSE)</f>
        <v>9.6</v>
      </c>
      <c r="D1724" s="26" t="str">
        <f>VLOOKUP($A1724,'Medical Examinations'!$A:$J,4,FALSE)</f>
        <v>No</v>
      </c>
      <c r="E1724" s="26" t="str">
        <f>VLOOKUP($A1724,'Medical Examinations'!$A:$J,5,FALSE)</f>
        <v>No</v>
      </c>
      <c r="F1724" s="26" t="str">
        <f>VLOOKUP($A1724,'Medical Examinations'!$A:$J,6,FALSE)</f>
        <v>No</v>
      </c>
      <c r="G1724" s="26">
        <f>VLOOKUP($A1724,'Medical Examinations'!$A:$J,7,FALSE)</f>
        <v>0</v>
      </c>
      <c r="H1724" s="26" t="str">
        <f>VLOOKUP($A1724,'Medical Examinations'!$A:$J,8,FALSE)</f>
        <v>No</v>
      </c>
      <c r="I1724" s="26" t="str">
        <f>VLOOKUP($A1724,'Medical Examinations'!$A:$J,9,FALSE)</f>
        <v>Underweight</v>
      </c>
      <c r="J1724" s="26" t="str">
        <f>VLOOKUP($A1724,'Medical Examinations'!$A:$J,10,FALSE)</f>
        <v>Diabetes</v>
      </c>
      <c r="K1724">
        <f>VLOOKUP($A1724,'Hospitalisation Details'!$A:$K,6,FALSE)</f>
        <v>5291.71</v>
      </c>
      <c r="L1724" t="str">
        <f>VLOOKUP($A1724,'Hospitalisation Details'!$A:$K,7,FALSE)</f>
        <v>tier - 2</v>
      </c>
      <c r="M1724" t="str">
        <f>VLOOKUP($A1724,'Hospitalisation Details'!$A:$K,8,FALSE)</f>
        <v>tier - 2</v>
      </c>
      <c r="N1724" t="str">
        <f>VLOOKUP($A1724,'Hospitalisation Details'!$A:$K,9,FALSE)</f>
        <v>R1012</v>
      </c>
      <c r="O1724">
        <f>VLOOKUP($A1724,'Hospitalisation Details'!$A:$K,10,FALSE)</f>
        <v>27345</v>
      </c>
      <c r="P1724">
        <f>VLOOKUP($A1724,'Hospitalisation Details'!$A:$K,11,FALSE)</f>
        <v>48</v>
      </c>
      <c r="Q1724" t="str">
        <f>VLOOKUP($A1724,'Customer Names'!$A:$E,4,FALSE)</f>
        <v xml:space="preserve"> Julie</v>
      </c>
    </row>
    <row r="1725" spans="1:17" x14ac:dyDescent="0.25">
      <c r="A1725" s="23" t="s">
        <v>647</v>
      </c>
      <c r="B1725" s="48">
        <f>VLOOKUP($A1725,'Medical Examinations'!$A:$J,2,FALSE)</f>
        <v>23.48</v>
      </c>
      <c r="C1725" s="48">
        <f>VLOOKUP($A1725,'Medical Examinations'!$A:$J,3,FALSE)</f>
        <v>6.24</v>
      </c>
      <c r="D1725" s="23" t="str">
        <f>VLOOKUP($A1725,'Medical Examinations'!$A:$J,4,FALSE)</f>
        <v>No</v>
      </c>
      <c r="E1725" s="23" t="str">
        <f>VLOOKUP($A1725,'Medical Examinations'!$A:$J,5,FALSE)</f>
        <v>No</v>
      </c>
      <c r="F1725" s="23" t="str">
        <f>VLOOKUP($A1725,'Medical Examinations'!$A:$J,6,FALSE)</f>
        <v>No</v>
      </c>
      <c r="G1725" s="23">
        <f>VLOOKUP($A1725,'Medical Examinations'!$A:$J,7,FALSE)</f>
        <v>1</v>
      </c>
      <c r="H1725" s="23" t="str">
        <f>VLOOKUP($A1725,'Medical Examinations'!$A:$J,8,FALSE)</f>
        <v>No</v>
      </c>
      <c r="I1725" s="23" t="str">
        <f>VLOOKUP($A1725,'Medical Examinations'!$A:$J,9,FALSE)</f>
        <v>Normal Weight</v>
      </c>
      <c r="J1725" s="23" t="str">
        <f>VLOOKUP($A1725,'Medical Examinations'!$A:$J,10,FALSE)</f>
        <v>Prediabetes</v>
      </c>
      <c r="K1725">
        <f>VLOOKUP($A1725,'Hospitalisation Details'!$A:$K,6,FALSE)</f>
        <v>5275.86</v>
      </c>
      <c r="L1725" t="str">
        <f>VLOOKUP($A1725,'Hospitalisation Details'!$A:$K,7,FALSE)</f>
        <v>tier - 2</v>
      </c>
      <c r="M1725" t="str">
        <f>VLOOKUP($A1725,'Hospitalisation Details'!$A:$K,8,FALSE)</f>
        <v>tier - 2</v>
      </c>
      <c r="N1725" t="str">
        <f>VLOOKUP($A1725,'Hospitalisation Details'!$A:$K,9,FALSE)</f>
        <v>R1013</v>
      </c>
      <c r="O1725">
        <f>VLOOKUP($A1725,'Hospitalisation Details'!$A:$K,10,FALSE)</f>
        <v>32021</v>
      </c>
      <c r="P1725">
        <f>VLOOKUP($A1725,'Hospitalisation Details'!$A:$K,11,FALSE)</f>
        <v>35</v>
      </c>
      <c r="Q1725" t="str">
        <f>VLOOKUP($A1725,'Customer Names'!$A:$E,4,FALSE)</f>
        <v xml:space="preserve"> Sawomir</v>
      </c>
    </row>
    <row r="1726" spans="1:17" x14ac:dyDescent="0.25">
      <c r="A1726" s="26" t="s">
        <v>646</v>
      </c>
      <c r="B1726" s="47">
        <f>VLOOKUP($A1726,'Medical Examinations'!$A:$J,2,FALSE)</f>
        <v>30.02</v>
      </c>
      <c r="C1726" s="47">
        <f>VLOOKUP($A1726,'Medical Examinations'!$A:$J,3,FALSE)</f>
        <v>7.63</v>
      </c>
      <c r="D1726" s="26" t="str">
        <f>VLOOKUP($A1726,'Medical Examinations'!$A:$J,4,FALSE)</f>
        <v>yes</v>
      </c>
      <c r="E1726" s="26" t="str">
        <f>VLOOKUP($A1726,'Medical Examinations'!$A:$J,5,FALSE)</f>
        <v>No</v>
      </c>
      <c r="F1726" s="26" t="str">
        <f>VLOOKUP($A1726,'Medical Examinations'!$A:$J,6,FALSE)</f>
        <v>No</v>
      </c>
      <c r="G1726" s="26">
        <f>VLOOKUP($A1726,'Medical Examinations'!$A:$J,7,FALSE)</f>
        <v>1</v>
      </c>
      <c r="H1726" s="26" t="str">
        <f>VLOOKUP($A1726,'Medical Examinations'!$A:$J,8,FALSE)</f>
        <v>No</v>
      </c>
      <c r="I1726" s="26" t="str">
        <f>VLOOKUP($A1726,'Medical Examinations'!$A:$J,9,FALSE)</f>
        <v>Obesity</v>
      </c>
      <c r="J1726" s="26" t="str">
        <f>VLOOKUP($A1726,'Medical Examinations'!$A:$J,10,FALSE)</f>
        <v>Diabetes</v>
      </c>
      <c r="K1726">
        <f>VLOOKUP($A1726,'Hospitalisation Details'!$A:$K,6,FALSE)</f>
        <v>5272.18</v>
      </c>
      <c r="L1726" t="str">
        <f>VLOOKUP($A1726,'Hospitalisation Details'!$A:$K,7,FALSE)</f>
        <v>tier - 2</v>
      </c>
      <c r="M1726" t="str">
        <f>VLOOKUP($A1726,'Hospitalisation Details'!$A:$K,8,FALSE)</f>
        <v>tier - 3</v>
      </c>
      <c r="N1726" t="str">
        <f>VLOOKUP($A1726,'Hospitalisation Details'!$A:$K,9,FALSE)</f>
        <v>R1012</v>
      </c>
      <c r="O1726">
        <f>VLOOKUP($A1726,'Hospitalisation Details'!$A:$K,10,FALSE)</f>
        <v>31705</v>
      </c>
      <c r="P1726">
        <f>VLOOKUP($A1726,'Hospitalisation Details'!$A:$K,11,FALSE)</f>
        <v>36</v>
      </c>
      <c r="Q1726" t="str">
        <f>VLOOKUP($A1726,'Customer Names'!$A:$E,4,FALSE)</f>
        <v xml:space="preserve"> Micah</v>
      </c>
    </row>
    <row r="1727" spans="1:17" x14ac:dyDescent="0.25">
      <c r="A1727" s="23" t="s">
        <v>645</v>
      </c>
      <c r="B1727" s="48">
        <f>VLOOKUP($A1727,'Medical Examinations'!$A:$J,2,FALSE)</f>
        <v>26.885000000000002</v>
      </c>
      <c r="C1727" s="48">
        <f>VLOOKUP($A1727,'Medical Examinations'!$A:$J,3,FALSE)</f>
        <v>8.66</v>
      </c>
      <c r="D1727" s="23" t="str">
        <f>VLOOKUP($A1727,'Medical Examinations'!$A:$J,4,FALSE)</f>
        <v>yes</v>
      </c>
      <c r="E1727" s="23" t="str">
        <f>VLOOKUP($A1727,'Medical Examinations'!$A:$J,5,FALSE)</f>
        <v>No</v>
      </c>
      <c r="F1727" s="23" t="str">
        <f>VLOOKUP($A1727,'Medical Examinations'!$A:$J,6,FALSE)</f>
        <v>No</v>
      </c>
      <c r="G1727" s="23">
        <f>VLOOKUP($A1727,'Medical Examinations'!$A:$J,7,FALSE)</f>
        <v>1</v>
      </c>
      <c r="H1727" s="23" t="str">
        <f>VLOOKUP($A1727,'Medical Examinations'!$A:$J,8,FALSE)</f>
        <v>No</v>
      </c>
      <c r="I1727" s="23" t="str">
        <f>VLOOKUP($A1727,'Medical Examinations'!$A:$J,9,FALSE)</f>
        <v>Overweight</v>
      </c>
      <c r="J1727" s="23" t="str">
        <f>VLOOKUP($A1727,'Medical Examinations'!$A:$J,10,FALSE)</f>
        <v>Diabetes</v>
      </c>
      <c r="K1727">
        <f>VLOOKUP($A1727,'Hospitalisation Details'!$A:$K,6,FALSE)</f>
        <v>5267.82</v>
      </c>
      <c r="L1727" t="str">
        <f>VLOOKUP($A1727,'Hospitalisation Details'!$A:$K,7,FALSE)</f>
        <v>tier - 2</v>
      </c>
      <c r="M1727" t="str">
        <f>VLOOKUP($A1727,'Hospitalisation Details'!$A:$K,8,FALSE)</f>
        <v>tier - 2</v>
      </c>
      <c r="N1727" t="str">
        <f>VLOOKUP($A1727,'Hospitalisation Details'!$A:$K,9,FALSE)</f>
        <v>R1012</v>
      </c>
      <c r="O1727">
        <f>VLOOKUP($A1727,'Hospitalisation Details'!$A:$K,10,FALSE)</f>
        <v>31675</v>
      </c>
      <c r="P1727">
        <f>VLOOKUP($A1727,'Hospitalisation Details'!$A:$K,11,FALSE)</f>
        <v>36</v>
      </c>
      <c r="Q1727" t="str">
        <f>VLOOKUP($A1727,'Customer Names'!$A:$E,4,FALSE)</f>
        <v xml:space="preserve"> Kelly H.</v>
      </c>
    </row>
    <row r="1728" spans="1:17" x14ac:dyDescent="0.25">
      <c r="A1728" s="26" t="s">
        <v>644</v>
      </c>
      <c r="B1728" s="47">
        <f>VLOOKUP($A1728,'Medical Examinations'!$A:$J,2,FALSE)</f>
        <v>25.84</v>
      </c>
      <c r="C1728" s="47">
        <f>VLOOKUP($A1728,'Medical Examinations'!$A:$J,3,FALSE)</f>
        <v>8.5500000000000007</v>
      </c>
      <c r="D1728" s="26" t="str">
        <f>VLOOKUP($A1728,'Medical Examinations'!$A:$J,4,FALSE)</f>
        <v>yes</v>
      </c>
      <c r="E1728" s="26" t="str">
        <f>VLOOKUP($A1728,'Medical Examinations'!$A:$J,5,FALSE)</f>
        <v>No</v>
      </c>
      <c r="F1728" s="26" t="str">
        <f>VLOOKUP($A1728,'Medical Examinations'!$A:$J,6,FALSE)</f>
        <v>No</v>
      </c>
      <c r="G1728" s="26">
        <f>VLOOKUP($A1728,'Medical Examinations'!$A:$J,7,FALSE)</f>
        <v>1</v>
      </c>
      <c r="H1728" s="26" t="str">
        <f>VLOOKUP($A1728,'Medical Examinations'!$A:$J,8,FALSE)</f>
        <v>No</v>
      </c>
      <c r="I1728" s="26" t="str">
        <f>VLOOKUP($A1728,'Medical Examinations'!$A:$J,9,FALSE)</f>
        <v>Overweight</v>
      </c>
      <c r="J1728" s="26" t="str">
        <f>VLOOKUP($A1728,'Medical Examinations'!$A:$J,10,FALSE)</f>
        <v>Diabetes</v>
      </c>
      <c r="K1728">
        <f>VLOOKUP($A1728,'Hospitalisation Details'!$A:$K,6,FALSE)</f>
        <v>5266.37</v>
      </c>
      <c r="L1728" t="str">
        <f>VLOOKUP($A1728,'Hospitalisation Details'!$A:$K,7,FALSE)</f>
        <v>tier - 2</v>
      </c>
      <c r="M1728" t="str">
        <f>VLOOKUP($A1728,'Hospitalisation Details'!$A:$K,8,FALSE)</f>
        <v>tier - 2</v>
      </c>
      <c r="N1728" t="str">
        <f>VLOOKUP($A1728,'Hospitalisation Details'!$A:$K,9,FALSE)</f>
        <v>R1012</v>
      </c>
      <c r="O1728">
        <f>VLOOKUP($A1728,'Hospitalisation Details'!$A:$K,10,FALSE)</f>
        <v>31710</v>
      </c>
      <c r="P1728">
        <f>VLOOKUP($A1728,'Hospitalisation Details'!$A:$K,11,FALSE)</f>
        <v>36</v>
      </c>
      <c r="Q1728" t="str">
        <f>VLOOKUP($A1728,'Customer Names'!$A:$E,4,FALSE)</f>
        <v xml:space="preserve"> Lindsay M.</v>
      </c>
    </row>
    <row r="1729" spans="1:17" x14ac:dyDescent="0.25">
      <c r="A1729" s="23" t="s">
        <v>643</v>
      </c>
      <c r="B1729" s="48">
        <f>VLOOKUP($A1729,'Medical Examinations'!$A:$J,2,FALSE)</f>
        <v>27.454999999999998</v>
      </c>
      <c r="C1729" s="48">
        <f>VLOOKUP($A1729,'Medical Examinations'!$A:$J,3,FALSE)</f>
        <v>4.54</v>
      </c>
      <c r="D1729" s="23" t="str">
        <f>VLOOKUP($A1729,'Medical Examinations'!$A:$J,4,FALSE)</f>
        <v>No</v>
      </c>
      <c r="E1729" s="23" t="str">
        <f>VLOOKUP($A1729,'Medical Examinations'!$A:$J,5,FALSE)</f>
        <v>No</v>
      </c>
      <c r="F1729" s="23" t="str">
        <f>VLOOKUP($A1729,'Medical Examinations'!$A:$J,6,FALSE)</f>
        <v>No</v>
      </c>
      <c r="G1729" s="23">
        <f>VLOOKUP($A1729,'Medical Examinations'!$A:$J,7,FALSE)</f>
        <v>0</v>
      </c>
      <c r="H1729" s="23" t="str">
        <f>VLOOKUP($A1729,'Medical Examinations'!$A:$J,8,FALSE)</f>
        <v>No</v>
      </c>
      <c r="I1729" s="23" t="str">
        <f>VLOOKUP($A1729,'Medical Examinations'!$A:$J,9,FALSE)</f>
        <v>Overweight</v>
      </c>
      <c r="J1729" s="23" t="str">
        <f>VLOOKUP($A1729,'Medical Examinations'!$A:$J,10,FALSE)</f>
        <v>Normal</v>
      </c>
      <c r="K1729">
        <f>VLOOKUP($A1729,'Hospitalisation Details'!$A:$K,6,FALSE)</f>
        <v>5261.47</v>
      </c>
      <c r="L1729" t="str">
        <f>VLOOKUP($A1729,'Hospitalisation Details'!$A:$K,7,FALSE)</f>
        <v>tier - 2</v>
      </c>
      <c r="M1729" t="str">
        <f>VLOOKUP($A1729,'Hospitalisation Details'!$A:$K,8,FALSE)</f>
        <v>tier - 2</v>
      </c>
      <c r="N1729" t="str">
        <f>VLOOKUP($A1729,'Hospitalisation Details'!$A:$K,9,FALSE)</f>
        <v>R1012</v>
      </c>
      <c r="O1729">
        <f>VLOOKUP($A1729,'Hospitalisation Details'!$A:$K,10,FALSE)</f>
        <v>32708</v>
      </c>
      <c r="P1729">
        <f>VLOOKUP($A1729,'Hospitalisation Details'!$A:$K,11,FALSE)</f>
        <v>33</v>
      </c>
      <c r="Q1729" t="str">
        <f>VLOOKUP($A1729,'Customer Names'!$A:$E,4,FALSE)</f>
        <v xml:space="preserve"> Austen G</v>
      </c>
    </row>
    <row r="1730" spans="1:17" x14ac:dyDescent="0.25">
      <c r="A1730" s="26" t="s">
        <v>642</v>
      </c>
      <c r="B1730" s="47">
        <f>VLOOKUP($A1730,'Medical Examinations'!$A:$J,2,FALSE)</f>
        <v>24.605</v>
      </c>
      <c r="C1730" s="47">
        <f>VLOOKUP($A1730,'Medical Examinations'!$A:$J,3,FALSE)</f>
        <v>5.7</v>
      </c>
      <c r="D1730" s="26" t="str">
        <f>VLOOKUP($A1730,'Medical Examinations'!$A:$J,4,FALSE)</f>
        <v>No</v>
      </c>
      <c r="E1730" s="26" t="str">
        <f>VLOOKUP($A1730,'Medical Examinations'!$A:$J,5,FALSE)</f>
        <v>No</v>
      </c>
      <c r="F1730" s="26" t="str">
        <f>VLOOKUP($A1730,'Medical Examinations'!$A:$J,6,FALSE)</f>
        <v>No</v>
      </c>
      <c r="G1730" s="26">
        <f>VLOOKUP($A1730,'Medical Examinations'!$A:$J,7,FALSE)</f>
        <v>0</v>
      </c>
      <c r="H1730" s="26" t="str">
        <f>VLOOKUP($A1730,'Medical Examinations'!$A:$J,8,FALSE)</f>
        <v>No</v>
      </c>
      <c r="I1730" s="26" t="str">
        <f>VLOOKUP($A1730,'Medical Examinations'!$A:$J,9,FALSE)</f>
        <v>Normal Weight</v>
      </c>
      <c r="J1730" s="26" t="str">
        <f>VLOOKUP($A1730,'Medical Examinations'!$A:$J,10,FALSE)</f>
        <v>Prediabetes</v>
      </c>
      <c r="K1730">
        <f>VLOOKUP($A1730,'Hospitalisation Details'!$A:$K,6,FALSE)</f>
        <v>5257.51</v>
      </c>
      <c r="L1730" t="str">
        <f>VLOOKUP($A1730,'Hospitalisation Details'!$A:$K,7,FALSE)</f>
        <v>tier - 2</v>
      </c>
      <c r="M1730" t="str">
        <f>VLOOKUP($A1730,'Hospitalisation Details'!$A:$K,8,FALSE)</f>
        <v>tier - 2</v>
      </c>
      <c r="N1730" t="str">
        <f>VLOOKUP($A1730,'Hospitalisation Details'!$A:$K,9,FALSE)</f>
        <v>R1012</v>
      </c>
      <c r="O1730">
        <f>VLOOKUP($A1730,'Hospitalisation Details'!$A:$K,10,FALSE)</f>
        <v>32837</v>
      </c>
      <c r="P1730">
        <f>VLOOKUP($A1730,'Hospitalisation Details'!$A:$K,11,FALSE)</f>
        <v>33</v>
      </c>
      <c r="Q1730" t="str">
        <f>VLOOKUP($A1730,'Customer Names'!$A:$E,4,FALSE)</f>
        <v xml:space="preserve"> Tory J.</v>
      </c>
    </row>
    <row r="1731" spans="1:17" x14ac:dyDescent="0.25">
      <c r="A1731" s="23" t="s">
        <v>641</v>
      </c>
      <c r="B1731" s="48">
        <f>VLOOKUP($A1731,'Medical Examinations'!$A:$J,2,FALSE)</f>
        <v>30.8</v>
      </c>
      <c r="C1731" s="48">
        <f>VLOOKUP($A1731,'Medical Examinations'!$A:$J,3,FALSE)</f>
        <v>5.07</v>
      </c>
      <c r="D1731" s="23" t="str">
        <f>VLOOKUP($A1731,'Medical Examinations'!$A:$J,4,FALSE)</f>
        <v>No</v>
      </c>
      <c r="E1731" s="23" t="str">
        <f>VLOOKUP($A1731,'Medical Examinations'!$A:$J,5,FALSE)</f>
        <v>No</v>
      </c>
      <c r="F1731" s="23" t="str">
        <f>VLOOKUP($A1731,'Medical Examinations'!$A:$J,6,FALSE)</f>
        <v>No</v>
      </c>
      <c r="G1731" s="23">
        <f>VLOOKUP($A1731,'Medical Examinations'!$A:$J,7,FALSE)</f>
        <v>0</v>
      </c>
      <c r="H1731" s="23" t="str">
        <f>VLOOKUP($A1731,'Medical Examinations'!$A:$J,8,FALSE)</f>
        <v>No</v>
      </c>
      <c r="I1731" s="23" t="str">
        <f>VLOOKUP($A1731,'Medical Examinations'!$A:$J,9,FALSE)</f>
        <v>Obesity</v>
      </c>
      <c r="J1731" s="23" t="str">
        <f>VLOOKUP($A1731,'Medical Examinations'!$A:$J,10,FALSE)</f>
        <v>Normal</v>
      </c>
      <c r="K1731">
        <f>VLOOKUP($A1731,'Hospitalisation Details'!$A:$K,6,FALSE)</f>
        <v>5253.52</v>
      </c>
      <c r="L1731" t="str">
        <f>VLOOKUP($A1731,'Hospitalisation Details'!$A:$K,7,FALSE)</f>
        <v>tier - 3</v>
      </c>
      <c r="M1731" t="str">
        <f>VLOOKUP($A1731,'Hospitalisation Details'!$A:$K,8,FALSE)</f>
        <v>tier - 3</v>
      </c>
      <c r="N1731" t="str">
        <f>VLOOKUP($A1731,'Hospitalisation Details'!$A:$K,9,FALSE)</f>
        <v>R1011</v>
      </c>
      <c r="O1731">
        <f>VLOOKUP($A1731,'Hospitalisation Details'!$A:$K,10,FALSE)</f>
        <v>33060</v>
      </c>
      <c r="P1731">
        <f>VLOOKUP($A1731,'Hospitalisation Details'!$A:$K,11,FALSE)</f>
        <v>32</v>
      </c>
      <c r="Q1731" t="str">
        <f>VLOOKUP($A1731,'Customer Names'!$A:$E,4,FALSE)</f>
        <v xml:space="preserve"> Robert J.</v>
      </c>
    </row>
    <row r="1732" spans="1:17" x14ac:dyDescent="0.25">
      <c r="A1732" s="26" t="s">
        <v>640</v>
      </c>
      <c r="B1732" s="47">
        <f>VLOOKUP($A1732,'Medical Examinations'!$A:$J,2,FALSE)</f>
        <v>34.799999999999997</v>
      </c>
      <c r="C1732" s="47">
        <f>VLOOKUP($A1732,'Medical Examinations'!$A:$J,3,FALSE)</f>
        <v>4.38</v>
      </c>
      <c r="D1732" s="26" t="str">
        <f>VLOOKUP($A1732,'Medical Examinations'!$A:$J,4,FALSE)</f>
        <v>No</v>
      </c>
      <c r="E1732" s="26" t="str">
        <f>VLOOKUP($A1732,'Medical Examinations'!$A:$J,5,FALSE)</f>
        <v>No</v>
      </c>
      <c r="F1732" s="26" t="str">
        <f>VLOOKUP($A1732,'Medical Examinations'!$A:$J,6,FALSE)</f>
        <v>No</v>
      </c>
      <c r="G1732" s="26">
        <f>VLOOKUP($A1732,'Medical Examinations'!$A:$J,7,FALSE)</f>
        <v>1</v>
      </c>
      <c r="H1732" s="26" t="str">
        <f>VLOOKUP($A1732,'Medical Examinations'!$A:$J,8,FALSE)</f>
        <v>No</v>
      </c>
      <c r="I1732" s="26" t="str">
        <f>VLOOKUP($A1732,'Medical Examinations'!$A:$J,9,FALSE)</f>
        <v>Obesity</v>
      </c>
      <c r="J1732" s="26" t="str">
        <f>VLOOKUP($A1732,'Medical Examinations'!$A:$J,10,FALSE)</f>
        <v>Normal</v>
      </c>
      <c r="K1732">
        <f>VLOOKUP($A1732,'Hospitalisation Details'!$A:$K,6,FALSE)</f>
        <v>5246.05</v>
      </c>
      <c r="L1732" t="str">
        <f>VLOOKUP($A1732,'Hospitalisation Details'!$A:$K,7,FALSE)</f>
        <v>tier - 2</v>
      </c>
      <c r="M1732" t="str">
        <f>VLOOKUP($A1732,'Hospitalisation Details'!$A:$K,8,FALSE)</f>
        <v>tier - 3</v>
      </c>
      <c r="N1732" t="str">
        <f>VLOOKUP($A1732,'Hospitalisation Details'!$A:$K,9,FALSE)</f>
        <v>R1011</v>
      </c>
      <c r="O1732">
        <f>VLOOKUP($A1732,'Hospitalisation Details'!$A:$K,10,FALSE)</f>
        <v>32029</v>
      </c>
      <c r="P1732">
        <f>VLOOKUP($A1732,'Hospitalisation Details'!$A:$K,11,FALSE)</f>
        <v>35</v>
      </c>
      <c r="Q1732" t="str">
        <f>VLOOKUP($A1732,'Customer Names'!$A:$E,4,FALSE)</f>
        <v xml:space="preserve"> Steph</v>
      </c>
    </row>
    <row r="1733" spans="1:17" x14ac:dyDescent="0.25">
      <c r="A1733" s="23" t="s">
        <v>639</v>
      </c>
      <c r="B1733" s="48">
        <f>VLOOKUP($A1733,'Medical Examinations'!$A:$J,2,FALSE)</f>
        <v>34.21</v>
      </c>
      <c r="C1733" s="48">
        <f>VLOOKUP($A1733,'Medical Examinations'!$A:$J,3,FALSE)</f>
        <v>4.54</v>
      </c>
      <c r="D1733" s="23" t="str">
        <f>VLOOKUP($A1733,'Medical Examinations'!$A:$J,4,FALSE)</f>
        <v>No</v>
      </c>
      <c r="E1733" s="23" t="str">
        <f>VLOOKUP($A1733,'Medical Examinations'!$A:$J,5,FALSE)</f>
        <v>No</v>
      </c>
      <c r="F1733" s="23" t="str">
        <f>VLOOKUP($A1733,'Medical Examinations'!$A:$J,6,FALSE)</f>
        <v>No</v>
      </c>
      <c r="G1733" s="23">
        <f>VLOOKUP($A1733,'Medical Examinations'!$A:$J,7,FALSE)</f>
        <v>1</v>
      </c>
      <c r="H1733" s="23" t="str">
        <f>VLOOKUP($A1733,'Medical Examinations'!$A:$J,8,FALSE)</f>
        <v>No</v>
      </c>
      <c r="I1733" s="23" t="str">
        <f>VLOOKUP($A1733,'Medical Examinations'!$A:$J,9,FALSE)</f>
        <v>Obesity</v>
      </c>
      <c r="J1733" s="23" t="str">
        <f>VLOOKUP($A1733,'Medical Examinations'!$A:$J,10,FALSE)</f>
        <v>Normal</v>
      </c>
      <c r="K1733">
        <f>VLOOKUP($A1733,'Hospitalisation Details'!$A:$K,6,FALSE)</f>
        <v>5245.23</v>
      </c>
      <c r="L1733" t="str">
        <f>VLOOKUP($A1733,'Hospitalisation Details'!$A:$K,7,FALSE)</f>
        <v>tier - 2</v>
      </c>
      <c r="M1733" t="str">
        <f>VLOOKUP($A1733,'Hospitalisation Details'!$A:$K,8,FALSE)</f>
        <v>tier - 2</v>
      </c>
      <c r="N1733" t="str">
        <f>VLOOKUP($A1733,'Hospitalisation Details'!$A:$K,9,FALSE)</f>
        <v>R1013</v>
      </c>
      <c r="O1733">
        <f>VLOOKUP($A1733,'Hospitalisation Details'!$A:$K,10,FALSE)</f>
        <v>31963</v>
      </c>
      <c r="P1733">
        <f>VLOOKUP($A1733,'Hospitalisation Details'!$A:$K,11,FALSE)</f>
        <v>35</v>
      </c>
      <c r="Q1733" t="str">
        <f>VLOOKUP($A1733,'Customer Names'!$A:$E,4,FALSE)</f>
        <v xml:space="preserve"> Kate</v>
      </c>
    </row>
    <row r="1734" spans="1:17" x14ac:dyDescent="0.25">
      <c r="A1734" s="26" t="s">
        <v>638</v>
      </c>
      <c r="B1734" s="47">
        <f>VLOOKUP($A1734,'Medical Examinations'!$A:$J,2,FALSE)</f>
        <v>31</v>
      </c>
      <c r="C1734" s="47">
        <f>VLOOKUP($A1734,'Medical Examinations'!$A:$J,3,FALSE)</f>
        <v>5.38</v>
      </c>
      <c r="D1734" s="26" t="str">
        <f>VLOOKUP($A1734,'Medical Examinations'!$A:$J,4,FALSE)</f>
        <v>No</v>
      </c>
      <c r="E1734" s="26" t="str">
        <f>VLOOKUP($A1734,'Medical Examinations'!$A:$J,5,FALSE)</f>
        <v>No</v>
      </c>
      <c r="F1734" s="26" t="str">
        <f>VLOOKUP($A1734,'Medical Examinations'!$A:$J,6,FALSE)</f>
        <v>No</v>
      </c>
      <c r="G1734" s="26">
        <f>VLOOKUP($A1734,'Medical Examinations'!$A:$J,7,FALSE)</f>
        <v>1</v>
      </c>
      <c r="H1734" s="26" t="str">
        <f>VLOOKUP($A1734,'Medical Examinations'!$A:$J,8,FALSE)</f>
        <v>No</v>
      </c>
      <c r="I1734" s="26" t="str">
        <f>VLOOKUP($A1734,'Medical Examinations'!$A:$J,9,FALSE)</f>
        <v>Obesity</v>
      </c>
      <c r="J1734" s="26" t="str">
        <f>VLOOKUP($A1734,'Medical Examinations'!$A:$J,10,FALSE)</f>
        <v>Normal</v>
      </c>
      <c r="K1734">
        <f>VLOOKUP($A1734,'Hospitalisation Details'!$A:$K,6,FALSE)</f>
        <v>5240.7700000000004</v>
      </c>
      <c r="L1734" t="str">
        <f>VLOOKUP($A1734,'Hospitalisation Details'!$A:$K,7,FALSE)</f>
        <v>tier - 2</v>
      </c>
      <c r="M1734" t="str">
        <f>VLOOKUP($A1734,'Hospitalisation Details'!$A:$K,8,FALSE)</f>
        <v>tier - 2</v>
      </c>
      <c r="N1734" t="str">
        <f>VLOOKUP($A1734,'Hospitalisation Details'!$A:$K,9,FALSE)</f>
        <v>R1011</v>
      </c>
      <c r="O1734">
        <f>VLOOKUP($A1734,'Hospitalisation Details'!$A:$K,10,FALSE)</f>
        <v>32137</v>
      </c>
      <c r="P1734">
        <f>VLOOKUP($A1734,'Hospitalisation Details'!$A:$K,11,FALSE)</f>
        <v>35</v>
      </c>
      <c r="Q1734" t="str">
        <f>VLOOKUP($A1734,'Customer Names'!$A:$E,4,FALSE)</f>
        <v xml:space="preserve"> Kristina</v>
      </c>
    </row>
    <row r="1735" spans="1:17" x14ac:dyDescent="0.25">
      <c r="A1735" s="23" t="s">
        <v>637</v>
      </c>
      <c r="B1735" s="48">
        <f>VLOOKUP($A1735,'Medical Examinations'!$A:$J,2,FALSE)</f>
        <v>26.125</v>
      </c>
      <c r="C1735" s="48">
        <f>VLOOKUP($A1735,'Medical Examinations'!$A:$J,3,FALSE)</f>
        <v>5.55</v>
      </c>
      <c r="D1735" s="23" t="str">
        <f>VLOOKUP($A1735,'Medical Examinations'!$A:$J,4,FALSE)</f>
        <v>No</v>
      </c>
      <c r="E1735" s="23" t="str">
        <f>VLOOKUP($A1735,'Medical Examinations'!$A:$J,5,FALSE)</f>
        <v>No</v>
      </c>
      <c r="F1735" s="23" t="str">
        <f>VLOOKUP($A1735,'Medical Examinations'!$A:$J,6,FALSE)</f>
        <v>No</v>
      </c>
      <c r="G1735" s="23">
        <f>VLOOKUP($A1735,'Medical Examinations'!$A:$J,7,FALSE)</f>
        <v>1</v>
      </c>
      <c r="H1735" s="23" t="str">
        <f>VLOOKUP($A1735,'Medical Examinations'!$A:$J,8,FALSE)</f>
        <v>No</v>
      </c>
      <c r="I1735" s="23" t="str">
        <f>VLOOKUP($A1735,'Medical Examinations'!$A:$J,9,FALSE)</f>
        <v>Overweight</v>
      </c>
      <c r="J1735" s="23" t="str">
        <f>VLOOKUP($A1735,'Medical Examinations'!$A:$J,10,FALSE)</f>
        <v>Normal</v>
      </c>
      <c r="K1735">
        <f>VLOOKUP($A1735,'Hospitalisation Details'!$A:$K,6,FALSE)</f>
        <v>5227.99</v>
      </c>
      <c r="L1735" t="str">
        <f>VLOOKUP($A1735,'Hospitalisation Details'!$A:$K,7,FALSE)</f>
        <v>tier - 2</v>
      </c>
      <c r="M1735" t="str">
        <f>VLOOKUP($A1735,'Hospitalisation Details'!$A:$K,8,FALSE)</f>
        <v>tier - 1</v>
      </c>
      <c r="N1735" t="str">
        <f>VLOOKUP($A1735,'Hospitalisation Details'!$A:$K,9,FALSE)</f>
        <v>R1024</v>
      </c>
      <c r="O1735">
        <f>VLOOKUP($A1735,'Hospitalisation Details'!$A:$K,10,FALSE)</f>
        <v>31957</v>
      </c>
      <c r="P1735">
        <f>VLOOKUP($A1735,'Hospitalisation Details'!$A:$K,11,FALSE)</f>
        <v>35</v>
      </c>
      <c r="Q1735" t="str">
        <f>VLOOKUP($A1735,'Customer Names'!$A:$E,4,FALSE)</f>
        <v xml:space="preserve"> Flo</v>
      </c>
    </row>
    <row r="1736" spans="1:17" x14ac:dyDescent="0.25">
      <c r="A1736" s="26" t="s">
        <v>636</v>
      </c>
      <c r="B1736" s="47">
        <f>VLOOKUP($A1736,'Medical Examinations'!$A:$J,2,FALSE)</f>
        <v>30.13</v>
      </c>
      <c r="C1736" s="47">
        <f>VLOOKUP($A1736,'Medical Examinations'!$A:$J,3,FALSE)</f>
        <v>4.03</v>
      </c>
      <c r="D1736" s="26" t="str">
        <f>VLOOKUP($A1736,'Medical Examinations'!$A:$J,4,FALSE)</f>
        <v>yes</v>
      </c>
      <c r="E1736" s="26" t="str">
        <f>VLOOKUP($A1736,'Medical Examinations'!$A:$J,5,FALSE)</f>
        <v>No</v>
      </c>
      <c r="F1736" s="26" t="str">
        <f>VLOOKUP($A1736,'Medical Examinations'!$A:$J,6,FALSE)</f>
        <v>No</v>
      </c>
      <c r="G1736" s="26">
        <f>VLOOKUP($A1736,'Medical Examinations'!$A:$J,7,FALSE)</f>
        <v>1</v>
      </c>
      <c r="H1736" s="26" t="str">
        <f>VLOOKUP($A1736,'Medical Examinations'!$A:$J,8,FALSE)</f>
        <v>No</v>
      </c>
      <c r="I1736" s="26" t="str">
        <f>VLOOKUP($A1736,'Medical Examinations'!$A:$J,9,FALSE)</f>
        <v>Obesity</v>
      </c>
      <c r="J1736" s="26" t="str">
        <f>VLOOKUP($A1736,'Medical Examinations'!$A:$J,10,FALSE)</f>
        <v>Normal</v>
      </c>
      <c r="K1736">
        <f>VLOOKUP($A1736,'Hospitalisation Details'!$A:$K,6,FALSE)</f>
        <v>5216.4799999999996</v>
      </c>
      <c r="L1736" t="str">
        <f>VLOOKUP($A1736,'Hospitalisation Details'!$A:$K,7,FALSE)</f>
        <v>tier - 2</v>
      </c>
      <c r="M1736" t="str">
        <f>VLOOKUP($A1736,'Hospitalisation Details'!$A:$K,8,FALSE)</f>
        <v>tier - 2</v>
      </c>
      <c r="N1736" t="str">
        <f>VLOOKUP($A1736,'Hospitalisation Details'!$A:$K,9,FALSE)</f>
        <v>R1025</v>
      </c>
      <c r="O1736">
        <f>VLOOKUP($A1736,'Hospitalisation Details'!$A:$K,10,FALSE)</f>
        <v>34856</v>
      </c>
      <c r="P1736">
        <f>VLOOKUP($A1736,'Hospitalisation Details'!$A:$K,11,FALSE)</f>
        <v>28</v>
      </c>
      <c r="Q1736" t="str">
        <f>VLOOKUP($A1736,'Customer Names'!$A:$E,4,FALSE)</f>
        <v xml:space="preserve"> Sarah P.</v>
      </c>
    </row>
    <row r="1737" spans="1:17" x14ac:dyDescent="0.25">
      <c r="A1737" s="23" t="s">
        <v>635</v>
      </c>
      <c r="B1737" s="48">
        <f>VLOOKUP($A1737,'Medical Examinations'!$A:$J,2,FALSE)</f>
        <v>34.19</v>
      </c>
      <c r="C1737" s="48">
        <f>VLOOKUP($A1737,'Medical Examinations'!$A:$J,3,FALSE)</f>
        <v>4.1900000000000004</v>
      </c>
      <c r="D1737" s="23" t="str">
        <f>VLOOKUP($A1737,'Medical Examinations'!$A:$J,4,FALSE)</f>
        <v>No</v>
      </c>
      <c r="E1737" s="23" t="str">
        <f>VLOOKUP($A1737,'Medical Examinations'!$A:$J,5,FALSE)</f>
        <v>No</v>
      </c>
      <c r="F1737" s="23" t="str">
        <f>VLOOKUP($A1737,'Medical Examinations'!$A:$J,6,FALSE)</f>
        <v>No</v>
      </c>
      <c r="G1737" s="23">
        <f>VLOOKUP($A1737,'Medical Examinations'!$A:$J,7,FALSE)</f>
        <v>0</v>
      </c>
      <c r="H1737" s="23" t="str">
        <f>VLOOKUP($A1737,'Medical Examinations'!$A:$J,8,FALSE)</f>
        <v>No</v>
      </c>
      <c r="I1737" s="23" t="str">
        <f>VLOOKUP($A1737,'Medical Examinations'!$A:$J,9,FALSE)</f>
        <v>Obesity</v>
      </c>
      <c r="J1737" s="23" t="str">
        <f>VLOOKUP($A1737,'Medical Examinations'!$A:$J,10,FALSE)</f>
        <v>Normal</v>
      </c>
      <c r="K1737">
        <f>VLOOKUP($A1737,'Hospitalisation Details'!$A:$K,6,FALSE)</f>
        <v>5213.22</v>
      </c>
      <c r="L1737" t="str">
        <f>VLOOKUP($A1737,'Hospitalisation Details'!$A:$K,7,FALSE)</f>
        <v>tier - 2</v>
      </c>
      <c r="M1737" t="str">
        <f>VLOOKUP($A1737,'Hospitalisation Details'!$A:$K,8,FALSE)</f>
        <v>tier - 1</v>
      </c>
      <c r="N1737" t="str">
        <f>VLOOKUP($A1737,'Hospitalisation Details'!$A:$K,9,FALSE)</f>
        <v>R1012</v>
      </c>
      <c r="O1737">
        <f>VLOOKUP($A1737,'Hospitalisation Details'!$A:$K,10,FALSE)</f>
        <v>36495</v>
      </c>
      <c r="P1737">
        <f>VLOOKUP($A1737,'Hospitalisation Details'!$A:$K,11,FALSE)</f>
        <v>23</v>
      </c>
      <c r="Q1737" t="str">
        <f>VLOOKUP($A1737,'Customer Names'!$A:$E,4,FALSE)</f>
        <v xml:space="preserve"> Anabel</v>
      </c>
    </row>
    <row r="1738" spans="1:17" x14ac:dyDescent="0.25">
      <c r="A1738" s="26" t="s">
        <v>634</v>
      </c>
      <c r="B1738" s="47">
        <f>VLOOKUP($A1738,'Medical Examinations'!$A:$J,2,FALSE)</f>
        <v>22.515000000000001</v>
      </c>
      <c r="C1738" s="47">
        <f>VLOOKUP($A1738,'Medical Examinations'!$A:$J,3,FALSE)</f>
        <v>4.37</v>
      </c>
      <c r="D1738" s="26" t="str">
        <f>VLOOKUP($A1738,'Medical Examinations'!$A:$J,4,FALSE)</f>
        <v>No</v>
      </c>
      <c r="E1738" s="26" t="str">
        <f>VLOOKUP($A1738,'Medical Examinations'!$A:$J,5,FALSE)</f>
        <v>No</v>
      </c>
      <c r="F1738" s="26" t="str">
        <f>VLOOKUP($A1738,'Medical Examinations'!$A:$J,6,FALSE)</f>
        <v>Yes</v>
      </c>
      <c r="G1738" s="26">
        <f>VLOOKUP($A1738,'Medical Examinations'!$A:$J,7,FALSE)</f>
        <v>1</v>
      </c>
      <c r="H1738" s="26" t="str">
        <f>VLOOKUP($A1738,'Medical Examinations'!$A:$J,8,FALSE)</f>
        <v>No</v>
      </c>
      <c r="I1738" s="26" t="str">
        <f>VLOOKUP($A1738,'Medical Examinations'!$A:$J,9,FALSE)</f>
        <v>Normal Weight</v>
      </c>
      <c r="J1738" s="26" t="str">
        <f>VLOOKUP($A1738,'Medical Examinations'!$A:$J,10,FALSE)</f>
        <v>Normal</v>
      </c>
      <c r="K1738">
        <f>VLOOKUP($A1738,'Hospitalisation Details'!$A:$K,6,FALSE)</f>
        <v>5209.58</v>
      </c>
      <c r="L1738" t="str">
        <f>VLOOKUP($A1738,'Hospitalisation Details'!$A:$K,7,FALSE)</f>
        <v>tier - 3</v>
      </c>
      <c r="M1738" t="str">
        <f>VLOOKUP($A1738,'Hospitalisation Details'!$A:$K,8,FALSE)</f>
        <v>tier - 3</v>
      </c>
      <c r="N1738" t="str">
        <f>VLOOKUP($A1738,'Hospitalisation Details'!$A:$K,9,FALSE)</f>
        <v>R1017</v>
      </c>
      <c r="O1738">
        <f>VLOOKUP($A1738,'Hospitalisation Details'!$A:$K,10,FALSE)</f>
        <v>34137</v>
      </c>
      <c r="P1738">
        <f>VLOOKUP($A1738,'Hospitalisation Details'!$A:$K,11,FALSE)</f>
        <v>29</v>
      </c>
      <c r="Q1738" t="str">
        <f>VLOOKUP($A1738,'Customer Names'!$A:$E,4,FALSE)</f>
        <v xml:space="preserve"> Ian</v>
      </c>
    </row>
    <row r="1739" spans="1:17" x14ac:dyDescent="0.25">
      <c r="A1739" s="23" t="s">
        <v>633</v>
      </c>
      <c r="B1739" s="48">
        <f>VLOOKUP($A1739,'Medical Examinations'!$A:$J,2,FALSE)</f>
        <v>18.239999999999998</v>
      </c>
      <c r="C1739" s="48">
        <f>VLOOKUP($A1739,'Medical Examinations'!$A:$J,3,FALSE)</f>
        <v>5.31</v>
      </c>
      <c r="D1739" s="23" t="str">
        <f>VLOOKUP($A1739,'Medical Examinations'!$A:$J,4,FALSE)</f>
        <v>yes</v>
      </c>
      <c r="E1739" s="23" t="str">
        <f>VLOOKUP($A1739,'Medical Examinations'!$A:$J,5,FALSE)</f>
        <v>No</v>
      </c>
      <c r="F1739" s="23" t="str">
        <f>VLOOKUP($A1739,'Medical Examinations'!$A:$J,6,FALSE)</f>
        <v>Yes</v>
      </c>
      <c r="G1739" s="23">
        <f>VLOOKUP($A1739,'Medical Examinations'!$A:$J,7,FALSE)</f>
        <v>1</v>
      </c>
      <c r="H1739" s="23" t="str">
        <f>VLOOKUP($A1739,'Medical Examinations'!$A:$J,8,FALSE)</f>
        <v>No</v>
      </c>
      <c r="I1739" s="23" t="str">
        <f>VLOOKUP($A1739,'Medical Examinations'!$A:$J,9,FALSE)</f>
        <v>Underweight</v>
      </c>
      <c r="J1739" s="23" t="str">
        <f>VLOOKUP($A1739,'Medical Examinations'!$A:$J,10,FALSE)</f>
        <v>Normal</v>
      </c>
      <c r="K1739">
        <f>VLOOKUP($A1739,'Hospitalisation Details'!$A:$K,6,FALSE)</f>
        <v>5207.97</v>
      </c>
      <c r="L1739" t="str">
        <f>VLOOKUP($A1739,'Hospitalisation Details'!$A:$K,7,FALSE)</f>
        <v>tier - 2</v>
      </c>
      <c r="M1739" t="str">
        <f>VLOOKUP($A1739,'Hospitalisation Details'!$A:$K,8,FALSE)</f>
        <v>tier - 2</v>
      </c>
      <c r="N1739" t="str">
        <f>VLOOKUP($A1739,'Hospitalisation Details'!$A:$K,9,FALSE)</f>
        <v>R1012</v>
      </c>
      <c r="O1739">
        <f>VLOOKUP($A1739,'Hospitalisation Details'!$A:$K,10,FALSE)</f>
        <v>30613</v>
      </c>
      <c r="P1739">
        <f>VLOOKUP($A1739,'Hospitalisation Details'!$A:$K,11,FALSE)</f>
        <v>39</v>
      </c>
      <c r="Q1739" t="str">
        <f>VLOOKUP($A1739,'Customer Names'!$A:$E,4,FALSE)</f>
        <v xml:space="preserve"> Alex</v>
      </c>
    </row>
    <row r="1740" spans="1:17" x14ac:dyDescent="0.25">
      <c r="A1740" s="26" t="s">
        <v>631</v>
      </c>
      <c r="B1740" s="47">
        <f>VLOOKUP($A1740,'Medical Examinations'!$A:$J,2,FALSE)</f>
        <v>37.28</v>
      </c>
      <c r="C1740" s="47">
        <f>VLOOKUP($A1740,'Medical Examinations'!$A:$J,3,FALSE)</f>
        <v>4.66</v>
      </c>
      <c r="D1740" s="26" t="str">
        <f>VLOOKUP($A1740,'Medical Examinations'!$A:$J,4,FALSE)</f>
        <v>No</v>
      </c>
      <c r="E1740" s="26" t="str">
        <f>VLOOKUP($A1740,'Medical Examinations'!$A:$J,5,FALSE)</f>
        <v>yes</v>
      </c>
      <c r="F1740" s="26" t="str">
        <f>VLOOKUP($A1740,'Medical Examinations'!$A:$J,6,FALSE)</f>
        <v>No</v>
      </c>
      <c r="G1740" s="26">
        <f>VLOOKUP($A1740,'Medical Examinations'!$A:$J,7,FALSE)</f>
        <v>1</v>
      </c>
      <c r="H1740" s="26" t="str">
        <f>VLOOKUP($A1740,'Medical Examinations'!$A:$J,8,FALSE)</f>
        <v>No</v>
      </c>
      <c r="I1740" s="26" t="str">
        <f>VLOOKUP($A1740,'Medical Examinations'!$A:$J,9,FALSE)</f>
        <v>Obesity</v>
      </c>
      <c r="J1740" s="26" t="str">
        <f>VLOOKUP($A1740,'Medical Examinations'!$A:$J,10,FALSE)</f>
        <v>Normal</v>
      </c>
      <c r="K1740">
        <f>VLOOKUP($A1740,'Hospitalisation Details'!$A:$K,6,FALSE)</f>
        <v>5198.6899999999996</v>
      </c>
      <c r="L1740" t="str">
        <f>VLOOKUP($A1740,'Hospitalisation Details'!$A:$K,7,FALSE)</f>
        <v>tier - 2</v>
      </c>
      <c r="M1740" t="str">
        <f>VLOOKUP($A1740,'Hospitalisation Details'!$A:$K,8,FALSE)</f>
        <v>tier - 2</v>
      </c>
      <c r="N1740" t="str">
        <f>VLOOKUP($A1740,'Hospitalisation Details'!$A:$K,9,FALSE)</f>
        <v>R1022</v>
      </c>
      <c r="O1740">
        <f>VLOOKUP($A1740,'Hospitalisation Details'!$A:$K,10,FALSE)</f>
        <v>38144</v>
      </c>
      <c r="P1740">
        <f>VLOOKUP($A1740,'Hospitalisation Details'!$A:$K,11,FALSE)</f>
        <v>19</v>
      </c>
      <c r="Q1740" t="str">
        <f>VLOOKUP($A1740,'Customer Names'!$A:$E,4,FALSE)</f>
        <v xml:space="preserve"> Richard J</v>
      </c>
    </row>
    <row r="1741" spans="1:17" x14ac:dyDescent="0.25">
      <c r="A1741" s="23" t="s">
        <v>630</v>
      </c>
      <c r="B1741" s="48">
        <f>VLOOKUP($A1741,'Medical Examinations'!$A:$J,2,FALSE)</f>
        <v>18.2</v>
      </c>
      <c r="C1741" s="48">
        <f>VLOOKUP($A1741,'Medical Examinations'!$A:$J,3,FALSE)</f>
        <v>6.19</v>
      </c>
      <c r="D1741" s="23" t="str">
        <f>VLOOKUP($A1741,'Medical Examinations'!$A:$J,4,FALSE)</f>
        <v>No</v>
      </c>
      <c r="E1741" s="23" t="str">
        <f>VLOOKUP($A1741,'Medical Examinations'!$A:$J,5,FALSE)</f>
        <v>No</v>
      </c>
      <c r="F1741" s="23" t="str">
        <f>VLOOKUP($A1741,'Medical Examinations'!$A:$J,6,FALSE)</f>
        <v>Yes</v>
      </c>
      <c r="G1741" s="23">
        <f>VLOOKUP($A1741,'Medical Examinations'!$A:$J,7,FALSE)</f>
        <v>1</v>
      </c>
      <c r="H1741" s="23" t="str">
        <f>VLOOKUP($A1741,'Medical Examinations'!$A:$J,8,FALSE)</f>
        <v>No</v>
      </c>
      <c r="I1741" s="23" t="str">
        <f>VLOOKUP($A1741,'Medical Examinations'!$A:$J,9,FALSE)</f>
        <v>Underweight</v>
      </c>
      <c r="J1741" s="23" t="str">
        <f>VLOOKUP($A1741,'Medical Examinations'!$A:$J,10,FALSE)</f>
        <v>Prediabetes</v>
      </c>
      <c r="K1741">
        <f>VLOOKUP($A1741,'Hospitalisation Details'!$A:$K,6,FALSE)</f>
        <v>5195.58</v>
      </c>
      <c r="L1741" t="str">
        <f>VLOOKUP($A1741,'Hospitalisation Details'!$A:$K,7,FALSE)</f>
        <v>tier - 2</v>
      </c>
      <c r="M1741" t="str">
        <f>VLOOKUP($A1741,'Hospitalisation Details'!$A:$K,8,FALSE)</f>
        <v>tier - 2</v>
      </c>
      <c r="N1741" t="str">
        <f>VLOOKUP($A1741,'Hospitalisation Details'!$A:$K,9,FALSE)</f>
        <v>R1013</v>
      </c>
      <c r="O1741">
        <f>VLOOKUP($A1741,'Hospitalisation Details'!$A:$K,10,FALSE)</f>
        <v>29110</v>
      </c>
      <c r="P1741">
        <f>VLOOKUP($A1741,'Hospitalisation Details'!$A:$K,11,FALSE)</f>
        <v>43</v>
      </c>
      <c r="Q1741" t="str">
        <f>VLOOKUP($A1741,'Customer Names'!$A:$E,4,FALSE)</f>
        <v xml:space="preserve"> Jacqueline N.</v>
      </c>
    </row>
    <row r="1742" spans="1:17" x14ac:dyDescent="0.25">
      <c r="A1742" s="26" t="s">
        <v>629</v>
      </c>
      <c r="B1742" s="47">
        <f>VLOOKUP($A1742,'Medical Examinations'!$A:$J,2,FALSE)</f>
        <v>20.53</v>
      </c>
      <c r="C1742" s="47">
        <f>VLOOKUP($A1742,'Medical Examinations'!$A:$J,3,FALSE)</f>
        <v>4.8600000000000003</v>
      </c>
      <c r="D1742" s="26" t="str">
        <f>VLOOKUP($A1742,'Medical Examinations'!$A:$J,4,FALSE)</f>
        <v>No</v>
      </c>
      <c r="E1742" s="26" t="str">
        <f>VLOOKUP($A1742,'Medical Examinations'!$A:$J,5,FALSE)</f>
        <v>No</v>
      </c>
      <c r="F1742" s="26" t="str">
        <f>VLOOKUP($A1742,'Medical Examinations'!$A:$J,6,FALSE)</f>
        <v>No</v>
      </c>
      <c r="G1742" s="26">
        <f>VLOOKUP($A1742,'Medical Examinations'!$A:$J,7,FALSE)</f>
        <v>1</v>
      </c>
      <c r="H1742" s="26" t="str">
        <f>VLOOKUP($A1742,'Medical Examinations'!$A:$J,8,FALSE)</f>
        <v>No</v>
      </c>
      <c r="I1742" s="26" t="str">
        <f>VLOOKUP($A1742,'Medical Examinations'!$A:$J,9,FALSE)</f>
        <v>Normal Weight</v>
      </c>
      <c r="J1742" s="26" t="str">
        <f>VLOOKUP($A1742,'Medical Examinations'!$A:$J,10,FALSE)</f>
        <v>Normal</v>
      </c>
      <c r="K1742">
        <f>VLOOKUP($A1742,'Hospitalisation Details'!$A:$K,6,FALSE)</f>
        <v>5177.12</v>
      </c>
      <c r="L1742" t="str">
        <f>VLOOKUP($A1742,'Hospitalisation Details'!$A:$K,7,FALSE)</f>
        <v>tier - 2</v>
      </c>
      <c r="M1742" t="str">
        <f>VLOOKUP($A1742,'Hospitalisation Details'!$A:$K,8,FALSE)</f>
        <v>tier - 1</v>
      </c>
      <c r="N1742" t="str">
        <f>VLOOKUP($A1742,'Hospitalisation Details'!$A:$K,9,FALSE)</f>
        <v>R1013</v>
      </c>
      <c r="O1742">
        <f>VLOOKUP($A1742,'Hospitalisation Details'!$A:$K,10,FALSE)</f>
        <v>30971</v>
      </c>
      <c r="P1742">
        <f>VLOOKUP($A1742,'Hospitalisation Details'!$A:$K,11,FALSE)</f>
        <v>38</v>
      </c>
      <c r="Q1742" t="str">
        <f>VLOOKUP($A1742,'Customer Names'!$A:$E,4,FALSE)</f>
        <v xml:space="preserve"> Cindy</v>
      </c>
    </row>
    <row r="1743" spans="1:17" x14ac:dyDescent="0.25">
      <c r="A1743" s="23" t="s">
        <v>628</v>
      </c>
      <c r="B1743" s="48">
        <f>VLOOKUP($A1743,'Medical Examinations'!$A:$J,2,FALSE)</f>
        <v>23.79</v>
      </c>
      <c r="C1743" s="48">
        <f>VLOOKUP($A1743,'Medical Examinations'!$A:$J,3,FALSE)</f>
        <v>4.74</v>
      </c>
      <c r="D1743" s="23" t="str">
        <f>VLOOKUP($A1743,'Medical Examinations'!$A:$J,4,FALSE)</f>
        <v>No</v>
      </c>
      <c r="E1743" s="23" t="str">
        <f>VLOOKUP($A1743,'Medical Examinations'!$A:$J,5,FALSE)</f>
        <v>No</v>
      </c>
      <c r="F1743" s="23" t="str">
        <f>VLOOKUP($A1743,'Medical Examinations'!$A:$J,6,FALSE)</f>
        <v>No</v>
      </c>
      <c r="G1743" s="23">
        <f>VLOOKUP($A1743,'Medical Examinations'!$A:$J,7,FALSE)</f>
        <v>0</v>
      </c>
      <c r="H1743" s="23" t="str">
        <f>VLOOKUP($A1743,'Medical Examinations'!$A:$J,8,FALSE)</f>
        <v>No</v>
      </c>
      <c r="I1743" s="23" t="str">
        <f>VLOOKUP($A1743,'Medical Examinations'!$A:$J,9,FALSE)</f>
        <v>Normal Weight</v>
      </c>
      <c r="J1743" s="23" t="str">
        <f>VLOOKUP($A1743,'Medical Examinations'!$A:$J,10,FALSE)</f>
        <v>Normal</v>
      </c>
      <c r="K1743">
        <f>VLOOKUP($A1743,'Hospitalisation Details'!$A:$K,6,FALSE)</f>
        <v>5166.96</v>
      </c>
      <c r="L1743" t="str">
        <f>VLOOKUP($A1743,'Hospitalisation Details'!$A:$K,7,FALSE)</f>
        <v>tier - 2</v>
      </c>
      <c r="M1743" t="str">
        <f>VLOOKUP($A1743,'Hospitalisation Details'!$A:$K,8,FALSE)</f>
        <v>tier - 2</v>
      </c>
      <c r="N1743" t="str">
        <f>VLOOKUP($A1743,'Hospitalisation Details'!$A:$K,9,FALSE)</f>
        <v>R1012</v>
      </c>
      <c r="O1743">
        <f>VLOOKUP($A1743,'Hospitalisation Details'!$A:$K,10,FALSE)</f>
        <v>33479</v>
      </c>
      <c r="P1743">
        <f>VLOOKUP($A1743,'Hospitalisation Details'!$A:$K,11,FALSE)</f>
        <v>31</v>
      </c>
      <c r="Q1743" t="str">
        <f>VLOOKUP($A1743,'Customer Names'!$A:$E,4,FALSE)</f>
        <v xml:space="preserve"> Marcia</v>
      </c>
    </row>
    <row r="1744" spans="1:17" x14ac:dyDescent="0.25">
      <c r="A1744" s="26" t="s">
        <v>627</v>
      </c>
      <c r="B1744" s="47">
        <f>VLOOKUP($A1744,'Medical Examinations'!$A:$J,2,FALSE)</f>
        <v>29.8</v>
      </c>
      <c r="C1744" s="47">
        <f>VLOOKUP($A1744,'Medical Examinations'!$A:$J,3,FALSE)</f>
        <v>6.03</v>
      </c>
      <c r="D1744" s="26" t="str">
        <f>VLOOKUP($A1744,'Medical Examinations'!$A:$J,4,FALSE)</f>
        <v>No</v>
      </c>
      <c r="E1744" s="26" t="str">
        <f>VLOOKUP($A1744,'Medical Examinations'!$A:$J,5,FALSE)</f>
        <v>No</v>
      </c>
      <c r="F1744" s="26" t="str">
        <f>VLOOKUP($A1744,'Medical Examinations'!$A:$J,6,FALSE)</f>
        <v>No</v>
      </c>
      <c r="G1744" s="26">
        <f>VLOOKUP($A1744,'Medical Examinations'!$A:$J,7,FALSE)</f>
        <v>0</v>
      </c>
      <c r="H1744" s="26" t="str">
        <f>VLOOKUP($A1744,'Medical Examinations'!$A:$J,8,FALSE)</f>
        <v>No</v>
      </c>
      <c r="I1744" s="26" t="str">
        <f>VLOOKUP($A1744,'Medical Examinations'!$A:$J,9,FALSE)</f>
        <v>Overweight</v>
      </c>
      <c r="J1744" s="26" t="str">
        <f>VLOOKUP($A1744,'Medical Examinations'!$A:$J,10,FALSE)</f>
        <v>Prediabetes</v>
      </c>
      <c r="K1744">
        <f>VLOOKUP($A1744,'Hospitalisation Details'!$A:$K,6,FALSE)</f>
        <v>5152.13</v>
      </c>
      <c r="L1744" t="str">
        <f>VLOOKUP($A1744,'Hospitalisation Details'!$A:$K,7,FALSE)</f>
        <v>tier - 2</v>
      </c>
      <c r="M1744" t="str">
        <f>VLOOKUP($A1744,'Hospitalisation Details'!$A:$K,8,FALSE)</f>
        <v>tier - 2</v>
      </c>
      <c r="N1744" t="str">
        <f>VLOOKUP($A1744,'Hospitalisation Details'!$A:$K,9,FALSE)</f>
        <v>R1011</v>
      </c>
      <c r="O1744">
        <f>VLOOKUP($A1744,'Hospitalisation Details'!$A:$K,10,FALSE)</f>
        <v>33155</v>
      </c>
      <c r="P1744">
        <f>VLOOKUP($A1744,'Hospitalisation Details'!$A:$K,11,FALSE)</f>
        <v>32</v>
      </c>
      <c r="Q1744" t="str">
        <f>VLOOKUP($A1744,'Customer Names'!$A:$E,4,FALSE)</f>
        <v xml:space="preserve"> Samantha R.</v>
      </c>
    </row>
    <row r="1745" spans="1:17" x14ac:dyDescent="0.25">
      <c r="A1745" s="23" t="s">
        <v>626</v>
      </c>
      <c r="B1745" s="48">
        <f>VLOOKUP($A1745,'Medical Examinations'!$A:$J,2,FALSE)</f>
        <v>31.54</v>
      </c>
      <c r="C1745" s="48">
        <f>VLOOKUP($A1745,'Medical Examinations'!$A:$J,3,FALSE)</f>
        <v>4.71</v>
      </c>
      <c r="D1745" s="23" t="str">
        <f>VLOOKUP($A1745,'Medical Examinations'!$A:$J,4,FALSE)</f>
        <v>No</v>
      </c>
      <c r="E1745" s="23" t="str">
        <f>VLOOKUP($A1745,'Medical Examinations'!$A:$J,5,FALSE)</f>
        <v>No</v>
      </c>
      <c r="F1745" s="23" t="str">
        <f>VLOOKUP($A1745,'Medical Examinations'!$A:$J,6,FALSE)</f>
        <v>No</v>
      </c>
      <c r="G1745" s="23">
        <f>VLOOKUP($A1745,'Medical Examinations'!$A:$J,7,FALSE)</f>
        <v>0</v>
      </c>
      <c r="H1745" s="23" t="str">
        <f>VLOOKUP($A1745,'Medical Examinations'!$A:$J,8,FALSE)</f>
        <v>No</v>
      </c>
      <c r="I1745" s="23" t="str">
        <f>VLOOKUP($A1745,'Medical Examinations'!$A:$J,9,FALSE)</f>
        <v>Obesity</v>
      </c>
      <c r="J1745" s="23" t="str">
        <f>VLOOKUP($A1745,'Medical Examinations'!$A:$J,10,FALSE)</f>
        <v>Normal</v>
      </c>
      <c r="K1745">
        <f>VLOOKUP($A1745,'Hospitalisation Details'!$A:$K,6,FALSE)</f>
        <v>5148.55</v>
      </c>
      <c r="L1745" t="str">
        <f>VLOOKUP($A1745,'Hospitalisation Details'!$A:$K,7,FALSE)</f>
        <v>tier - 2</v>
      </c>
      <c r="M1745" t="str">
        <f>VLOOKUP($A1745,'Hospitalisation Details'!$A:$K,8,FALSE)</f>
        <v>tier - 2</v>
      </c>
      <c r="N1745" t="str">
        <f>VLOOKUP($A1745,'Hospitalisation Details'!$A:$K,9,FALSE)</f>
        <v>R1024</v>
      </c>
      <c r="O1745">
        <f>VLOOKUP($A1745,'Hospitalisation Details'!$A:$K,10,FALSE)</f>
        <v>33107</v>
      </c>
      <c r="P1745">
        <f>VLOOKUP($A1745,'Hospitalisation Details'!$A:$K,11,FALSE)</f>
        <v>32</v>
      </c>
      <c r="Q1745" t="str">
        <f>VLOOKUP($A1745,'Customer Names'!$A:$E,4,FALSE)</f>
        <v xml:space="preserve"> Katie</v>
      </c>
    </row>
    <row r="1746" spans="1:17" x14ac:dyDescent="0.25">
      <c r="A1746" s="26" t="s">
        <v>625</v>
      </c>
      <c r="B1746" s="47">
        <f>VLOOKUP($A1746,'Medical Examinations'!$A:$J,2,FALSE)</f>
        <v>20.82</v>
      </c>
      <c r="C1746" s="47">
        <f>VLOOKUP($A1746,'Medical Examinations'!$A:$J,3,FALSE)</f>
        <v>5.55</v>
      </c>
      <c r="D1746" s="26" t="str">
        <f>VLOOKUP($A1746,'Medical Examinations'!$A:$J,4,FALSE)</f>
        <v>No</v>
      </c>
      <c r="E1746" s="26" t="str">
        <f>VLOOKUP($A1746,'Medical Examinations'!$A:$J,5,FALSE)</f>
        <v>No</v>
      </c>
      <c r="F1746" s="26" t="str">
        <f>VLOOKUP($A1746,'Medical Examinations'!$A:$J,6,FALSE)</f>
        <v>No</v>
      </c>
      <c r="G1746" s="26">
        <f>VLOOKUP($A1746,'Medical Examinations'!$A:$J,7,FALSE)</f>
        <v>1</v>
      </c>
      <c r="H1746" s="26" t="str">
        <f>VLOOKUP($A1746,'Medical Examinations'!$A:$J,8,FALSE)</f>
        <v>No</v>
      </c>
      <c r="I1746" s="26" t="str">
        <f>VLOOKUP($A1746,'Medical Examinations'!$A:$J,9,FALSE)</f>
        <v>Normal Weight</v>
      </c>
      <c r="J1746" s="26" t="str">
        <f>VLOOKUP($A1746,'Medical Examinations'!$A:$J,10,FALSE)</f>
        <v>Normal</v>
      </c>
      <c r="K1746">
        <f>VLOOKUP($A1746,'Hospitalisation Details'!$A:$K,6,FALSE)</f>
        <v>5144.18</v>
      </c>
      <c r="L1746" t="str">
        <f>VLOOKUP($A1746,'Hospitalisation Details'!$A:$K,7,FALSE)</f>
        <v>tier - 2</v>
      </c>
      <c r="M1746" t="str">
        <f>VLOOKUP($A1746,'Hospitalisation Details'!$A:$K,8,FALSE)</f>
        <v>tier - 1</v>
      </c>
      <c r="N1746" t="str">
        <f>VLOOKUP($A1746,'Hospitalisation Details'!$A:$K,9,FALSE)</f>
        <v>R1013</v>
      </c>
      <c r="O1746">
        <f>VLOOKUP($A1746,'Hospitalisation Details'!$A:$K,10,FALSE)</f>
        <v>30916</v>
      </c>
      <c r="P1746">
        <f>VLOOKUP($A1746,'Hospitalisation Details'!$A:$K,11,FALSE)</f>
        <v>38</v>
      </c>
      <c r="Q1746" t="str">
        <f>VLOOKUP($A1746,'Customer Names'!$A:$E,4,FALSE)</f>
        <v xml:space="preserve"> John P</v>
      </c>
    </row>
    <row r="1747" spans="1:17" x14ac:dyDescent="0.25">
      <c r="A1747" s="23" t="s">
        <v>624</v>
      </c>
      <c r="B1747" s="48">
        <f>VLOOKUP($A1747,'Medical Examinations'!$A:$J,2,FALSE)</f>
        <v>38.83</v>
      </c>
      <c r="C1747" s="48">
        <f>VLOOKUP($A1747,'Medical Examinations'!$A:$J,3,FALSE)</f>
        <v>4.78</v>
      </c>
      <c r="D1747" s="23" t="str">
        <f>VLOOKUP($A1747,'Medical Examinations'!$A:$J,4,FALSE)</f>
        <v>No</v>
      </c>
      <c r="E1747" s="23" t="str">
        <f>VLOOKUP($A1747,'Medical Examinations'!$A:$J,5,FALSE)</f>
        <v>No</v>
      </c>
      <c r="F1747" s="23" t="str">
        <f>VLOOKUP($A1747,'Medical Examinations'!$A:$J,6,FALSE)</f>
        <v>Yes</v>
      </c>
      <c r="G1747" s="23">
        <f>VLOOKUP($A1747,'Medical Examinations'!$A:$J,7,FALSE)</f>
        <v>1</v>
      </c>
      <c r="H1747" s="23" t="str">
        <f>VLOOKUP($A1747,'Medical Examinations'!$A:$J,8,FALSE)</f>
        <v>No</v>
      </c>
      <c r="I1747" s="23" t="str">
        <f>VLOOKUP($A1747,'Medical Examinations'!$A:$J,9,FALSE)</f>
        <v>Obesity</v>
      </c>
      <c r="J1747" s="23" t="str">
        <f>VLOOKUP($A1747,'Medical Examinations'!$A:$J,10,FALSE)</f>
        <v>Normal</v>
      </c>
      <c r="K1747">
        <f>VLOOKUP($A1747,'Hospitalisation Details'!$A:$K,6,FALSE)</f>
        <v>5138.26</v>
      </c>
      <c r="L1747" t="str">
        <f>VLOOKUP($A1747,'Hospitalisation Details'!$A:$K,7,FALSE)</f>
        <v>tier - 2</v>
      </c>
      <c r="M1747" t="str">
        <f>VLOOKUP($A1747,'Hospitalisation Details'!$A:$K,8,FALSE)</f>
        <v>tier - 2</v>
      </c>
      <c r="N1747" t="str">
        <f>VLOOKUP($A1747,'Hospitalisation Details'!$A:$K,9,FALSE)</f>
        <v>R1013</v>
      </c>
      <c r="O1747">
        <f>VLOOKUP($A1747,'Hospitalisation Details'!$A:$K,10,FALSE)</f>
        <v>34313</v>
      </c>
      <c r="P1747">
        <f>VLOOKUP($A1747,'Hospitalisation Details'!$A:$K,11,FALSE)</f>
        <v>29</v>
      </c>
      <c r="Q1747" t="str">
        <f>VLOOKUP($A1747,'Customer Names'!$A:$E,4,FALSE)</f>
        <v xml:space="preserve"> Rachel</v>
      </c>
    </row>
    <row r="1748" spans="1:17" x14ac:dyDescent="0.25">
      <c r="A1748" s="26" t="s">
        <v>623</v>
      </c>
      <c r="B1748" s="47">
        <f>VLOOKUP($A1748,'Medical Examinations'!$A:$J,2,FALSE)</f>
        <v>23.44</v>
      </c>
      <c r="C1748" s="47">
        <f>VLOOKUP($A1748,'Medical Examinations'!$A:$J,3,FALSE)</f>
        <v>4.6500000000000004</v>
      </c>
      <c r="D1748" s="26" t="str">
        <f>VLOOKUP($A1748,'Medical Examinations'!$A:$J,4,FALSE)</f>
        <v>yes</v>
      </c>
      <c r="E1748" s="26" t="str">
        <f>VLOOKUP($A1748,'Medical Examinations'!$A:$J,5,FALSE)</f>
        <v>No</v>
      </c>
      <c r="F1748" s="26" t="str">
        <f>VLOOKUP($A1748,'Medical Examinations'!$A:$J,6,FALSE)</f>
        <v>No</v>
      </c>
      <c r="G1748" s="26">
        <f>VLOOKUP($A1748,'Medical Examinations'!$A:$J,7,FALSE)</f>
        <v>1</v>
      </c>
      <c r="H1748" s="26" t="str">
        <f>VLOOKUP($A1748,'Medical Examinations'!$A:$J,8,FALSE)</f>
        <v>No</v>
      </c>
      <c r="I1748" s="26" t="str">
        <f>VLOOKUP($A1748,'Medical Examinations'!$A:$J,9,FALSE)</f>
        <v>Normal Weight</v>
      </c>
      <c r="J1748" s="26" t="str">
        <f>VLOOKUP($A1748,'Medical Examinations'!$A:$J,10,FALSE)</f>
        <v>Normal</v>
      </c>
      <c r="K1748">
        <f>VLOOKUP($A1748,'Hospitalisation Details'!$A:$K,6,FALSE)</f>
        <v>5136.75</v>
      </c>
      <c r="L1748" t="str">
        <f>VLOOKUP($A1748,'Hospitalisation Details'!$A:$K,7,FALSE)</f>
        <v>tier - 2</v>
      </c>
      <c r="M1748" t="str">
        <f>VLOOKUP($A1748,'Hospitalisation Details'!$A:$K,8,FALSE)</f>
        <v>tier - 1</v>
      </c>
      <c r="N1748" t="str">
        <f>VLOOKUP($A1748,'Hospitalisation Details'!$A:$K,9,FALSE)</f>
        <v>R1013</v>
      </c>
      <c r="O1748">
        <f>VLOOKUP($A1748,'Hospitalisation Details'!$A:$K,10,FALSE)</f>
        <v>32401</v>
      </c>
      <c r="P1748">
        <f>VLOOKUP($A1748,'Hospitalisation Details'!$A:$K,11,FALSE)</f>
        <v>34</v>
      </c>
      <c r="Q1748" t="str">
        <f>VLOOKUP($A1748,'Customer Names'!$A:$E,4,FALSE)</f>
        <v xml:space="preserve"> Isabelle</v>
      </c>
    </row>
    <row r="1749" spans="1:17" x14ac:dyDescent="0.25">
      <c r="A1749" s="23" t="s">
        <v>622</v>
      </c>
      <c r="B1749" s="48">
        <f>VLOOKUP($A1749,'Medical Examinations'!$A:$J,2,FALSE)</f>
        <v>24.13</v>
      </c>
      <c r="C1749" s="48">
        <f>VLOOKUP($A1749,'Medical Examinations'!$A:$J,3,FALSE)</f>
        <v>5.2</v>
      </c>
      <c r="D1749" s="23" t="str">
        <f>VLOOKUP($A1749,'Medical Examinations'!$A:$J,4,FALSE)</f>
        <v>No</v>
      </c>
      <c r="E1749" s="23" t="str">
        <f>VLOOKUP($A1749,'Medical Examinations'!$A:$J,5,FALSE)</f>
        <v>No</v>
      </c>
      <c r="F1749" s="23" t="str">
        <f>VLOOKUP($A1749,'Medical Examinations'!$A:$J,6,FALSE)</f>
        <v>No</v>
      </c>
      <c r="G1749" s="23">
        <f>VLOOKUP($A1749,'Medical Examinations'!$A:$J,7,FALSE)</f>
        <v>1</v>
      </c>
      <c r="H1749" s="23" t="str">
        <f>VLOOKUP($A1749,'Medical Examinations'!$A:$J,8,FALSE)</f>
        <v>No</v>
      </c>
      <c r="I1749" s="23" t="str">
        <f>VLOOKUP($A1749,'Medical Examinations'!$A:$J,9,FALSE)</f>
        <v>Normal Weight</v>
      </c>
      <c r="J1749" s="23" t="str">
        <f>VLOOKUP($A1749,'Medical Examinations'!$A:$J,10,FALSE)</f>
        <v>Normal</v>
      </c>
      <c r="K1749">
        <f>VLOOKUP($A1749,'Hospitalisation Details'!$A:$K,6,FALSE)</f>
        <v>5125.22</v>
      </c>
      <c r="L1749" t="str">
        <f>VLOOKUP($A1749,'Hospitalisation Details'!$A:$K,7,FALSE)</f>
        <v>tier - 1</v>
      </c>
      <c r="M1749" t="str">
        <f>VLOOKUP($A1749,'Hospitalisation Details'!$A:$K,8,FALSE)</f>
        <v>tier - 2</v>
      </c>
      <c r="N1749" t="str">
        <f>VLOOKUP($A1749,'Hospitalisation Details'!$A:$K,9,FALSE)</f>
        <v>R1012</v>
      </c>
      <c r="O1749">
        <f>VLOOKUP($A1749,'Hospitalisation Details'!$A:$K,10,FALSE)</f>
        <v>32033</v>
      </c>
      <c r="P1749">
        <f>VLOOKUP($A1749,'Hospitalisation Details'!$A:$K,11,FALSE)</f>
        <v>35</v>
      </c>
      <c r="Q1749" t="str">
        <f>VLOOKUP($A1749,'Customer Names'!$A:$E,4,FALSE)</f>
        <v xml:space="preserve"> Neil</v>
      </c>
    </row>
    <row r="1750" spans="1:17" x14ac:dyDescent="0.25">
      <c r="A1750" s="26" t="s">
        <v>621</v>
      </c>
      <c r="B1750" s="47">
        <f>VLOOKUP($A1750,'Medical Examinations'!$A:$J,2,FALSE)</f>
        <v>42.13</v>
      </c>
      <c r="C1750" s="47">
        <f>VLOOKUP($A1750,'Medical Examinations'!$A:$J,3,FALSE)</f>
        <v>4.54</v>
      </c>
      <c r="D1750" s="26" t="str">
        <f>VLOOKUP($A1750,'Medical Examinations'!$A:$J,4,FALSE)</f>
        <v>yes</v>
      </c>
      <c r="E1750" s="26" t="str">
        <f>VLOOKUP($A1750,'Medical Examinations'!$A:$J,5,FALSE)</f>
        <v>No</v>
      </c>
      <c r="F1750" s="26" t="str">
        <f>VLOOKUP($A1750,'Medical Examinations'!$A:$J,6,FALSE)</f>
        <v>No</v>
      </c>
      <c r="G1750" s="26">
        <f>VLOOKUP($A1750,'Medical Examinations'!$A:$J,7,FALSE)</f>
        <v>1</v>
      </c>
      <c r="H1750" s="26" t="str">
        <f>VLOOKUP($A1750,'Medical Examinations'!$A:$J,8,FALSE)</f>
        <v>No</v>
      </c>
      <c r="I1750" s="26" t="str">
        <f>VLOOKUP($A1750,'Medical Examinations'!$A:$J,9,FALSE)</f>
        <v>Obesity</v>
      </c>
      <c r="J1750" s="26" t="str">
        <f>VLOOKUP($A1750,'Medical Examinations'!$A:$J,10,FALSE)</f>
        <v>Normal</v>
      </c>
      <c r="K1750">
        <f>VLOOKUP($A1750,'Hospitalisation Details'!$A:$K,6,FALSE)</f>
        <v>5124.1899999999996</v>
      </c>
      <c r="L1750" t="str">
        <f>VLOOKUP($A1750,'Hospitalisation Details'!$A:$K,7,FALSE)</f>
        <v>tier - 2</v>
      </c>
      <c r="M1750" t="str">
        <f>VLOOKUP($A1750,'Hospitalisation Details'!$A:$K,8,FALSE)</f>
        <v>tier - 3</v>
      </c>
      <c r="N1750" t="str">
        <f>VLOOKUP($A1750,'Hospitalisation Details'!$A:$K,9,FALSE)</f>
        <v>R1013</v>
      </c>
      <c r="O1750">
        <f>VLOOKUP($A1750,'Hospitalisation Details'!$A:$K,10,FALSE)</f>
        <v>32448</v>
      </c>
      <c r="P1750">
        <f>VLOOKUP($A1750,'Hospitalisation Details'!$A:$K,11,FALSE)</f>
        <v>34</v>
      </c>
      <c r="Q1750" t="str">
        <f>VLOOKUP($A1750,'Customer Names'!$A:$E,4,FALSE)</f>
        <v xml:space="preserve"> Tom</v>
      </c>
    </row>
    <row r="1751" spans="1:17" x14ac:dyDescent="0.25">
      <c r="A1751" s="23" t="s">
        <v>620</v>
      </c>
      <c r="B1751" s="48">
        <f>VLOOKUP($A1751,'Medical Examinations'!$A:$J,2,FALSE)</f>
        <v>17.86</v>
      </c>
      <c r="C1751" s="48">
        <f>VLOOKUP($A1751,'Medical Examinations'!$A:$J,3,FALSE)</f>
        <v>4.1100000000000003</v>
      </c>
      <c r="D1751" s="23" t="str">
        <f>VLOOKUP($A1751,'Medical Examinations'!$A:$J,4,FALSE)</f>
        <v>No</v>
      </c>
      <c r="E1751" s="23" t="str">
        <f>VLOOKUP($A1751,'Medical Examinations'!$A:$J,5,FALSE)</f>
        <v>No</v>
      </c>
      <c r="F1751" s="23" t="str">
        <f>VLOOKUP($A1751,'Medical Examinations'!$A:$J,6,FALSE)</f>
        <v>No</v>
      </c>
      <c r="G1751" s="23">
        <f>VLOOKUP($A1751,'Medical Examinations'!$A:$J,7,FALSE)</f>
        <v>1</v>
      </c>
      <c r="H1751" s="23" t="str">
        <f>VLOOKUP($A1751,'Medical Examinations'!$A:$J,8,FALSE)</f>
        <v>No</v>
      </c>
      <c r="I1751" s="23" t="str">
        <f>VLOOKUP($A1751,'Medical Examinations'!$A:$J,9,FALSE)</f>
        <v>Underweight</v>
      </c>
      <c r="J1751" s="23" t="str">
        <f>VLOOKUP($A1751,'Medical Examinations'!$A:$J,10,FALSE)</f>
        <v>Normal</v>
      </c>
      <c r="K1751">
        <f>VLOOKUP($A1751,'Hospitalisation Details'!$A:$K,6,FALSE)</f>
        <v>5116.5</v>
      </c>
      <c r="L1751" t="str">
        <f>VLOOKUP($A1751,'Hospitalisation Details'!$A:$K,7,FALSE)</f>
        <v>tier - 2</v>
      </c>
      <c r="M1751" t="str">
        <f>VLOOKUP($A1751,'Hospitalisation Details'!$A:$K,8,FALSE)</f>
        <v>tier - 2</v>
      </c>
      <c r="N1751" t="str">
        <f>VLOOKUP($A1751,'Hospitalisation Details'!$A:$K,9,FALSE)</f>
        <v>R1012</v>
      </c>
      <c r="O1751">
        <f>VLOOKUP($A1751,'Hospitalisation Details'!$A:$K,10,FALSE)</f>
        <v>32099</v>
      </c>
      <c r="P1751">
        <f>VLOOKUP($A1751,'Hospitalisation Details'!$A:$K,11,FALSE)</f>
        <v>35</v>
      </c>
      <c r="Q1751" t="str">
        <f>VLOOKUP($A1751,'Customer Names'!$A:$E,4,FALSE)</f>
        <v xml:space="preserve"> Nathan</v>
      </c>
    </row>
    <row r="1752" spans="1:17" x14ac:dyDescent="0.25">
      <c r="A1752" s="26" t="s">
        <v>619</v>
      </c>
      <c r="B1752" s="47">
        <f>VLOOKUP($A1752,'Medical Examinations'!$A:$J,2,FALSE)</f>
        <v>32.78</v>
      </c>
      <c r="C1752" s="47">
        <f>VLOOKUP($A1752,'Medical Examinations'!$A:$J,3,FALSE)</f>
        <v>4.63</v>
      </c>
      <c r="D1752" s="26" t="str">
        <f>VLOOKUP($A1752,'Medical Examinations'!$A:$J,4,FALSE)</f>
        <v>No</v>
      </c>
      <c r="E1752" s="26" t="str">
        <f>VLOOKUP($A1752,'Medical Examinations'!$A:$J,5,FALSE)</f>
        <v>No</v>
      </c>
      <c r="F1752" s="26" t="str">
        <f>VLOOKUP($A1752,'Medical Examinations'!$A:$J,6,FALSE)</f>
        <v>No</v>
      </c>
      <c r="G1752" s="26">
        <f>VLOOKUP($A1752,'Medical Examinations'!$A:$J,7,FALSE)</f>
        <v>0</v>
      </c>
      <c r="H1752" s="26" t="str">
        <f>VLOOKUP($A1752,'Medical Examinations'!$A:$J,8,FALSE)</f>
        <v>No</v>
      </c>
      <c r="I1752" s="26" t="str">
        <f>VLOOKUP($A1752,'Medical Examinations'!$A:$J,9,FALSE)</f>
        <v>Obesity</v>
      </c>
      <c r="J1752" s="26" t="str">
        <f>VLOOKUP($A1752,'Medical Examinations'!$A:$J,10,FALSE)</f>
        <v>Normal</v>
      </c>
      <c r="K1752">
        <f>VLOOKUP($A1752,'Hospitalisation Details'!$A:$K,6,FALSE)</f>
        <v>5087.92</v>
      </c>
      <c r="L1752" t="str">
        <f>VLOOKUP($A1752,'Hospitalisation Details'!$A:$K,7,FALSE)</f>
        <v>tier - 2</v>
      </c>
      <c r="M1752" t="str">
        <f>VLOOKUP($A1752,'Hospitalisation Details'!$A:$K,8,FALSE)</f>
        <v>tier - 2</v>
      </c>
      <c r="N1752" t="str">
        <f>VLOOKUP($A1752,'Hospitalisation Details'!$A:$K,9,FALSE)</f>
        <v>R1026</v>
      </c>
      <c r="O1752">
        <f>VLOOKUP($A1752,'Hospitalisation Details'!$A:$K,10,FALSE)</f>
        <v>36330</v>
      </c>
      <c r="P1752">
        <f>VLOOKUP($A1752,'Hospitalisation Details'!$A:$K,11,FALSE)</f>
        <v>23</v>
      </c>
      <c r="Q1752" t="str">
        <f>VLOOKUP($A1752,'Customer Names'!$A:$E,4,FALSE)</f>
        <v xml:space="preserve"> Kelli N</v>
      </c>
    </row>
    <row r="1753" spans="1:17" x14ac:dyDescent="0.25">
      <c r="A1753" s="23" t="s">
        <v>618</v>
      </c>
      <c r="B1753" s="48">
        <f>VLOOKUP($A1753,'Medical Examinations'!$A:$J,2,FALSE)</f>
        <v>23.9</v>
      </c>
      <c r="C1753" s="48">
        <f>VLOOKUP($A1753,'Medical Examinations'!$A:$J,3,FALSE)</f>
        <v>6.06</v>
      </c>
      <c r="D1753" s="23" t="str">
        <f>VLOOKUP($A1753,'Medical Examinations'!$A:$J,4,FALSE)</f>
        <v>yes</v>
      </c>
      <c r="E1753" s="23" t="str">
        <f>VLOOKUP($A1753,'Medical Examinations'!$A:$J,5,FALSE)</f>
        <v>No</v>
      </c>
      <c r="F1753" s="23" t="str">
        <f>VLOOKUP($A1753,'Medical Examinations'!$A:$J,6,FALSE)</f>
        <v>Yes</v>
      </c>
      <c r="G1753" s="23">
        <f>VLOOKUP($A1753,'Medical Examinations'!$A:$J,7,FALSE)</f>
        <v>1</v>
      </c>
      <c r="H1753" s="23" t="str">
        <f>VLOOKUP($A1753,'Medical Examinations'!$A:$J,8,FALSE)</f>
        <v>No</v>
      </c>
      <c r="I1753" s="23" t="str">
        <f>VLOOKUP($A1753,'Medical Examinations'!$A:$J,9,FALSE)</f>
        <v>Normal Weight</v>
      </c>
      <c r="J1753" s="23" t="str">
        <f>VLOOKUP($A1753,'Medical Examinations'!$A:$J,10,FALSE)</f>
        <v>Prediabetes</v>
      </c>
      <c r="K1753">
        <f>VLOOKUP($A1753,'Hospitalisation Details'!$A:$K,6,FALSE)</f>
        <v>5080.1000000000004</v>
      </c>
      <c r="L1753" t="str">
        <f>VLOOKUP($A1753,'Hospitalisation Details'!$A:$K,7,FALSE)</f>
        <v>tier - 3</v>
      </c>
      <c r="M1753" t="str">
        <f>VLOOKUP($A1753,'Hospitalisation Details'!$A:$K,8,FALSE)</f>
        <v>tier - 2</v>
      </c>
      <c r="N1753" t="str">
        <f>VLOOKUP($A1753,'Hospitalisation Details'!$A:$K,9,FALSE)</f>
        <v>R1011</v>
      </c>
      <c r="O1753">
        <f>VLOOKUP($A1753,'Hospitalisation Details'!$A:$K,10,FALSE)</f>
        <v>35625</v>
      </c>
      <c r="P1753">
        <f>VLOOKUP($A1753,'Hospitalisation Details'!$A:$K,11,FALSE)</f>
        <v>25</v>
      </c>
      <c r="Q1753" t="str">
        <f>VLOOKUP($A1753,'Customer Names'!$A:$E,4,FALSE)</f>
        <v xml:space="preserve"> Scott M.</v>
      </c>
    </row>
    <row r="1754" spans="1:17" x14ac:dyDescent="0.25">
      <c r="A1754" s="26" t="s">
        <v>617</v>
      </c>
      <c r="B1754" s="47">
        <f>VLOOKUP($A1754,'Medical Examinations'!$A:$J,2,FALSE)</f>
        <v>15.47</v>
      </c>
      <c r="C1754" s="47">
        <f>VLOOKUP($A1754,'Medical Examinations'!$A:$J,3,FALSE)</f>
        <v>8.43</v>
      </c>
      <c r="D1754" s="26" t="str">
        <f>VLOOKUP($A1754,'Medical Examinations'!$A:$J,4,FALSE)</f>
        <v>No</v>
      </c>
      <c r="E1754" s="26" t="str">
        <f>VLOOKUP($A1754,'Medical Examinations'!$A:$J,5,FALSE)</f>
        <v>No</v>
      </c>
      <c r="F1754" s="26" t="str">
        <f>VLOOKUP($A1754,'Medical Examinations'!$A:$J,6,FALSE)</f>
        <v>No</v>
      </c>
      <c r="G1754" s="26">
        <f>VLOOKUP($A1754,'Medical Examinations'!$A:$J,7,FALSE)</f>
        <v>0</v>
      </c>
      <c r="H1754" s="26" t="str">
        <f>VLOOKUP($A1754,'Medical Examinations'!$A:$J,8,FALSE)</f>
        <v>No</v>
      </c>
      <c r="I1754" s="26" t="str">
        <f>VLOOKUP($A1754,'Medical Examinations'!$A:$J,9,FALSE)</f>
        <v>Underweight</v>
      </c>
      <c r="J1754" s="26" t="str">
        <f>VLOOKUP($A1754,'Medical Examinations'!$A:$J,10,FALSE)</f>
        <v>Diabetes</v>
      </c>
      <c r="K1754">
        <f>VLOOKUP($A1754,'Hospitalisation Details'!$A:$K,6,FALSE)</f>
        <v>5077.1899999999996</v>
      </c>
      <c r="L1754" t="str">
        <f>VLOOKUP($A1754,'Hospitalisation Details'!$A:$K,7,FALSE)</f>
        <v>tier - 2</v>
      </c>
      <c r="M1754" t="str">
        <f>VLOOKUP($A1754,'Hospitalisation Details'!$A:$K,8,FALSE)</f>
        <v>tier - 3</v>
      </c>
      <c r="N1754" t="str">
        <f>VLOOKUP($A1754,'Hospitalisation Details'!$A:$K,9,FALSE)</f>
        <v>R1012</v>
      </c>
      <c r="O1754">
        <f>VLOOKUP($A1754,'Hospitalisation Details'!$A:$K,10,FALSE)</f>
        <v>28816</v>
      </c>
      <c r="P1754">
        <f>VLOOKUP($A1754,'Hospitalisation Details'!$A:$K,11,FALSE)</f>
        <v>44</v>
      </c>
      <c r="Q1754" t="str">
        <f>VLOOKUP($A1754,'Customer Names'!$A:$E,4,FALSE)</f>
        <v xml:space="preserve"> Grant A</v>
      </c>
    </row>
    <row r="1755" spans="1:17" x14ac:dyDescent="0.25">
      <c r="A1755" s="23" t="s">
        <v>616</v>
      </c>
      <c r="B1755" s="48">
        <f>VLOOKUP($A1755,'Medical Examinations'!$A:$J,2,FALSE)</f>
        <v>28.54</v>
      </c>
      <c r="C1755" s="48">
        <f>VLOOKUP($A1755,'Medical Examinations'!$A:$J,3,FALSE)</f>
        <v>5.51</v>
      </c>
      <c r="D1755" s="23" t="str">
        <f>VLOOKUP($A1755,'Medical Examinations'!$A:$J,4,FALSE)</f>
        <v>No</v>
      </c>
      <c r="E1755" s="23" t="str">
        <f>VLOOKUP($A1755,'Medical Examinations'!$A:$J,5,FALSE)</f>
        <v>No</v>
      </c>
      <c r="F1755" s="23" t="str">
        <f>VLOOKUP($A1755,'Medical Examinations'!$A:$J,6,FALSE)</f>
        <v>Yes</v>
      </c>
      <c r="G1755" s="23">
        <f>VLOOKUP($A1755,'Medical Examinations'!$A:$J,7,FALSE)</f>
        <v>1</v>
      </c>
      <c r="H1755" s="23" t="str">
        <f>VLOOKUP($A1755,'Medical Examinations'!$A:$J,8,FALSE)</f>
        <v>No</v>
      </c>
      <c r="I1755" s="23" t="str">
        <f>VLOOKUP($A1755,'Medical Examinations'!$A:$J,9,FALSE)</f>
        <v>Overweight</v>
      </c>
      <c r="J1755" s="23" t="str">
        <f>VLOOKUP($A1755,'Medical Examinations'!$A:$J,10,FALSE)</f>
        <v>Normal</v>
      </c>
      <c r="K1755">
        <f>VLOOKUP($A1755,'Hospitalisation Details'!$A:$K,6,FALSE)</f>
        <v>5059.5600000000004</v>
      </c>
      <c r="L1755" t="str">
        <f>VLOOKUP($A1755,'Hospitalisation Details'!$A:$K,7,FALSE)</f>
        <v>tier - 2</v>
      </c>
      <c r="M1755" t="str">
        <f>VLOOKUP($A1755,'Hospitalisation Details'!$A:$K,8,FALSE)</f>
        <v>tier - 1</v>
      </c>
      <c r="N1755" t="str">
        <f>VLOOKUP($A1755,'Hospitalisation Details'!$A:$K,9,FALSE)</f>
        <v>R1021</v>
      </c>
      <c r="O1755">
        <f>VLOOKUP($A1755,'Hospitalisation Details'!$A:$K,10,FALSE)</f>
        <v>34131</v>
      </c>
      <c r="P1755">
        <f>VLOOKUP($A1755,'Hospitalisation Details'!$A:$K,11,FALSE)</f>
        <v>29</v>
      </c>
      <c r="Q1755" t="str">
        <f>VLOOKUP($A1755,'Customer Names'!$A:$E,4,FALSE)</f>
        <v xml:space="preserve"> Jonathan C</v>
      </c>
    </row>
    <row r="1756" spans="1:17" x14ac:dyDescent="0.25">
      <c r="A1756" s="26" t="s">
        <v>615</v>
      </c>
      <c r="B1756" s="47">
        <f>VLOOKUP($A1756,'Medical Examinations'!$A:$J,2,FALSE)</f>
        <v>18.54</v>
      </c>
      <c r="C1756" s="47">
        <f>VLOOKUP($A1756,'Medical Examinations'!$A:$J,3,FALSE)</f>
        <v>4.95</v>
      </c>
      <c r="D1756" s="26" t="str">
        <f>VLOOKUP($A1756,'Medical Examinations'!$A:$J,4,FALSE)</f>
        <v>No</v>
      </c>
      <c r="E1756" s="26" t="str">
        <f>VLOOKUP($A1756,'Medical Examinations'!$A:$J,5,FALSE)</f>
        <v>No</v>
      </c>
      <c r="F1756" s="26" t="str">
        <f>VLOOKUP($A1756,'Medical Examinations'!$A:$J,6,FALSE)</f>
        <v>No</v>
      </c>
      <c r="G1756" s="26">
        <f>VLOOKUP($A1756,'Medical Examinations'!$A:$J,7,FALSE)</f>
        <v>0</v>
      </c>
      <c r="H1756" s="26" t="str">
        <f>VLOOKUP($A1756,'Medical Examinations'!$A:$J,8,FALSE)</f>
        <v>No</v>
      </c>
      <c r="I1756" s="26" t="str">
        <f>VLOOKUP($A1756,'Medical Examinations'!$A:$J,9,FALSE)</f>
        <v>Normal Weight</v>
      </c>
      <c r="J1756" s="26" t="str">
        <f>VLOOKUP($A1756,'Medical Examinations'!$A:$J,10,FALSE)</f>
        <v>Normal</v>
      </c>
      <c r="K1756">
        <f>VLOOKUP($A1756,'Hospitalisation Details'!$A:$K,6,FALSE)</f>
        <v>5054.05</v>
      </c>
      <c r="L1756" t="str">
        <f>VLOOKUP($A1756,'Hospitalisation Details'!$A:$K,7,FALSE)</f>
        <v>tier - 2</v>
      </c>
      <c r="M1756" t="str">
        <f>VLOOKUP($A1756,'Hospitalisation Details'!$A:$K,8,FALSE)</f>
        <v>tier - 2</v>
      </c>
      <c r="N1756" t="str">
        <f>VLOOKUP($A1756,'Hospitalisation Details'!$A:$K,9,FALSE)</f>
        <v>R1013</v>
      </c>
      <c r="O1756">
        <f>VLOOKUP($A1756,'Hospitalisation Details'!$A:$K,10,FALSE)</f>
        <v>29471</v>
      </c>
      <c r="P1756">
        <f>VLOOKUP($A1756,'Hospitalisation Details'!$A:$K,11,FALSE)</f>
        <v>42</v>
      </c>
      <c r="Q1756" t="str">
        <f>VLOOKUP($A1756,'Customer Names'!$A:$E,4,FALSE)</f>
        <v xml:space="preserve"> Rachael M.</v>
      </c>
    </row>
    <row r="1757" spans="1:17" x14ac:dyDescent="0.25">
      <c r="A1757" s="23" t="s">
        <v>614</v>
      </c>
      <c r="B1757" s="48">
        <f>VLOOKUP($A1757,'Medical Examinations'!$A:$J,2,FALSE)</f>
        <v>32.18</v>
      </c>
      <c r="C1757" s="48">
        <f>VLOOKUP($A1757,'Medical Examinations'!$A:$J,3,FALSE)</f>
        <v>6.44</v>
      </c>
      <c r="D1757" s="23" t="str">
        <f>VLOOKUP($A1757,'Medical Examinations'!$A:$J,4,FALSE)</f>
        <v>yes</v>
      </c>
      <c r="E1757" s="23" t="str">
        <f>VLOOKUP($A1757,'Medical Examinations'!$A:$J,5,FALSE)</f>
        <v>No</v>
      </c>
      <c r="F1757" s="23" t="str">
        <f>VLOOKUP($A1757,'Medical Examinations'!$A:$J,6,FALSE)</f>
        <v>Yes</v>
      </c>
      <c r="G1757" s="23">
        <f>VLOOKUP($A1757,'Medical Examinations'!$A:$J,7,FALSE)</f>
        <v>1</v>
      </c>
      <c r="H1757" s="23" t="str">
        <f>VLOOKUP($A1757,'Medical Examinations'!$A:$J,8,FALSE)</f>
        <v>No</v>
      </c>
      <c r="I1757" s="23" t="str">
        <f>VLOOKUP($A1757,'Medical Examinations'!$A:$J,9,FALSE)</f>
        <v>Obesity</v>
      </c>
      <c r="J1757" s="23" t="str">
        <f>VLOOKUP($A1757,'Medical Examinations'!$A:$J,10,FALSE)</f>
        <v>Prediabetes</v>
      </c>
      <c r="K1757">
        <f>VLOOKUP($A1757,'Hospitalisation Details'!$A:$K,6,FALSE)</f>
        <v>5045.1499999999996</v>
      </c>
      <c r="L1757" t="str">
        <f>VLOOKUP($A1757,'Hospitalisation Details'!$A:$K,7,FALSE)</f>
        <v>tier - 2</v>
      </c>
      <c r="M1757" t="str">
        <f>VLOOKUP($A1757,'Hospitalisation Details'!$A:$K,8,FALSE)</f>
        <v>tier - 2</v>
      </c>
      <c r="N1757" t="str">
        <f>VLOOKUP($A1757,'Hospitalisation Details'!$A:$K,9,FALSE)</f>
        <v>R1012</v>
      </c>
      <c r="O1757">
        <f>VLOOKUP($A1757,'Hospitalisation Details'!$A:$K,10,FALSE)</f>
        <v>35640</v>
      </c>
      <c r="P1757">
        <f>VLOOKUP($A1757,'Hospitalisation Details'!$A:$K,11,FALSE)</f>
        <v>25</v>
      </c>
      <c r="Q1757" t="str">
        <f>VLOOKUP($A1757,'Customer Names'!$A:$E,4,FALSE)</f>
        <v xml:space="preserve"> Pilar</v>
      </c>
    </row>
    <row r="1758" spans="1:17" x14ac:dyDescent="0.25">
      <c r="A1758" s="26" t="s">
        <v>613</v>
      </c>
      <c r="B1758" s="47">
        <f>VLOOKUP($A1758,'Medical Examinations'!$A:$J,2,FALSE)</f>
        <v>37.380000000000003</v>
      </c>
      <c r="C1758" s="47">
        <f>VLOOKUP($A1758,'Medical Examinations'!$A:$J,3,FALSE)</f>
        <v>6.05</v>
      </c>
      <c r="D1758" s="26" t="str">
        <f>VLOOKUP($A1758,'Medical Examinations'!$A:$J,4,FALSE)</f>
        <v>yes</v>
      </c>
      <c r="E1758" s="26" t="str">
        <f>VLOOKUP($A1758,'Medical Examinations'!$A:$J,5,FALSE)</f>
        <v>No</v>
      </c>
      <c r="F1758" s="26" t="str">
        <f>VLOOKUP($A1758,'Medical Examinations'!$A:$J,6,FALSE)</f>
        <v>No</v>
      </c>
      <c r="G1758" s="26">
        <f>VLOOKUP($A1758,'Medical Examinations'!$A:$J,7,FALSE)</f>
        <v>0</v>
      </c>
      <c r="H1758" s="26" t="str">
        <f>VLOOKUP($A1758,'Medical Examinations'!$A:$J,8,FALSE)</f>
        <v>No</v>
      </c>
      <c r="I1758" s="26" t="str">
        <f>VLOOKUP($A1758,'Medical Examinations'!$A:$J,9,FALSE)</f>
        <v>Obesity</v>
      </c>
      <c r="J1758" s="26" t="str">
        <f>VLOOKUP($A1758,'Medical Examinations'!$A:$J,10,FALSE)</f>
        <v>Prediabetes</v>
      </c>
      <c r="K1758">
        <f>VLOOKUP($A1758,'Hospitalisation Details'!$A:$K,6,FALSE)</f>
        <v>5043.13</v>
      </c>
      <c r="L1758" t="str">
        <f>VLOOKUP($A1758,'Hospitalisation Details'!$A:$K,7,FALSE)</f>
        <v>tier - 2</v>
      </c>
      <c r="M1758" t="str">
        <f>VLOOKUP($A1758,'Hospitalisation Details'!$A:$K,8,FALSE)</f>
        <v>tier - 3</v>
      </c>
      <c r="N1758" t="str">
        <f>VLOOKUP($A1758,'Hospitalisation Details'!$A:$K,9,FALSE)</f>
        <v>R1011</v>
      </c>
      <c r="O1758">
        <f>VLOOKUP($A1758,'Hospitalisation Details'!$A:$K,10,FALSE)</f>
        <v>37180</v>
      </c>
      <c r="P1758">
        <f>VLOOKUP($A1758,'Hospitalisation Details'!$A:$K,11,FALSE)</f>
        <v>21</v>
      </c>
      <c r="Q1758" t="str">
        <f>VLOOKUP($A1758,'Customer Names'!$A:$E,4,FALSE)</f>
        <v xml:space="preserve"> Kyle M</v>
      </c>
    </row>
    <row r="1759" spans="1:17" x14ac:dyDescent="0.25">
      <c r="A1759" s="23" t="s">
        <v>612</v>
      </c>
      <c r="B1759" s="48">
        <f>VLOOKUP($A1759,'Medical Examinations'!$A:$J,2,FALSE)</f>
        <v>31.12</v>
      </c>
      <c r="C1759" s="48">
        <f>VLOOKUP($A1759,'Medical Examinations'!$A:$J,3,FALSE)</f>
        <v>4.76</v>
      </c>
      <c r="D1759" s="23" t="str">
        <f>VLOOKUP($A1759,'Medical Examinations'!$A:$J,4,FALSE)</f>
        <v>yes</v>
      </c>
      <c r="E1759" s="23" t="str">
        <f>VLOOKUP($A1759,'Medical Examinations'!$A:$J,5,FALSE)</f>
        <v>No</v>
      </c>
      <c r="F1759" s="23" t="str">
        <f>VLOOKUP($A1759,'Medical Examinations'!$A:$J,6,FALSE)</f>
        <v>Yes</v>
      </c>
      <c r="G1759" s="23">
        <f>VLOOKUP($A1759,'Medical Examinations'!$A:$J,7,FALSE)</f>
        <v>1</v>
      </c>
      <c r="H1759" s="23" t="str">
        <f>VLOOKUP($A1759,'Medical Examinations'!$A:$J,8,FALSE)</f>
        <v>No</v>
      </c>
      <c r="I1759" s="23" t="str">
        <f>VLOOKUP($A1759,'Medical Examinations'!$A:$J,9,FALSE)</f>
        <v>Obesity</v>
      </c>
      <c r="J1759" s="23" t="str">
        <f>VLOOKUP($A1759,'Medical Examinations'!$A:$J,10,FALSE)</f>
        <v>Normal</v>
      </c>
      <c r="K1759">
        <f>VLOOKUP($A1759,'Hospitalisation Details'!$A:$K,6,FALSE)</f>
        <v>5038.57</v>
      </c>
      <c r="L1759" t="str">
        <f>VLOOKUP($A1759,'Hospitalisation Details'!$A:$K,7,FALSE)</f>
        <v>tier - 2</v>
      </c>
      <c r="M1759" t="str">
        <f>VLOOKUP($A1759,'Hospitalisation Details'!$A:$K,8,FALSE)</f>
        <v>tier - 2</v>
      </c>
      <c r="N1759" t="str">
        <f>VLOOKUP($A1759,'Hospitalisation Details'!$A:$K,9,FALSE)</f>
        <v>R1025</v>
      </c>
      <c r="O1759">
        <f>VLOOKUP($A1759,'Hospitalisation Details'!$A:$K,10,FALSE)</f>
        <v>35768</v>
      </c>
      <c r="P1759">
        <f>VLOOKUP($A1759,'Hospitalisation Details'!$A:$K,11,FALSE)</f>
        <v>25</v>
      </c>
      <c r="Q1759" t="str">
        <f>VLOOKUP($A1759,'Customer Names'!$A:$E,4,FALSE)</f>
        <v xml:space="preserve"> Christie</v>
      </c>
    </row>
    <row r="1760" spans="1:17" x14ac:dyDescent="0.25">
      <c r="A1760" s="26" t="s">
        <v>611</v>
      </c>
      <c r="B1760" s="47">
        <f>VLOOKUP($A1760,'Medical Examinations'!$A:$J,2,FALSE)</f>
        <v>22.01</v>
      </c>
      <c r="C1760" s="47">
        <f>VLOOKUP($A1760,'Medical Examinations'!$A:$J,3,FALSE)</f>
        <v>6.72</v>
      </c>
      <c r="D1760" s="26" t="str">
        <f>VLOOKUP($A1760,'Medical Examinations'!$A:$J,4,FALSE)</f>
        <v>yes</v>
      </c>
      <c r="E1760" s="26" t="str">
        <f>VLOOKUP($A1760,'Medical Examinations'!$A:$J,5,FALSE)</f>
        <v>No</v>
      </c>
      <c r="F1760" s="26" t="str">
        <f>VLOOKUP($A1760,'Medical Examinations'!$A:$J,6,FALSE)</f>
        <v>No</v>
      </c>
      <c r="G1760" s="26">
        <f>VLOOKUP($A1760,'Medical Examinations'!$A:$J,7,FALSE)</f>
        <v>1</v>
      </c>
      <c r="H1760" s="26" t="str">
        <f>VLOOKUP($A1760,'Medical Examinations'!$A:$J,8,FALSE)</f>
        <v>No</v>
      </c>
      <c r="I1760" s="26" t="str">
        <f>VLOOKUP($A1760,'Medical Examinations'!$A:$J,9,FALSE)</f>
        <v>Normal Weight</v>
      </c>
      <c r="J1760" s="26" t="str">
        <f>VLOOKUP($A1760,'Medical Examinations'!$A:$J,10,FALSE)</f>
        <v>Diabetes</v>
      </c>
      <c r="K1760">
        <f>VLOOKUP($A1760,'Hospitalisation Details'!$A:$K,6,FALSE)</f>
        <v>5034.1000000000004</v>
      </c>
      <c r="L1760" t="str">
        <f>VLOOKUP($A1760,'Hospitalisation Details'!$A:$K,7,FALSE)</f>
        <v>tier - 2</v>
      </c>
      <c r="M1760" t="str">
        <f>VLOOKUP($A1760,'Hospitalisation Details'!$A:$K,8,FALSE)</f>
        <v>tier - 2</v>
      </c>
      <c r="N1760" t="str">
        <f>VLOOKUP($A1760,'Hospitalisation Details'!$A:$K,9,FALSE)</f>
        <v>R1013</v>
      </c>
      <c r="O1760">
        <f>VLOOKUP($A1760,'Hospitalisation Details'!$A:$K,10,FALSE)</f>
        <v>31592</v>
      </c>
      <c r="P1760">
        <f>VLOOKUP($A1760,'Hospitalisation Details'!$A:$K,11,FALSE)</f>
        <v>36</v>
      </c>
      <c r="Q1760" t="str">
        <f>VLOOKUP($A1760,'Customer Names'!$A:$E,4,FALSE)</f>
        <v xml:space="preserve"> David A.</v>
      </c>
    </row>
    <row r="1761" spans="1:17" x14ac:dyDescent="0.25">
      <c r="A1761" s="23" t="s">
        <v>610</v>
      </c>
      <c r="B1761" s="48">
        <f>VLOOKUP($A1761,'Medical Examinations'!$A:$J,2,FALSE)</f>
        <v>27.645</v>
      </c>
      <c r="C1761" s="48">
        <f>VLOOKUP($A1761,'Medical Examinations'!$A:$J,3,FALSE)</f>
        <v>5.7</v>
      </c>
      <c r="D1761" s="23" t="str">
        <f>VLOOKUP($A1761,'Medical Examinations'!$A:$J,4,FALSE)</f>
        <v>No</v>
      </c>
      <c r="E1761" s="23" t="str">
        <f>VLOOKUP($A1761,'Medical Examinations'!$A:$J,5,FALSE)</f>
        <v>No</v>
      </c>
      <c r="F1761" s="23" t="str">
        <f>VLOOKUP($A1761,'Medical Examinations'!$A:$J,6,FALSE)</f>
        <v>No</v>
      </c>
      <c r="G1761" s="23">
        <f>VLOOKUP($A1761,'Medical Examinations'!$A:$J,7,FALSE)</f>
        <v>0</v>
      </c>
      <c r="H1761" s="23" t="str">
        <f>VLOOKUP($A1761,'Medical Examinations'!$A:$J,8,FALSE)</f>
        <v>No</v>
      </c>
      <c r="I1761" s="23" t="str">
        <f>VLOOKUP($A1761,'Medical Examinations'!$A:$J,9,FALSE)</f>
        <v>Overweight</v>
      </c>
      <c r="J1761" s="23" t="str">
        <f>VLOOKUP($A1761,'Medical Examinations'!$A:$J,10,FALSE)</f>
        <v>Prediabetes</v>
      </c>
      <c r="K1761">
        <f>VLOOKUP($A1761,'Hospitalisation Details'!$A:$K,6,FALSE)</f>
        <v>5031.2700000000004</v>
      </c>
      <c r="L1761" t="str">
        <f>VLOOKUP($A1761,'Hospitalisation Details'!$A:$K,7,FALSE)</f>
        <v>tier - 3</v>
      </c>
      <c r="M1761" t="str">
        <f>VLOOKUP($A1761,'Hospitalisation Details'!$A:$K,8,FALSE)</f>
        <v>tier - 1</v>
      </c>
      <c r="N1761" t="str">
        <f>VLOOKUP($A1761,'Hospitalisation Details'!$A:$K,9,FALSE)</f>
        <v>R1016</v>
      </c>
      <c r="O1761">
        <f>VLOOKUP($A1761,'Hospitalisation Details'!$A:$K,10,FALSE)</f>
        <v>33491</v>
      </c>
      <c r="P1761">
        <f>VLOOKUP($A1761,'Hospitalisation Details'!$A:$K,11,FALSE)</f>
        <v>31</v>
      </c>
      <c r="Q1761" t="str">
        <f>VLOOKUP($A1761,'Customer Names'!$A:$E,4,FALSE)</f>
        <v xml:space="preserve"> Masahiro</v>
      </c>
    </row>
    <row r="1762" spans="1:17" x14ac:dyDescent="0.25">
      <c r="A1762" s="26" t="s">
        <v>609</v>
      </c>
      <c r="B1762" s="47">
        <f>VLOOKUP($A1762,'Medical Examinations'!$A:$J,2,FALSE)</f>
        <v>29.64</v>
      </c>
      <c r="C1762" s="47">
        <f>VLOOKUP($A1762,'Medical Examinations'!$A:$J,3,FALSE)</f>
        <v>5.31</v>
      </c>
      <c r="D1762" s="26" t="str">
        <f>VLOOKUP($A1762,'Medical Examinations'!$A:$J,4,FALSE)</f>
        <v>yes</v>
      </c>
      <c r="E1762" s="26" t="str">
        <f>VLOOKUP($A1762,'Medical Examinations'!$A:$J,5,FALSE)</f>
        <v>No</v>
      </c>
      <c r="F1762" s="26" t="str">
        <f>VLOOKUP($A1762,'Medical Examinations'!$A:$J,6,FALSE)</f>
        <v>No</v>
      </c>
      <c r="G1762" s="26">
        <f>VLOOKUP($A1762,'Medical Examinations'!$A:$J,7,FALSE)</f>
        <v>0</v>
      </c>
      <c r="H1762" s="26" t="str">
        <f>VLOOKUP($A1762,'Medical Examinations'!$A:$J,8,FALSE)</f>
        <v>No</v>
      </c>
      <c r="I1762" s="26" t="str">
        <f>VLOOKUP($A1762,'Medical Examinations'!$A:$J,9,FALSE)</f>
        <v>Overweight</v>
      </c>
      <c r="J1762" s="26" t="str">
        <f>VLOOKUP($A1762,'Medical Examinations'!$A:$J,10,FALSE)</f>
        <v>Normal</v>
      </c>
      <c r="K1762">
        <f>VLOOKUP($A1762,'Hospitalisation Details'!$A:$K,6,FALSE)</f>
        <v>5028.1499999999996</v>
      </c>
      <c r="L1762" t="str">
        <f>VLOOKUP($A1762,'Hospitalisation Details'!$A:$K,7,FALSE)</f>
        <v>tier - 1</v>
      </c>
      <c r="M1762" t="str">
        <f>VLOOKUP($A1762,'Hospitalisation Details'!$A:$K,8,FALSE)</f>
        <v>tier - 2</v>
      </c>
      <c r="N1762" t="str">
        <f>VLOOKUP($A1762,'Hospitalisation Details'!$A:$K,9,FALSE)</f>
        <v>R1012</v>
      </c>
      <c r="O1762">
        <f>VLOOKUP($A1762,'Hospitalisation Details'!$A:$K,10,FALSE)</f>
        <v>31409</v>
      </c>
      <c r="P1762">
        <f>VLOOKUP($A1762,'Hospitalisation Details'!$A:$K,11,FALSE)</f>
        <v>37</v>
      </c>
      <c r="Q1762" t="str">
        <f>VLOOKUP($A1762,'Customer Names'!$A:$E,4,FALSE)</f>
        <v xml:space="preserve"> Logan B.</v>
      </c>
    </row>
    <row r="1763" spans="1:17" x14ac:dyDescent="0.25">
      <c r="A1763" s="23" t="s">
        <v>608</v>
      </c>
      <c r="B1763" s="48">
        <f>VLOOKUP($A1763,'Medical Examinations'!$A:$J,2,FALSE)</f>
        <v>33.700000000000003</v>
      </c>
      <c r="C1763" s="48">
        <f>VLOOKUP($A1763,'Medical Examinations'!$A:$J,3,FALSE)</f>
        <v>4.32</v>
      </c>
      <c r="D1763" s="23" t="str">
        <f>VLOOKUP($A1763,'Medical Examinations'!$A:$J,4,FALSE)</f>
        <v>yes</v>
      </c>
      <c r="E1763" s="23" t="str">
        <f>VLOOKUP($A1763,'Medical Examinations'!$A:$J,5,FALSE)</f>
        <v>No</v>
      </c>
      <c r="F1763" s="23" t="str">
        <f>VLOOKUP($A1763,'Medical Examinations'!$A:$J,6,FALSE)</f>
        <v>No</v>
      </c>
      <c r="G1763" s="23">
        <f>VLOOKUP($A1763,'Medical Examinations'!$A:$J,7,FALSE)</f>
        <v>1</v>
      </c>
      <c r="H1763" s="23" t="str">
        <f>VLOOKUP($A1763,'Medical Examinations'!$A:$J,8,FALSE)</f>
        <v>No</v>
      </c>
      <c r="I1763" s="23" t="str">
        <f>VLOOKUP($A1763,'Medical Examinations'!$A:$J,9,FALSE)</f>
        <v>Obesity</v>
      </c>
      <c r="J1763" s="23" t="str">
        <f>VLOOKUP($A1763,'Medical Examinations'!$A:$J,10,FALSE)</f>
        <v>Normal</v>
      </c>
      <c r="K1763">
        <f>VLOOKUP($A1763,'Hospitalisation Details'!$A:$K,6,FALSE)</f>
        <v>5012.47</v>
      </c>
      <c r="L1763" t="str">
        <f>VLOOKUP($A1763,'Hospitalisation Details'!$A:$K,7,FALSE)</f>
        <v>tier - 2</v>
      </c>
      <c r="M1763" t="str">
        <f>VLOOKUP($A1763,'Hospitalisation Details'!$A:$K,8,FALSE)</f>
        <v>tier - 3</v>
      </c>
      <c r="N1763" t="str">
        <f>VLOOKUP($A1763,'Hospitalisation Details'!$A:$K,9,FALSE)</f>
        <v>R1011</v>
      </c>
      <c r="O1763">
        <f>VLOOKUP($A1763,'Hospitalisation Details'!$A:$K,10,FALSE)</f>
        <v>32456</v>
      </c>
      <c r="P1763">
        <f>VLOOKUP($A1763,'Hospitalisation Details'!$A:$K,11,FALSE)</f>
        <v>34</v>
      </c>
      <c r="Q1763" t="str">
        <f>VLOOKUP($A1763,'Customer Names'!$A:$E,4,FALSE)</f>
        <v xml:space="preserve"> Stephanie L.</v>
      </c>
    </row>
    <row r="1764" spans="1:17" x14ac:dyDescent="0.25">
      <c r="A1764" s="26" t="s">
        <v>607</v>
      </c>
      <c r="B1764" s="47">
        <f>VLOOKUP($A1764,'Medical Examinations'!$A:$J,2,FALSE)</f>
        <v>27.5</v>
      </c>
      <c r="C1764" s="47">
        <f>VLOOKUP($A1764,'Medical Examinations'!$A:$J,3,FALSE)</f>
        <v>4.2300000000000004</v>
      </c>
      <c r="D1764" s="26" t="str">
        <f>VLOOKUP($A1764,'Medical Examinations'!$A:$J,4,FALSE)</f>
        <v>yes</v>
      </c>
      <c r="E1764" s="26" t="str">
        <f>VLOOKUP($A1764,'Medical Examinations'!$A:$J,5,FALSE)</f>
        <v>No</v>
      </c>
      <c r="F1764" s="26" t="str">
        <f>VLOOKUP($A1764,'Medical Examinations'!$A:$J,6,FALSE)</f>
        <v>No</v>
      </c>
      <c r="G1764" s="26">
        <f>VLOOKUP($A1764,'Medical Examinations'!$A:$J,7,FALSE)</f>
        <v>1</v>
      </c>
      <c r="H1764" s="26" t="str">
        <f>VLOOKUP($A1764,'Medical Examinations'!$A:$J,8,FALSE)</f>
        <v>No</v>
      </c>
      <c r="I1764" s="26" t="str">
        <f>VLOOKUP($A1764,'Medical Examinations'!$A:$J,9,FALSE)</f>
        <v>Overweight</v>
      </c>
      <c r="J1764" s="26" t="str">
        <f>VLOOKUP($A1764,'Medical Examinations'!$A:$J,10,FALSE)</f>
        <v>Normal</v>
      </c>
      <c r="K1764">
        <f>VLOOKUP($A1764,'Hospitalisation Details'!$A:$K,6,FALSE)</f>
        <v>5003.8500000000004</v>
      </c>
      <c r="L1764" t="str">
        <f>VLOOKUP($A1764,'Hospitalisation Details'!$A:$K,7,FALSE)</f>
        <v>tier - 2</v>
      </c>
      <c r="M1764" t="str">
        <f>VLOOKUP($A1764,'Hospitalisation Details'!$A:$K,8,FALSE)</f>
        <v>tier - 3</v>
      </c>
      <c r="N1764" t="str">
        <f>VLOOKUP($A1764,'Hospitalisation Details'!$A:$K,9,FALSE)</f>
        <v>R1011</v>
      </c>
      <c r="O1764">
        <f>VLOOKUP($A1764,'Hospitalisation Details'!$A:$K,10,FALSE)</f>
        <v>32332</v>
      </c>
      <c r="P1764">
        <f>VLOOKUP($A1764,'Hospitalisation Details'!$A:$K,11,FALSE)</f>
        <v>34</v>
      </c>
      <c r="Q1764" t="str">
        <f>VLOOKUP($A1764,'Customer Names'!$A:$E,4,FALSE)</f>
        <v xml:space="preserve"> Angela H</v>
      </c>
    </row>
    <row r="1765" spans="1:17" x14ac:dyDescent="0.25">
      <c r="A1765" s="23" t="s">
        <v>606</v>
      </c>
      <c r="B1765" s="48">
        <f>VLOOKUP($A1765,'Medical Examinations'!$A:$J,2,FALSE)</f>
        <v>16.12</v>
      </c>
      <c r="C1765" s="48">
        <f>VLOOKUP($A1765,'Medical Examinations'!$A:$J,3,FALSE)</f>
        <v>6.09</v>
      </c>
      <c r="D1765" s="23" t="str">
        <f>VLOOKUP($A1765,'Medical Examinations'!$A:$J,4,FALSE)</f>
        <v>No</v>
      </c>
      <c r="E1765" s="23" t="str">
        <f>VLOOKUP($A1765,'Medical Examinations'!$A:$J,5,FALSE)</f>
        <v>No</v>
      </c>
      <c r="F1765" s="23" t="str">
        <f>VLOOKUP($A1765,'Medical Examinations'!$A:$J,6,FALSE)</f>
        <v>No</v>
      </c>
      <c r="G1765" s="23">
        <f>VLOOKUP($A1765,'Medical Examinations'!$A:$J,7,FALSE)</f>
        <v>0</v>
      </c>
      <c r="H1765" s="23" t="str">
        <f>VLOOKUP($A1765,'Medical Examinations'!$A:$J,8,FALSE)</f>
        <v>No</v>
      </c>
      <c r="I1765" s="23" t="str">
        <f>VLOOKUP($A1765,'Medical Examinations'!$A:$J,9,FALSE)</f>
        <v>Underweight</v>
      </c>
      <c r="J1765" s="23" t="str">
        <f>VLOOKUP($A1765,'Medical Examinations'!$A:$J,10,FALSE)</f>
        <v>Prediabetes</v>
      </c>
      <c r="K1765">
        <f>VLOOKUP($A1765,'Hospitalisation Details'!$A:$K,6,FALSE)</f>
        <v>5003.7700000000004</v>
      </c>
      <c r="L1765" t="str">
        <f>VLOOKUP($A1765,'Hospitalisation Details'!$A:$K,7,FALSE)</f>
        <v>tier - 2</v>
      </c>
      <c r="M1765" t="str">
        <f>VLOOKUP($A1765,'Hospitalisation Details'!$A:$K,8,FALSE)</f>
        <v>tier - 3</v>
      </c>
      <c r="N1765" t="str">
        <f>VLOOKUP($A1765,'Hospitalisation Details'!$A:$K,9,FALSE)</f>
        <v>R1013</v>
      </c>
      <c r="O1765">
        <f>VLOOKUP($A1765,'Hospitalisation Details'!$A:$K,10,FALSE)</f>
        <v>28285</v>
      </c>
      <c r="P1765">
        <f>VLOOKUP($A1765,'Hospitalisation Details'!$A:$K,11,FALSE)</f>
        <v>45</v>
      </c>
      <c r="Q1765" t="str">
        <f>VLOOKUP($A1765,'Customer Names'!$A:$E,4,FALSE)</f>
        <v xml:space="preserve"> Britt K</v>
      </c>
    </row>
    <row r="1766" spans="1:17" x14ac:dyDescent="0.25">
      <c r="A1766" s="26" t="s">
        <v>605</v>
      </c>
      <c r="B1766" s="47">
        <f>VLOOKUP($A1766,'Medical Examinations'!$A:$J,2,FALSE)</f>
        <v>26.73</v>
      </c>
      <c r="C1766" s="47">
        <f>VLOOKUP($A1766,'Medical Examinations'!$A:$J,3,FALSE)</f>
        <v>4.74</v>
      </c>
      <c r="D1766" s="26" t="str">
        <f>VLOOKUP($A1766,'Medical Examinations'!$A:$J,4,FALSE)</f>
        <v>yes</v>
      </c>
      <c r="E1766" s="26" t="str">
        <f>VLOOKUP($A1766,'Medical Examinations'!$A:$J,5,FALSE)</f>
        <v>No</v>
      </c>
      <c r="F1766" s="26" t="str">
        <f>VLOOKUP($A1766,'Medical Examinations'!$A:$J,6,FALSE)</f>
        <v>No</v>
      </c>
      <c r="G1766" s="26">
        <f>VLOOKUP($A1766,'Medical Examinations'!$A:$J,7,FALSE)</f>
        <v>1</v>
      </c>
      <c r="H1766" s="26" t="str">
        <f>VLOOKUP($A1766,'Medical Examinations'!$A:$J,8,FALSE)</f>
        <v>No</v>
      </c>
      <c r="I1766" s="26" t="str">
        <f>VLOOKUP($A1766,'Medical Examinations'!$A:$J,9,FALSE)</f>
        <v>Overweight</v>
      </c>
      <c r="J1766" s="26" t="str">
        <f>VLOOKUP($A1766,'Medical Examinations'!$A:$J,10,FALSE)</f>
        <v>Normal</v>
      </c>
      <c r="K1766">
        <f>VLOOKUP($A1766,'Hospitalisation Details'!$A:$K,6,FALSE)</f>
        <v>5002.78</v>
      </c>
      <c r="L1766" t="str">
        <f>VLOOKUP($A1766,'Hospitalisation Details'!$A:$K,7,FALSE)</f>
        <v>tier - 2</v>
      </c>
      <c r="M1766" t="str">
        <f>VLOOKUP($A1766,'Hospitalisation Details'!$A:$K,8,FALSE)</f>
        <v>tier - 2</v>
      </c>
      <c r="N1766" t="str">
        <f>VLOOKUP($A1766,'Hospitalisation Details'!$A:$K,9,FALSE)</f>
        <v>R1013</v>
      </c>
      <c r="O1766">
        <f>VLOOKUP($A1766,'Hospitalisation Details'!$A:$K,10,FALSE)</f>
        <v>32390</v>
      </c>
      <c r="P1766">
        <f>VLOOKUP($A1766,'Hospitalisation Details'!$A:$K,11,FALSE)</f>
        <v>34</v>
      </c>
      <c r="Q1766" t="str">
        <f>VLOOKUP($A1766,'Customer Names'!$A:$E,4,FALSE)</f>
        <v xml:space="preserve"> Joyce R.</v>
      </c>
    </row>
    <row r="1767" spans="1:17" x14ac:dyDescent="0.25">
      <c r="A1767" s="23" t="s">
        <v>604</v>
      </c>
      <c r="B1767" s="48">
        <f>VLOOKUP($A1767,'Medical Examinations'!$A:$J,2,FALSE)</f>
        <v>37.25</v>
      </c>
      <c r="C1767" s="48">
        <f>VLOOKUP($A1767,'Medical Examinations'!$A:$J,3,FALSE)</f>
        <v>6.23</v>
      </c>
      <c r="D1767" s="23" t="str">
        <f>VLOOKUP($A1767,'Medical Examinations'!$A:$J,4,FALSE)</f>
        <v>yes</v>
      </c>
      <c r="E1767" s="23" t="str">
        <f>VLOOKUP($A1767,'Medical Examinations'!$A:$J,5,FALSE)</f>
        <v>No</v>
      </c>
      <c r="F1767" s="23" t="str">
        <f>VLOOKUP($A1767,'Medical Examinations'!$A:$J,6,FALSE)</f>
        <v>No</v>
      </c>
      <c r="G1767" s="23">
        <f>VLOOKUP($A1767,'Medical Examinations'!$A:$J,7,FALSE)</f>
        <v>0</v>
      </c>
      <c r="H1767" s="23" t="str">
        <f>VLOOKUP($A1767,'Medical Examinations'!$A:$J,8,FALSE)</f>
        <v>No</v>
      </c>
      <c r="I1767" s="23" t="str">
        <f>VLOOKUP($A1767,'Medical Examinations'!$A:$J,9,FALSE)</f>
        <v>Obesity</v>
      </c>
      <c r="J1767" s="23" t="str">
        <f>VLOOKUP($A1767,'Medical Examinations'!$A:$J,10,FALSE)</f>
        <v>Prediabetes</v>
      </c>
      <c r="K1767">
        <f>VLOOKUP($A1767,'Hospitalisation Details'!$A:$K,6,FALSE)</f>
        <v>4999.04</v>
      </c>
      <c r="L1767" t="str">
        <f>VLOOKUP($A1767,'Hospitalisation Details'!$A:$K,7,FALSE)</f>
        <v>tier - 2</v>
      </c>
      <c r="M1767" t="str">
        <f>VLOOKUP($A1767,'Hospitalisation Details'!$A:$K,8,FALSE)</f>
        <v>tier - 2</v>
      </c>
      <c r="N1767" t="str">
        <f>VLOOKUP($A1767,'Hospitalisation Details'!$A:$K,9,FALSE)</f>
        <v>R1011</v>
      </c>
      <c r="O1767">
        <f>VLOOKUP($A1767,'Hospitalisation Details'!$A:$K,10,FALSE)</f>
        <v>37169</v>
      </c>
      <c r="P1767">
        <f>VLOOKUP($A1767,'Hospitalisation Details'!$A:$K,11,FALSE)</f>
        <v>21</v>
      </c>
      <c r="Q1767" t="str">
        <f>VLOOKUP($A1767,'Customer Names'!$A:$E,4,FALSE)</f>
        <v xml:space="preserve"> Ben</v>
      </c>
    </row>
    <row r="1768" spans="1:17" x14ac:dyDescent="0.25">
      <c r="A1768" s="26" t="s">
        <v>603</v>
      </c>
      <c r="B1768" s="47">
        <f>VLOOKUP($A1768,'Medical Examinations'!$A:$J,2,FALSE)</f>
        <v>23.56</v>
      </c>
      <c r="C1768" s="47">
        <f>VLOOKUP($A1768,'Medical Examinations'!$A:$J,3,FALSE)</f>
        <v>5.45</v>
      </c>
      <c r="D1768" s="26" t="str">
        <f>VLOOKUP($A1768,'Medical Examinations'!$A:$J,4,FALSE)</f>
        <v>yes</v>
      </c>
      <c r="E1768" s="26" t="str">
        <f>VLOOKUP($A1768,'Medical Examinations'!$A:$J,5,FALSE)</f>
        <v>No</v>
      </c>
      <c r="F1768" s="26" t="str">
        <f>VLOOKUP($A1768,'Medical Examinations'!$A:$J,6,FALSE)</f>
        <v>No</v>
      </c>
      <c r="G1768" s="26">
        <f>VLOOKUP($A1768,'Medical Examinations'!$A:$J,7,FALSE)</f>
        <v>1</v>
      </c>
      <c r="H1768" s="26" t="str">
        <f>VLOOKUP($A1768,'Medical Examinations'!$A:$J,8,FALSE)</f>
        <v>No</v>
      </c>
      <c r="I1768" s="26" t="str">
        <f>VLOOKUP($A1768,'Medical Examinations'!$A:$J,9,FALSE)</f>
        <v>Normal Weight</v>
      </c>
      <c r="J1768" s="26" t="str">
        <f>VLOOKUP($A1768,'Medical Examinations'!$A:$J,10,FALSE)</f>
        <v>Normal</v>
      </c>
      <c r="K1768">
        <f>VLOOKUP($A1768,'Hospitalisation Details'!$A:$K,6,FALSE)</f>
        <v>4992.38</v>
      </c>
      <c r="L1768" t="str">
        <f>VLOOKUP($A1768,'Hospitalisation Details'!$A:$K,7,FALSE)</f>
        <v>tier - 2</v>
      </c>
      <c r="M1768" t="str">
        <f>VLOOKUP($A1768,'Hospitalisation Details'!$A:$K,8,FALSE)</f>
        <v>tier - 3</v>
      </c>
      <c r="N1768" t="str">
        <f>VLOOKUP($A1768,'Hospitalisation Details'!$A:$K,9,FALSE)</f>
        <v>R1024</v>
      </c>
      <c r="O1768">
        <f>VLOOKUP($A1768,'Hospitalisation Details'!$A:$K,10,FALSE)</f>
        <v>32318</v>
      </c>
      <c r="P1768">
        <f>VLOOKUP($A1768,'Hospitalisation Details'!$A:$K,11,FALSE)</f>
        <v>34</v>
      </c>
      <c r="Q1768" t="str">
        <f>VLOOKUP($A1768,'Customer Names'!$A:$E,4,FALSE)</f>
        <v xml:space="preserve"> Sarah M.</v>
      </c>
    </row>
    <row r="1769" spans="1:17" x14ac:dyDescent="0.25">
      <c r="A1769" s="23" t="s">
        <v>602</v>
      </c>
      <c r="B1769" s="48">
        <f>VLOOKUP($A1769,'Medical Examinations'!$A:$J,2,FALSE)</f>
        <v>15.84</v>
      </c>
      <c r="C1769" s="48">
        <f>VLOOKUP($A1769,'Medical Examinations'!$A:$J,3,FALSE)</f>
        <v>10.34</v>
      </c>
      <c r="D1769" s="23" t="str">
        <f>VLOOKUP($A1769,'Medical Examinations'!$A:$J,4,FALSE)</f>
        <v>No</v>
      </c>
      <c r="E1769" s="23" t="str">
        <f>VLOOKUP($A1769,'Medical Examinations'!$A:$J,5,FALSE)</f>
        <v>No</v>
      </c>
      <c r="F1769" s="23" t="str">
        <f>VLOOKUP($A1769,'Medical Examinations'!$A:$J,6,FALSE)</f>
        <v>No</v>
      </c>
      <c r="G1769" s="23">
        <f>VLOOKUP($A1769,'Medical Examinations'!$A:$J,7,FALSE)</f>
        <v>2</v>
      </c>
      <c r="H1769" s="23" t="str">
        <f>VLOOKUP($A1769,'Medical Examinations'!$A:$J,8,FALSE)</f>
        <v>No</v>
      </c>
      <c r="I1769" s="23" t="str">
        <f>VLOOKUP($A1769,'Medical Examinations'!$A:$J,9,FALSE)</f>
        <v>Underweight</v>
      </c>
      <c r="J1769" s="23" t="str">
        <f>VLOOKUP($A1769,'Medical Examinations'!$A:$J,10,FALSE)</f>
        <v>Diabetes</v>
      </c>
      <c r="K1769">
        <f>VLOOKUP($A1769,'Hospitalisation Details'!$A:$K,6,FALSE)</f>
        <v>4985.22</v>
      </c>
      <c r="L1769" t="str">
        <f>VLOOKUP($A1769,'Hospitalisation Details'!$A:$K,7,FALSE)</f>
        <v>tier - 2</v>
      </c>
      <c r="M1769" t="str">
        <f>VLOOKUP($A1769,'Hospitalisation Details'!$A:$K,8,FALSE)</f>
        <v>tier - 3</v>
      </c>
      <c r="N1769" t="str">
        <f>VLOOKUP($A1769,'Hospitalisation Details'!$A:$K,9,FALSE)</f>
        <v>R1013</v>
      </c>
      <c r="O1769">
        <f>VLOOKUP($A1769,'Hospitalisation Details'!$A:$K,10,FALSE)</f>
        <v>26975</v>
      </c>
      <c r="P1769">
        <f>VLOOKUP($A1769,'Hospitalisation Details'!$A:$K,11,FALSE)</f>
        <v>49</v>
      </c>
      <c r="Q1769" t="str">
        <f>VLOOKUP($A1769,'Customer Names'!$A:$E,4,FALSE)</f>
        <v xml:space="preserve"> Sarah</v>
      </c>
    </row>
    <row r="1770" spans="1:17" x14ac:dyDescent="0.25">
      <c r="A1770" s="26" t="s">
        <v>601</v>
      </c>
      <c r="B1770" s="47">
        <f>VLOOKUP($A1770,'Medical Examinations'!$A:$J,2,FALSE)</f>
        <v>36.630000000000003</v>
      </c>
      <c r="C1770" s="47">
        <f>VLOOKUP($A1770,'Medical Examinations'!$A:$J,3,FALSE)</f>
        <v>5.15</v>
      </c>
      <c r="D1770" s="26" t="str">
        <f>VLOOKUP($A1770,'Medical Examinations'!$A:$J,4,FALSE)</f>
        <v>No</v>
      </c>
      <c r="E1770" s="26" t="str">
        <f>VLOOKUP($A1770,'Medical Examinations'!$A:$J,5,FALSE)</f>
        <v>No</v>
      </c>
      <c r="F1770" s="26" t="str">
        <f>VLOOKUP($A1770,'Medical Examinations'!$A:$J,6,FALSE)</f>
        <v>No</v>
      </c>
      <c r="G1770" s="26">
        <f>VLOOKUP($A1770,'Medical Examinations'!$A:$J,7,FALSE)</f>
        <v>0</v>
      </c>
      <c r="H1770" s="26" t="str">
        <f>VLOOKUP($A1770,'Medical Examinations'!$A:$J,8,FALSE)</f>
        <v>No</v>
      </c>
      <c r="I1770" s="26" t="str">
        <f>VLOOKUP($A1770,'Medical Examinations'!$A:$J,9,FALSE)</f>
        <v>Obesity</v>
      </c>
      <c r="J1770" s="26" t="str">
        <f>VLOOKUP($A1770,'Medical Examinations'!$A:$J,10,FALSE)</f>
        <v>Normal</v>
      </c>
      <c r="K1770">
        <f>VLOOKUP($A1770,'Hospitalisation Details'!$A:$K,6,FALSE)</f>
        <v>4949.76</v>
      </c>
      <c r="L1770" t="str">
        <f>VLOOKUP($A1770,'Hospitalisation Details'!$A:$K,7,FALSE)</f>
        <v>tier - 2</v>
      </c>
      <c r="M1770" t="str">
        <f>VLOOKUP($A1770,'Hospitalisation Details'!$A:$K,8,FALSE)</f>
        <v>tier - 1</v>
      </c>
      <c r="N1770" t="str">
        <f>VLOOKUP($A1770,'Hospitalisation Details'!$A:$K,9,FALSE)</f>
        <v>R1013</v>
      </c>
      <c r="O1770">
        <f>VLOOKUP($A1770,'Hospitalisation Details'!$A:$K,10,FALSE)</f>
        <v>33480</v>
      </c>
      <c r="P1770">
        <f>VLOOKUP($A1770,'Hospitalisation Details'!$A:$K,11,FALSE)</f>
        <v>31</v>
      </c>
      <c r="Q1770" t="str">
        <f>VLOOKUP($A1770,'Customer Names'!$A:$E,4,FALSE)</f>
        <v xml:space="preserve"> Katie</v>
      </c>
    </row>
    <row r="1771" spans="1:17" x14ac:dyDescent="0.25">
      <c r="A1771" s="23" t="s">
        <v>600</v>
      </c>
      <c r="B1771" s="48">
        <f>VLOOKUP($A1771,'Medical Examinations'!$A:$J,2,FALSE)</f>
        <v>16.47</v>
      </c>
      <c r="C1771" s="48">
        <f>VLOOKUP($A1771,'Medical Examinations'!$A:$J,3,FALSE)</f>
        <v>11.72</v>
      </c>
      <c r="D1771" s="23" t="str">
        <f>VLOOKUP($A1771,'Medical Examinations'!$A:$J,4,FALSE)</f>
        <v>No</v>
      </c>
      <c r="E1771" s="23" t="str">
        <f>VLOOKUP($A1771,'Medical Examinations'!$A:$J,5,FALSE)</f>
        <v>No</v>
      </c>
      <c r="F1771" s="23" t="str">
        <f>VLOOKUP($A1771,'Medical Examinations'!$A:$J,6,FALSE)</f>
        <v>No</v>
      </c>
      <c r="G1771" s="23">
        <f>VLOOKUP($A1771,'Medical Examinations'!$A:$J,7,FALSE)</f>
        <v>0</v>
      </c>
      <c r="H1771" s="23" t="str">
        <f>VLOOKUP($A1771,'Medical Examinations'!$A:$J,8,FALSE)</f>
        <v>No</v>
      </c>
      <c r="I1771" s="23" t="str">
        <f>VLOOKUP($A1771,'Medical Examinations'!$A:$J,9,FALSE)</f>
        <v>Underweight</v>
      </c>
      <c r="J1771" s="23" t="str">
        <f>VLOOKUP($A1771,'Medical Examinations'!$A:$J,10,FALSE)</f>
        <v>Diabetes</v>
      </c>
      <c r="K1771">
        <f>VLOOKUP($A1771,'Hospitalisation Details'!$A:$K,6,FALSE)</f>
        <v>4942.0600000000004</v>
      </c>
      <c r="L1771" t="str">
        <f>VLOOKUP($A1771,'Hospitalisation Details'!$A:$K,7,FALSE)</f>
        <v>tier - 2</v>
      </c>
      <c r="M1771" t="str">
        <f>VLOOKUP($A1771,'Hospitalisation Details'!$A:$K,8,FALSE)</f>
        <v>tier - 2</v>
      </c>
      <c r="N1771" t="str">
        <f>VLOOKUP($A1771,'Hospitalisation Details'!$A:$K,9,FALSE)</f>
        <v>R1013</v>
      </c>
      <c r="O1771">
        <f>VLOOKUP($A1771,'Hospitalisation Details'!$A:$K,10,FALSE)</f>
        <v>27206</v>
      </c>
      <c r="P1771">
        <f>VLOOKUP($A1771,'Hospitalisation Details'!$A:$K,11,FALSE)</f>
        <v>48</v>
      </c>
      <c r="Q1771" t="str">
        <f>VLOOKUP($A1771,'Customer Names'!$A:$E,4,FALSE)</f>
        <v xml:space="preserve"> Michaela L</v>
      </c>
    </row>
    <row r="1772" spans="1:17" x14ac:dyDescent="0.25">
      <c r="A1772" s="26" t="s">
        <v>599</v>
      </c>
      <c r="B1772" s="47">
        <f>VLOOKUP($A1772,'Medical Examinations'!$A:$J,2,FALSE)</f>
        <v>25.8</v>
      </c>
      <c r="C1772" s="47">
        <f>VLOOKUP($A1772,'Medical Examinations'!$A:$J,3,FALSE)</f>
        <v>5.29</v>
      </c>
      <c r="D1772" s="26" t="str">
        <f>VLOOKUP($A1772,'Medical Examinations'!$A:$J,4,FALSE)</f>
        <v>No</v>
      </c>
      <c r="E1772" s="26" t="str">
        <f>VLOOKUP($A1772,'Medical Examinations'!$A:$J,5,FALSE)</f>
        <v>No</v>
      </c>
      <c r="F1772" s="26" t="str">
        <f>VLOOKUP($A1772,'Medical Examinations'!$A:$J,6,FALSE)</f>
        <v>No</v>
      </c>
      <c r="G1772" s="26">
        <f>VLOOKUP($A1772,'Medical Examinations'!$A:$J,7,FALSE)</f>
        <v>0</v>
      </c>
      <c r="H1772" s="26" t="str">
        <f>VLOOKUP($A1772,'Medical Examinations'!$A:$J,8,FALSE)</f>
        <v>No</v>
      </c>
      <c r="I1772" s="26" t="str">
        <f>VLOOKUP($A1772,'Medical Examinations'!$A:$J,9,FALSE)</f>
        <v>Overweight</v>
      </c>
      <c r="J1772" s="26" t="str">
        <f>VLOOKUP($A1772,'Medical Examinations'!$A:$J,10,FALSE)</f>
        <v>Normal</v>
      </c>
      <c r="K1772">
        <f>VLOOKUP($A1772,'Hospitalisation Details'!$A:$K,6,FALSE)</f>
        <v>4934.71</v>
      </c>
      <c r="L1772" t="str">
        <f>VLOOKUP($A1772,'Hospitalisation Details'!$A:$K,7,FALSE)</f>
        <v>tier - 2</v>
      </c>
      <c r="M1772" t="str">
        <f>VLOOKUP($A1772,'Hospitalisation Details'!$A:$K,8,FALSE)</f>
        <v>tier - 3</v>
      </c>
      <c r="N1772" t="str">
        <f>VLOOKUP($A1772,'Hospitalisation Details'!$A:$K,9,FALSE)</f>
        <v>R1011</v>
      </c>
      <c r="O1772">
        <f>VLOOKUP($A1772,'Hospitalisation Details'!$A:$K,10,FALSE)</f>
        <v>33569</v>
      </c>
      <c r="P1772">
        <f>VLOOKUP($A1772,'Hospitalisation Details'!$A:$K,11,FALSE)</f>
        <v>31</v>
      </c>
      <c r="Q1772" t="str">
        <f>VLOOKUP($A1772,'Customer Names'!$A:$E,4,FALSE)</f>
        <v xml:space="preserve"> Shalaleh</v>
      </c>
    </row>
    <row r="1773" spans="1:17" x14ac:dyDescent="0.25">
      <c r="A1773" s="23" t="s">
        <v>598</v>
      </c>
      <c r="B1773" s="48">
        <f>VLOOKUP($A1773,'Medical Examinations'!$A:$J,2,FALSE)</f>
        <v>23.6</v>
      </c>
      <c r="C1773" s="48">
        <f>VLOOKUP($A1773,'Medical Examinations'!$A:$J,3,FALSE)</f>
        <v>4.33</v>
      </c>
      <c r="D1773" s="23" t="str">
        <f>VLOOKUP($A1773,'Medical Examinations'!$A:$J,4,FALSE)</f>
        <v>No</v>
      </c>
      <c r="E1773" s="23" t="str">
        <f>VLOOKUP($A1773,'Medical Examinations'!$A:$J,5,FALSE)</f>
        <v>No</v>
      </c>
      <c r="F1773" s="23" t="str">
        <f>VLOOKUP($A1773,'Medical Examinations'!$A:$J,6,FALSE)</f>
        <v>No</v>
      </c>
      <c r="G1773" s="23">
        <f>VLOOKUP($A1773,'Medical Examinations'!$A:$J,7,FALSE)</f>
        <v>0</v>
      </c>
      <c r="H1773" s="23" t="str">
        <f>VLOOKUP($A1773,'Medical Examinations'!$A:$J,8,FALSE)</f>
        <v>No</v>
      </c>
      <c r="I1773" s="23" t="str">
        <f>VLOOKUP($A1773,'Medical Examinations'!$A:$J,9,FALSE)</f>
        <v>Normal Weight</v>
      </c>
      <c r="J1773" s="23" t="str">
        <f>VLOOKUP($A1773,'Medical Examinations'!$A:$J,10,FALSE)</f>
        <v>Normal</v>
      </c>
      <c r="K1773">
        <f>VLOOKUP($A1773,'Hospitalisation Details'!$A:$K,6,FALSE)</f>
        <v>4931.6499999999996</v>
      </c>
      <c r="L1773" t="str">
        <f>VLOOKUP($A1773,'Hospitalisation Details'!$A:$K,7,FALSE)</f>
        <v>tier - 2</v>
      </c>
      <c r="M1773" t="str">
        <f>VLOOKUP($A1773,'Hospitalisation Details'!$A:$K,8,FALSE)</f>
        <v>tier - 3</v>
      </c>
      <c r="N1773" t="str">
        <f>VLOOKUP($A1773,'Hospitalisation Details'!$A:$K,9,FALSE)</f>
        <v>R1011</v>
      </c>
      <c r="O1773">
        <f>VLOOKUP($A1773,'Hospitalisation Details'!$A:$K,10,FALSE)</f>
        <v>33473</v>
      </c>
      <c r="P1773">
        <f>VLOOKUP($A1773,'Hospitalisation Details'!$A:$K,11,FALSE)</f>
        <v>31</v>
      </c>
      <c r="Q1773" t="str">
        <f>VLOOKUP($A1773,'Customer Names'!$A:$E,4,FALSE)</f>
        <v xml:space="preserve"> Karen</v>
      </c>
    </row>
    <row r="1774" spans="1:17" x14ac:dyDescent="0.25">
      <c r="A1774" s="26" t="s">
        <v>597</v>
      </c>
      <c r="B1774" s="47">
        <f>VLOOKUP($A1774,'Medical Examinations'!$A:$J,2,FALSE)</f>
        <v>32.11</v>
      </c>
      <c r="C1774" s="47">
        <f>VLOOKUP($A1774,'Medical Examinations'!$A:$J,3,FALSE)</f>
        <v>6.24</v>
      </c>
      <c r="D1774" s="26" t="str">
        <f>VLOOKUP($A1774,'Medical Examinations'!$A:$J,4,FALSE)</f>
        <v>No</v>
      </c>
      <c r="E1774" s="26" t="str">
        <f>VLOOKUP($A1774,'Medical Examinations'!$A:$J,5,FALSE)</f>
        <v>No</v>
      </c>
      <c r="F1774" s="26" t="str">
        <f>VLOOKUP($A1774,'Medical Examinations'!$A:$J,6,FALSE)</f>
        <v>Yes</v>
      </c>
      <c r="G1774" s="26">
        <f>VLOOKUP($A1774,'Medical Examinations'!$A:$J,7,FALSE)</f>
        <v>1</v>
      </c>
      <c r="H1774" s="26" t="str">
        <f>VLOOKUP($A1774,'Medical Examinations'!$A:$J,8,FALSE)</f>
        <v>No</v>
      </c>
      <c r="I1774" s="26" t="str">
        <f>VLOOKUP($A1774,'Medical Examinations'!$A:$J,9,FALSE)</f>
        <v>Obesity</v>
      </c>
      <c r="J1774" s="26" t="str">
        <f>VLOOKUP($A1774,'Medical Examinations'!$A:$J,10,FALSE)</f>
        <v>Prediabetes</v>
      </c>
      <c r="K1774">
        <f>VLOOKUP($A1774,'Hospitalisation Details'!$A:$K,6,FALSE)</f>
        <v>4922.92</v>
      </c>
      <c r="L1774" t="str">
        <f>VLOOKUP($A1774,'Hospitalisation Details'!$A:$K,7,FALSE)</f>
        <v>tier - 2</v>
      </c>
      <c r="M1774" t="str">
        <f>VLOOKUP($A1774,'Hospitalisation Details'!$A:$K,8,FALSE)</f>
        <v>tier - 2</v>
      </c>
      <c r="N1774" t="str">
        <f>VLOOKUP($A1774,'Hospitalisation Details'!$A:$K,9,FALSE)</f>
        <v>R1012</v>
      </c>
      <c r="O1774">
        <f>VLOOKUP($A1774,'Hospitalisation Details'!$A:$K,10,FALSE)</f>
        <v>34191</v>
      </c>
      <c r="P1774">
        <f>VLOOKUP($A1774,'Hospitalisation Details'!$A:$K,11,FALSE)</f>
        <v>29</v>
      </c>
      <c r="Q1774" t="str">
        <f>VLOOKUP($A1774,'Customer Names'!$A:$E,4,FALSE)</f>
        <v xml:space="preserve"> Zuzana</v>
      </c>
    </row>
    <row r="1775" spans="1:17" x14ac:dyDescent="0.25">
      <c r="A1775" s="23" t="s">
        <v>596</v>
      </c>
      <c r="B1775" s="48">
        <f>VLOOKUP($A1775,'Medical Examinations'!$A:$J,2,FALSE)</f>
        <v>30.114999999999998</v>
      </c>
      <c r="C1775" s="48">
        <f>VLOOKUP($A1775,'Medical Examinations'!$A:$J,3,FALSE)</f>
        <v>11.61</v>
      </c>
      <c r="D1775" s="23" t="str">
        <f>VLOOKUP($A1775,'Medical Examinations'!$A:$J,4,FALSE)</f>
        <v>No</v>
      </c>
      <c r="E1775" s="23" t="str">
        <f>VLOOKUP($A1775,'Medical Examinations'!$A:$J,5,FALSE)</f>
        <v>No</v>
      </c>
      <c r="F1775" s="23" t="str">
        <f>VLOOKUP($A1775,'Medical Examinations'!$A:$J,6,FALSE)</f>
        <v>No</v>
      </c>
      <c r="G1775" s="23">
        <f>VLOOKUP($A1775,'Medical Examinations'!$A:$J,7,FALSE)</f>
        <v>0</v>
      </c>
      <c r="H1775" s="23" t="str">
        <f>VLOOKUP($A1775,'Medical Examinations'!$A:$J,8,FALSE)</f>
        <v>No</v>
      </c>
      <c r="I1775" s="23" t="str">
        <f>VLOOKUP($A1775,'Medical Examinations'!$A:$J,9,FALSE)</f>
        <v>Obesity</v>
      </c>
      <c r="J1775" s="23" t="str">
        <f>VLOOKUP($A1775,'Medical Examinations'!$A:$J,10,FALSE)</f>
        <v>Diabetes</v>
      </c>
      <c r="K1775">
        <f>VLOOKUP($A1775,'Hospitalisation Details'!$A:$K,6,FALSE)</f>
        <v>4915.0600000000004</v>
      </c>
      <c r="L1775" t="str">
        <f>VLOOKUP($A1775,'Hospitalisation Details'!$A:$K,7,FALSE)</f>
        <v>tier - 2</v>
      </c>
      <c r="M1775" t="str">
        <f>VLOOKUP($A1775,'Hospitalisation Details'!$A:$K,8,FALSE)</f>
        <v>tier - 1</v>
      </c>
      <c r="N1775" t="str">
        <f>VLOOKUP($A1775,'Hospitalisation Details'!$A:$K,9,FALSE)</f>
        <v>R1017</v>
      </c>
      <c r="O1775">
        <f>VLOOKUP($A1775,'Hospitalisation Details'!$A:$K,10,FALSE)</f>
        <v>37489</v>
      </c>
      <c r="P1775">
        <f>VLOOKUP($A1775,'Hospitalisation Details'!$A:$K,11,FALSE)</f>
        <v>20</v>
      </c>
      <c r="Q1775" t="str">
        <f>VLOOKUP($A1775,'Customer Names'!$A:$E,4,FALSE)</f>
        <v xml:space="preserve"> Daniel J.</v>
      </c>
    </row>
    <row r="1776" spans="1:17" x14ac:dyDescent="0.25">
      <c r="A1776" s="26" t="s">
        <v>595</v>
      </c>
      <c r="B1776" s="47">
        <f>VLOOKUP($A1776,'Medical Examinations'!$A:$J,2,FALSE)</f>
        <v>20.28</v>
      </c>
      <c r="C1776" s="47">
        <f>VLOOKUP($A1776,'Medical Examinations'!$A:$J,3,FALSE)</f>
        <v>11.07</v>
      </c>
      <c r="D1776" s="26" t="str">
        <f>VLOOKUP($A1776,'Medical Examinations'!$A:$J,4,FALSE)</f>
        <v>yes</v>
      </c>
      <c r="E1776" s="26" t="str">
        <f>VLOOKUP($A1776,'Medical Examinations'!$A:$J,5,FALSE)</f>
        <v>No</v>
      </c>
      <c r="F1776" s="26" t="str">
        <f>VLOOKUP($A1776,'Medical Examinations'!$A:$J,6,FALSE)</f>
        <v>No</v>
      </c>
      <c r="G1776" s="26">
        <f>VLOOKUP($A1776,'Medical Examinations'!$A:$J,7,FALSE)</f>
        <v>0</v>
      </c>
      <c r="H1776" s="26" t="str">
        <f>VLOOKUP($A1776,'Medical Examinations'!$A:$J,8,FALSE)</f>
        <v>No</v>
      </c>
      <c r="I1776" s="26" t="str">
        <f>VLOOKUP($A1776,'Medical Examinations'!$A:$J,9,FALSE)</f>
        <v>Normal Weight</v>
      </c>
      <c r="J1776" s="26" t="str">
        <f>VLOOKUP($A1776,'Medical Examinations'!$A:$J,10,FALSE)</f>
        <v>Diabetes</v>
      </c>
      <c r="K1776">
        <f>VLOOKUP($A1776,'Hospitalisation Details'!$A:$K,6,FALSE)</f>
        <v>4911.8900000000003</v>
      </c>
      <c r="L1776" t="str">
        <f>VLOOKUP($A1776,'Hospitalisation Details'!$A:$K,7,FALSE)</f>
        <v>tier - 2</v>
      </c>
      <c r="M1776" t="str">
        <f>VLOOKUP($A1776,'Hospitalisation Details'!$A:$K,8,FALSE)</f>
        <v>tier - 3</v>
      </c>
      <c r="N1776" t="str">
        <f>VLOOKUP($A1776,'Hospitalisation Details'!$A:$K,9,FALSE)</f>
        <v>R1013</v>
      </c>
      <c r="O1776">
        <f>VLOOKUP($A1776,'Hospitalisation Details'!$A:$K,10,FALSE)</f>
        <v>29877</v>
      </c>
      <c r="P1776">
        <f>VLOOKUP($A1776,'Hospitalisation Details'!$A:$K,11,FALSE)</f>
        <v>41</v>
      </c>
      <c r="Q1776" t="str">
        <f>VLOOKUP($A1776,'Customer Names'!$A:$E,4,FALSE)</f>
        <v xml:space="preserve"> Alexandra</v>
      </c>
    </row>
    <row r="1777" spans="1:17" x14ac:dyDescent="0.25">
      <c r="A1777" s="23" t="s">
        <v>594</v>
      </c>
      <c r="B1777" s="48">
        <f>VLOOKUP($A1777,'Medical Examinations'!$A:$J,2,FALSE)</f>
        <v>20.234999999999999</v>
      </c>
      <c r="C1777" s="48">
        <f>VLOOKUP($A1777,'Medical Examinations'!$A:$J,3,FALSE)</f>
        <v>5.19</v>
      </c>
      <c r="D1777" s="23" t="str">
        <f>VLOOKUP($A1777,'Medical Examinations'!$A:$J,4,FALSE)</f>
        <v>No</v>
      </c>
      <c r="E1777" s="23" t="str">
        <f>VLOOKUP($A1777,'Medical Examinations'!$A:$J,5,FALSE)</f>
        <v>No</v>
      </c>
      <c r="F1777" s="23" t="str">
        <f>VLOOKUP($A1777,'Medical Examinations'!$A:$J,6,FALSE)</f>
        <v>Yes</v>
      </c>
      <c r="G1777" s="23">
        <f>VLOOKUP($A1777,'Medical Examinations'!$A:$J,7,FALSE)</f>
        <v>1</v>
      </c>
      <c r="H1777" s="23" t="str">
        <f>VLOOKUP($A1777,'Medical Examinations'!$A:$J,8,FALSE)</f>
        <v>No</v>
      </c>
      <c r="I1777" s="23" t="str">
        <f>VLOOKUP($A1777,'Medical Examinations'!$A:$J,9,FALSE)</f>
        <v>Normal Weight</v>
      </c>
      <c r="J1777" s="23" t="str">
        <f>VLOOKUP($A1777,'Medical Examinations'!$A:$J,10,FALSE)</f>
        <v>Normal</v>
      </c>
      <c r="K1777">
        <f>VLOOKUP($A1777,'Hospitalisation Details'!$A:$K,6,FALSE)</f>
        <v>4906.41</v>
      </c>
      <c r="L1777" t="str">
        <f>VLOOKUP($A1777,'Hospitalisation Details'!$A:$K,7,FALSE)</f>
        <v>tier - 2</v>
      </c>
      <c r="M1777" t="str">
        <f>VLOOKUP($A1777,'Hospitalisation Details'!$A:$K,8,FALSE)</f>
        <v>tier - 1</v>
      </c>
      <c r="N1777" t="str">
        <f>VLOOKUP($A1777,'Hospitalisation Details'!$A:$K,9,FALSE)</f>
        <v>R1012</v>
      </c>
      <c r="O1777">
        <f>VLOOKUP($A1777,'Hospitalisation Details'!$A:$K,10,FALSE)</f>
        <v>34160</v>
      </c>
      <c r="P1777">
        <f>VLOOKUP($A1777,'Hospitalisation Details'!$A:$K,11,FALSE)</f>
        <v>29</v>
      </c>
      <c r="Q1777" t="str">
        <f>VLOOKUP($A1777,'Customer Names'!$A:$E,4,FALSE)</f>
        <v xml:space="preserve"> Jessica</v>
      </c>
    </row>
    <row r="1778" spans="1:17" x14ac:dyDescent="0.25">
      <c r="A1778" s="26" t="s">
        <v>593</v>
      </c>
      <c r="B1778" s="47">
        <f>VLOOKUP($A1778,'Medical Examinations'!$A:$J,2,FALSE)</f>
        <v>25.27</v>
      </c>
      <c r="C1778" s="47">
        <f>VLOOKUP($A1778,'Medical Examinations'!$A:$J,3,FALSE)</f>
        <v>5.7</v>
      </c>
      <c r="D1778" s="26" t="str">
        <f>VLOOKUP($A1778,'Medical Examinations'!$A:$J,4,FALSE)</f>
        <v>yes</v>
      </c>
      <c r="E1778" s="26" t="str">
        <f>VLOOKUP($A1778,'Medical Examinations'!$A:$J,5,FALSE)</f>
        <v>No</v>
      </c>
      <c r="F1778" s="26" t="str">
        <f>VLOOKUP($A1778,'Medical Examinations'!$A:$J,6,FALSE)</f>
        <v>No</v>
      </c>
      <c r="G1778" s="26">
        <f>VLOOKUP($A1778,'Medical Examinations'!$A:$J,7,FALSE)</f>
        <v>1</v>
      </c>
      <c r="H1778" s="26" t="str">
        <f>VLOOKUP($A1778,'Medical Examinations'!$A:$J,8,FALSE)</f>
        <v>No</v>
      </c>
      <c r="I1778" s="26" t="str">
        <f>VLOOKUP($A1778,'Medical Examinations'!$A:$J,9,FALSE)</f>
        <v>Overweight</v>
      </c>
      <c r="J1778" s="26" t="str">
        <f>VLOOKUP($A1778,'Medical Examinations'!$A:$J,10,FALSE)</f>
        <v>Prediabetes</v>
      </c>
      <c r="K1778">
        <f>VLOOKUP($A1778,'Hospitalisation Details'!$A:$K,6,FALSE)</f>
        <v>4894.75</v>
      </c>
      <c r="L1778" t="str">
        <f>VLOOKUP($A1778,'Hospitalisation Details'!$A:$K,7,FALSE)</f>
        <v>tier - 3</v>
      </c>
      <c r="M1778" t="str">
        <f>VLOOKUP($A1778,'Hospitalisation Details'!$A:$K,8,FALSE)</f>
        <v>tier - 3</v>
      </c>
      <c r="N1778" t="str">
        <f>VLOOKUP($A1778,'Hospitalisation Details'!$A:$K,9,FALSE)</f>
        <v>R1012</v>
      </c>
      <c r="O1778">
        <f>VLOOKUP($A1778,'Hospitalisation Details'!$A:$K,10,FALSE)</f>
        <v>32409</v>
      </c>
      <c r="P1778">
        <f>VLOOKUP($A1778,'Hospitalisation Details'!$A:$K,11,FALSE)</f>
        <v>34</v>
      </c>
      <c r="Q1778" t="str">
        <f>VLOOKUP($A1778,'Customer Names'!$A:$E,4,FALSE)</f>
        <v xml:space="preserve"> Matthew M</v>
      </c>
    </row>
    <row r="1779" spans="1:17" x14ac:dyDescent="0.25">
      <c r="A1779" s="23" t="s">
        <v>592</v>
      </c>
      <c r="B1779" s="48">
        <f>VLOOKUP($A1779,'Medical Examinations'!$A:$J,2,FALSE)</f>
        <v>24.24</v>
      </c>
      <c r="C1779" s="48">
        <f>VLOOKUP($A1779,'Medical Examinations'!$A:$J,3,FALSE)</f>
        <v>6.15</v>
      </c>
      <c r="D1779" s="23" t="str">
        <f>VLOOKUP($A1779,'Medical Examinations'!$A:$J,4,FALSE)</f>
        <v>No</v>
      </c>
      <c r="E1779" s="23" t="str">
        <f>VLOOKUP($A1779,'Medical Examinations'!$A:$J,5,FALSE)</f>
        <v>No</v>
      </c>
      <c r="F1779" s="23" t="str">
        <f>VLOOKUP($A1779,'Medical Examinations'!$A:$J,6,FALSE)</f>
        <v>No</v>
      </c>
      <c r="G1779" s="23">
        <f>VLOOKUP($A1779,'Medical Examinations'!$A:$J,7,FALSE)</f>
        <v>0</v>
      </c>
      <c r="H1779" s="23" t="str">
        <f>VLOOKUP($A1779,'Medical Examinations'!$A:$J,8,FALSE)</f>
        <v>No</v>
      </c>
      <c r="I1779" s="23" t="str">
        <f>VLOOKUP($A1779,'Medical Examinations'!$A:$J,9,FALSE)</f>
        <v>Normal Weight</v>
      </c>
      <c r="J1779" s="23" t="str">
        <f>VLOOKUP($A1779,'Medical Examinations'!$A:$J,10,FALSE)</f>
        <v>Prediabetes</v>
      </c>
      <c r="K1779">
        <f>VLOOKUP($A1779,'Hospitalisation Details'!$A:$K,6,FALSE)</f>
        <v>4894.3900000000003</v>
      </c>
      <c r="L1779" t="str">
        <f>VLOOKUP($A1779,'Hospitalisation Details'!$A:$K,7,FALSE)</f>
        <v>tier - 2</v>
      </c>
      <c r="M1779" t="str">
        <f>VLOOKUP($A1779,'Hospitalisation Details'!$A:$K,8,FALSE)</f>
        <v>tier - 3</v>
      </c>
      <c r="N1779" t="str">
        <f>VLOOKUP($A1779,'Hospitalisation Details'!$A:$K,9,FALSE)</f>
        <v>R1013</v>
      </c>
      <c r="O1779">
        <f>VLOOKUP($A1779,'Hospitalisation Details'!$A:$K,10,FALSE)</f>
        <v>33205</v>
      </c>
      <c r="P1779">
        <f>VLOOKUP($A1779,'Hospitalisation Details'!$A:$K,11,FALSE)</f>
        <v>32</v>
      </c>
      <c r="Q1779" t="str">
        <f>VLOOKUP($A1779,'Customer Names'!$A:$E,4,FALSE)</f>
        <v xml:space="preserve"> Nadine A.</v>
      </c>
    </row>
    <row r="1780" spans="1:17" x14ac:dyDescent="0.25">
      <c r="A1780" s="26" t="s">
        <v>591</v>
      </c>
      <c r="B1780" s="47">
        <f>VLOOKUP($A1780,'Medical Examinations'!$A:$J,2,FALSE)</f>
        <v>35.75</v>
      </c>
      <c r="C1780" s="47">
        <f>VLOOKUP($A1780,'Medical Examinations'!$A:$J,3,FALSE)</f>
        <v>5.07</v>
      </c>
      <c r="D1780" s="26" t="str">
        <f>VLOOKUP($A1780,'Medical Examinations'!$A:$J,4,FALSE)</f>
        <v>No</v>
      </c>
      <c r="E1780" s="26" t="str">
        <f>VLOOKUP($A1780,'Medical Examinations'!$A:$J,5,FALSE)</f>
        <v>No</v>
      </c>
      <c r="F1780" s="26" t="str">
        <f>VLOOKUP($A1780,'Medical Examinations'!$A:$J,6,FALSE)</f>
        <v>No</v>
      </c>
      <c r="G1780" s="26">
        <f>VLOOKUP($A1780,'Medical Examinations'!$A:$J,7,FALSE)</f>
        <v>0</v>
      </c>
      <c r="H1780" s="26" t="str">
        <f>VLOOKUP($A1780,'Medical Examinations'!$A:$J,8,FALSE)</f>
        <v>No</v>
      </c>
      <c r="I1780" s="26" t="str">
        <f>VLOOKUP($A1780,'Medical Examinations'!$A:$J,9,FALSE)</f>
        <v>Obesity</v>
      </c>
      <c r="J1780" s="26" t="str">
        <f>VLOOKUP($A1780,'Medical Examinations'!$A:$J,10,FALSE)</f>
        <v>Normal</v>
      </c>
      <c r="K1780">
        <f>VLOOKUP($A1780,'Hospitalisation Details'!$A:$K,6,FALSE)</f>
        <v>4890</v>
      </c>
      <c r="L1780" t="str">
        <f>VLOOKUP($A1780,'Hospitalisation Details'!$A:$K,7,FALSE)</f>
        <v>tier - 3</v>
      </c>
      <c r="M1780" t="str">
        <f>VLOOKUP($A1780,'Hospitalisation Details'!$A:$K,8,FALSE)</f>
        <v>tier - 2</v>
      </c>
      <c r="N1780" t="str">
        <f>VLOOKUP($A1780,'Hospitalisation Details'!$A:$K,9,FALSE)</f>
        <v>R1013</v>
      </c>
      <c r="O1780">
        <f>VLOOKUP($A1780,'Hospitalisation Details'!$A:$K,10,FALSE)</f>
        <v>32699</v>
      </c>
      <c r="P1780">
        <f>VLOOKUP($A1780,'Hospitalisation Details'!$A:$K,11,FALSE)</f>
        <v>33</v>
      </c>
      <c r="Q1780" t="str">
        <f>VLOOKUP($A1780,'Customer Names'!$A:$E,4,FALSE)</f>
        <v xml:space="preserve"> Peter J. Jr.</v>
      </c>
    </row>
    <row r="1781" spans="1:17" x14ac:dyDescent="0.25">
      <c r="A1781" s="23" t="s">
        <v>590</v>
      </c>
      <c r="B1781" s="48">
        <f>VLOOKUP($A1781,'Medical Examinations'!$A:$J,2,FALSE)</f>
        <v>29.92</v>
      </c>
      <c r="C1781" s="48">
        <f>VLOOKUP($A1781,'Medical Examinations'!$A:$J,3,FALSE)</f>
        <v>10.97</v>
      </c>
      <c r="D1781" s="23" t="str">
        <f>VLOOKUP($A1781,'Medical Examinations'!$A:$J,4,FALSE)</f>
        <v>yes</v>
      </c>
      <c r="E1781" s="23" t="str">
        <f>VLOOKUP($A1781,'Medical Examinations'!$A:$J,5,FALSE)</f>
        <v>No</v>
      </c>
      <c r="F1781" s="23" t="str">
        <f>VLOOKUP($A1781,'Medical Examinations'!$A:$J,6,FALSE)</f>
        <v>No</v>
      </c>
      <c r="G1781" s="23">
        <f>VLOOKUP($A1781,'Medical Examinations'!$A:$J,7,FALSE)</f>
        <v>1</v>
      </c>
      <c r="H1781" s="23" t="str">
        <f>VLOOKUP($A1781,'Medical Examinations'!$A:$J,8,FALSE)</f>
        <v>No</v>
      </c>
      <c r="I1781" s="23" t="str">
        <f>VLOOKUP($A1781,'Medical Examinations'!$A:$J,9,FALSE)</f>
        <v>Overweight</v>
      </c>
      <c r="J1781" s="23" t="str">
        <f>VLOOKUP($A1781,'Medical Examinations'!$A:$J,10,FALSE)</f>
        <v>Diabetes</v>
      </c>
      <c r="K1781">
        <f>VLOOKUP($A1781,'Hospitalisation Details'!$A:$K,6,FALSE)</f>
        <v>4889.04</v>
      </c>
      <c r="L1781" t="str">
        <f>VLOOKUP($A1781,'Hospitalisation Details'!$A:$K,7,FALSE)</f>
        <v>tier - 2</v>
      </c>
      <c r="M1781" t="str">
        <f>VLOOKUP($A1781,'Hospitalisation Details'!$A:$K,8,FALSE)</f>
        <v>tier - 1</v>
      </c>
      <c r="N1781" t="str">
        <f>VLOOKUP($A1781,'Hospitalisation Details'!$A:$K,9,FALSE)</f>
        <v>R1013</v>
      </c>
      <c r="O1781">
        <f>VLOOKUP($A1781,'Hospitalisation Details'!$A:$K,10,FALSE)</f>
        <v>31712</v>
      </c>
      <c r="P1781">
        <f>VLOOKUP($A1781,'Hospitalisation Details'!$A:$K,11,FALSE)</f>
        <v>36</v>
      </c>
      <c r="Q1781" t="str">
        <f>VLOOKUP($A1781,'Customer Names'!$A:$E,4,FALSE)</f>
        <v xml:space="preserve"> Colleen M</v>
      </c>
    </row>
    <row r="1782" spans="1:17" x14ac:dyDescent="0.25">
      <c r="A1782" s="26" t="s">
        <v>589</v>
      </c>
      <c r="B1782" s="47">
        <f>VLOOKUP($A1782,'Medical Examinations'!$A:$J,2,FALSE)</f>
        <v>26.2</v>
      </c>
      <c r="C1782" s="47">
        <f>VLOOKUP($A1782,'Medical Examinations'!$A:$J,3,FALSE)</f>
        <v>10.93</v>
      </c>
      <c r="D1782" s="26" t="str">
        <f>VLOOKUP($A1782,'Medical Examinations'!$A:$J,4,FALSE)</f>
        <v>yes</v>
      </c>
      <c r="E1782" s="26" t="str">
        <f>VLOOKUP($A1782,'Medical Examinations'!$A:$J,5,FALSE)</f>
        <v>No</v>
      </c>
      <c r="F1782" s="26" t="str">
        <f>VLOOKUP($A1782,'Medical Examinations'!$A:$J,6,FALSE)</f>
        <v>No</v>
      </c>
      <c r="G1782" s="26">
        <f>VLOOKUP($A1782,'Medical Examinations'!$A:$J,7,FALSE)</f>
        <v>1</v>
      </c>
      <c r="H1782" s="26" t="str">
        <f>VLOOKUP($A1782,'Medical Examinations'!$A:$J,8,FALSE)</f>
        <v>No</v>
      </c>
      <c r="I1782" s="26" t="str">
        <f>VLOOKUP($A1782,'Medical Examinations'!$A:$J,9,FALSE)</f>
        <v>Overweight</v>
      </c>
      <c r="J1782" s="26" t="str">
        <f>VLOOKUP($A1782,'Medical Examinations'!$A:$J,10,FALSE)</f>
        <v>Diabetes</v>
      </c>
      <c r="K1782">
        <f>VLOOKUP($A1782,'Hospitalisation Details'!$A:$K,6,FALSE)</f>
        <v>4883.87</v>
      </c>
      <c r="L1782" t="str">
        <f>VLOOKUP($A1782,'Hospitalisation Details'!$A:$K,7,FALSE)</f>
        <v>tier - 2</v>
      </c>
      <c r="M1782" t="str">
        <f>VLOOKUP($A1782,'Hospitalisation Details'!$A:$K,8,FALSE)</f>
        <v>tier - 1</v>
      </c>
      <c r="N1782" t="str">
        <f>VLOOKUP($A1782,'Hospitalisation Details'!$A:$K,9,FALSE)</f>
        <v>R1011</v>
      </c>
      <c r="O1782">
        <f>VLOOKUP($A1782,'Hospitalisation Details'!$A:$K,10,FALSE)</f>
        <v>31769</v>
      </c>
      <c r="P1782">
        <f>VLOOKUP($A1782,'Hospitalisation Details'!$A:$K,11,FALSE)</f>
        <v>36</v>
      </c>
      <c r="Q1782" t="str">
        <f>VLOOKUP($A1782,'Customer Names'!$A:$E,4,FALSE)</f>
        <v xml:space="preserve"> Julie A.</v>
      </c>
    </row>
    <row r="1783" spans="1:17" x14ac:dyDescent="0.25">
      <c r="A1783" s="23" t="s">
        <v>588</v>
      </c>
      <c r="B1783" s="48">
        <f>VLOOKUP($A1783,'Medical Examinations'!$A:$J,2,FALSE)</f>
        <v>26.695</v>
      </c>
      <c r="C1783" s="48">
        <f>VLOOKUP($A1783,'Medical Examinations'!$A:$J,3,FALSE)</f>
        <v>4.21</v>
      </c>
      <c r="D1783" s="23" t="str">
        <f>VLOOKUP($A1783,'Medical Examinations'!$A:$J,4,FALSE)</f>
        <v>yes</v>
      </c>
      <c r="E1783" s="23" t="str">
        <f>VLOOKUP($A1783,'Medical Examinations'!$A:$J,5,FALSE)</f>
        <v>No</v>
      </c>
      <c r="F1783" s="23" t="str">
        <f>VLOOKUP($A1783,'Medical Examinations'!$A:$J,6,FALSE)</f>
        <v>Yes</v>
      </c>
      <c r="G1783" s="23">
        <f>VLOOKUP($A1783,'Medical Examinations'!$A:$J,7,FALSE)</f>
        <v>1</v>
      </c>
      <c r="H1783" s="23" t="str">
        <f>VLOOKUP($A1783,'Medical Examinations'!$A:$J,8,FALSE)</f>
        <v>No</v>
      </c>
      <c r="I1783" s="23" t="str">
        <f>VLOOKUP($A1783,'Medical Examinations'!$A:$J,9,FALSE)</f>
        <v>Overweight</v>
      </c>
      <c r="J1783" s="23" t="str">
        <f>VLOOKUP($A1783,'Medical Examinations'!$A:$J,10,FALSE)</f>
        <v>Normal</v>
      </c>
      <c r="K1783">
        <f>VLOOKUP($A1783,'Hospitalisation Details'!$A:$K,6,FALSE)</f>
        <v>4877.9799999999996</v>
      </c>
      <c r="L1783" t="str">
        <f>VLOOKUP($A1783,'Hospitalisation Details'!$A:$K,7,FALSE)</f>
        <v>tier - 2</v>
      </c>
      <c r="M1783" t="str">
        <f>VLOOKUP($A1783,'Hospitalisation Details'!$A:$K,8,FALSE)</f>
        <v>tier - 3</v>
      </c>
      <c r="N1783" t="str">
        <f>VLOOKUP($A1783,'Hospitalisation Details'!$A:$K,9,FALSE)</f>
        <v>R1012</v>
      </c>
      <c r="O1783">
        <f>VLOOKUP($A1783,'Hospitalisation Details'!$A:$K,10,FALSE)</f>
        <v>35702</v>
      </c>
      <c r="P1783">
        <f>VLOOKUP($A1783,'Hospitalisation Details'!$A:$K,11,FALSE)</f>
        <v>25</v>
      </c>
      <c r="Q1783" t="str">
        <f>VLOOKUP($A1783,'Customer Names'!$A:$E,4,FALSE)</f>
        <v xml:space="preserve"> Douglas W</v>
      </c>
    </row>
    <row r="1784" spans="1:17" x14ac:dyDescent="0.25">
      <c r="A1784" s="26" t="s">
        <v>587</v>
      </c>
      <c r="B1784" s="47">
        <f>VLOOKUP($A1784,'Medical Examinations'!$A:$J,2,FALSE)</f>
        <v>23.16</v>
      </c>
      <c r="C1784" s="47">
        <f>VLOOKUP($A1784,'Medical Examinations'!$A:$J,3,FALSE)</f>
        <v>5.5</v>
      </c>
      <c r="D1784" s="26" t="str">
        <f>VLOOKUP($A1784,'Medical Examinations'!$A:$J,4,FALSE)</f>
        <v>No</v>
      </c>
      <c r="E1784" s="26" t="str">
        <f>VLOOKUP($A1784,'Medical Examinations'!$A:$J,5,FALSE)</f>
        <v>No</v>
      </c>
      <c r="F1784" s="26" t="str">
        <f>VLOOKUP($A1784,'Medical Examinations'!$A:$J,6,FALSE)</f>
        <v>No</v>
      </c>
      <c r="G1784" s="26">
        <f>VLOOKUP($A1784,'Medical Examinations'!$A:$J,7,FALSE)</f>
        <v>0</v>
      </c>
      <c r="H1784" s="26" t="str">
        <f>VLOOKUP($A1784,'Medical Examinations'!$A:$J,8,FALSE)</f>
        <v>No</v>
      </c>
      <c r="I1784" s="26" t="str">
        <f>VLOOKUP($A1784,'Medical Examinations'!$A:$J,9,FALSE)</f>
        <v>Normal Weight</v>
      </c>
      <c r="J1784" s="26" t="str">
        <f>VLOOKUP($A1784,'Medical Examinations'!$A:$J,10,FALSE)</f>
        <v>Normal</v>
      </c>
      <c r="K1784">
        <f>VLOOKUP($A1784,'Hospitalisation Details'!$A:$K,6,FALSE)</f>
        <v>4859.8900000000003</v>
      </c>
      <c r="L1784" t="str">
        <f>VLOOKUP($A1784,'Hospitalisation Details'!$A:$K,7,FALSE)</f>
        <v>tier - 2</v>
      </c>
      <c r="M1784" t="str">
        <f>VLOOKUP($A1784,'Hospitalisation Details'!$A:$K,8,FALSE)</f>
        <v>tier - 3</v>
      </c>
      <c r="N1784" t="str">
        <f>VLOOKUP($A1784,'Hospitalisation Details'!$A:$K,9,FALSE)</f>
        <v>R1011</v>
      </c>
      <c r="O1784">
        <f>VLOOKUP($A1784,'Hospitalisation Details'!$A:$K,10,FALSE)</f>
        <v>32752</v>
      </c>
      <c r="P1784">
        <f>VLOOKUP($A1784,'Hospitalisation Details'!$A:$K,11,FALSE)</f>
        <v>33</v>
      </c>
      <c r="Q1784" t="str">
        <f>VLOOKUP($A1784,'Customer Names'!$A:$E,4,FALSE)</f>
        <v xml:space="preserve"> Catherine</v>
      </c>
    </row>
    <row r="1785" spans="1:17" x14ac:dyDescent="0.25">
      <c r="A1785" s="23" t="s">
        <v>586</v>
      </c>
      <c r="B1785" s="48">
        <f>VLOOKUP($A1785,'Medical Examinations'!$A:$J,2,FALSE)</f>
        <v>32.585000000000001</v>
      </c>
      <c r="C1785" s="48">
        <f>VLOOKUP($A1785,'Medical Examinations'!$A:$J,3,FALSE)</f>
        <v>4.93</v>
      </c>
      <c r="D1785" s="23" t="str">
        <f>VLOOKUP($A1785,'Medical Examinations'!$A:$J,4,FALSE)</f>
        <v>yes</v>
      </c>
      <c r="E1785" s="23" t="str">
        <f>VLOOKUP($A1785,'Medical Examinations'!$A:$J,5,FALSE)</f>
        <v>No</v>
      </c>
      <c r="F1785" s="23" t="str">
        <f>VLOOKUP($A1785,'Medical Examinations'!$A:$J,6,FALSE)</f>
        <v>No</v>
      </c>
      <c r="G1785" s="23">
        <f>VLOOKUP($A1785,'Medical Examinations'!$A:$J,7,FALSE)</f>
        <v>1</v>
      </c>
      <c r="H1785" s="23" t="str">
        <f>VLOOKUP($A1785,'Medical Examinations'!$A:$J,8,FALSE)</f>
        <v>No</v>
      </c>
      <c r="I1785" s="23" t="str">
        <f>VLOOKUP($A1785,'Medical Examinations'!$A:$J,9,FALSE)</f>
        <v>Obesity</v>
      </c>
      <c r="J1785" s="23" t="str">
        <f>VLOOKUP($A1785,'Medical Examinations'!$A:$J,10,FALSE)</f>
        <v>Normal</v>
      </c>
      <c r="K1785">
        <f>VLOOKUP($A1785,'Hospitalisation Details'!$A:$K,6,FALSE)</f>
        <v>4846.92</v>
      </c>
      <c r="L1785" t="str">
        <f>VLOOKUP($A1785,'Hospitalisation Details'!$A:$K,7,FALSE)</f>
        <v>tier - 2</v>
      </c>
      <c r="M1785" t="str">
        <f>VLOOKUP($A1785,'Hospitalisation Details'!$A:$K,8,FALSE)</f>
        <v>tier - 3</v>
      </c>
      <c r="N1785" t="str">
        <f>VLOOKUP($A1785,'Hospitalisation Details'!$A:$K,9,FALSE)</f>
        <v>R1017</v>
      </c>
      <c r="O1785">
        <f>VLOOKUP($A1785,'Hospitalisation Details'!$A:$K,10,FALSE)</f>
        <v>35060</v>
      </c>
      <c r="P1785">
        <f>VLOOKUP($A1785,'Hospitalisation Details'!$A:$K,11,FALSE)</f>
        <v>27</v>
      </c>
      <c r="Q1785" t="str">
        <f>VLOOKUP($A1785,'Customer Names'!$A:$E,4,FALSE)</f>
        <v xml:space="preserve"> James A</v>
      </c>
    </row>
    <row r="1786" spans="1:17" x14ac:dyDescent="0.25">
      <c r="A1786" s="26" t="s">
        <v>585</v>
      </c>
      <c r="B1786" s="47">
        <f>VLOOKUP($A1786,'Medical Examinations'!$A:$J,2,FALSE)</f>
        <v>33.97</v>
      </c>
      <c r="C1786" s="47">
        <f>VLOOKUP($A1786,'Medical Examinations'!$A:$J,3,FALSE)</f>
        <v>5.6</v>
      </c>
      <c r="D1786" s="26" t="str">
        <f>VLOOKUP($A1786,'Medical Examinations'!$A:$J,4,FALSE)</f>
        <v>yes</v>
      </c>
      <c r="E1786" s="26" t="str">
        <f>VLOOKUP($A1786,'Medical Examinations'!$A:$J,5,FALSE)</f>
        <v>No</v>
      </c>
      <c r="F1786" s="26" t="str">
        <f>VLOOKUP($A1786,'Medical Examinations'!$A:$J,6,FALSE)</f>
        <v>No</v>
      </c>
      <c r="G1786" s="26">
        <f>VLOOKUP($A1786,'Medical Examinations'!$A:$J,7,FALSE)</f>
        <v>0</v>
      </c>
      <c r="H1786" s="26" t="str">
        <f>VLOOKUP($A1786,'Medical Examinations'!$A:$J,8,FALSE)</f>
        <v>No</v>
      </c>
      <c r="I1786" s="26" t="str">
        <f>VLOOKUP($A1786,'Medical Examinations'!$A:$J,9,FALSE)</f>
        <v>Obesity</v>
      </c>
      <c r="J1786" s="26" t="str">
        <f>VLOOKUP($A1786,'Medical Examinations'!$A:$J,10,FALSE)</f>
        <v>Normal</v>
      </c>
      <c r="K1786">
        <f>VLOOKUP($A1786,'Hospitalisation Details'!$A:$K,6,FALSE)</f>
        <v>4846.53</v>
      </c>
      <c r="L1786" t="str">
        <f>VLOOKUP($A1786,'Hospitalisation Details'!$A:$K,7,FALSE)</f>
        <v>tier - 2</v>
      </c>
      <c r="M1786" t="str">
        <f>VLOOKUP($A1786,'Hospitalisation Details'!$A:$K,8,FALSE)</f>
        <v>tier - 3</v>
      </c>
      <c r="N1786" t="str">
        <f>VLOOKUP($A1786,'Hospitalisation Details'!$A:$K,9,FALSE)</f>
        <v>R1021</v>
      </c>
      <c r="O1786">
        <f>VLOOKUP($A1786,'Hospitalisation Details'!$A:$K,10,FALSE)</f>
        <v>37049</v>
      </c>
      <c r="P1786">
        <f>VLOOKUP($A1786,'Hospitalisation Details'!$A:$K,11,FALSE)</f>
        <v>22</v>
      </c>
      <c r="Q1786" t="str">
        <f>VLOOKUP($A1786,'Customer Names'!$A:$E,4,FALSE)</f>
        <v xml:space="preserve"> Youngseong</v>
      </c>
    </row>
    <row r="1787" spans="1:17" x14ac:dyDescent="0.25">
      <c r="A1787" s="23" t="s">
        <v>584</v>
      </c>
      <c r="B1787" s="48">
        <f>VLOOKUP($A1787,'Medical Examinations'!$A:$J,2,FALSE)</f>
        <v>16.57</v>
      </c>
      <c r="C1787" s="48">
        <f>VLOOKUP($A1787,'Medical Examinations'!$A:$J,3,FALSE)</f>
        <v>9.99</v>
      </c>
      <c r="D1787" s="23" t="str">
        <f>VLOOKUP($A1787,'Medical Examinations'!$A:$J,4,FALSE)</f>
        <v>No</v>
      </c>
      <c r="E1787" s="23" t="str">
        <f>VLOOKUP($A1787,'Medical Examinations'!$A:$J,5,FALSE)</f>
        <v>No</v>
      </c>
      <c r="F1787" s="23" t="str">
        <f>VLOOKUP($A1787,'Medical Examinations'!$A:$J,6,FALSE)</f>
        <v>No</v>
      </c>
      <c r="G1787" s="23">
        <f>VLOOKUP($A1787,'Medical Examinations'!$A:$J,7,FALSE)</f>
        <v>0</v>
      </c>
      <c r="H1787" s="23" t="str">
        <f>VLOOKUP($A1787,'Medical Examinations'!$A:$J,8,FALSE)</f>
        <v>No</v>
      </c>
      <c r="I1787" s="23" t="str">
        <f>VLOOKUP($A1787,'Medical Examinations'!$A:$J,9,FALSE)</f>
        <v>Underweight</v>
      </c>
      <c r="J1787" s="23" t="str">
        <f>VLOOKUP($A1787,'Medical Examinations'!$A:$J,10,FALSE)</f>
        <v>Diabetes</v>
      </c>
      <c r="K1787">
        <f>VLOOKUP($A1787,'Hospitalisation Details'!$A:$K,6,FALSE)</f>
        <v>4844.67</v>
      </c>
      <c r="L1787" t="str">
        <f>VLOOKUP($A1787,'Hospitalisation Details'!$A:$K,7,FALSE)</f>
        <v>tier - 2</v>
      </c>
      <c r="M1787" t="str">
        <f>VLOOKUP($A1787,'Hospitalisation Details'!$A:$K,8,FALSE)</f>
        <v>tier - 2</v>
      </c>
      <c r="N1787" t="str">
        <f>VLOOKUP($A1787,'Hospitalisation Details'!$A:$K,9,FALSE)</f>
        <v>R1013</v>
      </c>
      <c r="O1787">
        <f>VLOOKUP($A1787,'Hospitalisation Details'!$A:$K,10,FALSE)</f>
        <v>27283</v>
      </c>
      <c r="P1787">
        <f>VLOOKUP($A1787,'Hospitalisation Details'!$A:$K,11,FALSE)</f>
        <v>48</v>
      </c>
      <c r="Q1787" t="str">
        <f>VLOOKUP($A1787,'Customer Names'!$A:$E,4,FALSE)</f>
        <v xml:space="preserve"> John</v>
      </c>
    </row>
    <row r="1788" spans="1:17" x14ac:dyDescent="0.25">
      <c r="A1788" s="26" t="s">
        <v>583</v>
      </c>
      <c r="B1788" s="47">
        <f>VLOOKUP($A1788,'Medical Examinations'!$A:$J,2,FALSE)</f>
        <v>17.55</v>
      </c>
      <c r="C1788" s="47">
        <f>VLOOKUP($A1788,'Medical Examinations'!$A:$J,3,FALSE)</f>
        <v>5.93</v>
      </c>
      <c r="D1788" s="26" t="str">
        <f>VLOOKUP($A1788,'Medical Examinations'!$A:$J,4,FALSE)</f>
        <v>No</v>
      </c>
      <c r="E1788" s="26" t="str">
        <f>VLOOKUP($A1788,'Medical Examinations'!$A:$J,5,FALSE)</f>
        <v>No</v>
      </c>
      <c r="F1788" s="26" t="str">
        <f>VLOOKUP($A1788,'Medical Examinations'!$A:$J,6,FALSE)</f>
        <v>Yes</v>
      </c>
      <c r="G1788" s="26">
        <f>VLOOKUP($A1788,'Medical Examinations'!$A:$J,7,FALSE)</f>
        <v>1</v>
      </c>
      <c r="H1788" s="26" t="str">
        <f>VLOOKUP($A1788,'Medical Examinations'!$A:$J,8,FALSE)</f>
        <v>No</v>
      </c>
      <c r="I1788" s="26" t="str">
        <f>VLOOKUP($A1788,'Medical Examinations'!$A:$J,9,FALSE)</f>
        <v>Underweight</v>
      </c>
      <c r="J1788" s="26" t="str">
        <f>VLOOKUP($A1788,'Medical Examinations'!$A:$J,10,FALSE)</f>
        <v>Prediabetes</v>
      </c>
      <c r="K1788">
        <f>VLOOKUP($A1788,'Hospitalisation Details'!$A:$K,6,FALSE)</f>
        <v>4843.79</v>
      </c>
      <c r="L1788" t="str">
        <f>VLOOKUP($A1788,'Hospitalisation Details'!$A:$K,7,FALSE)</f>
        <v>tier - 2</v>
      </c>
      <c r="M1788" t="str">
        <f>VLOOKUP($A1788,'Hospitalisation Details'!$A:$K,8,FALSE)</f>
        <v>tier - 3</v>
      </c>
      <c r="N1788" t="str">
        <f>VLOOKUP($A1788,'Hospitalisation Details'!$A:$K,9,FALSE)</f>
        <v>R1013</v>
      </c>
      <c r="O1788">
        <f>VLOOKUP($A1788,'Hospitalisation Details'!$A:$K,10,FALSE)</f>
        <v>29202</v>
      </c>
      <c r="P1788">
        <f>VLOOKUP($A1788,'Hospitalisation Details'!$A:$K,11,FALSE)</f>
        <v>43</v>
      </c>
      <c r="Q1788" t="str">
        <f>VLOOKUP($A1788,'Customer Names'!$A:$E,4,FALSE)</f>
        <v xml:space="preserve"> Brandon S.</v>
      </c>
    </row>
    <row r="1789" spans="1:17" x14ac:dyDescent="0.25">
      <c r="A1789" s="23" t="s">
        <v>582</v>
      </c>
      <c r="B1789" s="48">
        <f>VLOOKUP($A1789,'Medical Examinations'!$A:$J,2,FALSE)</f>
        <v>29.41</v>
      </c>
      <c r="C1789" s="48">
        <f>VLOOKUP($A1789,'Medical Examinations'!$A:$J,3,FALSE)</f>
        <v>6.29</v>
      </c>
      <c r="D1789" s="23" t="str">
        <f>VLOOKUP($A1789,'Medical Examinations'!$A:$J,4,FALSE)</f>
        <v>yes</v>
      </c>
      <c r="E1789" s="23" t="str">
        <f>VLOOKUP($A1789,'Medical Examinations'!$A:$J,5,FALSE)</f>
        <v>No</v>
      </c>
      <c r="F1789" s="23" t="str">
        <f>VLOOKUP($A1789,'Medical Examinations'!$A:$J,6,FALSE)</f>
        <v>No</v>
      </c>
      <c r="G1789" s="23">
        <f>VLOOKUP($A1789,'Medical Examinations'!$A:$J,7,FALSE)</f>
        <v>1</v>
      </c>
      <c r="H1789" s="23" t="str">
        <f>VLOOKUP($A1789,'Medical Examinations'!$A:$J,8,FALSE)</f>
        <v>No</v>
      </c>
      <c r="I1789" s="23" t="str">
        <f>VLOOKUP($A1789,'Medical Examinations'!$A:$J,9,FALSE)</f>
        <v>Overweight</v>
      </c>
      <c r="J1789" s="23" t="str">
        <f>VLOOKUP($A1789,'Medical Examinations'!$A:$J,10,FALSE)</f>
        <v>Prediabetes</v>
      </c>
      <c r="K1789">
        <f>VLOOKUP($A1789,'Hospitalisation Details'!$A:$K,6,FALSE)</f>
        <v>4840.95</v>
      </c>
      <c r="L1789" t="str">
        <f>VLOOKUP($A1789,'Hospitalisation Details'!$A:$K,7,FALSE)</f>
        <v>tier - 2</v>
      </c>
      <c r="M1789" t="str">
        <f>VLOOKUP($A1789,'Hospitalisation Details'!$A:$K,8,FALSE)</f>
        <v>tier - 1</v>
      </c>
      <c r="N1789" t="str">
        <f>VLOOKUP($A1789,'Hospitalisation Details'!$A:$K,9,FALSE)</f>
        <v>R1021</v>
      </c>
      <c r="O1789">
        <f>VLOOKUP($A1789,'Hospitalisation Details'!$A:$K,10,FALSE)</f>
        <v>34971</v>
      </c>
      <c r="P1789">
        <f>VLOOKUP($A1789,'Hospitalisation Details'!$A:$K,11,FALSE)</f>
        <v>27</v>
      </c>
      <c r="Q1789" t="str">
        <f>VLOOKUP($A1789,'Customer Names'!$A:$E,4,FALSE)</f>
        <v xml:space="preserve"> Sean P</v>
      </c>
    </row>
    <row r="1790" spans="1:17" x14ac:dyDescent="0.25">
      <c r="A1790" s="26" t="s">
        <v>581</v>
      </c>
      <c r="B1790" s="47">
        <f>VLOOKUP($A1790,'Medical Examinations'!$A:$J,2,FALSE)</f>
        <v>17.91</v>
      </c>
      <c r="C1790" s="47">
        <f>VLOOKUP($A1790,'Medical Examinations'!$A:$J,3,FALSE)</f>
        <v>5.65</v>
      </c>
      <c r="D1790" s="26" t="str">
        <f>VLOOKUP($A1790,'Medical Examinations'!$A:$J,4,FALSE)</f>
        <v>No</v>
      </c>
      <c r="E1790" s="26" t="str">
        <f>VLOOKUP($A1790,'Medical Examinations'!$A:$J,5,FALSE)</f>
        <v>No</v>
      </c>
      <c r="F1790" s="26" t="str">
        <f>VLOOKUP($A1790,'Medical Examinations'!$A:$J,6,FALSE)</f>
        <v>No</v>
      </c>
      <c r="G1790" s="26">
        <f>VLOOKUP($A1790,'Medical Examinations'!$A:$J,7,FALSE)</f>
        <v>1</v>
      </c>
      <c r="H1790" s="26" t="str">
        <f>VLOOKUP($A1790,'Medical Examinations'!$A:$J,8,FALSE)</f>
        <v>No</v>
      </c>
      <c r="I1790" s="26" t="str">
        <f>VLOOKUP($A1790,'Medical Examinations'!$A:$J,9,FALSE)</f>
        <v>Underweight</v>
      </c>
      <c r="J1790" s="26" t="str">
        <f>VLOOKUP($A1790,'Medical Examinations'!$A:$J,10,FALSE)</f>
        <v>Normal</v>
      </c>
      <c r="K1790">
        <f>VLOOKUP($A1790,'Hospitalisation Details'!$A:$K,6,FALSE)</f>
        <v>4839.18</v>
      </c>
      <c r="L1790" t="str">
        <f>VLOOKUP($A1790,'Hospitalisation Details'!$A:$K,7,FALSE)</f>
        <v>tier - 2</v>
      </c>
      <c r="M1790" t="str">
        <f>VLOOKUP($A1790,'Hospitalisation Details'!$A:$K,8,FALSE)</f>
        <v>tier - 1</v>
      </c>
      <c r="N1790" t="str">
        <f>VLOOKUP($A1790,'Hospitalisation Details'!$A:$K,9,FALSE)</f>
        <v>R1012</v>
      </c>
      <c r="O1790">
        <f>VLOOKUP($A1790,'Hospitalisation Details'!$A:$K,10,FALSE)</f>
        <v>30970</v>
      </c>
      <c r="P1790">
        <f>VLOOKUP($A1790,'Hospitalisation Details'!$A:$K,11,FALSE)</f>
        <v>38</v>
      </c>
      <c r="Q1790" t="str">
        <f>VLOOKUP($A1790,'Customer Names'!$A:$E,4,FALSE)</f>
        <v xml:space="preserve"> Scott</v>
      </c>
    </row>
    <row r="1791" spans="1:17" x14ac:dyDescent="0.25">
      <c r="A1791" s="23" t="s">
        <v>580</v>
      </c>
      <c r="B1791" s="48">
        <f>VLOOKUP($A1791,'Medical Examinations'!$A:$J,2,FALSE)</f>
        <v>31.57</v>
      </c>
      <c r="C1791" s="48">
        <f>VLOOKUP($A1791,'Medical Examinations'!$A:$J,3,FALSE)</f>
        <v>6.15</v>
      </c>
      <c r="D1791" s="23" t="str">
        <f>VLOOKUP($A1791,'Medical Examinations'!$A:$J,4,FALSE)</f>
        <v>No</v>
      </c>
      <c r="E1791" s="23" t="str">
        <f>VLOOKUP($A1791,'Medical Examinations'!$A:$J,5,FALSE)</f>
        <v>No</v>
      </c>
      <c r="F1791" s="23" t="str">
        <f>VLOOKUP($A1791,'Medical Examinations'!$A:$J,6,FALSE)</f>
        <v>No</v>
      </c>
      <c r="G1791" s="23">
        <f>VLOOKUP($A1791,'Medical Examinations'!$A:$J,7,FALSE)</f>
        <v>1</v>
      </c>
      <c r="H1791" s="23" t="str">
        <f>VLOOKUP($A1791,'Medical Examinations'!$A:$J,8,FALSE)</f>
        <v>No</v>
      </c>
      <c r="I1791" s="23" t="str">
        <f>VLOOKUP($A1791,'Medical Examinations'!$A:$J,9,FALSE)</f>
        <v>Obesity</v>
      </c>
      <c r="J1791" s="23" t="str">
        <f>VLOOKUP($A1791,'Medical Examinations'!$A:$J,10,FALSE)</f>
        <v>Prediabetes</v>
      </c>
      <c r="K1791">
        <f>VLOOKUP($A1791,'Hospitalisation Details'!$A:$K,6,FALSE)</f>
        <v>4837.58</v>
      </c>
      <c r="L1791" t="str">
        <f>VLOOKUP($A1791,'Hospitalisation Details'!$A:$K,7,FALSE)</f>
        <v>tier - 3</v>
      </c>
      <c r="M1791" t="str">
        <f>VLOOKUP($A1791,'Hospitalisation Details'!$A:$K,8,FALSE)</f>
        <v>tier - 2</v>
      </c>
      <c r="N1791" t="str">
        <f>VLOOKUP($A1791,'Hospitalisation Details'!$A:$K,9,FALSE)</f>
        <v>R1013</v>
      </c>
      <c r="O1791">
        <f>VLOOKUP($A1791,'Hospitalisation Details'!$A:$K,10,FALSE)</f>
        <v>33857</v>
      </c>
      <c r="P1791">
        <f>VLOOKUP($A1791,'Hospitalisation Details'!$A:$K,11,FALSE)</f>
        <v>30</v>
      </c>
      <c r="Q1791" t="str">
        <f>VLOOKUP($A1791,'Customer Names'!$A:$E,4,FALSE)</f>
        <v xml:space="preserve"> Janez</v>
      </c>
    </row>
    <row r="1792" spans="1:17" x14ac:dyDescent="0.25">
      <c r="A1792" s="26" t="s">
        <v>579</v>
      </c>
      <c r="B1792" s="47">
        <f>VLOOKUP($A1792,'Medical Examinations'!$A:$J,2,FALSE)</f>
        <v>33.18</v>
      </c>
      <c r="C1792" s="47">
        <f>VLOOKUP($A1792,'Medical Examinations'!$A:$J,3,FALSE)</f>
        <v>5.22</v>
      </c>
      <c r="D1792" s="26" t="str">
        <f>VLOOKUP($A1792,'Medical Examinations'!$A:$J,4,FALSE)</f>
        <v>No</v>
      </c>
      <c r="E1792" s="26" t="str">
        <f>VLOOKUP($A1792,'Medical Examinations'!$A:$J,5,FALSE)</f>
        <v>yes</v>
      </c>
      <c r="F1792" s="26" t="str">
        <f>VLOOKUP($A1792,'Medical Examinations'!$A:$J,6,FALSE)</f>
        <v>No</v>
      </c>
      <c r="G1792" s="26">
        <f>VLOOKUP($A1792,'Medical Examinations'!$A:$J,7,FALSE)</f>
        <v>1</v>
      </c>
      <c r="H1792" s="26" t="str">
        <f>VLOOKUP($A1792,'Medical Examinations'!$A:$J,8,FALSE)</f>
        <v>No</v>
      </c>
      <c r="I1792" s="26" t="str">
        <f>VLOOKUP($A1792,'Medical Examinations'!$A:$J,9,FALSE)</f>
        <v>Obesity</v>
      </c>
      <c r="J1792" s="26" t="str">
        <f>VLOOKUP($A1792,'Medical Examinations'!$A:$J,10,FALSE)</f>
        <v>Normal</v>
      </c>
      <c r="K1792">
        <f>VLOOKUP($A1792,'Hospitalisation Details'!$A:$K,6,FALSE)</f>
        <v>4835.43</v>
      </c>
      <c r="L1792" t="str">
        <f>VLOOKUP($A1792,'Hospitalisation Details'!$A:$K,7,FALSE)</f>
        <v>tier - 2</v>
      </c>
      <c r="M1792" t="str">
        <f>VLOOKUP($A1792,'Hospitalisation Details'!$A:$K,8,FALSE)</f>
        <v>tier - 2</v>
      </c>
      <c r="N1792" t="str">
        <f>VLOOKUP($A1792,'Hospitalisation Details'!$A:$K,9,FALSE)</f>
        <v>R1021</v>
      </c>
      <c r="O1792">
        <f>VLOOKUP($A1792,'Hospitalisation Details'!$A:$K,10,FALSE)</f>
        <v>36871</v>
      </c>
      <c r="P1792">
        <f>VLOOKUP($A1792,'Hospitalisation Details'!$A:$K,11,FALSE)</f>
        <v>22</v>
      </c>
      <c r="Q1792" t="str">
        <f>VLOOKUP($A1792,'Customer Names'!$A:$E,4,FALSE)</f>
        <v xml:space="preserve"> John I. Jr.</v>
      </c>
    </row>
    <row r="1793" spans="1:17" x14ac:dyDescent="0.25">
      <c r="A1793" s="23" t="s">
        <v>578</v>
      </c>
      <c r="B1793" s="48">
        <f>VLOOKUP($A1793,'Medical Examinations'!$A:$J,2,FALSE)</f>
        <v>37</v>
      </c>
      <c r="C1793" s="48">
        <f>VLOOKUP($A1793,'Medical Examinations'!$A:$J,3,FALSE)</f>
        <v>11.66</v>
      </c>
      <c r="D1793" s="23" t="str">
        <f>VLOOKUP($A1793,'Medical Examinations'!$A:$J,4,FALSE)</f>
        <v>No</v>
      </c>
      <c r="E1793" s="23" t="str">
        <f>VLOOKUP($A1793,'Medical Examinations'!$A:$J,5,FALSE)</f>
        <v>No</v>
      </c>
      <c r="F1793" s="23" t="str">
        <f>VLOOKUP($A1793,'Medical Examinations'!$A:$J,6,FALSE)</f>
        <v>No</v>
      </c>
      <c r="G1793" s="23">
        <f>VLOOKUP($A1793,'Medical Examinations'!$A:$J,7,FALSE)</f>
        <v>0</v>
      </c>
      <c r="H1793" s="23" t="str">
        <f>VLOOKUP($A1793,'Medical Examinations'!$A:$J,8,FALSE)</f>
        <v>No</v>
      </c>
      <c r="I1793" s="23" t="str">
        <f>VLOOKUP($A1793,'Medical Examinations'!$A:$J,9,FALSE)</f>
        <v>Obesity</v>
      </c>
      <c r="J1793" s="23" t="str">
        <f>VLOOKUP($A1793,'Medical Examinations'!$A:$J,10,FALSE)</f>
        <v>Diabetes</v>
      </c>
      <c r="K1793">
        <f>VLOOKUP($A1793,'Hospitalisation Details'!$A:$K,6,FALSE)</f>
        <v>4830.63</v>
      </c>
      <c r="L1793" t="str">
        <f>VLOOKUP($A1793,'Hospitalisation Details'!$A:$K,7,FALSE)</f>
        <v>tier - 2</v>
      </c>
      <c r="M1793" t="str">
        <f>VLOOKUP($A1793,'Hospitalisation Details'!$A:$K,8,FALSE)</f>
        <v>tier - 1</v>
      </c>
      <c r="N1793" t="str">
        <f>VLOOKUP($A1793,'Hospitalisation Details'!$A:$K,9,FALSE)</f>
        <v>R1011</v>
      </c>
      <c r="O1793">
        <f>VLOOKUP($A1793,'Hospitalisation Details'!$A:$K,10,FALSE)</f>
        <v>37434</v>
      </c>
      <c r="P1793">
        <f>VLOOKUP($A1793,'Hospitalisation Details'!$A:$K,11,FALSE)</f>
        <v>20</v>
      </c>
      <c r="Q1793" t="str">
        <f>VLOOKUP($A1793,'Customer Names'!$A:$E,4,FALSE)</f>
        <v xml:space="preserve"> Heather</v>
      </c>
    </row>
    <row r="1794" spans="1:17" x14ac:dyDescent="0.25">
      <c r="A1794" s="26" t="s">
        <v>577</v>
      </c>
      <c r="B1794" s="47">
        <f>VLOOKUP($A1794,'Medical Examinations'!$A:$J,2,FALSE)</f>
        <v>18.905000000000001</v>
      </c>
      <c r="C1794" s="47">
        <f>VLOOKUP($A1794,'Medical Examinations'!$A:$J,3,FALSE)</f>
        <v>4.91</v>
      </c>
      <c r="D1794" s="26" t="str">
        <f>VLOOKUP($A1794,'Medical Examinations'!$A:$J,4,FALSE)</f>
        <v>yes</v>
      </c>
      <c r="E1794" s="26" t="str">
        <f>VLOOKUP($A1794,'Medical Examinations'!$A:$J,5,FALSE)</f>
        <v>No</v>
      </c>
      <c r="F1794" s="26" t="str">
        <f>VLOOKUP($A1794,'Medical Examinations'!$A:$J,6,FALSE)</f>
        <v>No</v>
      </c>
      <c r="G1794" s="26">
        <f>VLOOKUP($A1794,'Medical Examinations'!$A:$J,7,FALSE)</f>
        <v>1</v>
      </c>
      <c r="H1794" s="26" t="str">
        <f>VLOOKUP($A1794,'Medical Examinations'!$A:$J,8,FALSE)</f>
        <v>No</v>
      </c>
      <c r="I1794" s="26" t="str">
        <f>VLOOKUP($A1794,'Medical Examinations'!$A:$J,9,FALSE)</f>
        <v>Normal Weight</v>
      </c>
      <c r="J1794" s="26" t="str">
        <f>VLOOKUP($A1794,'Medical Examinations'!$A:$J,10,FALSE)</f>
        <v>Normal</v>
      </c>
      <c r="K1794">
        <f>VLOOKUP($A1794,'Hospitalisation Details'!$A:$K,6,FALSE)</f>
        <v>4827.8999999999996</v>
      </c>
      <c r="L1794" t="str">
        <f>VLOOKUP($A1794,'Hospitalisation Details'!$A:$K,7,FALSE)</f>
        <v>tier - 1</v>
      </c>
      <c r="M1794" t="str">
        <f>VLOOKUP($A1794,'Hospitalisation Details'!$A:$K,8,FALSE)</f>
        <v>tier - 2</v>
      </c>
      <c r="N1794" t="str">
        <f>VLOOKUP($A1794,'Hospitalisation Details'!$A:$K,9,FALSE)</f>
        <v>Unknown</v>
      </c>
      <c r="O1794">
        <f>VLOOKUP($A1794,'Hospitalisation Details'!$A:$K,10,FALSE)</f>
        <v>35034</v>
      </c>
      <c r="P1794">
        <f>VLOOKUP($A1794,'Hospitalisation Details'!$A:$K,11,FALSE)</f>
        <v>27</v>
      </c>
      <c r="Q1794" t="str">
        <f>VLOOKUP($A1794,'Customer Names'!$A:$E,4,FALSE)</f>
        <v xml:space="preserve"> Michael</v>
      </c>
    </row>
    <row r="1795" spans="1:17" x14ac:dyDescent="0.25">
      <c r="A1795" s="23" t="s">
        <v>576</v>
      </c>
      <c r="B1795" s="48">
        <f>VLOOKUP($A1795,'Medical Examinations'!$A:$J,2,FALSE)</f>
        <v>20.03</v>
      </c>
      <c r="C1795" s="48">
        <f>VLOOKUP($A1795,'Medical Examinations'!$A:$J,3,FALSE)</f>
        <v>9.25</v>
      </c>
      <c r="D1795" s="23" t="str">
        <f>VLOOKUP($A1795,'Medical Examinations'!$A:$J,4,FALSE)</f>
        <v>yes</v>
      </c>
      <c r="E1795" s="23" t="str">
        <f>VLOOKUP($A1795,'Medical Examinations'!$A:$J,5,FALSE)</f>
        <v>No</v>
      </c>
      <c r="F1795" s="23" t="str">
        <f>VLOOKUP($A1795,'Medical Examinations'!$A:$J,6,FALSE)</f>
        <v>No</v>
      </c>
      <c r="G1795" s="23">
        <f>VLOOKUP($A1795,'Medical Examinations'!$A:$J,7,FALSE)</f>
        <v>0</v>
      </c>
      <c r="H1795" s="23" t="str">
        <f>VLOOKUP($A1795,'Medical Examinations'!$A:$J,8,FALSE)</f>
        <v>No</v>
      </c>
      <c r="I1795" s="23" t="str">
        <f>VLOOKUP($A1795,'Medical Examinations'!$A:$J,9,FALSE)</f>
        <v>Normal Weight</v>
      </c>
      <c r="J1795" s="23" t="str">
        <f>VLOOKUP($A1795,'Medical Examinations'!$A:$J,10,FALSE)</f>
        <v>Diabetes</v>
      </c>
      <c r="K1795">
        <f>VLOOKUP($A1795,'Hospitalisation Details'!$A:$K,6,FALSE)</f>
        <v>4827.1000000000004</v>
      </c>
      <c r="L1795" t="str">
        <f>VLOOKUP($A1795,'Hospitalisation Details'!$A:$K,7,FALSE)</f>
        <v>tier - 2</v>
      </c>
      <c r="M1795" t="str">
        <f>VLOOKUP($A1795,'Hospitalisation Details'!$A:$K,8,FALSE)</f>
        <v>tier - 1</v>
      </c>
      <c r="N1795" t="str">
        <f>VLOOKUP($A1795,'Hospitalisation Details'!$A:$K,9,FALSE)</f>
        <v>R1013</v>
      </c>
      <c r="O1795">
        <f>VLOOKUP($A1795,'Hospitalisation Details'!$A:$K,10,FALSE)</f>
        <v>29770</v>
      </c>
      <c r="P1795">
        <f>VLOOKUP($A1795,'Hospitalisation Details'!$A:$K,11,FALSE)</f>
        <v>41</v>
      </c>
      <c r="Q1795" t="str">
        <f>VLOOKUP($A1795,'Customer Names'!$A:$E,4,FALSE)</f>
        <v xml:space="preserve"> Kathleen</v>
      </c>
    </row>
    <row r="1796" spans="1:17" x14ac:dyDescent="0.25">
      <c r="A1796" s="26" t="s">
        <v>575</v>
      </c>
      <c r="B1796" s="47">
        <f>VLOOKUP($A1796,'Medical Examinations'!$A:$J,2,FALSE)</f>
        <v>16.7</v>
      </c>
      <c r="C1796" s="47">
        <f>VLOOKUP($A1796,'Medical Examinations'!$A:$J,3,FALSE)</f>
        <v>11.48</v>
      </c>
      <c r="D1796" s="26" t="str">
        <f>VLOOKUP($A1796,'Medical Examinations'!$A:$J,4,FALSE)</f>
        <v>No</v>
      </c>
      <c r="E1796" s="26" t="str">
        <f>VLOOKUP($A1796,'Medical Examinations'!$A:$J,5,FALSE)</f>
        <v>No</v>
      </c>
      <c r="F1796" s="26" t="str">
        <f>VLOOKUP($A1796,'Medical Examinations'!$A:$J,6,FALSE)</f>
        <v>No</v>
      </c>
      <c r="G1796" s="26">
        <f>VLOOKUP($A1796,'Medical Examinations'!$A:$J,7,FALSE)</f>
        <v>0</v>
      </c>
      <c r="H1796" s="26" t="str">
        <f>VLOOKUP($A1796,'Medical Examinations'!$A:$J,8,FALSE)</f>
        <v>No</v>
      </c>
      <c r="I1796" s="26" t="str">
        <f>VLOOKUP($A1796,'Medical Examinations'!$A:$J,9,FALSE)</f>
        <v>Underweight</v>
      </c>
      <c r="J1796" s="26" t="str">
        <f>VLOOKUP($A1796,'Medical Examinations'!$A:$J,10,FALSE)</f>
        <v>Diabetes</v>
      </c>
      <c r="K1796">
        <f>VLOOKUP($A1796,'Hospitalisation Details'!$A:$K,6,FALSE)</f>
        <v>4812.34</v>
      </c>
      <c r="L1796" t="str">
        <f>VLOOKUP($A1796,'Hospitalisation Details'!$A:$K,7,FALSE)</f>
        <v>tier - 2</v>
      </c>
      <c r="M1796" t="str">
        <f>VLOOKUP($A1796,'Hospitalisation Details'!$A:$K,8,FALSE)</f>
        <v>tier - 3</v>
      </c>
      <c r="N1796" t="str">
        <f>VLOOKUP($A1796,'Hospitalisation Details'!$A:$K,9,FALSE)</f>
        <v>R1013</v>
      </c>
      <c r="O1796">
        <f>VLOOKUP($A1796,'Hospitalisation Details'!$A:$K,10,FALSE)</f>
        <v>28766</v>
      </c>
      <c r="P1796">
        <f>VLOOKUP($A1796,'Hospitalisation Details'!$A:$K,11,FALSE)</f>
        <v>44</v>
      </c>
      <c r="Q1796" t="str">
        <f>VLOOKUP($A1796,'Customer Names'!$A:$E,4,FALSE)</f>
        <v xml:space="preserve"> Ryan M</v>
      </c>
    </row>
    <row r="1797" spans="1:17" x14ac:dyDescent="0.25">
      <c r="A1797" s="23" t="s">
        <v>574</v>
      </c>
      <c r="B1797" s="48">
        <f>VLOOKUP($A1797,'Medical Examinations'!$A:$J,2,FALSE)</f>
        <v>39.82</v>
      </c>
      <c r="C1797" s="48">
        <f>VLOOKUP($A1797,'Medical Examinations'!$A:$J,3,FALSE)</f>
        <v>6.06</v>
      </c>
      <c r="D1797" s="23" t="str">
        <f>VLOOKUP($A1797,'Medical Examinations'!$A:$J,4,FALSE)</f>
        <v>No</v>
      </c>
      <c r="E1797" s="23" t="str">
        <f>VLOOKUP($A1797,'Medical Examinations'!$A:$J,5,FALSE)</f>
        <v>No</v>
      </c>
      <c r="F1797" s="23" t="str">
        <f>VLOOKUP($A1797,'Medical Examinations'!$A:$J,6,FALSE)</f>
        <v>No</v>
      </c>
      <c r="G1797" s="23">
        <f>VLOOKUP($A1797,'Medical Examinations'!$A:$J,7,FALSE)</f>
        <v>0</v>
      </c>
      <c r="H1797" s="23" t="str">
        <f>VLOOKUP($A1797,'Medical Examinations'!$A:$J,8,FALSE)</f>
        <v>No</v>
      </c>
      <c r="I1797" s="23" t="str">
        <f>VLOOKUP($A1797,'Medical Examinations'!$A:$J,9,FALSE)</f>
        <v>Obesity</v>
      </c>
      <c r="J1797" s="23" t="str">
        <f>VLOOKUP($A1797,'Medical Examinations'!$A:$J,10,FALSE)</f>
        <v>Prediabetes</v>
      </c>
      <c r="K1797">
        <f>VLOOKUP($A1797,'Hospitalisation Details'!$A:$K,6,FALSE)</f>
        <v>4795.66</v>
      </c>
      <c r="L1797" t="str">
        <f>VLOOKUP($A1797,'Hospitalisation Details'!$A:$K,7,FALSE)</f>
        <v>tier - 2</v>
      </c>
      <c r="M1797" t="str">
        <f>VLOOKUP($A1797,'Hospitalisation Details'!$A:$K,8,FALSE)</f>
        <v>tier - 1</v>
      </c>
      <c r="N1797" t="str">
        <f>VLOOKUP($A1797,'Hospitalisation Details'!$A:$K,9,FALSE)</f>
        <v>R1013</v>
      </c>
      <c r="O1797">
        <f>VLOOKUP($A1797,'Hospitalisation Details'!$A:$K,10,FALSE)</f>
        <v>32858</v>
      </c>
      <c r="P1797">
        <f>VLOOKUP($A1797,'Hospitalisation Details'!$A:$K,11,FALSE)</f>
        <v>33</v>
      </c>
      <c r="Q1797" t="str">
        <f>VLOOKUP($A1797,'Customer Names'!$A:$E,4,FALSE)</f>
        <v xml:space="preserve"> Sara</v>
      </c>
    </row>
    <row r="1798" spans="1:17" x14ac:dyDescent="0.25">
      <c r="A1798" s="26" t="s">
        <v>573</v>
      </c>
      <c r="B1798" s="47">
        <f>VLOOKUP($A1798,'Medical Examinations'!$A:$J,2,FALSE)</f>
        <v>22.04</v>
      </c>
      <c r="C1798" s="47">
        <f>VLOOKUP($A1798,'Medical Examinations'!$A:$J,3,FALSE)</f>
        <v>5.86</v>
      </c>
      <c r="D1798" s="26" t="str">
        <f>VLOOKUP($A1798,'Medical Examinations'!$A:$J,4,FALSE)</f>
        <v>No</v>
      </c>
      <c r="E1798" s="26" t="str">
        <f>VLOOKUP($A1798,'Medical Examinations'!$A:$J,5,FALSE)</f>
        <v>No</v>
      </c>
      <c r="F1798" s="26" t="str">
        <f>VLOOKUP($A1798,'Medical Examinations'!$A:$J,6,FALSE)</f>
        <v>No</v>
      </c>
      <c r="G1798" s="26">
        <f>VLOOKUP($A1798,'Medical Examinations'!$A:$J,7,FALSE)</f>
        <v>1</v>
      </c>
      <c r="H1798" s="26" t="str">
        <f>VLOOKUP($A1798,'Medical Examinations'!$A:$J,8,FALSE)</f>
        <v>No</v>
      </c>
      <c r="I1798" s="26" t="str">
        <f>VLOOKUP($A1798,'Medical Examinations'!$A:$J,9,FALSE)</f>
        <v>Normal Weight</v>
      </c>
      <c r="J1798" s="26" t="str">
        <f>VLOOKUP($A1798,'Medical Examinations'!$A:$J,10,FALSE)</f>
        <v>Prediabetes</v>
      </c>
      <c r="K1798">
        <f>VLOOKUP($A1798,'Hospitalisation Details'!$A:$K,6,FALSE)</f>
        <v>4787.42</v>
      </c>
      <c r="L1798" t="str">
        <f>VLOOKUP($A1798,'Hospitalisation Details'!$A:$K,7,FALSE)</f>
        <v>tier - 2</v>
      </c>
      <c r="M1798" t="str">
        <f>VLOOKUP($A1798,'Hospitalisation Details'!$A:$K,8,FALSE)</f>
        <v>tier - 3</v>
      </c>
      <c r="N1798" t="str">
        <f>VLOOKUP($A1798,'Hospitalisation Details'!$A:$K,9,FALSE)</f>
        <v>R1013</v>
      </c>
      <c r="O1798">
        <f>VLOOKUP($A1798,'Hospitalisation Details'!$A:$K,10,FALSE)</f>
        <v>31950</v>
      </c>
      <c r="P1798">
        <f>VLOOKUP($A1798,'Hospitalisation Details'!$A:$K,11,FALSE)</f>
        <v>35</v>
      </c>
      <c r="Q1798" t="str">
        <f>VLOOKUP($A1798,'Customer Names'!$A:$E,4,FALSE)</f>
        <v xml:space="preserve"> Deniz</v>
      </c>
    </row>
    <row r="1799" spans="1:17" x14ac:dyDescent="0.25">
      <c r="A1799" s="23" t="s">
        <v>572</v>
      </c>
      <c r="B1799" s="48">
        <f>VLOOKUP($A1799,'Medical Examinations'!$A:$J,2,FALSE)</f>
        <v>28.27</v>
      </c>
      <c r="C1799" s="48">
        <f>VLOOKUP($A1799,'Medical Examinations'!$A:$J,3,FALSE)</f>
        <v>5.33</v>
      </c>
      <c r="D1799" s="23" t="str">
        <f>VLOOKUP($A1799,'Medical Examinations'!$A:$J,4,FALSE)</f>
        <v>No</v>
      </c>
      <c r="E1799" s="23" t="str">
        <f>VLOOKUP($A1799,'Medical Examinations'!$A:$J,5,FALSE)</f>
        <v>No</v>
      </c>
      <c r="F1799" s="23" t="str">
        <f>VLOOKUP($A1799,'Medical Examinations'!$A:$J,6,FALSE)</f>
        <v>No</v>
      </c>
      <c r="G1799" s="23">
        <f>VLOOKUP($A1799,'Medical Examinations'!$A:$J,7,FALSE)</f>
        <v>0</v>
      </c>
      <c r="H1799" s="23" t="str">
        <f>VLOOKUP($A1799,'Medical Examinations'!$A:$J,8,FALSE)</f>
        <v>No</v>
      </c>
      <c r="I1799" s="23" t="str">
        <f>VLOOKUP($A1799,'Medical Examinations'!$A:$J,9,FALSE)</f>
        <v>Overweight</v>
      </c>
      <c r="J1799" s="23" t="str">
        <f>VLOOKUP($A1799,'Medical Examinations'!$A:$J,10,FALSE)</f>
        <v>Normal</v>
      </c>
      <c r="K1799">
        <f>VLOOKUP($A1799,'Hospitalisation Details'!$A:$K,6,FALSE)</f>
        <v>4779.6000000000004</v>
      </c>
      <c r="L1799" t="str">
        <f>VLOOKUP($A1799,'Hospitalisation Details'!$A:$K,7,FALSE)</f>
        <v>tier - 2</v>
      </c>
      <c r="M1799" t="str">
        <f>VLOOKUP($A1799,'Hospitalisation Details'!$A:$K,8,FALSE)</f>
        <v>tier - 3</v>
      </c>
      <c r="N1799" t="str">
        <f>VLOOKUP($A1799,'Hospitalisation Details'!$A:$K,9,FALSE)</f>
        <v>R1013</v>
      </c>
      <c r="O1799">
        <f>VLOOKUP($A1799,'Hospitalisation Details'!$A:$K,10,FALSE)</f>
        <v>32851</v>
      </c>
      <c r="P1799">
        <f>VLOOKUP($A1799,'Hospitalisation Details'!$A:$K,11,FALSE)</f>
        <v>33</v>
      </c>
      <c r="Q1799" t="str">
        <f>VLOOKUP($A1799,'Customer Names'!$A:$E,4,FALSE)</f>
        <v xml:space="preserve"> Shannon L.</v>
      </c>
    </row>
    <row r="1800" spans="1:17" x14ac:dyDescent="0.25">
      <c r="A1800" s="26" t="s">
        <v>571</v>
      </c>
      <c r="B1800" s="47">
        <f>VLOOKUP($A1800,'Medical Examinations'!$A:$J,2,FALSE)</f>
        <v>18.5</v>
      </c>
      <c r="C1800" s="47">
        <f>VLOOKUP($A1800,'Medical Examinations'!$A:$J,3,FALSE)</f>
        <v>5.33</v>
      </c>
      <c r="D1800" s="26" t="str">
        <f>VLOOKUP($A1800,'Medical Examinations'!$A:$J,4,FALSE)</f>
        <v>No</v>
      </c>
      <c r="E1800" s="26" t="str">
        <f>VLOOKUP($A1800,'Medical Examinations'!$A:$J,5,FALSE)</f>
        <v>No</v>
      </c>
      <c r="F1800" s="26" t="str">
        <f>VLOOKUP($A1800,'Medical Examinations'!$A:$J,6,FALSE)</f>
        <v>No</v>
      </c>
      <c r="G1800" s="26">
        <f>VLOOKUP($A1800,'Medical Examinations'!$A:$J,7,FALSE)</f>
        <v>0</v>
      </c>
      <c r="H1800" s="26" t="str">
        <f>VLOOKUP($A1800,'Medical Examinations'!$A:$J,8,FALSE)</f>
        <v>No</v>
      </c>
      <c r="I1800" s="26" t="str">
        <f>VLOOKUP($A1800,'Medical Examinations'!$A:$J,9,FALSE)</f>
        <v>Normal Weight</v>
      </c>
      <c r="J1800" s="26" t="str">
        <f>VLOOKUP($A1800,'Medical Examinations'!$A:$J,10,FALSE)</f>
        <v>Normal</v>
      </c>
      <c r="K1800">
        <f>VLOOKUP($A1800,'Hospitalisation Details'!$A:$K,6,FALSE)</f>
        <v>4766.0200000000004</v>
      </c>
      <c r="L1800" t="str">
        <f>VLOOKUP($A1800,'Hospitalisation Details'!$A:$K,7,FALSE)</f>
        <v>tier - 2</v>
      </c>
      <c r="M1800" t="str">
        <f>VLOOKUP($A1800,'Hospitalisation Details'!$A:$K,8,FALSE)</f>
        <v>tier - 3</v>
      </c>
      <c r="N1800" t="str">
        <f>VLOOKUP($A1800,'Hospitalisation Details'!$A:$K,9,FALSE)</f>
        <v>R1011</v>
      </c>
      <c r="O1800">
        <f>VLOOKUP($A1800,'Hospitalisation Details'!$A:$K,10,FALSE)</f>
        <v>32721</v>
      </c>
      <c r="P1800">
        <f>VLOOKUP($A1800,'Hospitalisation Details'!$A:$K,11,FALSE)</f>
        <v>33</v>
      </c>
      <c r="Q1800" t="str">
        <f>VLOOKUP($A1800,'Customer Names'!$A:$E,4,FALSE)</f>
        <v xml:space="preserve"> Kaitlin M.</v>
      </c>
    </row>
    <row r="1801" spans="1:17" x14ac:dyDescent="0.25">
      <c r="A1801" s="23" t="s">
        <v>570</v>
      </c>
      <c r="B1801" s="48">
        <f>VLOOKUP($A1801,'Medical Examinations'!$A:$J,2,FALSE)</f>
        <v>38.6</v>
      </c>
      <c r="C1801" s="48">
        <f>VLOOKUP($A1801,'Medical Examinations'!$A:$J,3,FALSE)</f>
        <v>6.02</v>
      </c>
      <c r="D1801" s="23" t="str">
        <f>VLOOKUP($A1801,'Medical Examinations'!$A:$J,4,FALSE)</f>
        <v>No</v>
      </c>
      <c r="E1801" s="23" t="str">
        <f>VLOOKUP($A1801,'Medical Examinations'!$A:$J,5,FALSE)</f>
        <v>No</v>
      </c>
      <c r="F1801" s="23" t="str">
        <f>VLOOKUP($A1801,'Medical Examinations'!$A:$J,6,FALSE)</f>
        <v>No</v>
      </c>
      <c r="G1801" s="23">
        <f>VLOOKUP($A1801,'Medical Examinations'!$A:$J,7,FALSE)</f>
        <v>1</v>
      </c>
      <c r="H1801" s="23" t="str">
        <f>VLOOKUP($A1801,'Medical Examinations'!$A:$J,8,FALSE)</f>
        <v>No</v>
      </c>
      <c r="I1801" s="23" t="str">
        <f>VLOOKUP($A1801,'Medical Examinations'!$A:$J,9,FALSE)</f>
        <v>Obesity</v>
      </c>
      <c r="J1801" s="23" t="str">
        <f>VLOOKUP($A1801,'Medical Examinations'!$A:$J,10,FALSE)</f>
        <v>Prediabetes</v>
      </c>
      <c r="K1801">
        <f>VLOOKUP($A1801,'Hospitalisation Details'!$A:$K,6,FALSE)</f>
        <v>4762.33</v>
      </c>
      <c r="L1801" t="str">
        <f>VLOOKUP($A1801,'Hospitalisation Details'!$A:$K,7,FALSE)</f>
        <v>tier - 3</v>
      </c>
      <c r="M1801" t="str">
        <f>VLOOKUP($A1801,'Hospitalisation Details'!$A:$K,8,FALSE)</f>
        <v>tier - 3</v>
      </c>
      <c r="N1801" t="str">
        <f>VLOOKUP($A1801,'Hospitalisation Details'!$A:$K,9,FALSE)</f>
        <v>R1011</v>
      </c>
      <c r="O1801">
        <f>VLOOKUP($A1801,'Hospitalisation Details'!$A:$K,10,FALSE)</f>
        <v>32047</v>
      </c>
      <c r="P1801">
        <f>VLOOKUP($A1801,'Hospitalisation Details'!$A:$K,11,FALSE)</f>
        <v>35</v>
      </c>
      <c r="Q1801" t="str">
        <f>VLOOKUP($A1801,'Customer Names'!$A:$E,4,FALSE)</f>
        <v xml:space="preserve"> Alfredo</v>
      </c>
    </row>
    <row r="1802" spans="1:17" x14ac:dyDescent="0.25">
      <c r="A1802" s="26" t="s">
        <v>569</v>
      </c>
      <c r="B1802" s="47">
        <f>VLOOKUP($A1802,'Medical Examinations'!$A:$J,2,FALSE)</f>
        <v>43.12</v>
      </c>
      <c r="C1802" s="47">
        <f>VLOOKUP($A1802,'Medical Examinations'!$A:$J,3,FALSE)</f>
        <v>6.25</v>
      </c>
      <c r="D1802" s="26" t="str">
        <f>VLOOKUP($A1802,'Medical Examinations'!$A:$J,4,FALSE)</f>
        <v>No</v>
      </c>
      <c r="E1802" s="26" t="str">
        <f>VLOOKUP($A1802,'Medical Examinations'!$A:$J,5,FALSE)</f>
        <v>No</v>
      </c>
      <c r="F1802" s="26" t="str">
        <f>VLOOKUP($A1802,'Medical Examinations'!$A:$J,6,FALSE)</f>
        <v>No</v>
      </c>
      <c r="G1802" s="26">
        <f>VLOOKUP($A1802,'Medical Examinations'!$A:$J,7,FALSE)</f>
        <v>1</v>
      </c>
      <c r="H1802" s="26" t="str">
        <f>VLOOKUP($A1802,'Medical Examinations'!$A:$J,8,FALSE)</f>
        <v>No</v>
      </c>
      <c r="I1802" s="26" t="str">
        <f>VLOOKUP($A1802,'Medical Examinations'!$A:$J,9,FALSE)</f>
        <v>Obesity</v>
      </c>
      <c r="J1802" s="26" t="str">
        <f>VLOOKUP($A1802,'Medical Examinations'!$A:$J,10,FALSE)</f>
        <v>Prediabetes</v>
      </c>
      <c r="K1802">
        <f>VLOOKUP($A1802,'Hospitalisation Details'!$A:$K,6,FALSE)</f>
        <v>4753.6400000000003</v>
      </c>
      <c r="L1802" t="str">
        <f>VLOOKUP($A1802,'Hospitalisation Details'!$A:$K,7,FALSE)</f>
        <v>tier - 2</v>
      </c>
      <c r="M1802" t="str">
        <f>VLOOKUP($A1802,'Hospitalisation Details'!$A:$K,8,FALSE)</f>
        <v>tier - 3</v>
      </c>
      <c r="N1802" t="str">
        <f>VLOOKUP($A1802,'Hospitalisation Details'!$A:$K,9,FALSE)</f>
        <v>R1013</v>
      </c>
      <c r="O1802">
        <f>VLOOKUP($A1802,'Hospitalisation Details'!$A:$K,10,FALSE)</f>
        <v>33832</v>
      </c>
      <c r="P1802">
        <f>VLOOKUP($A1802,'Hospitalisation Details'!$A:$K,11,FALSE)</f>
        <v>30</v>
      </c>
      <c r="Q1802" t="str">
        <f>VLOOKUP($A1802,'Customer Names'!$A:$E,4,FALSE)</f>
        <v xml:space="preserve"> Kristen</v>
      </c>
    </row>
    <row r="1803" spans="1:17" x14ac:dyDescent="0.25">
      <c r="A1803" s="23" t="s">
        <v>568</v>
      </c>
      <c r="B1803" s="48">
        <f>VLOOKUP($A1803,'Medical Examinations'!$A:$J,2,FALSE)</f>
        <v>30.5</v>
      </c>
      <c r="C1803" s="48">
        <f>VLOOKUP($A1803,'Medical Examinations'!$A:$J,3,FALSE)</f>
        <v>4.8099999999999996</v>
      </c>
      <c r="D1803" s="23" t="str">
        <f>VLOOKUP($A1803,'Medical Examinations'!$A:$J,4,FALSE)</f>
        <v>No</v>
      </c>
      <c r="E1803" s="23" t="str">
        <f>VLOOKUP($A1803,'Medical Examinations'!$A:$J,5,FALSE)</f>
        <v>No</v>
      </c>
      <c r="F1803" s="23" t="str">
        <f>VLOOKUP($A1803,'Medical Examinations'!$A:$J,6,FALSE)</f>
        <v>No</v>
      </c>
      <c r="G1803" s="23">
        <f>VLOOKUP($A1803,'Medical Examinations'!$A:$J,7,FALSE)</f>
        <v>1</v>
      </c>
      <c r="H1803" s="23" t="str">
        <f>VLOOKUP($A1803,'Medical Examinations'!$A:$J,8,FALSE)</f>
        <v>No</v>
      </c>
      <c r="I1803" s="23" t="str">
        <f>VLOOKUP($A1803,'Medical Examinations'!$A:$J,9,FALSE)</f>
        <v>Obesity</v>
      </c>
      <c r="J1803" s="23" t="str">
        <f>VLOOKUP($A1803,'Medical Examinations'!$A:$J,10,FALSE)</f>
        <v>Normal</v>
      </c>
      <c r="K1803">
        <f>VLOOKUP($A1803,'Hospitalisation Details'!$A:$K,6,FALSE)</f>
        <v>4751.07</v>
      </c>
      <c r="L1803" t="str">
        <f>VLOOKUP($A1803,'Hospitalisation Details'!$A:$K,7,FALSE)</f>
        <v>tier - 3</v>
      </c>
      <c r="M1803" t="str">
        <f>VLOOKUP($A1803,'Hospitalisation Details'!$A:$K,8,FALSE)</f>
        <v>tier - 1</v>
      </c>
      <c r="N1803" t="str">
        <f>VLOOKUP($A1803,'Hospitalisation Details'!$A:$K,9,FALSE)</f>
        <v>R1011</v>
      </c>
      <c r="O1803">
        <f>VLOOKUP($A1803,'Hospitalisation Details'!$A:$K,10,FALSE)</f>
        <v>32103</v>
      </c>
      <c r="P1803">
        <f>VLOOKUP($A1803,'Hospitalisation Details'!$A:$K,11,FALSE)</f>
        <v>35</v>
      </c>
      <c r="Q1803" t="str">
        <f>VLOOKUP($A1803,'Customer Names'!$A:$E,4,FALSE)</f>
        <v xml:space="preserve"> Daniel</v>
      </c>
    </row>
    <row r="1804" spans="1:17" x14ac:dyDescent="0.25">
      <c r="A1804" s="26" t="s">
        <v>567</v>
      </c>
      <c r="B1804" s="47">
        <f>VLOOKUP($A1804,'Medical Examinations'!$A:$J,2,FALSE)</f>
        <v>27.61</v>
      </c>
      <c r="C1804" s="47">
        <f>VLOOKUP($A1804,'Medical Examinations'!$A:$J,3,FALSE)</f>
        <v>4.5999999999999996</v>
      </c>
      <c r="D1804" s="26" t="str">
        <f>VLOOKUP($A1804,'Medical Examinations'!$A:$J,4,FALSE)</f>
        <v>No</v>
      </c>
      <c r="E1804" s="26" t="str">
        <f>VLOOKUP($A1804,'Medical Examinations'!$A:$J,5,FALSE)</f>
        <v>No</v>
      </c>
      <c r="F1804" s="26" t="str">
        <f>VLOOKUP($A1804,'Medical Examinations'!$A:$J,6,FALSE)</f>
        <v>No</v>
      </c>
      <c r="G1804" s="26">
        <f>VLOOKUP($A1804,'Medical Examinations'!$A:$J,7,FALSE)</f>
        <v>1</v>
      </c>
      <c r="H1804" s="26" t="str">
        <f>VLOOKUP($A1804,'Medical Examinations'!$A:$J,8,FALSE)</f>
        <v>No</v>
      </c>
      <c r="I1804" s="26" t="str">
        <f>VLOOKUP($A1804,'Medical Examinations'!$A:$J,9,FALSE)</f>
        <v>Overweight</v>
      </c>
      <c r="J1804" s="26" t="str">
        <f>VLOOKUP($A1804,'Medical Examinations'!$A:$J,10,FALSE)</f>
        <v>Normal</v>
      </c>
      <c r="K1804">
        <f>VLOOKUP($A1804,'Hospitalisation Details'!$A:$K,6,FALSE)</f>
        <v>4747.05</v>
      </c>
      <c r="L1804" t="str">
        <f>VLOOKUP($A1804,'Hospitalisation Details'!$A:$K,7,FALSE)</f>
        <v>tier - 2</v>
      </c>
      <c r="M1804" t="str">
        <f>VLOOKUP($A1804,'Hospitalisation Details'!$A:$K,8,FALSE)</f>
        <v>tier - 2</v>
      </c>
      <c r="N1804" t="str">
        <f>VLOOKUP($A1804,'Hospitalisation Details'!$A:$K,9,FALSE)</f>
        <v>R1013</v>
      </c>
      <c r="O1804">
        <f>VLOOKUP($A1804,'Hospitalisation Details'!$A:$K,10,FALSE)</f>
        <v>32022</v>
      </c>
      <c r="P1804">
        <f>VLOOKUP($A1804,'Hospitalisation Details'!$A:$K,11,FALSE)</f>
        <v>35</v>
      </c>
      <c r="Q1804" t="str">
        <f>VLOOKUP($A1804,'Customer Names'!$A:$E,4,FALSE)</f>
        <v xml:space="preserve"> Jonathan</v>
      </c>
    </row>
    <row r="1805" spans="1:17" x14ac:dyDescent="0.25">
      <c r="A1805" s="23" t="s">
        <v>566</v>
      </c>
      <c r="B1805" s="48">
        <f>VLOOKUP($A1805,'Medical Examinations'!$A:$J,2,FALSE)</f>
        <v>27.1</v>
      </c>
      <c r="C1805" s="48">
        <f>VLOOKUP($A1805,'Medical Examinations'!$A:$J,3,FALSE)</f>
        <v>5.08</v>
      </c>
      <c r="D1805" s="23" t="str">
        <f>VLOOKUP($A1805,'Medical Examinations'!$A:$J,4,FALSE)</f>
        <v>No</v>
      </c>
      <c r="E1805" s="23" t="str">
        <f>VLOOKUP($A1805,'Medical Examinations'!$A:$J,5,FALSE)</f>
        <v>No</v>
      </c>
      <c r="F1805" s="23" t="str">
        <f>VLOOKUP($A1805,'Medical Examinations'!$A:$J,6,FALSE)</f>
        <v>No</v>
      </c>
      <c r="G1805" s="23">
        <f>VLOOKUP($A1805,'Medical Examinations'!$A:$J,7,FALSE)</f>
        <v>1</v>
      </c>
      <c r="H1805" s="23" t="str">
        <f>VLOOKUP($A1805,'Medical Examinations'!$A:$J,8,FALSE)</f>
        <v>No</v>
      </c>
      <c r="I1805" s="23" t="str">
        <f>VLOOKUP($A1805,'Medical Examinations'!$A:$J,9,FALSE)</f>
        <v>Overweight</v>
      </c>
      <c r="J1805" s="23" t="str">
        <f>VLOOKUP($A1805,'Medical Examinations'!$A:$J,10,FALSE)</f>
        <v>Normal</v>
      </c>
      <c r="K1805">
        <f>VLOOKUP($A1805,'Hospitalisation Details'!$A:$K,6,FALSE)</f>
        <v>4746.34</v>
      </c>
      <c r="L1805" t="str">
        <f>VLOOKUP($A1805,'Hospitalisation Details'!$A:$K,7,FALSE)</f>
        <v>tier - 2</v>
      </c>
      <c r="M1805" t="str">
        <f>VLOOKUP($A1805,'Hospitalisation Details'!$A:$K,8,FALSE)</f>
        <v>tier - 2</v>
      </c>
      <c r="N1805" t="str">
        <f>VLOOKUP($A1805,'Hospitalisation Details'!$A:$K,9,FALSE)</f>
        <v>R1011</v>
      </c>
      <c r="O1805">
        <f>VLOOKUP($A1805,'Hospitalisation Details'!$A:$K,10,FALSE)</f>
        <v>31933</v>
      </c>
      <c r="P1805">
        <f>VLOOKUP($A1805,'Hospitalisation Details'!$A:$K,11,FALSE)</f>
        <v>36</v>
      </c>
      <c r="Q1805" t="str">
        <f>VLOOKUP($A1805,'Customer Names'!$A:$E,4,FALSE)</f>
        <v xml:space="preserve"> Troy</v>
      </c>
    </row>
    <row r="1806" spans="1:17" x14ac:dyDescent="0.25">
      <c r="A1806" s="26" t="s">
        <v>565</v>
      </c>
      <c r="B1806" s="47">
        <f>VLOOKUP($A1806,'Medical Examinations'!$A:$J,2,FALSE)</f>
        <v>35.93</v>
      </c>
      <c r="C1806" s="47">
        <f>VLOOKUP($A1806,'Medical Examinations'!$A:$J,3,FALSE)</f>
        <v>5.43</v>
      </c>
      <c r="D1806" s="26" t="str">
        <f>VLOOKUP($A1806,'Medical Examinations'!$A:$J,4,FALSE)</f>
        <v>No</v>
      </c>
      <c r="E1806" s="26" t="str">
        <f>VLOOKUP($A1806,'Medical Examinations'!$A:$J,5,FALSE)</f>
        <v>yes</v>
      </c>
      <c r="F1806" s="26" t="str">
        <f>VLOOKUP($A1806,'Medical Examinations'!$A:$J,6,FALSE)</f>
        <v>No</v>
      </c>
      <c r="G1806" s="26">
        <f>VLOOKUP($A1806,'Medical Examinations'!$A:$J,7,FALSE)</f>
        <v>1</v>
      </c>
      <c r="H1806" s="26" t="str">
        <f>VLOOKUP($A1806,'Medical Examinations'!$A:$J,8,FALSE)</f>
        <v>No</v>
      </c>
      <c r="I1806" s="26" t="str">
        <f>VLOOKUP($A1806,'Medical Examinations'!$A:$J,9,FALSE)</f>
        <v>Obesity</v>
      </c>
      <c r="J1806" s="26" t="str">
        <f>VLOOKUP($A1806,'Medical Examinations'!$A:$J,10,FALSE)</f>
        <v>Normal</v>
      </c>
      <c r="K1806">
        <f>VLOOKUP($A1806,'Hospitalisation Details'!$A:$K,6,FALSE)</f>
        <v>4740.78</v>
      </c>
      <c r="L1806" t="str">
        <f>VLOOKUP($A1806,'Hospitalisation Details'!$A:$K,7,FALSE)</f>
        <v>tier - 2</v>
      </c>
      <c r="M1806" t="str">
        <f>VLOOKUP($A1806,'Hospitalisation Details'!$A:$K,8,FALSE)</f>
        <v>tier - 3</v>
      </c>
      <c r="N1806" t="str">
        <f>VLOOKUP($A1806,'Hospitalisation Details'!$A:$K,9,FALSE)</f>
        <v>R1021</v>
      </c>
      <c r="O1806">
        <f>VLOOKUP($A1806,'Hospitalisation Details'!$A:$K,10,FALSE)</f>
        <v>38315</v>
      </c>
      <c r="P1806">
        <f>VLOOKUP($A1806,'Hospitalisation Details'!$A:$K,11,FALSE)</f>
        <v>18</v>
      </c>
      <c r="Q1806" t="str">
        <f>VLOOKUP($A1806,'Customer Names'!$A:$E,4,FALSE)</f>
        <v xml:space="preserve"> Daniel C</v>
      </c>
    </row>
    <row r="1807" spans="1:17" x14ac:dyDescent="0.25">
      <c r="A1807" s="23" t="s">
        <v>564</v>
      </c>
      <c r="B1807" s="48">
        <f>VLOOKUP($A1807,'Medical Examinations'!$A:$J,2,FALSE)</f>
        <v>32.68</v>
      </c>
      <c r="C1807" s="48">
        <f>VLOOKUP($A1807,'Medical Examinations'!$A:$J,3,FALSE)</f>
        <v>5.44</v>
      </c>
      <c r="D1807" s="23" t="str">
        <f>VLOOKUP($A1807,'Medical Examinations'!$A:$J,4,FALSE)</f>
        <v>No</v>
      </c>
      <c r="E1807" s="23" t="str">
        <f>VLOOKUP($A1807,'Medical Examinations'!$A:$J,5,FALSE)</f>
        <v>No</v>
      </c>
      <c r="F1807" s="23" t="str">
        <f>VLOOKUP($A1807,'Medical Examinations'!$A:$J,6,FALSE)</f>
        <v>No</v>
      </c>
      <c r="G1807" s="23">
        <f>VLOOKUP($A1807,'Medical Examinations'!$A:$J,7,FALSE)</f>
        <v>0</v>
      </c>
      <c r="H1807" s="23" t="str">
        <f>VLOOKUP($A1807,'Medical Examinations'!$A:$J,8,FALSE)</f>
        <v>No</v>
      </c>
      <c r="I1807" s="23" t="str">
        <f>VLOOKUP($A1807,'Medical Examinations'!$A:$J,9,FALSE)</f>
        <v>Obesity</v>
      </c>
      <c r="J1807" s="23" t="str">
        <f>VLOOKUP($A1807,'Medical Examinations'!$A:$J,10,FALSE)</f>
        <v>Normal</v>
      </c>
      <c r="K1807">
        <f>VLOOKUP($A1807,'Hospitalisation Details'!$A:$K,6,FALSE)</f>
        <v>4738.2700000000004</v>
      </c>
      <c r="L1807" t="str">
        <f>VLOOKUP($A1807,'Hospitalisation Details'!$A:$K,7,FALSE)</f>
        <v>tier - 2</v>
      </c>
      <c r="M1807" t="str">
        <f>VLOOKUP($A1807,'Hospitalisation Details'!$A:$K,8,FALSE)</f>
        <v>tier - 3</v>
      </c>
      <c r="N1807" t="str">
        <f>VLOOKUP($A1807,'Hospitalisation Details'!$A:$K,9,FALSE)</f>
        <v>R1012</v>
      </c>
      <c r="O1807">
        <f>VLOOKUP($A1807,'Hospitalisation Details'!$A:$K,10,FALSE)</f>
        <v>33523</v>
      </c>
      <c r="P1807">
        <f>VLOOKUP($A1807,'Hospitalisation Details'!$A:$K,11,FALSE)</f>
        <v>31</v>
      </c>
      <c r="Q1807" t="str">
        <f>VLOOKUP($A1807,'Customer Names'!$A:$E,4,FALSE)</f>
        <v xml:space="preserve"> Lauren</v>
      </c>
    </row>
    <row r="1808" spans="1:17" x14ac:dyDescent="0.25">
      <c r="A1808" s="26" t="s">
        <v>563</v>
      </c>
      <c r="B1808" s="47">
        <f>VLOOKUP($A1808,'Medical Examinations'!$A:$J,2,FALSE)</f>
        <v>20.74</v>
      </c>
      <c r="C1808" s="47">
        <f>VLOOKUP($A1808,'Medical Examinations'!$A:$J,3,FALSE)</f>
        <v>11.69</v>
      </c>
      <c r="D1808" s="26" t="str">
        <f>VLOOKUP($A1808,'Medical Examinations'!$A:$J,4,FALSE)</f>
        <v>yes</v>
      </c>
      <c r="E1808" s="26" t="str">
        <f>VLOOKUP($A1808,'Medical Examinations'!$A:$J,5,FALSE)</f>
        <v>No</v>
      </c>
      <c r="F1808" s="26" t="str">
        <f>VLOOKUP($A1808,'Medical Examinations'!$A:$J,6,FALSE)</f>
        <v>No</v>
      </c>
      <c r="G1808" s="26">
        <f>VLOOKUP($A1808,'Medical Examinations'!$A:$J,7,FALSE)</f>
        <v>1</v>
      </c>
      <c r="H1808" s="26" t="str">
        <f>VLOOKUP($A1808,'Medical Examinations'!$A:$J,8,FALSE)</f>
        <v>No</v>
      </c>
      <c r="I1808" s="26" t="str">
        <f>VLOOKUP($A1808,'Medical Examinations'!$A:$J,9,FALSE)</f>
        <v>Normal Weight</v>
      </c>
      <c r="J1808" s="26" t="str">
        <f>VLOOKUP($A1808,'Medical Examinations'!$A:$J,10,FALSE)</f>
        <v>Diabetes</v>
      </c>
      <c r="K1808">
        <f>VLOOKUP($A1808,'Hospitalisation Details'!$A:$K,6,FALSE)</f>
        <v>4734.6400000000003</v>
      </c>
      <c r="L1808" t="str">
        <f>VLOOKUP($A1808,'Hospitalisation Details'!$A:$K,7,FALSE)</f>
        <v>tier - 2</v>
      </c>
      <c r="M1808" t="str">
        <f>VLOOKUP($A1808,'Hospitalisation Details'!$A:$K,8,FALSE)</f>
        <v>tier - 1</v>
      </c>
      <c r="N1808" t="str">
        <f>VLOOKUP($A1808,'Hospitalisation Details'!$A:$K,9,FALSE)</f>
        <v>R1013</v>
      </c>
      <c r="O1808">
        <f>VLOOKUP($A1808,'Hospitalisation Details'!$A:$K,10,FALSE)</f>
        <v>31660</v>
      </c>
      <c r="P1808">
        <f>VLOOKUP($A1808,'Hospitalisation Details'!$A:$K,11,FALSE)</f>
        <v>36</v>
      </c>
      <c r="Q1808" t="str">
        <f>VLOOKUP($A1808,'Customer Names'!$A:$E,4,FALSE)</f>
        <v xml:space="preserve"> Jennefer</v>
      </c>
    </row>
    <row r="1809" spans="1:17" x14ac:dyDescent="0.25">
      <c r="A1809" s="23" t="s">
        <v>562</v>
      </c>
      <c r="B1809" s="48">
        <f>VLOOKUP($A1809,'Medical Examinations'!$A:$J,2,FALSE)</f>
        <v>15.57</v>
      </c>
      <c r="C1809" s="48">
        <f>VLOOKUP($A1809,'Medical Examinations'!$A:$J,3,FALSE)</f>
        <v>6.07</v>
      </c>
      <c r="D1809" s="23" t="str">
        <f>VLOOKUP($A1809,'Medical Examinations'!$A:$J,4,FALSE)</f>
        <v>No</v>
      </c>
      <c r="E1809" s="23" t="str">
        <f>VLOOKUP($A1809,'Medical Examinations'!$A:$J,5,FALSE)</f>
        <v>No</v>
      </c>
      <c r="F1809" s="23" t="str">
        <f>VLOOKUP($A1809,'Medical Examinations'!$A:$J,6,FALSE)</f>
        <v>No</v>
      </c>
      <c r="G1809" s="23">
        <f>VLOOKUP($A1809,'Medical Examinations'!$A:$J,7,FALSE)</f>
        <v>0</v>
      </c>
      <c r="H1809" s="23" t="str">
        <f>VLOOKUP($A1809,'Medical Examinations'!$A:$J,8,FALSE)</f>
        <v>No</v>
      </c>
      <c r="I1809" s="23" t="str">
        <f>VLOOKUP($A1809,'Medical Examinations'!$A:$J,9,FALSE)</f>
        <v>Underweight</v>
      </c>
      <c r="J1809" s="23" t="str">
        <f>VLOOKUP($A1809,'Medical Examinations'!$A:$J,10,FALSE)</f>
        <v>Prediabetes</v>
      </c>
      <c r="K1809">
        <f>VLOOKUP($A1809,'Hospitalisation Details'!$A:$K,6,FALSE)</f>
        <v>4728.71</v>
      </c>
      <c r="L1809" t="str">
        <f>VLOOKUP($A1809,'Hospitalisation Details'!$A:$K,7,FALSE)</f>
        <v>tier - 2</v>
      </c>
      <c r="M1809" t="str">
        <f>VLOOKUP($A1809,'Hospitalisation Details'!$A:$K,8,FALSE)</f>
        <v>tier - 3</v>
      </c>
      <c r="N1809" t="str">
        <f>VLOOKUP($A1809,'Hospitalisation Details'!$A:$K,9,FALSE)</f>
        <v>R1012</v>
      </c>
      <c r="O1809">
        <f>VLOOKUP($A1809,'Hospitalisation Details'!$A:$K,10,FALSE)</f>
        <v>29404</v>
      </c>
      <c r="P1809">
        <f>VLOOKUP($A1809,'Hospitalisation Details'!$A:$K,11,FALSE)</f>
        <v>42</v>
      </c>
      <c r="Q1809" t="str">
        <f>VLOOKUP($A1809,'Customer Names'!$A:$E,4,FALSE)</f>
        <v xml:space="preserve"> Tracey L.</v>
      </c>
    </row>
    <row r="1810" spans="1:17" x14ac:dyDescent="0.25">
      <c r="A1810" s="26" t="s">
        <v>561</v>
      </c>
      <c r="B1810" s="47">
        <f>VLOOKUP($A1810,'Medical Examinations'!$A:$J,2,FALSE)</f>
        <v>23.844999999999999</v>
      </c>
      <c r="C1810" s="47">
        <f>VLOOKUP($A1810,'Medical Examinations'!$A:$J,3,FALSE)</f>
        <v>4.3600000000000003</v>
      </c>
      <c r="D1810" s="26" t="str">
        <f>VLOOKUP($A1810,'Medical Examinations'!$A:$J,4,FALSE)</f>
        <v>No</v>
      </c>
      <c r="E1810" s="26" t="str">
        <f>VLOOKUP($A1810,'Medical Examinations'!$A:$J,5,FALSE)</f>
        <v>No</v>
      </c>
      <c r="F1810" s="26" t="str">
        <f>VLOOKUP($A1810,'Medical Examinations'!$A:$J,6,FALSE)</f>
        <v>No</v>
      </c>
      <c r="G1810" s="26">
        <f>VLOOKUP($A1810,'Medical Examinations'!$A:$J,7,FALSE)</f>
        <v>0</v>
      </c>
      <c r="H1810" s="26" t="str">
        <f>VLOOKUP($A1810,'Medical Examinations'!$A:$J,8,FALSE)</f>
        <v>No</v>
      </c>
      <c r="I1810" s="26" t="str">
        <f>VLOOKUP($A1810,'Medical Examinations'!$A:$J,9,FALSE)</f>
        <v>Normal Weight</v>
      </c>
      <c r="J1810" s="26" t="str">
        <f>VLOOKUP($A1810,'Medical Examinations'!$A:$J,10,FALSE)</f>
        <v>Normal</v>
      </c>
      <c r="K1810">
        <f>VLOOKUP($A1810,'Hospitalisation Details'!$A:$K,6,FALSE)</f>
        <v>4719.74</v>
      </c>
      <c r="L1810" t="str">
        <f>VLOOKUP($A1810,'Hospitalisation Details'!$A:$K,7,FALSE)</f>
        <v>tier - 2</v>
      </c>
      <c r="M1810" t="str">
        <f>VLOOKUP($A1810,'Hospitalisation Details'!$A:$K,8,FALSE)</f>
        <v>tier - 1</v>
      </c>
      <c r="N1810" t="str">
        <f>VLOOKUP($A1810,'Hospitalisation Details'!$A:$K,9,FALSE)</f>
        <v>R1012</v>
      </c>
      <c r="O1810">
        <f>VLOOKUP($A1810,'Hospitalisation Details'!$A:$K,10,FALSE)</f>
        <v>34558</v>
      </c>
      <c r="P1810">
        <f>VLOOKUP($A1810,'Hospitalisation Details'!$A:$K,11,FALSE)</f>
        <v>28</v>
      </c>
      <c r="Q1810" t="str">
        <f>VLOOKUP($A1810,'Customer Names'!$A:$E,4,FALSE)</f>
        <v xml:space="preserve"> Ashley</v>
      </c>
    </row>
    <row r="1811" spans="1:17" x14ac:dyDescent="0.25">
      <c r="A1811" s="23" t="s">
        <v>560</v>
      </c>
      <c r="B1811" s="48">
        <f>VLOOKUP($A1811,'Medical Examinations'!$A:$J,2,FALSE)</f>
        <v>22.895</v>
      </c>
      <c r="C1811" s="48">
        <f>VLOOKUP($A1811,'Medical Examinations'!$A:$J,3,FALSE)</f>
        <v>5.24</v>
      </c>
      <c r="D1811" s="23" t="str">
        <f>VLOOKUP($A1811,'Medical Examinations'!$A:$J,4,FALSE)</f>
        <v>No</v>
      </c>
      <c r="E1811" s="23" t="str">
        <f>VLOOKUP($A1811,'Medical Examinations'!$A:$J,5,FALSE)</f>
        <v>No</v>
      </c>
      <c r="F1811" s="23" t="str">
        <f>VLOOKUP($A1811,'Medical Examinations'!$A:$J,6,FALSE)</f>
        <v>No</v>
      </c>
      <c r="G1811" s="23">
        <f>VLOOKUP($A1811,'Medical Examinations'!$A:$J,7,FALSE)</f>
        <v>1</v>
      </c>
      <c r="H1811" s="23" t="str">
        <f>VLOOKUP($A1811,'Medical Examinations'!$A:$J,8,FALSE)</f>
        <v>No</v>
      </c>
      <c r="I1811" s="23" t="str">
        <f>VLOOKUP($A1811,'Medical Examinations'!$A:$J,9,FALSE)</f>
        <v>Normal Weight</v>
      </c>
      <c r="J1811" s="23" t="str">
        <f>VLOOKUP($A1811,'Medical Examinations'!$A:$J,10,FALSE)</f>
        <v>Normal</v>
      </c>
      <c r="K1811">
        <f>VLOOKUP($A1811,'Hospitalisation Details'!$A:$K,6,FALSE)</f>
        <v>4719.5200000000004</v>
      </c>
      <c r="L1811" t="str">
        <f>VLOOKUP($A1811,'Hospitalisation Details'!$A:$K,7,FALSE)</f>
        <v>tier - 2</v>
      </c>
      <c r="M1811" t="str">
        <f>VLOOKUP($A1811,'Hospitalisation Details'!$A:$K,8,FALSE)</f>
        <v>tier - 2</v>
      </c>
      <c r="N1811" t="str">
        <f>VLOOKUP($A1811,'Hospitalisation Details'!$A:$K,9,FALSE)</f>
        <v>R1024</v>
      </c>
      <c r="O1811">
        <f>VLOOKUP($A1811,'Hospitalisation Details'!$A:$K,10,FALSE)</f>
        <v>33875</v>
      </c>
      <c r="P1811">
        <f>VLOOKUP($A1811,'Hospitalisation Details'!$A:$K,11,FALSE)</f>
        <v>30</v>
      </c>
      <c r="Q1811" t="str">
        <f>VLOOKUP($A1811,'Customer Names'!$A:$E,4,FALSE)</f>
        <v xml:space="preserve"> Cindy</v>
      </c>
    </row>
    <row r="1812" spans="1:17" x14ac:dyDescent="0.25">
      <c r="A1812" s="26" t="s">
        <v>559</v>
      </c>
      <c r="B1812" s="47">
        <f>VLOOKUP($A1812,'Medical Examinations'!$A:$J,2,FALSE)</f>
        <v>21.945</v>
      </c>
      <c r="C1812" s="47">
        <f>VLOOKUP($A1812,'Medical Examinations'!$A:$J,3,FALSE)</f>
        <v>5.37</v>
      </c>
      <c r="D1812" s="26" t="str">
        <f>VLOOKUP($A1812,'Medical Examinations'!$A:$J,4,FALSE)</f>
        <v>No</v>
      </c>
      <c r="E1812" s="26" t="str">
        <f>VLOOKUP($A1812,'Medical Examinations'!$A:$J,5,FALSE)</f>
        <v>No</v>
      </c>
      <c r="F1812" s="26" t="str">
        <f>VLOOKUP($A1812,'Medical Examinations'!$A:$J,6,FALSE)</f>
        <v>No</v>
      </c>
      <c r="G1812" s="26">
        <f>VLOOKUP($A1812,'Medical Examinations'!$A:$J,7,FALSE)</f>
        <v>1</v>
      </c>
      <c r="H1812" s="26" t="str">
        <f>VLOOKUP($A1812,'Medical Examinations'!$A:$J,8,FALSE)</f>
        <v>No</v>
      </c>
      <c r="I1812" s="26" t="str">
        <f>VLOOKUP($A1812,'Medical Examinations'!$A:$J,9,FALSE)</f>
        <v>Normal Weight</v>
      </c>
      <c r="J1812" s="26" t="str">
        <f>VLOOKUP($A1812,'Medical Examinations'!$A:$J,10,FALSE)</f>
        <v>Normal</v>
      </c>
      <c r="K1812">
        <f>VLOOKUP($A1812,'Hospitalisation Details'!$A:$K,6,FALSE)</f>
        <v>4718.2</v>
      </c>
      <c r="L1812" t="str">
        <f>VLOOKUP($A1812,'Hospitalisation Details'!$A:$K,7,FALSE)</f>
        <v>tier - 2</v>
      </c>
      <c r="M1812" t="str">
        <f>VLOOKUP($A1812,'Hospitalisation Details'!$A:$K,8,FALSE)</f>
        <v>tier - 3</v>
      </c>
      <c r="N1812" t="str">
        <f>VLOOKUP($A1812,'Hospitalisation Details'!$A:$K,9,FALSE)</f>
        <v>R1024</v>
      </c>
      <c r="O1812">
        <f>VLOOKUP($A1812,'Hospitalisation Details'!$A:$K,10,FALSE)</f>
        <v>33886</v>
      </c>
      <c r="P1812">
        <f>VLOOKUP($A1812,'Hospitalisation Details'!$A:$K,11,FALSE)</f>
        <v>30</v>
      </c>
      <c r="Q1812" t="str">
        <f>VLOOKUP($A1812,'Customer Names'!$A:$E,4,FALSE)</f>
        <v xml:space="preserve"> Esther</v>
      </c>
    </row>
    <row r="1813" spans="1:17" x14ac:dyDescent="0.25">
      <c r="A1813" s="23" t="s">
        <v>558</v>
      </c>
      <c r="B1813" s="48">
        <f>VLOOKUP($A1813,'Medical Examinations'!$A:$J,2,FALSE)</f>
        <v>19.47</v>
      </c>
      <c r="C1813" s="48">
        <f>VLOOKUP($A1813,'Medical Examinations'!$A:$J,3,FALSE)</f>
        <v>6.6</v>
      </c>
      <c r="D1813" s="23" t="str">
        <f>VLOOKUP($A1813,'Medical Examinations'!$A:$J,4,FALSE)</f>
        <v>yes</v>
      </c>
      <c r="E1813" s="23" t="str">
        <f>VLOOKUP($A1813,'Medical Examinations'!$A:$J,5,FALSE)</f>
        <v>No</v>
      </c>
      <c r="F1813" s="23" t="str">
        <f>VLOOKUP($A1813,'Medical Examinations'!$A:$J,6,FALSE)</f>
        <v>No</v>
      </c>
      <c r="G1813" s="23">
        <f>VLOOKUP($A1813,'Medical Examinations'!$A:$J,7,FALSE)</f>
        <v>0</v>
      </c>
      <c r="H1813" s="23" t="str">
        <f>VLOOKUP($A1813,'Medical Examinations'!$A:$J,8,FALSE)</f>
        <v>No</v>
      </c>
      <c r="I1813" s="23" t="str">
        <f>VLOOKUP($A1813,'Medical Examinations'!$A:$J,9,FALSE)</f>
        <v>Normal Weight</v>
      </c>
      <c r="J1813" s="23" t="str">
        <f>VLOOKUP($A1813,'Medical Examinations'!$A:$J,10,FALSE)</f>
        <v>Diabetes</v>
      </c>
      <c r="K1813">
        <f>VLOOKUP($A1813,'Hospitalisation Details'!$A:$K,6,FALSE)</f>
        <v>4712.12</v>
      </c>
      <c r="L1813" t="str">
        <f>VLOOKUP($A1813,'Hospitalisation Details'!$A:$K,7,FALSE)</f>
        <v>tier - 2</v>
      </c>
      <c r="M1813" t="str">
        <f>VLOOKUP($A1813,'Hospitalisation Details'!$A:$K,8,FALSE)</f>
        <v>tier - 3</v>
      </c>
      <c r="N1813" t="str">
        <f>VLOOKUP($A1813,'Hospitalisation Details'!$A:$K,9,FALSE)</f>
        <v>R1011</v>
      </c>
      <c r="O1813">
        <f>VLOOKUP($A1813,'Hospitalisation Details'!$A:$K,10,FALSE)</f>
        <v>29810</v>
      </c>
      <c r="P1813">
        <f>VLOOKUP($A1813,'Hospitalisation Details'!$A:$K,11,FALSE)</f>
        <v>41</v>
      </c>
      <c r="Q1813" t="str">
        <f>VLOOKUP($A1813,'Customer Names'!$A:$E,4,FALSE)</f>
        <v xml:space="preserve"> Jackie</v>
      </c>
    </row>
    <row r="1814" spans="1:17" x14ac:dyDescent="0.25">
      <c r="A1814" s="26" t="s">
        <v>557</v>
      </c>
      <c r="B1814" s="47">
        <f>VLOOKUP($A1814,'Medical Examinations'!$A:$J,2,FALSE)</f>
        <v>15.61</v>
      </c>
      <c r="C1814" s="47">
        <f>VLOOKUP($A1814,'Medical Examinations'!$A:$J,3,FALSE)</f>
        <v>5.77</v>
      </c>
      <c r="D1814" s="26" t="str">
        <f>VLOOKUP($A1814,'Medical Examinations'!$A:$J,4,FALSE)</f>
        <v>No</v>
      </c>
      <c r="E1814" s="26" t="str">
        <f>VLOOKUP($A1814,'Medical Examinations'!$A:$J,5,FALSE)</f>
        <v>No</v>
      </c>
      <c r="F1814" s="26" t="str">
        <f>VLOOKUP($A1814,'Medical Examinations'!$A:$J,6,FALSE)</f>
        <v>No</v>
      </c>
      <c r="G1814" s="26">
        <f>VLOOKUP($A1814,'Medical Examinations'!$A:$J,7,FALSE)</f>
        <v>0</v>
      </c>
      <c r="H1814" s="26" t="str">
        <f>VLOOKUP($A1814,'Medical Examinations'!$A:$J,8,FALSE)</f>
        <v>No</v>
      </c>
      <c r="I1814" s="26" t="str">
        <f>VLOOKUP($A1814,'Medical Examinations'!$A:$J,9,FALSE)</f>
        <v>Underweight</v>
      </c>
      <c r="J1814" s="26" t="str">
        <f>VLOOKUP($A1814,'Medical Examinations'!$A:$J,10,FALSE)</f>
        <v>Prediabetes</v>
      </c>
      <c r="K1814">
        <f>VLOOKUP($A1814,'Hospitalisation Details'!$A:$K,6,FALSE)</f>
        <v>4699.47</v>
      </c>
      <c r="L1814" t="str">
        <f>VLOOKUP($A1814,'Hospitalisation Details'!$A:$K,7,FALSE)</f>
        <v>tier - 2</v>
      </c>
      <c r="M1814" t="str">
        <f>VLOOKUP($A1814,'Hospitalisation Details'!$A:$K,8,FALSE)</f>
        <v>tier - 3</v>
      </c>
      <c r="N1814" t="str">
        <f>VLOOKUP($A1814,'Hospitalisation Details'!$A:$K,9,FALSE)</f>
        <v>R1013</v>
      </c>
      <c r="O1814">
        <f>VLOOKUP($A1814,'Hospitalisation Details'!$A:$K,10,FALSE)</f>
        <v>28463</v>
      </c>
      <c r="P1814">
        <f>VLOOKUP($A1814,'Hospitalisation Details'!$A:$K,11,FALSE)</f>
        <v>45</v>
      </c>
      <c r="Q1814" t="str">
        <f>VLOOKUP($A1814,'Customer Names'!$A:$E,4,FALSE)</f>
        <v xml:space="preserve"> Timothy P.</v>
      </c>
    </row>
    <row r="1815" spans="1:17" x14ac:dyDescent="0.25">
      <c r="A1815" s="23" t="s">
        <v>556</v>
      </c>
      <c r="B1815" s="48">
        <f>VLOOKUP($A1815,'Medical Examinations'!$A:$J,2,FALSE)</f>
        <v>28.6</v>
      </c>
      <c r="C1815" s="48">
        <f>VLOOKUP($A1815,'Medical Examinations'!$A:$J,3,FALSE)</f>
        <v>6.08</v>
      </c>
      <c r="D1815" s="23" t="str">
        <f>VLOOKUP($A1815,'Medical Examinations'!$A:$J,4,FALSE)</f>
        <v>No</v>
      </c>
      <c r="E1815" s="23" t="str">
        <f>VLOOKUP($A1815,'Medical Examinations'!$A:$J,5,FALSE)</f>
        <v>No</v>
      </c>
      <c r="F1815" s="23" t="str">
        <f>VLOOKUP($A1815,'Medical Examinations'!$A:$J,6,FALSE)</f>
        <v>Yes</v>
      </c>
      <c r="G1815" s="23">
        <f>VLOOKUP($A1815,'Medical Examinations'!$A:$J,7,FALSE)</f>
        <v>1</v>
      </c>
      <c r="H1815" s="23" t="str">
        <f>VLOOKUP($A1815,'Medical Examinations'!$A:$J,8,FALSE)</f>
        <v>No</v>
      </c>
      <c r="I1815" s="23" t="str">
        <f>VLOOKUP($A1815,'Medical Examinations'!$A:$J,9,FALSE)</f>
        <v>Overweight</v>
      </c>
      <c r="J1815" s="23" t="str">
        <f>VLOOKUP($A1815,'Medical Examinations'!$A:$J,10,FALSE)</f>
        <v>Prediabetes</v>
      </c>
      <c r="K1815">
        <f>VLOOKUP($A1815,'Hospitalisation Details'!$A:$K,6,FALSE)</f>
        <v>4687.8</v>
      </c>
      <c r="L1815" t="str">
        <f>VLOOKUP($A1815,'Hospitalisation Details'!$A:$K,7,FALSE)</f>
        <v>tier - 2</v>
      </c>
      <c r="M1815" t="str">
        <f>VLOOKUP($A1815,'Hospitalisation Details'!$A:$K,8,FALSE)</f>
        <v>tier - 3</v>
      </c>
      <c r="N1815" t="str">
        <f>VLOOKUP($A1815,'Hospitalisation Details'!$A:$K,9,FALSE)</f>
        <v>R1011</v>
      </c>
      <c r="O1815">
        <f>VLOOKUP($A1815,'Hospitalisation Details'!$A:$K,10,FALSE)</f>
        <v>37794</v>
      </c>
      <c r="P1815">
        <f>VLOOKUP($A1815,'Hospitalisation Details'!$A:$K,11,FALSE)</f>
        <v>19</v>
      </c>
      <c r="Q1815" t="str">
        <f>VLOOKUP($A1815,'Customer Names'!$A:$E,4,FALSE)</f>
        <v xml:space="preserve"> Lauren</v>
      </c>
    </row>
    <row r="1816" spans="1:17" x14ac:dyDescent="0.25">
      <c r="A1816" s="26" t="s">
        <v>555</v>
      </c>
      <c r="B1816" s="47">
        <f>VLOOKUP($A1816,'Medical Examinations'!$A:$J,2,FALSE)</f>
        <v>46.53</v>
      </c>
      <c r="C1816" s="47">
        <f>VLOOKUP($A1816,'Medical Examinations'!$A:$J,3,FALSE)</f>
        <v>4.16</v>
      </c>
      <c r="D1816" s="26" t="str">
        <f>VLOOKUP($A1816,'Medical Examinations'!$A:$J,4,FALSE)</f>
        <v>No</v>
      </c>
      <c r="E1816" s="26" t="str">
        <f>VLOOKUP($A1816,'Medical Examinations'!$A:$J,5,FALSE)</f>
        <v>No</v>
      </c>
      <c r="F1816" s="26" t="str">
        <f>VLOOKUP($A1816,'Medical Examinations'!$A:$J,6,FALSE)</f>
        <v>No</v>
      </c>
      <c r="G1816" s="26">
        <f>VLOOKUP($A1816,'Medical Examinations'!$A:$J,7,FALSE)</f>
        <v>0</v>
      </c>
      <c r="H1816" s="26" t="str">
        <f>VLOOKUP($A1816,'Medical Examinations'!$A:$J,8,FALSE)</f>
        <v>No</v>
      </c>
      <c r="I1816" s="26" t="str">
        <f>VLOOKUP($A1816,'Medical Examinations'!$A:$J,9,FALSE)</f>
        <v>Obesity</v>
      </c>
      <c r="J1816" s="26" t="str">
        <f>VLOOKUP($A1816,'Medical Examinations'!$A:$J,10,FALSE)</f>
        <v>Normal</v>
      </c>
      <c r="K1816">
        <f>VLOOKUP($A1816,'Hospitalisation Details'!$A:$K,6,FALSE)</f>
        <v>4686.3900000000003</v>
      </c>
      <c r="L1816" t="str">
        <f>VLOOKUP($A1816,'Hospitalisation Details'!$A:$K,7,FALSE)</f>
        <v>tier - 3</v>
      </c>
      <c r="M1816" t="str">
        <f>VLOOKUP($A1816,'Hospitalisation Details'!$A:$K,8,FALSE)</f>
        <v>tier - 3</v>
      </c>
      <c r="N1816" t="str">
        <f>VLOOKUP($A1816,'Hospitalisation Details'!$A:$K,9,FALSE)</f>
        <v>R1013</v>
      </c>
      <c r="O1816">
        <f>VLOOKUP($A1816,'Hospitalisation Details'!$A:$K,10,FALSE)</f>
        <v>33120</v>
      </c>
      <c r="P1816">
        <f>VLOOKUP($A1816,'Hospitalisation Details'!$A:$K,11,FALSE)</f>
        <v>32</v>
      </c>
      <c r="Q1816" t="str">
        <f>VLOOKUP($A1816,'Customer Names'!$A:$E,4,FALSE)</f>
        <v xml:space="preserve"> Benjamin</v>
      </c>
    </row>
    <row r="1817" spans="1:17" x14ac:dyDescent="0.25">
      <c r="A1817" s="23" t="s">
        <v>554</v>
      </c>
      <c r="B1817" s="48">
        <f>VLOOKUP($A1817,'Medical Examinations'!$A:$J,2,FALSE)</f>
        <v>34.99</v>
      </c>
      <c r="C1817" s="48">
        <f>VLOOKUP($A1817,'Medical Examinations'!$A:$J,3,FALSE)</f>
        <v>5.0999999999999996</v>
      </c>
      <c r="D1817" s="23" t="str">
        <f>VLOOKUP($A1817,'Medical Examinations'!$A:$J,4,FALSE)</f>
        <v>No</v>
      </c>
      <c r="E1817" s="23" t="str">
        <f>VLOOKUP($A1817,'Medical Examinations'!$A:$J,5,FALSE)</f>
        <v>No</v>
      </c>
      <c r="F1817" s="23" t="str">
        <f>VLOOKUP($A1817,'Medical Examinations'!$A:$J,6,FALSE)</f>
        <v>Yes</v>
      </c>
      <c r="G1817" s="23">
        <f>VLOOKUP($A1817,'Medical Examinations'!$A:$J,7,FALSE)</f>
        <v>1</v>
      </c>
      <c r="H1817" s="23" t="str">
        <f>VLOOKUP($A1817,'Medical Examinations'!$A:$J,8,FALSE)</f>
        <v>No</v>
      </c>
      <c r="I1817" s="23" t="str">
        <f>VLOOKUP($A1817,'Medical Examinations'!$A:$J,9,FALSE)</f>
        <v>Obesity</v>
      </c>
      <c r="J1817" s="23" t="str">
        <f>VLOOKUP($A1817,'Medical Examinations'!$A:$J,10,FALSE)</f>
        <v>Normal</v>
      </c>
      <c r="K1817">
        <f>VLOOKUP($A1817,'Hospitalisation Details'!$A:$K,6,FALSE)</f>
        <v>4678.8</v>
      </c>
      <c r="L1817" t="str">
        <f>VLOOKUP($A1817,'Hospitalisation Details'!$A:$K,7,FALSE)</f>
        <v>tier - 2</v>
      </c>
      <c r="M1817" t="str">
        <f>VLOOKUP($A1817,'Hospitalisation Details'!$A:$K,8,FALSE)</f>
        <v>tier - 1</v>
      </c>
      <c r="N1817" t="str">
        <f>VLOOKUP($A1817,'Hospitalisation Details'!$A:$K,9,FALSE)</f>
        <v>R1021</v>
      </c>
      <c r="O1817">
        <f>VLOOKUP($A1817,'Hospitalisation Details'!$A:$K,10,FALSE)</f>
        <v>37898</v>
      </c>
      <c r="P1817">
        <f>VLOOKUP($A1817,'Hospitalisation Details'!$A:$K,11,FALSE)</f>
        <v>19</v>
      </c>
      <c r="Q1817" t="str">
        <f>VLOOKUP($A1817,'Customer Names'!$A:$E,4,FALSE)</f>
        <v xml:space="preserve"> Hugo M</v>
      </c>
    </row>
    <row r="1818" spans="1:17" x14ac:dyDescent="0.25">
      <c r="A1818" s="26" t="s">
        <v>553</v>
      </c>
      <c r="B1818" s="47">
        <f>VLOOKUP($A1818,'Medical Examinations'!$A:$J,2,FALSE)</f>
        <v>17.05</v>
      </c>
      <c r="C1818" s="47">
        <f>VLOOKUP($A1818,'Medical Examinations'!$A:$J,3,FALSE)</f>
        <v>5.3</v>
      </c>
      <c r="D1818" s="26" t="str">
        <f>VLOOKUP($A1818,'Medical Examinations'!$A:$J,4,FALSE)</f>
        <v>No</v>
      </c>
      <c r="E1818" s="26" t="str">
        <f>VLOOKUP($A1818,'Medical Examinations'!$A:$J,5,FALSE)</f>
        <v>No</v>
      </c>
      <c r="F1818" s="26" t="str">
        <f>VLOOKUP($A1818,'Medical Examinations'!$A:$J,6,FALSE)</f>
        <v>Yes</v>
      </c>
      <c r="G1818" s="26">
        <f>VLOOKUP($A1818,'Medical Examinations'!$A:$J,7,FALSE)</f>
        <v>1</v>
      </c>
      <c r="H1818" s="26" t="str">
        <f>VLOOKUP($A1818,'Medical Examinations'!$A:$J,8,FALSE)</f>
        <v>No</v>
      </c>
      <c r="I1818" s="26" t="str">
        <f>VLOOKUP($A1818,'Medical Examinations'!$A:$J,9,FALSE)</f>
        <v>Underweight</v>
      </c>
      <c r="J1818" s="26" t="str">
        <f>VLOOKUP($A1818,'Medical Examinations'!$A:$J,10,FALSE)</f>
        <v>Normal</v>
      </c>
      <c r="K1818">
        <f>VLOOKUP($A1818,'Hospitalisation Details'!$A:$K,6,FALSE)</f>
        <v>4674.2</v>
      </c>
      <c r="L1818" t="str">
        <f>VLOOKUP($A1818,'Hospitalisation Details'!$A:$K,7,FALSE)</f>
        <v>tier - 2</v>
      </c>
      <c r="M1818" t="str">
        <f>VLOOKUP($A1818,'Hospitalisation Details'!$A:$K,8,FALSE)</f>
        <v>tier - 1</v>
      </c>
      <c r="N1818" t="str">
        <f>VLOOKUP($A1818,'Hospitalisation Details'!$A:$K,9,FALSE)</f>
        <v>R1013</v>
      </c>
      <c r="O1818">
        <f>VLOOKUP($A1818,'Hospitalisation Details'!$A:$K,10,FALSE)</f>
        <v>29146</v>
      </c>
      <c r="P1818">
        <f>VLOOKUP($A1818,'Hospitalisation Details'!$A:$K,11,FALSE)</f>
        <v>43</v>
      </c>
      <c r="Q1818" t="str">
        <f>VLOOKUP($A1818,'Customer Names'!$A:$E,4,FALSE)</f>
        <v xml:space="preserve"> Daniel J. Jr.</v>
      </c>
    </row>
    <row r="1819" spans="1:17" x14ac:dyDescent="0.25">
      <c r="A1819" s="23" t="s">
        <v>552</v>
      </c>
      <c r="B1819" s="48">
        <f>VLOOKUP($A1819,'Medical Examinations'!$A:$J,2,FALSE)</f>
        <v>37.18</v>
      </c>
      <c r="C1819" s="48">
        <f>VLOOKUP($A1819,'Medical Examinations'!$A:$J,3,FALSE)</f>
        <v>4.9000000000000004</v>
      </c>
      <c r="D1819" s="23" t="str">
        <f>VLOOKUP($A1819,'Medical Examinations'!$A:$J,4,FALSE)</f>
        <v>No</v>
      </c>
      <c r="E1819" s="23" t="str">
        <f>VLOOKUP($A1819,'Medical Examinations'!$A:$J,5,FALSE)</f>
        <v>No</v>
      </c>
      <c r="F1819" s="23" t="str">
        <f>VLOOKUP($A1819,'Medical Examinations'!$A:$J,6,FALSE)</f>
        <v>No</v>
      </c>
      <c r="G1819" s="23">
        <f>VLOOKUP($A1819,'Medical Examinations'!$A:$J,7,FALSE)</f>
        <v>0</v>
      </c>
      <c r="H1819" s="23" t="str">
        <f>VLOOKUP($A1819,'Medical Examinations'!$A:$J,8,FALSE)</f>
        <v>No</v>
      </c>
      <c r="I1819" s="23" t="str">
        <f>VLOOKUP($A1819,'Medical Examinations'!$A:$J,9,FALSE)</f>
        <v>Obesity</v>
      </c>
      <c r="J1819" s="23" t="str">
        <f>VLOOKUP($A1819,'Medical Examinations'!$A:$J,10,FALSE)</f>
        <v>Normal</v>
      </c>
      <c r="K1819">
        <f>VLOOKUP($A1819,'Hospitalisation Details'!$A:$K,6,FALSE)</f>
        <v>4673.3900000000003</v>
      </c>
      <c r="L1819" t="str">
        <f>VLOOKUP($A1819,'Hospitalisation Details'!$A:$K,7,FALSE)</f>
        <v>tier - 2</v>
      </c>
      <c r="M1819" t="str">
        <f>VLOOKUP($A1819,'Hospitalisation Details'!$A:$K,8,FALSE)</f>
        <v>tier - 1</v>
      </c>
      <c r="N1819" t="str">
        <f>VLOOKUP($A1819,'Hospitalisation Details'!$A:$K,9,FALSE)</f>
        <v>R1013</v>
      </c>
      <c r="O1819">
        <f>VLOOKUP($A1819,'Hospitalisation Details'!$A:$K,10,FALSE)</f>
        <v>33067</v>
      </c>
      <c r="P1819">
        <f>VLOOKUP($A1819,'Hospitalisation Details'!$A:$K,11,FALSE)</f>
        <v>32</v>
      </c>
      <c r="Q1819" t="str">
        <f>VLOOKUP($A1819,'Customer Names'!$A:$E,4,FALSE)</f>
        <v xml:space="preserve"> Justin R</v>
      </c>
    </row>
    <row r="1820" spans="1:17" x14ac:dyDescent="0.25">
      <c r="A1820" s="26" t="s">
        <v>551</v>
      </c>
      <c r="B1820" s="47">
        <f>VLOOKUP($A1820,'Medical Examinations'!$A:$J,2,FALSE)</f>
        <v>35.200000000000003</v>
      </c>
      <c r="C1820" s="47">
        <f>VLOOKUP($A1820,'Medical Examinations'!$A:$J,3,FALSE)</f>
        <v>5.55</v>
      </c>
      <c r="D1820" s="26" t="str">
        <f>VLOOKUP($A1820,'Medical Examinations'!$A:$J,4,FALSE)</f>
        <v>No</v>
      </c>
      <c r="E1820" s="26" t="str">
        <f>VLOOKUP($A1820,'Medical Examinations'!$A:$J,5,FALSE)</f>
        <v>No</v>
      </c>
      <c r="F1820" s="26" t="str">
        <f>VLOOKUP($A1820,'Medical Examinations'!$A:$J,6,FALSE)</f>
        <v>No</v>
      </c>
      <c r="G1820" s="26">
        <f>VLOOKUP($A1820,'Medical Examinations'!$A:$J,7,FALSE)</f>
        <v>0</v>
      </c>
      <c r="H1820" s="26" t="str">
        <f>VLOOKUP($A1820,'Medical Examinations'!$A:$J,8,FALSE)</f>
        <v>No</v>
      </c>
      <c r="I1820" s="26" t="str">
        <f>VLOOKUP($A1820,'Medical Examinations'!$A:$J,9,FALSE)</f>
        <v>Obesity</v>
      </c>
      <c r="J1820" s="26" t="str">
        <f>VLOOKUP($A1820,'Medical Examinations'!$A:$J,10,FALSE)</f>
        <v>Normal</v>
      </c>
      <c r="K1820">
        <f>VLOOKUP($A1820,'Hospitalisation Details'!$A:$K,6,FALSE)</f>
        <v>4670.6400000000003</v>
      </c>
      <c r="L1820" t="str">
        <f>VLOOKUP($A1820,'Hospitalisation Details'!$A:$K,7,FALSE)</f>
        <v>tier - 2</v>
      </c>
      <c r="M1820" t="str">
        <f>VLOOKUP($A1820,'Hospitalisation Details'!$A:$K,8,FALSE)</f>
        <v>tier - 2</v>
      </c>
      <c r="N1820" t="str">
        <f>VLOOKUP($A1820,'Hospitalisation Details'!$A:$K,9,FALSE)</f>
        <v>R1011</v>
      </c>
      <c r="O1820">
        <f>VLOOKUP($A1820,'Hospitalisation Details'!$A:$K,10,FALSE)</f>
        <v>33142</v>
      </c>
      <c r="P1820">
        <f>VLOOKUP($A1820,'Hospitalisation Details'!$A:$K,11,FALSE)</f>
        <v>32</v>
      </c>
      <c r="Q1820" t="str">
        <f>VLOOKUP($A1820,'Customer Names'!$A:$E,4,FALSE)</f>
        <v xml:space="preserve"> Colin</v>
      </c>
    </row>
    <row r="1821" spans="1:17" x14ac:dyDescent="0.25">
      <c r="A1821" s="23" t="s">
        <v>550</v>
      </c>
      <c r="B1821" s="48">
        <f>VLOOKUP($A1821,'Medical Examinations'!$A:$J,2,FALSE)</f>
        <v>37.335000000000001</v>
      </c>
      <c r="C1821" s="48">
        <f>VLOOKUP($A1821,'Medical Examinations'!$A:$J,3,FALSE)</f>
        <v>4.95</v>
      </c>
      <c r="D1821" s="23" t="str">
        <f>VLOOKUP($A1821,'Medical Examinations'!$A:$J,4,FALSE)</f>
        <v>No</v>
      </c>
      <c r="E1821" s="23" t="str">
        <f>VLOOKUP($A1821,'Medical Examinations'!$A:$J,5,FALSE)</f>
        <v>No</v>
      </c>
      <c r="F1821" s="23" t="str">
        <f>VLOOKUP($A1821,'Medical Examinations'!$A:$J,6,FALSE)</f>
        <v>No</v>
      </c>
      <c r="G1821" s="23">
        <f>VLOOKUP($A1821,'Medical Examinations'!$A:$J,7,FALSE)</f>
        <v>0</v>
      </c>
      <c r="H1821" s="23" t="str">
        <f>VLOOKUP($A1821,'Medical Examinations'!$A:$J,8,FALSE)</f>
        <v>No</v>
      </c>
      <c r="I1821" s="23" t="str">
        <f>VLOOKUP($A1821,'Medical Examinations'!$A:$J,9,FALSE)</f>
        <v>Obesity</v>
      </c>
      <c r="J1821" s="23" t="str">
        <f>VLOOKUP($A1821,'Medical Examinations'!$A:$J,10,FALSE)</f>
        <v>Normal</v>
      </c>
      <c r="K1821">
        <f>VLOOKUP($A1821,'Hospitalisation Details'!$A:$K,6,FALSE)</f>
        <v>4667.6099999999997</v>
      </c>
      <c r="L1821" t="str">
        <f>VLOOKUP($A1821,'Hospitalisation Details'!$A:$K,7,FALSE)</f>
        <v>tier - 3</v>
      </c>
      <c r="M1821" t="str">
        <f>VLOOKUP($A1821,'Hospitalisation Details'!$A:$K,8,FALSE)</f>
        <v>tier - 3</v>
      </c>
      <c r="N1821" t="str">
        <f>VLOOKUP($A1821,'Hospitalisation Details'!$A:$K,9,FALSE)</f>
        <v>R1016</v>
      </c>
      <c r="O1821">
        <f>VLOOKUP($A1821,'Hospitalisation Details'!$A:$K,10,FALSE)</f>
        <v>33090</v>
      </c>
      <c r="P1821">
        <f>VLOOKUP($A1821,'Hospitalisation Details'!$A:$K,11,FALSE)</f>
        <v>32</v>
      </c>
      <c r="Q1821" t="str">
        <f>VLOOKUP($A1821,'Customer Names'!$A:$E,4,FALSE)</f>
        <v xml:space="preserve"> Rob</v>
      </c>
    </row>
    <row r="1822" spans="1:17" x14ac:dyDescent="0.25">
      <c r="A1822" s="26" t="s">
        <v>549</v>
      </c>
      <c r="B1822" s="47">
        <f>VLOOKUP($A1822,'Medical Examinations'!$A:$J,2,FALSE)</f>
        <v>27.265000000000001</v>
      </c>
      <c r="C1822" s="47">
        <f>VLOOKUP($A1822,'Medical Examinations'!$A:$J,3,FALSE)</f>
        <v>6.46</v>
      </c>
      <c r="D1822" s="26" t="str">
        <f>VLOOKUP($A1822,'Medical Examinations'!$A:$J,4,FALSE)</f>
        <v>yes</v>
      </c>
      <c r="E1822" s="26" t="str">
        <f>VLOOKUP($A1822,'Medical Examinations'!$A:$J,5,FALSE)</f>
        <v>No</v>
      </c>
      <c r="F1822" s="26" t="str">
        <f>VLOOKUP($A1822,'Medical Examinations'!$A:$J,6,FALSE)</f>
        <v>No</v>
      </c>
      <c r="G1822" s="26">
        <f>VLOOKUP($A1822,'Medical Examinations'!$A:$J,7,FALSE)</f>
        <v>0</v>
      </c>
      <c r="H1822" s="26" t="str">
        <f>VLOOKUP($A1822,'Medical Examinations'!$A:$J,8,FALSE)</f>
        <v>No</v>
      </c>
      <c r="I1822" s="26" t="str">
        <f>VLOOKUP($A1822,'Medical Examinations'!$A:$J,9,FALSE)</f>
        <v>Overweight</v>
      </c>
      <c r="J1822" s="26" t="str">
        <f>VLOOKUP($A1822,'Medical Examinations'!$A:$J,10,FALSE)</f>
        <v>Prediabetes</v>
      </c>
      <c r="K1822">
        <f>VLOOKUP($A1822,'Hospitalisation Details'!$A:$K,6,FALSE)</f>
        <v>4661.29</v>
      </c>
      <c r="L1822" t="str">
        <f>VLOOKUP($A1822,'Hospitalisation Details'!$A:$K,7,FALSE)</f>
        <v>tier - 2</v>
      </c>
      <c r="M1822" t="str">
        <f>VLOOKUP($A1822,'Hospitalisation Details'!$A:$K,8,FALSE)</f>
        <v>tier - 1</v>
      </c>
      <c r="N1822" t="str">
        <f>VLOOKUP($A1822,'Hospitalisation Details'!$A:$K,9,FALSE)</f>
        <v>R1017</v>
      </c>
      <c r="O1822">
        <f>VLOOKUP($A1822,'Hospitalisation Details'!$A:$K,10,FALSE)</f>
        <v>35363</v>
      </c>
      <c r="P1822">
        <f>VLOOKUP($A1822,'Hospitalisation Details'!$A:$K,11,FALSE)</f>
        <v>26</v>
      </c>
      <c r="Q1822" t="str">
        <f>VLOOKUP($A1822,'Customer Names'!$A:$E,4,FALSE)</f>
        <v xml:space="preserve"> Patrick</v>
      </c>
    </row>
    <row r="1823" spans="1:17" x14ac:dyDescent="0.25">
      <c r="A1823" s="23" t="s">
        <v>548</v>
      </c>
      <c r="B1823" s="48">
        <f>VLOOKUP($A1823,'Medical Examinations'!$A:$J,2,FALSE)</f>
        <v>30.8</v>
      </c>
      <c r="C1823" s="48">
        <f>VLOOKUP($A1823,'Medical Examinations'!$A:$J,3,FALSE)</f>
        <v>4.9000000000000004</v>
      </c>
      <c r="D1823" s="23" t="str">
        <f>VLOOKUP($A1823,'Medical Examinations'!$A:$J,4,FALSE)</f>
        <v>yes</v>
      </c>
      <c r="E1823" s="23" t="str">
        <f>VLOOKUP($A1823,'Medical Examinations'!$A:$J,5,FALSE)</f>
        <v>No</v>
      </c>
      <c r="F1823" s="23" t="str">
        <f>VLOOKUP($A1823,'Medical Examinations'!$A:$J,6,FALSE)</f>
        <v>No</v>
      </c>
      <c r="G1823" s="23">
        <f>VLOOKUP($A1823,'Medical Examinations'!$A:$J,7,FALSE)</f>
        <v>0</v>
      </c>
      <c r="H1823" s="23" t="str">
        <f>VLOOKUP($A1823,'Medical Examinations'!$A:$J,8,FALSE)</f>
        <v>No</v>
      </c>
      <c r="I1823" s="23" t="str">
        <f>VLOOKUP($A1823,'Medical Examinations'!$A:$J,9,FALSE)</f>
        <v>Obesity</v>
      </c>
      <c r="J1823" s="23" t="str">
        <f>VLOOKUP($A1823,'Medical Examinations'!$A:$J,10,FALSE)</f>
        <v>Normal</v>
      </c>
      <c r="K1823">
        <f>VLOOKUP($A1823,'Hospitalisation Details'!$A:$K,6,FALSE)</f>
        <v>4646.76</v>
      </c>
      <c r="L1823" t="str">
        <f>VLOOKUP($A1823,'Hospitalisation Details'!$A:$K,7,FALSE)</f>
        <v>tier - 1</v>
      </c>
      <c r="M1823" t="str">
        <f>VLOOKUP($A1823,'Hospitalisation Details'!$A:$K,8,FALSE)</f>
        <v>tier - 1</v>
      </c>
      <c r="N1823" t="str">
        <f>VLOOKUP($A1823,'Hospitalisation Details'!$A:$K,9,FALSE)</f>
        <v>R1011</v>
      </c>
      <c r="O1823">
        <f>VLOOKUP($A1823,'Hospitalisation Details'!$A:$K,10,FALSE)</f>
        <v>31220</v>
      </c>
      <c r="P1823">
        <f>VLOOKUP($A1823,'Hospitalisation Details'!$A:$K,11,FALSE)</f>
        <v>37</v>
      </c>
      <c r="Q1823" t="str">
        <f>VLOOKUP($A1823,'Customer Names'!$A:$E,4,FALSE)</f>
        <v xml:space="preserve"> Austin D</v>
      </c>
    </row>
    <row r="1824" spans="1:17" x14ac:dyDescent="0.25">
      <c r="A1824" s="26" t="s">
        <v>547</v>
      </c>
      <c r="B1824" s="47">
        <f>VLOOKUP($A1824,'Medical Examinations'!$A:$J,2,FALSE)</f>
        <v>30.21</v>
      </c>
      <c r="C1824" s="47">
        <f>VLOOKUP($A1824,'Medical Examinations'!$A:$J,3,FALSE)</f>
        <v>5.21</v>
      </c>
      <c r="D1824" s="26" t="str">
        <f>VLOOKUP($A1824,'Medical Examinations'!$A:$J,4,FALSE)</f>
        <v>No</v>
      </c>
      <c r="E1824" s="26" t="str">
        <f>VLOOKUP($A1824,'Medical Examinations'!$A:$J,5,FALSE)</f>
        <v>No</v>
      </c>
      <c r="F1824" s="26" t="str">
        <f>VLOOKUP($A1824,'Medical Examinations'!$A:$J,6,FALSE)</f>
        <v>No</v>
      </c>
      <c r="G1824" s="26">
        <f>VLOOKUP($A1824,'Medical Examinations'!$A:$J,7,FALSE)</f>
        <v>1</v>
      </c>
      <c r="H1824" s="26" t="str">
        <f>VLOOKUP($A1824,'Medical Examinations'!$A:$J,8,FALSE)</f>
        <v>No</v>
      </c>
      <c r="I1824" s="26" t="str">
        <f>VLOOKUP($A1824,'Medical Examinations'!$A:$J,9,FALSE)</f>
        <v>Obesity</v>
      </c>
      <c r="J1824" s="26" t="str">
        <f>VLOOKUP($A1824,'Medical Examinations'!$A:$J,10,FALSE)</f>
        <v>Normal</v>
      </c>
      <c r="K1824">
        <f>VLOOKUP($A1824,'Hospitalisation Details'!$A:$K,6,FALSE)</f>
        <v>4618.08</v>
      </c>
      <c r="L1824" t="str">
        <f>VLOOKUP($A1824,'Hospitalisation Details'!$A:$K,7,FALSE)</f>
        <v>tier - 2</v>
      </c>
      <c r="M1824" t="str">
        <f>VLOOKUP($A1824,'Hospitalisation Details'!$A:$K,8,FALSE)</f>
        <v>tier - 1</v>
      </c>
      <c r="N1824" t="str">
        <f>VLOOKUP($A1824,'Hospitalisation Details'!$A:$K,9,FALSE)</f>
        <v>R1012</v>
      </c>
      <c r="O1824">
        <f>VLOOKUP($A1824,'Hospitalisation Details'!$A:$K,10,FALSE)</f>
        <v>35975</v>
      </c>
      <c r="P1824">
        <f>VLOOKUP($A1824,'Hospitalisation Details'!$A:$K,11,FALSE)</f>
        <v>24</v>
      </c>
      <c r="Q1824" t="str">
        <f>VLOOKUP($A1824,'Customer Names'!$A:$E,4,FALSE)</f>
        <v xml:space="preserve"> Brittany</v>
      </c>
    </row>
    <row r="1825" spans="1:17" x14ac:dyDescent="0.25">
      <c r="A1825" s="23" t="s">
        <v>546</v>
      </c>
      <c r="B1825" s="48">
        <f>VLOOKUP($A1825,'Medical Examinations'!$A:$J,2,FALSE)</f>
        <v>35.340000000000003</v>
      </c>
      <c r="C1825" s="48">
        <f>VLOOKUP($A1825,'Medical Examinations'!$A:$J,3,FALSE)</f>
        <v>4.13</v>
      </c>
      <c r="D1825" s="23" t="str">
        <f>VLOOKUP($A1825,'Medical Examinations'!$A:$J,4,FALSE)</f>
        <v>No</v>
      </c>
      <c r="E1825" s="23" t="str">
        <f>VLOOKUP($A1825,'Medical Examinations'!$A:$J,5,FALSE)</f>
        <v>yes</v>
      </c>
      <c r="F1825" s="23" t="str">
        <f>VLOOKUP($A1825,'Medical Examinations'!$A:$J,6,FALSE)</f>
        <v>No</v>
      </c>
      <c r="G1825" s="23">
        <f>VLOOKUP($A1825,'Medical Examinations'!$A:$J,7,FALSE)</f>
        <v>1</v>
      </c>
      <c r="H1825" s="23" t="str">
        <f>VLOOKUP($A1825,'Medical Examinations'!$A:$J,8,FALSE)</f>
        <v>No</v>
      </c>
      <c r="I1825" s="23" t="str">
        <f>VLOOKUP($A1825,'Medical Examinations'!$A:$J,9,FALSE)</f>
        <v>Obesity</v>
      </c>
      <c r="J1825" s="23" t="str">
        <f>VLOOKUP($A1825,'Medical Examinations'!$A:$J,10,FALSE)</f>
        <v>Normal</v>
      </c>
      <c r="K1825">
        <f>VLOOKUP($A1825,'Hospitalisation Details'!$A:$K,6,FALSE)</f>
        <v>4608.03</v>
      </c>
      <c r="L1825" t="str">
        <f>VLOOKUP($A1825,'Hospitalisation Details'!$A:$K,7,FALSE)</f>
        <v>tier - 2</v>
      </c>
      <c r="M1825" t="str">
        <f>VLOOKUP($A1825,'Hospitalisation Details'!$A:$K,8,FALSE)</f>
        <v>tier - 3</v>
      </c>
      <c r="N1825" t="str">
        <f>VLOOKUP($A1825,'Hospitalisation Details'!$A:$K,9,FALSE)</f>
        <v>R1011</v>
      </c>
      <c r="O1825">
        <f>VLOOKUP($A1825,'Hospitalisation Details'!$A:$K,10,FALSE)</f>
        <v>36709</v>
      </c>
      <c r="P1825">
        <f>VLOOKUP($A1825,'Hospitalisation Details'!$A:$K,11,FALSE)</f>
        <v>22</v>
      </c>
      <c r="Q1825" t="str">
        <f>VLOOKUP($A1825,'Customer Names'!$A:$E,4,FALSE)</f>
        <v xml:space="preserve"> Matthew T</v>
      </c>
    </row>
    <row r="1826" spans="1:17" x14ac:dyDescent="0.25">
      <c r="A1826" s="26" t="s">
        <v>545</v>
      </c>
      <c r="B1826" s="47">
        <f>VLOOKUP($A1826,'Medical Examinations'!$A:$J,2,FALSE)</f>
        <v>26.695</v>
      </c>
      <c r="C1826" s="47">
        <f>VLOOKUP($A1826,'Medical Examinations'!$A:$J,3,FALSE)</f>
        <v>5.28</v>
      </c>
      <c r="D1826" s="26" t="str">
        <f>VLOOKUP($A1826,'Medical Examinations'!$A:$J,4,FALSE)</f>
        <v>No</v>
      </c>
      <c r="E1826" s="26" t="str">
        <f>VLOOKUP($A1826,'Medical Examinations'!$A:$J,5,FALSE)</f>
        <v>No</v>
      </c>
      <c r="F1826" s="26" t="str">
        <f>VLOOKUP($A1826,'Medical Examinations'!$A:$J,6,FALSE)</f>
        <v>No</v>
      </c>
      <c r="G1826" s="26">
        <f>VLOOKUP($A1826,'Medical Examinations'!$A:$J,7,FALSE)</f>
        <v>0</v>
      </c>
      <c r="H1826" s="26" t="str">
        <f>VLOOKUP($A1826,'Medical Examinations'!$A:$J,8,FALSE)</f>
        <v>No</v>
      </c>
      <c r="I1826" s="26" t="str">
        <f>VLOOKUP($A1826,'Medical Examinations'!$A:$J,9,FALSE)</f>
        <v>Overweight</v>
      </c>
      <c r="J1826" s="26" t="str">
        <f>VLOOKUP($A1826,'Medical Examinations'!$A:$J,10,FALSE)</f>
        <v>Normal</v>
      </c>
      <c r="K1826">
        <f>VLOOKUP($A1826,'Hospitalisation Details'!$A:$K,6,FALSE)</f>
        <v>4571.41</v>
      </c>
      <c r="L1826" t="str">
        <f>VLOOKUP($A1826,'Hospitalisation Details'!$A:$K,7,FALSE)</f>
        <v>tier - 2</v>
      </c>
      <c r="M1826" t="str">
        <f>VLOOKUP($A1826,'Hospitalisation Details'!$A:$K,8,FALSE)</f>
        <v>tier - 2</v>
      </c>
      <c r="N1826" t="str">
        <f>VLOOKUP($A1826,'Hospitalisation Details'!$A:$K,9,FALSE)</f>
        <v>R1012</v>
      </c>
      <c r="O1826">
        <f>VLOOKUP($A1826,'Hospitalisation Details'!$A:$K,10,FALSE)</f>
        <v>32769</v>
      </c>
      <c r="P1826">
        <f>VLOOKUP($A1826,'Hospitalisation Details'!$A:$K,11,FALSE)</f>
        <v>33</v>
      </c>
      <c r="Q1826" t="str">
        <f>VLOOKUP($A1826,'Customer Names'!$A:$E,4,FALSE)</f>
        <v xml:space="preserve"> Becky G.</v>
      </c>
    </row>
    <row r="1827" spans="1:17" x14ac:dyDescent="0.25">
      <c r="A1827" s="23" t="s">
        <v>544</v>
      </c>
      <c r="B1827" s="48">
        <f>VLOOKUP($A1827,'Medical Examinations'!$A:$J,2,FALSE)</f>
        <v>29.355</v>
      </c>
      <c r="C1827" s="48">
        <f>VLOOKUP($A1827,'Medical Examinations'!$A:$J,3,FALSE)</f>
        <v>4.68</v>
      </c>
      <c r="D1827" s="23" t="str">
        <f>VLOOKUP($A1827,'Medical Examinations'!$A:$J,4,FALSE)</f>
        <v>yes</v>
      </c>
      <c r="E1827" s="23" t="str">
        <f>VLOOKUP($A1827,'Medical Examinations'!$A:$J,5,FALSE)</f>
        <v>No</v>
      </c>
      <c r="F1827" s="23" t="str">
        <f>VLOOKUP($A1827,'Medical Examinations'!$A:$J,6,FALSE)</f>
        <v>No</v>
      </c>
      <c r="G1827" s="23">
        <f>VLOOKUP($A1827,'Medical Examinations'!$A:$J,7,FALSE)</f>
        <v>0</v>
      </c>
      <c r="H1827" s="23" t="str">
        <f>VLOOKUP($A1827,'Medical Examinations'!$A:$J,8,FALSE)</f>
        <v>No</v>
      </c>
      <c r="I1827" s="23" t="str">
        <f>VLOOKUP($A1827,'Medical Examinations'!$A:$J,9,FALSE)</f>
        <v>Overweight</v>
      </c>
      <c r="J1827" s="23" t="str">
        <f>VLOOKUP($A1827,'Medical Examinations'!$A:$J,10,FALSE)</f>
        <v>Normal</v>
      </c>
      <c r="K1827">
        <f>VLOOKUP($A1827,'Hospitalisation Details'!$A:$K,6,FALSE)</f>
        <v>4564.1899999999996</v>
      </c>
      <c r="L1827" t="str">
        <f>VLOOKUP($A1827,'Hospitalisation Details'!$A:$K,7,FALSE)</f>
        <v>tier - 2</v>
      </c>
      <c r="M1827" t="str">
        <f>VLOOKUP($A1827,'Hospitalisation Details'!$A:$K,8,FALSE)</f>
        <v>tier - 2</v>
      </c>
      <c r="N1827" t="str">
        <f>VLOOKUP($A1827,'Hospitalisation Details'!$A:$K,9,FALSE)</f>
        <v>R1024</v>
      </c>
      <c r="O1827">
        <f>VLOOKUP($A1827,'Hospitalisation Details'!$A:$K,10,FALSE)</f>
        <v>35424</v>
      </c>
      <c r="P1827">
        <f>VLOOKUP($A1827,'Hospitalisation Details'!$A:$K,11,FALSE)</f>
        <v>26</v>
      </c>
      <c r="Q1827" t="str">
        <f>VLOOKUP($A1827,'Customer Names'!$A:$E,4,FALSE)</f>
        <v xml:space="preserve"> Virginie</v>
      </c>
    </row>
    <row r="1828" spans="1:17" x14ac:dyDescent="0.25">
      <c r="A1828" s="26" t="s">
        <v>543</v>
      </c>
      <c r="B1828" s="47">
        <f>VLOOKUP($A1828,'Medical Examinations'!$A:$J,2,FALSE)</f>
        <v>29.59</v>
      </c>
      <c r="C1828" s="47">
        <f>VLOOKUP($A1828,'Medical Examinations'!$A:$J,3,FALSE)</f>
        <v>4.0599999999999996</v>
      </c>
      <c r="D1828" s="26" t="str">
        <f>VLOOKUP($A1828,'Medical Examinations'!$A:$J,4,FALSE)</f>
        <v>No</v>
      </c>
      <c r="E1828" s="26" t="str">
        <f>VLOOKUP($A1828,'Medical Examinations'!$A:$J,5,FALSE)</f>
        <v>No</v>
      </c>
      <c r="F1828" s="26" t="str">
        <f>VLOOKUP($A1828,'Medical Examinations'!$A:$J,6,FALSE)</f>
        <v>No</v>
      </c>
      <c r="G1828" s="26">
        <f>VLOOKUP($A1828,'Medical Examinations'!$A:$J,7,FALSE)</f>
        <v>0</v>
      </c>
      <c r="H1828" s="26" t="str">
        <f>VLOOKUP($A1828,'Medical Examinations'!$A:$J,8,FALSE)</f>
        <v>No</v>
      </c>
      <c r="I1828" s="26" t="str">
        <f>VLOOKUP($A1828,'Medical Examinations'!$A:$J,9,FALSE)</f>
        <v>Overweight</v>
      </c>
      <c r="J1828" s="26" t="str">
        <f>VLOOKUP($A1828,'Medical Examinations'!$A:$J,10,FALSE)</f>
        <v>Normal</v>
      </c>
      <c r="K1828">
        <f>VLOOKUP($A1828,'Hospitalisation Details'!$A:$K,6,FALSE)</f>
        <v>4562.84</v>
      </c>
      <c r="L1828" t="str">
        <f>VLOOKUP($A1828,'Hospitalisation Details'!$A:$K,7,FALSE)</f>
        <v>tier - 2</v>
      </c>
      <c r="M1828" t="str">
        <f>VLOOKUP($A1828,'Hospitalisation Details'!$A:$K,8,FALSE)</f>
        <v>tier - 2</v>
      </c>
      <c r="N1828" t="str">
        <f>VLOOKUP($A1828,'Hospitalisation Details'!$A:$K,9,FALSE)</f>
        <v>R1013</v>
      </c>
      <c r="O1828">
        <f>VLOOKUP($A1828,'Hospitalisation Details'!$A:$K,10,FALSE)</f>
        <v>33136</v>
      </c>
      <c r="P1828">
        <f>VLOOKUP($A1828,'Hospitalisation Details'!$A:$K,11,FALSE)</f>
        <v>32</v>
      </c>
      <c r="Q1828" t="str">
        <f>VLOOKUP($A1828,'Customer Names'!$A:$E,4,FALSE)</f>
        <v xml:space="preserve"> Allison A</v>
      </c>
    </row>
    <row r="1829" spans="1:17" x14ac:dyDescent="0.25">
      <c r="A1829" s="23" t="s">
        <v>542</v>
      </c>
      <c r="B1829" s="48">
        <f>VLOOKUP($A1829,'Medical Examinations'!$A:$J,2,FALSE)</f>
        <v>31.35</v>
      </c>
      <c r="C1829" s="48">
        <f>VLOOKUP($A1829,'Medical Examinations'!$A:$J,3,FALSE)</f>
        <v>4.2</v>
      </c>
      <c r="D1829" s="23" t="str">
        <f>VLOOKUP($A1829,'Medical Examinations'!$A:$J,4,FALSE)</f>
        <v>No</v>
      </c>
      <c r="E1829" s="23" t="str">
        <f>VLOOKUP($A1829,'Medical Examinations'!$A:$J,5,FALSE)</f>
        <v>yes</v>
      </c>
      <c r="F1829" s="23" t="str">
        <f>VLOOKUP($A1829,'Medical Examinations'!$A:$J,6,FALSE)</f>
        <v>No</v>
      </c>
      <c r="G1829" s="23">
        <f>VLOOKUP($A1829,'Medical Examinations'!$A:$J,7,FALSE)</f>
        <v>1</v>
      </c>
      <c r="H1829" s="23" t="str">
        <f>VLOOKUP($A1829,'Medical Examinations'!$A:$J,8,FALSE)</f>
        <v>No</v>
      </c>
      <c r="I1829" s="23" t="str">
        <f>VLOOKUP($A1829,'Medical Examinations'!$A:$J,9,FALSE)</f>
        <v>Obesity</v>
      </c>
      <c r="J1829" s="23" t="str">
        <f>VLOOKUP($A1829,'Medical Examinations'!$A:$J,10,FALSE)</f>
        <v>Normal</v>
      </c>
      <c r="K1829">
        <f>VLOOKUP($A1829,'Hospitalisation Details'!$A:$K,6,FALSE)</f>
        <v>4561.1899999999996</v>
      </c>
      <c r="L1829" t="str">
        <f>VLOOKUP($A1829,'Hospitalisation Details'!$A:$K,7,FALSE)</f>
        <v>tier - 2</v>
      </c>
      <c r="M1829" t="str">
        <f>VLOOKUP($A1829,'Hospitalisation Details'!$A:$K,8,FALSE)</f>
        <v>tier - 2</v>
      </c>
      <c r="N1829" t="str">
        <f>VLOOKUP($A1829,'Hospitalisation Details'!$A:$K,9,FALSE)</f>
        <v>R1024</v>
      </c>
      <c r="O1829">
        <f>VLOOKUP($A1829,'Hospitalisation Details'!$A:$K,10,FALSE)</f>
        <v>38343</v>
      </c>
      <c r="P1829">
        <f>VLOOKUP($A1829,'Hospitalisation Details'!$A:$K,11,FALSE)</f>
        <v>18</v>
      </c>
      <c r="Q1829" t="str">
        <f>VLOOKUP($A1829,'Customer Names'!$A:$E,4,FALSE)</f>
        <v xml:space="preserve"> Julie</v>
      </c>
    </row>
    <row r="1830" spans="1:17" x14ac:dyDescent="0.25">
      <c r="A1830" s="26" t="s">
        <v>541</v>
      </c>
      <c r="B1830" s="47">
        <f>VLOOKUP($A1830,'Medical Examinations'!$A:$J,2,FALSE)</f>
        <v>20.52</v>
      </c>
      <c r="C1830" s="47">
        <f>VLOOKUP($A1830,'Medical Examinations'!$A:$J,3,FALSE)</f>
        <v>4.83</v>
      </c>
      <c r="D1830" s="26" t="str">
        <f>VLOOKUP($A1830,'Medical Examinations'!$A:$J,4,FALSE)</f>
        <v>No</v>
      </c>
      <c r="E1830" s="26" t="str">
        <f>VLOOKUP($A1830,'Medical Examinations'!$A:$J,5,FALSE)</f>
        <v>No</v>
      </c>
      <c r="F1830" s="26" t="str">
        <f>VLOOKUP($A1830,'Medical Examinations'!$A:$J,6,FALSE)</f>
        <v>No</v>
      </c>
      <c r="G1830" s="26">
        <f>VLOOKUP($A1830,'Medical Examinations'!$A:$J,7,FALSE)</f>
        <v>0</v>
      </c>
      <c r="H1830" s="26" t="str">
        <f>VLOOKUP($A1830,'Medical Examinations'!$A:$J,8,FALSE)</f>
        <v>No</v>
      </c>
      <c r="I1830" s="26" t="str">
        <f>VLOOKUP($A1830,'Medical Examinations'!$A:$J,9,FALSE)</f>
        <v>Normal Weight</v>
      </c>
      <c r="J1830" s="26" t="str">
        <f>VLOOKUP($A1830,'Medical Examinations'!$A:$J,10,FALSE)</f>
        <v>Normal</v>
      </c>
      <c r="K1830">
        <f>VLOOKUP($A1830,'Hospitalisation Details'!$A:$K,6,FALSE)</f>
        <v>4544.2299999999996</v>
      </c>
      <c r="L1830" t="str">
        <f>VLOOKUP($A1830,'Hospitalisation Details'!$A:$K,7,FALSE)</f>
        <v>tier - 2</v>
      </c>
      <c r="M1830" t="str">
        <f>VLOOKUP($A1830,'Hospitalisation Details'!$A:$K,8,FALSE)</f>
        <v>tier - 1</v>
      </c>
      <c r="N1830" t="str">
        <f>VLOOKUP($A1830,'Hospitalisation Details'!$A:$K,9,FALSE)</f>
        <v>R1024</v>
      </c>
      <c r="O1830">
        <f>VLOOKUP($A1830,'Hospitalisation Details'!$A:$K,10,FALSE)</f>
        <v>33194</v>
      </c>
      <c r="P1830">
        <f>VLOOKUP($A1830,'Hospitalisation Details'!$A:$K,11,FALSE)</f>
        <v>32</v>
      </c>
      <c r="Q1830" t="str">
        <f>VLOOKUP($A1830,'Customer Names'!$A:$E,4,FALSE)</f>
        <v xml:space="preserve"> Katherine</v>
      </c>
    </row>
    <row r="1831" spans="1:17" x14ac:dyDescent="0.25">
      <c r="A1831" s="23" t="s">
        <v>540</v>
      </c>
      <c r="B1831" s="48">
        <f>VLOOKUP($A1831,'Medical Examinations'!$A:$J,2,FALSE)</f>
        <v>42.9</v>
      </c>
      <c r="C1831" s="48">
        <f>VLOOKUP($A1831,'Medical Examinations'!$A:$J,3,FALSE)</f>
        <v>4.87</v>
      </c>
      <c r="D1831" s="23" t="str">
        <f>VLOOKUP($A1831,'Medical Examinations'!$A:$J,4,FALSE)</f>
        <v>yes</v>
      </c>
      <c r="E1831" s="23" t="str">
        <f>VLOOKUP($A1831,'Medical Examinations'!$A:$J,5,FALSE)</f>
        <v>No</v>
      </c>
      <c r="F1831" s="23" t="str">
        <f>VLOOKUP($A1831,'Medical Examinations'!$A:$J,6,FALSE)</f>
        <v>No</v>
      </c>
      <c r="G1831" s="23">
        <f>VLOOKUP($A1831,'Medical Examinations'!$A:$J,7,FALSE)</f>
        <v>1</v>
      </c>
      <c r="H1831" s="23" t="str">
        <f>VLOOKUP($A1831,'Medical Examinations'!$A:$J,8,FALSE)</f>
        <v>No</v>
      </c>
      <c r="I1831" s="23" t="str">
        <f>VLOOKUP($A1831,'Medical Examinations'!$A:$J,9,FALSE)</f>
        <v>Obesity</v>
      </c>
      <c r="J1831" s="23" t="str">
        <f>VLOOKUP($A1831,'Medical Examinations'!$A:$J,10,FALSE)</f>
        <v>Normal</v>
      </c>
      <c r="K1831">
        <f>VLOOKUP($A1831,'Hospitalisation Details'!$A:$K,6,FALSE)</f>
        <v>4536.26</v>
      </c>
      <c r="L1831" t="str">
        <f>VLOOKUP($A1831,'Hospitalisation Details'!$A:$K,7,FALSE)</f>
        <v>tier - 2</v>
      </c>
      <c r="M1831" t="str">
        <f>VLOOKUP($A1831,'Hospitalisation Details'!$A:$K,8,FALSE)</f>
        <v>tier - 2</v>
      </c>
      <c r="N1831" t="str">
        <f>VLOOKUP($A1831,'Hospitalisation Details'!$A:$K,9,FALSE)</f>
        <v>R1011</v>
      </c>
      <c r="O1831">
        <f>VLOOKUP($A1831,'Hospitalisation Details'!$A:$K,10,FALSE)</f>
        <v>32307</v>
      </c>
      <c r="P1831">
        <f>VLOOKUP($A1831,'Hospitalisation Details'!$A:$K,11,FALSE)</f>
        <v>34</v>
      </c>
      <c r="Q1831" t="str">
        <f>VLOOKUP($A1831,'Customer Names'!$A:$E,4,FALSE)</f>
        <v xml:space="preserve"> Caleb</v>
      </c>
    </row>
    <row r="1832" spans="1:17" x14ac:dyDescent="0.25">
      <c r="A1832" s="26" t="s">
        <v>539</v>
      </c>
      <c r="B1832" s="47">
        <f>VLOOKUP($A1832,'Medical Examinations'!$A:$J,2,FALSE)</f>
        <v>24.6</v>
      </c>
      <c r="C1832" s="47">
        <f>VLOOKUP($A1832,'Medical Examinations'!$A:$J,3,FALSE)</f>
        <v>5.86</v>
      </c>
      <c r="D1832" s="26" t="str">
        <f>VLOOKUP($A1832,'Medical Examinations'!$A:$J,4,FALSE)</f>
        <v>No</v>
      </c>
      <c r="E1832" s="26" t="str">
        <f>VLOOKUP($A1832,'Medical Examinations'!$A:$J,5,FALSE)</f>
        <v>No</v>
      </c>
      <c r="F1832" s="26" t="str">
        <f>VLOOKUP($A1832,'Medical Examinations'!$A:$J,6,FALSE)</f>
        <v>Yes</v>
      </c>
      <c r="G1832" s="26">
        <f>VLOOKUP($A1832,'Medical Examinations'!$A:$J,7,FALSE)</f>
        <v>1</v>
      </c>
      <c r="H1832" s="26" t="str">
        <f>VLOOKUP($A1832,'Medical Examinations'!$A:$J,8,FALSE)</f>
        <v>No</v>
      </c>
      <c r="I1832" s="26" t="str">
        <f>VLOOKUP($A1832,'Medical Examinations'!$A:$J,9,FALSE)</f>
        <v>Normal Weight</v>
      </c>
      <c r="J1832" s="26" t="str">
        <f>VLOOKUP($A1832,'Medical Examinations'!$A:$J,10,FALSE)</f>
        <v>Prediabetes</v>
      </c>
      <c r="K1832">
        <f>VLOOKUP($A1832,'Hospitalisation Details'!$A:$K,6,FALSE)</f>
        <v>4529.4799999999996</v>
      </c>
      <c r="L1832" t="str">
        <f>VLOOKUP($A1832,'Hospitalisation Details'!$A:$K,7,FALSE)</f>
        <v>tier - 2</v>
      </c>
      <c r="M1832" t="str">
        <f>VLOOKUP($A1832,'Hospitalisation Details'!$A:$K,8,FALSE)</f>
        <v>tier - 1</v>
      </c>
      <c r="N1832" t="str">
        <f>VLOOKUP($A1832,'Hospitalisation Details'!$A:$K,9,FALSE)</f>
        <v>R1011</v>
      </c>
      <c r="O1832">
        <f>VLOOKUP($A1832,'Hospitalisation Details'!$A:$K,10,FALSE)</f>
        <v>34149</v>
      </c>
      <c r="P1832">
        <f>VLOOKUP($A1832,'Hospitalisation Details'!$A:$K,11,FALSE)</f>
        <v>29</v>
      </c>
      <c r="Q1832" t="str">
        <f>VLOOKUP($A1832,'Customer Names'!$A:$E,4,FALSE)</f>
        <v xml:space="preserve"> Jaime</v>
      </c>
    </row>
    <row r="1833" spans="1:17" x14ac:dyDescent="0.25">
      <c r="A1833" s="23" t="s">
        <v>538</v>
      </c>
      <c r="B1833" s="48">
        <f>VLOOKUP($A1833,'Medical Examinations'!$A:$J,2,FALSE)</f>
        <v>28.405000000000001</v>
      </c>
      <c r="C1833" s="48">
        <f>VLOOKUP($A1833,'Medical Examinations'!$A:$J,3,FALSE)</f>
        <v>4.12</v>
      </c>
      <c r="D1833" s="23" t="str">
        <f>VLOOKUP($A1833,'Medical Examinations'!$A:$J,4,FALSE)</f>
        <v>No</v>
      </c>
      <c r="E1833" s="23" t="str">
        <f>VLOOKUP($A1833,'Medical Examinations'!$A:$J,5,FALSE)</f>
        <v>No</v>
      </c>
      <c r="F1833" s="23" t="str">
        <f>VLOOKUP($A1833,'Medical Examinations'!$A:$J,6,FALSE)</f>
        <v>No</v>
      </c>
      <c r="G1833" s="23">
        <f>VLOOKUP($A1833,'Medical Examinations'!$A:$J,7,FALSE)</f>
        <v>1</v>
      </c>
      <c r="H1833" s="23" t="str">
        <f>VLOOKUP($A1833,'Medical Examinations'!$A:$J,8,FALSE)</f>
        <v>No</v>
      </c>
      <c r="I1833" s="23" t="str">
        <f>VLOOKUP($A1833,'Medical Examinations'!$A:$J,9,FALSE)</f>
        <v>Overweight</v>
      </c>
      <c r="J1833" s="23" t="str">
        <f>VLOOKUP($A1833,'Medical Examinations'!$A:$J,10,FALSE)</f>
        <v>Normal</v>
      </c>
      <c r="K1833">
        <f>VLOOKUP($A1833,'Hospitalisation Details'!$A:$K,6,FALSE)</f>
        <v>4527.18</v>
      </c>
      <c r="L1833" t="str">
        <f>VLOOKUP($A1833,'Hospitalisation Details'!$A:$K,7,FALSE)</f>
        <v>tier - 2</v>
      </c>
      <c r="M1833" t="str">
        <f>VLOOKUP($A1833,'Hospitalisation Details'!$A:$K,8,FALSE)</f>
        <v>tier - 2</v>
      </c>
      <c r="N1833" t="str">
        <f>VLOOKUP($A1833,'Hospitalisation Details'!$A:$K,9,FALSE)</f>
        <v>R1012</v>
      </c>
      <c r="O1833">
        <f>VLOOKUP($A1833,'Hospitalisation Details'!$A:$K,10,FALSE)</f>
        <v>33829</v>
      </c>
      <c r="P1833">
        <f>VLOOKUP($A1833,'Hospitalisation Details'!$A:$K,11,FALSE)</f>
        <v>30</v>
      </c>
      <c r="Q1833" t="str">
        <f>VLOOKUP($A1833,'Customer Names'!$A:$E,4,FALSE)</f>
        <v xml:space="preserve"> Hannah</v>
      </c>
    </row>
    <row r="1834" spans="1:17" x14ac:dyDescent="0.25">
      <c r="A1834" s="26" t="s">
        <v>537</v>
      </c>
      <c r="B1834" s="47">
        <f>VLOOKUP($A1834,'Medical Examinations'!$A:$J,2,FALSE)</f>
        <v>34.674999999999997</v>
      </c>
      <c r="C1834" s="47">
        <f>VLOOKUP($A1834,'Medical Examinations'!$A:$J,3,FALSE)</f>
        <v>5.71</v>
      </c>
      <c r="D1834" s="26" t="str">
        <f>VLOOKUP($A1834,'Medical Examinations'!$A:$J,4,FALSE)</f>
        <v>yes</v>
      </c>
      <c r="E1834" s="26" t="str">
        <f>VLOOKUP($A1834,'Medical Examinations'!$A:$J,5,FALSE)</f>
        <v>No</v>
      </c>
      <c r="F1834" s="26" t="str">
        <f>VLOOKUP($A1834,'Medical Examinations'!$A:$J,6,FALSE)</f>
        <v>No</v>
      </c>
      <c r="G1834" s="26">
        <f>VLOOKUP($A1834,'Medical Examinations'!$A:$J,7,FALSE)</f>
        <v>1</v>
      </c>
      <c r="H1834" s="26" t="str">
        <f>VLOOKUP($A1834,'Medical Examinations'!$A:$J,8,FALSE)</f>
        <v>No</v>
      </c>
      <c r="I1834" s="26" t="str">
        <f>VLOOKUP($A1834,'Medical Examinations'!$A:$J,9,FALSE)</f>
        <v>Obesity</v>
      </c>
      <c r="J1834" s="26" t="str">
        <f>VLOOKUP($A1834,'Medical Examinations'!$A:$J,10,FALSE)</f>
        <v>Prediabetes</v>
      </c>
      <c r="K1834">
        <f>VLOOKUP($A1834,'Hospitalisation Details'!$A:$K,6,FALSE)</f>
        <v>4518.83</v>
      </c>
      <c r="L1834" t="str">
        <f>VLOOKUP($A1834,'Hospitalisation Details'!$A:$K,7,FALSE)</f>
        <v>tier - 2</v>
      </c>
      <c r="M1834" t="str">
        <f>VLOOKUP($A1834,'Hospitalisation Details'!$A:$K,8,FALSE)</f>
        <v>tier - 2</v>
      </c>
      <c r="N1834" t="str">
        <f>VLOOKUP($A1834,'Hospitalisation Details'!$A:$K,9,FALSE)</f>
        <v>R1017</v>
      </c>
      <c r="O1834">
        <f>VLOOKUP($A1834,'Hospitalisation Details'!$A:$K,10,FALSE)</f>
        <v>32498</v>
      </c>
      <c r="P1834">
        <f>VLOOKUP($A1834,'Hospitalisation Details'!$A:$K,11,FALSE)</f>
        <v>34</v>
      </c>
      <c r="Q1834" t="str">
        <f>VLOOKUP($A1834,'Customer Names'!$A:$E,4,FALSE)</f>
        <v xml:space="preserve"> Zachariah</v>
      </c>
    </row>
    <row r="1835" spans="1:17" x14ac:dyDescent="0.25">
      <c r="A1835" s="23" t="s">
        <v>536</v>
      </c>
      <c r="B1835" s="48">
        <f>VLOOKUP($A1835,'Medical Examinations'!$A:$J,2,FALSE)</f>
        <v>18.850000000000001</v>
      </c>
      <c r="C1835" s="48">
        <f>VLOOKUP($A1835,'Medical Examinations'!$A:$J,3,FALSE)</f>
        <v>6.03</v>
      </c>
      <c r="D1835" s="23" t="str">
        <f>VLOOKUP($A1835,'Medical Examinations'!$A:$J,4,FALSE)</f>
        <v>No</v>
      </c>
      <c r="E1835" s="23" t="str">
        <f>VLOOKUP($A1835,'Medical Examinations'!$A:$J,5,FALSE)</f>
        <v>No</v>
      </c>
      <c r="F1835" s="23" t="str">
        <f>VLOOKUP($A1835,'Medical Examinations'!$A:$J,6,FALSE)</f>
        <v>No</v>
      </c>
      <c r="G1835" s="23">
        <f>VLOOKUP($A1835,'Medical Examinations'!$A:$J,7,FALSE)</f>
        <v>1</v>
      </c>
      <c r="H1835" s="23" t="str">
        <f>VLOOKUP($A1835,'Medical Examinations'!$A:$J,8,FALSE)</f>
        <v>No</v>
      </c>
      <c r="I1835" s="23" t="str">
        <f>VLOOKUP($A1835,'Medical Examinations'!$A:$J,9,FALSE)</f>
        <v>Normal Weight</v>
      </c>
      <c r="J1835" s="23" t="str">
        <f>VLOOKUP($A1835,'Medical Examinations'!$A:$J,10,FALSE)</f>
        <v>Prediabetes</v>
      </c>
      <c r="K1835">
        <f>VLOOKUP($A1835,'Hospitalisation Details'!$A:$K,6,FALSE)</f>
        <v>4518.7700000000004</v>
      </c>
      <c r="L1835" t="str">
        <f>VLOOKUP($A1835,'Hospitalisation Details'!$A:$K,7,FALSE)</f>
        <v>tier - 2</v>
      </c>
      <c r="M1835" t="str">
        <f>VLOOKUP($A1835,'Hospitalisation Details'!$A:$K,8,FALSE)</f>
        <v>tier - 3</v>
      </c>
      <c r="N1835" t="str">
        <f>VLOOKUP($A1835,'Hospitalisation Details'!$A:$K,9,FALSE)</f>
        <v>R1012</v>
      </c>
      <c r="O1835">
        <f>VLOOKUP($A1835,'Hospitalisation Details'!$A:$K,10,FALSE)</f>
        <v>32116</v>
      </c>
      <c r="P1835">
        <f>VLOOKUP($A1835,'Hospitalisation Details'!$A:$K,11,FALSE)</f>
        <v>35</v>
      </c>
      <c r="Q1835" t="str">
        <f>VLOOKUP($A1835,'Customer Names'!$A:$E,4,FALSE)</f>
        <v xml:space="preserve"> Patricia A</v>
      </c>
    </row>
    <row r="1836" spans="1:17" x14ac:dyDescent="0.25">
      <c r="A1836" s="26" t="s">
        <v>534</v>
      </c>
      <c r="B1836" s="47">
        <f>VLOOKUP($A1836,'Medical Examinations'!$A:$J,2,FALSE)</f>
        <v>34.130000000000003</v>
      </c>
      <c r="C1836" s="47">
        <f>VLOOKUP($A1836,'Medical Examinations'!$A:$J,3,FALSE)</f>
        <v>5.65</v>
      </c>
      <c r="D1836" s="26" t="str">
        <f>VLOOKUP($A1836,'Medical Examinations'!$A:$J,4,FALSE)</f>
        <v>No</v>
      </c>
      <c r="E1836" s="26" t="str">
        <f>VLOOKUP($A1836,'Medical Examinations'!$A:$J,5,FALSE)</f>
        <v>No</v>
      </c>
      <c r="F1836" s="26" t="str">
        <f>VLOOKUP($A1836,'Medical Examinations'!$A:$J,6,FALSE)</f>
        <v>Yes</v>
      </c>
      <c r="G1836" s="26">
        <f>VLOOKUP($A1836,'Medical Examinations'!$A:$J,7,FALSE)</f>
        <v>1</v>
      </c>
      <c r="H1836" s="26" t="str">
        <f>VLOOKUP($A1836,'Medical Examinations'!$A:$J,8,FALSE)</f>
        <v>No</v>
      </c>
      <c r="I1836" s="26" t="str">
        <f>VLOOKUP($A1836,'Medical Examinations'!$A:$J,9,FALSE)</f>
        <v>Obesity</v>
      </c>
      <c r="J1836" s="26" t="str">
        <f>VLOOKUP($A1836,'Medical Examinations'!$A:$J,10,FALSE)</f>
        <v>Normal</v>
      </c>
      <c r="K1836">
        <f>VLOOKUP($A1836,'Hospitalisation Details'!$A:$K,6,FALSE)</f>
        <v>4518.3999999999996</v>
      </c>
      <c r="L1836" t="str">
        <f>VLOOKUP($A1836,'Hospitalisation Details'!$A:$K,7,FALSE)</f>
        <v>tier - 2</v>
      </c>
      <c r="M1836" t="str">
        <f>VLOOKUP($A1836,'Hospitalisation Details'!$A:$K,8,FALSE)</f>
        <v>tier - 3</v>
      </c>
      <c r="N1836" t="str">
        <f>VLOOKUP($A1836,'Hospitalisation Details'!$A:$K,9,FALSE)</f>
        <v>R1026</v>
      </c>
      <c r="O1836">
        <f>VLOOKUP($A1836,'Hospitalisation Details'!$A:$K,10,FALSE)</f>
        <v>37896</v>
      </c>
      <c r="P1836">
        <f>VLOOKUP($A1836,'Hospitalisation Details'!$A:$K,11,FALSE)</f>
        <v>19</v>
      </c>
      <c r="Q1836" t="str">
        <f>VLOOKUP($A1836,'Customer Names'!$A:$E,4,FALSE)</f>
        <v xml:space="preserve"> Elizabeth A.</v>
      </c>
    </row>
    <row r="1837" spans="1:17" x14ac:dyDescent="0.25">
      <c r="A1837" s="23" t="s">
        <v>533</v>
      </c>
      <c r="B1837" s="48">
        <f>VLOOKUP($A1837,'Medical Examinations'!$A:$J,2,FALSE)</f>
        <v>17.34</v>
      </c>
      <c r="C1837" s="48">
        <f>VLOOKUP($A1837,'Medical Examinations'!$A:$J,3,FALSE)</f>
        <v>5.05</v>
      </c>
      <c r="D1837" s="23" t="str">
        <f>VLOOKUP($A1837,'Medical Examinations'!$A:$J,4,FALSE)</f>
        <v>No</v>
      </c>
      <c r="E1837" s="23" t="str">
        <f>VLOOKUP($A1837,'Medical Examinations'!$A:$J,5,FALSE)</f>
        <v>No</v>
      </c>
      <c r="F1837" s="23" t="str">
        <f>VLOOKUP($A1837,'Medical Examinations'!$A:$J,6,FALSE)</f>
        <v>No</v>
      </c>
      <c r="G1837" s="23">
        <f>VLOOKUP($A1837,'Medical Examinations'!$A:$J,7,FALSE)</f>
        <v>0</v>
      </c>
      <c r="H1837" s="23" t="str">
        <f>VLOOKUP($A1837,'Medical Examinations'!$A:$J,8,FALSE)</f>
        <v>No</v>
      </c>
      <c r="I1837" s="23" t="str">
        <f>VLOOKUP($A1837,'Medical Examinations'!$A:$J,9,FALSE)</f>
        <v>Underweight</v>
      </c>
      <c r="J1837" s="23" t="str">
        <f>VLOOKUP($A1837,'Medical Examinations'!$A:$J,10,FALSE)</f>
        <v>Normal</v>
      </c>
      <c r="K1837">
        <f>VLOOKUP($A1837,'Hospitalisation Details'!$A:$K,6,FALSE)</f>
        <v>4515.71</v>
      </c>
      <c r="L1837" t="str">
        <f>VLOOKUP($A1837,'Hospitalisation Details'!$A:$K,7,FALSE)</f>
        <v>tier - 2</v>
      </c>
      <c r="M1837" t="str">
        <f>VLOOKUP($A1837,'Hospitalisation Details'!$A:$K,8,FALSE)</f>
        <v>tier - 3</v>
      </c>
      <c r="N1837" t="str">
        <f>VLOOKUP($A1837,'Hospitalisation Details'!$A:$K,9,FALSE)</f>
        <v>R1013</v>
      </c>
      <c r="O1837">
        <f>VLOOKUP($A1837,'Hospitalisation Details'!$A:$K,10,FALSE)</f>
        <v>29388</v>
      </c>
      <c r="P1837">
        <f>VLOOKUP($A1837,'Hospitalisation Details'!$A:$K,11,FALSE)</f>
        <v>42</v>
      </c>
      <c r="Q1837" t="str">
        <f>VLOOKUP($A1837,'Customer Names'!$A:$E,4,FALSE)</f>
        <v xml:space="preserve"> Benjamin</v>
      </c>
    </row>
    <row r="1838" spans="1:17" x14ac:dyDescent="0.25">
      <c r="A1838" s="26" t="s">
        <v>532</v>
      </c>
      <c r="B1838" s="47">
        <f>VLOOKUP($A1838,'Medical Examinations'!$A:$J,2,FALSE)</f>
        <v>17.440000000000001</v>
      </c>
      <c r="C1838" s="47">
        <f>VLOOKUP($A1838,'Medical Examinations'!$A:$J,3,FALSE)</f>
        <v>6.26</v>
      </c>
      <c r="D1838" s="26" t="str">
        <f>VLOOKUP($A1838,'Medical Examinations'!$A:$J,4,FALSE)</f>
        <v>No</v>
      </c>
      <c r="E1838" s="26" t="str">
        <f>VLOOKUP($A1838,'Medical Examinations'!$A:$J,5,FALSE)</f>
        <v>No</v>
      </c>
      <c r="F1838" s="26" t="str">
        <f>VLOOKUP($A1838,'Medical Examinations'!$A:$J,6,FALSE)</f>
        <v>No</v>
      </c>
      <c r="G1838" s="26">
        <f>VLOOKUP($A1838,'Medical Examinations'!$A:$J,7,FALSE)</f>
        <v>0</v>
      </c>
      <c r="H1838" s="26" t="str">
        <f>VLOOKUP($A1838,'Medical Examinations'!$A:$J,8,FALSE)</f>
        <v>No</v>
      </c>
      <c r="I1838" s="26" t="str">
        <f>VLOOKUP($A1838,'Medical Examinations'!$A:$J,9,FALSE)</f>
        <v>Underweight</v>
      </c>
      <c r="J1838" s="26" t="str">
        <f>VLOOKUP($A1838,'Medical Examinations'!$A:$J,10,FALSE)</f>
        <v>Prediabetes</v>
      </c>
      <c r="K1838">
        <f>VLOOKUP($A1838,'Hospitalisation Details'!$A:$K,6,FALSE)</f>
        <v>4511.41</v>
      </c>
      <c r="L1838" t="str">
        <f>VLOOKUP($A1838,'Hospitalisation Details'!$A:$K,7,FALSE)</f>
        <v>tier - 2</v>
      </c>
      <c r="M1838" t="str">
        <f>VLOOKUP($A1838,'Hospitalisation Details'!$A:$K,8,FALSE)</f>
        <v>tier - 3</v>
      </c>
      <c r="N1838" t="str">
        <f>VLOOKUP($A1838,'Hospitalisation Details'!$A:$K,9,FALSE)</f>
        <v>R1013</v>
      </c>
      <c r="O1838">
        <f>VLOOKUP($A1838,'Hospitalisation Details'!$A:$K,10,FALSE)</f>
        <v>30221</v>
      </c>
      <c r="P1838">
        <f>VLOOKUP($A1838,'Hospitalisation Details'!$A:$K,11,FALSE)</f>
        <v>40</v>
      </c>
      <c r="Q1838" t="str">
        <f>VLOOKUP($A1838,'Customer Names'!$A:$E,4,FALSE)</f>
        <v xml:space="preserve"> Breno</v>
      </c>
    </row>
    <row r="1839" spans="1:17" x14ac:dyDescent="0.25">
      <c r="A1839" s="23" t="s">
        <v>531</v>
      </c>
      <c r="B1839" s="48">
        <f>VLOOKUP($A1839,'Medical Examinations'!$A:$J,2,FALSE)</f>
        <v>33.659999999999997</v>
      </c>
      <c r="C1839" s="48">
        <f>VLOOKUP($A1839,'Medical Examinations'!$A:$J,3,FALSE)</f>
        <v>4.08</v>
      </c>
      <c r="D1839" s="23" t="str">
        <f>VLOOKUP($A1839,'Medical Examinations'!$A:$J,4,FALSE)</f>
        <v>yes</v>
      </c>
      <c r="E1839" s="23" t="str">
        <f>VLOOKUP($A1839,'Medical Examinations'!$A:$J,5,FALSE)</f>
        <v>No</v>
      </c>
      <c r="F1839" s="23" t="str">
        <f>VLOOKUP($A1839,'Medical Examinations'!$A:$J,6,FALSE)</f>
        <v>Yes</v>
      </c>
      <c r="G1839" s="23">
        <f>VLOOKUP($A1839,'Medical Examinations'!$A:$J,7,FALSE)</f>
        <v>1</v>
      </c>
      <c r="H1839" s="23" t="str">
        <f>VLOOKUP($A1839,'Medical Examinations'!$A:$J,8,FALSE)</f>
        <v>No</v>
      </c>
      <c r="I1839" s="23" t="str">
        <f>VLOOKUP($A1839,'Medical Examinations'!$A:$J,9,FALSE)</f>
        <v>Obesity</v>
      </c>
      <c r="J1839" s="23" t="str">
        <f>VLOOKUP($A1839,'Medical Examinations'!$A:$J,10,FALSE)</f>
        <v>Normal</v>
      </c>
      <c r="K1839">
        <f>VLOOKUP($A1839,'Hospitalisation Details'!$A:$K,6,FALSE)</f>
        <v>4504.66</v>
      </c>
      <c r="L1839" t="str">
        <f>VLOOKUP($A1839,'Hospitalisation Details'!$A:$K,7,FALSE)</f>
        <v>tier - 1</v>
      </c>
      <c r="M1839" t="str">
        <f>VLOOKUP($A1839,'Hospitalisation Details'!$A:$K,8,FALSE)</f>
        <v>tier - 2</v>
      </c>
      <c r="N1839" t="str">
        <f>VLOOKUP($A1839,'Hospitalisation Details'!$A:$K,9,FALSE)</f>
        <v>R1013</v>
      </c>
      <c r="O1839">
        <f>VLOOKUP($A1839,'Hospitalisation Details'!$A:$K,10,FALSE)</f>
        <v>35716</v>
      </c>
      <c r="P1839">
        <f>VLOOKUP($A1839,'Hospitalisation Details'!$A:$K,11,FALSE)</f>
        <v>25</v>
      </c>
      <c r="Q1839" t="str">
        <f>VLOOKUP($A1839,'Customer Names'!$A:$E,4,FALSE)</f>
        <v xml:space="preserve"> Takaya</v>
      </c>
    </row>
    <row r="1840" spans="1:17" x14ac:dyDescent="0.25">
      <c r="A1840" s="26" t="s">
        <v>530</v>
      </c>
      <c r="B1840" s="47">
        <f>VLOOKUP($A1840,'Medical Examinations'!$A:$J,2,FALSE)</f>
        <v>21.375</v>
      </c>
      <c r="C1840" s="47">
        <f>VLOOKUP($A1840,'Medical Examinations'!$A:$J,3,FALSE)</f>
        <v>6.19</v>
      </c>
      <c r="D1840" s="26" t="str">
        <f>VLOOKUP($A1840,'Medical Examinations'!$A:$J,4,FALSE)</f>
        <v>yes</v>
      </c>
      <c r="E1840" s="26" t="str">
        <f>VLOOKUP($A1840,'Medical Examinations'!$A:$J,5,FALSE)</f>
        <v>No</v>
      </c>
      <c r="F1840" s="26" t="str">
        <f>VLOOKUP($A1840,'Medical Examinations'!$A:$J,6,FALSE)</f>
        <v>No</v>
      </c>
      <c r="G1840" s="26">
        <f>VLOOKUP($A1840,'Medical Examinations'!$A:$J,7,FALSE)</f>
        <v>1</v>
      </c>
      <c r="H1840" s="26" t="str">
        <f>VLOOKUP($A1840,'Medical Examinations'!$A:$J,8,FALSE)</f>
        <v>No</v>
      </c>
      <c r="I1840" s="26" t="str">
        <f>VLOOKUP($A1840,'Medical Examinations'!$A:$J,9,FALSE)</f>
        <v>Normal Weight</v>
      </c>
      <c r="J1840" s="26" t="str">
        <f>VLOOKUP($A1840,'Medical Examinations'!$A:$J,10,FALSE)</f>
        <v>Prediabetes</v>
      </c>
      <c r="K1840">
        <f>VLOOKUP($A1840,'Hospitalisation Details'!$A:$K,6,FALSE)</f>
        <v>4500.34</v>
      </c>
      <c r="L1840" t="str">
        <f>VLOOKUP($A1840,'Hospitalisation Details'!$A:$K,7,FALSE)</f>
        <v>tier - 2</v>
      </c>
      <c r="M1840" t="str">
        <f>VLOOKUP($A1840,'Hospitalisation Details'!$A:$K,8,FALSE)</f>
        <v>tier - 1</v>
      </c>
      <c r="N1840" t="str">
        <f>VLOOKUP($A1840,'Hospitalisation Details'!$A:$K,9,FALSE)</f>
        <v>R1017</v>
      </c>
      <c r="O1840">
        <f>VLOOKUP($A1840,'Hospitalisation Details'!$A:$K,10,FALSE)</f>
        <v>32320</v>
      </c>
      <c r="P1840">
        <f>VLOOKUP($A1840,'Hospitalisation Details'!$A:$K,11,FALSE)</f>
        <v>34</v>
      </c>
      <c r="Q1840" t="str">
        <f>VLOOKUP($A1840,'Customer Names'!$A:$E,4,FALSE)</f>
        <v xml:space="preserve"> Thomas IV</v>
      </c>
    </row>
    <row r="1841" spans="1:17" x14ac:dyDescent="0.25">
      <c r="A1841" s="23" t="s">
        <v>529</v>
      </c>
      <c r="B1841" s="48">
        <f>VLOOKUP($A1841,'Medical Examinations'!$A:$J,2,FALSE)</f>
        <v>27.14</v>
      </c>
      <c r="C1841" s="48">
        <f>VLOOKUP($A1841,'Medical Examinations'!$A:$J,3,FALSE)</f>
        <v>6.01</v>
      </c>
      <c r="D1841" s="23" t="str">
        <f>VLOOKUP($A1841,'Medical Examinations'!$A:$J,4,FALSE)</f>
        <v>No</v>
      </c>
      <c r="E1841" s="23" t="str">
        <f>VLOOKUP($A1841,'Medical Examinations'!$A:$J,5,FALSE)</f>
        <v>No</v>
      </c>
      <c r="F1841" s="23" t="str">
        <f>VLOOKUP($A1841,'Medical Examinations'!$A:$J,6,FALSE)</f>
        <v>No</v>
      </c>
      <c r="G1841" s="23">
        <f>VLOOKUP($A1841,'Medical Examinations'!$A:$J,7,FALSE)</f>
        <v>1</v>
      </c>
      <c r="H1841" s="23" t="str">
        <f>VLOOKUP($A1841,'Medical Examinations'!$A:$J,8,FALSE)</f>
        <v>No</v>
      </c>
      <c r="I1841" s="23" t="str">
        <f>VLOOKUP($A1841,'Medical Examinations'!$A:$J,9,FALSE)</f>
        <v>Overweight</v>
      </c>
      <c r="J1841" s="23" t="str">
        <f>VLOOKUP($A1841,'Medical Examinations'!$A:$J,10,FALSE)</f>
        <v>Prediabetes</v>
      </c>
      <c r="K1841">
        <f>VLOOKUP($A1841,'Hospitalisation Details'!$A:$K,6,FALSE)</f>
        <v>4488.58</v>
      </c>
      <c r="L1841" t="str">
        <f>VLOOKUP($A1841,'Hospitalisation Details'!$A:$K,7,FALSE)</f>
        <v>tier - 2</v>
      </c>
      <c r="M1841" t="str">
        <f>VLOOKUP($A1841,'Hospitalisation Details'!$A:$K,8,FALSE)</f>
        <v>tier - 3</v>
      </c>
      <c r="N1841" t="str">
        <f>VLOOKUP($A1841,'Hospitalisation Details'!$A:$K,9,FALSE)</f>
        <v>R1012</v>
      </c>
      <c r="O1841">
        <f>VLOOKUP($A1841,'Hospitalisation Details'!$A:$K,10,FALSE)</f>
        <v>33797</v>
      </c>
      <c r="P1841">
        <f>VLOOKUP($A1841,'Hospitalisation Details'!$A:$K,11,FALSE)</f>
        <v>30</v>
      </c>
      <c r="Q1841" t="str">
        <f>VLOOKUP($A1841,'Customer Names'!$A:$E,4,FALSE)</f>
        <v xml:space="preserve"> Bradley E</v>
      </c>
    </row>
    <row r="1842" spans="1:17" x14ac:dyDescent="0.25">
      <c r="A1842" s="26" t="s">
        <v>528</v>
      </c>
      <c r="B1842" s="47">
        <f>VLOOKUP($A1842,'Medical Examinations'!$A:$J,2,FALSE)</f>
        <v>35.78</v>
      </c>
      <c r="C1842" s="47">
        <f>VLOOKUP($A1842,'Medical Examinations'!$A:$J,3,FALSE)</f>
        <v>6.07</v>
      </c>
      <c r="D1842" s="26" t="str">
        <f>VLOOKUP($A1842,'Medical Examinations'!$A:$J,4,FALSE)</f>
        <v>No</v>
      </c>
      <c r="E1842" s="26" t="str">
        <f>VLOOKUP($A1842,'Medical Examinations'!$A:$J,5,FALSE)</f>
        <v>yes</v>
      </c>
      <c r="F1842" s="26" t="str">
        <f>VLOOKUP($A1842,'Medical Examinations'!$A:$J,6,FALSE)</f>
        <v>No</v>
      </c>
      <c r="G1842" s="26">
        <f>VLOOKUP($A1842,'Medical Examinations'!$A:$J,7,FALSE)</f>
        <v>1</v>
      </c>
      <c r="H1842" s="26" t="str">
        <f>VLOOKUP($A1842,'Medical Examinations'!$A:$J,8,FALSE)</f>
        <v>No</v>
      </c>
      <c r="I1842" s="26" t="str">
        <f>VLOOKUP($A1842,'Medical Examinations'!$A:$J,9,FALSE)</f>
        <v>Obesity</v>
      </c>
      <c r="J1842" s="26" t="str">
        <f>VLOOKUP($A1842,'Medical Examinations'!$A:$J,10,FALSE)</f>
        <v>Prediabetes</v>
      </c>
      <c r="K1842">
        <f>VLOOKUP($A1842,'Hospitalisation Details'!$A:$K,6,FALSE)</f>
        <v>4468.25</v>
      </c>
      <c r="L1842" t="str">
        <f>VLOOKUP($A1842,'Hospitalisation Details'!$A:$K,7,FALSE)</f>
        <v>tier - 2</v>
      </c>
      <c r="M1842" t="str">
        <f>VLOOKUP($A1842,'Hospitalisation Details'!$A:$K,8,FALSE)</f>
        <v>tier - 2</v>
      </c>
      <c r="N1842" t="str">
        <f>VLOOKUP($A1842,'Hospitalisation Details'!$A:$K,9,FALSE)</f>
        <v>R1012</v>
      </c>
      <c r="O1842">
        <f>VLOOKUP($A1842,'Hospitalisation Details'!$A:$K,10,FALSE)</f>
        <v>38186</v>
      </c>
      <c r="P1842">
        <f>VLOOKUP($A1842,'Hospitalisation Details'!$A:$K,11,FALSE)</f>
        <v>18</v>
      </c>
      <c r="Q1842" t="str">
        <f>VLOOKUP($A1842,'Customer Names'!$A:$E,4,FALSE)</f>
        <v xml:space="preserve"> Megan</v>
      </c>
    </row>
    <row r="1843" spans="1:17" x14ac:dyDescent="0.25">
      <c r="A1843" s="23" t="s">
        <v>527</v>
      </c>
      <c r="B1843" s="48">
        <f>VLOOKUP($A1843,'Medical Examinations'!$A:$J,2,FALSE)</f>
        <v>34.96</v>
      </c>
      <c r="C1843" s="48">
        <f>VLOOKUP($A1843,'Medical Examinations'!$A:$J,3,FALSE)</f>
        <v>5.63</v>
      </c>
      <c r="D1843" s="23" t="str">
        <f>VLOOKUP($A1843,'Medical Examinations'!$A:$J,4,FALSE)</f>
        <v>No</v>
      </c>
      <c r="E1843" s="23" t="str">
        <f>VLOOKUP($A1843,'Medical Examinations'!$A:$J,5,FALSE)</f>
        <v>No</v>
      </c>
      <c r="F1843" s="23" t="str">
        <f>VLOOKUP($A1843,'Medical Examinations'!$A:$J,6,FALSE)</f>
        <v>No</v>
      </c>
      <c r="G1843" s="23">
        <f>VLOOKUP($A1843,'Medical Examinations'!$A:$J,7,FALSE)</f>
        <v>0</v>
      </c>
      <c r="H1843" s="23" t="str">
        <f>VLOOKUP($A1843,'Medical Examinations'!$A:$J,8,FALSE)</f>
        <v>No</v>
      </c>
      <c r="I1843" s="23" t="str">
        <f>VLOOKUP($A1843,'Medical Examinations'!$A:$J,9,FALSE)</f>
        <v>Obesity</v>
      </c>
      <c r="J1843" s="23" t="str">
        <f>VLOOKUP($A1843,'Medical Examinations'!$A:$J,10,FALSE)</f>
        <v>Normal</v>
      </c>
      <c r="K1843">
        <f>VLOOKUP($A1843,'Hospitalisation Details'!$A:$K,6,FALSE)</f>
        <v>4466.62</v>
      </c>
      <c r="L1843" t="str">
        <f>VLOOKUP($A1843,'Hospitalisation Details'!$A:$K,7,FALSE)</f>
        <v>tier - 2</v>
      </c>
      <c r="M1843" t="str">
        <f>VLOOKUP($A1843,'Hospitalisation Details'!$A:$K,8,FALSE)</f>
        <v>tier - 2</v>
      </c>
      <c r="N1843" t="str">
        <f>VLOOKUP($A1843,'Hospitalisation Details'!$A:$K,9,FALSE)</f>
        <v>R1012</v>
      </c>
      <c r="O1843">
        <f>VLOOKUP($A1843,'Hospitalisation Details'!$A:$K,10,FALSE)</f>
        <v>36484</v>
      </c>
      <c r="P1843">
        <f>VLOOKUP($A1843,'Hospitalisation Details'!$A:$K,11,FALSE)</f>
        <v>23</v>
      </c>
      <c r="Q1843" t="str">
        <f>VLOOKUP($A1843,'Customer Names'!$A:$E,4,FALSE)</f>
        <v xml:space="preserve"> Ruby J</v>
      </c>
    </row>
    <row r="1844" spans="1:17" x14ac:dyDescent="0.25">
      <c r="A1844" s="26" t="s">
        <v>526</v>
      </c>
      <c r="B1844" s="47">
        <f>VLOOKUP($A1844,'Medical Examinations'!$A:$J,2,FALSE)</f>
        <v>38.39</v>
      </c>
      <c r="C1844" s="47">
        <f>VLOOKUP($A1844,'Medical Examinations'!$A:$J,3,FALSE)</f>
        <v>6.05</v>
      </c>
      <c r="D1844" s="26" t="str">
        <f>VLOOKUP($A1844,'Medical Examinations'!$A:$J,4,FALSE)</f>
        <v>No</v>
      </c>
      <c r="E1844" s="26" t="str">
        <f>VLOOKUP($A1844,'Medical Examinations'!$A:$J,5,FALSE)</f>
        <v>No</v>
      </c>
      <c r="F1844" s="26" t="str">
        <f>VLOOKUP($A1844,'Medical Examinations'!$A:$J,6,FALSE)</f>
        <v>No</v>
      </c>
      <c r="G1844" s="26">
        <f>VLOOKUP($A1844,'Medical Examinations'!$A:$J,7,FALSE)</f>
        <v>0</v>
      </c>
      <c r="H1844" s="26" t="str">
        <f>VLOOKUP($A1844,'Medical Examinations'!$A:$J,8,FALSE)</f>
        <v>No</v>
      </c>
      <c r="I1844" s="26" t="str">
        <f>VLOOKUP($A1844,'Medical Examinations'!$A:$J,9,FALSE)</f>
        <v>Obesity</v>
      </c>
      <c r="J1844" s="26" t="str">
        <f>VLOOKUP($A1844,'Medical Examinations'!$A:$J,10,FALSE)</f>
        <v>Prediabetes</v>
      </c>
      <c r="K1844">
        <f>VLOOKUP($A1844,'Hospitalisation Details'!$A:$K,6,FALSE)</f>
        <v>4463.21</v>
      </c>
      <c r="L1844" t="str">
        <f>VLOOKUP($A1844,'Hospitalisation Details'!$A:$K,7,FALSE)</f>
        <v>tier - 3</v>
      </c>
      <c r="M1844" t="str">
        <f>VLOOKUP($A1844,'Hospitalisation Details'!$A:$K,8,FALSE)</f>
        <v>tier - 3</v>
      </c>
      <c r="N1844" t="str">
        <f>VLOOKUP($A1844,'Hospitalisation Details'!$A:$K,9,FALSE)</f>
        <v>R1013</v>
      </c>
      <c r="O1844">
        <f>VLOOKUP($A1844,'Hospitalisation Details'!$A:$K,10,FALSE)</f>
        <v>33423</v>
      </c>
      <c r="P1844">
        <f>VLOOKUP($A1844,'Hospitalisation Details'!$A:$K,11,FALSE)</f>
        <v>31</v>
      </c>
      <c r="Q1844" t="str">
        <f>VLOOKUP($A1844,'Customer Names'!$A:$E,4,FALSE)</f>
        <v xml:space="preserve"> Bart</v>
      </c>
    </row>
    <row r="1845" spans="1:17" x14ac:dyDescent="0.25">
      <c r="A1845" s="23" t="s">
        <v>525</v>
      </c>
      <c r="B1845" s="48">
        <f>VLOOKUP($A1845,'Medical Examinations'!$A:$J,2,FALSE)</f>
        <v>33.82</v>
      </c>
      <c r="C1845" s="48">
        <f>VLOOKUP($A1845,'Medical Examinations'!$A:$J,3,FALSE)</f>
        <v>4.6500000000000004</v>
      </c>
      <c r="D1845" s="23" t="str">
        <f>VLOOKUP($A1845,'Medical Examinations'!$A:$J,4,FALSE)</f>
        <v>No</v>
      </c>
      <c r="E1845" s="23" t="str">
        <f>VLOOKUP($A1845,'Medical Examinations'!$A:$J,5,FALSE)</f>
        <v>No</v>
      </c>
      <c r="F1845" s="23" t="str">
        <f>VLOOKUP($A1845,'Medical Examinations'!$A:$J,6,FALSE)</f>
        <v>No</v>
      </c>
      <c r="G1845" s="23">
        <f>VLOOKUP($A1845,'Medical Examinations'!$A:$J,7,FALSE)</f>
        <v>0</v>
      </c>
      <c r="H1845" s="23" t="str">
        <f>VLOOKUP($A1845,'Medical Examinations'!$A:$J,8,FALSE)</f>
        <v>No</v>
      </c>
      <c r="I1845" s="23" t="str">
        <f>VLOOKUP($A1845,'Medical Examinations'!$A:$J,9,FALSE)</f>
        <v>Obesity</v>
      </c>
      <c r="J1845" s="23" t="str">
        <f>VLOOKUP($A1845,'Medical Examinations'!$A:$J,10,FALSE)</f>
        <v>Normal</v>
      </c>
      <c r="K1845">
        <f>VLOOKUP($A1845,'Hospitalisation Details'!$A:$K,6,FALSE)</f>
        <v>4462.72</v>
      </c>
      <c r="L1845" t="str">
        <f>VLOOKUP($A1845,'Hospitalisation Details'!$A:$K,7,FALSE)</f>
        <v>tier - 2</v>
      </c>
      <c r="M1845" t="str">
        <f>VLOOKUP($A1845,'Hospitalisation Details'!$A:$K,8,FALSE)</f>
        <v>tier - 3</v>
      </c>
      <c r="N1845" t="str">
        <f>VLOOKUP($A1845,'Hospitalisation Details'!$A:$K,9,FALSE)</f>
        <v>R1012</v>
      </c>
      <c r="O1845">
        <f>VLOOKUP($A1845,'Hospitalisation Details'!$A:$K,10,FALSE)</f>
        <v>33069</v>
      </c>
      <c r="P1845">
        <f>VLOOKUP($A1845,'Hospitalisation Details'!$A:$K,11,FALSE)</f>
        <v>32</v>
      </c>
      <c r="Q1845" t="str">
        <f>VLOOKUP($A1845,'Customer Names'!$A:$E,4,FALSE)</f>
        <v xml:space="preserve"> Robert A.</v>
      </c>
    </row>
    <row r="1846" spans="1:17" x14ac:dyDescent="0.25">
      <c r="A1846" s="26" t="s">
        <v>524</v>
      </c>
      <c r="B1846" s="47">
        <f>VLOOKUP($A1846,'Medical Examinations'!$A:$J,2,FALSE)</f>
        <v>27.835000000000001</v>
      </c>
      <c r="C1846" s="47">
        <f>VLOOKUP($A1846,'Medical Examinations'!$A:$J,3,FALSE)</f>
        <v>5.37</v>
      </c>
      <c r="D1846" s="26" t="str">
        <f>VLOOKUP($A1846,'Medical Examinations'!$A:$J,4,FALSE)</f>
        <v>No</v>
      </c>
      <c r="E1846" s="26" t="str">
        <f>VLOOKUP($A1846,'Medical Examinations'!$A:$J,5,FALSE)</f>
        <v>No</v>
      </c>
      <c r="F1846" s="26" t="str">
        <f>VLOOKUP($A1846,'Medical Examinations'!$A:$J,6,FALSE)</f>
        <v>No</v>
      </c>
      <c r="G1846" s="26">
        <f>VLOOKUP($A1846,'Medical Examinations'!$A:$J,7,FALSE)</f>
        <v>0</v>
      </c>
      <c r="H1846" s="26" t="str">
        <f>VLOOKUP($A1846,'Medical Examinations'!$A:$J,8,FALSE)</f>
        <v>No</v>
      </c>
      <c r="I1846" s="26" t="str">
        <f>VLOOKUP($A1846,'Medical Examinations'!$A:$J,9,FALSE)</f>
        <v>Overweight</v>
      </c>
      <c r="J1846" s="26" t="str">
        <f>VLOOKUP($A1846,'Medical Examinations'!$A:$J,10,FALSE)</f>
        <v>Normal</v>
      </c>
      <c r="K1846">
        <f>VLOOKUP($A1846,'Hospitalisation Details'!$A:$K,6,FALSE)</f>
        <v>4454.3999999999996</v>
      </c>
      <c r="L1846" t="str">
        <f>VLOOKUP($A1846,'Hospitalisation Details'!$A:$K,7,FALSE)</f>
        <v>tier - 2</v>
      </c>
      <c r="M1846" t="str">
        <f>VLOOKUP($A1846,'Hospitalisation Details'!$A:$K,8,FALSE)</f>
        <v>tier - 3</v>
      </c>
      <c r="N1846" t="str">
        <f>VLOOKUP($A1846,'Hospitalisation Details'!$A:$K,9,FALSE)</f>
        <v>R1012</v>
      </c>
      <c r="O1846">
        <f>VLOOKUP($A1846,'Hospitalisation Details'!$A:$K,10,FALSE)</f>
        <v>33093</v>
      </c>
      <c r="P1846">
        <f>VLOOKUP($A1846,'Hospitalisation Details'!$A:$K,11,FALSE)</f>
        <v>32</v>
      </c>
      <c r="Q1846" t="str">
        <f>VLOOKUP($A1846,'Customer Names'!$A:$E,4,FALSE)</f>
        <v xml:space="preserve"> Adam</v>
      </c>
    </row>
    <row r="1847" spans="1:17" x14ac:dyDescent="0.25">
      <c r="A1847" s="23" t="s">
        <v>523</v>
      </c>
      <c r="B1847" s="48">
        <f>VLOOKUP($A1847,'Medical Examinations'!$A:$J,2,FALSE)</f>
        <v>33</v>
      </c>
      <c r="C1847" s="48">
        <f>VLOOKUP($A1847,'Medical Examinations'!$A:$J,3,FALSE)</f>
        <v>5.39</v>
      </c>
      <c r="D1847" s="23" t="str">
        <f>VLOOKUP($A1847,'Medical Examinations'!$A:$J,4,FALSE)</f>
        <v>No</v>
      </c>
      <c r="E1847" s="23" t="str">
        <f>VLOOKUP($A1847,'Medical Examinations'!$A:$J,5,FALSE)</f>
        <v>No</v>
      </c>
      <c r="F1847" s="23" t="str">
        <f>VLOOKUP($A1847,'Medical Examinations'!$A:$J,6,FALSE)</f>
        <v>No</v>
      </c>
      <c r="G1847" s="23">
        <f>VLOOKUP($A1847,'Medical Examinations'!$A:$J,7,FALSE)</f>
        <v>0</v>
      </c>
      <c r="H1847" s="23" t="str">
        <f>VLOOKUP($A1847,'Medical Examinations'!$A:$J,8,FALSE)</f>
        <v>No</v>
      </c>
      <c r="I1847" s="23" t="str">
        <f>VLOOKUP($A1847,'Medical Examinations'!$A:$J,9,FALSE)</f>
        <v>Obesity</v>
      </c>
      <c r="J1847" s="23" t="str">
        <f>VLOOKUP($A1847,'Medical Examinations'!$A:$J,10,FALSE)</f>
        <v>Normal</v>
      </c>
      <c r="K1847">
        <f>VLOOKUP($A1847,'Hospitalisation Details'!$A:$K,6,FALSE)</f>
        <v>4449.46</v>
      </c>
      <c r="L1847" t="str">
        <f>VLOOKUP($A1847,'Hospitalisation Details'!$A:$K,7,FALSE)</f>
        <v>tier - 1</v>
      </c>
      <c r="M1847" t="str">
        <f>VLOOKUP($A1847,'Hospitalisation Details'!$A:$K,8,FALSE)</f>
        <v>tier - 2</v>
      </c>
      <c r="N1847" t="str">
        <f>VLOOKUP($A1847,'Hospitalisation Details'!$A:$K,9,FALSE)</f>
        <v>R1013</v>
      </c>
      <c r="O1847">
        <f>VLOOKUP($A1847,'Hospitalisation Details'!$A:$K,10,FALSE)</f>
        <v>34513</v>
      </c>
      <c r="P1847">
        <f>VLOOKUP($A1847,'Hospitalisation Details'!$A:$K,11,FALSE)</f>
        <v>28</v>
      </c>
      <c r="Q1847" t="str">
        <f>VLOOKUP($A1847,'Customer Names'!$A:$E,4,FALSE)</f>
        <v xml:space="preserve"> Yemane Adhane</v>
      </c>
    </row>
    <row r="1848" spans="1:17" x14ac:dyDescent="0.25">
      <c r="A1848" s="26" t="s">
        <v>522</v>
      </c>
      <c r="B1848" s="47">
        <f>VLOOKUP($A1848,'Medical Examinations'!$A:$J,2,FALSE)</f>
        <v>26.885000000000002</v>
      </c>
      <c r="C1848" s="47">
        <f>VLOOKUP($A1848,'Medical Examinations'!$A:$J,3,FALSE)</f>
        <v>5.86</v>
      </c>
      <c r="D1848" s="26" t="str">
        <f>VLOOKUP($A1848,'Medical Examinations'!$A:$J,4,FALSE)</f>
        <v>No</v>
      </c>
      <c r="E1848" s="26" t="str">
        <f>VLOOKUP($A1848,'Medical Examinations'!$A:$J,5,FALSE)</f>
        <v>No</v>
      </c>
      <c r="F1848" s="26" t="str">
        <f>VLOOKUP($A1848,'Medical Examinations'!$A:$J,6,FALSE)</f>
        <v>No</v>
      </c>
      <c r="G1848" s="26">
        <f>VLOOKUP($A1848,'Medical Examinations'!$A:$J,7,FALSE)</f>
        <v>0</v>
      </c>
      <c r="H1848" s="26" t="str">
        <f>VLOOKUP($A1848,'Medical Examinations'!$A:$J,8,FALSE)</f>
        <v>No</v>
      </c>
      <c r="I1848" s="26" t="str">
        <f>VLOOKUP($A1848,'Medical Examinations'!$A:$J,9,FALSE)</f>
        <v>Overweight</v>
      </c>
      <c r="J1848" s="26" t="str">
        <f>VLOOKUP($A1848,'Medical Examinations'!$A:$J,10,FALSE)</f>
        <v>Prediabetes</v>
      </c>
      <c r="K1848">
        <f>VLOOKUP($A1848,'Hospitalisation Details'!$A:$K,6,FALSE)</f>
        <v>4441.21</v>
      </c>
      <c r="L1848" t="str">
        <f>VLOOKUP($A1848,'Hospitalisation Details'!$A:$K,7,FALSE)</f>
        <v>tier - 1</v>
      </c>
      <c r="M1848" t="str">
        <f>VLOOKUP($A1848,'Hospitalisation Details'!$A:$K,8,FALSE)</f>
        <v>tier - 2</v>
      </c>
      <c r="N1848" t="str">
        <f>VLOOKUP($A1848,'Hospitalisation Details'!$A:$K,9,FALSE)</f>
        <v>R1014</v>
      </c>
      <c r="O1848">
        <f>VLOOKUP($A1848,'Hospitalisation Details'!$A:$K,10,FALSE)</f>
        <v>33484</v>
      </c>
      <c r="P1848">
        <f>VLOOKUP($A1848,'Hospitalisation Details'!$A:$K,11,FALSE)</f>
        <v>31</v>
      </c>
      <c r="Q1848" t="str">
        <f>VLOOKUP($A1848,'Customer Names'!$A:$E,4,FALSE)</f>
        <v xml:space="preserve"> Jesse A.</v>
      </c>
    </row>
    <row r="1849" spans="1:17" x14ac:dyDescent="0.25">
      <c r="A1849" s="23" t="s">
        <v>521</v>
      </c>
      <c r="B1849" s="48">
        <f>VLOOKUP($A1849,'Medical Examinations'!$A:$J,2,FALSE)</f>
        <v>29.26</v>
      </c>
      <c r="C1849" s="48">
        <f>VLOOKUP($A1849,'Medical Examinations'!$A:$J,3,FALSE)</f>
        <v>4.4400000000000004</v>
      </c>
      <c r="D1849" s="23" t="str">
        <f>VLOOKUP($A1849,'Medical Examinations'!$A:$J,4,FALSE)</f>
        <v>No</v>
      </c>
      <c r="E1849" s="23" t="str">
        <f>VLOOKUP($A1849,'Medical Examinations'!$A:$J,5,FALSE)</f>
        <v>No</v>
      </c>
      <c r="F1849" s="23" t="str">
        <f>VLOOKUP($A1849,'Medical Examinations'!$A:$J,6,FALSE)</f>
        <v>No</v>
      </c>
      <c r="G1849" s="23">
        <f>VLOOKUP($A1849,'Medical Examinations'!$A:$J,7,FALSE)</f>
        <v>0</v>
      </c>
      <c r="H1849" s="23" t="str">
        <f>VLOOKUP($A1849,'Medical Examinations'!$A:$J,8,FALSE)</f>
        <v>No</v>
      </c>
      <c r="I1849" s="23" t="str">
        <f>VLOOKUP($A1849,'Medical Examinations'!$A:$J,9,FALSE)</f>
        <v>Overweight</v>
      </c>
      <c r="J1849" s="23" t="str">
        <f>VLOOKUP($A1849,'Medical Examinations'!$A:$J,10,FALSE)</f>
        <v>Normal</v>
      </c>
      <c r="K1849">
        <f>VLOOKUP($A1849,'Hospitalisation Details'!$A:$K,6,FALSE)</f>
        <v>4438.26</v>
      </c>
      <c r="L1849" t="str">
        <f>VLOOKUP($A1849,'Hospitalisation Details'!$A:$K,7,FALSE)</f>
        <v>tier - 2</v>
      </c>
      <c r="M1849" t="str">
        <f>VLOOKUP($A1849,'Hospitalisation Details'!$A:$K,8,FALSE)</f>
        <v>tier - 3</v>
      </c>
      <c r="N1849" t="str">
        <f>VLOOKUP($A1849,'Hospitalisation Details'!$A:$K,9,FALSE)</f>
        <v>R1017</v>
      </c>
      <c r="O1849">
        <f>VLOOKUP($A1849,'Hospitalisation Details'!$A:$K,10,FALSE)</f>
        <v>34631</v>
      </c>
      <c r="P1849">
        <f>VLOOKUP($A1849,'Hospitalisation Details'!$A:$K,11,FALSE)</f>
        <v>28</v>
      </c>
      <c r="Q1849" t="str">
        <f>VLOOKUP($A1849,'Customer Names'!$A:$E,4,FALSE)</f>
        <v xml:space="preserve"> Bird</v>
      </c>
    </row>
    <row r="1850" spans="1:17" x14ac:dyDescent="0.25">
      <c r="A1850" s="26" t="s">
        <v>520</v>
      </c>
      <c r="B1850" s="47">
        <f>VLOOKUP($A1850,'Medical Examinations'!$A:$J,2,FALSE)</f>
        <v>26.98</v>
      </c>
      <c r="C1850" s="47">
        <f>VLOOKUP($A1850,'Medical Examinations'!$A:$J,3,FALSE)</f>
        <v>4.41</v>
      </c>
      <c r="D1850" s="26" t="str">
        <f>VLOOKUP($A1850,'Medical Examinations'!$A:$J,4,FALSE)</f>
        <v>No</v>
      </c>
      <c r="E1850" s="26" t="str">
        <f>VLOOKUP($A1850,'Medical Examinations'!$A:$J,5,FALSE)</f>
        <v>No</v>
      </c>
      <c r="F1850" s="26" t="str">
        <f>VLOOKUP($A1850,'Medical Examinations'!$A:$J,6,FALSE)</f>
        <v>No</v>
      </c>
      <c r="G1850" s="26">
        <f>VLOOKUP($A1850,'Medical Examinations'!$A:$J,7,FALSE)</f>
        <v>0</v>
      </c>
      <c r="H1850" s="26" t="str">
        <f>VLOOKUP($A1850,'Medical Examinations'!$A:$J,8,FALSE)</f>
        <v>No</v>
      </c>
      <c r="I1850" s="26" t="str">
        <f>VLOOKUP($A1850,'Medical Examinations'!$A:$J,9,FALSE)</f>
        <v>Overweight</v>
      </c>
      <c r="J1850" s="26" t="str">
        <f>VLOOKUP($A1850,'Medical Examinations'!$A:$J,10,FALSE)</f>
        <v>Normal</v>
      </c>
      <c r="K1850">
        <f>VLOOKUP($A1850,'Hospitalisation Details'!$A:$K,6,FALSE)</f>
        <v>4435.09</v>
      </c>
      <c r="L1850" t="str">
        <f>VLOOKUP($A1850,'Hospitalisation Details'!$A:$K,7,FALSE)</f>
        <v>tier - 3</v>
      </c>
      <c r="M1850" t="str">
        <f>VLOOKUP($A1850,'Hospitalisation Details'!$A:$K,8,FALSE)</f>
        <v>tier - 2</v>
      </c>
      <c r="N1850" t="str">
        <f>VLOOKUP($A1850,'Hospitalisation Details'!$A:$K,9,FALSE)</f>
        <v>R1016</v>
      </c>
      <c r="O1850">
        <f>VLOOKUP($A1850,'Hospitalisation Details'!$A:$K,10,FALSE)</f>
        <v>34615</v>
      </c>
      <c r="P1850">
        <f>VLOOKUP($A1850,'Hospitalisation Details'!$A:$K,11,FALSE)</f>
        <v>28</v>
      </c>
      <c r="Q1850" t="str">
        <f>VLOOKUP($A1850,'Customer Names'!$A:$E,4,FALSE)</f>
        <v xml:space="preserve"> Patrick M.</v>
      </c>
    </row>
    <row r="1851" spans="1:17" x14ac:dyDescent="0.25">
      <c r="A1851" s="23" t="s">
        <v>519</v>
      </c>
      <c r="B1851" s="48">
        <f>VLOOKUP($A1851,'Medical Examinations'!$A:$J,2,FALSE)</f>
        <v>32.11</v>
      </c>
      <c r="C1851" s="48">
        <f>VLOOKUP($A1851,'Medical Examinations'!$A:$J,3,FALSE)</f>
        <v>5.19</v>
      </c>
      <c r="D1851" s="23" t="str">
        <f>VLOOKUP($A1851,'Medical Examinations'!$A:$J,4,FALSE)</f>
        <v>No</v>
      </c>
      <c r="E1851" s="23" t="str">
        <f>VLOOKUP($A1851,'Medical Examinations'!$A:$J,5,FALSE)</f>
        <v>No</v>
      </c>
      <c r="F1851" s="23" t="str">
        <f>VLOOKUP($A1851,'Medical Examinations'!$A:$J,6,FALSE)</f>
        <v>Yes</v>
      </c>
      <c r="G1851" s="23">
        <f>VLOOKUP($A1851,'Medical Examinations'!$A:$J,7,FALSE)</f>
        <v>1</v>
      </c>
      <c r="H1851" s="23" t="str">
        <f>VLOOKUP($A1851,'Medical Examinations'!$A:$J,8,FALSE)</f>
        <v>No</v>
      </c>
      <c r="I1851" s="23" t="str">
        <f>VLOOKUP($A1851,'Medical Examinations'!$A:$J,9,FALSE)</f>
        <v>Obesity</v>
      </c>
      <c r="J1851" s="23" t="str">
        <f>VLOOKUP($A1851,'Medical Examinations'!$A:$J,10,FALSE)</f>
        <v>Normal</v>
      </c>
      <c r="K1851">
        <f>VLOOKUP($A1851,'Hospitalisation Details'!$A:$K,6,FALSE)</f>
        <v>4433.92</v>
      </c>
      <c r="L1851" t="str">
        <f>VLOOKUP($A1851,'Hospitalisation Details'!$A:$K,7,FALSE)</f>
        <v>tier - 2</v>
      </c>
      <c r="M1851" t="str">
        <f>VLOOKUP($A1851,'Hospitalisation Details'!$A:$K,8,FALSE)</f>
        <v>tier - 2</v>
      </c>
      <c r="N1851" t="str">
        <f>VLOOKUP($A1851,'Hospitalisation Details'!$A:$K,9,FALSE)</f>
        <v>R1012</v>
      </c>
      <c r="O1851">
        <f>VLOOKUP($A1851,'Hospitalisation Details'!$A:$K,10,FALSE)</f>
        <v>34326</v>
      </c>
      <c r="P1851">
        <f>VLOOKUP($A1851,'Hospitalisation Details'!$A:$K,11,FALSE)</f>
        <v>29</v>
      </c>
      <c r="Q1851" t="str">
        <f>VLOOKUP($A1851,'Customer Names'!$A:$E,4,FALSE)</f>
        <v xml:space="preserve"> Kyle</v>
      </c>
    </row>
    <row r="1852" spans="1:17" x14ac:dyDescent="0.25">
      <c r="A1852" s="26" t="s">
        <v>518</v>
      </c>
      <c r="B1852" s="47">
        <f>VLOOKUP($A1852,'Medical Examinations'!$A:$J,2,FALSE)</f>
        <v>31.73</v>
      </c>
      <c r="C1852" s="47">
        <f>VLOOKUP($A1852,'Medical Examinations'!$A:$J,3,FALSE)</f>
        <v>5.16</v>
      </c>
      <c r="D1852" s="26" t="str">
        <f>VLOOKUP($A1852,'Medical Examinations'!$A:$J,4,FALSE)</f>
        <v>No</v>
      </c>
      <c r="E1852" s="26" t="str">
        <f>VLOOKUP($A1852,'Medical Examinations'!$A:$J,5,FALSE)</f>
        <v>No</v>
      </c>
      <c r="F1852" s="26" t="str">
        <f>VLOOKUP($A1852,'Medical Examinations'!$A:$J,6,FALSE)</f>
        <v>Yes</v>
      </c>
      <c r="G1852" s="26">
        <f>VLOOKUP($A1852,'Medical Examinations'!$A:$J,7,FALSE)</f>
        <v>1</v>
      </c>
      <c r="H1852" s="26" t="str">
        <f>VLOOKUP($A1852,'Medical Examinations'!$A:$J,8,FALSE)</f>
        <v>No</v>
      </c>
      <c r="I1852" s="26" t="str">
        <f>VLOOKUP($A1852,'Medical Examinations'!$A:$J,9,FALSE)</f>
        <v>Obesity</v>
      </c>
      <c r="J1852" s="26" t="str">
        <f>VLOOKUP($A1852,'Medical Examinations'!$A:$J,10,FALSE)</f>
        <v>Normal</v>
      </c>
      <c r="K1852">
        <f>VLOOKUP($A1852,'Hospitalisation Details'!$A:$K,6,FALSE)</f>
        <v>4433.3900000000003</v>
      </c>
      <c r="L1852" t="str">
        <f>VLOOKUP($A1852,'Hospitalisation Details'!$A:$K,7,FALSE)</f>
        <v>tier - 2</v>
      </c>
      <c r="M1852" t="str">
        <f>VLOOKUP($A1852,'Hospitalisation Details'!$A:$K,8,FALSE)</f>
        <v>tier - 3</v>
      </c>
      <c r="N1852" t="str">
        <f>VLOOKUP($A1852,'Hospitalisation Details'!$A:$K,9,FALSE)</f>
        <v>R1012</v>
      </c>
      <c r="O1852">
        <f>VLOOKUP($A1852,'Hospitalisation Details'!$A:$K,10,FALSE)</f>
        <v>34216</v>
      </c>
      <c r="P1852">
        <f>VLOOKUP($A1852,'Hospitalisation Details'!$A:$K,11,FALSE)</f>
        <v>29</v>
      </c>
      <c r="Q1852" t="str">
        <f>VLOOKUP($A1852,'Customer Names'!$A:$E,4,FALSE)</f>
        <v xml:space="preserve"> Ryan</v>
      </c>
    </row>
    <row r="1853" spans="1:17" x14ac:dyDescent="0.25">
      <c r="A1853" s="23" t="s">
        <v>517</v>
      </c>
      <c r="B1853" s="48">
        <f>VLOOKUP($A1853,'Medical Examinations'!$A:$J,2,FALSE)</f>
        <v>22.515000000000001</v>
      </c>
      <c r="C1853" s="48">
        <f>VLOOKUP($A1853,'Medical Examinations'!$A:$J,3,FALSE)</f>
        <v>4.24</v>
      </c>
      <c r="D1853" s="23" t="str">
        <f>VLOOKUP($A1853,'Medical Examinations'!$A:$J,4,FALSE)</f>
        <v>No</v>
      </c>
      <c r="E1853" s="23" t="str">
        <f>VLOOKUP($A1853,'Medical Examinations'!$A:$J,5,FALSE)</f>
        <v>No</v>
      </c>
      <c r="F1853" s="23" t="str">
        <f>VLOOKUP($A1853,'Medical Examinations'!$A:$J,6,FALSE)</f>
        <v>No</v>
      </c>
      <c r="G1853" s="23">
        <f>VLOOKUP($A1853,'Medical Examinations'!$A:$J,7,FALSE)</f>
        <v>0</v>
      </c>
      <c r="H1853" s="23" t="str">
        <f>VLOOKUP($A1853,'Medical Examinations'!$A:$J,8,FALSE)</f>
        <v>No</v>
      </c>
      <c r="I1853" s="23" t="str">
        <f>VLOOKUP($A1853,'Medical Examinations'!$A:$J,9,FALSE)</f>
        <v>Normal Weight</v>
      </c>
      <c r="J1853" s="23" t="str">
        <f>VLOOKUP($A1853,'Medical Examinations'!$A:$J,10,FALSE)</f>
        <v>Normal</v>
      </c>
      <c r="K1853">
        <f>VLOOKUP($A1853,'Hospitalisation Details'!$A:$K,6,FALSE)</f>
        <v>4428.8900000000003</v>
      </c>
      <c r="L1853" t="str">
        <f>VLOOKUP($A1853,'Hospitalisation Details'!$A:$K,7,FALSE)</f>
        <v>tier - 3</v>
      </c>
      <c r="M1853" t="str">
        <f>VLOOKUP($A1853,'Hospitalisation Details'!$A:$K,8,FALSE)</f>
        <v>tier - 1</v>
      </c>
      <c r="N1853" t="str">
        <f>VLOOKUP($A1853,'Hospitalisation Details'!$A:$K,9,FALSE)</f>
        <v>R1017</v>
      </c>
      <c r="O1853">
        <f>VLOOKUP($A1853,'Hospitalisation Details'!$A:$K,10,FALSE)</f>
        <v>34697</v>
      </c>
      <c r="P1853">
        <f>VLOOKUP($A1853,'Hospitalisation Details'!$A:$K,11,FALSE)</f>
        <v>28</v>
      </c>
      <c r="Q1853" t="str">
        <f>VLOOKUP($A1853,'Customer Names'!$A:$E,4,FALSE)</f>
        <v xml:space="preserve"> Yuri</v>
      </c>
    </row>
    <row r="1854" spans="1:17" x14ac:dyDescent="0.25">
      <c r="A1854" s="26" t="s">
        <v>515</v>
      </c>
      <c r="B1854" s="47">
        <f>VLOOKUP($A1854,'Medical Examinations'!$A:$J,2,FALSE)</f>
        <v>25.9</v>
      </c>
      <c r="C1854" s="47">
        <f>VLOOKUP($A1854,'Medical Examinations'!$A:$J,3,FALSE)</f>
        <v>5.45</v>
      </c>
      <c r="D1854" s="26" t="str">
        <f>VLOOKUP($A1854,'Medical Examinations'!$A:$J,4,FALSE)</f>
        <v>No</v>
      </c>
      <c r="E1854" s="26" t="str">
        <f>VLOOKUP($A1854,'Medical Examinations'!$A:$J,5,FALSE)</f>
        <v>No</v>
      </c>
      <c r="F1854" s="26" t="str">
        <f>VLOOKUP($A1854,'Medical Examinations'!$A:$J,6,FALSE)</f>
        <v>No</v>
      </c>
      <c r="G1854" s="26">
        <f>VLOOKUP($A1854,'Medical Examinations'!$A:$J,7,FALSE)</f>
        <v>1</v>
      </c>
      <c r="H1854" s="26" t="str">
        <f>VLOOKUP($A1854,'Medical Examinations'!$A:$J,8,FALSE)</f>
        <v>No</v>
      </c>
      <c r="I1854" s="26" t="str">
        <f>VLOOKUP($A1854,'Medical Examinations'!$A:$J,9,FALSE)</f>
        <v>Overweight</v>
      </c>
      <c r="J1854" s="26" t="str">
        <f>VLOOKUP($A1854,'Medical Examinations'!$A:$J,10,FALSE)</f>
        <v>Normal</v>
      </c>
      <c r="K1854">
        <f>VLOOKUP($A1854,'Hospitalisation Details'!$A:$K,6,FALSE)</f>
        <v>4420.95</v>
      </c>
      <c r="L1854" t="str">
        <f>VLOOKUP($A1854,'Hospitalisation Details'!$A:$K,7,FALSE)</f>
        <v>tier - 2</v>
      </c>
      <c r="M1854" t="str">
        <f>VLOOKUP($A1854,'Hospitalisation Details'!$A:$K,8,FALSE)</f>
        <v>tier - 3</v>
      </c>
      <c r="N1854" t="str">
        <f>VLOOKUP($A1854,'Hospitalisation Details'!$A:$K,9,FALSE)</f>
        <v>R1020</v>
      </c>
      <c r="O1854">
        <f>VLOOKUP($A1854,'Hospitalisation Details'!$A:$K,10,FALSE)</f>
        <v>33831</v>
      </c>
      <c r="P1854">
        <f>VLOOKUP($A1854,'Hospitalisation Details'!$A:$K,11,FALSE)</f>
        <v>30</v>
      </c>
      <c r="Q1854" t="str">
        <f>VLOOKUP($A1854,'Customer Names'!$A:$E,4,FALSE)</f>
        <v xml:space="preserve"> Ryan</v>
      </c>
    </row>
    <row r="1855" spans="1:17" x14ac:dyDescent="0.25">
      <c r="A1855" s="23" t="s">
        <v>514</v>
      </c>
      <c r="B1855" s="48">
        <f>VLOOKUP($A1855,'Medical Examinations'!$A:$J,2,FALSE)</f>
        <v>27.72</v>
      </c>
      <c r="C1855" s="48">
        <f>VLOOKUP($A1855,'Medical Examinations'!$A:$J,3,FALSE)</f>
        <v>5.03</v>
      </c>
      <c r="D1855" s="23" t="str">
        <f>VLOOKUP($A1855,'Medical Examinations'!$A:$J,4,FALSE)</f>
        <v>yes</v>
      </c>
      <c r="E1855" s="23" t="str">
        <f>VLOOKUP($A1855,'Medical Examinations'!$A:$J,5,FALSE)</f>
        <v>No</v>
      </c>
      <c r="F1855" s="23" t="str">
        <f>VLOOKUP($A1855,'Medical Examinations'!$A:$J,6,FALSE)</f>
        <v>No</v>
      </c>
      <c r="G1855" s="23">
        <f>VLOOKUP($A1855,'Medical Examinations'!$A:$J,7,FALSE)</f>
        <v>1</v>
      </c>
      <c r="H1855" s="23" t="str">
        <f>VLOOKUP($A1855,'Medical Examinations'!$A:$J,8,FALSE)</f>
        <v>No</v>
      </c>
      <c r="I1855" s="23" t="str">
        <f>VLOOKUP($A1855,'Medical Examinations'!$A:$J,9,FALSE)</f>
        <v>Overweight</v>
      </c>
      <c r="J1855" s="23" t="str">
        <f>VLOOKUP($A1855,'Medical Examinations'!$A:$J,10,FALSE)</f>
        <v>Normal</v>
      </c>
      <c r="K1855">
        <f>VLOOKUP($A1855,'Hospitalisation Details'!$A:$K,6,FALSE)</f>
        <v>4415.16</v>
      </c>
      <c r="L1855" t="str">
        <f>VLOOKUP($A1855,'Hospitalisation Details'!$A:$K,7,FALSE)</f>
        <v>tier - 2</v>
      </c>
      <c r="M1855" t="str">
        <f>VLOOKUP($A1855,'Hospitalisation Details'!$A:$K,8,FALSE)</f>
        <v>tier - 1</v>
      </c>
      <c r="N1855" t="str">
        <f>VLOOKUP($A1855,'Hospitalisation Details'!$A:$K,9,FALSE)</f>
        <v>R1013</v>
      </c>
      <c r="O1855">
        <f>VLOOKUP($A1855,'Hospitalisation Details'!$A:$K,10,FALSE)</f>
        <v>32402</v>
      </c>
      <c r="P1855">
        <f>VLOOKUP($A1855,'Hospitalisation Details'!$A:$K,11,FALSE)</f>
        <v>34</v>
      </c>
      <c r="Q1855" t="str">
        <f>VLOOKUP($A1855,'Customer Names'!$A:$E,4,FALSE)</f>
        <v xml:space="preserve"> Debbie</v>
      </c>
    </row>
    <row r="1856" spans="1:17" x14ac:dyDescent="0.25">
      <c r="A1856" s="26" t="s">
        <v>513</v>
      </c>
      <c r="B1856" s="47">
        <f>VLOOKUP($A1856,'Medical Examinations'!$A:$J,2,FALSE)</f>
        <v>31.5</v>
      </c>
      <c r="C1856" s="47">
        <f>VLOOKUP($A1856,'Medical Examinations'!$A:$J,3,FALSE)</f>
        <v>9.6199999999999992</v>
      </c>
      <c r="D1856" s="26" t="str">
        <f>VLOOKUP($A1856,'Medical Examinations'!$A:$J,4,FALSE)</f>
        <v>yes</v>
      </c>
      <c r="E1856" s="26" t="str">
        <f>VLOOKUP($A1856,'Medical Examinations'!$A:$J,5,FALSE)</f>
        <v>No</v>
      </c>
      <c r="F1856" s="26" t="str">
        <f>VLOOKUP($A1856,'Medical Examinations'!$A:$J,6,FALSE)</f>
        <v>No</v>
      </c>
      <c r="G1856" s="26">
        <f>VLOOKUP($A1856,'Medical Examinations'!$A:$J,7,FALSE)</f>
        <v>1</v>
      </c>
      <c r="H1856" s="26" t="str">
        <f>VLOOKUP($A1856,'Medical Examinations'!$A:$J,8,FALSE)</f>
        <v>No</v>
      </c>
      <c r="I1856" s="26" t="str">
        <f>VLOOKUP($A1856,'Medical Examinations'!$A:$J,9,FALSE)</f>
        <v>Obesity</v>
      </c>
      <c r="J1856" s="26" t="str">
        <f>VLOOKUP($A1856,'Medical Examinations'!$A:$J,10,FALSE)</f>
        <v>Diabetes</v>
      </c>
      <c r="K1856">
        <f>VLOOKUP($A1856,'Hospitalisation Details'!$A:$K,6,FALSE)</f>
        <v>4402.2299999999996</v>
      </c>
      <c r="L1856" t="str">
        <f>VLOOKUP($A1856,'Hospitalisation Details'!$A:$K,7,FALSE)</f>
        <v>tier - 2</v>
      </c>
      <c r="M1856" t="str">
        <f>VLOOKUP($A1856,'Hospitalisation Details'!$A:$K,8,FALSE)</f>
        <v>tier - 2</v>
      </c>
      <c r="N1856" t="str">
        <f>VLOOKUP($A1856,'Hospitalisation Details'!$A:$K,9,FALSE)</f>
        <v>R1011</v>
      </c>
      <c r="O1856">
        <f>VLOOKUP($A1856,'Hospitalisation Details'!$A:$K,10,FALSE)</f>
        <v>31606</v>
      </c>
      <c r="P1856">
        <f>VLOOKUP($A1856,'Hospitalisation Details'!$A:$K,11,FALSE)</f>
        <v>36</v>
      </c>
      <c r="Q1856" t="str">
        <f>VLOOKUP($A1856,'Customer Names'!$A:$E,4,FALSE)</f>
        <v xml:space="preserve"> Mark D</v>
      </c>
    </row>
    <row r="1857" spans="1:17" x14ac:dyDescent="0.25">
      <c r="A1857" s="23" t="s">
        <v>512</v>
      </c>
      <c r="B1857" s="48">
        <f>VLOOKUP($A1857,'Medical Examinations'!$A:$J,2,FALSE)</f>
        <v>29.7</v>
      </c>
      <c r="C1857" s="48">
        <f>VLOOKUP($A1857,'Medical Examinations'!$A:$J,3,FALSE)</f>
        <v>6.77</v>
      </c>
      <c r="D1857" s="23" t="str">
        <f>VLOOKUP($A1857,'Medical Examinations'!$A:$J,4,FALSE)</f>
        <v>yes</v>
      </c>
      <c r="E1857" s="23" t="str">
        <f>VLOOKUP($A1857,'Medical Examinations'!$A:$J,5,FALSE)</f>
        <v>No</v>
      </c>
      <c r="F1857" s="23" t="str">
        <f>VLOOKUP($A1857,'Medical Examinations'!$A:$J,6,FALSE)</f>
        <v>No</v>
      </c>
      <c r="G1857" s="23">
        <f>VLOOKUP($A1857,'Medical Examinations'!$A:$J,7,FALSE)</f>
        <v>1</v>
      </c>
      <c r="H1857" s="23" t="str">
        <f>VLOOKUP($A1857,'Medical Examinations'!$A:$J,8,FALSE)</f>
        <v>No</v>
      </c>
      <c r="I1857" s="23" t="str">
        <f>VLOOKUP($A1857,'Medical Examinations'!$A:$J,9,FALSE)</f>
        <v>Overweight</v>
      </c>
      <c r="J1857" s="23" t="str">
        <f>VLOOKUP($A1857,'Medical Examinations'!$A:$J,10,FALSE)</f>
        <v>Diabetes</v>
      </c>
      <c r="K1857">
        <f>VLOOKUP($A1857,'Hospitalisation Details'!$A:$K,6,FALSE)</f>
        <v>4399.7299999999996</v>
      </c>
      <c r="L1857" t="str">
        <f>VLOOKUP($A1857,'Hospitalisation Details'!$A:$K,7,FALSE)</f>
        <v>tier - 3</v>
      </c>
      <c r="M1857" t="str">
        <f>VLOOKUP($A1857,'Hospitalisation Details'!$A:$K,8,FALSE)</f>
        <v>tier - 2</v>
      </c>
      <c r="N1857" t="str">
        <f>VLOOKUP($A1857,'Hospitalisation Details'!$A:$K,9,FALSE)</f>
        <v>R1013</v>
      </c>
      <c r="O1857">
        <f>VLOOKUP($A1857,'Hospitalisation Details'!$A:$K,10,FALSE)</f>
        <v>31635</v>
      </c>
      <c r="P1857">
        <f>VLOOKUP($A1857,'Hospitalisation Details'!$A:$K,11,FALSE)</f>
        <v>36</v>
      </c>
      <c r="Q1857" t="str">
        <f>VLOOKUP($A1857,'Customer Names'!$A:$E,4,FALSE)</f>
        <v xml:space="preserve"> Christopher</v>
      </c>
    </row>
    <row r="1858" spans="1:17" x14ac:dyDescent="0.25">
      <c r="A1858" s="26" t="s">
        <v>511</v>
      </c>
      <c r="B1858" s="47">
        <f>VLOOKUP($A1858,'Medical Examinations'!$A:$J,2,FALSE)</f>
        <v>21.26</v>
      </c>
      <c r="C1858" s="47">
        <f>VLOOKUP($A1858,'Medical Examinations'!$A:$J,3,FALSE)</f>
        <v>5.36</v>
      </c>
      <c r="D1858" s="26" t="str">
        <f>VLOOKUP($A1858,'Medical Examinations'!$A:$J,4,FALSE)</f>
        <v>yes</v>
      </c>
      <c r="E1858" s="26" t="str">
        <f>VLOOKUP($A1858,'Medical Examinations'!$A:$J,5,FALSE)</f>
        <v>No</v>
      </c>
      <c r="F1858" s="26" t="str">
        <f>VLOOKUP($A1858,'Medical Examinations'!$A:$J,6,FALSE)</f>
        <v>No</v>
      </c>
      <c r="G1858" s="26">
        <f>VLOOKUP($A1858,'Medical Examinations'!$A:$J,7,FALSE)</f>
        <v>1</v>
      </c>
      <c r="H1858" s="26" t="str">
        <f>VLOOKUP($A1858,'Medical Examinations'!$A:$J,8,FALSE)</f>
        <v>No</v>
      </c>
      <c r="I1858" s="26" t="str">
        <f>VLOOKUP($A1858,'Medical Examinations'!$A:$J,9,FALSE)</f>
        <v>Normal Weight</v>
      </c>
      <c r="J1858" s="26" t="str">
        <f>VLOOKUP($A1858,'Medical Examinations'!$A:$J,10,FALSE)</f>
        <v>Normal</v>
      </c>
      <c r="K1858">
        <f>VLOOKUP($A1858,'Hospitalisation Details'!$A:$K,6,FALSE)</f>
        <v>4397.3100000000004</v>
      </c>
      <c r="L1858" t="str">
        <f>VLOOKUP($A1858,'Hospitalisation Details'!$A:$K,7,FALSE)</f>
        <v>tier - 2</v>
      </c>
      <c r="M1858" t="str">
        <f>VLOOKUP($A1858,'Hospitalisation Details'!$A:$K,8,FALSE)</f>
        <v>tier - 2</v>
      </c>
      <c r="N1858" t="str">
        <f>VLOOKUP($A1858,'Hospitalisation Details'!$A:$K,9,FALSE)</f>
        <v>R1013</v>
      </c>
      <c r="O1858">
        <f>VLOOKUP($A1858,'Hospitalisation Details'!$A:$K,10,FALSE)</f>
        <v>32342</v>
      </c>
      <c r="P1858">
        <f>VLOOKUP($A1858,'Hospitalisation Details'!$A:$K,11,FALSE)</f>
        <v>34</v>
      </c>
      <c r="Q1858" t="str">
        <f>VLOOKUP($A1858,'Customer Names'!$A:$E,4,FALSE)</f>
        <v xml:space="preserve"> Daniell L</v>
      </c>
    </row>
    <row r="1859" spans="1:17" x14ac:dyDescent="0.25">
      <c r="A1859" s="23" t="s">
        <v>510</v>
      </c>
      <c r="B1859" s="48">
        <f>VLOOKUP($A1859,'Medical Examinations'!$A:$J,2,FALSE)</f>
        <v>17.09</v>
      </c>
      <c r="C1859" s="48">
        <f>VLOOKUP($A1859,'Medical Examinations'!$A:$J,3,FALSE)</f>
        <v>5.69</v>
      </c>
      <c r="D1859" s="23" t="str">
        <f>VLOOKUP($A1859,'Medical Examinations'!$A:$J,4,FALSE)</f>
        <v>No</v>
      </c>
      <c r="E1859" s="23" t="str">
        <f>VLOOKUP($A1859,'Medical Examinations'!$A:$J,5,FALSE)</f>
        <v>No</v>
      </c>
      <c r="F1859" s="23" t="str">
        <f>VLOOKUP($A1859,'Medical Examinations'!$A:$J,6,FALSE)</f>
        <v>No</v>
      </c>
      <c r="G1859" s="23">
        <f>VLOOKUP($A1859,'Medical Examinations'!$A:$J,7,FALSE)</f>
        <v>0</v>
      </c>
      <c r="H1859" s="23" t="str">
        <f>VLOOKUP($A1859,'Medical Examinations'!$A:$J,8,FALSE)</f>
        <v>No</v>
      </c>
      <c r="I1859" s="23" t="str">
        <f>VLOOKUP($A1859,'Medical Examinations'!$A:$J,9,FALSE)</f>
        <v>Underweight</v>
      </c>
      <c r="J1859" s="23" t="str">
        <f>VLOOKUP($A1859,'Medical Examinations'!$A:$J,10,FALSE)</f>
        <v>Normal</v>
      </c>
      <c r="K1859">
        <f>VLOOKUP($A1859,'Hospitalisation Details'!$A:$K,6,FALSE)</f>
        <v>4392.7</v>
      </c>
      <c r="L1859" t="str">
        <f>VLOOKUP($A1859,'Hospitalisation Details'!$A:$K,7,FALSE)</f>
        <v>tier - 2</v>
      </c>
      <c r="M1859" t="str">
        <f>VLOOKUP($A1859,'Hospitalisation Details'!$A:$K,8,FALSE)</f>
        <v>tier - 2</v>
      </c>
      <c r="N1859" t="str">
        <f>VLOOKUP($A1859,'Hospitalisation Details'!$A:$K,9,FALSE)</f>
        <v>R1013</v>
      </c>
      <c r="O1859">
        <f>VLOOKUP($A1859,'Hospitalisation Details'!$A:$K,10,FALSE)</f>
        <v>30131</v>
      </c>
      <c r="P1859">
        <f>VLOOKUP($A1859,'Hospitalisation Details'!$A:$K,11,FALSE)</f>
        <v>40</v>
      </c>
      <c r="Q1859" t="str">
        <f>VLOOKUP($A1859,'Customer Names'!$A:$E,4,FALSE)</f>
        <v xml:space="preserve"> Janne</v>
      </c>
    </row>
    <row r="1860" spans="1:17" x14ac:dyDescent="0.25">
      <c r="A1860" s="26" t="s">
        <v>509</v>
      </c>
      <c r="B1860" s="47">
        <f>VLOOKUP($A1860,'Medical Examinations'!$A:$J,2,FALSE)</f>
        <v>24.3</v>
      </c>
      <c r="C1860" s="47">
        <f>VLOOKUP($A1860,'Medical Examinations'!$A:$J,3,FALSE)</f>
        <v>4.9000000000000004</v>
      </c>
      <c r="D1860" s="26" t="str">
        <f>VLOOKUP($A1860,'Medical Examinations'!$A:$J,4,FALSE)</f>
        <v>yes</v>
      </c>
      <c r="E1860" s="26" t="str">
        <f>VLOOKUP($A1860,'Medical Examinations'!$A:$J,5,FALSE)</f>
        <v>No</v>
      </c>
      <c r="F1860" s="26" t="str">
        <f>VLOOKUP($A1860,'Medical Examinations'!$A:$J,6,FALSE)</f>
        <v>Yes</v>
      </c>
      <c r="G1860" s="26">
        <f>VLOOKUP($A1860,'Medical Examinations'!$A:$J,7,FALSE)</f>
        <v>1</v>
      </c>
      <c r="H1860" s="26" t="str">
        <f>VLOOKUP($A1860,'Medical Examinations'!$A:$J,8,FALSE)</f>
        <v>No</v>
      </c>
      <c r="I1860" s="26" t="str">
        <f>VLOOKUP($A1860,'Medical Examinations'!$A:$J,9,FALSE)</f>
        <v>Normal Weight</v>
      </c>
      <c r="J1860" s="26" t="str">
        <f>VLOOKUP($A1860,'Medical Examinations'!$A:$J,10,FALSE)</f>
        <v>Normal</v>
      </c>
      <c r="K1860">
        <f>VLOOKUP($A1860,'Hospitalisation Details'!$A:$K,6,FALSE)</f>
        <v>4391.6499999999996</v>
      </c>
      <c r="L1860" t="str">
        <f>VLOOKUP($A1860,'Hospitalisation Details'!$A:$K,7,FALSE)</f>
        <v>tier - 2</v>
      </c>
      <c r="M1860" t="str">
        <f>VLOOKUP($A1860,'Hospitalisation Details'!$A:$K,8,FALSE)</f>
        <v>tier - 2</v>
      </c>
      <c r="N1860" t="str">
        <f>VLOOKUP($A1860,'Hospitalisation Details'!$A:$K,9,FALSE)</f>
        <v>R1011</v>
      </c>
      <c r="O1860">
        <f>VLOOKUP($A1860,'Hospitalisation Details'!$A:$K,10,FALSE)</f>
        <v>35763</v>
      </c>
      <c r="P1860">
        <f>VLOOKUP($A1860,'Hospitalisation Details'!$A:$K,11,FALSE)</f>
        <v>25</v>
      </c>
      <c r="Q1860" t="str">
        <f>VLOOKUP($A1860,'Customer Names'!$A:$E,4,FALSE)</f>
        <v xml:space="preserve"> Martina</v>
      </c>
    </row>
    <row r="1861" spans="1:17" x14ac:dyDescent="0.25">
      <c r="A1861" s="23" t="s">
        <v>508</v>
      </c>
      <c r="B1861" s="48">
        <f>VLOOKUP($A1861,'Medical Examinations'!$A:$J,2,FALSE)</f>
        <v>29.734999999999999</v>
      </c>
      <c r="C1861" s="48">
        <f>VLOOKUP($A1861,'Medical Examinations'!$A:$J,3,FALSE)</f>
        <v>5.78</v>
      </c>
      <c r="D1861" s="23" t="str">
        <f>VLOOKUP($A1861,'Medical Examinations'!$A:$J,4,FALSE)</f>
        <v>No</v>
      </c>
      <c r="E1861" s="23" t="str">
        <f>VLOOKUP($A1861,'Medical Examinations'!$A:$J,5,FALSE)</f>
        <v>No</v>
      </c>
      <c r="F1861" s="23" t="str">
        <f>VLOOKUP($A1861,'Medical Examinations'!$A:$J,6,FALSE)</f>
        <v>No</v>
      </c>
      <c r="G1861" s="23">
        <f>VLOOKUP($A1861,'Medical Examinations'!$A:$J,7,FALSE)</f>
        <v>0</v>
      </c>
      <c r="H1861" s="23" t="str">
        <f>VLOOKUP($A1861,'Medical Examinations'!$A:$J,8,FALSE)</f>
        <v>No</v>
      </c>
      <c r="I1861" s="23" t="str">
        <f>VLOOKUP($A1861,'Medical Examinations'!$A:$J,9,FALSE)</f>
        <v>Overweight</v>
      </c>
      <c r="J1861" s="23" t="str">
        <f>VLOOKUP($A1861,'Medical Examinations'!$A:$J,10,FALSE)</f>
        <v>Prediabetes</v>
      </c>
      <c r="K1861">
        <f>VLOOKUP($A1861,'Hospitalisation Details'!$A:$K,6,FALSE)</f>
        <v>4357.04</v>
      </c>
      <c r="L1861" t="str">
        <f>VLOOKUP($A1861,'Hospitalisation Details'!$A:$K,7,FALSE)</f>
        <v>tier - 2</v>
      </c>
      <c r="M1861" t="str">
        <f>VLOOKUP($A1861,'Hospitalisation Details'!$A:$K,8,FALSE)</f>
        <v>tier - 3</v>
      </c>
      <c r="N1861" t="str">
        <f>VLOOKUP($A1861,'Hospitalisation Details'!$A:$K,9,FALSE)</f>
        <v>R1012</v>
      </c>
      <c r="O1861">
        <f>VLOOKUP($A1861,'Hospitalisation Details'!$A:$K,10,FALSE)</f>
        <v>33113</v>
      </c>
      <c r="P1861">
        <f>VLOOKUP($A1861,'Hospitalisation Details'!$A:$K,11,FALSE)</f>
        <v>32</v>
      </c>
      <c r="Q1861" t="str">
        <f>VLOOKUP($A1861,'Customer Names'!$A:$E,4,FALSE)</f>
        <v xml:space="preserve"> Elizabeth L</v>
      </c>
    </row>
    <row r="1862" spans="1:17" x14ac:dyDescent="0.25">
      <c r="A1862" s="26" t="s">
        <v>507</v>
      </c>
      <c r="B1862" s="47">
        <f>VLOOKUP($A1862,'Medical Examinations'!$A:$J,2,FALSE)</f>
        <v>29.26</v>
      </c>
      <c r="C1862" s="47">
        <f>VLOOKUP($A1862,'Medical Examinations'!$A:$J,3,FALSE)</f>
        <v>4.7</v>
      </c>
      <c r="D1862" s="26" t="str">
        <f>VLOOKUP($A1862,'Medical Examinations'!$A:$J,4,FALSE)</f>
        <v>No</v>
      </c>
      <c r="E1862" s="26" t="str">
        <f>VLOOKUP($A1862,'Medical Examinations'!$A:$J,5,FALSE)</f>
        <v>No</v>
      </c>
      <c r="F1862" s="26" t="str">
        <f>VLOOKUP($A1862,'Medical Examinations'!$A:$J,6,FALSE)</f>
        <v>No</v>
      </c>
      <c r="G1862" s="26">
        <f>VLOOKUP($A1862,'Medical Examinations'!$A:$J,7,FALSE)</f>
        <v>0</v>
      </c>
      <c r="H1862" s="26" t="str">
        <f>VLOOKUP($A1862,'Medical Examinations'!$A:$J,8,FALSE)</f>
        <v>No</v>
      </c>
      <c r="I1862" s="26" t="str">
        <f>VLOOKUP($A1862,'Medical Examinations'!$A:$J,9,FALSE)</f>
        <v>Overweight</v>
      </c>
      <c r="J1862" s="26" t="str">
        <f>VLOOKUP($A1862,'Medical Examinations'!$A:$J,10,FALSE)</f>
        <v>Normal</v>
      </c>
      <c r="K1862">
        <f>VLOOKUP($A1862,'Hospitalisation Details'!$A:$K,6,FALSE)</f>
        <v>4350.51</v>
      </c>
      <c r="L1862" t="str">
        <f>VLOOKUP($A1862,'Hospitalisation Details'!$A:$K,7,FALSE)</f>
        <v>tier - 2</v>
      </c>
      <c r="M1862" t="str">
        <f>VLOOKUP($A1862,'Hospitalisation Details'!$A:$K,8,FALSE)</f>
        <v>tier - 2</v>
      </c>
      <c r="N1862" t="str">
        <f>VLOOKUP($A1862,'Hospitalisation Details'!$A:$K,9,FALSE)</f>
        <v>R1013</v>
      </c>
      <c r="O1862">
        <f>VLOOKUP($A1862,'Hospitalisation Details'!$A:$K,10,FALSE)</f>
        <v>33494</v>
      </c>
      <c r="P1862">
        <f>VLOOKUP($A1862,'Hospitalisation Details'!$A:$K,11,FALSE)</f>
        <v>31</v>
      </c>
      <c r="Q1862" t="str">
        <f>VLOOKUP($A1862,'Customer Names'!$A:$E,4,FALSE)</f>
        <v xml:space="preserve"> Stephanie C.</v>
      </c>
    </row>
    <row r="1863" spans="1:17" x14ac:dyDescent="0.25">
      <c r="A1863" s="23" t="s">
        <v>506</v>
      </c>
      <c r="B1863" s="48">
        <f>VLOOKUP($A1863,'Medical Examinations'!$A:$J,2,FALSE)</f>
        <v>33</v>
      </c>
      <c r="C1863" s="48">
        <f>VLOOKUP($A1863,'Medical Examinations'!$A:$J,3,FALSE)</f>
        <v>6.28</v>
      </c>
      <c r="D1863" s="23" t="str">
        <f>VLOOKUP($A1863,'Medical Examinations'!$A:$J,4,FALSE)</f>
        <v>No</v>
      </c>
      <c r="E1863" s="23" t="str">
        <f>VLOOKUP($A1863,'Medical Examinations'!$A:$J,5,FALSE)</f>
        <v>No</v>
      </c>
      <c r="F1863" s="23" t="str">
        <f>VLOOKUP($A1863,'Medical Examinations'!$A:$J,6,FALSE)</f>
        <v>No</v>
      </c>
      <c r="G1863" s="23">
        <f>VLOOKUP($A1863,'Medical Examinations'!$A:$J,7,FALSE)</f>
        <v>0</v>
      </c>
      <c r="H1863" s="23" t="str">
        <f>VLOOKUP($A1863,'Medical Examinations'!$A:$J,8,FALSE)</f>
        <v>No</v>
      </c>
      <c r="I1863" s="23" t="str">
        <f>VLOOKUP($A1863,'Medical Examinations'!$A:$J,9,FALSE)</f>
        <v>Obesity</v>
      </c>
      <c r="J1863" s="23" t="str">
        <f>VLOOKUP($A1863,'Medical Examinations'!$A:$J,10,FALSE)</f>
        <v>Prediabetes</v>
      </c>
      <c r="K1863">
        <f>VLOOKUP($A1863,'Hospitalisation Details'!$A:$K,6,FALSE)</f>
        <v>4349.46</v>
      </c>
      <c r="L1863" t="str">
        <f>VLOOKUP($A1863,'Hospitalisation Details'!$A:$K,7,FALSE)</f>
        <v>tier - 2</v>
      </c>
      <c r="M1863" t="str">
        <f>VLOOKUP($A1863,'Hospitalisation Details'!$A:$K,8,FALSE)</f>
        <v>tier - 2</v>
      </c>
      <c r="N1863" t="str">
        <f>VLOOKUP($A1863,'Hospitalisation Details'!$A:$K,9,FALSE)</f>
        <v>R1013</v>
      </c>
      <c r="O1863">
        <f>VLOOKUP($A1863,'Hospitalisation Details'!$A:$K,10,FALSE)</f>
        <v>34639</v>
      </c>
      <c r="P1863">
        <f>VLOOKUP($A1863,'Hospitalisation Details'!$A:$K,11,FALSE)</f>
        <v>28</v>
      </c>
      <c r="Q1863" t="str">
        <f>VLOOKUP($A1863,'Customer Names'!$A:$E,4,FALSE)</f>
        <v xml:space="preserve"> Katie</v>
      </c>
    </row>
    <row r="1864" spans="1:17" x14ac:dyDescent="0.25">
      <c r="A1864" s="26" t="s">
        <v>505</v>
      </c>
      <c r="B1864" s="47">
        <f>VLOOKUP($A1864,'Medical Examinations'!$A:$J,2,FALSE)</f>
        <v>31.065000000000001</v>
      </c>
      <c r="C1864" s="47">
        <f>VLOOKUP($A1864,'Medical Examinations'!$A:$J,3,FALSE)</f>
        <v>4.2300000000000004</v>
      </c>
      <c r="D1864" s="26" t="str">
        <f>VLOOKUP($A1864,'Medical Examinations'!$A:$J,4,FALSE)</f>
        <v>No</v>
      </c>
      <c r="E1864" s="26" t="str">
        <f>VLOOKUP($A1864,'Medical Examinations'!$A:$J,5,FALSE)</f>
        <v>No</v>
      </c>
      <c r="F1864" s="26" t="str">
        <f>VLOOKUP($A1864,'Medical Examinations'!$A:$J,6,FALSE)</f>
        <v>No</v>
      </c>
      <c r="G1864" s="26">
        <f>VLOOKUP($A1864,'Medical Examinations'!$A:$J,7,FALSE)</f>
        <v>0</v>
      </c>
      <c r="H1864" s="26" t="str">
        <f>VLOOKUP($A1864,'Medical Examinations'!$A:$J,8,FALSE)</f>
        <v>No</v>
      </c>
      <c r="I1864" s="26" t="str">
        <f>VLOOKUP($A1864,'Medical Examinations'!$A:$J,9,FALSE)</f>
        <v>Obesity</v>
      </c>
      <c r="J1864" s="26" t="str">
        <f>VLOOKUP($A1864,'Medical Examinations'!$A:$J,10,FALSE)</f>
        <v>Normal</v>
      </c>
      <c r="K1864">
        <f>VLOOKUP($A1864,'Hospitalisation Details'!$A:$K,6,FALSE)</f>
        <v>4347.0200000000004</v>
      </c>
      <c r="L1864" t="str">
        <f>VLOOKUP($A1864,'Hospitalisation Details'!$A:$K,7,FALSE)</f>
        <v>tier - 2</v>
      </c>
      <c r="M1864" t="str">
        <f>VLOOKUP($A1864,'Hospitalisation Details'!$A:$K,8,FALSE)</f>
        <v>tier - 1</v>
      </c>
      <c r="N1864" t="str">
        <f>VLOOKUP($A1864,'Hospitalisation Details'!$A:$K,9,FALSE)</f>
        <v>R1024</v>
      </c>
      <c r="O1864">
        <f>VLOOKUP($A1864,'Hospitalisation Details'!$A:$K,10,FALSE)</f>
        <v>33390</v>
      </c>
      <c r="P1864">
        <f>VLOOKUP($A1864,'Hospitalisation Details'!$A:$K,11,FALSE)</f>
        <v>32</v>
      </c>
      <c r="Q1864" t="str">
        <f>VLOOKUP($A1864,'Customer Names'!$A:$E,4,FALSE)</f>
        <v xml:space="preserve"> Callie</v>
      </c>
    </row>
    <row r="1865" spans="1:17" x14ac:dyDescent="0.25">
      <c r="A1865" s="23" t="s">
        <v>504</v>
      </c>
      <c r="B1865" s="48">
        <f>VLOOKUP($A1865,'Medical Examinations'!$A:$J,2,FALSE)</f>
        <v>26.51</v>
      </c>
      <c r="C1865" s="48">
        <f>VLOOKUP($A1865,'Medical Examinations'!$A:$J,3,FALSE)</f>
        <v>6.17</v>
      </c>
      <c r="D1865" s="23" t="str">
        <f>VLOOKUP($A1865,'Medical Examinations'!$A:$J,4,FALSE)</f>
        <v>No</v>
      </c>
      <c r="E1865" s="23" t="str">
        <f>VLOOKUP($A1865,'Medical Examinations'!$A:$J,5,FALSE)</f>
        <v>No</v>
      </c>
      <c r="F1865" s="23" t="str">
        <f>VLOOKUP($A1865,'Medical Examinations'!$A:$J,6,FALSE)</f>
        <v>No</v>
      </c>
      <c r="G1865" s="23">
        <f>VLOOKUP($A1865,'Medical Examinations'!$A:$J,7,FALSE)</f>
        <v>0</v>
      </c>
      <c r="H1865" s="23" t="str">
        <f>VLOOKUP($A1865,'Medical Examinations'!$A:$J,8,FALSE)</f>
        <v>No</v>
      </c>
      <c r="I1865" s="23" t="str">
        <f>VLOOKUP($A1865,'Medical Examinations'!$A:$J,9,FALSE)</f>
        <v>Overweight</v>
      </c>
      <c r="J1865" s="23" t="str">
        <f>VLOOKUP($A1865,'Medical Examinations'!$A:$J,10,FALSE)</f>
        <v>Prediabetes</v>
      </c>
      <c r="K1865">
        <f>VLOOKUP($A1865,'Hospitalisation Details'!$A:$K,6,FALSE)</f>
        <v>4340.4399999999996</v>
      </c>
      <c r="L1865" t="str">
        <f>VLOOKUP($A1865,'Hospitalisation Details'!$A:$K,7,FALSE)</f>
        <v>tier - 2</v>
      </c>
      <c r="M1865" t="str">
        <f>VLOOKUP($A1865,'Hospitalisation Details'!$A:$K,8,FALSE)</f>
        <v>tier - 1</v>
      </c>
      <c r="N1865" t="str">
        <f>VLOOKUP($A1865,'Hospitalisation Details'!$A:$K,9,FALSE)</f>
        <v>R1013</v>
      </c>
      <c r="O1865">
        <f>VLOOKUP($A1865,'Hospitalisation Details'!$A:$K,10,FALSE)</f>
        <v>34633</v>
      </c>
      <c r="P1865">
        <f>VLOOKUP($A1865,'Hospitalisation Details'!$A:$K,11,FALSE)</f>
        <v>28</v>
      </c>
      <c r="Q1865" t="str">
        <f>VLOOKUP($A1865,'Customer Names'!$A:$E,4,FALSE)</f>
        <v xml:space="preserve"> Inna</v>
      </c>
    </row>
    <row r="1866" spans="1:17" x14ac:dyDescent="0.25">
      <c r="A1866" s="26" t="s">
        <v>503</v>
      </c>
      <c r="B1866" s="47">
        <f>VLOOKUP($A1866,'Medical Examinations'!$A:$J,2,FALSE)</f>
        <v>28.88</v>
      </c>
      <c r="C1866" s="47">
        <f>VLOOKUP($A1866,'Medical Examinations'!$A:$J,3,FALSE)</f>
        <v>4.96</v>
      </c>
      <c r="D1866" s="26" t="str">
        <f>VLOOKUP($A1866,'Medical Examinations'!$A:$J,4,FALSE)</f>
        <v>No</v>
      </c>
      <c r="E1866" s="26" t="str">
        <f>VLOOKUP($A1866,'Medical Examinations'!$A:$J,5,FALSE)</f>
        <v>No</v>
      </c>
      <c r="F1866" s="26" t="str">
        <f>VLOOKUP($A1866,'Medical Examinations'!$A:$J,6,FALSE)</f>
        <v>No</v>
      </c>
      <c r="G1866" s="26">
        <f>VLOOKUP($A1866,'Medical Examinations'!$A:$J,7,FALSE)</f>
        <v>0</v>
      </c>
      <c r="H1866" s="26" t="str">
        <f>VLOOKUP($A1866,'Medical Examinations'!$A:$J,8,FALSE)</f>
        <v>No</v>
      </c>
      <c r="I1866" s="26" t="str">
        <f>VLOOKUP($A1866,'Medical Examinations'!$A:$J,9,FALSE)</f>
        <v>Overweight</v>
      </c>
      <c r="J1866" s="26" t="str">
        <f>VLOOKUP($A1866,'Medical Examinations'!$A:$J,10,FALSE)</f>
        <v>Normal</v>
      </c>
      <c r="K1866">
        <f>VLOOKUP($A1866,'Hospitalisation Details'!$A:$K,6,FALSE)</f>
        <v>4337.74</v>
      </c>
      <c r="L1866" t="str">
        <f>VLOOKUP($A1866,'Hospitalisation Details'!$A:$K,7,FALSE)</f>
        <v>tier - 2</v>
      </c>
      <c r="M1866" t="str">
        <f>VLOOKUP($A1866,'Hospitalisation Details'!$A:$K,8,FALSE)</f>
        <v>tier - 1</v>
      </c>
      <c r="N1866" t="str">
        <f>VLOOKUP($A1866,'Hospitalisation Details'!$A:$K,9,FALSE)</f>
        <v>R1024</v>
      </c>
      <c r="O1866">
        <f>VLOOKUP($A1866,'Hospitalisation Details'!$A:$K,10,FALSE)</f>
        <v>34640</v>
      </c>
      <c r="P1866">
        <f>VLOOKUP($A1866,'Hospitalisation Details'!$A:$K,11,FALSE)</f>
        <v>28</v>
      </c>
      <c r="Q1866" t="str">
        <f>VLOOKUP($A1866,'Customer Names'!$A:$E,4,FALSE)</f>
        <v xml:space="preserve"> Mary K.</v>
      </c>
    </row>
    <row r="1867" spans="1:17" x14ac:dyDescent="0.25">
      <c r="A1867" s="23" t="s">
        <v>502</v>
      </c>
      <c r="B1867" s="48">
        <f>VLOOKUP($A1867,'Medical Examinations'!$A:$J,2,FALSE)</f>
        <v>35.814999999999998</v>
      </c>
      <c r="C1867" s="48">
        <f>VLOOKUP($A1867,'Medical Examinations'!$A:$J,3,FALSE)</f>
        <v>5.1100000000000003</v>
      </c>
      <c r="D1867" s="23" t="str">
        <f>VLOOKUP($A1867,'Medical Examinations'!$A:$J,4,FALSE)</f>
        <v>yes</v>
      </c>
      <c r="E1867" s="23" t="str">
        <f>VLOOKUP($A1867,'Medical Examinations'!$A:$J,5,FALSE)</f>
        <v>No</v>
      </c>
      <c r="F1867" s="23" t="str">
        <f>VLOOKUP($A1867,'Medical Examinations'!$A:$J,6,FALSE)</f>
        <v>No</v>
      </c>
      <c r="G1867" s="23">
        <f>VLOOKUP($A1867,'Medical Examinations'!$A:$J,7,FALSE)</f>
        <v>1</v>
      </c>
      <c r="H1867" s="23" t="str">
        <f>VLOOKUP($A1867,'Medical Examinations'!$A:$J,8,FALSE)</f>
        <v>No</v>
      </c>
      <c r="I1867" s="23" t="str">
        <f>VLOOKUP($A1867,'Medical Examinations'!$A:$J,9,FALSE)</f>
        <v>Obesity</v>
      </c>
      <c r="J1867" s="23" t="str">
        <f>VLOOKUP($A1867,'Medical Examinations'!$A:$J,10,FALSE)</f>
        <v>Normal</v>
      </c>
      <c r="K1867">
        <f>VLOOKUP($A1867,'Hospitalisation Details'!$A:$K,6,FALSE)</f>
        <v>4320.41</v>
      </c>
      <c r="L1867" t="str">
        <f>VLOOKUP($A1867,'Hospitalisation Details'!$A:$K,7,FALSE)</f>
        <v>tier - 2</v>
      </c>
      <c r="M1867" t="str">
        <f>VLOOKUP($A1867,'Hospitalisation Details'!$A:$K,8,FALSE)</f>
        <v>tier - 1</v>
      </c>
      <c r="N1867" t="str">
        <f>VLOOKUP($A1867,'Hospitalisation Details'!$A:$K,9,FALSE)</f>
        <v>R1012</v>
      </c>
      <c r="O1867">
        <f>VLOOKUP($A1867,'Hospitalisation Details'!$A:$K,10,FALSE)</f>
        <v>32496</v>
      </c>
      <c r="P1867">
        <f>VLOOKUP($A1867,'Hospitalisation Details'!$A:$K,11,FALSE)</f>
        <v>34</v>
      </c>
      <c r="Q1867" t="str">
        <f>VLOOKUP($A1867,'Customer Names'!$A:$E,4,FALSE)</f>
        <v xml:space="preserve"> Samuel M.</v>
      </c>
    </row>
    <row r="1868" spans="1:17" x14ac:dyDescent="0.25">
      <c r="A1868" s="26" t="s">
        <v>501</v>
      </c>
      <c r="B1868" s="47">
        <f>VLOOKUP($A1868,'Medical Examinations'!$A:$J,2,FALSE)</f>
        <v>21.28</v>
      </c>
      <c r="C1868" s="47">
        <f>VLOOKUP($A1868,'Medical Examinations'!$A:$J,3,FALSE)</f>
        <v>4.05</v>
      </c>
      <c r="D1868" s="26" t="str">
        <f>VLOOKUP($A1868,'Medical Examinations'!$A:$J,4,FALSE)</f>
        <v>No</v>
      </c>
      <c r="E1868" s="26" t="str">
        <f>VLOOKUP($A1868,'Medical Examinations'!$A:$J,5,FALSE)</f>
        <v>yes</v>
      </c>
      <c r="F1868" s="26" t="str">
        <f>VLOOKUP($A1868,'Medical Examinations'!$A:$J,6,FALSE)</f>
        <v>No</v>
      </c>
      <c r="G1868" s="26">
        <f>VLOOKUP($A1868,'Medical Examinations'!$A:$J,7,FALSE)</f>
        <v>1</v>
      </c>
      <c r="H1868" s="26" t="str">
        <f>VLOOKUP($A1868,'Medical Examinations'!$A:$J,8,FALSE)</f>
        <v>No</v>
      </c>
      <c r="I1868" s="26" t="str">
        <f>VLOOKUP($A1868,'Medical Examinations'!$A:$J,9,FALSE)</f>
        <v>Normal Weight</v>
      </c>
      <c r="J1868" s="26" t="str">
        <f>VLOOKUP($A1868,'Medical Examinations'!$A:$J,10,FALSE)</f>
        <v>Normal</v>
      </c>
      <c r="K1868">
        <f>VLOOKUP($A1868,'Hospitalisation Details'!$A:$K,6,FALSE)</f>
        <v>4296.2700000000004</v>
      </c>
      <c r="L1868" t="str">
        <f>VLOOKUP($A1868,'Hospitalisation Details'!$A:$K,7,FALSE)</f>
        <v>tier - 2</v>
      </c>
      <c r="M1868" t="str">
        <f>VLOOKUP($A1868,'Hospitalisation Details'!$A:$K,8,FALSE)</f>
        <v>tier - 3</v>
      </c>
      <c r="N1868" t="str">
        <f>VLOOKUP($A1868,'Hospitalisation Details'!$A:$K,9,FALSE)</f>
        <v>R1012</v>
      </c>
      <c r="O1868">
        <f>VLOOKUP($A1868,'Hospitalisation Details'!$A:$K,10,FALSE)</f>
        <v>36855</v>
      </c>
      <c r="P1868">
        <f>VLOOKUP($A1868,'Hospitalisation Details'!$A:$K,11,FALSE)</f>
        <v>22</v>
      </c>
      <c r="Q1868" t="str">
        <f>VLOOKUP($A1868,'Customer Names'!$A:$E,4,FALSE)</f>
        <v xml:space="preserve"> Kimberly</v>
      </c>
    </row>
    <row r="1869" spans="1:17" x14ac:dyDescent="0.25">
      <c r="A1869" s="23" t="s">
        <v>500</v>
      </c>
      <c r="B1869" s="48">
        <f>VLOOKUP($A1869,'Medical Examinations'!$A:$J,2,FALSE)</f>
        <v>33.81</v>
      </c>
      <c r="C1869" s="48">
        <f>VLOOKUP($A1869,'Medical Examinations'!$A:$J,3,FALSE)</f>
        <v>6.49</v>
      </c>
      <c r="D1869" s="23" t="str">
        <f>VLOOKUP($A1869,'Medical Examinations'!$A:$J,4,FALSE)</f>
        <v>No</v>
      </c>
      <c r="E1869" s="23" t="str">
        <f>VLOOKUP($A1869,'Medical Examinations'!$A:$J,5,FALSE)</f>
        <v>No</v>
      </c>
      <c r="F1869" s="23" t="str">
        <f>VLOOKUP($A1869,'Medical Examinations'!$A:$J,6,FALSE)</f>
        <v>Yes</v>
      </c>
      <c r="G1869" s="23">
        <f>VLOOKUP($A1869,'Medical Examinations'!$A:$J,7,FALSE)</f>
        <v>1</v>
      </c>
      <c r="H1869" s="23" t="str">
        <f>VLOOKUP($A1869,'Medical Examinations'!$A:$J,8,FALSE)</f>
        <v>No</v>
      </c>
      <c r="I1869" s="23" t="str">
        <f>VLOOKUP($A1869,'Medical Examinations'!$A:$J,9,FALSE)</f>
        <v>Obesity</v>
      </c>
      <c r="J1869" s="23" t="str">
        <f>VLOOKUP($A1869,'Medical Examinations'!$A:$J,10,FALSE)</f>
        <v>Prediabetes</v>
      </c>
      <c r="K1869">
        <f>VLOOKUP($A1869,'Hospitalisation Details'!$A:$K,6,FALSE)</f>
        <v>4278.55</v>
      </c>
      <c r="L1869" t="str">
        <f>VLOOKUP($A1869,'Hospitalisation Details'!$A:$K,7,FALSE)</f>
        <v>tier - 2</v>
      </c>
      <c r="M1869" t="str">
        <f>VLOOKUP($A1869,'Hospitalisation Details'!$A:$K,8,FALSE)</f>
        <v>tier - 1</v>
      </c>
      <c r="N1869" t="str">
        <f>VLOOKUP($A1869,'Hospitalisation Details'!$A:$K,9,FALSE)</f>
        <v>R1021</v>
      </c>
      <c r="O1869">
        <f>VLOOKUP($A1869,'Hospitalisation Details'!$A:$K,10,FALSE)</f>
        <v>37780</v>
      </c>
      <c r="P1869">
        <f>VLOOKUP($A1869,'Hospitalisation Details'!$A:$K,11,FALSE)</f>
        <v>20</v>
      </c>
      <c r="Q1869" t="str">
        <f>VLOOKUP($A1869,'Customer Names'!$A:$E,4,FALSE)</f>
        <v xml:space="preserve"> Tom J.</v>
      </c>
    </row>
    <row r="1870" spans="1:17" x14ac:dyDescent="0.25">
      <c r="A1870" s="26" t="s">
        <v>499</v>
      </c>
      <c r="B1870" s="47">
        <f>VLOOKUP($A1870,'Medical Examinations'!$A:$J,2,FALSE)</f>
        <v>44.22</v>
      </c>
      <c r="C1870" s="47">
        <f>VLOOKUP($A1870,'Medical Examinations'!$A:$J,3,FALSE)</f>
        <v>4.1900000000000004</v>
      </c>
      <c r="D1870" s="26" t="str">
        <f>VLOOKUP($A1870,'Medical Examinations'!$A:$J,4,FALSE)</f>
        <v>No</v>
      </c>
      <c r="E1870" s="26" t="str">
        <f>VLOOKUP($A1870,'Medical Examinations'!$A:$J,5,FALSE)</f>
        <v>No</v>
      </c>
      <c r="F1870" s="26" t="str">
        <f>VLOOKUP($A1870,'Medical Examinations'!$A:$J,6,FALSE)</f>
        <v>No</v>
      </c>
      <c r="G1870" s="26">
        <f>VLOOKUP($A1870,'Medical Examinations'!$A:$J,7,FALSE)</f>
        <v>1</v>
      </c>
      <c r="H1870" s="26" t="str">
        <f>VLOOKUP($A1870,'Medical Examinations'!$A:$J,8,FALSE)</f>
        <v>No</v>
      </c>
      <c r="I1870" s="26" t="str">
        <f>VLOOKUP($A1870,'Medical Examinations'!$A:$J,9,FALSE)</f>
        <v>Obesity</v>
      </c>
      <c r="J1870" s="26" t="str">
        <f>VLOOKUP($A1870,'Medical Examinations'!$A:$J,10,FALSE)</f>
        <v>Normal</v>
      </c>
      <c r="K1870">
        <f>VLOOKUP($A1870,'Hospitalisation Details'!$A:$K,6,FALSE)</f>
        <v>4266.17</v>
      </c>
      <c r="L1870" t="str">
        <f>VLOOKUP($A1870,'Hospitalisation Details'!$A:$K,7,FALSE)</f>
        <v>tier - 3</v>
      </c>
      <c r="M1870" t="str">
        <f>VLOOKUP($A1870,'Hospitalisation Details'!$A:$K,8,FALSE)</f>
        <v>tier - 2</v>
      </c>
      <c r="N1870" t="str">
        <f>VLOOKUP($A1870,'Hospitalisation Details'!$A:$K,9,FALSE)</f>
        <v>R1013</v>
      </c>
      <c r="O1870">
        <f>VLOOKUP($A1870,'Hospitalisation Details'!$A:$K,10,FALSE)</f>
        <v>33773</v>
      </c>
      <c r="P1870">
        <f>VLOOKUP($A1870,'Hospitalisation Details'!$A:$K,11,FALSE)</f>
        <v>30</v>
      </c>
      <c r="Q1870" t="str">
        <f>VLOOKUP($A1870,'Customer Names'!$A:$E,4,FALSE)</f>
        <v xml:space="preserve"> Zachary</v>
      </c>
    </row>
    <row r="1871" spans="1:17" x14ac:dyDescent="0.25">
      <c r="A1871" s="23" t="s">
        <v>498</v>
      </c>
      <c r="B1871" s="48">
        <f>VLOOKUP($A1871,'Medical Examinations'!$A:$J,2,FALSE)</f>
        <v>15.46</v>
      </c>
      <c r="C1871" s="48">
        <f>VLOOKUP($A1871,'Medical Examinations'!$A:$J,3,FALSE)</f>
        <v>4.99</v>
      </c>
      <c r="D1871" s="23" t="str">
        <f>VLOOKUP($A1871,'Medical Examinations'!$A:$J,4,FALSE)</f>
        <v>yes</v>
      </c>
      <c r="E1871" s="23" t="str">
        <f>VLOOKUP($A1871,'Medical Examinations'!$A:$J,5,FALSE)</f>
        <v>No</v>
      </c>
      <c r="F1871" s="23" t="str">
        <f>VLOOKUP($A1871,'Medical Examinations'!$A:$J,6,FALSE)</f>
        <v>Yes</v>
      </c>
      <c r="G1871" s="23">
        <f>VLOOKUP($A1871,'Medical Examinations'!$A:$J,7,FALSE)</f>
        <v>1</v>
      </c>
      <c r="H1871" s="23" t="str">
        <f>VLOOKUP($A1871,'Medical Examinations'!$A:$J,8,FALSE)</f>
        <v>No</v>
      </c>
      <c r="I1871" s="23" t="str">
        <f>VLOOKUP($A1871,'Medical Examinations'!$A:$J,9,FALSE)</f>
        <v>Underweight</v>
      </c>
      <c r="J1871" s="23" t="str">
        <f>VLOOKUP($A1871,'Medical Examinations'!$A:$J,10,FALSE)</f>
        <v>Normal</v>
      </c>
      <c r="K1871">
        <f>VLOOKUP($A1871,'Hospitalisation Details'!$A:$K,6,FALSE)</f>
        <v>4265.01</v>
      </c>
      <c r="L1871" t="str">
        <f>VLOOKUP($A1871,'Hospitalisation Details'!$A:$K,7,FALSE)</f>
        <v>tier - 2</v>
      </c>
      <c r="M1871" t="str">
        <f>VLOOKUP($A1871,'Hospitalisation Details'!$A:$K,8,FALSE)</f>
        <v>tier - 1</v>
      </c>
      <c r="N1871" t="str">
        <f>VLOOKUP($A1871,'Hospitalisation Details'!$A:$K,9,FALSE)</f>
        <v>R1012</v>
      </c>
      <c r="O1871">
        <f>VLOOKUP($A1871,'Hospitalisation Details'!$A:$K,10,FALSE)</f>
        <v>30640</v>
      </c>
      <c r="P1871">
        <f>VLOOKUP($A1871,'Hospitalisation Details'!$A:$K,11,FALSE)</f>
        <v>39</v>
      </c>
      <c r="Q1871" t="str">
        <f>VLOOKUP($A1871,'Customer Names'!$A:$E,4,FALSE)</f>
        <v xml:space="preserve"> Dane</v>
      </c>
    </row>
    <row r="1872" spans="1:17" x14ac:dyDescent="0.25">
      <c r="A1872" s="26" t="s">
        <v>497</v>
      </c>
      <c r="B1872" s="47">
        <f>VLOOKUP($A1872,'Medical Examinations'!$A:$J,2,FALSE)</f>
        <v>30.3</v>
      </c>
      <c r="C1872" s="47">
        <f>VLOOKUP($A1872,'Medical Examinations'!$A:$J,3,FALSE)</f>
        <v>4.7699999999999996</v>
      </c>
      <c r="D1872" s="26" t="str">
        <f>VLOOKUP($A1872,'Medical Examinations'!$A:$J,4,FALSE)</f>
        <v>yes</v>
      </c>
      <c r="E1872" s="26" t="str">
        <f>VLOOKUP($A1872,'Medical Examinations'!$A:$J,5,FALSE)</f>
        <v>No</v>
      </c>
      <c r="F1872" s="26" t="str">
        <f>VLOOKUP($A1872,'Medical Examinations'!$A:$J,6,FALSE)</f>
        <v>No</v>
      </c>
      <c r="G1872" s="26">
        <f>VLOOKUP($A1872,'Medical Examinations'!$A:$J,7,FALSE)</f>
        <v>1</v>
      </c>
      <c r="H1872" s="26" t="str">
        <f>VLOOKUP($A1872,'Medical Examinations'!$A:$J,8,FALSE)</f>
        <v>No</v>
      </c>
      <c r="I1872" s="26" t="str">
        <f>VLOOKUP($A1872,'Medical Examinations'!$A:$J,9,FALSE)</f>
        <v>Obesity</v>
      </c>
      <c r="J1872" s="26" t="str">
        <f>VLOOKUP($A1872,'Medical Examinations'!$A:$J,10,FALSE)</f>
        <v>Normal</v>
      </c>
      <c r="K1872">
        <f>VLOOKUP($A1872,'Hospitalisation Details'!$A:$K,6,FALSE)</f>
        <v>4260.74</v>
      </c>
      <c r="L1872" t="str">
        <f>VLOOKUP($A1872,'Hospitalisation Details'!$A:$K,7,FALSE)</f>
        <v>tier - 3</v>
      </c>
      <c r="M1872" t="str">
        <f>VLOOKUP($A1872,'Hospitalisation Details'!$A:$K,8,FALSE)</f>
        <v>tier - 2</v>
      </c>
      <c r="N1872" t="str">
        <f>VLOOKUP($A1872,'Hospitalisation Details'!$A:$K,9,FALSE)</f>
        <v>R1011</v>
      </c>
      <c r="O1872">
        <f>VLOOKUP($A1872,'Hospitalisation Details'!$A:$K,10,FALSE)</f>
        <v>34986</v>
      </c>
      <c r="P1872">
        <f>VLOOKUP($A1872,'Hospitalisation Details'!$A:$K,11,FALSE)</f>
        <v>27</v>
      </c>
      <c r="Q1872" t="str">
        <f>VLOOKUP($A1872,'Customer Names'!$A:$E,4,FALSE)</f>
        <v xml:space="preserve"> Dougie J</v>
      </c>
    </row>
    <row r="1873" spans="1:17" x14ac:dyDescent="0.25">
      <c r="A1873" s="23" t="s">
        <v>496</v>
      </c>
      <c r="B1873" s="48">
        <f>VLOOKUP($A1873,'Medical Examinations'!$A:$J,2,FALSE)</f>
        <v>16.670000000000002</v>
      </c>
      <c r="C1873" s="48">
        <f>VLOOKUP($A1873,'Medical Examinations'!$A:$J,3,FALSE)</f>
        <v>5.46</v>
      </c>
      <c r="D1873" s="23" t="str">
        <f>VLOOKUP($A1873,'Medical Examinations'!$A:$J,4,FALSE)</f>
        <v>No</v>
      </c>
      <c r="E1873" s="23" t="str">
        <f>VLOOKUP($A1873,'Medical Examinations'!$A:$J,5,FALSE)</f>
        <v>No</v>
      </c>
      <c r="F1873" s="23" t="str">
        <f>VLOOKUP($A1873,'Medical Examinations'!$A:$J,6,FALSE)</f>
        <v>No</v>
      </c>
      <c r="G1873" s="23">
        <f>VLOOKUP($A1873,'Medical Examinations'!$A:$J,7,FALSE)</f>
        <v>0</v>
      </c>
      <c r="H1873" s="23" t="str">
        <f>VLOOKUP($A1873,'Medical Examinations'!$A:$J,8,FALSE)</f>
        <v>No</v>
      </c>
      <c r="I1873" s="23" t="str">
        <f>VLOOKUP($A1873,'Medical Examinations'!$A:$J,9,FALSE)</f>
        <v>Underweight</v>
      </c>
      <c r="J1873" s="23" t="str">
        <f>VLOOKUP($A1873,'Medical Examinations'!$A:$J,10,FALSE)</f>
        <v>Normal</v>
      </c>
      <c r="K1873">
        <f>VLOOKUP($A1873,'Hospitalisation Details'!$A:$K,6,FALSE)</f>
        <v>4250.24</v>
      </c>
      <c r="L1873" t="str">
        <f>VLOOKUP($A1873,'Hospitalisation Details'!$A:$K,7,FALSE)</f>
        <v>tier - 2</v>
      </c>
      <c r="M1873" t="str">
        <f>VLOOKUP($A1873,'Hospitalisation Details'!$A:$K,8,FALSE)</f>
        <v>tier - 3</v>
      </c>
      <c r="N1873" t="str">
        <f>VLOOKUP($A1873,'Hospitalisation Details'!$A:$K,9,FALSE)</f>
        <v>R1013</v>
      </c>
      <c r="O1873">
        <f>VLOOKUP($A1873,'Hospitalisation Details'!$A:$K,10,FALSE)</f>
        <v>30118</v>
      </c>
      <c r="P1873">
        <f>VLOOKUP($A1873,'Hospitalisation Details'!$A:$K,11,FALSE)</f>
        <v>40</v>
      </c>
      <c r="Q1873" t="str">
        <f>VLOOKUP($A1873,'Customer Names'!$A:$E,4,FALSE)</f>
        <v xml:space="preserve"> Jeremiah H</v>
      </c>
    </row>
    <row r="1874" spans="1:17" x14ac:dyDescent="0.25">
      <c r="A1874" s="26" t="s">
        <v>495</v>
      </c>
      <c r="B1874" s="47">
        <f>VLOOKUP($A1874,'Medical Examinations'!$A:$J,2,FALSE)</f>
        <v>28.594999999999999</v>
      </c>
      <c r="C1874" s="47">
        <f>VLOOKUP($A1874,'Medical Examinations'!$A:$J,3,FALSE)</f>
        <v>5.43</v>
      </c>
      <c r="D1874" s="26" t="str">
        <f>VLOOKUP($A1874,'Medical Examinations'!$A:$J,4,FALSE)</f>
        <v>No</v>
      </c>
      <c r="E1874" s="26" t="str">
        <f>VLOOKUP($A1874,'Medical Examinations'!$A:$J,5,FALSE)</f>
        <v>No</v>
      </c>
      <c r="F1874" s="26" t="str">
        <f>VLOOKUP($A1874,'Medical Examinations'!$A:$J,6,FALSE)</f>
        <v>No</v>
      </c>
      <c r="G1874" s="26">
        <f>VLOOKUP($A1874,'Medical Examinations'!$A:$J,7,FALSE)</f>
        <v>0</v>
      </c>
      <c r="H1874" s="26" t="str">
        <f>VLOOKUP($A1874,'Medical Examinations'!$A:$J,8,FALSE)</f>
        <v>No</v>
      </c>
      <c r="I1874" s="26" t="str">
        <f>VLOOKUP($A1874,'Medical Examinations'!$A:$J,9,FALSE)</f>
        <v>Overweight</v>
      </c>
      <c r="J1874" s="26" t="str">
        <f>VLOOKUP($A1874,'Medical Examinations'!$A:$J,10,FALSE)</f>
        <v>Normal</v>
      </c>
      <c r="K1874">
        <f>VLOOKUP($A1874,'Hospitalisation Details'!$A:$K,6,FALSE)</f>
        <v>4243.59</v>
      </c>
      <c r="L1874" t="str">
        <f>VLOOKUP($A1874,'Hospitalisation Details'!$A:$K,7,FALSE)</f>
        <v>tier - 3</v>
      </c>
      <c r="M1874" t="str">
        <f>VLOOKUP($A1874,'Hospitalisation Details'!$A:$K,8,FALSE)</f>
        <v>tier - 1</v>
      </c>
      <c r="N1874" t="str">
        <f>VLOOKUP($A1874,'Hospitalisation Details'!$A:$K,9,FALSE)</f>
        <v>R1012</v>
      </c>
      <c r="O1874">
        <f>VLOOKUP($A1874,'Hospitalisation Details'!$A:$K,10,FALSE)</f>
        <v>33573</v>
      </c>
      <c r="P1874">
        <f>VLOOKUP($A1874,'Hospitalisation Details'!$A:$K,11,FALSE)</f>
        <v>31</v>
      </c>
      <c r="Q1874" t="str">
        <f>VLOOKUP($A1874,'Customer Names'!$A:$E,4,FALSE)</f>
        <v xml:space="preserve"> Ashley J.</v>
      </c>
    </row>
    <row r="1875" spans="1:17" x14ac:dyDescent="0.25">
      <c r="A1875" s="23" t="s">
        <v>494</v>
      </c>
      <c r="B1875" s="48">
        <f>VLOOKUP($A1875,'Medical Examinations'!$A:$J,2,FALSE)</f>
        <v>25.934999999999999</v>
      </c>
      <c r="C1875" s="48">
        <f>VLOOKUP($A1875,'Medical Examinations'!$A:$J,3,FALSE)</f>
        <v>4.29</v>
      </c>
      <c r="D1875" s="23" t="str">
        <f>VLOOKUP($A1875,'Medical Examinations'!$A:$J,4,FALSE)</f>
        <v>No</v>
      </c>
      <c r="E1875" s="23" t="str">
        <f>VLOOKUP($A1875,'Medical Examinations'!$A:$J,5,FALSE)</f>
        <v>No</v>
      </c>
      <c r="F1875" s="23" t="str">
        <f>VLOOKUP($A1875,'Medical Examinations'!$A:$J,6,FALSE)</f>
        <v>No</v>
      </c>
      <c r="G1875" s="23">
        <f>VLOOKUP($A1875,'Medical Examinations'!$A:$J,7,FALSE)</f>
        <v>0</v>
      </c>
      <c r="H1875" s="23" t="str">
        <f>VLOOKUP($A1875,'Medical Examinations'!$A:$J,8,FALSE)</f>
        <v>No</v>
      </c>
      <c r="I1875" s="23" t="str">
        <f>VLOOKUP($A1875,'Medical Examinations'!$A:$J,9,FALSE)</f>
        <v>Overweight</v>
      </c>
      <c r="J1875" s="23" t="str">
        <f>VLOOKUP($A1875,'Medical Examinations'!$A:$J,10,FALSE)</f>
        <v>Normal</v>
      </c>
      <c r="K1875">
        <f>VLOOKUP($A1875,'Hospitalisation Details'!$A:$K,6,FALSE)</f>
        <v>4239.8900000000003</v>
      </c>
      <c r="L1875" t="str">
        <f>VLOOKUP($A1875,'Hospitalisation Details'!$A:$K,7,FALSE)</f>
        <v>tier - 2</v>
      </c>
      <c r="M1875" t="str">
        <f>VLOOKUP($A1875,'Hospitalisation Details'!$A:$K,8,FALSE)</f>
        <v>tier - 2</v>
      </c>
      <c r="N1875" t="str">
        <f>VLOOKUP($A1875,'Hospitalisation Details'!$A:$K,9,FALSE)</f>
        <v>R1012</v>
      </c>
      <c r="O1875">
        <f>VLOOKUP($A1875,'Hospitalisation Details'!$A:$K,10,FALSE)</f>
        <v>33545</v>
      </c>
      <c r="P1875">
        <f>VLOOKUP($A1875,'Hospitalisation Details'!$A:$K,11,FALSE)</f>
        <v>31</v>
      </c>
      <c r="Q1875" t="str">
        <f>VLOOKUP($A1875,'Customer Names'!$A:$E,4,FALSE)</f>
        <v xml:space="preserve"> Turner J.</v>
      </c>
    </row>
    <row r="1876" spans="1:17" x14ac:dyDescent="0.25">
      <c r="A1876" s="26" t="s">
        <v>493</v>
      </c>
      <c r="B1876" s="47">
        <f>VLOOKUP($A1876,'Medical Examinations'!$A:$J,2,FALSE)</f>
        <v>27.645</v>
      </c>
      <c r="C1876" s="47">
        <f>VLOOKUP($A1876,'Medical Examinations'!$A:$J,3,FALSE)</f>
        <v>5.25</v>
      </c>
      <c r="D1876" s="26" t="str">
        <f>VLOOKUP($A1876,'Medical Examinations'!$A:$J,4,FALSE)</f>
        <v>No</v>
      </c>
      <c r="E1876" s="26" t="str">
        <f>VLOOKUP($A1876,'Medical Examinations'!$A:$J,5,FALSE)</f>
        <v>No</v>
      </c>
      <c r="F1876" s="26" t="str">
        <f>VLOOKUP($A1876,'Medical Examinations'!$A:$J,6,FALSE)</f>
        <v>No</v>
      </c>
      <c r="G1876" s="26">
        <f>VLOOKUP($A1876,'Medical Examinations'!$A:$J,7,FALSE)</f>
        <v>1</v>
      </c>
      <c r="H1876" s="26" t="str">
        <f>VLOOKUP($A1876,'Medical Examinations'!$A:$J,8,FALSE)</f>
        <v>No</v>
      </c>
      <c r="I1876" s="26" t="str">
        <f>VLOOKUP($A1876,'Medical Examinations'!$A:$J,9,FALSE)</f>
        <v>Overweight</v>
      </c>
      <c r="J1876" s="26" t="str">
        <f>VLOOKUP($A1876,'Medical Examinations'!$A:$J,10,FALSE)</f>
        <v>Normal</v>
      </c>
      <c r="K1876">
        <f>VLOOKUP($A1876,'Hospitalisation Details'!$A:$K,6,FALSE)</f>
        <v>4237.13</v>
      </c>
      <c r="L1876" t="str">
        <f>VLOOKUP($A1876,'Hospitalisation Details'!$A:$K,7,FALSE)</f>
        <v>tier - 3</v>
      </c>
      <c r="M1876" t="str">
        <f>VLOOKUP($A1876,'Hospitalisation Details'!$A:$K,8,FALSE)</f>
        <v>tier - 1</v>
      </c>
      <c r="N1876" t="str">
        <f>VLOOKUP($A1876,'Hospitalisation Details'!$A:$K,9,FALSE)</f>
        <v>R1016</v>
      </c>
      <c r="O1876">
        <f>VLOOKUP($A1876,'Hospitalisation Details'!$A:$K,10,FALSE)</f>
        <v>33782</v>
      </c>
      <c r="P1876">
        <f>VLOOKUP($A1876,'Hospitalisation Details'!$A:$K,11,FALSE)</f>
        <v>30</v>
      </c>
      <c r="Q1876" t="str">
        <f>VLOOKUP($A1876,'Customer Names'!$A:$E,4,FALSE)</f>
        <v xml:space="preserve"> Roger</v>
      </c>
    </row>
    <row r="1877" spans="1:17" x14ac:dyDescent="0.25">
      <c r="A1877" s="23" t="s">
        <v>492</v>
      </c>
      <c r="B1877" s="48">
        <f>VLOOKUP($A1877,'Medical Examinations'!$A:$J,2,FALSE)</f>
        <v>30.1</v>
      </c>
      <c r="C1877" s="48">
        <f>VLOOKUP($A1877,'Medical Examinations'!$A:$J,3,FALSE)</f>
        <v>4.04</v>
      </c>
      <c r="D1877" s="23" t="str">
        <f>VLOOKUP($A1877,'Medical Examinations'!$A:$J,4,FALSE)</f>
        <v>No</v>
      </c>
      <c r="E1877" s="23" t="str">
        <f>VLOOKUP($A1877,'Medical Examinations'!$A:$J,5,FALSE)</f>
        <v>No</v>
      </c>
      <c r="F1877" s="23" t="str">
        <f>VLOOKUP($A1877,'Medical Examinations'!$A:$J,6,FALSE)</f>
        <v>No</v>
      </c>
      <c r="G1877" s="23">
        <f>VLOOKUP($A1877,'Medical Examinations'!$A:$J,7,FALSE)</f>
        <v>1</v>
      </c>
      <c r="H1877" s="23" t="str">
        <f>VLOOKUP($A1877,'Medical Examinations'!$A:$J,8,FALSE)</f>
        <v>No</v>
      </c>
      <c r="I1877" s="23" t="str">
        <f>VLOOKUP($A1877,'Medical Examinations'!$A:$J,9,FALSE)</f>
        <v>Obesity</v>
      </c>
      <c r="J1877" s="23" t="str">
        <f>VLOOKUP($A1877,'Medical Examinations'!$A:$J,10,FALSE)</f>
        <v>Normal</v>
      </c>
      <c r="K1877">
        <f>VLOOKUP($A1877,'Hospitalisation Details'!$A:$K,6,FALSE)</f>
        <v>4234.93</v>
      </c>
      <c r="L1877" t="str">
        <f>VLOOKUP($A1877,'Hospitalisation Details'!$A:$K,7,FALSE)</f>
        <v>tier - 2</v>
      </c>
      <c r="M1877" t="str">
        <f>VLOOKUP($A1877,'Hospitalisation Details'!$A:$K,8,FALSE)</f>
        <v>tier - 1</v>
      </c>
      <c r="N1877" t="str">
        <f>VLOOKUP($A1877,'Hospitalisation Details'!$A:$K,9,FALSE)</f>
        <v>R1011</v>
      </c>
      <c r="O1877">
        <f>VLOOKUP($A1877,'Hospitalisation Details'!$A:$K,10,FALSE)</f>
        <v>36143</v>
      </c>
      <c r="P1877">
        <f>VLOOKUP($A1877,'Hospitalisation Details'!$A:$K,11,FALSE)</f>
        <v>24</v>
      </c>
      <c r="Q1877" t="str">
        <f>VLOOKUP($A1877,'Customer Names'!$A:$E,4,FALSE)</f>
        <v xml:space="preserve"> Pamela</v>
      </c>
    </row>
    <row r="1878" spans="1:17" x14ac:dyDescent="0.25">
      <c r="A1878" s="26" t="s">
        <v>491</v>
      </c>
      <c r="B1878" s="47">
        <f>VLOOKUP($A1878,'Medical Examinations'!$A:$J,2,FALSE)</f>
        <v>26.79</v>
      </c>
      <c r="C1878" s="47">
        <f>VLOOKUP($A1878,'Medical Examinations'!$A:$J,3,FALSE)</f>
        <v>5</v>
      </c>
      <c r="D1878" s="26" t="str">
        <f>VLOOKUP($A1878,'Medical Examinations'!$A:$J,4,FALSE)</f>
        <v>yes</v>
      </c>
      <c r="E1878" s="26" t="str">
        <f>VLOOKUP($A1878,'Medical Examinations'!$A:$J,5,FALSE)</f>
        <v>No</v>
      </c>
      <c r="F1878" s="26" t="str">
        <f>VLOOKUP($A1878,'Medical Examinations'!$A:$J,6,FALSE)</f>
        <v>Yes</v>
      </c>
      <c r="G1878" s="26">
        <f>VLOOKUP($A1878,'Medical Examinations'!$A:$J,7,FALSE)</f>
        <v>1</v>
      </c>
      <c r="H1878" s="26" t="str">
        <f>VLOOKUP($A1878,'Medical Examinations'!$A:$J,8,FALSE)</f>
        <v>No</v>
      </c>
      <c r="I1878" s="26" t="str">
        <f>VLOOKUP($A1878,'Medical Examinations'!$A:$J,9,FALSE)</f>
        <v>Overweight</v>
      </c>
      <c r="J1878" s="26" t="str">
        <f>VLOOKUP($A1878,'Medical Examinations'!$A:$J,10,FALSE)</f>
        <v>Normal</v>
      </c>
      <c r="K1878">
        <f>VLOOKUP($A1878,'Hospitalisation Details'!$A:$K,6,FALSE)</f>
        <v>4189.1099999999997</v>
      </c>
      <c r="L1878" t="str">
        <f>VLOOKUP($A1878,'Hospitalisation Details'!$A:$K,7,FALSE)</f>
        <v>tier - 2</v>
      </c>
      <c r="M1878" t="str">
        <f>VLOOKUP($A1878,'Hospitalisation Details'!$A:$K,8,FALSE)</f>
        <v>tier - 2</v>
      </c>
      <c r="N1878" t="str">
        <f>VLOOKUP($A1878,'Hospitalisation Details'!$A:$K,9,FALSE)</f>
        <v>R1012</v>
      </c>
      <c r="O1878">
        <f>VLOOKUP($A1878,'Hospitalisation Details'!$A:$K,10,FALSE)</f>
        <v>35679</v>
      </c>
      <c r="P1878">
        <f>VLOOKUP($A1878,'Hospitalisation Details'!$A:$K,11,FALSE)</f>
        <v>25</v>
      </c>
      <c r="Q1878" t="str">
        <f>VLOOKUP($A1878,'Customer Names'!$A:$E,4,FALSE)</f>
        <v xml:space="preserve"> Allison M.</v>
      </c>
    </row>
    <row r="1879" spans="1:17" x14ac:dyDescent="0.25">
      <c r="A1879" s="23" t="s">
        <v>490</v>
      </c>
      <c r="B1879" s="48">
        <f>VLOOKUP($A1879,'Medical Examinations'!$A:$J,2,FALSE)</f>
        <v>27.1</v>
      </c>
      <c r="C1879" s="48">
        <f>VLOOKUP($A1879,'Medical Examinations'!$A:$J,3,FALSE)</f>
        <v>4.01</v>
      </c>
      <c r="D1879" s="23" t="str">
        <f>VLOOKUP($A1879,'Medical Examinations'!$A:$J,4,FALSE)</f>
        <v>yes</v>
      </c>
      <c r="E1879" s="23" t="str">
        <f>VLOOKUP($A1879,'Medical Examinations'!$A:$J,5,FALSE)</f>
        <v>No</v>
      </c>
      <c r="F1879" s="23" t="str">
        <f>VLOOKUP($A1879,'Medical Examinations'!$A:$J,6,FALSE)</f>
        <v>No</v>
      </c>
      <c r="G1879" s="23">
        <f>VLOOKUP($A1879,'Medical Examinations'!$A:$J,7,FALSE)</f>
        <v>1</v>
      </c>
      <c r="H1879" s="23" t="str">
        <f>VLOOKUP($A1879,'Medical Examinations'!$A:$J,8,FALSE)</f>
        <v>No</v>
      </c>
      <c r="I1879" s="23" t="str">
        <f>VLOOKUP($A1879,'Medical Examinations'!$A:$J,9,FALSE)</f>
        <v>Overweight</v>
      </c>
      <c r="J1879" s="23" t="str">
        <f>VLOOKUP($A1879,'Medical Examinations'!$A:$J,10,FALSE)</f>
        <v>Normal</v>
      </c>
      <c r="K1879">
        <f>VLOOKUP($A1879,'Hospitalisation Details'!$A:$K,6,FALSE)</f>
        <v>4188.7299999999996</v>
      </c>
      <c r="L1879" t="str">
        <f>VLOOKUP($A1879,'Hospitalisation Details'!$A:$K,7,FALSE)</f>
        <v>tier - 2</v>
      </c>
      <c r="M1879" t="str">
        <f>VLOOKUP($A1879,'Hospitalisation Details'!$A:$K,8,FALSE)</f>
        <v>tier - 2</v>
      </c>
      <c r="N1879" t="str">
        <f>VLOOKUP($A1879,'Hospitalisation Details'!$A:$K,9,FALSE)</f>
        <v>R1025</v>
      </c>
      <c r="O1879">
        <f>VLOOKUP($A1879,'Hospitalisation Details'!$A:$K,10,FALSE)</f>
        <v>34975</v>
      </c>
      <c r="P1879">
        <f>VLOOKUP($A1879,'Hospitalisation Details'!$A:$K,11,FALSE)</f>
        <v>27</v>
      </c>
      <c r="Q1879" t="str">
        <f>VLOOKUP($A1879,'Customer Names'!$A:$E,4,FALSE)</f>
        <v xml:space="preserve"> Katherine H.</v>
      </c>
    </row>
    <row r="1880" spans="1:17" x14ac:dyDescent="0.25">
      <c r="A1880" s="26" t="s">
        <v>489</v>
      </c>
      <c r="B1880" s="47">
        <f>VLOOKUP($A1880,'Medical Examinations'!$A:$J,2,FALSE)</f>
        <v>24.31</v>
      </c>
      <c r="C1880" s="47">
        <f>VLOOKUP($A1880,'Medical Examinations'!$A:$J,3,FALSE)</f>
        <v>5.4</v>
      </c>
      <c r="D1880" s="26" t="str">
        <f>VLOOKUP($A1880,'Medical Examinations'!$A:$J,4,FALSE)</f>
        <v>No</v>
      </c>
      <c r="E1880" s="26" t="str">
        <f>VLOOKUP($A1880,'Medical Examinations'!$A:$J,5,FALSE)</f>
        <v>No</v>
      </c>
      <c r="F1880" s="26" t="str">
        <f>VLOOKUP($A1880,'Medical Examinations'!$A:$J,6,FALSE)</f>
        <v>No</v>
      </c>
      <c r="G1880" s="26">
        <f>VLOOKUP($A1880,'Medical Examinations'!$A:$J,7,FALSE)</f>
        <v>0</v>
      </c>
      <c r="H1880" s="26" t="str">
        <f>VLOOKUP($A1880,'Medical Examinations'!$A:$J,8,FALSE)</f>
        <v>No</v>
      </c>
      <c r="I1880" s="26" t="str">
        <f>VLOOKUP($A1880,'Medical Examinations'!$A:$J,9,FALSE)</f>
        <v>Normal Weight</v>
      </c>
      <c r="J1880" s="26" t="str">
        <f>VLOOKUP($A1880,'Medical Examinations'!$A:$J,10,FALSE)</f>
        <v>Normal</v>
      </c>
      <c r="K1880">
        <f>VLOOKUP($A1880,'Hospitalisation Details'!$A:$K,6,FALSE)</f>
        <v>4185.1000000000004</v>
      </c>
      <c r="L1880" t="str">
        <f>VLOOKUP($A1880,'Hospitalisation Details'!$A:$K,7,FALSE)</f>
        <v>tier - 2</v>
      </c>
      <c r="M1880" t="str">
        <f>VLOOKUP($A1880,'Hospitalisation Details'!$A:$K,8,FALSE)</f>
        <v>tier - 3</v>
      </c>
      <c r="N1880" t="str">
        <f>VLOOKUP($A1880,'Hospitalisation Details'!$A:$K,9,FALSE)</f>
        <v>R1013</v>
      </c>
      <c r="O1880">
        <f>VLOOKUP($A1880,'Hospitalisation Details'!$A:$K,10,FALSE)</f>
        <v>32684</v>
      </c>
      <c r="P1880">
        <f>VLOOKUP($A1880,'Hospitalisation Details'!$A:$K,11,FALSE)</f>
        <v>33</v>
      </c>
      <c r="Q1880" t="str">
        <f>VLOOKUP($A1880,'Customer Names'!$A:$E,4,FALSE)</f>
        <v xml:space="preserve"> Robin</v>
      </c>
    </row>
    <row r="1881" spans="1:17" x14ac:dyDescent="0.25">
      <c r="A1881" s="23" t="s">
        <v>488</v>
      </c>
      <c r="B1881" s="48">
        <f>VLOOKUP($A1881,'Medical Examinations'!$A:$J,2,FALSE)</f>
        <v>15.53</v>
      </c>
      <c r="C1881" s="48">
        <f>VLOOKUP($A1881,'Medical Examinations'!$A:$J,3,FALSE)</f>
        <v>5.81</v>
      </c>
      <c r="D1881" s="23" t="str">
        <f>VLOOKUP($A1881,'Medical Examinations'!$A:$J,4,FALSE)</f>
        <v>No</v>
      </c>
      <c r="E1881" s="23" t="str">
        <f>VLOOKUP($A1881,'Medical Examinations'!$A:$J,5,FALSE)</f>
        <v>No</v>
      </c>
      <c r="F1881" s="23" t="str">
        <f>VLOOKUP($A1881,'Medical Examinations'!$A:$J,6,FALSE)</f>
        <v>No</v>
      </c>
      <c r="G1881" s="23">
        <f>VLOOKUP($A1881,'Medical Examinations'!$A:$J,7,FALSE)</f>
        <v>1</v>
      </c>
      <c r="H1881" s="23" t="str">
        <f>VLOOKUP($A1881,'Medical Examinations'!$A:$J,8,FALSE)</f>
        <v>No</v>
      </c>
      <c r="I1881" s="23" t="str">
        <f>VLOOKUP($A1881,'Medical Examinations'!$A:$J,9,FALSE)</f>
        <v>Underweight</v>
      </c>
      <c r="J1881" s="23" t="str">
        <f>VLOOKUP($A1881,'Medical Examinations'!$A:$J,10,FALSE)</f>
        <v>Prediabetes</v>
      </c>
      <c r="K1881">
        <f>VLOOKUP($A1881,'Hospitalisation Details'!$A:$K,6,FALSE)</f>
        <v>4163.21</v>
      </c>
      <c r="L1881" t="str">
        <f>VLOOKUP($A1881,'Hospitalisation Details'!$A:$K,7,FALSE)</f>
        <v>tier - 2</v>
      </c>
      <c r="M1881" t="str">
        <f>VLOOKUP($A1881,'Hospitalisation Details'!$A:$K,8,FALSE)</f>
        <v>tier - 2</v>
      </c>
      <c r="N1881" t="str">
        <f>VLOOKUP($A1881,'Hospitalisation Details'!$A:$K,9,FALSE)</f>
        <v>R1012</v>
      </c>
      <c r="O1881">
        <f>VLOOKUP($A1881,'Hospitalisation Details'!$A:$K,10,FALSE)</f>
        <v>30941</v>
      </c>
      <c r="P1881">
        <f>VLOOKUP($A1881,'Hospitalisation Details'!$A:$K,11,FALSE)</f>
        <v>38</v>
      </c>
      <c r="Q1881" t="str">
        <f>VLOOKUP($A1881,'Customer Names'!$A:$E,4,FALSE)</f>
        <v xml:space="preserve"> Terri</v>
      </c>
    </row>
    <row r="1882" spans="1:17" x14ac:dyDescent="0.25">
      <c r="A1882" s="26" t="s">
        <v>487</v>
      </c>
      <c r="B1882" s="47">
        <f>VLOOKUP($A1882,'Medical Examinations'!$A:$J,2,FALSE)</f>
        <v>30.7</v>
      </c>
      <c r="C1882" s="47">
        <f>VLOOKUP($A1882,'Medical Examinations'!$A:$J,3,FALSE)</f>
        <v>5.82</v>
      </c>
      <c r="D1882" s="26" t="str">
        <f>VLOOKUP($A1882,'Medical Examinations'!$A:$J,4,FALSE)</f>
        <v>No</v>
      </c>
      <c r="E1882" s="26" t="str">
        <f>VLOOKUP($A1882,'Medical Examinations'!$A:$J,5,FALSE)</f>
        <v>No</v>
      </c>
      <c r="F1882" s="26" t="str">
        <f>VLOOKUP($A1882,'Medical Examinations'!$A:$J,6,FALSE)</f>
        <v>No</v>
      </c>
      <c r="G1882" s="26">
        <f>VLOOKUP($A1882,'Medical Examinations'!$A:$J,7,FALSE)</f>
        <v>1</v>
      </c>
      <c r="H1882" s="26" t="str">
        <f>VLOOKUP($A1882,'Medical Examinations'!$A:$J,8,FALSE)</f>
        <v>No</v>
      </c>
      <c r="I1882" s="26" t="str">
        <f>VLOOKUP($A1882,'Medical Examinations'!$A:$J,9,FALSE)</f>
        <v>Obesity</v>
      </c>
      <c r="J1882" s="26" t="str">
        <f>VLOOKUP($A1882,'Medical Examinations'!$A:$J,10,FALSE)</f>
        <v>Prediabetes</v>
      </c>
      <c r="K1882">
        <f>VLOOKUP($A1882,'Hospitalisation Details'!$A:$K,6,FALSE)</f>
        <v>4154.97</v>
      </c>
      <c r="L1882" t="str">
        <f>VLOOKUP($A1882,'Hospitalisation Details'!$A:$K,7,FALSE)</f>
        <v>tier - 2</v>
      </c>
      <c r="M1882" t="str">
        <f>VLOOKUP($A1882,'Hospitalisation Details'!$A:$K,8,FALSE)</f>
        <v>tier - 1</v>
      </c>
      <c r="N1882" t="str">
        <f>VLOOKUP($A1882,'Hospitalisation Details'!$A:$K,9,FALSE)</f>
        <v>R1012</v>
      </c>
      <c r="O1882">
        <f>VLOOKUP($A1882,'Hospitalisation Details'!$A:$K,10,FALSE)</f>
        <v>36125</v>
      </c>
      <c r="P1882">
        <f>VLOOKUP($A1882,'Hospitalisation Details'!$A:$K,11,FALSE)</f>
        <v>24</v>
      </c>
      <c r="Q1882" t="str">
        <f>VLOOKUP($A1882,'Customer Names'!$A:$E,4,FALSE)</f>
        <v xml:space="preserve"> Eddie</v>
      </c>
    </row>
    <row r="1883" spans="1:17" x14ac:dyDescent="0.25">
      <c r="A1883" s="23" t="s">
        <v>486</v>
      </c>
      <c r="B1883" s="48">
        <f>VLOOKUP($A1883,'Medical Examinations'!$A:$J,2,FALSE)</f>
        <v>33.33</v>
      </c>
      <c r="C1883" s="48">
        <f>VLOOKUP($A1883,'Medical Examinations'!$A:$J,3,FALSE)</f>
        <v>4.82</v>
      </c>
      <c r="D1883" s="23" t="str">
        <f>VLOOKUP($A1883,'Medical Examinations'!$A:$J,4,FALSE)</f>
        <v>No</v>
      </c>
      <c r="E1883" s="23" t="str">
        <f>VLOOKUP($A1883,'Medical Examinations'!$A:$J,5,FALSE)</f>
        <v>No</v>
      </c>
      <c r="F1883" s="23" t="str">
        <f>VLOOKUP($A1883,'Medical Examinations'!$A:$J,6,FALSE)</f>
        <v>No</v>
      </c>
      <c r="G1883" s="23">
        <f>VLOOKUP($A1883,'Medical Examinations'!$A:$J,7,FALSE)</f>
        <v>1</v>
      </c>
      <c r="H1883" s="23" t="str">
        <f>VLOOKUP($A1883,'Medical Examinations'!$A:$J,8,FALSE)</f>
        <v>No</v>
      </c>
      <c r="I1883" s="23" t="str">
        <f>VLOOKUP($A1883,'Medical Examinations'!$A:$J,9,FALSE)</f>
        <v>Obesity</v>
      </c>
      <c r="J1883" s="23" t="str">
        <f>VLOOKUP($A1883,'Medical Examinations'!$A:$J,10,FALSE)</f>
        <v>Normal</v>
      </c>
      <c r="K1883">
        <f>VLOOKUP($A1883,'Hospitalisation Details'!$A:$K,6,FALSE)</f>
        <v>4151.03</v>
      </c>
      <c r="L1883" t="str">
        <f>VLOOKUP($A1883,'Hospitalisation Details'!$A:$K,7,FALSE)</f>
        <v>tier - 2</v>
      </c>
      <c r="M1883" t="str">
        <f>VLOOKUP($A1883,'Hospitalisation Details'!$A:$K,8,FALSE)</f>
        <v>tier - 2</v>
      </c>
      <c r="N1883" t="str">
        <f>VLOOKUP($A1883,'Hospitalisation Details'!$A:$K,9,FALSE)</f>
        <v>R1013</v>
      </c>
      <c r="O1883">
        <f>VLOOKUP($A1883,'Hospitalisation Details'!$A:$K,10,FALSE)</f>
        <v>33820</v>
      </c>
      <c r="P1883">
        <f>VLOOKUP($A1883,'Hospitalisation Details'!$A:$K,11,FALSE)</f>
        <v>30</v>
      </c>
      <c r="Q1883" t="str">
        <f>VLOOKUP($A1883,'Customer Names'!$A:$E,4,FALSE)</f>
        <v xml:space="preserve"> Pamela</v>
      </c>
    </row>
    <row r="1884" spans="1:17" x14ac:dyDescent="0.25">
      <c r="A1884" s="26" t="s">
        <v>485</v>
      </c>
      <c r="B1884" s="47">
        <f>VLOOKUP($A1884,'Medical Examinations'!$A:$J,2,FALSE)</f>
        <v>32.4</v>
      </c>
      <c r="C1884" s="47">
        <f>VLOOKUP($A1884,'Medical Examinations'!$A:$J,3,FALSE)</f>
        <v>5.08</v>
      </c>
      <c r="D1884" s="26" t="str">
        <f>VLOOKUP($A1884,'Medical Examinations'!$A:$J,4,FALSE)</f>
        <v>No</v>
      </c>
      <c r="E1884" s="26" t="str">
        <f>VLOOKUP($A1884,'Medical Examinations'!$A:$J,5,FALSE)</f>
        <v>No</v>
      </c>
      <c r="F1884" s="26" t="str">
        <f>VLOOKUP($A1884,'Medical Examinations'!$A:$J,6,FALSE)</f>
        <v>No</v>
      </c>
      <c r="G1884" s="26">
        <f>VLOOKUP($A1884,'Medical Examinations'!$A:$J,7,FALSE)</f>
        <v>1</v>
      </c>
      <c r="H1884" s="26" t="str">
        <f>VLOOKUP($A1884,'Medical Examinations'!$A:$J,8,FALSE)</f>
        <v>No</v>
      </c>
      <c r="I1884" s="26" t="str">
        <f>VLOOKUP($A1884,'Medical Examinations'!$A:$J,9,FALSE)</f>
        <v>Obesity</v>
      </c>
      <c r="J1884" s="26" t="str">
        <f>VLOOKUP($A1884,'Medical Examinations'!$A:$J,10,FALSE)</f>
        <v>Normal</v>
      </c>
      <c r="K1884">
        <f>VLOOKUP($A1884,'Hospitalisation Details'!$A:$K,6,FALSE)</f>
        <v>4149.74</v>
      </c>
      <c r="L1884" t="str">
        <f>VLOOKUP($A1884,'Hospitalisation Details'!$A:$K,7,FALSE)</f>
        <v>tier - 2</v>
      </c>
      <c r="M1884" t="str">
        <f>VLOOKUP($A1884,'Hospitalisation Details'!$A:$K,8,FALSE)</f>
        <v>tier - 1</v>
      </c>
      <c r="N1884" t="str">
        <f>VLOOKUP($A1884,'Hospitalisation Details'!$A:$K,9,FALSE)</f>
        <v>R1011</v>
      </c>
      <c r="O1884">
        <f>VLOOKUP($A1884,'Hospitalisation Details'!$A:$K,10,FALSE)</f>
        <v>33783</v>
      </c>
      <c r="P1884">
        <f>VLOOKUP($A1884,'Hospitalisation Details'!$A:$K,11,FALSE)</f>
        <v>30</v>
      </c>
      <c r="Q1884" t="str">
        <f>VLOOKUP($A1884,'Customer Names'!$A:$E,4,FALSE)</f>
        <v xml:space="preserve"> Joyce</v>
      </c>
    </row>
    <row r="1885" spans="1:17" x14ac:dyDescent="0.25">
      <c r="A1885" s="23" t="s">
        <v>484</v>
      </c>
      <c r="B1885" s="48">
        <f>VLOOKUP($A1885,'Medical Examinations'!$A:$J,2,FALSE)</f>
        <v>27.93</v>
      </c>
      <c r="C1885" s="48">
        <f>VLOOKUP($A1885,'Medical Examinations'!$A:$J,3,FALSE)</f>
        <v>5.59</v>
      </c>
      <c r="D1885" s="23" t="str">
        <f>VLOOKUP($A1885,'Medical Examinations'!$A:$J,4,FALSE)</f>
        <v>No</v>
      </c>
      <c r="E1885" s="23" t="str">
        <f>VLOOKUP($A1885,'Medical Examinations'!$A:$J,5,FALSE)</f>
        <v>No</v>
      </c>
      <c r="F1885" s="23" t="str">
        <f>VLOOKUP($A1885,'Medical Examinations'!$A:$J,6,FALSE)</f>
        <v>No</v>
      </c>
      <c r="G1885" s="23">
        <f>VLOOKUP($A1885,'Medical Examinations'!$A:$J,7,FALSE)</f>
        <v>1</v>
      </c>
      <c r="H1885" s="23" t="str">
        <f>VLOOKUP($A1885,'Medical Examinations'!$A:$J,8,FALSE)</f>
        <v>No</v>
      </c>
      <c r="I1885" s="23" t="str">
        <f>VLOOKUP($A1885,'Medical Examinations'!$A:$J,9,FALSE)</f>
        <v>Overweight</v>
      </c>
      <c r="J1885" s="23" t="str">
        <f>VLOOKUP($A1885,'Medical Examinations'!$A:$J,10,FALSE)</f>
        <v>Normal</v>
      </c>
      <c r="K1885">
        <f>VLOOKUP($A1885,'Hospitalisation Details'!$A:$K,6,FALSE)</f>
        <v>4137.5200000000004</v>
      </c>
      <c r="L1885" t="str">
        <f>VLOOKUP($A1885,'Hospitalisation Details'!$A:$K,7,FALSE)</f>
        <v>tier - 2</v>
      </c>
      <c r="M1885" t="str">
        <f>VLOOKUP($A1885,'Hospitalisation Details'!$A:$K,8,FALSE)</f>
        <v>tier - 3</v>
      </c>
      <c r="N1885" t="str">
        <f>VLOOKUP($A1885,'Hospitalisation Details'!$A:$K,9,FALSE)</f>
        <v>R1024</v>
      </c>
      <c r="O1885">
        <f>VLOOKUP($A1885,'Hospitalisation Details'!$A:$K,10,FALSE)</f>
        <v>33773</v>
      </c>
      <c r="P1885">
        <f>VLOOKUP($A1885,'Hospitalisation Details'!$A:$K,11,FALSE)</f>
        <v>30</v>
      </c>
      <c r="Q1885" t="str">
        <f>VLOOKUP($A1885,'Customer Names'!$A:$E,4,FALSE)</f>
        <v xml:space="preserve"> Alison W.</v>
      </c>
    </row>
    <row r="1886" spans="1:17" x14ac:dyDescent="0.25">
      <c r="A1886" s="26" t="s">
        <v>483</v>
      </c>
      <c r="B1886" s="47">
        <f>VLOOKUP($A1886,'Medical Examinations'!$A:$J,2,FALSE)</f>
        <v>21.754999999999999</v>
      </c>
      <c r="C1886" s="47">
        <f>VLOOKUP($A1886,'Medical Examinations'!$A:$J,3,FALSE)</f>
        <v>5.12</v>
      </c>
      <c r="D1886" s="26" t="str">
        <f>VLOOKUP($A1886,'Medical Examinations'!$A:$J,4,FALSE)</f>
        <v>No</v>
      </c>
      <c r="E1886" s="26" t="str">
        <f>VLOOKUP($A1886,'Medical Examinations'!$A:$J,5,FALSE)</f>
        <v>No</v>
      </c>
      <c r="F1886" s="26" t="str">
        <f>VLOOKUP($A1886,'Medical Examinations'!$A:$J,6,FALSE)</f>
        <v>No</v>
      </c>
      <c r="G1886" s="26">
        <f>VLOOKUP($A1886,'Medical Examinations'!$A:$J,7,FALSE)</f>
        <v>0</v>
      </c>
      <c r="H1886" s="26" t="str">
        <f>VLOOKUP($A1886,'Medical Examinations'!$A:$J,8,FALSE)</f>
        <v>No</v>
      </c>
      <c r="I1886" s="26" t="str">
        <f>VLOOKUP($A1886,'Medical Examinations'!$A:$J,9,FALSE)</f>
        <v>Normal Weight</v>
      </c>
      <c r="J1886" s="26" t="str">
        <f>VLOOKUP($A1886,'Medical Examinations'!$A:$J,10,FALSE)</f>
        <v>Normal</v>
      </c>
      <c r="K1886">
        <f>VLOOKUP($A1886,'Hospitalisation Details'!$A:$K,6,FALSE)</f>
        <v>4134.08</v>
      </c>
      <c r="L1886" t="str">
        <f>VLOOKUP($A1886,'Hospitalisation Details'!$A:$K,7,FALSE)</f>
        <v>tier - 2</v>
      </c>
      <c r="M1886" t="str">
        <f>VLOOKUP($A1886,'Hospitalisation Details'!$A:$K,8,FALSE)</f>
        <v>tier - 1</v>
      </c>
      <c r="N1886" t="str">
        <f>VLOOKUP($A1886,'Hospitalisation Details'!$A:$K,9,FALSE)</f>
        <v>R1012</v>
      </c>
      <c r="O1886">
        <f>VLOOKUP($A1886,'Hospitalisation Details'!$A:$K,10,FALSE)</f>
        <v>33456</v>
      </c>
      <c r="P1886">
        <f>VLOOKUP($A1886,'Hospitalisation Details'!$A:$K,11,FALSE)</f>
        <v>31</v>
      </c>
      <c r="Q1886" t="str">
        <f>VLOOKUP($A1886,'Customer Names'!$A:$E,4,FALSE)</f>
        <v xml:space="preserve"> Tammara C</v>
      </c>
    </row>
    <row r="1887" spans="1:17" x14ac:dyDescent="0.25">
      <c r="A1887" s="23" t="s">
        <v>482</v>
      </c>
      <c r="B1887" s="48">
        <f>VLOOKUP($A1887,'Medical Examinations'!$A:$J,2,FALSE)</f>
        <v>25.934999999999999</v>
      </c>
      <c r="C1887" s="48">
        <f>VLOOKUP($A1887,'Medical Examinations'!$A:$J,3,FALSE)</f>
        <v>4.95</v>
      </c>
      <c r="D1887" s="23" t="str">
        <f>VLOOKUP($A1887,'Medical Examinations'!$A:$J,4,FALSE)</f>
        <v>No</v>
      </c>
      <c r="E1887" s="23" t="str">
        <f>VLOOKUP($A1887,'Medical Examinations'!$A:$J,5,FALSE)</f>
        <v>No</v>
      </c>
      <c r="F1887" s="23" t="str">
        <f>VLOOKUP($A1887,'Medical Examinations'!$A:$J,6,FALSE)</f>
        <v>No</v>
      </c>
      <c r="G1887" s="23">
        <f>VLOOKUP($A1887,'Medical Examinations'!$A:$J,7,FALSE)</f>
        <v>0</v>
      </c>
      <c r="H1887" s="23" t="str">
        <f>VLOOKUP($A1887,'Medical Examinations'!$A:$J,8,FALSE)</f>
        <v>No</v>
      </c>
      <c r="I1887" s="23" t="str">
        <f>VLOOKUP($A1887,'Medical Examinations'!$A:$J,9,FALSE)</f>
        <v>Overweight</v>
      </c>
      <c r="J1887" s="23" t="str">
        <f>VLOOKUP($A1887,'Medical Examinations'!$A:$J,10,FALSE)</f>
        <v>Normal</v>
      </c>
      <c r="K1887">
        <f>VLOOKUP($A1887,'Hospitalisation Details'!$A:$K,6,FALSE)</f>
        <v>4133.6400000000003</v>
      </c>
      <c r="L1887" t="str">
        <f>VLOOKUP($A1887,'Hospitalisation Details'!$A:$K,7,FALSE)</f>
        <v>tier - 2</v>
      </c>
      <c r="M1887" t="str">
        <f>VLOOKUP($A1887,'Hospitalisation Details'!$A:$K,8,FALSE)</f>
        <v>tier - 3</v>
      </c>
      <c r="N1887" t="str">
        <f>VLOOKUP($A1887,'Hospitalisation Details'!$A:$K,9,FALSE)</f>
        <v>R1012</v>
      </c>
      <c r="O1887">
        <f>VLOOKUP($A1887,'Hospitalisation Details'!$A:$K,10,FALSE)</f>
        <v>34567</v>
      </c>
      <c r="P1887">
        <f>VLOOKUP($A1887,'Hospitalisation Details'!$A:$K,11,FALSE)</f>
        <v>28</v>
      </c>
      <c r="Q1887" t="str">
        <f>VLOOKUP($A1887,'Customer Names'!$A:$E,4,FALSE)</f>
        <v xml:space="preserve"> Dorota</v>
      </c>
    </row>
    <row r="1888" spans="1:17" x14ac:dyDescent="0.25">
      <c r="A1888" s="26" t="s">
        <v>481</v>
      </c>
      <c r="B1888" s="47">
        <f>VLOOKUP($A1888,'Medical Examinations'!$A:$J,2,FALSE)</f>
        <v>31.5</v>
      </c>
      <c r="C1888" s="47">
        <f>VLOOKUP($A1888,'Medical Examinations'!$A:$J,3,FALSE)</f>
        <v>6.16</v>
      </c>
      <c r="D1888" s="26" t="str">
        <f>VLOOKUP($A1888,'Medical Examinations'!$A:$J,4,FALSE)</f>
        <v>No</v>
      </c>
      <c r="E1888" s="26" t="str">
        <f>VLOOKUP($A1888,'Medical Examinations'!$A:$J,5,FALSE)</f>
        <v>No</v>
      </c>
      <c r="F1888" s="26" t="str">
        <f>VLOOKUP($A1888,'Medical Examinations'!$A:$J,6,FALSE)</f>
        <v>No</v>
      </c>
      <c r="G1888" s="26">
        <f>VLOOKUP($A1888,'Medical Examinations'!$A:$J,7,FALSE)</f>
        <v>0</v>
      </c>
      <c r="H1888" s="26" t="str">
        <f>VLOOKUP($A1888,'Medical Examinations'!$A:$J,8,FALSE)</f>
        <v>No</v>
      </c>
      <c r="I1888" s="26" t="str">
        <f>VLOOKUP($A1888,'Medical Examinations'!$A:$J,9,FALSE)</f>
        <v>Obesity</v>
      </c>
      <c r="J1888" s="26" t="str">
        <f>VLOOKUP($A1888,'Medical Examinations'!$A:$J,10,FALSE)</f>
        <v>Prediabetes</v>
      </c>
      <c r="K1888">
        <f>VLOOKUP($A1888,'Hospitalisation Details'!$A:$K,6,FALSE)</f>
        <v>4076.5</v>
      </c>
      <c r="L1888" t="str">
        <f>VLOOKUP($A1888,'Hospitalisation Details'!$A:$K,7,FALSE)</f>
        <v>tier - 2</v>
      </c>
      <c r="M1888" t="str">
        <f>VLOOKUP($A1888,'Hospitalisation Details'!$A:$K,8,FALSE)</f>
        <v>tier - 3</v>
      </c>
      <c r="N1888" t="str">
        <f>VLOOKUP($A1888,'Hospitalisation Details'!$A:$K,9,FALSE)</f>
        <v>R1011</v>
      </c>
      <c r="O1888">
        <f>VLOOKUP($A1888,'Hospitalisation Details'!$A:$K,10,FALSE)</f>
        <v>33221</v>
      </c>
      <c r="P1888">
        <f>VLOOKUP($A1888,'Hospitalisation Details'!$A:$K,11,FALSE)</f>
        <v>32</v>
      </c>
      <c r="Q1888" t="str">
        <f>VLOOKUP($A1888,'Customer Names'!$A:$E,4,FALSE)</f>
        <v xml:space="preserve"> Jose Norberto Sr.</v>
      </c>
    </row>
    <row r="1889" spans="1:17" x14ac:dyDescent="0.25">
      <c r="A1889" s="23" t="s">
        <v>480</v>
      </c>
      <c r="B1889" s="48">
        <f>VLOOKUP($A1889,'Medical Examinations'!$A:$J,2,FALSE)</f>
        <v>30.03</v>
      </c>
      <c r="C1889" s="48">
        <f>VLOOKUP($A1889,'Medical Examinations'!$A:$J,3,FALSE)</f>
        <v>6.41</v>
      </c>
      <c r="D1889" s="23" t="str">
        <f>VLOOKUP($A1889,'Medical Examinations'!$A:$J,4,FALSE)</f>
        <v>No</v>
      </c>
      <c r="E1889" s="23" t="str">
        <f>VLOOKUP($A1889,'Medical Examinations'!$A:$J,5,FALSE)</f>
        <v>No</v>
      </c>
      <c r="F1889" s="23" t="str">
        <f>VLOOKUP($A1889,'Medical Examinations'!$A:$J,6,FALSE)</f>
        <v>No</v>
      </c>
      <c r="G1889" s="23">
        <f>VLOOKUP($A1889,'Medical Examinations'!$A:$J,7,FALSE)</f>
        <v>0</v>
      </c>
      <c r="H1889" s="23" t="str">
        <f>VLOOKUP($A1889,'Medical Examinations'!$A:$J,8,FALSE)</f>
        <v>No</v>
      </c>
      <c r="I1889" s="23" t="str">
        <f>VLOOKUP($A1889,'Medical Examinations'!$A:$J,9,FALSE)</f>
        <v>Obesity</v>
      </c>
      <c r="J1889" s="23" t="str">
        <f>VLOOKUP($A1889,'Medical Examinations'!$A:$J,10,FALSE)</f>
        <v>Prediabetes</v>
      </c>
      <c r="K1889">
        <f>VLOOKUP($A1889,'Hospitalisation Details'!$A:$K,6,FALSE)</f>
        <v>4074.45</v>
      </c>
      <c r="L1889" t="str">
        <f>VLOOKUP($A1889,'Hospitalisation Details'!$A:$K,7,FALSE)</f>
        <v>tier - 3</v>
      </c>
      <c r="M1889" t="str">
        <f>VLOOKUP($A1889,'Hospitalisation Details'!$A:$K,8,FALSE)</f>
        <v>tier - 2</v>
      </c>
      <c r="N1889" t="str">
        <f>VLOOKUP($A1889,'Hospitalisation Details'!$A:$K,9,FALSE)</f>
        <v>R1013</v>
      </c>
      <c r="O1889">
        <f>VLOOKUP($A1889,'Hospitalisation Details'!$A:$K,10,FALSE)</f>
        <v>33208</v>
      </c>
      <c r="P1889">
        <f>VLOOKUP($A1889,'Hospitalisation Details'!$A:$K,11,FALSE)</f>
        <v>32</v>
      </c>
      <c r="Q1889" t="str">
        <f>VLOOKUP($A1889,'Customer Names'!$A:$E,4,FALSE)</f>
        <v xml:space="preserve"> Peter</v>
      </c>
    </row>
    <row r="1890" spans="1:17" x14ac:dyDescent="0.25">
      <c r="A1890" s="26" t="s">
        <v>479</v>
      </c>
      <c r="B1890" s="47">
        <f>VLOOKUP($A1890,'Medical Examinations'!$A:$J,2,FALSE)</f>
        <v>33.479999999999997</v>
      </c>
      <c r="C1890" s="47">
        <f>VLOOKUP($A1890,'Medical Examinations'!$A:$J,3,FALSE)</f>
        <v>8.94</v>
      </c>
      <c r="D1890" s="26" t="str">
        <f>VLOOKUP($A1890,'Medical Examinations'!$A:$J,4,FALSE)</f>
        <v>No</v>
      </c>
      <c r="E1890" s="26" t="str">
        <f>VLOOKUP($A1890,'Medical Examinations'!$A:$J,5,FALSE)</f>
        <v>No</v>
      </c>
      <c r="F1890" s="26" t="str">
        <f>VLOOKUP($A1890,'Medical Examinations'!$A:$J,6,FALSE)</f>
        <v>No</v>
      </c>
      <c r="G1890" s="26">
        <f>VLOOKUP($A1890,'Medical Examinations'!$A:$J,7,FALSE)</f>
        <v>0</v>
      </c>
      <c r="H1890" s="26" t="str">
        <f>VLOOKUP($A1890,'Medical Examinations'!$A:$J,8,FALSE)</f>
        <v>No</v>
      </c>
      <c r="I1890" s="26" t="str">
        <f>VLOOKUP($A1890,'Medical Examinations'!$A:$J,9,FALSE)</f>
        <v>Obesity</v>
      </c>
      <c r="J1890" s="26" t="str">
        <f>VLOOKUP($A1890,'Medical Examinations'!$A:$J,10,FALSE)</f>
        <v>Diabetes</v>
      </c>
      <c r="K1890">
        <f>VLOOKUP($A1890,'Hospitalisation Details'!$A:$K,6,FALSE)</f>
        <v>4070.51</v>
      </c>
      <c r="L1890" t="str">
        <f>VLOOKUP($A1890,'Hospitalisation Details'!$A:$K,7,FALSE)</f>
        <v>tier - 2</v>
      </c>
      <c r="M1890" t="str">
        <f>VLOOKUP($A1890,'Hospitalisation Details'!$A:$K,8,FALSE)</f>
        <v>tier - 1</v>
      </c>
      <c r="N1890" t="str">
        <f>VLOOKUP($A1890,'Hospitalisation Details'!$A:$K,9,FALSE)</f>
        <v>R1012</v>
      </c>
      <c r="O1890">
        <f>VLOOKUP($A1890,'Hospitalisation Details'!$A:$K,10,FALSE)</f>
        <v>37547</v>
      </c>
      <c r="P1890">
        <f>VLOOKUP($A1890,'Hospitalisation Details'!$A:$K,11,FALSE)</f>
        <v>20</v>
      </c>
      <c r="Q1890" t="str">
        <f>VLOOKUP($A1890,'Customer Names'!$A:$E,4,FALSE)</f>
        <v xml:space="preserve"> Bryant</v>
      </c>
    </row>
    <row r="1891" spans="1:17" x14ac:dyDescent="0.25">
      <c r="A1891" s="23" t="s">
        <v>478</v>
      </c>
      <c r="B1891" s="48">
        <f>VLOOKUP($A1891,'Medical Examinations'!$A:$J,2,FALSE)</f>
        <v>16.510000000000002</v>
      </c>
      <c r="C1891" s="48">
        <f>VLOOKUP($A1891,'Medical Examinations'!$A:$J,3,FALSE)</f>
        <v>4.42</v>
      </c>
      <c r="D1891" s="23" t="str">
        <f>VLOOKUP($A1891,'Medical Examinations'!$A:$J,4,FALSE)</f>
        <v>yes</v>
      </c>
      <c r="E1891" s="23" t="str">
        <f>VLOOKUP($A1891,'Medical Examinations'!$A:$J,5,FALSE)</f>
        <v>No</v>
      </c>
      <c r="F1891" s="23" t="str">
        <f>VLOOKUP($A1891,'Medical Examinations'!$A:$J,6,FALSE)</f>
        <v>Yes</v>
      </c>
      <c r="G1891" s="23">
        <f>VLOOKUP($A1891,'Medical Examinations'!$A:$J,7,FALSE)</f>
        <v>1</v>
      </c>
      <c r="H1891" s="23" t="str">
        <f>VLOOKUP($A1891,'Medical Examinations'!$A:$J,8,FALSE)</f>
        <v>No</v>
      </c>
      <c r="I1891" s="23" t="str">
        <f>VLOOKUP($A1891,'Medical Examinations'!$A:$J,9,FALSE)</f>
        <v>Underweight</v>
      </c>
      <c r="J1891" s="23" t="str">
        <f>VLOOKUP($A1891,'Medical Examinations'!$A:$J,10,FALSE)</f>
        <v>Normal</v>
      </c>
      <c r="K1891">
        <f>VLOOKUP($A1891,'Hospitalisation Details'!$A:$K,6,FALSE)</f>
        <v>4070.42</v>
      </c>
      <c r="L1891" t="str">
        <f>VLOOKUP($A1891,'Hospitalisation Details'!$A:$K,7,FALSE)</f>
        <v>tier - 2</v>
      </c>
      <c r="M1891" t="str">
        <f>VLOOKUP($A1891,'Hospitalisation Details'!$A:$K,8,FALSE)</f>
        <v>tier - 1</v>
      </c>
      <c r="N1891" t="str">
        <f>VLOOKUP($A1891,'Hospitalisation Details'!$A:$K,9,FALSE)</f>
        <v>R1013</v>
      </c>
      <c r="O1891">
        <f>VLOOKUP($A1891,'Hospitalisation Details'!$A:$K,10,FALSE)</f>
        <v>30575</v>
      </c>
      <c r="P1891">
        <f>VLOOKUP($A1891,'Hospitalisation Details'!$A:$K,11,FALSE)</f>
        <v>39</v>
      </c>
      <c r="Q1891" t="str">
        <f>VLOOKUP($A1891,'Customer Names'!$A:$E,4,FALSE)</f>
        <v xml:space="preserve"> Christina</v>
      </c>
    </row>
    <row r="1892" spans="1:17" x14ac:dyDescent="0.25">
      <c r="A1892" s="26" t="s">
        <v>477</v>
      </c>
      <c r="B1892" s="47">
        <f>VLOOKUP($A1892,'Medical Examinations'!$A:$J,2,FALSE)</f>
        <v>33.155000000000001</v>
      </c>
      <c r="C1892" s="47">
        <f>VLOOKUP($A1892,'Medical Examinations'!$A:$J,3,FALSE)</f>
        <v>5.3</v>
      </c>
      <c r="D1892" s="26" t="str">
        <f>VLOOKUP($A1892,'Medical Examinations'!$A:$J,4,FALSE)</f>
        <v>yes</v>
      </c>
      <c r="E1892" s="26" t="str">
        <f>VLOOKUP($A1892,'Medical Examinations'!$A:$J,5,FALSE)</f>
        <v>No</v>
      </c>
      <c r="F1892" s="26" t="str">
        <f>VLOOKUP($A1892,'Medical Examinations'!$A:$J,6,FALSE)</f>
        <v>No</v>
      </c>
      <c r="G1892" s="26">
        <f>VLOOKUP($A1892,'Medical Examinations'!$A:$J,7,FALSE)</f>
        <v>1</v>
      </c>
      <c r="H1892" s="26" t="str">
        <f>VLOOKUP($A1892,'Medical Examinations'!$A:$J,8,FALSE)</f>
        <v>No</v>
      </c>
      <c r="I1892" s="26" t="str">
        <f>VLOOKUP($A1892,'Medical Examinations'!$A:$J,9,FALSE)</f>
        <v>Obesity</v>
      </c>
      <c r="J1892" s="26" t="str">
        <f>VLOOKUP($A1892,'Medical Examinations'!$A:$J,10,FALSE)</f>
        <v>Normal</v>
      </c>
      <c r="K1892">
        <f>VLOOKUP($A1892,'Hospitalisation Details'!$A:$K,6,FALSE)</f>
        <v>4058.71</v>
      </c>
      <c r="L1892" t="str">
        <f>VLOOKUP($A1892,'Hospitalisation Details'!$A:$K,7,FALSE)</f>
        <v>tier - 3</v>
      </c>
      <c r="M1892" t="str">
        <f>VLOOKUP($A1892,'Hospitalisation Details'!$A:$K,8,FALSE)</f>
        <v>tier - 3</v>
      </c>
      <c r="N1892" t="str">
        <f>VLOOKUP($A1892,'Hospitalisation Details'!$A:$K,9,FALSE)</f>
        <v>R1012</v>
      </c>
      <c r="O1892">
        <f>VLOOKUP($A1892,'Hospitalisation Details'!$A:$K,10,FALSE)</f>
        <v>34956</v>
      </c>
      <c r="P1892">
        <f>VLOOKUP($A1892,'Hospitalisation Details'!$A:$K,11,FALSE)</f>
        <v>27</v>
      </c>
      <c r="Q1892" t="str">
        <f>VLOOKUP($A1892,'Customer Names'!$A:$E,4,FALSE)</f>
        <v xml:space="preserve"> John</v>
      </c>
    </row>
    <row r="1893" spans="1:17" x14ac:dyDescent="0.25">
      <c r="A1893" s="23" t="s">
        <v>476</v>
      </c>
      <c r="B1893" s="48">
        <f>VLOOKUP($A1893,'Medical Examinations'!$A:$J,2,FALSE)</f>
        <v>37.29</v>
      </c>
      <c r="C1893" s="48">
        <f>VLOOKUP($A1893,'Medical Examinations'!$A:$J,3,FALSE)</f>
        <v>4.6399999999999997</v>
      </c>
      <c r="D1893" s="23" t="str">
        <f>VLOOKUP($A1893,'Medical Examinations'!$A:$J,4,FALSE)</f>
        <v>No</v>
      </c>
      <c r="E1893" s="23" t="str">
        <f>VLOOKUP($A1893,'Medical Examinations'!$A:$J,5,FALSE)</f>
        <v>No</v>
      </c>
      <c r="F1893" s="23" t="str">
        <f>VLOOKUP($A1893,'Medical Examinations'!$A:$J,6,FALSE)</f>
        <v>Yes</v>
      </c>
      <c r="G1893" s="23">
        <f>VLOOKUP($A1893,'Medical Examinations'!$A:$J,7,FALSE)</f>
        <v>1</v>
      </c>
      <c r="H1893" s="23" t="str">
        <f>VLOOKUP($A1893,'Medical Examinations'!$A:$J,8,FALSE)</f>
        <v>No</v>
      </c>
      <c r="I1893" s="23" t="str">
        <f>VLOOKUP($A1893,'Medical Examinations'!$A:$J,9,FALSE)</f>
        <v>Obesity</v>
      </c>
      <c r="J1893" s="23" t="str">
        <f>VLOOKUP($A1893,'Medical Examinations'!$A:$J,10,FALSE)</f>
        <v>Normal</v>
      </c>
      <c r="K1893">
        <f>VLOOKUP($A1893,'Hospitalisation Details'!$A:$K,6,FALSE)</f>
        <v>4058.12</v>
      </c>
      <c r="L1893" t="str">
        <f>VLOOKUP($A1893,'Hospitalisation Details'!$A:$K,7,FALSE)</f>
        <v>tier - 2</v>
      </c>
      <c r="M1893" t="str">
        <f>VLOOKUP($A1893,'Hospitalisation Details'!$A:$K,8,FALSE)</f>
        <v>tier - 1</v>
      </c>
      <c r="N1893" t="str">
        <f>VLOOKUP($A1893,'Hospitalisation Details'!$A:$K,9,FALSE)</f>
        <v>R1013</v>
      </c>
      <c r="O1893">
        <f>VLOOKUP($A1893,'Hospitalisation Details'!$A:$K,10,FALSE)</f>
        <v>34194</v>
      </c>
      <c r="P1893">
        <f>VLOOKUP($A1893,'Hospitalisation Details'!$A:$K,11,FALSE)</f>
        <v>29</v>
      </c>
      <c r="Q1893" t="str">
        <f>VLOOKUP($A1893,'Customer Names'!$A:$E,4,FALSE)</f>
        <v xml:space="preserve"> Eduardo</v>
      </c>
    </row>
    <row r="1894" spans="1:17" x14ac:dyDescent="0.25">
      <c r="A1894" s="26" t="s">
        <v>475</v>
      </c>
      <c r="B1894" s="47">
        <f>VLOOKUP($A1894,'Medical Examinations'!$A:$J,2,FALSE)</f>
        <v>20.23</v>
      </c>
      <c r="C1894" s="47">
        <f>VLOOKUP($A1894,'Medical Examinations'!$A:$J,3,FALSE)</f>
        <v>6.16</v>
      </c>
      <c r="D1894" s="26" t="str">
        <f>VLOOKUP($A1894,'Medical Examinations'!$A:$J,4,FALSE)</f>
        <v>yes</v>
      </c>
      <c r="E1894" s="26" t="str">
        <f>VLOOKUP($A1894,'Medical Examinations'!$A:$J,5,FALSE)</f>
        <v>No</v>
      </c>
      <c r="F1894" s="26" t="str">
        <f>VLOOKUP($A1894,'Medical Examinations'!$A:$J,6,FALSE)</f>
        <v>No</v>
      </c>
      <c r="G1894" s="26">
        <f>VLOOKUP($A1894,'Medical Examinations'!$A:$J,7,FALSE)</f>
        <v>1</v>
      </c>
      <c r="H1894" s="26" t="str">
        <f>VLOOKUP($A1894,'Medical Examinations'!$A:$J,8,FALSE)</f>
        <v>No</v>
      </c>
      <c r="I1894" s="26" t="str">
        <f>VLOOKUP($A1894,'Medical Examinations'!$A:$J,9,FALSE)</f>
        <v>Normal Weight</v>
      </c>
      <c r="J1894" s="26" t="str">
        <f>VLOOKUP($A1894,'Medical Examinations'!$A:$J,10,FALSE)</f>
        <v>Prediabetes</v>
      </c>
      <c r="K1894">
        <f>VLOOKUP($A1894,'Hospitalisation Details'!$A:$K,6,FALSE)</f>
        <v>4047.94</v>
      </c>
      <c r="L1894" t="str">
        <f>VLOOKUP($A1894,'Hospitalisation Details'!$A:$K,7,FALSE)</f>
        <v>tier - 2</v>
      </c>
      <c r="M1894" t="str">
        <f>VLOOKUP($A1894,'Hospitalisation Details'!$A:$K,8,FALSE)</f>
        <v>tier - 1</v>
      </c>
      <c r="N1894" t="str">
        <f>VLOOKUP($A1894,'Hospitalisation Details'!$A:$K,9,FALSE)</f>
        <v>R1013</v>
      </c>
      <c r="O1894">
        <f>VLOOKUP($A1894,'Hospitalisation Details'!$A:$K,10,FALSE)</f>
        <v>32477</v>
      </c>
      <c r="P1894">
        <f>VLOOKUP($A1894,'Hospitalisation Details'!$A:$K,11,FALSE)</f>
        <v>34</v>
      </c>
      <c r="Q1894" t="str">
        <f>VLOOKUP($A1894,'Customer Names'!$A:$E,4,FALSE)</f>
        <v xml:space="preserve"> Laura M.</v>
      </c>
    </row>
    <row r="1895" spans="1:17" x14ac:dyDescent="0.25">
      <c r="A1895" s="23" t="s">
        <v>474</v>
      </c>
      <c r="B1895" s="48">
        <f>VLOOKUP($A1895,'Medical Examinations'!$A:$J,2,FALSE)</f>
        <v>28.975000000000001</v>
      </c>
      <c r="C1895" s="48">
        <f>VLOOKUP($A1895,'Medical Examinations'!$A:$J,3,FALSE)</f>
        <v>4.12</v>
      </c>
      <c r="D1895" s="23" t="str">
        <f>VLOOKUP($A1895,'Medical Examinations'!$A:$J,4,FALSE)</f>
        <v>No</v>
      </c>
      <c r="E1895" s="23" t="str">
        <f>VLOOKUP($A1895,'Medical Examinations'!$A:$J,5,FALSE)</f>
        <v>No</v>
      </c>
      <c r="F1895" s="23" t="str">
        <f>VLOOKUP($A1895,'Medical Examinations'!$A:$J,6,FALSE)</f>
        <v>Yes</v>
      </c>
      <c r="G1895" s="23">
        <f>VLOOKUP($A1895,'Medical Examinations'!$A:$J,7,FALSE)</f>
        <v>1</v>
      </c>
      <c r="H1895" s="23" t="str">
        <f>VLOOKUP($A1895,'Medical Examinations'!$A:$J,8,FALSE)</f>
        <v>No</v>
      </c>
      <c r="I1895" s="23" t="str">
        <f>VLOOKUP($A1895,'Medical Examinations'!$A:$J,9,FALSE)</f>
        <v>Overweight</v>
      </c>
      <c r="J1895" s="23" t="str">
        <f>VLOOKUP($A1895,'Medical Examinations'!$A:$J,10,FALSE)</f>
        <v>Normal</v>
      </c>
      <c r="K1895">
        <f>VLOOKUP($A1895,'Hospitalisation Details'!$A:$K,6,FALSE)</f>
        <v>4040.56</v>
      </c>
      <c r="L1895" t="str">
        <f>VLOOKUP($A1895,'Hospitalisation Details'!$A:$K,7,FALSE)</f>
        <v>tier - 3</v>
      </c>
      <c r="M1895" t="str">
        <f>VLOOKUP($A1895,'Hospitalisation Details'!$A:$K,8,FALSE)</f>
        <v>tier - 3</v>
      </c>
      <c r="N1895" t="str">
        <f>VLOOKUP($A1895,'Hospitalisation Details'!$A:$K,9,FALSE)</f>
        <v>R1015</v>
      </c>
      <c r="O1895">
        <f>VLOOKUP($A1895,'Hospitalisation Details'!$A:$K,10,FALSE)</f>
        <v>34329</v>
      </c>
      <c r="P1895">
        <f>VLOOKUP($A1895,'Hospitalisation Details'!$A:$K,11,FALSE)</f>
        <v>29</v>
      </c>
      <c r="Q1895" t="str">
        <f>VLOOKUP($A1895,'Customer Names'!$A:$E,4,FALSE)</f>
        <v xml:space="preserve"> Charlie</v>
      </c>
    </row>
    <row r="1896" spans="1:17" x14ac:dyDescent="0.25">
      <c r="A1896" s="26" t="s">
        <v>473</v>
      </c>
      <c r="B1896" s="47">
        <f>VLOOKUP($A1896,'Medical Examinations'!$A:$J,2,FALSE)</f>
        <v>16.420000000000002</v>
      </c>
      <c r="C1896" s="47">
        <f>VLOOKUP($A1896,'Medical Examinations'!$A:$J,3,FALSE)</f>
        <v>5.77</v>
      </c>
      <c r="D1896" s="26" t="str">
        <f>VLOOKUP($A1896,'Medical Examinations'!$A:$J,4,FALSE)</f>
        <v>yes</v>
      </c>
      <c r="E1896" s="26" t="str">
        <f>VLOOKUP($A1896,'Medical Examinations'!$A:$J,5,FALSE)</f>
        <v>No</v>
      </c>
      <c r="F1896" s="26" t="str">
        <f>VLOOKUP($A1896,'Medical Examinations'!$A:$J,6,FALSE)</f>
        <v>Yes</v>
      </c>
      <c r="G1896" s="26">
        <f>VLOOKUP($A1896,'Medical Examinations'!$A:$J,7,FALSE)</f>
        <v>1</v>
      </c>
      <c r="H1896" s="26" t="str">
        <f>VLOOKUP($A1896,'Medical Examinations'!$A:$J,8,FALSE)</f>
        <v>No</v>
      </c>
      <c r="I1896" s="26" t="str">
        <f>VLOOKUP($A1896,'Medical Examinations'!$A:$J,9,FALSE)</f>
        <v>Underweight</v>
      </c>
      <c r="J1896" s="26" t="str">
        <f>VLOOKUP($A1896,'Medical Examinations'!$A:$J,10,FALSE)</f>
        <v>Prediabetes</v>
      </c>
      <c r="K1896">
        <f>VLOOKUP($A1896,'Hospitalisation Details'!$A:$K,6,FALSE)</f>
        <v>4039.9</v>
      </c>
      <c r="L1896" t="str">
        <f>VLOOKUP($A1896,'Hospitalisation Details'!$A:$K,7,FALSE)</f>
        <v>tier - 2</v>
      </c>
      <c r="M1896" t="str">
        <f>VLOOKUP($A1896,'Hospitalisation Details'!$A:$K,8,FALSE)</f>
        <v>tier - 1</v>
      </c>
      <c r="N1896" t="str">
        <f>VLOOKUP($A1896,'Hospitalisation Details'!$A:$K,9,FALSE)</f>
        <v>R1013</v>
      </c>
      <c r="O1896">
        <f>VLOOKUP($A1896,'Hospitalisation Details'!$A:$K,10,FALSE)</f>
        <v>30630</v>
      </c>
      <c r="P1896">
        <f>VLOOKUP($A1896,'Hospitalisation Details'!$A:$K,11,FALSE)</f>
        <v>39</v>
      </c>
      <c r="Q1896" t="str">
        <f>VLOOKUP($A1896,'Customer Names'!$A:$E,4,FALSE)</f>
        <v xml:space="preserve"> Melissa D.</v>
      </c>
    </row>
    <row r="1897" spans="1:17" x14ac:dyDescent="0.25">
      <c r="A1897" s="23" t="s">
        <v>472</v>
      </c>
      <c r="B1897" s="48">
        <f>VLOOKUP($A1897,'Medical Examinations'!$A:$J,2,FALSE)</f>
        <v>17.559999999999999</v>
      </c>
      <c r="C1897" s="48">
        <f>VLOOKUP($A1897,'Medical Examinations'!$A:$J,3,FALSE)</f>
        <v>6.2</v>
      </c>
      <c r="D1897" s="23" t="str">
        <f>VLOOKUP($A1897,'Medical Examinations'!$A:$J,4,FALSE)</f>
        <v>No</v>
      </c>
      <c r="E1897" s="23" t="str">
        <f>VLOOKUP($A1897,'Medical Examinations'!$A:$J,5,FALSE)</f>
        <v>No</v>
      </c>
      <c r="F1897" s="23" t="str">
        <f>VLOOKUP($A1897,'Medical Examinations'!$A:$J,6,FALSE)</f>
        <v>No</v>
      </c>
      <c r="G1897" s="23">
        <f>VLOOKUP($A1897,'Medical Examinations'!$A:$J,7,FALSE)</f>
        <v>1</v>
      </c>
      <c r="H1897" s="23" t="str">
        <f>VLOOKUP($A1897,'Medical Examinations'!$A:$J,8,FALSE)</f>
        <v>No</v>
      </c>
      <c r="I1897" s="23" t="str">
        <f>VLOOKUP($A1897,'Medical Examinations'!$A:$J,9,FALSE)</f>
        <v>Underweight</v>
      </c>
      <c r="J1897" s="23" t="str">
        <f>VLOOKUP($A1897,'Medical Examinations'!$A:$J,10,FALSE)</f>
        <v>Prediabetes</v>
      </c>
      <c r="K1897">
        <f>VLOOKUP($A1897,'Hospitalisation Details'!$A:$K,6,FALSE)</f>
        <v>4038.41</v>
      </c>
      <c r="L1897" t="str">
        <f>VLOOKUP($A1897,'Hospitalisation Details'!$A:$K,7,FALSE)</f>
        <v>tier - 2</v>
      </c>
      <c r="M1897" t="str">
        <f>VLOOKUP($A1897,'Hospitalisation Details'!$A:$K,8,FALSE)</f>
        <v>tier - 1</v>
      </c>
      <c r="N1897" t="str">
        <f>VLOOKUP($A1897,'Hospitalisation Details'!$A:$K,9,FALSE)</f>
        <v>R1013</v>
      </c>
      <c r="O1897">
        <f>VLOOKUP($A1897,'Hospitalisation Details'!$A:$K,10,FALSE)</f>
        <v>30870</v>
      </c>
      <c r="P1897">
        <f>VLOOKUP($A1897,'Hospitalisation Details'!$A:$K,11,FALSE)</f>
        <v>38</v>
      </c>
      <c r="Q1897" t="str">
        <f>VLOOKUP($A1897,'Customer Names'!$A:$E,4,FALSE)</f>
        <v xml:space="preserve"> Dan C. Jr.</v>
      </c>
    </row>
    <row r="1898" spans="1:17" x14ac:dyDescent="0.25">
      <c r="A1898" s="26" t="s">
        <v>471</v>
      </c>
      <c r="B1898" s="47">
        <f>VLOOKUP($A1898,'Medical Examinations'!$A:$J,2,FALSE)</f>
        <v>24.13</v>
      </c>
      <c r="C1898" s="47">
        <f>VLOOKUP($A1898,'Medical Examinations'!$A:$J,3,FALSE)</f>
        <v>4.3899999999999997</v>
      </c>
      <c r="D1898" s="26" t="str">
        <f>VLOOKUP($A1898,'Medical Examinations'!$A:$J,4,FALSE)</f>
        <v>No</v>
      </c>
      <c r="E1898" s="26" t="str">
        <f>VLOOKUP($A1898,'Medical Examinations'!$A:$J,5,FALSE)</f>
        <v>No</v>
      </c>
      <c r="F1898" s="26" t="str">
        <f>VLOOKUP($A1898,'Medical Examinations'!$A:$J,6,FALSE)</f>
        <v>No</v>
      </c>
      <c r="G1898" s="26">
        <f>VLOOKUP($A1898,'Medical Examinations'!$A:$J,7,FALSE)</f>
        <v>1</v>
      </c>
      <c r="H1898" s="26" t="str">
        <f>VLOOKUP($A1898,'Medical Examinations'!$A:$J,8,FALSE)</f>
        <v>No</v>
      </c>
      <c r="I1898" s="26" t="str">
        <f>VLOOKUP($A1898,'Medical Examinations'!$A:$J,9,FALSE)</f>
        <v>Normal Weight</v>
      </c>
      <c r="J1898" s="26" t="str">
        <f>VLOOKUP($A1898,'Medical Examinations'!$A:$J,10,FALSE)</f>
        <v>Normal</v>
      </c>
      <c r="K1898">
        <f>VLOOKUP($A1898,'Hospitalisation Details'!$A:$K,6,FALSE)</f>
        <v>4032.24</v>
      </c>
      <c r="L1898" t="str">
        <f>VLOOKUP($A1898,'Hospitalisation Details'!$A:$K,7,FALSE)</f>
        <v>tier - 3</v>
      </c>
      <c r="M1898" t="str">
        <f>VLOOKUP($A1898,'Hospitalisation Details'!$A:$K,8,FALSE)</f>
        <v>tier - 3</v>
      </c>
      <c r="N1898" t="str">
        <f>VLOOKUP($A1898,'Hospitalisation Details'!$A:$K,9,FALSE)</f>
        <v>R1012</v>
      </c>
      <c r="O1898">
        <f>VLOOKUP($A1898,'Hospitalisation Details'!$A:$K,10,FALSE)</f>
        <v>33888</v>
      </c>
      <c r="P1898">
        <f>VLOOKUP($A1898,'Hospitalisation Details'!$A:$K,11,FALSE)</f>
        <v>30</v>
      </c>
      <c r="Q1898" t="str">
        <f>VLOOKUP($A1898,'Customer Names'!$A:$E,4,FALSE)</f>
        <v xml:space="preserve"> Matthew</v>
      </c>
    </row>
    <row r="1899" spans="1:17" x14ac:dyDescent="0.25">
      <c r="A1899" s="23" t="s">
        <v>470</v>
      </c>
      <c r="B1899" s="48">
        <f>VLOOKUP($A1899,'Medical Examinations'!$A:$J,2,FALSE)</f>
        <v>19.95</v>
      </c>
      <c r="C1899" s="48">
        <f>VLOOKUP($A1899,'Medical Examinations'!$A:$J,3,FALSE)</f>
        <v>5.13</v>
      </c>
      <c r="D1899" s="23" t="str">
        <f>VLOOKUP($A1899,'Medical Examinations'!$A:$J,4,FALSE)</f>
        <v>No</v>
      </c>
      <c r="E1899" s="23" t="str">
        <f>VLOOKUP($A1899,'Medical Examinations'!$A:$J,5,FALSE)</f>
        <v>yes</v>
      </c>
      <c r="F1899" s="23" t="str">
        <f>VLOOKUP($A1899,'Medical Examinations'!$A:$J,6,FALSE)</f>
        <v>No</v>
      </c>
      <c r="G1899" s="23">
        <f>VLOOKUP($A1899,'Medical Examinations'!$A:$J,7,FALSE)</f>
        <v>2</v>
      </c>
      <c r="H1899" s="23" t="str">
        <f>VLOOKUP($A1899,'Medical Examinations'!$A:$J,8,FALSE)</f>
        <v>No</v>
      </c>
      <c r="I1899" s="23" t="str">
        <f>VLOOKUP($A1899,'Medical Examinations'!$A:$J,9,FALSE)</f>
        <v>Normal Weight</v>
      </c>
      <c r="J1899" s="23" t="str">
        <f>VLOOKUP($A1899,'Medical Examinations'!$A:$J,10,FALSE)</f>
        <v>Normal</v>
      </c>
      <c r="K1899">
        <f>VLOOKUP($A1899,'Hospitalisation Details'!$A:$K,6,FALSE)</f>
        <v>4005.42</v>
      </c>
      <c r="L1899" t="str">
        <f>VLOOKUP($A1899,'Hospitalisation Details'!$A:$K,7,FALSE)</f>
        <v>tier - 2</v>
      </c>
      <c r="M1899" t="str">
        <f>VLOOKUP($A1899,'Hospitalisation Details'!$A:$K,8,FALSE)</f>
        <v>tier - 1</v>
      </c>
      <c r="N1899" t="str">
        <f>VLOOKUP($A1899,'Hospitalisation Details'!$A:$K,9,FALSE)</f>
        <v>R1015</v>
      </c>
      <c r="O1899">
        <f>VLOOKUP($A1899,'Hospitalisation Details'!$A:$K,10,FALSE)</f>
        <v>36782</v>
      </c>
      <c r="P1899">
        <f>VLOOKUP($A1899,'Hospitalisation Details'!$A:$K,11,FALSE)</f>
        <v>22</v>
      </c>
      <c r="Q1899" t="str">
        <f>VLOOKUP($A1899,'Customer Names'!$A:$E,4,FALSE)</f>
        <v xml:space="preserve"> Wesley C.</v>
      </c>
    </row>
    <row r="1900" spans="1:17" x14ac:dyDescent="0.25">
      <c r="A1900" s="26" t="s">
        <v>469</v>
      </c>
      <c r="B1900" s="47">
        <f>VLOOKUP($A1900,'Medical Examinations'!$A:$J,2,FALSE)</f>
        <v>21.24</v>
      </c>
      <c r="C1900" s="47">
        <f>VLOOKUP($A1900,'Medical Examinations'!$A:$J,3,FALSE)</f>
        <v>4.49</v>
      </c>
      <c r="D1900" s="26" t="str">
        <f>VLOOKUP($A1900,'Medical Examinations'!$A:$J,4,FALSE)</f>
        <v>No</v>
      </c>
      <c r="E1900" s="26" t="str">
        <f>VLOOKUP($A1900,'Medical Examinations'!$A:$J,5,FALSE)</f>
        <v>No</v>
      </c>
      <c r="F1900" s="26" t="str">
        <f>VLOOKUP($A1900,'Medical Examinations'!$A:$J,6,FALSE)</f>
        <v>No</v>
      </c>
      <c r="G1900" s="26">
        <f>VLOOKUP($A1900,'Medical Examinations'!$A:$J,7,FALSE)</f>
        <v>0</v>
      </c>
      <c r="H1900" s="26" t="str">
        <f>VLOOKUP($A1900,'Medical Examinations'!$A:$J,8,FALSE)</f>
        <v>No</v>
      </c>
      <c r="I1900" s="26" t="str">
        <f>VLOOKUP($A1900,'Medical Examinations'!$A:$J,9,FALSE)</f>
        <v>Normal Weight</v>
      </c>
      <c r="J1900" s="26" t="str">
        <f>VLOOKUP($A1900,'Medical Examinations'!$A:$J,10,FALSE)</f>
        <v>Normal</v>
      </c>
      <c r="K1900">
        <f>VLOOKUP($A1900,'Hospitalisation Details'!$A:$K,6,FALSE)</f>
        <v>4002.36</v>
      </c>
      <c r="L1900" t="str">
        <f>VLOOKUP($A1900,'Hospitalisation Details'!$A:$K,7,FALSE)</f>
        <v>tier - 2</v>
      </c>
      <c r="M1900" t="str">
        <f>VLOOKUP($A1900,'Hospitalisation Details'!$A:$K,8,FALSE)</f>
        <v>tier - 1</v>
      </c>
      <c r="N1900" t="str">
        <f>VLOOKUP($A1900,'Hospitalisation Details'!$A:$K,9,FALSE)</f>
        <v>R1013</v>
      </c>
      <c r="O1900">
        <f>VLOOKUP($A1900,'Hospitalisation Details'!$A:$K,10,FALSE)</f>
        <v>32699</v>
      </c>
      <c r="P1900">
        <f>VLOOKUP($A1900,'Hospitalisation Details'!$A:$K,11,FALSE)</f>
        <v>33</v>
      </c>
      <c r="Q1900" t="str">
        <f>VLOOKUP($A1900,'Customer Names'!$A:$E,4,FALSE)</f>
        <v xml:space="preserve"> Christopher</v>
      </c>
    </row>
    <row r="1901" spans="1:17" x14ac:dyDescent="0.25">
      <c r="A1901" s="23" t="s">
        <v>468</v>
      </c>
      <c r="B1901" s="48">
        <f>VLOOKUP($A1901,'Medical Examinations'!$A:$J,2,FALSE)</f>
        <v>44.22</v>
      </c>
      <c r="C1901" s="48">
        <f>VLOOKUP($A1901,'Medical Examinations'!$A:$J,3,FALSE)</f>
        <v>6.35</v>
      </c>
      <c r="D1901" s="23" t="str">
        <f>VLOOKUP($A1901,'Medical Examinations'!$A:$J,4,FALSE)</f>
        <v>No</v>
      </c>
      <c r="E1901" s="23" t="str">
        <f>VLOOKUP($A1901,'Medical Examinations'!$A:$J,5,FALSE)</f>
        <v>No</v>
      </c>
      <c r="F1901" s="23" t="str">
        <f>VLOOKUP($A1901,'Medical Examinations'!$A:$J,6,FALSE)</f>
        <v>No</v>
      </c>
      <c r="G1901" s="23">
        <f>VLOOKUP($A1901,'Medical Examinations'!$A:$J,7,FALSE)</f>
        <v>0</v>
      </c>
      <c r="H1901" s="23" t="str">
        <f>VLOOKUP($A1901,'Medical Examinations'!$A:$J,8,FALSE)</f>
        <v>No</v>
      </c>
      <c r="I1901" s="23" t="str">
        <f>VLOOKUP($A1901,'Medical Examinations'!$A:$J,9,FALSE)</f>
        <v>Obesity</v>
      </c>
      <c r="J1901" s="23" t="str">
        <f>VLOOKUP($A1901,'Medical Examinations'!$A:$J,10,FALSE)</f>
        <v>Prediabetes</v>
      </c>
      <c r="K1901">
        <f>VLOOKUP($A1901,'Hospitalisation Details'!$A:$K,6,FALSE)</f>
        <v>3994.18</v>
      </c>
      <c r="L1901" t="str">
        <f>VLOOKUP($A1901,'Hospitalisation Details'!$A:$K,7,FALSE)</f>
        <v>tier - 2</v>
      </c>
      <c r="M1901" t="str">
        <f>VLOOKUP($A1901,'Hospitalisation Details'!$A:$K,8,FALSE)</f>
        <v>tier - 2</v>
      </c>
      <c r="N1901" t="str">
        <f>VLOOKUP($A1901,'Hospitalisation Details'!$A:$K,9,FALSE)</f>
        <v>R1013</v>
      </c>
      <c r="O1901">
        <f>VLOOKUP($A1901,'Hospitalisation Details'!$A:$K,10,FALSE)</f>
        <v>33178</v>
      </c>
      <c r="P1901">
        <f>VLOOKUP($A1901,'Hospitalisation Details'!$A:$K,11,FALSE)</f>
        <v>32</v>
      </c>
      <c r="Q1901" t="str">
        <f>VLOOKUP($A1901,'Customer Names'!$A:$E,4,FALSE)</f>
        <v xml:space="preserve"> Jessica</v>
      </c>
    </row>
    <row r="1902" spans="1:17" x14ac:dyDescent="0.25">
      <c r="A1902" s="26" t="s">
        <v>467</v>
      </c>
      <c r="B1902" s="47">
        <f>VLOOKUP($A1902,'Medical Examinations'!$A:$J,2,FALSE)</f>
        <v>41.1</v>
      </c>
      <c r="C1902" s="47">
        <f>VLOOKUP($A1902,'Medical Examinations'!$A:$J,3,FALSE)</f>
        <v>5.79</v>
      </c>
      <c r="D1902" s="26" t="str">
        <f>VLOOKUP($A1902,'Medical Examinations'!$A:$J,4,FALSE)</f>
        <v>No</v>
      </c>
      <c r="E1902" s="26" t="str">
        <f>VLOOKUP($A1902,'Medical Examinations'!$A:$J,5,FALSE)</f>
        <v>No</v>
      </c>
      <c r="F1902" s="26" t="str">
        <f>VLOOKUP($A1902,'Medical Examinations'!$A:$J,6,FALSE)</f>
        <v>No</v>
      </c>
      <c r="G1902" s="26">
        <f>VLOOKUP($A1902,'Medical Examinations'!$A:$J,7,FALSE)</f>
        <v>0</v>
      </c>
      <c r="H1902" s="26" t="str">
        <f>VLOOKUP($A1902,'Medical Examinations'!$A:$J,8,FALSE)</f>
        <v>No</v>
      </c>
      <c r="I1902" s="26" t="str">
        <f>VLOOKUP($A1902,'Medical Examinations'!$A:$J,9,FALSE)</f>
        <v>Obesity</v>
      </c>
      <c r="J1902" s="26" t="str">
        <f>VLOOKUP($A1902,'Medical Examinations'!$A:$J,10,FALSE)</f>
        <v>Prediabetes</v>
      </c>
      <c r="K1902">
        <f>VLOOKUP($A1902,'Hospitalisation Details'!$A:$K,6,FALSE)</f>
        <v>3989.84</v>
      </c>
      <c r="L1902" t="str">
        <f>VLOOKUP($A1902,'Hospitalisation Details'!$A:$K,7,FALSE)</f>
        <v>tier - 2</v>
      </c>
      <c r="M1902" t="str">
        <f>VLOOKUP($A1902,'Hospitalisation Details'!$A:$K,8,FALSE)</f>
        <v>tier - 2</v>
      </c>
      <c r="N1902" t="str">
        <f>VLOOKUP($A1902,'Hospitalisation Details'!$A:$K,9,FALSE)</f>
        <v>R1011</v>
      </c>
      <c r="O1902">
        <f>VLOOKUP($A1902,'Hospitalisation Details'!$A:$K,10,FALSE)</f>
        <v>33199</v>
      </c>
      <c r="P1902">
        <f>VLOOKUP($A1902,'Hospitalisation Details'!$A:$K,11,FALSE)</f>
        <v>32</v>
      </c>
      <c r="Q1902" t="str">
        <f>VLOOKUP($A1902,'Customer Names'!$A:$E,4,FALSE)</f>
        <v xml:space="preserve"> Christin</v>
      </c>
    </row>
    <row r="1903" spans="1:17" x14ac:dyDescent="0.25">
      <c r="A1903" s="23" t="s">
        <v>466</v>
      </c>
      <c r="B1903" s="48">
        <f>VLOOKUP($A1903,'Medical Examinations'!$A:$J,2,FALSE)</f>
        <v>34.200000000000003</v>
      </c>
      <c r="C1903" s="48">
        <f>VLOOKUP($A1903,'Medical Examinations'!$A:$J,3,FALSE)</f>
        <v>4.78</v>
      </c>
      <c r="D1903" s="23" t="str">
        <f>VLOOKUP($A1903,'Medical Examinations'!$A:$J,4,FALSE)</f>
        <v>yes</v>
      </c>
      <c r="E1903" s="23" t="str">
        <f>VLOOKUP($A1903,'Medical Examinations'!$A:$J,5,FALSE)</f>
        <v>No</v>
      </c>
      <c r="F1903" s="23" t="str">
        <f>VLOOKUP($A1903,'Medical Examinations'!$A:$J,6,FALSE)</f>
        <v>No</v>
      </c>
      <c r="G1903" s="23">
        <f>VLOOKUP($A1903,'Medical Examinations'!$A:$J,7,FALSE)</f>
        <v>0</v>
      </c>
      <c r="H1903" s="23" t="str">
        <f>VLOOKUP($A1903,'Medical Examinations'!$A:$J,8,FALSE)</f>
        <v>No</v>
      </c>
      <c r="I1903" s="23" t="str">
        <f>VLOOKUP($A1903,'Medical Examinations'!$A:$J,9,FALSE)</f>
        <v>Obesity</v>
      </c>
      <c r="J1903" s="23" t="str">
        <f>VLOOKUP($A1903,'Medical Examinations'!$A:$J,10,FALSE)</f>
        <v>Normal</v>
      </c>
      <c r="K1903">
        <f>VLOOKUP($A1903,'Hospitalisation Details'!$A:$K,6,FALSE)</f>
        <v>3987.93</v>
      </c>
      <c r="L1903" t="str">
        <f>VLOOKUP($A1903,'Hospitalisation Details'!$A:$K,7,FALSE)</f>
        <v>tier - 2</v>
      </c>
      <c r="M1903" t="str">
        <f>VLOOKUP($A1903,'Hospitalisation Details'!$A:$K,8,FALSE)</f>
        <v>tier - 2</v>
      </c>
      <c r="N1903" t="str">
        <f>VLOOKUP($A1903,'Hospitalisation Details'!$A:$K,9,FALSE)</f>
        <v>R1011</v>
      </c>
      <c r="O1903">
        <f>VLOOKUP($A1903,'Hospitalisation Details'!$A:$K,10,FALSE)</f>
        <v>35316</v>
      </c>
      <c r="P1903">
        <f>VLOOKUP($A1903,'Hospitalisation Details'!$A:$K,11,FALSE)</f>
        <v>26</v>
      </c>
      <c r="Q1903" t="str">
        <f>VLOOKUP($A1903,'Customer Names'!$A:$E,4,FALSE)</f>
        <v xml:space="preserve"> Sara</v>
      </c>
    </row>
    <row r="1904" spans="1:17" x14ac:dyDescent="0.25">
      <c r="A1904" s="26" t="s">
        <v>465</v>
      </c>
      <c r="B1904" s="47">
        <f>VLOOKUP($A1904,'Medical Examinations'!$A:$J,2,FALSE)</f>
        <v>29.92</v>
      </c>
      <c r="C1904" s="47">
        <f>VLOOKUP($A1904,'Medical Examinations'!$A:$J,3,FALSE)</f>
        <v>6.02</v>
      </c>
      <c r="D1904" s="26" t="str">
        <f>VLOOKUP($A1904,'Medical Examinations'!$A:$J,4,FALSE)</f>
        <v>yes</v>
      </c>
      <c r="E1904" s="26" t="str">
        <f>VLOOKUP($A1904,'Medical Examinations'!$A:$J,5,FALSE)</f>
        <v>No</v>
      </c>
      <c r="F1904" s="26" t="str">
        <f>VLOOKUP($A1904,'Medical Examinations'!$A:$J,6,FALSE)</f>
        <v>No</v>
      </c>
      <c r="G1904" s="26">
        <f>VLOOKUP($A1904,'Medical Examinations'!$A:$J,7,FALSE)</f>
        <v>0</v>
      </c>
      <c r="H1904" s="26" t="str">
        <f>VLOOKUP($A1904,'Medical Examinations'!$A:$J,8,FALSE)</f>
        <v>No</v>
      </c>
      <c r="I1904" s="26" t="str">
        <f>VLOOKUP($A1904,'Medical Examinations'!$A:$J,9,FALSE)</f>
        <v>Overweight</v>
      </c>
      <c r="J1904" s="26" t="str">
        <f>VLOOKUP($A1904,'Medical Examinations'!$A:$J,10,FALSE)</f>
        <v>Prediabetes</v>
      </c>
      <c r="K1904">
        <f>VLOOKUP($A1904,'Hospitalisation Details'!$A:$K,6,FALSE)</f>
        <v>3981.98</v>
      </c>
      <c r="L1904" t="str">
        <f>VLOOKUP($A1904,'Hospitalisation Details'!$A:$K,7,FALSE)</f>
        <v>tier - 2</v>
      </c>
      <c r="M1904" t="str">
        <f>VLOOKUP($A1904,'Hospitalisation Details'!$A:$K,8,FALSE)</f>
        <v>tier - 2</v>
      </c>
      <c r="N1904" t="str">
        <f>VLOOKUP($A1904,'Hospitalisation Details'!$A:$K,9,FALSE)</f>
        <v>R1013</v>
      </c>
      <c r="O1904">
        <f>VLOOKUP($A1904,'Hospitalisation Details'!$A:$K,10,FALSE)</f>
        <v>35294</v>
      </c>
      <c r="P1904">
        <f>VLOOKUP($A1904,'Hospitalisation Details'!$A:$K,11,FALSE)</f>
        <v>26</v>
      </c>
      <c r="Q1904" t="str">
        <f>VLOOKUP($A1904,'Customer Names'!$A:$E,4,FALSE)</f>
        <v xml:space="preserve"> Elizabeth</v>
      </c>
    </row>
    <row r="1905" spans="1:17" x14ac:dyDescent="0.25">
      <c r="A1905" s="23" t="s">
        <v>464</v>
      </c>
      <c r="B1905" s="48">
        <f>VLOOKUP($A1905,'Medical Examinations'!$A:$J,2,FALSE)</f>
        <v>28.93</v>
      </c>
      <c r="C1905" s="48">
        <f>VLOOKUP($A1905,'Medical Examinations'!$A:$J,3,FALSE)</f>
        <v>4.4400000000000004</v>
      </c>
      <c r="D1905" s="23" t="str">
        <f>VLOOKUP($A1905,'Medical Examinations'!$A:$J,4,FALSE)</f>
        <v>No</v>
      </c>
      <c r="E1905" s="23" t="str">
        <f>VLOOKUP($A1905,'Medical Examinations'!$A:$J,5,FALSE)</f>
        <v>No</v>
      </c>
      <c r="F1905" s="23" t="str">
        <f>VLOOKUP($A1905,'Medical Examinations'!$A:$J,6,FALSE)</f>
        <v>No</v>
      </c>
      <c r="G1905" s="23">
        <f>VLOOKUP($A1905,'Medical Examinations'!$A:$J,7,FALSE)</f>
        <v>0</v>
      </c>
      <c r="H1905" s="23" t="str">
        <f>VLOOKUP($A1905,'Medical Examinations'!$A:$J,8,FALSE)</f>
        <v>No</v>
      </c>
      <c r="I1905" s="23" t="str">
        <f>VLOOKUP($A1905,'Medical Examinations'!$A:$J,9,FALSE)</f>
        <v>Overweight</v>
      </c>
      <c r="J1905" s="23" t="str">
        <f>VLOOKUP($A1905,'Medical Examinations'!$A:$J,10,FALSE)</f>
        <v>Normal</v>
      </c>
      <c r="K1905">
        <f>VLOOKUP($A1905,'Hospitalisation Details'!$A:$K,6,FALSE)</f>
        <v>3972.92</v>
      </c>
      <c r="L1905" t="str">
        <f>VLOOKUP($A1905,'Hospitalisation Details'!$A:$K,7,FALSE)</f>
        <v>tier - 2</v>
      </c>
      <c r="M1905" t="str">
        <f>VLOOKUP($A1905,'Hospitalisation Details'!$A:$K,8,FALSE)</f>
        <v>tier - 3</v>
      </c>
      <c r="N1905" t="str">
        <f>VLOOKUP($A1905,'Hospitalisation Details'!$A:$K,9,FALSE)</f>
        <v>R1013</v>
      </c>
      <c r="O1905">
        <f>VLOOKUP($A1905,'Hospitalisation Details'!$A:$K,10,FALSE)</f>
        <v>33083</v>
      </c>
      <c r="P1905">
        <f>VLOOKUP($A1905,'Hospitalisation Details'!$A:$K,11,FALSE)</f>
        <v>32</v>
      </c>
      <c r="Q1905" t="str">
        <f>VLOOKUP($A1905,'Customer Names'!$A:$E,4,FALSE)</f>
        <v xml:space="preserve"> Margaret P.</v>
      </c>
    </row>
    <row r="1906" spans="1:17" x14ac:dyDescent="0.25">
      <c r="A1906" s="26" t="s">
        <v>463</v>
      </c>
      <c r="B1906" s="47">
        <f>VLOOKUP($A1906,'Medical Examinations'!$A:$J,2,FALSE)</f>
        <v>31.254999999999999</v>
      </c>
      <c r="C1906" s="47">
        <f>VLOOKUP($A1906,'Medical Examinations'!$A:$J,3,FALSE)</f>
        <v>5.84</v>
      </c>
      <c r="D1906" s="26" t="str">
        <f>VLOOKUP($A1906,'Medical Examinations'!$A:$J,4,FALSE)</f>
        <v>yes</v>
      </c>
      <c r="E1906" s="26" t="str">
        <f>VLOOKUP($A1906,'Medical Examinations'!$A:$J,5,FALSE)</f>
        <v>No</v>
      </c>
      <c r="F1906" s="26" t="str">
        <f>VLOOKUP($A1906,'Medical Examinations'!$A:$J,6,FALSE)</f>
        <v>No</v>
      </c>
      <c r="G1906" s="26">
        <f>VLOOKUP($A1906,'Medical Examinations'!$A:$J,7,FALSE)</f>
        <v>1</v>
      </c>
      <c r="H1906" s="26" t="str">
        <f>VLOOKUP($A1906,'Medical Examinations'!$A:$J,8,FALSE)</f>
        <v>No</v>
      </c>
      <c r="I1906" s="26" t="str">
        <f>VLOOKUP($A1906,'Medical Examinations'!$A:$J,9,FALSE)</f>
        <v>Obesity</v>
      </c>
      <c r="J1906" s="26" t="str">
        <f>VLOOKUP($A1906,'Medical Examinations'!$A:$J,10,FALSE)</f>
        <v>Prediabetes</v>
      </c>
      <c r="K1906">
        <f>VLOOKUP($A1906,'Hospitalisation Details'!$A:$K,6,FALSE)</f>
        <v>3956.07</v>
      </c>
      <c r="L1906" t="str">
        <f>VLOOKUP($A1906,'Hospitalisation Details'!$A:$K,7,FALSE)</f>
        <v>tier - 2</v>
      </c>
      <c r="M1906" t="str">
        <f>VLOOKUP($A1906,'Hospitalisation Details'!$A:$K,8,FALSE)</f>
        <v>tier - 2</v>
      </c>
      <c r="N1906" t="str">
        <f>VLOOKUP($A1906,'Hospitalisation Details'!$A:$K,9,FALSE)</f>
        <v>R1012</v>
      </c>
      <c r="O1906">
        <f>VLOOKUP($A1906,'Hospitalisation Details'!$A:$K,10,FALSE)</f>
        <v>34891</v>
      </c>
      <c r="P1906">
        <f>VLOOKUP($A1906,'Hospitalisation Details'!$A:$K,11,FALSE)</f>
        <v>27</v>
      </c>
      <c r="Q1906" t="str">
        <f>VLOOKUP($A1906,'Customer Names'!$A:$E,4,FALSE)</f>
        <v xml:space="preserve"> Tiffany K</v>
      </c>
    </row>
    <row r="1907" spans="1:17" x14ac:dyDescent="0.25">
      <c r="A1907" s="23" t="s">
        <v>462</v>
      </c>
      <c r="B1907" s="48">
        <f>VLOOKUP($A1907,'Medical Examinations'!$A:$J,2,FALSE)</f>
        <v>29.83</v>
      </c>
      <c r="C1907" s="48">
        <f>VLOOKUP($A1907,'Medical Examinations'!$A:$J,3,FALSE)</f>
        <v>5.39</v>
      </c>
      <c r="D1907" s="23" t="str">
        <f>VLOOKUP($A1907,'Medical Examinations'!$A:$J,4,FALSE)</f>
        <v>No</v>
      </c>
      <c r="E1907" s="23" t="str">
        <f>VLOOKUP($A1907,'Medical Examinations'!$A:$J,5,FALSE)</f>
        <v>No</v>
      </c>
      <c r="F1907" s="23" t="str">
        <f>VLOOKUP($A1907,'Medical Examinations'!$A:$J,6,FALSE)</f>
        <v>No</v>
      </c>
      <c r="G1907" s="23">
        <f>VLOOKUP($A1907,'Medical Examinations'!$A:$J,7,FALSE)</f>
        <v>0</v>
      </c>
      <c r="H1907" s="23" t="str">
        <f>VLOOKUP($A1907,'Medical Examinations'!$A:$J,8,FALSE)</f>
        <v>No</v>
      </c>
      <c r="I1907" s="23" t="str">
        <f>VLOOKUP($A1907,'Medical Examinations'!$A:$J,9,FALSE)</f>
        <v>Overweight</v>
      </c>
      <c r="J1907" s="23" t="str">
        <f>VLOOKUP($A1907,'Medical Examinations'!$A:$J,10,FALSE)</f>
        <v>Normal</v>
      </c>
      <c r="K1907">
        <f>VLOOKUP($A1907,'Hospitalisation Details'!$A:$K,6,FALSE)</f>
        <v>3955.98</v>
      </c>
      <c r="L1907" t="str">
        <f>VLOOKUP($A1907,'Hospitalisation Details'!$A:$K,7,FALSE)</f>
        <v>tier - 2</v>
      </c>
      <c r="M1907" t="str">
        <f>VLOOKUP($A1907,'Hospitalisation Details'!$A:$K,8,FALSE)</f>
        <v>tier - 3</v>
      </c>
      <c r="N1907" t="str">
        <f>VLOOKUP($A1907,'Hospitalisation Details'!$A:$K,9,FALSE)</f>
        <v>R1021</v>
      </c>
      <c r="O1907">
        <f>VLOOKUP($A1907,'Hospitalisation Details'!$A:$K,10,FALSE)</f>
        <v>36351</v>
      </c>
      <c r="P1907">
        <f>VLOOKUP($A1907,'Hospitalisation Details'!$A:$K,11,FALSE)</f>
        <v>23</v>
      </c>
      <c r="Q1907" t="str">
        <f>VLOOKUP($A1907,'Customer Names'!$A:$E,4,FALSE)</f>
        <v xml:space="preserve"> David M.</v>
      </c>
    </row>
    <row r="1908" spans="1:17" x14ac:dyDescent="0.25">
      <c r="A1908" s="26" t="s">
        <v>461</v>
      </c>
      <c r="B1908" s="47">
        <f>VLOOKUP($A1908,'Medical Examinations'!$A:$J,2,FALSE)</f>
        <v>29.59</v>
      </c>
      <c r="C1908" s="47">
        <f>VLOOKUP($A1908,'Medical Examinations'!$A:$J,3,FALSE)</f>
        <v>6.16</v>
      </c>
      <c r="D1908" s="26" t="str">
        <f>VLOOKUP($A1908,'Medical Examinations'!$A:$J,4,FALSE)</f>
        <v>No</v>
      </c>
      <c r="E1908" s="26" t="str">
        <f>VLOOKUP($A1908,'Medical Examinations'!$A:$J,5,FALSE)</f>
        <v>No</v>
      </c>
      <c r="F1908" s="26" t="str">
        <f>VLOOKUP($A1908,'Medical Examinations'!$A:$J,6,FALSE)</f>
        <v>Yes</v>
      </c>
      <c r="G1908" s="26">
        <f>VLOOKUP($A1908,'Medical Examinations'!$A:$J,7,FALSE)</f>
        <v>1</v>
      </c>
      <c r="H1908" s="26" t="str">
        <f>VLOOKUP($A1908,'Medical Examinations'!$A:$J,8,FALSE)</f>
        <v>No</v>
      </c>
      <c r="I1908" s="26" t="str">
        <f>VLOOKUP($A1908,'Medical Examinations'!$A:$J,9,FALSE)</f>
        <v>Overweight</v>
      </c>
      <c r="J1908" s="26" t="str">
        <f>VLOOKUP($A1908,'Medical Examinations'!$A:$J,10,FALSE)</f>
        <v>Prediabetes</v>
      </c>
      <c r="K1908">
        <f>VLOOKUP($A1908,'Hospitalisation Details'!$A:$K,6,FALSE)</f>
        <v>3947.41</v>
      </c>
      <c r="L1908" t="str">
        <f>VLOOKUP($A1908,'Hospitalisation Details'!$A:$K,7,FALSE)</f>
        <v>tier - 2</v>
      </c>
      <c r="M1908" t="str">
        <f>VLOOKUP($A1908,'Hospitalisation Details'!$A:$K,8,FALSE)</f>
        <v>tier - 2</v>
      </c>
      <c r="N1908" t="str">
        <f>VLOOKUP($A1908,'Hospitalisation Details'!$A:$K,9,FALSE)</f>
        <v>R1013</v>
      </c>
      <c r="O1908">
        <f>VLOOKUP($A1908,'Hospitalisation Details'!$A:$K,10,FALSE)</f>
        <v>34284</v>
      </c>
      <c r="P1908">
        <f>VLOOKUP($A1908,'Hospitalisation Details'!$A:$K,11,FALSE)</f>
        <v>29</v>
      </c>
      <c r="Q1908" t="str">
        <f>VLOOKUP($A1908,'Customer Names'!$A:$E,4,FALSE)</f>
        <v xml:space="preserve"> Christine E</v>
      </c>
    </row>
    <row r="1909" spans="1:17" x14ac:dyDescent="0.25">
      <c r="A1909" s="23" t="s">
        <v>460</v>
      </c>
      <c r="B1909" s="48">
        <f>VLOOKUP($A1909,'Medical Examinations'!$A:$J,2,FALSE)</f>
        <v>31.16</v>
      </c>
      <c r="C1909" s="48">
        <f>VLOOKUP($A1909,'Medical Examinations'!$A:$J,3,FALSE)</f>
        <v>4.49</v>
      </c>
      <c r="D1909" s="23" t="str">
        <f>VLOOKUP($A1909,'Medical Examinations'!$A:$J,4,FALSE)</f>
        <v>No</v>
      </c>
      <c r="E1909" s="23" t="str">
        <f>VLOOKUP($A1909,'Medical Examinations'!$A:$J,5,FALSE)</f>
        <v>No</v>
      </c>
      <c r="F1909" s="23" t="str">
        <f>VLOOKUP($A1909,'Medical Examinations'!$A:$J,6,FALSE)</f>
        <v>Yes</v>
      </c>
      <c r="G1909" s="23">
        <f>VLOOKUP($A1909,'Medical Examinations'!$A:$J,7,FALSE)</f>
        <v>1</v>
      </c>
      <c r="H1909" s="23" t="str">
        <f>VLOOKUP($A1909,'Medical Examinations'!$A:$J,8,FALSE)</f>
        <v>No</v>
      </c>
      <c r="I1909" s="23" t="str">
        <f>VLOOKUP($A1909,'Medical Examinations'!$A:$J,9,FALSE)</f>
        <v>Obesity</v>
      </c>
      <c r="J1909" s="23" t="str">
        <f>VLOOKUP($A1909,'Medical Examinations'!$A:$J,10,FALSE)</f>
        <v>Normal</v>
      </c>
      <c r="K1909">
        <f>VLOOKUP($A1909,'Hospitalisation Details'!$A:$K,6,FALSE)</f>
        <v>3943.6</v>
      </c>
      <c r="L1909" t="str">
        <f>VLOOKUP($A1909,'Hospitalisation Details'!$A:$K,7,FALSE)</f>
        <v>tier - 2</v>
      </c>
      <c r="M1909" t="str">
        <f>VLOOKUP($A1909,'Hospitalisation Details'!$A:$K,8,FALSE)</f>
        <v>tier - 3</v>
      </c>
      <c r="N1909" t="str">
        <f>VLOOKUP($A1909,'Hospitalisation Details'!$A:$K,9,FALSE)</f>
        <v>R1024</v>
      </c>
      <c r="O1909">
        <f>VLOOKUP($A1909,'Hospitalisation Details'!$A:$K,10,FALSE)</f>
        <v>34241</v>
      </c>
      <c r="P1909">
        <f>VLOOKUP($A1909,'Hospitalisation Details'!$A:$K,11,FALSE)</f>
        <v>29</v>
      </c>
      <c r="Q1909" t="str">
        <f>VLOOKUP($A1909,'Customer Names'!$A:$E,4,FALSE)</f>
        <v xml:space="preserve"> Donna</v>
      </c>
    </row>
    <row r="1910" spans="1:17" x14ac:dyDescent="0.25">
      <c r="A1910" s="26" t="s">
        <v>459</v>
      </c>
      <c r="B1910" s="47">
        <f>VLOOKUP($A1910,'Medical Examinations'!$A:$J,2,FALSE)</f>
        <v>34.21</v>
      </c>
      <c r="C1910" s="47">
        <f>VLOOKUP($A1910,'Medical Examinations'!$A:$J,3,FALSE)</f>
        <v>4.4800000000000004</v>
      </c>
      <c r="D1910" s="26" t="str">
        <f>VLOOKUP($A1910,'Medical Examinations'!$A:$J,4,FALSE)</f>
        <v>yes</v>
      </c>
      <c r="E1910" s="26" t="str">
        <f>VLOOKUP($A1910,'Medical Examinations'!$A:$J,5,FALSE)</f>
        <v>No</v>
      </c>
      <c r="F1910" s="26" t="str">
        <f>VLOOKUP($A1910,'Medical Examinations'!$A:$J,6,FALSE)</f>
        <v>No</v>
      </c>
      <c r="G1910" s="26">
        <f>VLOOKUP($A1910,'Medical Examinations'!$A:$J,7,FALSE)</f>
        <v>1</v>
      </c>
      <c r="H1910" s="26" t="str">
        <f>VLOOKUP($A1910,'Medical Examinations'!$A:$J,8,FALSE)</f>
        <v>No</v>
      </c>
      <c r="I1910" s="26" t="str">
        <f>VLOOKUP($A1910,'Medical Examinations'!$A:$J,9,FALSE)</f>
        <v>Obesity</v>
      </c>
      <c r="J1910" s="26" t="str">
        <f>VLOOKUP($A1910,'Medical Examinations'!$A:$J,10,FALSE)</f>
        <v>Normal</v>
      </c>
      <c r="K1910">
        <f>VLOOKUP($A1910,'Hospitalisation Details'!$A:$K,6,FALSE)</f>
        <v>3935.18</v>
      </c>
      <c r="L1910" t="str">
        <f>VLOOKUP($A1910,'Hospitalisation Details'!$A:$K,7,FALSE)</f>
        <v>tier - 3</v>
      </c>
      <c r="M1910" t="str">
        <f>VLOOKUP($A1910,'Hospitalisation Details'!$A:$K,8,FALSE)</f>
        <v>tier - 1</v>
      </c>
      <c r="N1910" t="str">
        <f>VLOOKUP($A1910,'Hospitalisation Details'!$A:$K,9,FALSE)</f>
        <v>R1013</v>
      </c>
      <c r="O1910">
        <f>VLOOKUP($A1910,'Hospitalisation Details'!$A:$K,10,FALSE)</f>
        <v>32440</v>
      </c>
      <c r="P1910">
        <f>VLOOKUP($A1910,'Hospitalisation Details'!$A:$K,11,FALSE)</f>
        <v>34</v>
      </c>
      <c r="Q1910" t="str">
        <f>VLOOKUP($A1910,'Customer Names'!$A:$E,4,FALSE)</f>
        <v xml:space="preserve"> Rod</v>
      </c>
    </row>
    <row r="1911" spans="1:17" x14ac:dyDescent="0.25">
      <c r="A1911" s="23" t="s">
        <v>458</v>
      </c>
      <c r="B1911" s="48">
        <f>VLOOKUP($A1911,'Medical Examinations'!$A:$J,2,FALSE)</f>
        <v>34.86</v>
      </c>
      <c r="C1911" s="48">
        <f>VLOOKUP($A1911,'Medical Examinations'!$A:$J,3,FALSE)</f>
        <v>10.97</v>
      </c>
      <c r="D1911" s="23" t="str">
        <f>VLOOKUP($A1911,'Medical Examinations'!$A:$J,4,FALSE)</f>
        <v>No</v>
      </c>
      <c r="E1911" s="23" t="str">
        <f>VLOOKUP($A1911,'Medical Examinations'!$A:$J,5,FALSE)</f>
        <v>No</v>
      </c>
      <c r="F1911" s="23" t="str">
        <f>VLOOKUP($A1911,'Medical Examinations'!$A:$J,6,FALSE)</f>
        <v>No</v>
      </c>
      <c r="G1911" s="23">
        <f>VLOOKUP($A1911,'Medical Examinations'!$A:$J,7,FALSE)</f>
        <v>0</v>
      </c>
      <c r="H1911" s="23" t="str">
        <f>VLOOKUP($A1911,'Medical Examinations'!$A:$J,8,FALSE)</f>
        <v>No</v>
      </c>
      <c r="I1911" s="23" t="str">
        <f>VLOOKUP($A1911,'Medical Examinations'!$A:$J,9,FALSE)</f>
        <v>Obesity</v>
      </c>
      <c r="J1911" s="23" t="str">
        <f>VLOOKUP($A1911,'Medical Examinations'!$A:$J,10,FALSE)</f>
        <v>Diabetes</v>
      </c>
      <c r="K1911">
        <f>VLOOKUP($A1911,'Hospitalisation Details'!$A:$K,6,FALSE)</f>
        <v>3931.51</v>
      </c>
      <c r="L1911" t="str">
        <f>VLOOKUP($A1911,'Hospitalisation Details'!$A:$K,7,FALSE)</f>
        <v>tier - 2</v>
      </c>
      <c r="M1911" t="str">
        <f>VLOOKUP($A1911,'Hospitalisation Details'!$A:$K,8,FALSE)</f>
        <v>tier - 3</v>
      </c>
      <c r="N1911" t="str">
        <f>VLOOKUP($A1911,'Hospitalisation Details'!$A:$K,9,FALSE)</f>
        <v>R1011</v>
      </c>
      <c r="O1911">
        <f>VLOOKUP($A1911,'Hospitalisation Details'!$A:$K,10,FALSE)</f>
        <v>37422</v>
      </c>
      <c r="P1911">
        <f>VLOOKUP($A1911,'Hospitalisation Details'!$A:$K,11,FALSE)</f>
        <v>20</v>
      </c>
      <c r="Q1911" t="str">
        <f>VLOOKUP($A1911,'Customer Names'!$A:$E,4,FALSE)</f>
        <v xml:space="preserve"> Joe</v>
      </c>
    </row>
    <row r="1912" spans="1:17" x14ac:dyDescent="0.25">
      <c r="A1912" s="26" t="s">
        <v>457</v>
      </c>
      <c r="B1912" s="47">
        <f>VLOOKUP($A1912,'Medical Examinations'!$A:$J,2,FALSE)</f>
        <v>34.58</v>
      </c>
      <c r="C1912" s="47">
        <f>VLOOKUP($A1912,'Medical Examinations'!$A:$J,3,FALSE)</f>
        <v>5.14</v>
      </c>
      <c r="D1912" s="26" t="str">
        <f>VLOOKUP($A1912,'Medical Examinations'!$A:$J,4,FALSE)</f>
        <v>No</v>
      </c>
      <c r="E1912" s="26" t="str">
        <f>VLOOKUP($A1912,'Medical Examinations'!$A:$J,5,FALSE)</f>
        <v>yes</v>
      </c>
      <c r="F1912" s="26" t="str">
        <f>VLOOKUP($A1912,'Medical Examinations'!$A:$J,6,FALSE)</f>
        <v>No</v>
      </c>
      <c r="G1912" s="26">
        <f>VLOOKUP($A1912,'Medical Examinations'!$A:$J,7,FALSE)</f>
        <v>2</v>
      </c>
      <c r="H1912" s="26" t="str">
        <f>VLOOKUP($A1912,'Medical Examinations'!$A:$J,8,FALSE)</f>
        <v>No</v>
      </c>
      <c r="I1912" s="26" t="str">
        <f>VLOOKUP($A1912,'Medical Examinations'!$A:$J,9,FALSE)</f>
        <v>Obesity</v>
      </c>
      <c r="J1912" s="26" t="str">
        <f>VLOOKUP($A1912,'Medical Examinations'!$A:$J,10,FALSE)</f>
        <v>Normal</v>
      </c>
      <c r="K1912">
        <f>VLOOKUP($A1912,'Hospitalisation Details'!$A:$K,6,FALSE)</f>
        <v>3925.76</v>
      </c>
      <c r="L1912" t="str">
        <f>VLOOKUP($A1912,'Hospitalisation Details'!$A:$K,7,FALSE)</f>
        <v>tier - 2</v>
      </c>
      <c r="M1912" t="str">
        <f>VLOOKUP($A1912,'Hospitalisation Details'!$A:$K,8,FALSE)</f>
        <v>tier - 2</v>
      </c>
      <c r="N1912" t="str">
        <f>VLOOKUP($A1912,'Hospitalisation Details'!$A:$K,9,FALSE)</f>
        <v>R1024</v>
      </c>
      <c r="O1912">
        <f>VLOOKUP($A1912,'Hospitalisation Details'!$A:$K,10,FALSE)</f>
        <v>36717</v>
      </c>
      <c r="P1912">
        <f>VLOOKUP($A1912,'Hospitalisation Details'!$A:$K,11,FALSE)</f>
        <v>22</v>
      </c>
      <c r="Q1912" t="str">
        <f>VLOOKUP($A1912,'Customer Names'!$A:$E,4,FALSE)</f>
        <v xml:space="preserve"> Kayleigh</v>
      </c>
    </row>
    <row r="1913" spans="1:17" x14ac:dyDescent="0.25">
      <c r="A1913" s="23" t="s">
        <v>456</v>
      </c>
      <c r="B1913" s="48">
        <f>VLOOKUP($A1913,'Medical Examinations'!$A:$J,2,FALSE)</f>
        <v>17.940000000000001</v>
      </c>
      <c r="C1913" s="48">
        <f>VLOOKUP($A1913,'Medical Examinations'!$A:$J,3,FALSE)</f>
        <v>5.17</v>
      </c>
      <c r="D1913" s="23" t="str">
        <f>VLOOKUP($A1913,'Medical Examinations'!$A:$J,4,FALSE)</f>
        <v>yes</v>
      </c>
      <c r="E1913" s="23" t="str">
        <f>VLOOKUP($A1913,'Medical Examinations'!$A:$J,5,FALSE)</f>
        <v>No</v>
      </c>
      <c r="F1913" s="23" t="str">
        <f>VLOOKUP($A1913,'Medical Examinations'!$A:$J,6,FALSE)</f>
        <v>No</v>
      </c>
      <c r="G1913" s="23">
        <f>VLOOKUP($A1913,'Medical Examinations'!$A:$J,7,FALSE)</f>
        <v>0</v>
      </c>
      <c r="H1913" s="23" t="str">
        <f>VLOOKUP($A1913,'Medical Examinations'!$A:$J,8,FALSE)</f>
        <v>No</v>
      </c>
      <c r="I1913" s="23" t="str">
        <f>VLOOKUP($A1913,'Medical Examinations'!$A:$J,9,FALSE)</f>
        <v>Underweight</v>
      </c>
      <c r="J1913" s="23" t="str">
        <f>VLOOKUP($A1913,'Medical Examinations'!$A:$J,10,FALSE)</f>
        <v>Normal</v>
      </c>
      <c r="K1913">
        <f>VLOOKUP($A1913,'Hospitalisation Details'!$A:$K,6,FALSE)</f>
        <v>3910.44</v>
      </c>
      <c r="L1913" t="str">
        <f>VLOOKUP($A1913,'Hospitalisation Details'!$A:$K,7,FALSE)</f>
        <v>tier - 2</v>
      </c>
      <c r="M1913" t="str">
        <f>VLOOKUP($A1913,'Hospitalisation Details'!$A:$K,8,FALSE)</f>
        <v>tier - 2</v>
      </c>
      <c r="N1913" t="str">
        <f>VLOOKUP($A1913,'Hospitalisation Details'!$A:$K,9,FALSE)</f>
        <v>R1013</v>
      </c>
      <c r="O1913">
        <f>VLOOKUP($A1913,'Hospitalisation Details'!$A:$K,10,FALSE)</f>
        <v>31233</v>
      </c>
      <c r="P1913">
        <f>VLOOKUP($A1913,'Hospitalisation Details'!$A:$K,11,FALSE)</f>
        <v>37</v>
      </c>
      <c r="Q1913" t="str">
        <f>VLOOKUP($A1913,'Customer Names'!$A:$E,4,FALSE)</f>
        <v xml:space="preserve"> Lorcan A.</v>
      </c>
    </row>
    <row r="1914" spans="1:17" x14ac:dyDescent="0.25">
      <c r="A1914" s="26" t="s">
        <v>455</v>
      </c>
      <c r="B1914" s="47">
        <f>VLOOKUP($A1914,'Medical Examinations'!$A:$J,2,FALSE)</f>
        <v>26.8</v>
      </c>
      <c r="C1914" s="47">
        <f>VLOOKUP($A1914,'Medical Examinations'!$A:$J,3,FALSE)</f>
        <v>6.18</v>
      </c>
      <c r="D1914" s="26" t="str">
        <f>VLOOKUP($A1914,'Medical Examinations'!$A:$J,4,FALSE)</f>
        <v>yes</v>
      </c>
      <c r="E1914" s="26" t="str">
        <f>VLOOKUP($A1914,'Medical Examinations'!$A:$J,5,FALSE)</f>
        <v>No</v>
      </c>
      <c r="F1914" s="26" t="str">
        <f>VLOOKUP($A1914,'Medical Examinations'!$A:$J,6,FALSE)</f>
        <v>Yes</v>
      </c>
      <c r="G1914" s="26">
        <f>VLOOKUP($A1914,'Medical Examinations'!$A:$J,7,FALSE)</f>
        <v>1</v>
      </c>
      <c r="H1914" s="26" t="str">
        <f>VLOOKUP($A1914,'Medical Examinations'!$A:$J,8,FALSE)</f>
        <v>No</v>
      </c>
      <c r="I1914" s="26" t="str">
        <f>VLOOKUP($A1914,'Medical Examinations'!$A:$J,9,FALSE)</f>
        <v>Overweight</v>
      </c>
      <c r="J1914" s="26" t="str">
        <f>VLOOKUP($A1914,'Medical Examinations'!$A:$J,10,FALSE)</f>
        <v>Prediabetes</v>
      </c>
      <c r="K1914">
        <f>VLOOKUP($A1914,'Hospitalisation Details'!$A:$K,6,FALSE)</f>
        <v>3906.13</v>
      </c>
      <c r="L1914" t="str">
        <f>VLOOKUP($A1914,'Hospitalisation Details'!$A:$K,7,FALSE)</f>
        <v>tier - 3</v>
      </c>
      <c r="M1914" t="str">
        <f>VLOOKUP($A1914,'Hospitalisation Details'!$A:$K,8,FALSE)</f>
        <v>tier - 3</v>
      </c>
      <c r="N1914" t="str">
        <f>VLOOKUP($A1914,'Hospitalisation Details'!$A:$K,9,FALSE)</f>
        <v>R1011</v>
      </c>
      <c r="O1914">
        <f>VLOOKUP($A1914,'Hospitalisation Details'!$A:$K,10,FALSE)</f>
        <v>35758</v>
      </c>
      <c r="P1914">
        <f>VLOOKUP($A1914,'Hospitalisation Details'!$A:$K,11,FALSE)</f>
        <v>25</v>
      </c>
      <c r="Q1914" t="str">
        <f>VLOOKUP($A1914,'Customer Names'!$A:$E,4,FALSE)</f>
        <v xml:space="preserve"> Billy</v>
      </c>
    </row>
    <row r="1915" spans="1:17" x14ac:dyDescent="0.25">
      <c r="A1915" s="23" t="s">
        <v>454</v>
      </c>
      <c r="B1915" s="48">
        <f>VLOOKUP($A1915,'Medical Examinations'!$A:$J,2,FALSE)</f>
        <v>17.690000000000001</v>
      </c>
      <c r="C1915" s="48">
        <f>VLOOKUP($A1915,'Medical Examinations'!$A:$J,3,FALSE)</f>
        <v>9.07</v>
      </c>
      <c r="D1915" s="23" t="str">
        <f>VLOOKUP($A1915,'Medical Examinations'!$A:$J,4,FALSE)</f>
        <v>yes</v>
      </c>
      <c r="E1915" s="23" t="str">
        <f>VLOOKUP($A1915,'Medical Examinations'!$A:$J,5,FALSE)</f>
        <v>No</v>
      </c>
      <c r="F1915" s="23" t="str">
        <f>VLOOKUP($A1915,'Medical Examinations'!$A:$J,6,FALSE)</f>
        <v>No</v>
      </c>
      <c r="G1915" s="23">
        <f>VLOOKUP($A1915,'Medical Examinations'!$A:$J,7,FALSE)</f>
        <v>0</v>
      </c>
      <c r="H1915" s="23" t="str">
        <f>VLOOKUP($A1915,'Medical Examinations'!$A:$J,8,FALSE)</f>
        <v>No</v>
      </c>
      <c r="I1915" s="23" t="str">
        <f>VLOOKUP($A1915,'Medical Examinations'!$A:$J,9,FALSE)</f>
        <v>Underweight</v>
      </c>
      <c r="J1915" s="23" t="str">
        <f>VLOOKUP($A1915,'Medical Examinations'!$A:$J,10,FALSE)</f>
        <v>Diabetes</v>
      </c>
      <c r="K1915">
        <f>VLOOKUP($A1915,'Hospitalisation Details'!$A:$K,6,FALSE)</f>
        <v>3902.07</v>
      </c>
      <c r="L1915" t="str">
        <f>VLOOKUP($A1915,'Hospitalisation Details'!$A:$K,7,FALSE)</f>
        <v>tier - 2</v>
      </c>
      <c r="M1915" t="str">
        <f>VLOOKUP($A1915,'Hospitalisation Details'!$A:$K,8,FALSE)</f>
        <v>tier - 2</v>
      </c>
      <c r="N1915" t="str">
        <f>VLOOKUP($A1915,'Hospitalisation Details'!$A:$K,9,FALSE)</f>
        <v>R1013</v>
      </c>
      <c r="O1915">
        <f>VLOOKUP($A1915,'Hospitalisation Details'!$A:$K,10,FALSE)</f>
        <v>29825</v>
      </c>
      <c r="P1915">
        <f>VLOOKUP($A1915,'Hospitalisation Details'!$A:$K,11,FALSE)</f>
        <v>41</v>
      </c>
      <c r="Q1915" t="str">
        <f>VLOOKUP($A1915,'Customer Names'!$A:$E,4,FALSE)</f>
        <v xml:space="preserve"> Paul M.</v>
      </c>
    </row>
    <row r="1916" spans="1:17" x14ac:dyDescent="0.25">
      <c r="A1916" s="26" t="s">
        <v>453</v>
      </c>
      <c r="B1916" s="47">
        <f>VLOOKUP($A1916,'Medical Examinations'!$A:$J,2,FALSE)</f>
        <v>25.77</v>
      </c>
      <c r="C1916" s="47">
        <f>VLOOKUP($A1916,'Medical Examinations'!$A:$J,3,FALSE)</f>
        <v>4.43</v>
      </c>
      <c r="D1916" s="26" t="str">
        <f>VLOOKUP($A1916,'Medical Examinations'!$A:$J,4,FALSE)</f>
        <v>No</v>
      </c>
      <c r="E1916" s="26" t="str">
        <f>VLOOKUP($A1916,'Medical Examinations'!$A:$J,5,FALSE)</f>
        <v>No</v>
      </c>
      <c r="F1916" s="26" t="str">
        <f>VLOOKUP($A1916,'Medical Examinations'!$A:$J,6,FALSE)</f>
        <v>Yes</v>
      </c>
      <c r="G1916" s="26">
        <f>VLOOKUP($A1916,'Medical Examinations'!$A:$J,7,FALSE)</f>
        <v>1</v>
      </c>
      <c r="H1916" s="26" t="str">
        <f>VLOOKUP($A1916,'Medical Examinations'!$A:$J,8,FALSE)</f>
        <v>No</v>
      </c>
      <c r="I1916" s="26" t="str">
        <f>VLOOKUP($A1916,'Medical Examinations'!$A:$J,9,FALSE)</f>
        <v>Overweight</v>
      </c>
      <c r="J1916" s="26" t="str">
        <f>VLOOKUP($A1916,'Medical Examinations'!$A:$J,10,FALSE)</f>
        <v>Normal</v>
      </c>
      <c r="K1916">
        <f>VLOOKUP($A1916,'Hospitalisation Details'!$A:$K,6,FALSE)</f>
        <v>3898.35</v>
      </c>
      <c r="L1916" t="str">
        <f>VLOOKUP($A1916,'Hospitalisation Details'!$A:$K,7,FALSE)</f>
        <v>tier - 2</v>
      </c>
      <c r="M1916" t="str">
        <f>VLOOKUP($A1916,'Hospitalisation Details'!$A:$K,8,FALSE)</f>
        <v>tier - 2</v>
      </c>
      <c r="N1916" t="str">
        <f>VLOOKUP($A1916,'Hospitalisation Details'!$A:$K,9,FALSE)</f>
        <v>R1012</v>
      </c>
      <c r="O1916">
        <f>VLOOKUP($A1916,'Hospitalisation Details'!$A:$K,10,FALSE)</f>
        <v>34226</v>
      </c>
      <c r="P1916">
        <f>VLOOKUP($A1916,'Hospitalisation Details'!$A:$K,11,FALSE)</f>
        <v>29</v>
      </c>
      <c r="Q1916" t="str">
        <f>VLOOKUP($A1916,'Customer Names'!$A:$E,4,FALSE)</f>
        <v xml:space="preserve"> Brenda M.</v>
      </c>
    </row>
    <row r="1917" spans="1:17" x14ac:dyDescent="0.25">
      <c r="A1917" s="23" t="s">
        <v>452</v>
      </c>
      <c r="B1917" s="48">
        <f>VLOOKUP($A1917,'Medical Examinations'!$A:$J,2,FALSE)</f>
        <v>34.46</v>
      </c>
      <c r="C1917" s="48">
        <f>VLOOKUP($A1917,'Medical Examinations'!$A:$J,3,FALSE)</f>
        <v>4.17</v>
      </c>
      <c r="D1917" s="23" t="str">
        <f>VLOOKUP($A1917,'Medical Examinations'!$A:$J,4,FALSE)</f>
        <v>No</v>
      </c>
      <c r="E1917" s="23" t="str">
        <f>VLOOKUP($A1917,'Medical Examinations'!$A:$J,5,FALSE)</f>
        <v>yes</v>
      </c>
      <c r="F1917" s="23" t="str">
        <f>VLOOKUP($A1917,'Medical Examinations'!$A:$J,6,FALSE)</f>
        <v>No</v>
      </c>
      <c r="G1917" s="23">
        <f>VLOOKUP($A1917,'Medical Examinations'!$A:$J,7,FALSE)</f>
        <v>1</v>
      </c>
      <c r="H1917" s="23" t="str">
        <f>VLOOKUP($A1917,'Medical Examinations'!$A:$J,8,FALSE)</f>
        <v>No</v>
      </c>
      <c r="I1917" s="23" t="str">
        <f>VLOOKUP($A1917,'Medical Examinations'!$A:$J,9,FALSE)</f>
        <v>Obesity</v>
      </c>
      <c r="J1917" s="23" t="str">
        <f>VLOOKUP($A1917,'Medical Examinations'!$A:$J,10,FALSE)</f>
        <v>Normal</v>
      </c>
      <c r="K1917">
        <f>VLOOKUP($A1917,'Hospitalisation Details'!$A:$K,6,FALSE)</f>
        <v>3889.2</v>
      </c>
      <c r="L1917" t="str">
        <f>VLOOKUP($A1917,'Hospitalisation Details'!$A:$K,7,FALSE)</f>
        <v>tier - 2</v>
      </c>
      <c r="M1917" t="str">
        <f>VLOOKUP($A1917,'Hospitalisation Details'!$A:$K,8,FALSE)</f>
        <v>tier - 2</v>
      </c>
      <c r="N1917" t="str">
        <f>VLOOKUP($A1917,'Hospitalisation Details'!$A:$K,9,FALSE)</f>
        <v>R1012</v>
      </c>
      <c r="O1917">
        <f>VLOOKUP($A1917,'Hospitalisation Details'!$A:$K,10,FALSE)</f>
        <v>38181</v>
      </c>
      <c r="P1917">
        <f>VLOOKUP($A1917,'Hospitalisation Details'!$A:$K,11,FALSE)</f>
        <v>18</v>
      </c>
      <c r="Q1917" t="str">
        <f>VLOOKUP($A1917,'Customer Names'!$A:$E,4,FALSE)</f>
        <v xml:space="preserve"> Jeff H</v>
      </c>
    </row>
    <row r="1918" spans="1:17" x14ac:dyDescent="0.25">
      <c r="A1918" s="26" t="s">
        <v>451</v>
      </c>
      <c r="B1918" s="47">
        <f>VLOOKUP($A1918,'Medical Examinations'!$A:$J,2,FALSE)</f>
        <v>30.875</v>
      </c>
      <c r="C1918" s="47">
        <f>VLOOKUP($A1918,'Medical Examinations'!$A:$J,3,FALSE)</f>
        <v>4.95</v>
      </c>
      <c r="D1918" s="26" t="str">
        <f>VLOOKUP($A1918,'Medical Examinations'!$A:$J,4,FALSE)</f>
        <v>yes</v>
      </c>
      <c r="E1918" s="26" t="str">
        <f>VLOOKUP($A1918,'Medical Examinations'!$A:$J,5,FALSE)</f>
        <v>No</v>
      </c>
      <c r="F1918" s="26" t="str">
        <f>VLOOKUP($A1918,'Medical Examinations'!$A:$J,6,FALSE)</f>
        <v>No</v>
      </c>
      <c r="G1918" s="26">
        <f>VLOOKUP($A1918,'Medical Examinations'!$A:$J,7,FALSE)</f>
        <v>0</v>
      </c>
      <c r="H1918" s="26" t="str">
        <f>VLOOKUP($A1918,'Medical Examinations'!$A:$J,8,FALSE)</f>
        <v>No</v>
      </c>
      <c r="I1918" s="26" t="str">
        <f>VLOOKUP($A1918,'Medical Examinations'!$A:$J,9,FALSE)</f>
        <v>Obesity</v>
      </c>
      <c r="J1918" s="26" t="str">
        <f>VLOOKUP($A1918,'Medical Examinations'!$A:$J,10,FALSE)</f>
        <v>Normal</v>
      </c>
      <c r="K1918">
        <f>VLOOKUP($A1918,'Hospitalisation Details'!$A:$K,6,FALSE)</f>
        <v>3877.3</v>
      </c>
      <c r="L1918" t="str">
        <f>VLOOKUP($A1918,'Hospitalisation Details'!$A:$K,7,FALSE)</f>
        <v>tier - 1</v>
      </c>
      <c r="M1918" t="str">
        <f>VLOOKUP($A1918,'Hospitalisation Details'!$A:$K,8,FALSE)</f>
        <v>tier - 3</v>
      </c>
      <c r="N1918" t="str">
        <f>VLOOKUP($A1918,'Hospitalisation Details'!$A:$K,9,FALSE)</f>
        <v>R1012</v>
      </c>
      <c r="O1918">
        <f>VLOOKUP($A1918,'Hospitalisation Details'!$A:$K,10,FALSE)</f>
        <v>35361</v>
      </c>
      <c r="P1918">
        <f>VLOOKUP($A1918,'Hospitalisation Details'!$A:$K,11,FALSE)</f>
        <v>26</v>
      </c>
      <c r="Q1918" t="str">
        <f>VLOOKUP($A1918,'Customer Names'!$A:$E,4,FALSE)</f>
        <v xml:space="preserve"> Michael</v>
      </c>
    </row>
    <row r="1919" spans="1:17" x14ac:dyDescent="0.25">
      <c r="A1919" s="23" t="s">
        <v>450</v>
      </c>
      <c r="B1919" s="48">
        <f>VLOOKUP($A1919,'Medical Examinations'!$A:$J,2,FALSE)</f>
        <v>39.49</v>
      </c>
      <c r="C1919" s="48">
        <f>VLOOKUP($A1919,'Medical Examinations'!$A:$J,3,FALSE)</f>
        <v>5.13</v>
      </c>
      <c r="D1919" s="23" t="str">
        <f>VLOOKUP($A1919,'Medical Examinations'!$A:$J,4,FALSE)</f>
        <v>No</v>
      </c>
      <c r="E1919" s="23" t="str">
        <f>VLOOKUP($A1919,'Medical Examinations'!$A:$J,5,FALSE)</f>
        <v>No</v>
      </c>
      <c r="F1919" s="23" t="str">
        <f>VLOOKUP($A1919,'Medical Examinations'!$A:$J,6,FALSE)</f>
        <v>No</v>
      </c>
      <c r="G1919" s="23">
        <f>VLOOKUP($A1919,'Medical Examinations'!$A:$J,7,FALSE)</f>
        <v>0</v>
      </c>
      <c r="H1919" s="23" t="str">
        <f>VLOOKUP($A1919,'Medical Examinations'!$A:$J,8,FALSE)</f>
        <v>No</v>
      </c>
      <c r="I1919" s="23" t="str">
        <f>VLOOKUP($A1919,'Medical Examinations'!$A:$J,9,FALSE)</f>
        <v>Obesity</v>
      </c>
      <c r="J1919" s="23" t="str">
        <f>VLOOKUP($A1919,'Medical Examinations'!$A:$J,10,FALSE)</f>
        <v>Normal</v>
      </c>
      <c r="K1919">
        <f>VLOOKUP($A1919,'Hospitalisation Details'!$A:$K,6,FALSE)</f>
        <v>3875.73</v>
      </c>
      <c r="L1919" t="str">
        <f>VLOOKUP($A1919,'Hospitalisation Details'!$A:$K,7,FALSE)</f>
        <v>tier - 2</v>
      </c>
      <c r="M1919" t="str">
        <f>VLOOKUP($A1919,'Hospitalisation Details'!$A:$K,8,FALSE)</f>
        <v>tier - 3</v>
      </c>
      <c r="N1919" t="str">
        <f>VLOOKUP($A1919,'Hospitalisation Details'!$A:$K,9,FALSE)</f>
        <v>R1013</v>
      </c>
      <c r="O1919">
        <f>VLOOKUP($A1919,'Hospitalisation Details'!$A:$K,10,FALSE)</f>
        <v>33444</v>
      </c>
      <c r="P1919">
        <f>VLOOKUP($A1919,'Hospitalisation Details'!$A:$K,11,FALSE)</f>
        <v>31</v>
      </c>
      <c r="Q1919" t="str">
        <f>VLOOKUP($A1919,'Customer Names'!$A:$E,4,FALSE)</f>
        <v xml:space="preserve"> Jan</v>
      </c>
    </row>
    <row r="1920" spans="1:17" x14ac:dyDescent="0.25">
      <c r="A1920" s="26" t="s">
        <v>449</v>
      </c>
      <c r="B1920" s="47">
        <f>VLOOKUP($A1920,'Medical Examinations'!$A:$J,2,FALSE)</f>
        <v>28.88</v>
      </c>
      <c r="C1920" s="47">
        <f>VLOOKUP($A1920,'Medical Examinations'!$A:$J,3,FALSE)</f>
        <v>4.0999999999999996</v>
      </c>
      <c r="D1920" s="26" t="str">
        <f>VLOOKUP($A1920,'Medical Examinations'!$A:$J,4,FALSE)</f>
        <v>No</v>
      </c>
      <c r="E1920" s="26" t="str">
        <f>VLOOKUP($A1920,'Medical Examinations'!$A:$J,5,FALSE)</f>
        <v>No</v>
      </c>
      <c r="F1920" s="26" t="str">
        <f>VLOOKUP($A1920,'Medical Examinations'!$A:$J,6,FALSE)</f>
        <v>No</v>
      </c>
      <c r="G1920" s="26">
        <f>VLOOKUP($A1920,'Medical Examinations'!$A:$J,7,FALSE)</f>
        <v>0</v>
      </c>
      <c r="H1920" s="26" t="str">
        <f>VLOOKUP($A1920,'Medical Examinations'!$A:$J,8,FALSE)</f>
        <v>No</v>
      </c>
      <c r="I1920" s="26" t="str">
        <f>VLOOKUP($A1920,'Medical Examinations'!$A:$J,9,FALSE)</f>
        <v>Overweight</v>
      </c>
      <c r="J1920" s="26" t="str">
        <f>VLOOKUP($A1920,'Medical Examinations'!$A:$J,10,FALSE)</f>
        <v>Normal</v>
      </c>
      <c r="K1920">
        <f>VLOOKUP($A1920,'Hospitalisation Details'!$A:$K,6,FALSE)</f>
        <v>3866.86</v>
      </c>
      <c r="L1920" t="str">
        <f>VLOOKUP($A1920,'Hospitalisation Details'!$A:$K,7,FALSE)</f>
        <v>tier - 1</v>
      </c>
      <c r="M1920" t="str">
        <f>VLOOKUP($A1920,'Hospitalisation Details'!$A:$K,8,FALSE)</f>
        <v>tier - 1</v>
      </c>
      <c r="N1920" t="str">
        <f>VLOOKUP($A1920,'Hospitalisation Details'!$A:$K,9,FALSE)</f>
        <v>R1012</v>
      </c>
      <c r="O1920">
        <f>VLOOKUP($A1920,'Hospitalisation Details'!$A:$K,10,FALSE)</f>
        <v>33048</v>
      </c>
      <c r="P1920">
        <f>VLOOKUP($A1920,'Hospitalisation Details'!$A:$K,11,FALSE)</f>
        <v>32</v>
      </c>
      <c r="Q1920" t="str">
        <f>VLOOKUP($A1920,'Customer Names'!$A:$E,4,FALSE)</f>
        <v xml:space="preserve"> Bernard</v>
      </c>
    </row>
    <row r="1921" spans="1:17" x14ac:dyDescent="0.25">
      <c r="A1921" s="23" t="s">
        <v>448</v>
      </c>
      <c r="B1921" s="48">
        <f>VLOOKUP($A1921,'Medical Examinations'!$A:$J,2,FALSE)</f>
        <v>20.234999999999999</v>
      </c>
      <c r="C1921" s="48">
        <f>VLOOKUP($A1921,'Medical Examinations'!$A:$J,3,FALSE)</f>
        <v>5.01</v>
      </c>
      <c r="D1921" s="23" t="str">
        <f>VLOOKUP($A1921,'Medical Examinations'!$A:$J,4,FALSE)</f>
        <v>yes</v>
      </c>
      <c r="E1921" s="23" t="str">
        <f>VLOOKUP($A1921,'Medical Examinations'!$A:$J,5,FALSE)</f>
        <v>No</v>
      </c>
      <c r="F1921" s="23" t="str">
        <f>VLOOKUP($A1921,'Medical Examinations'!$A:$J,6,FALSE)</f>
        <v>No</v>
      </c>
      <c r="G1921" s="23">
        <f>VLOOKUP($A1921,'Medical Examinations'!$A:$J,7,FALSE)</f>
        <v>0</v>
      </c>
      <c r="H1921" s="23" t="str">
        <f>VLOOKUP($A1921,'Medical Examinations'!$A:$J,8,FALSE)</f>
        <v>No</v>
      </c>
      <c r="I1921" s="23" t="str">
        <f>VLOOKUP($A1921,'Medical Examinations'!$A:$J,9,FALSE)</f>
        <v>Normal Weight</v>
      </c>
      <c r="J1921" s="23" t="str">
        <f>VLOOKUP($A1921,'Medical Examinations'!$A:$J,10,FALSE)</f>
        <v>Normal</v>
      </c>
      <c r="K1921">
        <f>VLOOKUP($A1921,'Hospitalisation Details'!$A:$K,6,FALSE)</f>
        <v>3861.21</v>
      </c>
      <c r="L1921" t="str">
        <f>VLOOKUP($A1921,'Hospitalisation Details'!$A:$K,7,FALSE)</f>
        <v>tier - 2</v>
      </c>
      <c r="M1921" t="str">
        <f>VLOOKUP($A1921,'Hospitalisation Details'!$A:$K,8,FALSE)</f>
        <v>tier - 2</v>
      </c>
      <c r="N1921" t="str">
        <f>VLOOKUP($A1921,'Hospitalisation Details'!$A:$K,9,FALSE)</f>
        <v>R1016</v>
      </c>
      <c r="O1921">
        <f>VLOOKUP($A1921,'Hospitalisation Details'!$A:$K,10,FALSE)</f>
        <v>37182</v>
      </c>
      <c r="P1921">
        <f>VLOOKUP($A1921,'Hospitalisation Details'!$A:$K,11,FALSE)</f>
        <v>21</v>
      </c>
      <c r="Q1921" t="str">
        <f>VLOOKUP($A1921,'Customer Names'!$A:$E,4,FALSE)</f>
        <v xml:space="preserve"> Craig</v>
      </c>
    </row>
    <row r="1922" spans="1:17" x14ac:dyDescent="0.25">
      <c r="A1922" s="26" t="s">
        <v>447</v>
      </c>
      <c r="B1922" s="47">
        <f>VLOOKUP($A1922,'Medical Examinations'!$A:$J,2,FALSE)</f>
        <v>30.67</v>
      </c>
      <c r="C1922" s="47">
        <f>VLOOKUP($A1922,'Medical Examinations'!$A:$J,3,FALSE)</f>
        <v>5.09</v>
      </c>
      <c r="D1922" s="26" t="str">
        <f>VLOOKUP($A1922,'Medical Examinations'!$A:$J,4,FALSE)</f>
        <v>yes</v>
      </c>
      <c r="E1922" s="26" t="str">
        <f>VLOOKUP($A1922,'Medical Examinations'!$A:$J,5,FALSE)</f>
        <v>No</v>
      </c>
      <c r="F1922" s="26" t="str">
        <f>VLOOKUP($A1922,'Medical Examinations'!$A:$J,6,FALSE)</f>
        <v>No</v>
      </c>
      <c r="G1922" s="26">
        <f>VLOOKUP($A1922,'Medical Examinations'!$A:$J,7,FALSE)</f>
        <v>0</v>
      </c>
      <c r="H1922" s="26" t="str">
        <f>VLOOKUP($A1922,'Medical Examinations'!$A:$J,8,FALSE)</f>
        <v>No</v>
      </c>
      <c r="I1922" s="26" t="str">
        <f>VLOOKUP($A1922,'Medical Examinations'!$A:$J,9,FALSE)</f>
        <v>Obesity</v>
      </c>
      <c r="J1922" s="26" t="str">
        <f>VLOOKUP($A1922,'Medical Examinations'!$A:$J,10,FALSE)</f>
        <v>Normal</v>
      </c>
      <c r="K1922">
        <f>VLOOKUP($A1922,'Hospitalisation Details'!$A:$K,6,FALSE)</f>
        <v>3858.51</v>
      </c>
      <c r="L1922" t="str">
        <f>VLOOKUP($A1922,'Hospitalisation Details'!$A:$K,7,FALSE)</f>
        <v>tier - 2</v>
      </c>
      <c r="M1922" t="str">
        <f>VLOOKUP($A1922,'Hospitalisation Details'!$A:$K,8,FALSE)</f>
        <v>tier - 3</v>
      </c>
      <c r="N1922" t="str">
        <f>VLOOKUP($A1922,'Hospitalisation Details'!$A:$K,9,FALSE)</f>
        <v>R1025</v>
      </c>
      <c r="O1922">
        <f>VLOOKUP($A1922,'Hospitalisation Details'!$A:$K,10,FALSE)</f>
        <v>37048</v>
      </c>
      <c r="P1922">
        <f>VLOOKUP($A1922,'Hospitalisation Details'!$A:$K,11,FALSE)</f>
        <v>22</v>
      </c>
      <c r="Q1922" t="str">
        <f>VLOOKUP($A1922,'Customer Names'!$A:$E,4,FALSE)</f>
        <v xml:space="preserve"> Bryn</v>
      </c>
    </row>
    <row r="1923" spans="1:17" x14ac:dyDescent="0.25">
      <c r="A1923" s="23" t="s">
        <v>446</v>
      </c>
      <c r="B1923" s="48">
        <f>VLOOKUP($A1923,'Medical Examinations'!$A:$J,2,FALSE)</f>
        <v>30.875</v>
      </c>
      <c r="C1923" s="48">
        <f>VLOOKUP($A1923,'Medical Examinations'!$A:$J,3,FALSE)</f>
        <v>6.49</v>
      </c>
      <c r="D1923" s="23" t="str">
        <f>VLOOKUP($A1923,'Medical Examinations'!$A:$J,4,FALSE)</f>
        <v>No</v>
      </c>
      <c r="E1923" s="23" t="str">
        <f>VLOOKUP($A1923,'Medical Examinations'!$A:$J,5,FALSE)</f>
        <v>No</v>
      </c>
      <c r="F1923" s="23" t="str">
        <f>VLOOKUP($A1923,'Medical Examinations'!$A:$J,6,FALSE)</f>
        <v>No</v>
      </c>
      <c r="G1923" s="23">
        <f>VLOOKUP($A1923,'Medical Examinations'!$A:$J,7,FALSE)</f>
        <v>0</v>
      </c>
      <c r="H1923" s="23" t="str">
        <f>VLOOKUP($A1923,'Medical Examinations'!$A:$J,8,FALSE)</f>
        <v>No</v>
      </c>
      <c r="I1923" s="23" t="str">
        <f>VLOOKUP($A1923,'Medical Examinations'!$A:$J,9,FALSE)</f>
        <v>Obesity</v>
      </c>
      <c r="J1923" s="23" t="str">
        <f>VLOOKUP($A1923,'Medical Examinations'!$A:$J,10,FALSE)</f>
        <v>Prediabetes</v>
      </c>
      <c r="K1923">
        <f>VLOOKUP($A1923,'Hospitalisation Details'!$A:$K,6,FALSE)</f>
        <v>3857.76</v>
      </c>
      <c r="L1923" t="str">
        <f>VLOOKUP($A1923,'Hospitalisation Details'!$A:$K,7,FALSE)</f>
        <v>tier - 3</v>
      </c>
      <c r="M1923" t="str">
        <f>VLOOKUP($A1923,'Hospitalisation Details'!$A:$K,8,FALSE)</f>
        <v>tier - 1</v>
      </c>
      <c r="N1923" t="str">
        <f>VLOOKUP($A1923,'Hospitalisation Details'!$A:$K,9,FALSE)</f>
        <v>R1016</v>
      </c>
      <c r="O1923">
        <f>VLOOKUP($A1923,'Hospitalisation Details'!$A:$K,10,FALSE)</f>
        <v>33469</v>
      </c>
      <c r="P1923">
        <f>VLOOKUP($A1923,'Hospitalisation Details'!$A:$K,11,FALSE)</f>
        <v>31</v>
      </c>
      <c r="Q1923" t="str">
        <f>VLOOKUP($A1923,'Customer Names'!$A:$E,4,FALSE)</f>
        <v xml:space="preserve"> Michael</v>
      </c>
    </row>
    <row r="1924" spans="1:17" x14ac:dyDescent="0.25">
      <c r="A1924" s="26" t="s">
        <v>445</v>
      </c>
      <c r="B1924" s="47">
        <f>VLOOKUP($A1924,'Medical Examinations'!$A:$J,2,FALSE)</f>
        <v>23.8</v>
      </c>
      <c r="C1924" s="47">
        <f>VLOOKUP($A1924,'Medical Examinations'!$A:$J,3,FALSE)</f>
        <v>4.08</v>
      </c>
      <c r="D1924" s="26" t="str">
        <f>VLOOKUP($A1924,'Medical Examinations'!$A:$J,4,FALSE)</f>
        <v>No</v>
      </c>
      <c r="E1924" s="26" t="str">
        <f>VLOOKUP($A1924,'Medical Examinations'!$A:$J,5,FALSE)</f>
        <v>No</v>
      </c>
      <c r="F1924" s="26" t="str">
        <f>VLOOKUP($A1924,'Medical Examinations'!$A:$J,6,FALSE)</f>
        <v>No</v>
      </c>
      <c r="G1924" s="26">
        <f>VLOOKUP($A1924,'Medical Examinations'!$A:$J,7,FALSE)</f>
        <v>0</v>
      </c>
      <c r="H1924" s="26" t="str">
        <f>VLOOKUP($A1924,'Medical Examinations'!$A:$J,8,FALSE)</f>
        <v>No</v>
      </c>
      <c r="I1924" s="26" t="str">
        <f>VLOOKUP($A1924,'Medical Examinations'!$A:$J,9,FALSE)</f>
        <v>Normal Weight</v>
      </c>
      <c r="J1924" s="26" t="str">
        <f>VLOOKUP($A1924,'Medical Examinations'!$A:$J,10,FALSE)</f>
        <v>Normal</v>
      </c>
      <c r="K1924">
        <f>VLOOKUP($A1924,'Hospitalisation Details'!$A:$K,6,FALSE)</f>
        <v>3847.67</v>
      </c>
      <c r="L1924" t="str">
        <f>VLOOKUP($A1924,'Hospitalisation Details'!$A:$K,7,FALSE)</f>
        <v>tier - 3</v>
      </c>
      <c r="M1924" t="str">
        <f>VLOOKUP($A1924,'Hospitalisation Details'!$A:$K,8,FALSE)</f>
        <v>tier - 2</v>
      </c>
      <c r="N1924" t="str">
        <f>VLOOKUP($A1924,'Hospitalisation Details'!$A:$K,9,FALSE)</f>
        <v>R1011</v>
      </c>
      <c r="O1924">
        <f>VLOOKUP($A1924,'Hospitalisation Details'!$A:$K,10,FALSE)</f>
        <v>34558</v>
      </c>
      <c r="P1924">
        <f>VLOOKUP($A1924,'Hospitalisation Details'!$A:$K,11,FALSE)</f>
        <v>28</v>
      </c>
      <c r="Q1924" t="str">
        <f>VLOOKUP($A1924,'Customer Names'!$A:$E,4,FALSE)</f>
        <v xml:space="preserve"> Benjamin</v>
      </c>
    </row>
    <row r="1925" spans="1:17" x14ac:dyDescent="0.25">
      <c r="A1925" s="23" t="s">
        <v>444</v>
      </c>
      <c r="B1925" s="48">
        <f>VLOOKUP($A1925,'Medical Examinations'!$A:$J,2,FALSE)</f>
        <v>15.37</v>
      </c>
      <c r="C1925" s="48">
        <f>VLOOKUP($A1925,'Medical Examinations'!$A:$J,3,FALSE)</f>
        <v>8.6300000000000008</v>
      </c>
      <c r="D1925" s="23" t="str">
        <f>VLOOKUP($A1925,'Medical Examinations'!$A:$J,4,FALSE)</f>
        <v>yes</v>
      </c>
      <c r="E1925" s="23" t="str">
        <f>VLOOKUP($A1925,'Medical Examinations'!$A:$J,5,FALSE)</f>
        <v>No</v>
      </c>
      <c r="F1925" s="23" t="str">
        <f>VLOOKUP($A1925,'Medical Examinations'!$A:$J,6,FALSE)</f>
        <v>No</v>
      </c>
      <c r="G1925" s="23">
        <f>VLOOKUP($A1925,'Medical Examinations'!$A:$J,7,FALSE)</f>
        <v>0</v>
      </c>
      <c r="H1925" s="23" t="str">
        <f>VLOOKUP($A1925,'Medical Examinations'!$A:$J,8,FALSE)</f>
        <v>No</v>
      </c>
      <c r="I1925" s="23" t="str">
        <f>VLOOKUP($A1925,'Medical Examinations'!$A:$J,9,FALSE)</f>
        <v>Underweight</v>
      </c>
      <c r="J1925" s="23" t="str">
        <f>VLOOKUP($A1925,'Medical Examinations'!$A:$J,10,FALSE)</f>
        <v>Diabetes</v>
      </c>
      <c r="K1925">
        <f>VLOOKUP($A1925,'Hospitalisation Details'!$A:$K,6,FALSE)</f>
        <v>3797.2</v>
      </c>
      <c r="L1925" t="str">
        <f>VLOOKUP($A1925,'Hospitalisation Details'!$A:$K,7,FALSE)</f>
        <v>tier - 2</v>
      </c>
      <c r="M1925" t="str">
        <f>VLOOKUP($A1925,'Hospitalisation Details'!$A:$K,8,FALSE)</f>
        <v>tier - 3</v>
      </c>
      <c r="N1925" t="str">
        <f>VLOOKUP($A1925,'Hospitalisation Details'!$A:$K,9,FALSE)</f>
        <v>R1012</v>
      </c>
      <c r="O1925">
        <f>VLOOKUP($A1925,'Hospitalisation Details'!$A:$K,10,FALSE)</f>
        <v>29858</v>
      </c>
      <c r="P1925">
        <f>VLOOKUP($A1925,'Hospitalisation Details'!$A:$K,11,FALSE)</f>
        <v>41</v>
      </c>
      <c r="Q1925" t="str">
        <f>VLOOKUP($A1925,'Customer Names'!$A:$E,4,FALSE)</f>
        <v xml:space="preserve"> Jay</v>
      </c>
    </row>
    <row r="1926" spans="1:17" x14ac:dyDescent="0.25">
      <c r="A1926" s="26" t="s">
        <v>443</v>
      </c>
      <c r="B1926" s="47">
        <f>VLOOKUP($A1926,'Medical Examinations'!$A:$J,2,FALSE)</f>
        <v>30.4</v>
      </c>
      <c r="C1926" s="47">
        <f>VLOOKUP($A1926,'Medical Examinations'!$A:$J,3,FALSE)</f>
        <v>5.28</v>
      </c>
      <c r="D1926" s="26" t="str">
        <f>VLOOKUP($A1926,'Medical Examinations'!$A:$J,4,FALSE)</f>
        <v>No</v>
      </c>
      <c r="E1926" s="26" t="str">
        <f>VLOOKUP($A1926,'Medical Examinations'!$A:$J,5,FALSE)</f>
        <v>No</v>
      </c>
      <c r="F1926" s="26" t="str">
        <f>VLOOKUP($A1926,'Medical Examinations'!$A:$J,6,FALSE)</f>
        <v>No</v>
      </c>
      <c r="G1926" s="26">
        <f>VLOOKUP($A1926,'Medical Examinations'!$A:$J,7,FALSE)</f>
        <v>0</v>
      </c>
      <c r="H1926" s="26" t="str">
        <f>VLOOKUP($A1926,'Medical Examinations'!$A:$J,8,FALSE)</f>
        <v>No</v>
      </c>
      <c r="I1926" s="26" t="str">
        <f>VLOOKUP($A1926,'Medical Examinations'!$A:$J,9,FALSE)</f>
        <v>Obesity</v>
      </c>
      <c r="J1926" s="26" t="str">
        <f>VLOOKUP($A1926,'Medical Examinations'!$A:$J,10,FALSE)</f>
        <v>Normal</v>
      </c>
      <c r="K1926">
        <f>VLOOKUP($A1926,'Hospitalisation Details'!$A:$K,6,FALSE)</f>
        <v>3796.36</v>
      </c>
      <c r="L1926" t="str">
        <f>VLOOKUP($A1926,'Hospitalisation Details'!$A:$K,7,FALSE)</f>
        <v>tier - 2</v>
      </c>
      <c r="M1926" t="str">
        <f>VLOOKUP($A1926,'Hospitalisation Details'!$A:$K,8,FALSE)</f>
        <v>tier - 3</v>
      </c>
      <c r="N1926" t="str">
        <f>VLOOKUP($A1926,'Hospitalisation Details'!$A:$K,9,FALSE)</f>
        <v>R1012</v>
      </c>
      <c r="O1926">
        <f>VLOOKUP($A1926,'Hospitalisation Details'!$A:$K,10,FALSE)</f>
        <v>36335</v>
      </c>
      <c r="P1926">
        <f>VLOOKUP($A1926,'Hospitalisation Details'!$A:$K,11,FALSE)</f>
        <v>23</v>
      </c>
      <c r="Q1926" t="str">
        <f>VLOOKUP($A1926,'Customer Names'!$A:$E,4,FALSE)</f>
        <v xml:space="preserve"> William</v>
      </c>
    </row>
    <row r="1927" spans="1:17" x14ac:dyDescent="0.25">
      <c r="A1927" s="23" t="s">
        <v>442</v>
      </c>
      <c r="B1927" s="48">
        <f>VLOOKUP($A1927,'Medical Examinations'!$A:$J,2,FALSE)</f>
        <v>19.48</v>
      </c>
      <c r="C1927" s="48">
        <f>VLOOKUP($A1927,'Medical Examinations'!$A:$J,3,FALSE)</f>
        <v>5.63</v>
      </c>
      <c r="D1927" s="23" t="str">
        <f>VLOOKUP($A1927,'Medical Examinations'!$A:$J,4,FALSE)</f>
        <v>yes</v>
      </c>
      <c r="E1927" s="23" t="str">
        <f>VLOOKUP($A1927,'Medical Examinations'!$A:$J,5,FALSE)</f>
        <v>No</v>
      </c>
      <c r="F1927" s="23" t="str">
        <f>VLOOKUP($A1927,'Medical Examinations'!$A:$J,6,FALSE)</f>
        <v>No</v>
      </c>
      <c r="G1927" s="23">
        <f>VLOOKUP($A1927,'Medical Examinations'!$A:$J,7,FALSE)</f>
        <v>1</v>
      </c>
      <c r="H1927" s="23" t="str">
        <f>VLOOKUP($A1927,'Medical Examinations'!$A:$J,8,FALSE)</f>
        <v>No</v>
      </c>
      <c r="I1927" s="23" t="str">
        <f>VLOOKUP($A1927,'Medical Examinations'!$A:$J,9,FALSE)</f>
        <v>Normal Weight</v>
      </c>
      <c r="J1927" s="23" t="str">
        <f>VLOOKUP($A1927,'Medical Examinations'!$A:$J,10,FALSE)</f>
        <v>Normal</v>
      </c>
      <c r="K1927">
        <f>VLOOKUP($A1927,'Hospitalisation Details'!$A:$K,6,FALSE)</f>
        <v>3793.55</v>
      </c>
      <c r="L1927" t="str">
        <f>VLOOKUP($A1927,'Hospitalisation Details'!$A:$K,7,FALSE)</f>
        <v>tier - 2</v>
      </c>
      <c r="M1927" t="str">
        <f>VLOOKUP($A1927,'Hospitalisation Details'!$A:$K,8,FALSE)</f>
        <v>tier - 3</v>
      </c>
      <c r="N1927" t="str">
        <f>VLOOKUP($A1927,'Hospitalisation Details'!$A:$K,9,FALSE)</f>
        <v>R1013</v>
      </c>
      <c r="O1927">
        <f>VLOOKUP($A1927,'Hospitalisation Details'!$A:$K,10,FALSE)</f>
        <v>32383</v>
      </c>
      <c r="P1927">
        <f>VLOOKUP($A1927,'Hospitalisation Details'!$A:$K,11,FALSE)</f>
        <v>34</v>
      </c>
      <c r="Q1927" t="str">
        <f>VLOOKUP($A1927,'Customer Names'!$A:$E,4,FALSE)</f>
        <v xml:space="preserve"> Shelley</v>
      </c>
    </row>
    <row r="1928" spans="1:17" x14ac:dyDescent="0.25">
      <c r="A1928" s="26" t="s">
        <v>441</v>
      </c>
      <c r="B1928" s="47">
        <f>VLOOKUP($A1928,'Medical Examinations'!$A:$J,2,FALSE)</f>
        <v>16.96</v>
      </c>
      <c r="C1928" s="47">
        <f>VLOOKUP($A1928,'Medical Examinations'!$A:$J,3,FALSE)</f>
        <v>11.47</v>
      </c>
      <c r="D1928" s="26" t="str">
        <f>VLOOKUP($A1928,'Medical Examinations'!$A:$J,4,FALSE)</f>
        <v>yes</v>
      </c>
      <c r="E1928" s="26" t="str">
        <f>VLOOKUP($A1928,'Medical Examinations'!$A:$J,5,FALSE)</f>
        <v>No</v>
      </c>
      <c r="F1928" s="26" t="str">
        <f>VLOOKUP($A1928,'Medical Examinations'!$A:$J,6,FALSE)</f>
        <v>No</v>
      </c>
      <c r="G1928" s="26">
        <f>VLOOKUP($A1928,'Medical Examinations'!$A:$J,7,FALSE)</f>
        <v>0</v>
      </c>
      <c r="H1928" s="26" t="str">
        <f>VLOOKUP($A1928,'Medical Examinations'!$A:$J,8,FALSE)</f>
        <v>No</v>
      </c>
      <c r="I1928" s="26" t="str">
        <f>VLOOKUP($A1928,'Medical Examinations'!$A:$J,9,FALSE)</f>
        <v>Underweight</v>
      </c>
      <c r="J1928" s="26" t="str">
        <f>VLOOKUP($A1928,'Medical Examinations'!$A:$J,10,FALSE)</f>
        <v>Diabetes</v>
      </c>
      <c r="K1928">
        <f>VLOOKUP($A1928,'Hospitalisation Details'!$A:$K,6,FALSE)</f>
        <v>3785.77</v>
      </c>
      <c r="L1928" t="str">
        <f>VLOOKUP($A1928,'Hospitalisation Details'!$A:$K,7,FALSE)</f>
        <v>tier - 2</v>
      </c>
      <c r="M1928" t="str">
        <f>VLOOKUP($A1928,'Hospitalisation Details'!$A:$K,8,FALSE)</f>
        <v>tier - 1</v>
      </c>
      <c r="N1928" t="str">
        <f>VLOOKUP($A1928,'Hospitalisation Details'!$A:$K,9,FALSE)</f>
        <v>R1013</v>
      </c>
      <c r="O1928">
        <f>VLOOKUP($A1928,'Hospitalisation Details'!$A:$K,10,FALSE)</f>
        <v>29933</v>
      </c>
      <c r="P1928">
        <f>VLOOKUP($A1928,'Hospitalisation Details'!$A:$K,11,FALSE)</f>
        <v>41</v>
      </c>
      <c r="Q1928" t="str">
        <f>VLOOKUP($A1928,'Customer Names'!$A:$E,4,FALSE)</f>
        <v xml:space="preserve"> Jekaterina</v>
      </c>
    </row>
    <row r="1929" spans="1:17" x14ac:dyDescent="0.25">
      <c r="A1929" s="23" t="s">
        <v>440</v>
      </c>
      <c r="B1929" s="48">
        <f>VLOOKUP($A1929,'Medical Examinations'!$A:$J,2,FALSE)</f>
        <v>19.05</v>
      </c>
      <c r="C1929" s="48">
        <f>VLOOKUP($A1929,'Medical Examinations'!$A:$J,3,FALSE)</f>
        <v>4.92</v>
      </c>
      <c r="D1929" s="23" t="str">
        <f>VLOOKUP($A1929,'Medical Examinations'!$A:$J,4,FALSE)</f>
        <v>No</v>
      </c>
      <c r="E1929" s="23" t="str">
        <f>VLOOKUP($A1929,'Medical Examinations'!$A:$J,5,FALSE)</f>
        <v>No</v>
      </c>
      <c r="F1929" s="23" t="str">
        <f>VLOOKUP($A1929,'Medical Examinations'!$A:$J,6,FALSE)</f>
        <v>No</v>
      </c>
      <c r="G1929" s="23">
        <f>VLOOKUP($A1929,'Medical Examinations'!$A:$J,7,FALSE)</f>
        <v>1</v>
      </c>
      <c r="H1929" s="23" t="str">
        <f>VLOOKUP($A1929,'Medical Examinations'!$A:$J,8,FALSE)</f>
        <v>No</v>
      </c>
      <c r="I1929" s="23" t="str">
        <f>VLOOKUP($A1929,'Medical Examinations'!$A:$J,9,FALSE)</f>
        <v>Normal Weight</v>
      </c>
      <c r="J1929" s="23" t="str">
        <f>VLOOKUP($A1929,'Medical Examinations'!$A:$J,10,FALSE)</f>
        <v>Normal</v>
      </c>
      <c r="K1929">
        <f>VLOOKUP($A1929,'Hospitalisation Details'!$A:$K,6,FALSE)</f>
        <v>3773.23</v>
      </c>
      <c r="L1929" t="str">
        <f>VLOOKUP($A1929,'Hospitalisation Details'!$A:$K,7,FALSE)</f>
        <v>tier - 2</v>
      </c>
      <c r="M1929" t="str">
        <f>VLOOKUP($A1929,'Hospitalisation Details'!$A:$K,8,FALSE)</f>
        <v>tier - 3</v>
      </c>
      <c r="N1929" t="str">
        <f>VLOOKUP($A1929,'Hospitalisation Details'!$A:$K,9,FALSE)</f>
        <v>R1013</v>
      </c>
      <c r="O1929">
        <f>VLOOKUP($A1929,'Hospitalisation Details'!$A:$K,10,FALSE)</f>
        <v>32074</v>
      </c>
      <c r="P1929">
        <f>VLOOKUP($A1929,'Hospitalisation Details'!$A:$K,11,FALSE)</f>
        <v>35</v>
      </c>
      <c r="Q1929" t="str">
        <f>VLOOKUP($A1929,'Customer Names'!$A:$E,4,FALSE)</f>
        <v xml:space="preserve"> Daniel</v>
      </c>
    </row>
    <row r="1930" spans="1:17" x14ac:dyDescent="0.25">
      <c r="A1930" s="26" t="s">
        <v>439</v>
      </c>
      <c r="B1930" s="47">
        <f>VLOOKUP($A1930,'Medical Examinations'!$A:$J,2,FALSE)</f>
        <v>37.619999999999997</v>
      </c>
      <c r="C1930" s="47">
        <f>VLOOKUP($A1930,'Medical Examinations'!$A:$J,3,FALSE)</f>
        <v>4.18</v>
      </c>
      <c r="D1930" s="26" t="str">
        <f>VLOOKUP($A1930,'Medical Examinations'!$A:$J,4,FALSE)</f>
        <v>No</v>
      </c>
      <c r="E1930" s="26" t="str">
        <f>VLOOKUP($A1930,'Medical Examinations'!$A:$J,5,FALSE)</f>
        <v>No</v>
      </c>
      <c r="F1930" s="26" t="str">
        <f>VLOOKUP($A1930,'Medical Examinations'!$A:$J,6,FALSE)</f>
        <v>No</v>
      </c>
      <c r="G1930" s="26">
        <f>VLOOKUP($A1930,'Medical Examinations'!$A:$J,7,FALSE)</f>
        <v>0</v>
      </c>
      <c r="H1930" s="26" t="str">
        <f>VLOOKUP($A1930,'Medical Examinations'!$A:$J,8,FALSE)</f>
        <v>No</v>
      </c>
      <c r="I1930" s="26" t="str">
        <f>VLOOKUP($A1930,'Medical Examinations'!$A:$J,9,FALSE)</f>
        <v>Obesity</v>
      </c>
      <c r="J1930" s="26" t="str">
        <f>VLOOKUP($A1930,'Medical Examinations'!$A:$J,10,FALSE)</f>
        <v>Normal</v>
      </c>
      <c r="K1930">
        <f>VLOOKUP($A1930,'Hospitalisation Details'!$A:$K,6,FALSE)</f>
        <v>3766.88</v>
      </c>
      <c r="L1930" t="str">
        <f>VLOOKUP($A1930,'Hospitalisation Details'!$A:$K,7,FALSE)</f>
        <v>tier - 2</v>
      </c>
      <c r="M1930" t="str">
        <f>VLOOKUP($A1930,'Hospitalisation Details'!$A:$K,8,FALSE)</f>
        <v>tier - 1</v>
      </c>
      <c r="N1930" t="str">
        <f>VLOOKUP($A1930,'Hospitalisation Details'!$A:$K,9,FALSE)</f>
        <v>R1013</v>
      </c>
      <c r="O1930">
        <f>VLOOKUP($A1930,'Hospitalisation Details'!$A:$K,10,FALSE)</f>
        <v>34659</v>
      </c>
      <c r="P1930">
        <f>VLOOKUP($A1930,'Hospitalisation Details'!$A:$K,11,FALSE)</f>
        <v>28</v>
      </c>
      <c r="Q1930" t="str">
        <f>VLOOKUP($A1930,'Customer Names'!$A:$E,4,FALSE)</f>
        <v xml:space="preserve"> Pauline</v>
      </c>
    </row>
    <row r="1931" spans="1:17" x14ac:dyDescent="0.25">
      <c r="A1931" s="23" t="s">
        <v>438</v>
      </c>
      <c r="B1931" s="48">
        <f>VLOOKUP($A1931,'Medical Examinations'!$A:$J,2,FALSE)</f>
        <v>29.1</v>
      </c>
      <c r="C1931" s="48">
        <f>VLOOKUP($A1931,'Medical Examinations'!$A:$J,3,FALSE)</f>
        <v>4.67</v>
      </c>
      <c r="D1931" s="23" t="str">
        <f>VLOOKUP($A1931,'Medical Examinations'!$A:$J,4,FALSE)</f>
        <v>No</v>
      </c>
      <c r="E1931" s="23" t="str">
        <f>VLOOKUP($A1931,'Medical Examinations'!$A:$J,5,FALSE)</f>
        <v>No</v>
      </c>
      <c r="F1931" s="23" t="str">
        <f>VLOOKUP($A1931,'Medical Examinations'!$A:$J,6,FALSE)</f>
        <v>No</v>
      </c>
      <c r="G1931" s="23">
        <f>VLOOKUP($A1931,'Medical Examinations'!$A:$J,7,FALSE)</f>
        <v>0</v>
      </c>
      <c r="H1931" s="23" t="str">
        <f>VLOOKUP($A1931,'Medical Examinations'!$A:$J,8,FALSE)</f>
        <v>No</v>
      </c>
      <c r="I1931" s="23" t="str">
        <f>VLOOKUP($A1931,'Medical Examinations'!$A:$J,9,FALSE)</f>
        <v>Overweight</v>
      </c>
      <c r="J1931" s="23" t="str">
        <f>VLOOKUP($A1931,'Medical Examinations'!$A:$J,10,FALSE)</f>
        <v>Normal</v>
      </c>
      <c r="K1931">
        <f>VLOOKUP($A1931,'Hospitalisation Details'!$A:$K,6,FALSE)</f>
        <v>3761.29</v>
      </c>
      <c r="L1931" t="str">
        <f>VLOOKUP($A1931,'Hospitalisation Details'!$A:$K,7,FALSE)</f>
        <v>tier - 2</v>
      </c>
      <c r="M1931" t="str">
        <f>VLOOKUP($A1931,'Hospitalisation Details'!$A:$K,8,FALSE)</f>
        <v>tier - 3</v>
      </c>
      <c r="N1931" t="str">
        <f>VLOOKUP($A1931,'Hospitalisation Details'!$A:$K,9,FALSE)</f>
        <v>R1011</v>
      </c>
      <c r="O1931">
        <f>VLOOKUP($A1931,'Hospitalisation Details'!$A:$K,10,FALSE)</f>
        <v>33535</v>
      </c>
      <c r="P1931">
        <f>VLOOKUP($A1931,'Hospitalisation Details'!$A:$K,11,FALSE)</f>
        <v>31</v>
      </c>
      <c r="Q1931" t="str">
        <f>VLOOKUP($A1931,'Customer Names'!$A:$E,4,FALSE)</f>
        <v xml:space="preserve"> Colleen</v>
      </c>
    </row>
    <row r="1932" spans="1:17" x14ac:dyDescent="0.25">
      <c r="A1932" s="26" t="s">
        <v>437</v>
      </c>
      <c r="B1932" s="47">
        <f>VLOOKUP($A1932,'Medical Examinations'!$A:$J,2,FALSE)</f>
        <v>26.62</v>
      </c>
      <c r="C1932" s="47">
        <f>VLOOKUP($A1932,'Medical Examinations'!$A:$J,3,FALSE)</f>
        <v>6.24</v>
      </c>
      <c r="D1932" s="26" t="str">
        <f>VLOOKUP($A1932,'Medical Examinations'!$A:$J,4,FALSE)</f>
        <v>No</v>
      </c>
      <c r="E1932" s="26" t="str">
        <f>VLOOKUP($A1932,'Medical Examinations'!$A:$J,5,FALSE)</f>
        <v>No</v>
      </c>
      <c r="F1932" s="26" t="str">
        <f>VLOOKUP($A1932,'Medical Examinations'!$A:$J,6,FALSE)</f>
        <v>No</v>
      </c>
      <c r="G1932" s="26">
        <f>VLOOKUP($A1932,'Medical Examinations'!$A:$J,7,FALSE)</f>
        <v>0</v>
      </c>
      <c r="H1932" s="26" t="str">
        <f>VLOOKUP($A1932,'Medical Examinations'!$A:$J,8,FALSE)</f>
        <v>No</v>
      </c>
      <c r="I1932" s="26" t="str">
        <f>VLOOKUP($A1932,'Medical Examinations'!$A:$J,9,FALSE)</f>
        <v>Overweight</v>
      </c>
      <c r="J1932" s="26" t="str">
        <f>VLOOKUP($A1932,'Medical Examinations'!$A:$J,10,FALSE)</f>
        <v>Prediabetes</v>
      </c>
      <c r="K1932">
        <f>VLOOKUP($A1932,'Hospitalisation Details'!$A:$K,6,FALSE)</f>
        <v>3757.84</v>
      </c>
      <c r="L1932" t="str">
        <f>VLOOKUP($A1932,'Hospitalisation Details'!$A:$K,7,FALSE)</f>
        <v>tier - 2</v>
      </c>
      <c r="M1932" t="str">
        <f>VLOOKUP($A1932,'Hospitalisation Details'!$A:$K,8,FALSE)</f>
        <v>tier - 1</v>
      </c>
      <c r="N1932" t="str">
        <f>VLOOKUP($A1932,'Hospitalisation Details'!$A:$K,9,FALSE)</f>
        <v>R1013</v>
      </c>
      <c r="O1932">
        <f>VLOOKUP($A1932,'Hospitalisation Details'!$A:$K,10,FALSE)</f>
        <v>33475</v>
      </c>
      <c r="P1932">
        <f>VLOOKUP($A1932,'Hospitalisation Details'!$A:$K,11,FALSE)</f>
        <v>31</v>
      </c>
      <c r="Q1932" t="str">
        <f>VLOOKUP($A1932,'Customer Names'!$A:$E,4,FALSE)</f>
        <v xml:space="preserve"> Aleah K</v>
      </c>
    </row>
    <row r="1933" spans="1:17" x14ac:dyDescent="0.25">
      <c r="A1933" s="23" t="s">
        <v>436</v>
      </c>
      <c r="B1933" s="48">
        <f>VLOOKUP($A1933,'Medical Examinations'!$A:$J,2,FALSE)</f>
        <v>25.74</v>
      </c>
      <c r="C1933" s="48">
        <f>VLOOKUP($A1933,'Medical Examinations'!$A:$J,3,FALSE)</f>
        <v>5.99</v>
      </c>
      <c r="D1933" s="23" t="str">
        <f>VLOOKUP($A1933,'Medical Examinations'!$A:$J,4,FALSE)</f>
        <v>No</v>
      </c>
      <c r="E1933" s="23" t="str">
        <f>VLOOKUP($A1933,'Medical Examinations'!$A:$J,5,FALSE)</f>
        <v>No</v>
      </c>
      <c r="F1933" s="23" t="str">
        <f>VLOOKUP($A1933,'Medical Examinations'!$A:$J,6,FALSE)</f>
        <v>No</v>
      </c>
      <c r="G1933" s="23">
        <f>VLOOKUP($A1933,'Medical Examinations'!$A:$J,7,FALSE)</f>
        <v>0</v>
      </c>
      <c r="H1933" s="23" t="str">
        <f>VLOOKUP($A1933,'Medical Examinations'!$A:$J,8,FALSE)</f>
        <v>No</v>
      </c>
      <c r="I1933" s="23" t="str">
        <f>VLOOKUP($A1933,'Medical Examinations'!$A:$J,9,FALSE)</f>
        <v>Overweight</v>
      </c>
      <c r="J1933" s="23" t="str">
        <f>VLOOKUP($A1933,'Medical Examinations'!$A:$J,10,FALSE)</f>
        <v>Prediabetes</v>
      </c>
      <c r="K1933">
        <f>VLOOKUP($A1933,'Hospitalisation Details'!$A:$K,6,FALSE)</f>
        <v>3756.62</v>
      </c>
      <c r="L1933" t="str">
        <f>VLOOKUP($A1933,'Hospitalisation Details'!$A:$K,7,FALSE)</f>
        <v>tier - 2</v>
      </c>
      <c r="M1933" t="str">
        <f>VLOOKUP($A1933,'Hospitalisation Details'!$A:$K,8,FALSE)</f>
        <v>tier - 2</v>
      </c>
      <c r="N1933" t="str">
        <f>VLOOKUP($A1933,'Hospitalisation Details'!$A:$K,9,FALSE)</f>
        <v>R1013</v>
      </c>
      <c r="O1933">
        <f>VLOOKUP($A1933,'Hospitalisation Details'!$A:$K,10,FALSE)</f>
        <v>33539</v>
      </c>
      <c r="P1933">
        <f>VLOOKUP($A1933,'Hospitalisation Details'!$A:$K,11,FALSE)</f>
        <v>31</v>
      </c>
      <c r="Q1933" t="str">
        <f>VLOOKUP($A1933,'Customer Names'!$A:$E,4,FALSE)</f>
        <v xml:space="preserve"> Mare</v>
      </c>
    </row>
    <row r="1934" spans="1:17" x14ac:dyDescent="0.25">
      <c r="A1934" s="26" t="s">
        <v>435</v>
      </c>
      <c r="B1934" s="47">
        <f>VLOOKUP($A1934,'Medical Examinations'!$A:$J,2,FALSE)</f>
        <v>18.22</v>
      </c>
      <c r="C1934" s="47">
        <f>VLOOKUP($A1934,'Medical Examinations'!$A:$J,3,FALSE)</f>
        <v>10.27</v>
      </c>
      <c r="D1934" s="26" t="str">
        <f>VLOOKUP($A1934,'Medical Examinations'!$A:$J,4,FALSE)</f>
        <v>yes</v>
      </c>
      <c r="E1934" s="26" t="str">
        <f>VLOOKUP($A1934,'Medical Examinations'!$A:$J,5,FALSE)</f>
        <v>No</v>
      </c>
      <c r="F1934" s="26" t="str">
        <f>VLOOKUP($A1934,'Medical Examinations'!$A:$J,6,FALSE)</f>
        <v>No</v>
      </c>
      <c r="G1934" s="26">
        <f>VLOOKUP($A1934,'Medical Examinations'!$A:$J,7,FALSE)</f>
        <v>1</v>
      </c>
      <c r="H1934" s="26" t="str">
        <f>VLOOKUP($A1934,'Medical Examinations'!$A:$J,8,FALSE)</f>
        <v>No</v>
      </c>
      <c r="I1934" s="26" t="str">
        <f>VLOOKUP($A1934,'Medical Examinations'!$A:$J,9,FALSE)</f>
        <v>Underweight</v>
      </c>
      <c r="J1934" s="26" t="str">
        <f>VLOOKUP($A1934,'Medical Examinations'!$A:$J,10,FALSE)</f>
        <v>Diabetes</v>
      </c>
      <c r="K1934">
        <f>VLOOKUP($A1934,'Hospitalisation Details'!$A:$K,6,FALSE)</f>
        <v>3748.56</v>
      </c>
      <c r="L1934" t="str">
        <f>VLOOKUP($A1934,'Hospitalisation Details'!$A:$K,7,FALSE)</f>
        <v>tier - 2</v>
      </c>
      <c r="M1934" t="str">
        <f>VLOOKUP($A1934,'Hospitalisation Details'!$A:$K,8,FALSE)</f>
        <v>tier - 2</v>
      </c>
      <c r="N1934" t="str">
        <f>VLOOKUP($A1934,'Hospitalisation Details'!$A:$K,9,FALSE)</f>
        <v>R1013</v>
      </c>
      <c r="O1934">
        <f>VLOOKUP($A1934,'Hospitalisation Details'!$A:$K,10,FALSE)</f>
        <v>31664</v>
      </c>
      <c r="P1934">
        <f>VLOOKUP($A1934,'Hospitalisation Details'!$A:$K,11,FALSE)</f>
        <v>36</v>
      </c>
      <c r="Q1934" t="str">
        <f>VLOOKUP($A1934,'Customer Names'!$A:$E,4,FALSE)</f>
        <v xml:space="preserve"> Kevin</v>
      </c>
    </row>
    <row r="1935" spans="1:17" x14ac:dyDescent="0.25">
      <c r="A1935" s="23" t="s">
        <v>434</v>
      </c>
      <c r="B1935" s="48">
        <f>VLOOKUP($A1935,'Medical Examinations'!$A:$J,2,FALSE)</f>
        <v>26.03</v>
      </c>
      <c r="C1935" s="48">
        <f>VLOOKUP($A1935,'Medical Examinations'!$A:$J,3,FALSE)</f>
        <v>5.97</v>
      </c>
      <c r="D1935" s="23" t="str">
        <f>VLOOKUP($A1935,'Medical Examinations'!$A:$J,4,FALSE)</f>
        <v>No</v>
      </c>
      <c r="E1935" s="23" t="str">
        <f>VLOOKUP($A1935,'Medical Examinations'!$A:$J,5,FALSE)</f>
        <v>No</v>
      </c>
      <c r="F1935" s="23" t="str">
        <f>VLOOKUP($A1935,'Medical Examinations'!$A:$J,6,FALSE)</f>
        <v>Yes</v>
      </c>
      <c r="G1935" s="23">
        <f>VLOOKUP($A1935,'Medical Examinations'!$A:$J,7,FALSE)</f>
        <v>1</v>
      </c>
      <c r="H1935" s="23" t="str">
        <f>VLOOKUP($A1935,'Medical Examinations'!$A:$J,8,FALSE)</f>
        <v>No</v>
      </c>
      <c r="I1935" s="23" t="str">
        <f>VLOOKUP($A1935,'Medical Examinations'!$A:$J,9,FALSE)</f>
        <v>Overweight</v>
      </c>
      <c r="J1935" s="23" t="str">
        <f>VLOOKUP($A1935,'Medical Examinations'!$A:$J,10,FALSE)</f>
        <v>Prediabetes</v>
      </c>
      <c r="K1935">
        <f>VLOOKUP($A1935,'Hospitalisation Details'!$A:$K,6,FALSE)</f>
        <v>3736.46</v>
      </c>
      <c r="L1935" t="str">
        <f>VLOOKUP($A1935,'Hospitalisation Details'!$A:$K,7,FALSE)</f>
        <v>tier - 2</v>
      </c>
      <c r="M1935" t="str">
        <f>VLOOKUP($A1935,'Hospitalisation Details'!$A:$K,8,FALSE)</f>
        <v>tier - 2</v>
      </c>
      <c r="N1935" t="str">
        <f>VLOOKUP($A1935,'Hospitalisation Details'!$A:$K,9,FALSE)</f>
        <v>R1012</v>
      </c>
      <c r="O1935">
        <f>VLOOKUP($A1935,'Hospitalisation Details'!$A:$K,10,FALSE)</f>
        <v>34142</v>
      </c>
      <c r="P1935">
        <f>VLOOKUP($A1935,'Hospitalisation Details'!$A:$K,11,FALSE)</f>
        <v>29</v>
      </c>
      <c r="Q1935" t="str">
        <f>VLOOKUP($A1935,'Customer Names'!$A:$E,4,FALSE)</f>
        <v xml:space="preserve"> Jessica</v>
      </c>
    </row>
    <row r="1936" spans="1:17" x14ac:dyDescent="0.25">
      <c r="A1936" s="26" t="s">
        <v>433</v>
      </c>
      <c r="B1936" s="47">
        <f>VLOOKUP($A1936,'Medical Examinations'!$A:$J,2,FALSE)</f>
        <v>17.29</v>
      </c>
      <c r="C1936" s="47">
        <f>VLOOKUP($A1936,'Medical Examinations'!$A:$J,3,FALSE)</f>
        <v>4.9800000000000004</v>
      </c>
      <c r="D1936" s="26" t="str">
        <f>VLOOKUP($A1936,'Medical Examinations'!$A:$J,4,FALSE)</f>
        <v>No</v>
      </c>
      <c r="E1936" s="26" t="str">
        <f>VLOOKUP($A1936,'Medical Examinations'!$A:$J,5,FALSE)</f>
        <v>No</v>
      </c>
      <c r="F1936" s="26" t="str">
        <f>VLOOKUP($A1936,'Medical Examinations'!$A:$J,6,FALSE)</f>
        <v>No</v>
      </c>
      <c r="G1936" s="26">
        <f>VLOOKUP($A1936,'Medical Examinations'!$A:$J,7,FALSE)</f>
        <v>0</v>
      </c>
      <c r="H1936" s="26" t="str">
        <f>VLOOKUP($A1936,'Medical Examinations'!$A:$J,8,FALSE)</f>
        <v>No</v>
      </c>
      <c r="I1936" s="26" t="str">
        <f>VLOOKUP($A1936,'Medical Examinations'!$A:$J,9,FALSE)</f>
        <v>Underweight</v>
      </c>
      <c r="J1936" s="26" t="str">
        <f>VLOOKUP($A1936,'Medical Examinations'!$A:$J,10,FALSE)</f>
        <v>Normal</v>
      </c>
      <c r="K1936">
        <f>VLOOKUP($A1936,'Hospitalisation Details'!$A:$K,6,FALSE)</f>
        <v>3732.63</v>
      </c>
      <c r="L1936" t="str">
        <f>VLOOKUP($A1936,'Hospitalisation Details'!$A:$K,7,FALSE)</f>
        <v>tier - 2</v>
      </c>
      <c r="M1936" t="str">
        <f>VLOOKUP($A1936,'Hospitalisation Details'!$A:$K,8,FALSE)</f>
        <v>tier - 3</v>
      </c>
      <c r="N1936" t="str">
        <f>VLOOKUP($A1936,'Hospitalisation Details'!$A:$K,9,FALSE)</f>
        <v>R1024</v>
      </c>
      <c r="O1936">
        <f>VLOOKUP($A1936,'Hospitalisation Details'!$A:$K,10,FALSE)</f>
        <v>34568</v>
      </c>
      <c r="P1936">
        <f>VLOOKUP($A1936,'Hospitalisation Details'!$A:$K,11,FALSE)</f>
        <v>28</v>
      </c>
      <c r="Q1936" t="str">
        <f>VLOOKUP($A1936,'Customer Names'!$A:$E,4,FALSE)</f>
        <v xml:space="preserve"> Amanda R</v>
      </c>
    </row>
    <row r="1937" spans="1:17" x14ac:dyDescent="0.25">
      <c r="A1937" s="23" t="s">
        <v>432</v>
      </c>
      <c r="B1937" s="48">
        <f>VLOOKUP($A1937,'Medical Examinations'!$A:$J,2,FALSE)</f>
        <v>18.170000000000002</v>
      </c>
      <c r="C1937" s="48">
        <f>VLOOKUP($A1937,'Medical Examinations'!$A:$J,3,FALSE)</f>
        <v>6.91</v>
      </c>
      <c r="D1937" s="23" t="str">
        <f>VLOOKUP($A1937,'Medical Examinations'!$A:$J,4,FALSE)</f>
        <v>yes</v>
      </c>
      <c r="E1937" s="23" t="str">
        <f>VLOOKUP($A1937,'Medical Examinations'!$A:$J,5,FALSE)</f>
        <v>No</v>
      </c>
      <c r="F1937" s="23" t="str">
        <f>VLOOKUP($A1937,'Medical Examinations'!$A:$J,6,FALSE)</f>
        <v>No</v>
      </c>
      <c r="G1937" s="23">
        <f>VLOOKUP($A1937,'Medical Examinations'!$A:$J,7,FALSE)</f>
        <v>1</v>
      </c>
      <c r="H1937" s="23" t="str">
        <f>VLOOKUP($A1937,'Medical Examinations'!$A:$J,8,FALSE)</f>
        <v>No</v>
      </c>
      <c r="I1937" s="23" t="str">
        <f>VLOOKUP($A1937,'Medical Examinations'!$A:$J,9,FALSE)</f>
        <v>Underweight</v>
      </c>
      <c r="J1937" s="23" t="str">
        <f>VLOOKUP($A1937,'Medical Examinations'!$A:$J,10,FALSE)</f>
        <v>Diabetes</v>
      </c>
      <c r="K1937">
        <f>VLOOKUP($A1937,'Hospitalisation Details'!$A:$K,6,FALSE)</f>
        <v>3731.6</v>
      </c>
      <c r="L1937" t="str">
        <f>VLOOKUP($A1937,'Hospitalisation Details'!$A:$K,7,FALSE)</f>
        <v>tier - 2</v>
      </c>
      <c r="M1937" t="str">
        <f>VLOOKUP($A1937,'Hospitalisation Details'!$A:$K,8,FALSE)</f>
        <v>tier - 2</v>
      </c>
      <c r="N1937" t="str">
        <f>VLOOKUP($A1937,'Hospitalisation Details'!$A:$K,9,FALSE)</f>
        <v>R1013</v>
      </c>
      <c r="O1937">
        <f>VLOOKUP($A1937,'Hospitalisation Details'!$A:$K,10,FALSE)</f>
        <v>31747</v>
      </c>
      <c r="P1937">
        <f>VLOOKUP($A1937,'Hospitalisation Details'!$A:$K,11,FALSE)</f>
        <v>36</v>
      </c>
      <c r="Q1937" t="str">
        <f>VLOOKUP($A1937,'Customer Names'!$A:$E,4,FALSE)</f>
        <v xml:space="preserve"> Murray W.</v>
      </c>
    </row>
    <row r="1938" spans="1:17" x14ac:dyDescent="0.25">
      <c r="A1938" s="26" t="s">
        <v>431</v>
      </c>
      <c r="B1938" s="47">
        <f>VLOOKUP($A1938,'Medical Examinations'!$A:$J,2,FALSE)</f>
        <v>32.54</v>
      </c>
      <c r="C1938" s="47">
        <f>VLOOKUP($A1938,'Medical Examinations'!$A:$J,3,FALSE)</f>
        <v>6.38</v>
      </c>
      <c r="D1938" s="26" t="str">
        <f>VLOOKUP($A1938,'Medical Examinations'!$A:$J,4,FALSE)</f>
        <v>No</v>
      </c>
      <c r="E1938" s="26" t="str">
        <f>VLOOKUP($A1938,'Medical Examinations'!$A:$J,5,FALSE)</f>
        <v>yes</v>
      </c>
      <c r="F1938" s="26" t="str">
        <f>VLOOKUP($A1938,'Medical Examinations'!$A:$J,6,FALSE)</f>
        <v>No</v>
      </c>
      <c r="G1938" s="26">
        <f>VLOOKUP($A1938,'Medical Examinations'!$A:$J,7,FALSE)</f>
        <v>1</v>
      </c>
      <c r="H1938" s="26" t="str">
        <f>VLOOKUP($A1938,'Medical Examinations'!$A:$J,8,FALSE)</f>
        <v>No</v>
      </c>
      <c r="I1938" s="26" t="str">
        <f>VLOOKUP($A1938,'Medical Examinations'!$A:$J,9,FALSE)</f>
        <v>Obesity</v>
      </c>
      <c r="J1938" s="26" t="str">
        <f>VLOOKUP($A1938,'Medical Examinations'!$A:$J,10,FALSE)</f>
        <v>Prediabetes</v>
      </c>
      <c r="K1938">
        <f>VLOOKUP($A1938,'Hospitalisation Details'!$A:$K,6,FALSE)</f>
        <v>3722.23</v>
      </c>
      <c r="L1938" t="str">
        <f>VLOOKUP($A1938,'Hospitalisation Details'!$A:$K,7,FALSE)</f>
        <v>tier - 2</v>
      </c>
      <c r="M1938" t="str">
        <f>VLOOKUP($A1938,'Hospitalisation Details'!$A:$K,8,FALSE)</f>
        <v>tier - 2</v>
      </c>
      <c r="N1938" t="str">
        <f>VLOOKUP($A1938,'Hospitalisation Details'!$A:$K,9,FALSE)</f>
        <v>R1025</v>
      </c>
      <c r="O1938">
        <f>VLOOKUP($A1938,'Hospitalisation Details'!$A:$K,10,FALSE)</f>
        <v>38296</v>
      </c>
      <c r="P1938">
        <f>VLOOKUP($A1938,'Hospitalisation Details'!$A:$K,11,FALSE)</f>
        <v>18</v>
      </c>
      <c r="Q1938" t="str">
        <f>VLOOKUP($A1938,'Customer Names'!$A:$E,4,FALSE)</f>
        <v xml:space="preserve"> Meghan P.</v>
      </c>
    </row>
    <row r="1939" spans="1:17" x14ac:dyDescent="0.25">
      <c r="A1939" s="23" t="s">
        <v>430</v>
      </c>
      <c r="B1939" s="48">
        <f>VLOOKUP($A1939,'Medical Examinations'!$A:$J,2,FALSE)</f>
        <v>30.25</v>
      </c>
      <c r="C1939" s="48">
        <f>VLOOKUP($A1939,'Medical Examinations'!$A:$J,3,FALSE)</f>
        <v>4.7699999999999996</v>
      </c>
      <c r="D1939" s="23" t="str">
        <f>VLOOKUP($A1939,'Medical Examinations'!$A:$J,4,FALSE)</f>
        <v>No</v>
      </c>
      <c r="E1939" s="23" t="str">
        <f>VLOOKUP($A1939,'Medical Examinations'!$A:$J,5,FALSE)</f>
        <v>No</v>
      </c>
      <c r="F1939" s="23" t="str">
        <f>VLOOKUP($A1939,'Medical Examinations'!$A:$J,6,FALSE)</f>
        <v>No</v>
      </c>
      <c r="G1939" s="23">
        <f>VLOOKUP($A1939,'Medical Examinations'!$A:$J,7,FALSE)</f>
        <v>0</v>
      </c>
      <c r="H1939" s="23" t="str">
        <f>VLOOKUP($A1939,'Medical Examinations'!$A:$J,8,FALSE)</f>
        <v>No</v>
      </c>
      <c r="I1939" s="23" t="str">
        <f>VLOOKUP($A1939,'Medical Examinations'!$A:$J,9,FALSE)</f>
        <v>Obesity</v>
      </c>
      <c r="J1939" s="23" t="str">
        <f>VLOOKUP($A1939,'Medical Examinations'!$A:$J,10,FALSE)</f>
        <v>Normal</v>
      </c>
      <c r="K1939">
        <f>VLOOKUP($A1939,'Hospitalisation Details'!$A:$K,6,FALSE)</f>
        <v>3704.35</v>
      </c>
      <c r="L1939" t="str">
        <f>VLOOKUP($A1939,'Hospitalisation Details'!$A:$K,7,FALSE)</f>
        <v>tier - 2</v>
      </c>
      <c r="M1939" t="str">
        <f>VLOOKUP($A1939,'Hospitalisation Details'!$A:$K,8,FALSE)</f>
        <v>tier - 2</v>
      </c>
      <c r="N1939" t="str">
        <f>VLOOKUP($A1939,'Hospitalisation Details'!$A:$K,9,FALSE)</f>
        <v>R1013</v>
      </c>
      <c r="O1939">
        <f>VLOOKUP($A1939,'Hospitalisation Details'!$A:$K,10,FALSE)</f>
        <v>32844</v>
      </c>
      <c r="P1939">
        <f>VLOOKUP($A1939,'Hospitalisation Details'!$A:$K,11,FALSE)</f>
        <v>33</v>
      </c>
      <c r="Q1939" t="str">
        <f>VLOOKUP($A1939,'Customer Names'!$A:$E,4,FALSE)</f>
        <v xml:space="preserve"> David</v>
      </c>
    </row>
    <row r="1940" spans="1:17" x14ac:dyDescent="0.25">
      <c r="A1940" s="26" t="s">
        <v>429</v>
      </c>
      <c r="B1940" s="47">
        <f>VLOOKUP($A1940,'Medical Examinations'!$A:$J,2,FALSE)</f>
        <v>19.59</v>
      </c>
      <c r="C1940" s="47">
        <f>VLOOKUP($A1940,'Medical Examinations'!$A:$J,3,FALSE)</f>
        <v>6.04</v>
      </c>
      <c r="D1940" s="26" t="str">
        <f>VLOOKUP($A1940,'Medical Examinations'!$A:$J,4,FALSE)</f>
        <v>yes</v>
      </c>
      <c r="E1940" s="26" t="str">
        <f>VLOOKUP($A1940,'Medical Examinations'!$A:$J,5,FALSE)</f>
        <v>No</v>
      </c>
      <c r="F1940" s="26" t="str">
        <f>VLOOKUP($A1940,'Medical Examinations'!$A:$J,6,FALSE)</f>
        <v>No</v>
      </c>
      <c r="G1940" s="26">
        <f>VLOOKUP($A1940,'Medical Examinations'!$A:$J,7,FALSE)</f>
        <v>1</v>
      </c>
      <c r="H1940" s="26" t="str">
        <f>VLOOKUP($A1940,'Medical Examinations'!$A:$J,8,FALSE)</f>
        <v>No</v>
      </c>
      <c r="I1940" s="26" t="str">
        <f>VLOOKUP($A1940,'Medical Examinations'!$A:$J,9,FALSE)</f>
        <v>Normal Weight</v>
      </c>
      <c r="J1940" s="26" t="str">
        <f>VLOOKUP($A1940,'Medical Examinations'!$A:$J,10,FALSE)</f>
        <v>Prediabetes</v>
      </c>
      <c r="K1940">
        <f>VLOOKUP($A1940,'Hospitalisation Details'!$A:$K,6,FALSE)</f>
        <v>3699.54</v>
      </c>
      <c r="L1940" t="str">
        <f>VLOOKUP($A1940,'Hospitalisation Details'!$A:$K,7,FALSE)</f>
        <v>tier - 2</v>
      </c>
      <c r="M1940" t="str">
        <f>VLOOKUP($A1940,'Hospitalisation Details'!$A:$K,8,FALSE)</f>
        <v>tier - 3</v>
      </c>
      <c r="N1940" t="str">
        <f>VLOOKUP($A1940,'Hospitalisation Details'!$A:$K,9,FALSE)</f>
        <v>R1013</v>
      </c>
      <c r="O1940">
        <f>VLOOKUP($A1940,'Hospitalisation Details'!$A:$K,10,FALSE)</f>
        <v>32373</v>
      </c>
      <c r="P1940">
        <f>VLOOKUP($A1940,'Hospitalisation Details'!$A:$K,11,FALSE)</f>
        <v>34</v>
      </c>
      <c r="Q1940" t="str">
        <f>VLOOKUP($A1940,'Customer Names'!$A:$E,4,FALSE)</f>
        <v xml:space="preserve"> Seth</v>
      </c>
    </row>
    <row r="1941" spans="1:17" x14ac:dyDescent="0.25">
      <c r="A1941" s="23" t="s">
        <v>428</v>
      </c>
      <c r="B1941" s="48">
        <f>VLOOKUP($A1941,'Medical Examinations'!$A:$J,2,FALSE)</f>
        <v>45.9</v>
      </c>
      <c r="C1941" s="48">
        <f>VLOOKUP($A1941,'Medical Examinations'!$A:$J,3,FALSE)</f>
        <v>4.3</v>
      </c>
      <c r="D1941" s="23" t="str">
        <f>VLOOKUP($A1941,'Medical Examinations'!$A:$J,4,FALSE)</f>
        <v>yes</v>
      </c>
      <c r="E1941" s="23" t="str">
        <f>VLOOKUP($A1941,'Medical Examinations'!$A:$J,5,FALSE)</f>
        <v>No</v>
      </c>
      <c r="F1941" s="23" t="str">
        <f>VLOOKUP($A1941,'Medical Examinations'!$A:$J,6,FALSE)</f>
        <v>No</v>
      </c>
      <c r="G1941" s="23">
        <f>VLOOKUP($A1941,'Medical Examinations'!$A:$J,7,FALSE)</f>
        <v>1</v>
      </c>
      <c r="H1941" s="23" t="str">
        <f>VLOOKUP($A1941,'Medical Examinations'!$A:$J,8,FALSE)</f>
        <v>No</v>
      </c>
      <c r="I1941" s="23" t="str">
        <f>VLOOKUP($A1941,'Medical Examinations'!$A:$J,9,FALSE)</f>
        <v>Obesity</v>
      </c>
      <c r="J1941" s="23" t="str">
        <f>VLOOKUP($A1941,'Medical Examinations'!$A:$J,10,FALSE)</f>
        <v>Normal</v>
      </c>
      <c r="K1941">
        <f>VLOOKUP($A1941,'Hospitalisation Details'!$A:$K,6,FALSE)</f>
        <v>3693.43</v>
      </c>
      <c r="L1941" t="str">
        <f>VLOOKUP($A1941,'Hospitalisation Details'!$A:$K,7,FALSE)</f>
        <v>tier - 2</v>
      </c>
      <c r="M1941" t="str">
        <f>VLOOKUP($A1941,'Hospitalisation Details'!$A:$K,8,FALSE)</f>
        <v>tier - 3</v>
      </c>
      <c r="N1941" t="str">
        <f>VLOOKUP($A1941,'Hospitalisation Details'!$A:$K,9,FALSE)</f>
        <v>R1011</v>
      </c>
      <c r="O1941">
        <f>VLOOKUP($A1941,'Hospitalisation Details'!$A:$K,10,FALSE)</f>
        <v>34993</v>
      </c>
      <c r="P1941">
        <f>VLOOKUP($A1941,'Hospitalisation Details'!$A:$K,11,FALSE)</f>
        <v>27</v>
      </c>
      <c r="Q1941" t="str">
        <f>VLOOKUP($A1941,'Customer Names'!$A:$E,4,FALSE)</f>
        <v xml:space="preserve"> Michael P.</v>
      </c>
    </row>
    <row r="1942" spans="1:17" x14ac:dyDescent="0.25">
      <c r="A1942" s="26" t="s">
        <v>427</v>
      </c>
      <c r="B1942" s="47">
        <f>VLOOKUP($A1942,'Medical Examinations'!$A:$J,2,FALSE)</f>
        <v>17.059999999999999</v>
      </c>
      <c r="C1942" s="47">
        <f>VLOOKUP($A1942,'Medical Examinations'!$A:$J,3,FALSE)</f>
        <v>8.75</v>
      </c>
      <c r="D1942" s="26" t="str">
        <f>VLOOKUP($A1942,'Medical Examinations'!$A:$J,4,FALSE)</f>
        <v>yes</v>
      </c>
      <c r="E1942" s="26" t="str">
        <f>VLOOKUP($A1942,'Medical Examinations'!$A:$J,5,FALSE)</f>
        <v>No</v>
      </c>
      <c r="F1942" s="26" t="str">
        <f>VLOOKUP($A1942,'Medical Examinations'!$A:$J,6,FALSE)</f>
        <v>No</v>
      </c>
      <c r="G1942" s="26">
        <f>VLOOKUP($A1942,'Medical Examinations'!$A:$J,7,FALSE)</f>
        <v>0</v>
      </c>
      <c r="H1942" s="26" t="str">
        <f>VLOOKUP($A1942,'Medical Examinations'!$A:$J,8,FALSE)</f>
        <v>No</v>
      </c>
      <c r="I1942" s="26" t="str">
        <f>VLOOKUP($A1942,'Medical Examinations'!$A:$J,9,FALSE)</f>
        <v>Underweight</v>
      </c>
      <c r="J1942" s="26" t="str">
        <f>VLOOKUP($A1942,'Medical Examinations'!$A:$J,10,FALSE)</f>
        <v>Diabetes</v>
      </c>
      <c r="K1942">
        <f>VLOOKUP($A1942,'Hospitalisation Details'!$A:$K,6,FALSE)</f>
        <v>3688.38</v>
      </c>
      <c r="L1942" t="str">
        <f>VLOOKUP($A1942,'Hospitalisation Details'!$A:$K,7,FALSE)</f>
        <v>tier - 2</v>
      </c>
      <c r="M1942" t="str">
        <f>VLOOKUP($A1942,'Hospitalisation Details'!$A:$K,8,FALSE)</f>
        <v>tier - 2</v>
      </c>
      <c r="N1942" t="str">
        <f>VLOOKUP($A1942,'Hospitalisation Details'!$A:$K,9,FALSE)</f>
        <v>R1013</v>
      </c>
      <c r="O1942">
        <f>VLOOKUP($A1942,'Hospitalisation Details'!$A:$K,10,FALSE)</f>
        <v>29934</v>
      </c>
      <c r="P1942">
        <f>VLOOKUP($A1942,'Hospitalisation Details'!$A:$K,11,FALSE)</f>
        <v>41</v>
      </c>
      <c r="Q1942" t="str">
        <f>VLOOKUP($A1942,'Customer Names'!$A:$E,4,FALSE)</f>
        <v xml:space="preserve"> Russell M</v>
      </c>
    </row>
    <row r="1943" spans="1:17" x14ac:dyDescent="0.25">
      <c r="A1943" s="23" t="s">
        <v>426</v>
      </c>
      <c r="B1943" s="48">
        <f>VLOOKUP($A1943,'Medical Examinations'!$A:$J,2,FALSE)</f>
        <v>32.07</v>
      </c>
      <c r="C1943" s="48">
        <f>VLOOKUP($A1943,'Medical Examinations'!$A:$J,3,FALSE)</f>
        <v>5.25</v>
      </c>
      <c r="D1943" s="23" t="str">
        <f>VLOOKUP($A1943,'Medical Examinations'!$A:$J,4,FALSE)</f>
        <v>No</v>
      </c>
      <c r="E1943" s="23" t="str">
        <f>VLOOKUP($A1943,'Medical Examinations'!$A:$J,5,FALSE)</f>
        <v>No</v>
      </c>
      <c r="F1943" s="23" t="str">
        <f>VLOOKUP($A1943,'Medical Examinations'!$A:$J,6,FALSE)</f>
        <v>Yes</v>
      </c>
      <c r="G1943" s="23">
        <f>VLOOKUP($A1943,'Medical Examinations'!$A:$J,7,FALSE)</f>
        <v>1</v>
      </c>
      <c r="H1943" s="23" t="str">
        <f>VLOOKUP($A1943,'Medical Examinations'!$A:$J,8,FALSE)</f>
        <v>No</v>
      </c>
      <c r="I1943" s="23" t="str">
        <f>VLOOKUP($A1943,'Medical Examinations'!$A:$J,9,FALSE)</f>
        <v>Obesity</v>
      </c>
      <c r="J1943" s="23" t="str">
        <f>VLOOKUP($A1943,'Medical Examinations'!$A:$J,10,FALSE)</f>
        <v>Normal</v>
      </c>
      <c r="K1943">
        <f>VLOOKUP($A1943,'Hospitalisation Details'!$A:$K,6,FALSE)</f>
        <v>3688.35</v>
      </c>
      <c r="L1943" t="str">
        <f>VLOOKUP($A1943,'Hospitalisation Details'!$A:$K,7,FALSE)</f>
        <v>tier - 2</v>
      </c>
      <c r="M1943" t="str">
        <f>VLOOKUP($A1943,'Hospitalisation Details'!$A:$K,8,FALSE)</f>
        <v>tier - 2</v>
      </c>
      <c r="N1943" t="str">
        <f>VLOOKUP($A1943,'Hospitalisation Details'!$A:$K,9,FALSE)</f>
        <v>R1021</v>
      </c>
      <c r="O1943">
        <f>VLOOKUP($A1943,'Hospitalisation Details'!$A:$K,10,FALSE)</f>
        <v>37812</v>
      </c>
      <c r="P1943">
        <f>VLOOKUP($A1943,'Hospitalisation Details'!$A:$K,11,FALSE)</f>
        <v>19</v>
      </c>
      <c r="Q1943" t="str">
        <f>VLOOKUP($A1943,'Customer Names'!$A:$E,4,FALSE)</f>
        <v xml:space="preserve"> Martin</v>
      </c>
    </row>
    <row r="1944" spans="1:17" x14ac:dyDescent="0.25">
      <c r="A1944" s="26" t="s">
        <v>425</v>
      </c>
      <c r="B1944" s="47">
        <f>VLOOKUP($A1944,'Medical Examinations'!$A:$J,2,FALSE)</f>
        <v>16.5</v>
      </c>
      <c r="C1944" s="47">
        <f>VLOOKUP($A1944,'Medical Examinations'!$A:$J,3,FALSE)</f>
        <v>5.03</v>
      </c>
      <c r="D1944" s="26" t="str">
        <f>VLOOKUP($A1944,'Medical Examinations'!$A:$J,4,FALSE)</f>
        <v>No</v>
      </c>
      <c r="E1944" s="26" t="str">
        <f>VLOOKUP($A1944,'Medical Examinations'!$A:$J,5,FALSE)</f>
        <v>No</v>
      </c>
      <c r="F1944" s="26" t="str">
        <f>VLOOKUP($A1944,'Medical Examinations'!$A:$J,6,FALSE)</f>
        <v>No</v>
      </c>
      <c r="G1944" s="26">
        <f>VLOOKUP($A1944,'Medical Examinations'!$A:$J,7,FALSE)</f>
        <v>1</v>
      </c>
      <c r="H1944" s="26" t="str">
        <f>VLOOKUP($A1944,'Medical Examinations'!$A:$J,8,FALSE)</f>
        <v>No</v>
      </c>
      <c r="I1944" s="26" t="str">
        <f>VLOOKUP($A1944,'Medical Examinations'!$A:$J,9,FALSE)</f>
        <v>Underweight</v>
      </c>
      <c r="J1944" s="26" t="str">
        <f>VLOOKUP($A1944,'Medical Examinations'!$A:$J,10,FALSE)</f>
        <v>Normal</v>
      </c>
      <c r="K1944">
        <f>VLOOKUP($A1944,'Hospitalisation Details'!$A:$K,6,FALSE)</f>
        <v>3678.86</v>
      </c>
      <c r="L1944" t="str">
        <f>VLOOKUP($A1944,'Hospitalisation Details'!$A:$K,7,FALSE)</f>
        <v>tier - 2</v>
      </c>
      <c r="M1944" t="str">
        <f>VLOOKUP($A1944,'Hospitalisation Details'!$A:$K,8,FALSE)</f>
        <v>tier - 3</v>
      </c>
      <c r="N1944" t="str">
        <f>VLOOKUP($A1944,'Hospitalisation Details'!$A:$K,9,FALSE)</f>
        <v>R1013</v>
      </c>
      <c r="O1944">
        <f>VLOOKUP($A1944,'Hospitalisation Details'!$A:$K,10,FALSE)</f>
        <v>30869</v>
      </c>
      <c r="P1944">
        <f>VLOOKUP($A1944,'Hospitalisation Details'!$A:$K,11,FALSE)</f>
        <v>38</v>
      </c>
      <c r="Q1944" t="str">
        <f>VLOOKUP($A1944,'Customer Names'!$A:$E,4,FALSE)</f>
        <v xml:space="preserve"> Michael</v>
      </c>
    </row>
    <row r="1945" spans="1:17" x14ac:dyDescent="0.25">
      <c r="A1945" s="23" t="s">
        <v>424</v>
      </c>
      <c r="B1945" s="48">
        <f>VLOOKUP($A1945,'Medical Examinations'!$A:$J,2,FALSE)</f>
        <v>31.4</v>
      </c>
      <c r="C1945" s="48">
        <f>VLOOKUP($A1945,'Medical Examinations'!$A:$J,3,FALSE)</f>
        <v>5.88</v>
      </c>
      <c r="D1945" s="23" t="str">
        <f>VLOOKUP($A1945,'Medical Examinations'!$A:$J,4,FALSE)</f>
        <v>No</v>
      </c>
      <c r="E1945" s="23" t="str">
        <f>VLOOKUP($A1945,'Medical Examinations'!$A:$J,5,FALSE)</f>
        <v>No</v>
      </c>
      <c r="F1945" s="23" t="str">
        <f>VLOOKUP($A1945,'Medical Examinations'!$A:$J,6,FALSE)</f>
        <v>No</v>
      </c>
      <c r="G1945" s="23">
        <f>VLOOKUP($A1945,'Medical Examinations'!$A:$J,7,FALSE)</f>
        <v>1</v>
      </c>
      <c r="H1945" s="23" t="str">
        <f>VLOOKUP($A1945,'Medical Examinations'!$A:$J,8,FALSE)</f>
        <v>No</v>
      </c>
      <c r="I1945" s="23" t="str">
        <f>VLOOKUP($A1945,'Medical Examinations'!$A:$J,9,FALSE)</f>
        <v>Obesity</v>
      </c>
      <c r="J1945" s="23" t="str">
        <f>VLOOKUP($A1945,'Medical Examinations'!$A:$J,10,FALSE)</f>
        <v>Prediabetes</v>
      </c>
      <c r="K1945">
        <f>VLOOKUP($A1945,'Hospitalisation Details'!$A:$K,6,FALSE)</f>
        <v>3659.35</v>
      </c>
      <c r="L1945" t="str">
        <f>VLOOKUP($A1945,'Hospitalisation Details'!$A:$K,7,FALSE)</f>
        <v>tier - 3</v>
      </c>
      <c r="M1945" t="str">
        <f>VLOOKUP($A1945,'Hospitalisation Details'!$A:$K,8,FALSE)</f>
        <v>tier - 1</v>
      </c>
      <c r="N1945" t="str">
        <f>VLOOKUP($A1945,'Hospitalisation Details'!$A:$K,9,FALSE)</f>
        <v>R1011</v>
      </c>
      <c r="O1945">
        <f>VLOOKUP($A1945,'Hospitalisation Details'!$A:$K,10,FALSE)</f>
        <v>33861</v>
      </c>
      <c r="P1945">
        <f>VLOOKUP($A1945,'Hospitalisation Details'!$A:$K,11,FALSE)</f>
        <v>30</v>
      </c>
      <c r="Q1945" t="str">
        <f>VLOOKUP($A1945,'Customer Names'!$A:$E,4,FALSE)</f>
        <v xml:space="preserve"> Miles</v>
      </c>
    </row>
    <row r="1946" spans="1:17" x14ac:dyDescent="0.25">
      <c r="A1946" s="26" t="s">
        <v>423</v>
      </c>
      <c r="B1946" s="47">
        <f>VLOOKUP($A1946,'Medical Examinations'!$A:$J,2,FALSE)</f>
        <v>20.36</v>
      </c>
      <c r="C1946" s="47">
        <f>VLOOKUP($A1946,'Medical Examinations'!$A:$J,3,FALSE)</f>
        <v>4.49</v>
      </c>
      <c r="D1946" s="26" t="str">
        <f>VLOOKUP($A1946,'Medical Examinations'!$A:$J,4,FALSE)</f>
        <v>No</v>
      </c>
      <c r="E1946" s="26" t="str">
        <f>VLOOKUP($A1946,'Medical Examinations'!$A:$J,5,FALSE)</f>
        <v>No</v>
      </c>
      <c r="F1946" s="26" t="str">
        <f>VLOOKUP($A1946,'Medical Examinations'!$A:$J,6,FALSE)</f>
        <v>No</v>
      </c>
      <c r="G1946" s="26">
        <f>VLOOKUP($A1946,'Medical Examinations'!$A:$J,7,FALSE)</f>
        <v>0</v>
      </c>
      <c r="H1946" s="26" t="str">
        <f>VLOOKUP($A1946,'Medical Examinations'!$A:$J,8,FALSE)</f>
        <v>No</v>
      </c>
      <c r="I1946" s="26" t="str">
        <f>VLOOKUP($A1946,'Medical Examinations'!$A:$J,9,FALSE)</f>
        <v>Normal Weight</v>
      </c>
      <c r="J1946" s="26" t="str">
        <f>VLOOKUP($A1946,'Medical Examinations'!$A:$J,10,FALSE)</f>
        <v>Normal</v>
      </c>
      <c r="K1946">
        <f>VLOOKUP($A1946,'Hospitalisation Details'!$A:$K,6,FALSE)</f>
        <v>3653.29</v>
      </c>
      <c r="L1946" t="str">
        <f>VLOOKUP($A1946,'Hospitalisation Details'!$A:$K,7,FALSE)</f>
        <v>tier - 2</v>
      </c>
      <c r="M1946" t="str">
        <f>VLOOKUP($A1946,'Hospitalisation Details'!$A:$K,8,FALSE)</f>
        <v>tier - 3</v>
      </c>
      <c r="N1946" t="str">
        <f>VLOOKUP($A1946,'Hospitalisation Details'!$A:$K,9,FALSE)</f>
        <v>R1011</v>
      </c>
      <c r="O1946">
        <f>VLOOKUP($A1946,'Hospitalisation Details'!$A:$K,10,FALSE)</f>
        <v>33185</v>
      </c>
      <c r="P1946">
        <f>VLOOKUP($A1946,'Hospitalisation Details'!$A:$K,11,FALSE)</f>
        <v>32</v>
      </c>
      <c r="Q1946" t="str">
        <f>VLOOKUP($A1946,'Customer Names'!$A:$E,4,FALSE)</f>
        <v xml:space="preserve"> Amanda</v>
      </c>
    </row>
    <row r="1947" spans="1:17" x14ac:dyDescent="0.25">
      <c r="A1947" s="23" t="s">
        <v>422</v>
      </c>
      <c r="B1947" s="48">
        <f>VLOOKUP($A1947,'Medical Examinations'!$A:$J,2,FALSE)</f>
        <v>25.46</v>
      </c>
      <c r="C1947" s="48">
        <f>VLOOKUP($A1947,'Medical Examinations'!$A:$J,3,FALSE)</f>
        <v>4.1399999999999997</v>
      </c>
      <c r="D1947" s="23" t="str">
        <f>VLOOKUP($A1947,'Medical Examinations'!$A:$J,4,FALSE)</f>
        <v>No</v>
      </c>
      <c r="E1947" s="23" t="str">
        <f>VLOOKUP($A1947,'Medical Examinations'!$A:$J,5,FALSE)</f>
        <v>No</v>
      </c>
      <c r="F1947" s="23" t="str">
        <f>VLOOKUP($A1947,'Medical Examinations'!$A:$J,6,FALSE)</f>
        <v>No</v>
      </c>
      <c r="G1947" s="23">
        <f>VLOOKUP($A1947,'Medical Examinations'!$A:$J,7,FALSE)</f>
        <v>1</v>
      </c>
      <c r="H1947" s="23" t="str">
        <f>VLOOKUP($A1947,'Medical Examinations'!$A:$J,8,FALSE)</f>
        <v>No</v>
      </c>
      <c r="I1947" s="23" t="str">
        <f>VLOOKUP($A1947,'Medical Examinations'!$A:$J,9,FALSE)</f>
        <v>Overweight</v>
      </c>
      <c r="J1947" s="23" t="str">
        <f>VLOOKUP($A1947,'Medical Examinations'!$A:$J,10,FALSE)</f>
        <v>Normal</v>
      </c>
      <c r="K1947">
        <f>VLOOKUP($A1947,'Hospitalisation Details'!$A:$K,6,FALSE)</f>
        <v>3645.09</v>
      </c>
      <c r="L1947" t="str">
        <f>VLOOKUP($A1947,'Hospitalisation Details'!$A:$K,7,FALSE)</f>
        <v>tier - 1</v>
      </c>
      <c r="M1947" t="str">
        <f>VLOOKUP($A1947,'Hospitalisation Details'!$A:$K,8,FALSE)</f>
        <v>tier - 2</v>
      </c>
      <c r="N1947" t="str">
        <f>VLOOKUP($A1947,'Hospitalisation Details'!$A:$K,9,FALSE)</f>
        <v>R1014</v>
      </c>
      <c r="O1947">
        <f>VLOOKUP($A1947,'Hospitalisation Details'!$A:$K,10,FALSE)</f>
        <v>33925</v>
      </c>
      <c r="P1947">
        <f>VLOOKUP($A1947,'Hospitalisation Details'!$A:$K,11,FALSE)</f>
        <v>30</v>
      </c>
      <c r="Q1947" t="str">
        <f>VLOOKUP($A1947,'Customer Names'!$A:$E,4,FALSE)</f>
        <v xml:space="preserve"> Roger</v>
      </c>
    </row>
    <row r="1948" spans="1:17" x14ac:dyDescent="0.25">
      <c r="A1948" s="26" t="s">
        <v>421</v>
      </c>
      <c r="B1948" s="47">
        <f>VLOOKUP($A1948,'Medical Examinations'!$A:$J,2,FALSE)</f>
        <v>17.09</v>
      </c>
      <c r="C1948" s="47">
        <f>VLOOKUP($A1948,'Medical Examinations'!$A:$J,3,FALSE)</f>
        <v>5.8</v>
      </c>
      <c r="D1948" s="26" t="str">
        <f>VLOOKUP($A1948,'Medical Examinations'!$A:$J,4,FALSE)</f>
        <v>yes</v>
      </c>
      <c r="E1948" s="26" t="str">
        <f>VLOOKUP($A1948,'Medical Examinations'!$A:$J,5,FALSE)</f>
        <v>No</v>
      </c>
      <c r="F1948" s="26" t="str">
        <f>VLOOKUP($A1948,'Medical Examinations'!$A:$J,6,FALSE)</f>
        <v>No</v>
      </c>
      <c r="G1948" s="26">
        <f>VLOOKUP($A1948,'Medical Examinations'!$A:$J,7,FALSE)</f>
        <v>0</v>
      </c>
      <c r="H1948" s="26" t="str">
        <f>VLOOKUP($A1948,'Medical Examinations'!$A:$J,8,FALSE)</f>
        <v>No</v>
      </c>
      <c r="I1948" s="26" t="str">
        <f>VLOOKUP($A1948,'Medical Examinations'!$A:$J,9,FALSE)</f>
        <v>Underweight</v>
      </c>
      <c r="J1948" s="26" t="str">
        <f>VLOOKUP($A1948,'Medical Examinations'!$A:$J,10,FALSE)</f>
        <v>Prediabetes</v>
      </c>
      <c r="K1948">
        <f>VLOOKUP($A1948,'Hospitalisation Details'!$A:$K,6,FALSE)</f>
        <v>3622.13</v>
      </c>
      <c r="L1948" t="str">
        <f>VLOOKUP($A1948,'Hospitalisation Details'!$A:$K,7,FALSE)</f>
        <v>tier - 2</v>
      </c>
      <c r="M1948" t="str">
        <f>VLOOKUP($A1948,'Hospitalisation Details'!$A:$K,8,FALSE)</f>
        <v>tier - 1</v>
      </c>
      <c r="N1948" t="str">
        <f>VLOOKUP($A1948,'Hospitalisation Details'!$A:$K,9,FALSE)</f>
        <v>R1013</v>
      </c>
      <c r="O1948">
        <f>VLOOKUP($A1948,'Hospitalisation Details'!$A:$K,10,FALSE)</f>
        <v>31212</v>
      </c>
      <c r="P1948">
        <f>VLOOKUP($A1948,'Hospitalisation Details'!$A:$K,11,FALSE)</f>
        <v>37</v>
      </c>
      <c r="Q1948" t="str">
        <f>VLOOKUP($A1948,'Customer Names'!$A:$E,4,FALSE)</f>
        <v xml:space="preserve"> Brock J</v>
      </c>
    </row>
    <row r="1949" spans="1:17" x14ac:dyDescent="0.25">
      <c r="A1949" s="23" t="s">
        <v>420</v>
      </c>
      <c r="B1949" s="48">
        <f>VLOOKUP($A1949,'Medical Examinations'!$A:$J,2,FALSE)</f>
        <v>20.83</v>
      </c>
      <c r="C1949" s="48">
        <f>VLOOKUP($A1949,'Medical Examinations'!$A:$J,3,FALSE)</f>
        <v>5.12</v>
      </c>
      <c r="D1949" s="23" t="str">
        <f>VLOOKUP($A1949,'Medical Examinations'!$A:$J,4,FALSE)</f>
        <v>No</v>
      </c>
      <c r="E1949" s="23" t="str">
        <f>VLOOKUP($A1949,'Medical Examinations'!$A:$J,5,FALSE)</f>
        <v>No</v>
      </c>
      <c r="F1949" s="23" t="str">
        <f>VLOOKUP($A1949,'Medical Examinations'!$A:$J,6,FALSE)</f>
        <v>No</v>
      </c>
      <c r="G1949" s="23">
        <f>VLOOKUP($A1949,'Medical Examinations'!$A:$J,7,FALSE)</f>
        <v>0</v>
      </c>
      <c r="H1949" s="23" t="str">
        <f>VLOOKUP($A1949,'Medical Examinations'!$A:$J,8,FALSE)</f>
        <v>No</v>
      </c>
      <c r="I1949" s="23" t="str">
        <f>VLOOKUP($A1949,'Medical Examinations'!$A:$J,9,FALSE)</f>
        <v>Normal Weight</v>
      </c>
      <c r="J1949" s="23" t="str">
        <f>VLOOKUP($A1949,'Medical Examinations'!$A:$J,10,FALSE)</f>
        <v>Normal</v>
      </c>
      <c r="K1949">
        <f>VLOOKUP($A1949,'Hospitalisation Details'!$A:$K,6,FALSE)</f>
        <v>3606.43</v>
      </c>
      <c r="L1949" t="str">
        <f>VLOOKUP($A1949,'Hospitalisation Details'!$A:$K,7,FALSE)</f>
        <v>tier - 2</v>
      </c>
      <c r="M1949" t="str">
        <f>VLOOKUP($A1949,'Hospitalisation Details'!$A:$K,8,FALSE)</f>
        <v>tier - 1</v>
      </c>
      <c r="N1949" t="str">
        <f>VLOOKUP($A1949,'Hospitalisation Details'!$A:$K,9,FALSE)</f>
        <v>R1013</v>
      </c>
      <c r="O1949">
        <f>VLOOKUP($A1949,'Hospitalisation Details'!$A:$K,10,FALSE)</f>
        <v>33157</v>
      </c>
      <c r="P1949">
        <f>VLOOKUP($A1949,'Hospitalisation Details'!$A:$K,11,FALSE)</f>
        <v>32</v>
      </c>
      <c r="Q1949" t="str">
        <f>VLOOKUP($A1949,'Customer Names'!$A:$E,4,FALSE)</f>
        <v xml:space="preserve"> Stephen F.</v>
      </c>
    </row>
    <row r="1950" spans="1:17" x14ac:dyDescent="0.25">
      <c r="A1950" s="26" t="s">
        <v>419</v>
      </c>
      <c r="B1950" s="47">
        <f>VLOOKUP($A1950,'Medical Examinations'!$A:$J,2,FALSE)</f>
        <v>18.920000000000002</v>
      </c>
      <c r="C1950" s="47">
        <f>VLOOKUP($A1950,'Medical Examinations'!$A:$J,3,FALSE)</f>
        <v>5.98</v>
      </c>
      <c r="D1950" s="26" t="str">
        <f>VLOOKUP($A1950,'Medical Examinations'!$A:$J,4,FALSE)</f>
        <v>yes</v>
      </c>
      <c r="E1950" s="26" t="str">
        <f>VLOOKUP($A1950,'Medical Examinations'!$A:$J,5,FALSE)</f>
        <v>No</v>
      </c>
      <c r="F1950" s="26" t="str">
        <f>VLOOKUP($A1950,'Medical Examinations'!$A:$J,6,FALSE)</f>
        <v>No</v>
      </c>
      <c r="G1950" s="26">
        <f>VLOOKUP($A1950,'Medical Examinations'!$A:$J,7,FALSE)</f>
        <v>1</v>
      </c>
      <c r="H1950" s="26" t="str">
        <f>VLOOKUP($A1950,'Medical Examinations'!$A:$J,8,FALSE)</f>
        <v>No</v>
      </c>
      <c r="I1950" s="26" t="str">
        <f>VLOOKUP($A1950,'Medical Examinations'!$A:$J,9,FALSE)</f>
        <v>Normal Weight</v>
      </c>
      <c r="J1950" s="26" t="str">
        <f>VLOOKUP($A1950,'Medical Examinations'!$A:$J,10,FALSE)</f>
        <v>Prediabetes</v>
      </c>
      <c r="K1950">
        <f>VLOOKUP($A1950,'Hospitalisation Details'!$A:$K,6,FALSE)</f>
        <v>3603.6</v>
      </c>
      <c r="L1950" t="str">
        <f>VLOOKUP($A1950,'Hospitalisation Details'!$A:$K,7,FALSE)</f>
        <v>tier - 2</v>
      </c>
      <c r="M1950" t="str">
        <f>VLOOKUP($A1950,'Hospitalisation Details'!$A:$K,8,FALSE)</f>
        <v>tier - 1</v>
      </c>
      <c r="N1950" t="str">
        <f>VLOOKUP($A1950,'Hospitalisation Details'!$A:$K,9,FALSE)</f>
        <v>R1013</v>
      </c>
      <c r="O1950">
        <f>VLOOKUP($A1950,'Hospitalisation Details'!$A:$K,10,FALSE)</f>
        <v>32451</v>
      </c>
      <c r="P1950">
        <f>VLOOKUP($A1950,'Hospitalisation Details'!$A:$K,11,FALSE)</f>
        <v>34</v>
      </c>
      <c r="Q1950" t="str">
        <f>VLOOKUP($A1950,'Customer Names'!$A:$E,4,FALSE)</f>
        <v xml:space="preserve"> Missy</v>
      </c>
    </row>
    <row r="1951" spans="1:17" x14ac:dyDescent="0.25">
      <c r="A1951" s="23" t="s">
        <v>418</v>
      </c>
      <c r="B1951" s="48">
        <f>VLOOKUP($A1951,'Medical Examinations'!$A:$J,2,FALSE)</f>
        <v>37.1</v>
      </c>
      <c r="C1951" s="48">
        <f>VLOOKUP($A1951,'Medical Examinations'!$A:$J,3,FALSE)</f>
        <v>5.46</v>
      </c>
      <c r="D1951" s="23" t="str">
        <f>VLOOKUP($A1951,'Medical Examinations'!$A:$J,4,FALSE)</f>
        <v>No</v>
      </c>
      <c r="E1951" s="23" t="str">
        <f>VLOOKUP($A1951,'Medical Examinations'!$A:$J,5,FALSE)</f>
        <v>No</v>
      </c>
      <c r="F1951" s="23" t="str">
        <f>VLOOKUP($A1951,'Medical Examinations'!$A:$J,6,FALSE)</f>
        <v>No</v>
      </c>
      <c r="G1951" s="23">
        <f>VLOOKUP($A1951,'Medical Examinations'!$A:$J,7,FALSE)</f>
        <v>0</v>
      </c>
      <c r="H1951" s="23" t="str">
        <f>VLOOKUP($A1951,'Medical Examinations'!$A:$J,8,FALSE)</f>
        <v>No</v>
      </c>
      <c r="I1951" s="23" t="str">
        <f>VLOOKUP($A1951,'Medical Examinations'!$A:$J,9,FALSE)</f>
        <v>Obesity</v>
      </c>
      <c r="J1951" s="23" t="str">
        <f>VLOOKUP($A1951,'Medical Examinations'!$A:$J,10,FALSE)</f>
        <v>Normal</v>
      </c>
      <c r="K1951">
        <f>VLOOKUP($A1951,'Hospitalisation Details'!$A:$K,6,FALSE)</f>
        <v>3597.6</v>
      </c>
      <c r="L1951" t="str">
        <f>VLOOKUP($A1951,'Hospitalisation Details'!$A:$K,7,FALSE)</f>
        <v>tier - 2</v>
      </c>
      <c r="M1951" t="str">
        <f>VLOOKUP($A1951,'Hospitalisation Details'!$A:$K,8,FALSE)</f>
        <v>tier - 2</v>
      </c>
      <c r="N1951" t="str">
        <f>VLOOKUP($A1951,'Hospitalisation Details'!$A:$K,9,FALSE)</f>
        <v>R1011</v>
      </c>
      <c r="O1951">
        <f>VLOOKUP($A1951,'Hospitalisation Details'!$A:$K,10,FALSE)</f>
        <v>36384</v>
      </c>
      <c r="P1951">
        <f>VLOOKUP($A1951,'Hospitalisation Details'!$A:$K,11,FALSE)</f>
        <v>23</v>
      </c>
      <c r="Q1951" t="str">
        <f>VLOOKUP($A1951,'Customer Names'!$A:$E,4,FALSE)</f>
        <v xml:space="preserve"> William</v>
      </c>
    </row>
    <row r="1952" spans="1:17" x14ac:dyDescent="0.25">
      <c r="A1952" s="26" t="s">
        <v>417</v>
      </c>
      <c r="B1952" s="47">
        <f>VLOOKUP($A1952,'Medical Examinations'!$A:$J,2,FALSE)</f>
        <v>22.515000000000001</v>
      </c>
      <c r="C1952" s="47">
        <f>VLOOKUP($A1952,'Medical Examinations'!$A:$J,3,FALSE)</f>
        <v>4.91</v>
      </c>
      <c r="D1952" s="26" t="str">
        <f>VLOOKUP($A1952,'Medical Examinations'!$A:$J,4,FALSE)</f>
        <v>yes</v>
      </c>
      <c r="E1952" s="26" t="str">
        <f>VLOOKUP($A1952,'Medical Examinations'!$A:$J,5,FALSE)</f>
        <v>No</v>
      </c>
      <c r="F1952" s="26" t="str">
        <f>VLOOKUP($A1952,'Medical Examinations'!$A:$J,6,FALSE)</f>
        <v>Yes</v>
      </c>
      <c r="G1952" s="26">
        <f>VLOOKUP($A1952,'Medical Examinations'!$A:$J,7,FALSE)</f>
        <v>1</v>
      </c>
      <c r="H1952" s="26" t="str">
        <f>VLOOKUP($A1952,'Medical Examinations'!$A:$J,8,FALSE)</f>
        <v>No</v>
      </c>
      <c r="I1952" s="26" t="str">
        <f>VLOOKUP($A1952,'Medical Examinations'!$A:$J,9,FALSE)</f>
        <v>Normal Weight</v>
      </c>
      <c r="J1952" s="26" t="str">
        <f>VLOOKUP($A1952,'Medical Examinations'!$A:$J,10,FALSE)</f>
        <v>Normal</v>
      </c>
      <c r="K1952">
        <f>VLOOKUP($A1952,'Hospitalisation Details'!$A:$K,6,FALSE)</f>
        <v>3594.17</v>
      </c>
      <c r="L1952" t="str">
        <f>VLOOKUP($A1952,'Hospitalisation Details'!$A:$K,7,FALSE)</f>
        <v>tier - 2</v>
      </c>
      <c r="M1952" t="str">
        <f>VLOOKUP($A1952,'Hospitalisation Details'!$A:$K,8,FALSE)</f>
        <v>tier - 2</v>
      </c>
      <c r="N1952" t="str">
        <f>VLOOKUP($A1952,'Hospitalisation Details'!$A:$K,9,FALSE)</f>
        <v>R1012</v>
      </c>
      <c r="O1952">
        <f>VLOOKUP($A1952,'Hospitalisation Details'!$A:$K,10,FALSE)</f>
        <v>35738</v>
      </c>
      <c r="P1952">
        <f>VLOOKUP($A1952,'Hospitalisation Details'!$A:$K,11,FALSE)</f>
        <v>25</v>
      </c>
      <c r="Q1952" t="str">
        <f>VLOOKUP($A1952,'Customer Names'!$A:$E,4,FALSE)</f>
        <v xml:space="preserve"> Lauren M</v>
      </c>
    </row>
    <row r="1953" spans="1:17" x14ac:dyDescent="0.25">
      <c r="A1953" s="23" t="s">
        <v>416</v>
      </c>
      <c r="B1953" s="48">
        <f>VLOOKUP($A1953,'Medical Examinations'!$A:$J,2,FALSE)</f>
        <v>32.700000000000003</v>
      </c>
      <c r="C1953" s="48">
        <f>VLOOKUP($A1953,'Medical Examinations'!$A:$J,3,FALSE)</f>
        <v>4.66</v>
      </c>
      <c r="D1953" s="23" t="str">
        <f>VLOOKUP($A1953,'Medical Examinations'!$A:$J,4,FALSE)</f>
        <v>No</v>
      </c>
      <c r="E1953" s="23" t="str">
        <f>VLOOKUP($A1953,'Medical Examinations'!$A:$J,5,FALSE)</f>
        <v>No</v>
      </c>
      <c r="F1953" s="23" t="str">
        <f>VLOOKUP($A1953,'Medical Examinations'!$A:$J,6,FALSE)</f>
        <v>No</v>
      </c>
      <c r="G1953" s="23">
        <f>VLOOKUP($A1953,'Medical Examinations'!$A:$J,7,FALSE)</f>
        <v>0</v>
      </c>
      <c r="H1953" s="23" t="str">
        <f>VLOOKUP($A1953,'Medical Examinations'!$A:$J,8,FALSE)</f>
        <v>No</v>
      </c>
      <c r="I1953" s="23" t="str">
        <f>VLOOKUP($A1953,'Medical Examinations'!$A:$J,9,FALSE)</f>
        <v>Obesity</v>
      </c>
      <c r="J1953" s="23" t="str">
        <f>VLOOKUP($A1953,'Medical Examinations'!$A:$J,10,FALSE)</f>
        <v>Normal</v>
      </c>
      <c r="K1953">
        <f>VLOOKUP($A1953,'Hospitalisation Details'!$A:$K,6,FALSE)</f>
        <v>3591.48</v>
      </c>
      <c r="L1953" t="str">
        <f>VLOOKUP($A1953,'Hospitalisation Details'!$A:$K,7,FALSE)</f>
        <v>tier - 2</v>
      </c>
      <c r="M1953" t="str">
        <f>VLOOKUP($A1953,'Hospitalisation Details'!$A:$K,8,FALSE)</f>
        <v>tier - 3</v>
      </c>
      <c r="N1953" t="str">
        <f>VLOOKUP($A1953,'Hospitalisation Details'!$A:$K,9,FALSE)</f>
        <v>R1011</v>
      </c>
      <c r="O1953">
        <f>VLOOKUP($A1953,'Hospitalisation Details'!$A:$K,10,FALSE)</f>
        <v>36317</v>
      </c>
      <c r="P1953">
        <f>VLOOKUP($A1953,'Hospitalisation Details'!$A:$K,11,FALSE)</f>
        <v>24</v>
      </c>
      <c r="Q1953" t="str">
        <f>VLOOKUP($A1953,'Customer Names'!$A:$E,4,FALSE)</f>
        <v xml:space="preserve"> Apolo U.</v>
      </c>
    </row>
    <row r="1954" spans="1:17" x14ac:dyDescent="0.25">
      <c r="A1954" s="26" t="s">
        <v>415</v>
      </c>
      <c r="B1954" s="47">
        <f>VLOOKUP($A1954,'Medical Examinations'!$A:$J,2,FALSE)</f>
        <v>17.75</v>
      </c>
      <c r="C1954" s="47">
        <f>VLOOKUP($A1954,'Medical Examinations'!$A:$J,3,FALSE)</f>
        <v>6.8</v>
      </c>
      <c r="D1954" s="26" t="str">
        <f>VLOOKUP($A1954,'Medical Examinations'!$A:$J,4,FALSE)</f>
        <v>yes</v>
      </c>
      <c r="E1954" s="26" t="str">
        <f>VLOOKUP($A1954,'Medical Examinations'!$A:$J,5,FALSE)</f>
        <v>No</v>
      </c>
      <c r="F1954" s="26" t="str">
        <f>VLOOKUP($A1954,'Medical Examinations'!$A:$J,6,FALSE)</f>
        <v>No</v>
      </c>
      <c r="G1954" s="26">
        <f>VLOOKUP($A1954,'Medical Examinations'!$A:$J,7,FALSE)</f>
        <v>1</v>
      </c>
      <c r="H1954" s="26" t="str">
        <f>VLOOKUP($A1954,'Medical Examinations'!$A:$J,8,FALSE)</f>
        <v>No</v>
      </c>
      <c r="I1954" s="26" t="str">
        <f>VLOOKUP($A1954,'Medical Examinations'!$A:$J,9,FALSE)</f>
        <v>Underweight</v>
      </c>
      <c r="J1954" s="26" t="str">
        <f>VLOOKUP($A1954,'Medical Examinations'!$A:$J,10,FALSE)</f>
        <v>Diabetes</v>
      </c>
      <c r="K1954">
        <f>VLOOKUP($A1954,'Hospitalisation Details'!$A:$K,6,FALSE)</f>
        <v>3589.14</v>
      </c>
      <c r="L1954" t="str">
        <f>VLOOKUP($A1954,'Hospitalisation Details'!$A:$K,7,FALSE)</f>
        <v>tier - 2</v>
      </c>
      <c r="M1954" t="str">
        <f>VLOOKUP($A1954,'Hospitalisation Details'!$A:$K,8,FALSE)</f>
        <v>tier - 2</v>
      </c>
      <c r="N1954" t="str">
        <f>VLOOKUP($A1954,'Hospitalisation Details'!$A:$K,9,FALSE)</f>
        <v>R1013</v>
      </c>
      <c r="O1954">
        <f>VLOOKUP($A1954,'Hospitalisation Details'!$A:$K,10,FALSE)</f>
        <v>31773</v>
      </c>
      <c r="P1954">
        <f>VLOOKUP($A1954,'Hospitalisation Details'!$A:$K,11,FALSE)</f>
        <v>36</v>
      </c>
      <c r="Q1954" t="str">
        <f>VLOOKUP($A1954,'Customer Names'!$A:$E,4,FALSE)</f>
        <v xml:space="preserve"> Alfons</v>
      </c>
    </row>
    <row r="1955" spans="1:17" x14ac:dyDescent="0.25">
      <c r="A1955" s="23" t="s">
        <v>414</v>
      </c>
      <c r="B1955" s="48">
        <f>VLOOKUP($A1955,'Medical Examinations'!$A:$J,2,FALSE)</f>
        <v>33.630000000000003</v>
      </c>
      <c r="C1955" s="48">
        <f>VLOOKUP($A1955,'Medical Examinations'!$A:$J,3,FALSE)</f>
        <v>4.47</v>
      </c>
      <c r="D1955" s="23" t="str">
        <f>VLOOKUP($A1955,'Medical Examinations'!$A:$J,4,FALSE)</f>
        <v>yes</v>
      </c>
      <c r="E1955" s="23" t="str">
        <f>VLOOKUP($A1955,'Medical Examinations'!$A:$J,5,FALSE)</f>
        <v>No</v>
      </c>
      <c r="F1955" s="23" t="str">
        <f>VLOOKUP($A1955,'Medical Examinations'!$A:$J,6,FALSE)</f>
        <v>No</v>
      </c>
      <c r="G1955" s="23">
        <f>VLOOKUP($A1955,'Medical Examinations'!$A:$J,7,FALSE)</f>
        <v>0</v>
      </c>
      <c r="H1955" s="23" t="str">
        <f>VLOOKUP($A1955,'Medical Examinations'!$A:$J,8,FALSE)</f>
        <v>No</v>
      </c>
      <c r="I1955" s="23" t="str">
        <f>VLOOKUP($A1955,'Medical Examinations'!$A:$J,9,FALSE)</f>
        <v>Obesity</v>
      </c>
      <c r="J1955" s="23" t="str">
        <f>VLOOKUP($A1955,'Medical Examinations'!$A:$J,10,FALSE)</f>
        <v>Normal</v>
      </c>
      <c r="K1955">
        <f>VLOOKUP($A1955,'Hospitalisation Details'!$A:$K,6,FALSE)</f>
        <v>3579.83</v>
      </c>
      <c r="L1955" t="str">
        <f>VLOOKUP($A1955,'Hospitalisation Details'!$A:$K,7,FALSE)</f>
        <v>tier - 2</v>
      </c>
      <c r="M1955" t="str">
        <f>VLOOKUP($A1955,'Hospitalisation Details'!$A:$K,8,FALSE)</f>
        <v>tier - 2</v>
      </c>
      <c r="N1955" t="str">
        <f>VLOOKUP($A1955,'Hospitalisation Details'!$A:$K,9,FALSE)</f>
        <v>R1012</v>
      </c>
      <c r="O1955">
        <f>VLOOKUP($A1955,'Hospitalisation Details'!$A:$K,10,FALSE)</f>
        <v>37206</v>
      </c>
      <c r="P1955">
        <f>VLOOKUP($A1955,'Hospitalisation Details'!$A:$K,11,FALSE)</f>
        <v>21</v>
      </c>
      <c r="Q1955" t="str">
        <f>VLOOKUP($A1955,'Customer Names'!$A:$E,4,FALSE)</f>
        <v xml:space="preserve"> Amber</v>
      </c>
    </row>
    <row r="1956" spans="1:17" x14ac:dyDescent="0.25">
      <c r="A1956" s="26" t="s">
        <v>413</v>
      </c>
      <c r="B1956" s="47">
        <f>VLOOKUP($A1956,'Medical Examinations'!$A:$J,2,FALSE)</f>
        <v>34.799999999999997</v>
      </c>
      <c r="C1956" s="47">
        <f>VLOOKUP($A1956,'Medical Examinations'!$A:$J,3,FALSE)</f>
        <v>4.08</v>
      </c>
      <c r="D1956" s="26" t="str">
        <f>VLOOKUP($A1956,'Medical Examinations'!$A:$J,4,FALSE)</f>
        <v>yes</v>
      </c>
      <c r="E1956" s="26" t="str">
        <f>VLOOKUP($A1956,'Medical Examinations'!$A:$J,5,FALSE)</f>
        <v>No</v>
      </c>
      <c r="F1956" s="26" t="str">
        <f>VLOOKUP($A1956,'Medical Examinations'!$A:$J,6,FALSE)</f>
        <v>No</v>
      </c>
      <c r="G1956" s="26">
        <f>VLOOKUP($A1956,'Medical Examinations'!$A:$J,7,FALSE)</f>
        <v>1</v>
      </c>
      <c r="H1956" s="26" t="str">
        <f>VLOOKUP($A1956,'Medical Examinations'!$A:$J,8,FALSE)</f>
        <v>No</v>
      </c>
      <c r="I1956" s="26" t="str">
        <f>VLOOKUP($A1956,'Medical Examinations'!$A:$J,9,FALSE)</f>
        <v>Obesity</v>
      </c>
      <c r="J1956" s="26" t="str">
        <f>VLOOKUP($A1956,'Medical Examinations'!$A:$J,10,FALSE)</f>
        <v>Normal</v>
      </c>
      <c r="K1956">
        <f>VLOOKUP($A1956,'Hospitalisation Details'!$A:$K,6,FALSE)</f>
        <v>3578</v>
      </c>
      <c r="L1956" t="str">
        <f>VLOOKUP($A1956,'Hospitalisation Details'!$A:$K,7,FALSE)</f>
        <v>tier - 2</v>
      </c>
      <c r="M1956" t="str">
        <f>VLOOKUP($A1956,'Hospitalisation Details'!$A:$K,8,FALSE)</f>
        <v>tier - 3</v>
      </c>
      <c r="N1956" t="str">
        <f>VLOOKUP($A1956,'Hospitalisation Details'!$A:$K,9,FALSE)</f>
        <v>R1011</v>
      </c>
      <c r="O1956">
        <f>VLOOKUP($A1956,'Hospitalisation Details'!$A:$K,10,FALSE)</f>
        <v>34934</v>
      </c>
      <c r="P1956">
        <f>VLOOKUP($A1956,'Hospitalisation Details'!$A:$K,11,FALSE)</f>
        <v>27</v>
      </c>
      <c r="Q1956" t="str">
        <f>VLOOKUP($A1956,'Customer Names'!$A:$E,4,FALSE)</f>
        <v xml:space="preserve"> Leah C.</v>
      </c>
    </row>
    <row r="1957" spans="1:17" x14ac:dyDescent="0.25">
      <c r="A1957" s="23" t="s">
        <v>412</v>
      </c>
      <c r="B1957" s="48">
        <f>VLOOKUP($A1957,'Medical Examinations'!$A:$J,2,FALSE)</f>
        <v>16.809999999999999</v>
      </c>
      <c r="C1957" s="48">
        <f>VLOOKUP($A1957,'Medical Examinations'!$A:$J,3,FALSE)</f>
        <v>5.51</v>
      </c>
      <c r="D1957" s="23" t="str">
        <f>VLOOKUP($A1957,'Medical Examinations'!$A:$J,4,FALSE)</f>
        <v>yes</v>
      </c>
      <c r="E1957" s="23" t="str">
        <f>VLOOKUP($A1957,'Medical Examinations'!$A:$J,5,FALSE)</f>
        <v>No</v>
      </c>
      <c r="F1957" s="23" t="str">
        <f>VLOOKUP($A1957,'Medical Examinations'!$A:$J,6,FALSE)</f>
        <v>No</v>
      </c>
      <c r="G1957" s="23">
        <f>VLOOKUP($A1957,'Medical Examinations'!$A:$J,7,FALSE)</f>
        <v>1</v>
      </c>
      <c r="H1957" s="23" t="str">
        <f>VLOOKUP($A1957,'Medical Examinations'!$A:$J,8,FALSE)</f>
        <v>No</v>
      </c>
      <c r="I1957" s="23" t="str">
        <f>VLOOKUP($A1957,'Medical Examinations'!$A:$J,9,FALSE)</f>
        <v>Underweight</v>
      </c>
      <c r="J1957" s="23" t="str">
        <f>VLOOKUP($A1957,'Medical Examinations'!$A:$J,10,FALSE)</f>
        <v>Normal</v>
      </c>
      <c r="K1957">
        <f>VLOOKUP($A1957,'Hospitalisation Details'!$A:$K,6,FALSE)</f>
        <v>3569.96</v>
      </c>
      <c r="L1957" t="str">
        <f>VLOOKUP($A1957,'Hospitalisation Details'!$A:$K,7,FALSE)</f>
        <v>tier - 2</v>
      </c>
      <c r="M1957" t="str">
        <f>VLOOKUP($A1957,'Hospitalisation Details'!$A:$K,8,FALSE)</f>
        <v>tier - 1</v>
      </c>
      <c r="N1957" t="str">
        <f>VLOOKUP($A1957,'Hospitalisation Details'!$A:$K,9,FALSE)</f>
        <v>R1012</v>
      </c>
      <c r="O1957">
        <f>VLOOKUP($A1957,'Hospitalisation Details'!$A:$K,10,FALSE)</f>
        <v>32373</v>
      </c>
      <c r="P1957">
        <f>VLOOKUP($A1957,'Hospitalisation Details'!$A:$K,11,FALSE)</f>
        <v>34</v>
      </c>
      <c r="Q1957" t="str">
        <f>VLOOKUP($A1957,'Customer Names'!$A:$E,4,FALSE)</f>
        <v xml:space="preserve"> Lilia</v>
      </c>
    </row>
    <row r="1958" spans="1:17" x14ac:dyDescent="0.25">
      <c r="A1958" s="26" t="s">
        <v>411</v>
      </c>
      <c r="B1958" s="47">
        <f>VLOOKUP($A1958,'Medical Examinations'!$A:$J,2,FALSE)</f>
        <v>16.690000000000001</v>
      </c>
      <c r="C1958" s="47">
        <f>VLOOKUP($A1958,'Medical Examinations'!$A:$J,3,FALSE)</f>
        <v>8.4</v>
      </c>
      <c r="D1958" s="26" t="str">
        <f>VLOOKUP($A1958,'Medical Examinations'!$A:$J,4,FALSE)</f>
        <v>yes</v>
      </c>
      <c r="E1958" s="26" t="str">
        <f>VLOOKUP($A1958,'Medical Examinations'!$A:$J,5,FALSE)</f>
        <v>No</v>
      </c>
      <c r="F1958" s="26" t="str">
        <f>VLOOKUP($A1958,'Medical Examinations'!$A:$J,6,FALSE)</f>
        <v>No</v>
      </c>
      <c r="G1958" s="26">
        <f>VLOOKUP($A1958,'Medical Examinations'!$A:$J,7,FALSE)</f>
        <v>0</v>
      </c>
      <c r="H1958" s="26" t="str">
        <f>VLOOKUP($A1958,'Medical Examinations'!$A:$J,8,FALSE)</f>
        <v>No</v>
      </c>
      <c r="I1958" s="26" t="str">
        <f>VLOOKUP($A1958,'Medical Examinations'!$A:$J,9,FALSE)</f>
        <v>Underweight</v>
      </c>
      <c r="J1958" s="26" t="str">
        <f>VLOOKUP($A1958,'Medical Examinations'!$A:$J,10,FALSE)</f>
        <v>Diabetes</v>
      </c>
      <c r="K1958">
        <f>VLOOKUP($A1958,'Hospitalisation Details'!$A:$K,6,FALSE)</f>
        <v>3562.87</v>
      </c>
      <c r="L1958" t="str">
        <f>VLOOKUP($A1958,'Hospitalisation Details'!$A:$K,7,FALSE)</f>
        <v>tier - 2</v>
      </c>
      <c r="M1958" t="str">
        <f>VLOOKUP($A1958,'Hospitalisation Details'!$A:$K,8,FALSE)</f>
        <v>tier - 1</v>
      </c>
      <c r="N1958" t="str">
        <f>VLOOKUP($A1958,'Hospitalisation Details'!$A:$K,9,FALSE)</f>
        <v>R1013</v>
      </c>
      <c r="O1958">
        <f>VLOOKUP($A1958,'Hospitalisation Details'!$A:$K,10,FALSE)</f>
        <v>29869</v>
      </c>
      <c r="P1958">
        <f>VLOOKUP($A1958,'Hospitalisation Details'!$A:$K,11,FALSE)</f>
        <v>41</v>
      </c>
      <c r="Q1958" t="str">
        <f>VLOOKUP($A1958,'Customer Names'!$A:$E,4,FALSE)</f>
        <v xml:space="preserve"> Danny</v>
      </c>
    </row>
    <row r="1959" spans="1:17" x14ac:dyDescent="0.25">
      <c r="A1959" s="23" t="s">
        <v>410</v>
      </c>
      <c r="B1959" s="48">
        <f>VLOOKUP($A1959,'Medical Examinations'!$A:$J,2,FALSE)</f>
        <v>23.21</v>
      </c>
      <c r="C1959" s="48">
        <f>VLOOKUP($A1959,'Medical Examinations'!$A:$J,3,FALSE)</f>
        <v>5.14</v>
      </c>
      <c r="D1959" s="23" t="str">
        <f>VLOOKUP($A1959,'Medical Examinations'!$A:$J,4,FALSE)</f>
        <v>yes</v>
      </c>
      <c r="E1959" s="23" t="str">
        <f>VLOOKUP($A1959,'Medical Examinations'!$A:$J,5,FALSE)</f>
        <v>No</v>
      </c>
      <c r="F1959" s="23" t="str">
        <f>VLOOKUP($A1959,'Medical Examinations'!$A:$J,6,FALSE)</f>
        <v>No</v>
      </c>
      <c r="G1959" s="23">
        <f>VLOOKUP($A1959,'Medical Examinations'!$A:$J,7,FALSE)</f>
        <v>1</v>
      </c>
      <c r="H1959" s="23" t="str">
        <f>VLOOKUP($A1959,'Medical Examinations'!$A:$J,8,FALSE)</f>
        <v>No</v>
      </c>
      <c r="I1959" s="23" t="str">
        <f>VLOOKUP($A1959,'Medical Examinations'!$A:$J,9,FALSE)</f>
        <v>Normal Weight</v>
      </c>
      <c r="J1959" s="23" t="str">
        <f>VLOOKUP($A1959,'Medical Examinations'!$A:$J,10,FALSE)</f>
        <v>Normal</v>
      </c>
      <c r="K1959">
        <f>VLOOKUP($A1959,'Hospitalisation Details'!$A:$K,6,FALSE)</f>
        <v>3561.89</v>
      </c>
      <c r="L1959" t="str">
        <f>VLOOKUP($A1959,'Hospitalisation Details'!$A:$K,7,FALSE)</f>
        <v>tier - 2</v>
      </c>
      <c r="M1959" t="str">
        <f>VLOOKUP($A1959,'Hospitalisation Details'!$A:$K,8,FALSE)</f>
        <v>tier - 1</v>
      </c>
      <c r="N1959" t="str">
        <f>VLOOKUP($A1959,'Hospitalisation Details'!$A:$K,9,FALSE)</f>
        <v>R1013</v>
      </c>
      <c r="O1959">
        <f>VLOOKUP($A1959,'Hospitalisation Details'!$A:$K,10,FALSE)</f>
        <v>34866</v>
      </c>
      <c r="P1959">
        <f>VLOOKUP($A1959,'Hospitalisation Details'!$A:$K,11,FALSE)</f>
        <v>27</v>
      </c>
      <c r="Q1959" t="str">
        <f>VLOOKUP($A1959,'Customer Names'!$A:$E,4,FALSE)</f>
        <v xml:space="preserve"> Lauren</v>
      </c>
    </row>
    <row r="1960" spans="1:17" x14ac:dyDescent="0.25">
      <c r="A1960" s="26" t="s">
        <v>409</v>
      </c>
      <c r="B1960" s="47">
        <f>VLOOKUP($A1960,'Medical Examinations'!$A:$J,2,FALSE)</f>
        <v>25.175000000000001</v>
      </c>
      <c r="C1960" s="47">
        <f>VLOOKUP($A1960,'Medical Examinations'!$A:$J,3,FALSE)</f>
        <v>5.21</v>
      </c>
      <c r="D1960" s="26" t="str">
        <f>VLOOKUP($A1960,'Medical Examinations'!$A:$J,4,FALSE)</f>
        <v>yes</v>
      </c>
      <c r="E1960" s="26" t="str">
        <f>VLOOKUP($A1960,'Medical Examinations'!$A:$J,5,FALSE)</f>
        <v>No</v>
      </c>
      <c r="F1960" s="26" t="str">
        <f>VLOOKUP($A1960,'Medical Examinations'!$A:$J,6,FALSE)</f>
        <v>No</v>
      </c>
      <c r="G1960" s="26">
        <f>VLOOKUP($A1960,'Medical Examinations'!$A:$J,7,FALSE)</f>
        <v>1</v>
      </c>
      <c r="H1960" s="26" t="str">
        <f>VLOOKUP($A1960,'Medical Examinations'!$A:$J,8,FALSE)</f>
        <v>No</v>
      </c>
      <c r="I1960" s="26" t="str">
        <f>VLOOKUP($A1960,'Medical Examinations'!$A:$J,9,FALSE)</f>
        <v>Overweight</v>
      </c>
      <c r="J1960" s="26" t="str">
        <f>VLOOKUP($A1960,'Medical Examinations'!$A:$J,10,FALSE)</f>
        <v>Normal</v>
      </c>
      <c r="K1960">
        <f>VLOOKUP($A1960,'Hospitalisation Details'!$A:$K,6,FALSE)</f>
        <v>3558.62</v>
      </c>
      <c r="L1960" t="str">
        <f>VLOOKUP($A1960,'Hospitalisation Details'!$A:$K,7,FALSE)</f>
        <v>tier - 2</v>
      </c>
      <c r="M1960" t="str">
        <f>VLOOKUP($A1960,'Hospitalisation Details'!$A:$K,8,FALSE)</f>
        <v>tier - 3</v>
      </c>
      <c r="N1960" t="str">
        <f>VLOOKUP($A1960,'Hospitalisation Details'!$A:$K,9,FALSE)</f>
        <v>R1024</v>
      </c>
      <c r="O1960">
        <f>VLOOKUP($A1960,'Hospitalisation Details'!$A:$K,10,FALSE)</f>
        <v>34981</v>
      </c>
      <c r="P1960">
        <f>VLOOKUP($A1960,'Hospitalisation Details'!$A:$K,11,FALSE)</f>
        <v>27</v>
      </c>
      <c r="Q1960" t="str">
        <f>VLOOKUP($A1960,'Customer Names'!$A:$E,4,FALSE)</f>
        <v xml:space="preserve"> Courtney</v>
      </c>
    </row>
    <row r="1961" spans="1:17" x14ac:dyDescent="0.25">
      <c r="A1961" s="23" t="s">
        <v>408</v>
      </c>
      <c r="B1961" s="48">
        <f>VLOOKUP($A1961,'Medical Examinations'!$A:$J,2,FALSE)</f>
        <v>34.770000000000003</v>
      </c>
      <c r="C1961" s="48">
        <f>VLOOKUP($A1961,'Medical Examinations'!$A:$J,3,FALSE)</f>
        <v>6.23</v>
      </c>
      <c r="D1961" s="23" t="str">
        <f>VLOOKUP($A1961,'Medical Examinations'!$A:$J,4,FALSE)</f>
        <v>No</v>
      </c>
      <c r="E1961" s="23" t="str">
        <f>VLOOKUP($A1961,'Medical Examinations'!$A:$J,5,FALSE)</f>
        <v>No</v>
      </c>
      <c r="F1961" s="23" t="str">
        <f>VLOOKUP($A1961,'Medical Examinations'!$A:$J,6,FALSE)</f>
        <v>No</v>
      </c>
      <c r="G1961" s="23">
        <f>VLOOKUP($A1961,'Medical Examinations'!$A:$J,7,FALSE)</f>
        <v>0</v>
      </c>
      <c r="H1961" s="23" t="str">
        <f>VLOOKUP($A1961,'Medical Examinations'!$A:$J,8,FALSE)</f>
        <v>No</v>
      </c>
      <c r="I1961" s="23" t="str">
        <f>VLOOKUP($A1961,'Medical Examinations'!$A:$J,9,FALSE)</f>
        <v>Obesity</v>
      </c>
      <c r="J1961" s="23" t="str">
        <f>VLOOKUP($A1961,'Medical Examinations'!$A:$J,10,FALSE)</f>
        <v>Prediabetes</v>
      </c>
      <c r="K1961">
        <f>VLOOKUP($A1961,'Hospitalisation Details'!$A:$K,6,FALSE)</f>
        <v>3556.92</v>
      </c>
      <c r="L1961" t="str">
        <f>VLOOKUP($A1961,'Hospitalisation Details'!$A:$K,7,FALSE)</f>
        <v>tier - 2</v>
      </c>
      <c r="M1961" t="str">
        <f>VLOOKUP($A1961,'Hospitalisation Details'!$A:$K,8,FALSE)</f>
        <v>tier - 3</v>
      </c>
      <c r="N1961" t="str">
        <f>VLOOKUP($A1961,'Hospitalisation Details'!$A:$K,9,FALSE)</f>
        <v>R1012</v>
      </c>
      <c r="O1961">
        <f>VLOOKUP($A1961,'Hospitalisation Details'!$A:$K,10,FALSE)</f>
        <v>34601</v>
      </c>
      <c r="P1961">
        <f>VLOOKUP($A1961,'Hospitalisation Details'!$A:$K,11,FALSE)</f>
        <v>28</v>
      </c>
      <c r="Q1961" t="str">
        <f>VLOOKUP($A1961,'Customer Names'!$A:$E,4,FALSE)</f>
        <v xml:space="preserve"> Elizabeth</v>
      </c>
    </row>
    <row r="1962" spans="1:17" x14ac:dyDescent="0.25">
      <c r="A1962" s="26" t="s">
        <v>407</v>
      </c>
      <c r="B1962" s="47">
        <f>VLOOKUP($A1962,'Medical Examinations'!$A:$J,2,FALSE)</f>
        <v>27.7</v>
      </c>
      <c r="C1962" s="47">
        <f>VLOOKUP($A1962,'Medical Examinations'!$A:$J,3,FALSE)</f>
        <v>5.6</v>
      </c>
      <c r="D1962" s="26" t="str">
        <f>VLOOKUP($A1962,'Medical Examinations'!$A:$J,4,FALSE)</f>
        <v>No</v>
      </c>
      <c r="E1962" s="26" t="str">
        <f>VLOOKUP($A1962,'Medical Examinations'!$A:$J,5,FALSE)</f>
        <v>No</v>
      </c>
      <c r="F1962" s="26" t="str">
        <f>VLOOKUP($A1962,'Medical Examinations'!$A:$J,6,FALSE)</f>
        <v>No</v>
      </c>
      <c r="G1962" s="26">
        <f>VLOOKUP($A1962,'Medical Examinations'!$A:$J,7,FALSE)</f>
        <v>1</v>
      </c>
      <c r="H1962" s="26" t="str">
        <f>VLOOKUP($A1962,'Medical Examinations'!$A:$J,8,FALSE)</f>
        <v>No</v>
      </c>
      <c r="I1962" s="26" t="str">
        <f>VLOOKUP($A1962,'Medical Examinations'!$A:$J,9,FALSE)</f>
        <v>Overweight</v>
      </c>
      <c r="J1962" s="26" t="str">
        <f>VLOOKUP($A1962,'Medical Examinations'!$A:$J,10,FALSE)</f>
        <v>Normal</v>
      </c>
      <c r="K1962">
        <f>VLOOKUP($A1962,'Hospitalisation Details'!$A:$K,6,FALSE)</f>
        <v>3554.2</v>
      </c>
      <c r="L1962" t="str">
        <f>VLOOKUP($A1962,'Hospitalisation Details'!$A:$K,7,FALSE)</f>
        <v>tier - 2</v>
      </c>
      <c r="M1962" t="str">
        <f>VLOOKUP($A1962,'Hospitalisation Details'!$A:$K,8,FALSE)</f>
        <v>tier - 3</v>
      </c>
      <c r="N1962" t="str">
        <f>VLOOKUP($A1962,'Hospitalisation Details'!$A:$K,9,FALSE)</f>
        <v>R1011</v>
      </c>
      <c r="O1962">
        <f>VLOOKUP($A1962,'Hospitalisation Details'!$A:$K,10,FALSE)</f>
        <v>33960</v>
      </c>
      <c r="P1962">
        <f>VLOOKUP($A1962,'Hospitalisation Details'!$A:$K,11,FALSE)</f>
        <v>30</v>
      </c>
      <c r="Q1962" t="str">
        <f>VLOOKUP($A1962,'Customer Names'!$A:$E,4,FALSE)</f>
        <v xml:space="preserve"> Satomi</v>
      </c>
    </row>
    <row r="1963" spans="1:17" x14ac:dyDescent="0.25">
      <c r="A1963" s="23" t="s">
        <v>406</v>
      </c>
      <c r="B1963" s="48">
        <f>VLOOKUP($A1963,'Medical Examinations'!$A:$J,2,FALSE)</f>
        <v>19.12</v>
      </c>
      <c r="C1963" s="48">
        <f>VLOOKUP($A1963,'Medical Examinations'!$A:$J,3,FALSE)</f>
        <v>4.72</v>
      </c>
      <c r="D1963" s="23" t="str">
        <f>VLOOKUP($A1963,'Medical Examinations'!$A:$J,4,FALSE)</f>
        <v>yes</v>
      </c>
      <c r="E1963" s="23" t="str">
        <f>VLOOKUP($A1963,'Medical Examinations'!$A:$J,5,FALSE)</f>
        <v>No</v>
      </c>
      <c r="F1963" s="23" t="str">
        <f>VLOOKUP($A1963,'Medical Examinations'!$A:$J,6,FALSE)</f>
        <v>No</v>
      </c>
      <c r="G1963" s="23">
        <f>VLOOKUP($A1963,'Medical Examinations'!$A:$J,7,FALSE)</f>
        <v>1</v>
      </c>
      <c r="H1963" s="23" t="str">
        <f>VLOOKUP($A1963,'Medical Examinations'!$A:$J,8,FALSE)</f>
        <v>No</v>
      </c>
      <c r="I1963" s="23" t="str">
        <f>VLOOKUP($A1963,'Medical Examinations'!$A:$J,9,FALSE)</f>
        <v>Normal Weight</v>
      </c>
      <c r="J1963" s="23" t="str">
        <f>VLOOKUP($A1963,'Medical Examinations'!$A:$J,10,FALSE)</f>
        <v>Normal</v>
      </c>
      <c r="K1963">
        <f>VLOOKUP($A1963,'Hospitalisation Details'!$A:$K,6,FALSE)</f>
        <v>3540.12</v>
      </c>
      <c r="L1963" t="str">
        <f>VLOOKUP($A1963,'Hospitalisation Details'!$A:$K,7,FALSE)</f>
        <v>tier - 2</v>
      </c>
      <c r="M1963" t="str">
        <f>VLOOKUP($A1963,'Hospitalisation Details'!$A:$K,8,FALSE)</f>
        <v>tier - 1</v>
      </c>
      <c r="N1963" t="str">
        <f>VLOOKUP($A1963,'Hospitalisation Details'!$A:$K,9,FALSE)</f>
        <v>R1013</v>
      </c>
      <c r="O1963">
        <f>VLOOKUP($A1963,'Hospitalisation Details'!$A:$K,10,FALSE)</f>
        <v>32431</v>
      </c>
      <c r="P1963">
        <f>VLOOKUP($A1963,'Hospitalisation Details'!$A:$K,11,FALSE)</f>
        <v>34</v>
      </c>
      <c r="Q1963" t="str">
        <f>VLOOKUP($A1963,'Customer Names'!$A:$E,4,FALSE)</f>
        <v xml:space="preserve"> Matthew D</v>
      </c>
    </row>
    <row r="1964" spans="1:17" x14ac:dyDescent="0.25">
      <c r="A1964" s="26" t="s">
        <v>405</v>
      </c>
      <c r="B1964" s="47">
        <f>VLOOKUP($A1964,'Medical Examinations'!$A:$J,2,FALSE)</f>
        <v>32.67</v>
      </c>
      <c r="C1964" s="47">
        <f>VLOOKUP($A1964,'Medical Examinations'!$A:$J,3,FALSE)</f>
        <v>4.67</v>
      </c>
      <c r="D1964" s="26" t="str">
        <f>VLOOKUP($A1964,'Medical Examinations'!$A:$J,4,FALSE)</f>
        <v>No</v>
      </c>
      <c r="E1964" s="26" t="str">
        <f>VLOOKUP($A1964,'Medical Examinations'!$A:$J,5,FALSE)</f>
        <v>No</v>
      </c>
      <c r="F1964" s="26" t="str">
        <f>VLOOKUP($A1964,'Medical Examinations'!$A:$J,6,FALSE)</f>
        <v>Yes</v>
      </c>
      <c r="G1964" s="26">
        <f>VLOOKUP($A1964,'Medical Examinations'!$A:$J,7,FALSE)</f>
        <v>1</v>
      </c>
      <c r="H1964" s="26" t="str">
        <f>VLOOKUP($A1964,'Medical Examinations'!$A:$J,8,FALSE)</f>
        <v>No</v>
      </c>
      <c r="I1964" s="26" t="str">
        <f>VLOOKUP($A1964,'Medical Examinations'!$A:$J,9,FALSE)</f>
        <v>Obesity</v>
      </c>
      <c r="J1964" s="26" t="str">
        <f>VLOOKUP($A1964,'Medical Examinations'!$A:$J,10,FALSE)</f>
        <v>Normal</v>
      </c>
      <c r="K1964">
        <f>VLOOKUP($A1964,'Hospitalisation Details'!$A:$K,6,FALSE)</f>
        <v>3538.9</v>
      </c>
      <c r="L1964" t="str">
        <f>VLOOKUP($A1964,'Hospitalisation Details'!$A:$K,7,FALSE)</f>
        <v>tier - 2</v>
      </c>
      <c r="M1964" t="str">
        <f>VLOOKUP($A1964,'Hospitalisation Details'!$A:$K,8,FALSE)</f>
        <v>tier - 2</v>
      </c>
      <c r="N1964" t="str">
        <f>VLOOKUP($A1964,'Hospitalisation Details'!$A:$K,9,FALSE)</f>
        <v>R1012</v>
      </c>
      <c r="O1964">
        <f>VLOOKUP($A1964,'Hospitalisation Details'!$A:$K,10,FALSE)</f>
        <v>37857</v>
      </c>
      <c r="P1964">
        <f>VLOOKUP($A1964,'Hospitalisation Details'!$A:$K,11,FALSE)</f>
        <v>19</v>
      </c>
      <c r="Q1964" t="str">
        <f>VLOOKUP($A1964,'Customer Names'!$A:$E,4,FALSE)</f>
        <v xml:space="preserve"> Peter T II</v>
      </c>
    </row>
    <row r="1965" spans="1:17" x14ac:dyDescent="0.25">
      <c r="A1965" s="23" t="s">
        <v>404</v>
      </c>
      <c r="B1965" s="48">
        <f>VLOOKUP($A1965,'Medical Examinations'!$A:$J,2,FALSE)</f>
        <v>28.5</v>
      </c>
      <c r="C1965" s="48">
        <f>VLOOKUP($A1965,'Medical Examinations'!$A:$J,3,FALSE)</f>
        <v>6.11</v>
      </c>
      <c r="D1965" s="23" t="str">
        <f>VLOOKUP($A1965,'Medical Examinations'!$A:$J,4,FALSE)</f>
        <v>No</v>
      </c>
      <c r="E1965" s="23" t="str">
        <f>VLOOKUP($A1965,'Medical Examinations'!$A:$J,5,FALSE)</f>
        <v>No</v>
      </c>
      <c r="F1965" s="23" t="str">
        <f>VLOOKUP($A1965,'Medical Examinations'!$A:$J,6,FALSE)</f>
        <v>No</v>
      </c>
      <c r="G1965" s="23">
        <f>VLOOKUP($A1965,'Medical Examinations'!$A:$J,7,FALSE)</f>
        <v>1</v>
      </c>
      <c r="H1965" s="23" t="str">
        <f>VLOOKUP($A1965,'Medical Examinations'!$A:$J,8,FALSE)</f>
        <v>No</v>
      </c>
      <c r="I1965" s="23" t="str">
        <f>VLOOKUP($A1965,'Medical Examinations'!$A:$J,9,FALSE)</f>
        <v>Overweight</v>
      </c>
      <c r="J1965" s="23" t="str">
        <f>VLOOKUP($A1965,'Medical Examinations'!$A:$J,10,FALSE)</f>
        <v>Prediabetes</v>
      </c>
      <c r="K1965">
        <f>VLOOKUP($A1965,'Hospitalisation Details'!$A:$K,6,FALSE)</f>
        <v>3537.7</v>
      </c>
      <c r="L1965" t="str">
        <f>VLOOKUP($A1965,'Hospitalisation Details'!$A:$K,7,FALSE)</f>
        <v>tier - 3</v>
      </c>
      <c r="M1965" t="str">
        <f>VLOOKUP($A1965,'Hospitalisation Details'!$A:$K,8,FALSE)</f>
        <v>tier - 3</v>
      </c>
      <c r="N1965" t="str">
        <f>VLOOKUP($A1965,'Hospitalisation Details'!$A:$K,9,FALSE)</f>
        <v>R1012</v>
      </c>
      <c r="O1965">
        <f>VLOOKUP($A1965,'Hospitalisation Details'!$A:$K,10,FALSE)</f>
        <v>36054</v>
      </c>
      <c r="P1965">
        <f>VLOOKUP($A1965,'Hospitalisation Details'!$A:$K,11,FALSE)</f>
        <v>24</v>
      </c>
      <c r="Q1965" t="str">
        <f>VLOOKUP($A1965,'Customer Names'!$A:$E,4,FALSE)</f>
        <v xml:space="preserve"> Manuel</v>
      </c>
    </row>
    <row r="1966" spans="1:17" x14ac:dyDescent="0.25">
      <c r="A1966" s="26" t="s">
        <v>403</v>
      </c>
      <c r="B1966" s="47">
        <f>VLOOKUP($A1966,'Medical Examinations'!$A:$J,2,FALSE)</f>
        <v>39.270000000000003</v>
      </c>
      <c r="C1966" s="47">
        <f>VLOOKUP($A1966,'Medical Examinations'!$A:$J,3,FALSE)</f>
        <v>6.25</v>
      </c>
      <c r="D1966" s="26" t="str">
        <f>VLOOKUP($A1966,'Medical Examinations'!$A:$J,4,FALSE)</f>
        <v>No</v>
      </c>
      <c r="E1966" s="26" t="str">
        <f>VLOOKUP($A1966,'Medical Examinations'!$A:$J,5,FALSE)</f>
        <v>No</v>
      </c>
      <c r="F1966" s="26" t="str">
        <f>VLOOKUP($A1966,'Medical Examinations'!$A:$J,6,FALSE)</f>
        <v>No</v>
      </c>
      <c r="G1966" s="26">
        <f>VLOOKUP($A1966,'Medical Examinations'!$A:$J,7,FALSE)</f>
        <v>0</v>
      </c>
      <c r="H1966" s="26" t="str">
        <f>VLOOKUP($A1966,'Medical Examinations'!$A:$J,8,FALSE)</f>
        <v>No</v>
      </c>
      <c r="I1966" s="26" t="str">
        <f>VLOOKUP($A1966,'Medical Examinations'!$A:$J,9,FALSE)</f>
        <v>Obesity</v>
      </c>
      <c r="J1966" s="26" t="str">
        <f>VLOOKUP($A1966,'Medical Examinations'!$A:$J,10,FALSE)</f>
        <v>Prediabetes</v>
      </c>
      <c r="K1966">
        <f>VLOOKUP($A1966,'Hospitalisation Details'!$A:$K,6,FALSE)</f>
        <v>3500.61</v>
      </c>
      <c r="L1966" t="str">
        <f>VLOOKUP($A1966,'Hospitalisation Details'!$A:$K,7,FALSE)</f>
        <v>tier - 2</v>
      </c>
      <c r="M1966" t="str">
        <f>VLOOKUP($A1966,'Hospitalisation Details'!$A:$K,8,FALSE)</f>
        <v>tier - 2</v>
      </c>
      <c r="N1966" t="str">
        <f>VLOOKUP($A1966,'Hospitalisation Details'!$A:$K,9,FALSE)</f>
        <v>R1013</v>
      </c>
      <c r="O1966">
        <f>VLOOKUP($A1966,'Hospitalisation Details'!$A:$K,10,FALSE)</f>
        <v>36425</v>
      </c>
      <c r="P1966">
        <f>VLOOKUP($A1966,'Hospitalisation Details'!$A:$K,11,FALSE)</f>
        <v>23</v>
      </c>
      <c r="Q1966" t="str">
        <f>VLOOKUP($A1966,'Customer Names'!$A:$E,4,FALSE)</f>
        <v xml:space="preserve"> Kindsey P.</v>
      </c>
    </row>
    <row r="1967" spans="1:17" x14ac:dyDescent="0.25">
      <c r="A1967" s="23" t="s">
        <v>402</v>
      </c>
      <c r="B1967" s="48">
        <f>VLOOKUP($A1967,'Medical Examinations'!$A:$J,2,FALSE)</f>
        <v>32.49</v>
      </c>
      <c r="C1967" s="48">
        <f>VLOOKUP($A1967,'Medical Examinations'!$A:$J,3,FALSE)</f>
        <v>4</v>
      </c>
      <c r="D1967" s="23" t="str">
        <f>VLOOKUP($A1967,'Medical Examinations'!$A:$J,4,FALSE)</f>
        <v>yes</v>
      </c>
      <c r="E1967" s="23" t="str">
        <f>VLOOKUP($A1967,'Medical Examinations'!$A:$J,5,FALSE)</f>
        <v>No</v>
      </c>
      <c r="F1967" s="23" t="str">
        <f>VLOOKUP($A1967,'Medical Examinations'!$A:$J,6,FALSE)</f>
        <v>No</v>
      </c>
      <c r="G1967" s="23">
        <f>VLOOKUP($A1967,'Medical Examinations'!$A:$J,7,FALSE)</f>
        <v>0</v>
      </c>
      <c r="H1967" s="23" t="str">
        <f>VLOOKUP($A1967,'Medical Examinations'!$A:$J,8,FALSE)</f>
        <v>No</v>
      </c>
      <c r="I1967" s="23" t="str">
        <f>VLOOKUP($A1967,'Medical Examinations'!$A:$J,9,FALSE)</f>
        <v>Obesity</v>
      </c>
      <c r="J1967" s="23" t="str">
        <f>VLOOKUP($A1967,'Medical Examinations'!$A:$J,10,FALSE)</f>
        <v>Normal</v>
      </c>
      <c r="K1967">
        <f>VLOOKUP($A1967,'Hospitalisation Details'!$A:$K,6,FALSE)</f>
        <v>3490.55</v>
      </c>
      <c r="L1967" t="str">
        <f>VLOOKUP($A1967,'Hospitalisation Details'!$A:$K,7,FALSE)</f>
        <v>tier - 1</v>
      </c>
      <c r="M1967" t="str">
        <f>VLOOKUP($A1967,'Hospitalisation Details'!$A:$K,8,FALSE)</f>
        <v>tier - 2</v>
      </c>
      <c r="N1967" t="str">
        <f>VLOOKUP($A1967,'Hospitalisation Details'!$A:$K,9,FALSE)</f>
        <v>R1015</v>
      </c>
      <c r="O1967">
        <f>VLOOKUP($A1967,'Hospitalisation Details'!$A:$K,10,FALSE)</f>
        <v>35326</v>
      </c>
      <c r="P1967">
        <f>VLOOKUP($A1967,'Hospitalisation Details'!$A:$K,11,FALSE)</f>
        <v>26</v>
      </c>
      <c r="Q1967" t="str">
        <f>VLOOKUP($A1967,'Customer Names'!$A:$E,4,FALSE)</f>
        <v xml:space="preserve"> Thomas G.</v>
      </c>
    </row>
    <row r="1968" spans="1:17" x14ac:dyDescent="0.25">
      <c r="A1968" s="26" t="s">
        <v>401</v>
      </c>
      <c r="B1968" s="47">
        <f>VLOOKUP($A1968,'Medical Examinations'!$A:$J,2,FALSE)</f>
        <v>23.7</v>
      </c>
      <c r="C1968" s="47">
        <f>VLOOKUP($A1968,'Medical Examinations'!$A:$J,3,FALSE)</f>
        <v>5.55</v>
      </c>
      <c r="D1968" s="26" t="str">
        <f>VLOOKUP($A1968,'Medical Examinations'!$A:$J,4,FALSE)</f>
        <v>yes</v>
      </c>
      <c r="E1968" s="26" t="str">
        <f>VLOOKUP($A1968,'Medical Examinations'!$A:$J,5,FALSE)</f>
        <v>No</v>
      </c>
      <c r="F1968" s="26" t="str">
        <f>VLOOKUP($A1968,'Medical Examinations'!$A:$J,6,FALSE)</f>
        <v>No</v>
      </c>
      <c r="G1968" s="26">
        <f>VLOOKUP($A1968,'Medical Examinations'!$A:$J,7,FALSE)</f>
        <v>0</v>
      </c>
      <c r="H1968" s="26" t="str">
        <f>VLOOKUP($A1968,'Medical Examinations'!$A:$J,8,FALSE)</f>
        <v>No</v>
      </c>
      <c r="I1968" s="26" t="str">
        <f>VLOOKUP($A1968,'Medical Examinations'!$A:$J,9,FALSE)</f>
        <v>Normal Weight</v>
      </c>
      <c r="J1968" s="26" t="str">
        <f>VLOOKUP($A1968,'Medical Examinations'!$A:$J,10,FALSE)</f>
        <v>Normal</v>
      </c>
      <c r="K1968">
        <f>VLOOKUP($A1968,'Hospitalisation Details'!$A:$K,6,FALSE)</f>
        <v>3484.33</v>
      </c>
      <c r="L1968" t="str">
        <f>VLOOKUP($A1968,'Hospitalisation Details'!$A:$K,7,FALSE)</f>
        <v>tier - 3</v>
      </c>
      <c r="M1968" t="str">
        <f>VLOOKUP($A1968,'Hospitalisation Details'!$A:$K,8,FALSE)</f>
        <v>tier - 3</v>
      </c>
      <c r="N1968" t="str">
        <f>VLOOKUP($A1968,'Hospitalisation Details'!$A:$K,9,FALSE)</f>
        <v>R1011</v>
      </c>
      <c r="O1968">
        <f>VLOOKUP($A1968,'Hospitalisation Details'!$A:$K,10,FALSE)</f>
        <v>35327</v>
      </c>
      <c r="P1968">
        <f>VLOOKUP($A1968,'Hospitalisation Details'!$A:$K,11,FALSE)</f>
        <v>26</v>
      </c>
      <c r="Q1968" t="str">
        <f>VLOOKUP($A1968,'Customer Names'!$A:$E,4,FALSE)</f>
        <v xml:space="preserve"> Kyle S</v>
      </c>
    </row>
    <row r="1969" spans="1:17" x14ac:dyDescent="0.25">
      <c r="A1969" s="23" t="s">
        <v>400</v>
      </c>
      <c r="B1969" s="48">
        <f>VLOOKUP($A1969,'Medical Examinations'!$A:$J,2,FALSE)</f>
        <v>30.4</v>
      </c>
      <c r="C1969" s="48">
        <f>VLOOKUP($A1969,'Medical Examinations'!$A:$J,3,FALSE)</f>
        <v>5.95</v>
      </c>
      <c r="D1969" s="23" t="str">
        <f>VLOOKUP($A1969,'Medical Examinations'!$A:$J,4,FALSE)</f>
        <v>No</v>
      </c>
      <c r="E1969" s="23" t="str">
        <f>VLOOKUP($A1969,'Medical Examinations'!$A:$J,5,FALSE)</f>
        <v>yes</v>
      </c>
      <c r="F1969" s="23" t="str">
        <f>VLOOKUP($A1969,'Medical Examinations'!$A:$J,6,FALSE)</f>
        <v>No</v>
      </c>
      <c r="G1969" s="23">
        <f>VLOOKUP($A1969,'Medical Examinations'!$A:$J,7,FALSE)</f>
        <v>1</v>
      </c>
      <c r="H1969" s="23" t="str">
        <f>VLOOKUP($A1969,'Medical Examinations'!$A:$J,8,FALSE)</f>
        <v>No</v>
      </c>
      <c r="I1969" s="23" t="str">
        <f>VLOOKUP($A1969,'Medical Examinations'!$A:$J,9,FALSE)</f>
        <v>Obesity</v>
      </c>
      <c r="J1969" s="23" t="str">
        <f>VLOOKUP($A1969,'Medical Examinations'!$A:$J,10,FALSE)</f>
        <v>Prediabetes</v>
      </c>
      <c r="K1969">
        <f>VLOOKUP($A1969,'Hospitalisation Details'!$A:$K,6,FALSE)</f>
        <v>3481.87</v>
      </c>
      <c r="L1969" t="str">
        <f>VLOOKUP($A1969,'Hospitalisation Details'!$A:$K,7,FALSE)</f>
        <v>tier - 2</v>
      </c>
      <c r="M1969" t="str">
        <f>VLOOKUP($A1969,'Hospitalisation Details'!$A:$K,8,FALSE)</f>
        <v>tier - 3</v>
      </c>
      <c r="N1969" t="str">
        <f>VLOOKUP($A1969,'Hospitalisation Details'!$A:$K,9,FALSE)</f>
        <v>R1016</v>
      </c>
      <c r="O1969">
        <f>VLOOKUP($A1969,'Hospitalisation Details'!$A:$K,10,FALSE)</f>
        <v>38164</v>
      </c>
      <c r="P1969">
        <f>VLOOKUP($A1969,'Hospitalisation Details'!$A:$K,11,FALSE)</f>
        <v>18</v>
      </c>
      <c r="Q1969" t="str">
        <f>VLOOKUP($A1969,'Customer Names'!$A:$E,4,FALSE)</f>
        <v xml:space="preserve"> Alexander J.</v>
      </c>
    </row>
    <row r="1970" spans="1:17" x14ac:dyDescent="0.25">
      <c r="A1970" s="26" t="s">
        <v>399</v>
      </c>
      <c r="B1970" s="47">
        <f>VLOOKUP($A1970,'Medical Examinations'!$A:$J,2,FALSE)</f>
        <v>38.94</v>
      </c>
      <c r="C1970" s="47">
        <f>VLOOKUP($A1970,'Medical Examinations'!$A:$J,3,FALSE)</f>
        <v>4.3600000000000003</v>
      </c>
      <c r="D1970" s="26" t="str">
        <f>VLOOKUP($A1970,'Medical Examinations'!$A:$J,4,FALSE)</f>
        <v>No</v>
      </c>
      <c r="E1970" s="26" t="str">
        <f>VLOOKUP($A1970,'Medical Examinations'!$A:$J,5,FALSE)</f>
        <v>No</v>
      </c>
      <c r="F1970" s="26" t="str">
        <f>VLOOKUP($A1970,'Medical Examinations'!$A:$J,6,FALSE)</f>
        <v>Yes</v>
      </c>
      <c r="G1970" s="26">
        <f>VLOOKUP($A1970,'Medical Examinations'!$A:$J,7,FALSE)</f>
        <v>1</v>
      </c>
      <c r="H1970" s="26" t="str">
        <f>VLOOKUP($A1970,'Medical Examinations'!$A:$J,8,FALSE)</f>
        <v>No</v>
      </c>
      <c r="I1970" s="26" t="str">
        <f>VLOOKUP($A1970,'Medical Examinations'!$A:$J,9,FALSE)</f>
        <v>Obesity</v>
      </c>
      <c r="J1970" s="26" t="str">
        <f>VLOOKUP($A1970,'Medical Examinations'!$A:$J,10,FALSE)</f>
        <v>Normal</v>
      </c>
      <c r="K1970">
        <f>VLOOKUP($A1970,'Hospitalisation Details'!$A:$K,6,FALSE)</f>
        <v>3471.41</v>
      </c>
      <c r="L1970" t="str">
        <f>VLOOKUP($A1970,'Hospitalisation Details'!$A:$K,7,FALSE)</f>
        <v>tier - 2</v>
      </c>
      <c r="M1970" t="str">
        <f>VLOOKUP($A1970,'Hospitalisation Details'!$A:$K,8,FALSE)</f>
        <v>tier - 2</v>
      </c>
      <c r="N1970" t="str">
        <f>VLOOKUP($A1970,'Hospitalisation Details'!$A:$K,9,FALSE)</f>
        <v>R1013</v>
      </c>
      <c r="O1970">
        <f>VLOOKUP($A1970,'Hospitalisation Details'!$A:$K,10,FALSE)</f>
        <v>34254</v>
      </c>
      <c r="P1970">
        <f>VLOOKUP($A1970,'Hospitalisation Details'!$A:$K,11,FALSE)</f>
        <v>29</v>
      </c>
      <c r="Q1970" t="str">
        <f>VLOOKUP($A1970,'Customer Names'!$A:$E,4,FALSE)</f>
        <v xml:space="preserve"> Dustin L</v>
      </c>
    </row>
    <row r="1971" spans="1:17" x14ac:dyDescent="0.25">
      <c r="A1971" s="23" t="s">
        <v>398</v>
      </c>
      <c r="B1971" s="48">
        <f>VLOOKUP($A1971,'Medical Examinations'!$A:$J,2,FALSE)</f>
        <v>31.02</v>
      </c>
      <c r="C1971" s="48">
        <f>VLOOKUP($A1971,'Medical Examinations'!$A:$J,3,FALSE)</f>
        <v>4.84</v>
      </c>
      <c r="D1971" s="23" t="str">
        <f>VLOOKUP($A1971,'Medical Examinations'!$A:$J,4,FALSE)</f>
        <v>No</v>
      </c>
      <c r="E1971" s="23" t="str">
        <f>VLOOKUP($A1971,'Medical Examinations'!$A:$J,5,FALSE)</f>
        <v>No</v>
      </c>
      <c r="F1971" s="23" t="str">
        <f>VLOOKUP($A1971,'Medical Examinations'!$A:$J,6,FALSE)</f>
        <v>Yes</v>
      </c>
      <c r="G1971" s="23">
        <f>VLOOKUP($A1971,'Medical Examinations'!$A:$J,7,FALSE)</f>
        <v>1</v>
      </c>
      <c r="H1971" s="23" t="str">
        <f>VLOOKUP($A1971,'Medical Examinations'!$A:$J,8,FALSE)</f>
        <v>No</v>
      </c>
      <c r="I1971" s="23" t="str">
        <f>VLOOKUP($A1971,'Medical Examinations'!$A:$J,9,FALSE)</f>
        <v>Obesity</v>
      </c>
      <c r="J1971" s="23" t="str">
        <f>VLOOKUP($A1971,'Medical Examinations'!$A:$J,10,FALSE)</f>
        <v>Normal</v>
      </c>
      <c r="K1971">
        <f>VLOOKUP($A1971,'Hospitalisation Details'!$A:$K,6,FALSE)</f>
        <v>3463.51</v>
      </c>
      <c r="L1971" t="str">
        <f>VLOOKUP($A1971,'Hospitalisation Details'!$A:$K,7,FALSE)</f>
        <v>tier - 2</v>
      </c>
      <c r="M1971" t="str">
        <f>VLOOKUP($A1971,'Hospitalisation Details'!$A:$K,8,FALSE)</f>
        <v>tier - 1</v>
      </c>
      <c r="N1971" t="str">
        <f>VLOOKUP($A1971,'Hospitalisation Details'!$A:$K,9,FALSE)</f>
        <v>R1025</v>
      </c>
      <c r="O1971">
        <f>VLOOKUP($A1971,'Hospitalisation Details'!$A:$K,10,FALSE)</f>
        <v>37831</v>
      </c>
      <c r="P1971">
        <f>VLOOKUP($A1971,'Hospitalisation Details'!$A:$K,11,FALSE)</f>
        <v>19</v>
      </c>
      <c r="Q1971" t="str">
        <f>VLOOKUP($A1971,'Customer Names'!$A:$E,4,FALSE)</f>
        <v xml:space="preserve"> Chloe</v>
      </c>
    </row>
    <row r="1972" spans="1:17" x14ac:dyDescent="0.25">
      <c r="A1972" s="26" t="s">
        <v>397</v>
      </c>
      <c r="B1972" s="47">
        <f>VLOOKUP($A1972,'Medical Examinations'!$A:$J,2,FALSE)</f>
        <v>17.5</v>
      </c>
      <c r="C1972" s="47">
        <f>VLOOKUP($A1972,'Medical Examinations'!$A:$J,3,FALSE)</f>
        <v>4.5599999999999996</v>
      </c>
      <c r="D1972" s="26" t="str">
        <f>VLOOKUP($A1972,'Medical Examinations'!$A:$J,4,FALSE)</f>
        <v>No</v>
      </c>
      <c r="E1972" s="26" t="str">
        <f>VLOOKUP($A1972,'Medical Examinations'!$A:$J,5,FALSE)</f>
        <v>No</v>
      </c>
      <c r="F1972" s="26" t="str">
        <f>VLOOKUP($A1972,'Medical Examinations'!$A:$J,6,FALSE)</f>
        <v>No</v>
      </c>
      <c r="G1972" s="26">
        <f>VLOOKUP($A1972,'Medical Examinations'!$A:$J,7,FALSE)</f>
        <v>1</v>
      </c>
      <c r="H1972" s="26" t="str">
        <f>VLOOKUP($A1972,'Medical Examinations'!$A:$J,8,FALSE)</f>
        <v>No</v>
      </c>
      <c r="I1972" s="26" t="str">
        <f>VLOOKUP($A1972,'Medical Examinations'!$A:$J,9,FALSE)</f>
        <v>Underweight</v>
      </c>
      <c r="J1972" s="26" t="str">
        <f>VLOOKUP($A1972,'Medical Examinations'!$A:$J,10,FALSE)</f>
        <v>Normal</v>
      </c>
      <c r="K1972">
        <f>VLOOKUP($A1972,'Hospitalisation Details'!$A:$K,6,FALSE)</f>
        <v>3453.77</v>
      </c>
      <c r="L1972" t="str">
        <f>VLOOKUP($A1972,'Hospitalisation Details'!$A:$K,7,FALSE)</f>
        <v>tier - 2</v>
      </c>
      <c r="M1972" t="str">
        <f>VLOOKUP($A1972,'Hospitalisation Details'!$A:$K,8,FALSE)</f>
        <v>tier - 1</v>
      </c>
      <c r="N1972" t="str">
        <f>VLOOKUP($A1972,'Hospitalisation Details'!$A:$K,9,FALSE)</f>
        <v>R1011</v>
      </c>
      <c r="O1972">
        <f>VLOOKUP($A1972,'Hospitalisation Details'!$A:$K,10,FALSE)</f>
        <v>32034</v>
      </c>
      <c r="P1972">
        <f>VLOOKUP($A1972,'Hospitalisation Details'!$A:$K,11,FALSE)</f>
        <v>35</v>
      </c>
      <c r="Q1972" t="str">
        <f>VLOOKUP($A1972,'Customer Names'!$A:$E,4,FALSE)</f>
        <v xml:space="preserve"> Cailtlin</v>
      </c>
    </row>
    <row r="1973" spans="1:17" x14ac:dyDescent="0.25">
      <c r="A1973" s="23" t="s">
        <v>396</v>
      </c>
      <c r="B1973" s="48">
        <f>VLOOKUP($A1973,'Medical Examinations'!$A:$J,2,FALSE)</f>
        <v>34.799999999999997</v>
      </c>
      <c r="C1973" s="48">
        <f>VLOOKUP($A1973,'Medical Examinations'!$A:$J,3,FALSE)</f>
        <v>4.42</v>
      </c>
      <c r="D1973" s="23" t="str">
        <f>VLOOKUP($A1973,'Medical Examinations'!$A:$J,4,FALSE)</f>
        <v>yes</v>
      </c>
      <c r="E1973" s="23" t="str">
        <f>VLOOKUP($A1973,'Medical Examinations'!$A:$J,5,FALSE)</f>
        <v>yes</v>
      </c>
      <c r="F1973" s="23" t="str">
        <f>VLOOKUP($A1973,'Medical Examinations'!$A:$J,6,FALSE)</f>
        <v>No</v>
      </c>
      <c r="G1973" s="23">
        <f>VLOOKUP($A1973,'Medical Examinations'!$A:$J,7,FALSE)</f>
        <v>2</v>
      </c>
      <c r="H1973" s="23" t="str">
        <f>VLOOKUP($A1973,'Medical Examinations'!$A:$J,8,FALSE)</f>
        <v>No</v>
      </c>
      <c r="I1973" s="23" t="str">
        <f>VLOOKUP($A1973,'Medical Examinations'!$A:$J,9,FALSE)</f>
        <v>Obesity</v>
      </c>
      <c r="J1973" s="23" t="str">
        <f>VLOOKUP($A1973,'Medical Examinations'!$A:$J,10,FALSE)</f>
        <v>Normal</v>
      </c>
      <c r="K1973">
        <f>VLOOKUP($A1973,'Hospitalisation Details'!$A:$K,6,FALSE)</f>
        <v>3443.06</v>
      </c>
      <c r="L1973" t="str">
        <f>VLOOKUP($A1973,'Hospitalisation Details'!$A:$K,7,FALSE)</f>
        <v>tier - 2</v>
      </c>
      <c r="M1973" t="str">
        <f>VLOOKUP($A1973,'Hospitalisation Details'!$A:$K,8,FALSE)</f>
        <v>tier - 1</v>
      </c>
      <c r="N1973" t="str">
        <f>VLOOKUP($A1973,'Hospitalisation Details'!$A:$K,9,FALSE)</f>
        <v>R1011</v>
      </c>
      <c r="O1973">
        <f>VLOOKUP($A1973,'Hospitalisation Details'!$A:$K,10,FALSE)</f>
        <v>36697</v>
      </c>
      <c r="P1973">
        <f>VLOOKUP($A1973,'Hospitalisation Details'!$A:$K,11,FALSE)</f>
        <v>22</v>
      </c>
      <c r="Q1973" t="str">
        <f>VLOOKUP($A1973,'Customer Names'!$A:$E,4,FALSE)</f>
        <v xml:space="preserve"> Joshua</v>
      </c>
    </row>
    <row r="1974" spans="1:17" x14ac:dyDescent="0.25">
      <c r="A1974" s="26" t="s">
        <v>395</v>
      </c>
      <c r="B1974" s="47">
        <f>VLOOKUP($A1974,'Medical Examinations'!$A:$J,2,FALSE)</f>
        <v>17.3</v>
      </c>
      <c r="C1974" s="47">
        <f>VLOOKUP($A1974,'Medical Examinations'!$A:$J,3,FALSE)</f>
        <v>7.66</v>
      </c>
      <c r="D1974" s="26" t="str">
        <f>VLOOKUP($A1974,'Medical Examinations'!$A:$J,4,FALSE)</f>
        <v>yes</v>
      </c>
      <c r="E1974" s="26" t="str">
        <f>VLOOKUP($A1974,'Medical Examinations'!$A:$J,5,FALSE)</f>
        <v>No</v>
      </c>
      <c r="F1974" s="26" t="str">
        <f>VLOOKUP($A1974,'Medical Examinations'!$A:$J,6,FALSE)</f>
        <v>No</v>
      </c>
      <c r="G1974" s="26">
        <f>VLOOKUP($A1974,'Medical Examinations'!$A:$J,7,FALSE)</f>
        <v>1</v>
      </c>
      <c r="H1974" s="26" t="str">
        <f>VLOOKUP($A1974,'Medical Examinations'!$A:$J,8,FALSE)</f>
        <v>No</v>
      </c>
      <c r="I1974" s="26" t="str">
        <f>VLOOKUP($A1974,'Medical Examinations'!$A:$J,9,FALSE)</f>
        <v>Underweight</v>
      </c>
      <c r="J1974" s="26" t="str">
        <f>VLOOKUP($A1974,'Medical Examinations'!$A:$J,10,FALSE)</f>
        <v>Diabetes</v>
      </c>
      <c r="K1974">
        <f>VLOOKUP($A1974,'Hospitalisation Details'!$A:$K,6,FALSE)</f>
        <v>3436.5</v>
      </c>
      <c r="L1974" t="str">
        <f>VLOOKUP($A1974,'Hospitalisation Details'!$A:$K,7,FALSE)</f>
        <v>tier - 2</v>
      </c>
      <c r="M1974" t="str">
        <f>VLOOKUP($A1974,'Hospitalisation Details'!$A:$K,8,FALSE)</f>
        <v>tier - 1</v>
      </c>
      <c r="N1974" t="str">
        <f>VLOOKUP($A1974,'Hospitalisation Details'!$A:$K,9,FALSE)</f>
        <v>R1013</v>
      </c>
      <c r="O1974">
        <f>VLOOKUP($A1974,'Hospitalisation Details'!$A:$K,10,FALSE)</f>
        <v>31651</v>
      </c>
      <c r="P1974">
        <f>VLOOKUP($A1974,'Hospitalisation Details'!$A:$K,11,FALSE)</f>
        <v>36</v>
      </c>
      <c r="Q1974" t="str">
        <f>VLOOKUP($A1974,'Customer Names'!$A:$E,4,FALSE)</f>
        <v xml:space="preserve"> Chuy</v>
      </c>
    </row>
    <row r="1975" spans="1:17" x14ac:dyDescent="0.25">
      <c r="A1975" s="23" t="s">
        <v>394</v>
      </c>
      <c r="B1975" s="48">
        <f>VLOOKUP($A1975,'Medical Examinations'!$A:$J,2,FALSE)</f>
        <v>32.25</v>
      </c>
      <c r="C1975" s="48">
        <f>VLOOKUP($A1975,'Medical Examinations'!$A:$J,3,FALSE)</f>
        <v>5.2</v>
      </c>
      <c r="D1975" s="23" t="str">
        <f>VLOOKUP($A1975,'Medical Examinations'!$A:$J,4,FALSE)</f>
        <v>yes</v>
      </c>
      <c r="E1975" s="23" t="str">
        <f>VLOOKUP($A1975,'Medical Examinations'!$A:$J,5,FALSE)</f>
        <v>No</v>
      </c>
      <c r="F1975" s="23" t="str">
        <f>VLOOKUP($A1975,'Medical Examinations'!$A:$J,6,FALSE)</f>
        <v>No</v>
      </c>
      <c r="G1975" s="23">
        <f>VLOOKUP($A1975,'Medical Examinations'!$A:$J,7,FALSE)</f>
        <v>0</v>
      </c>
      <c r="H1975" s="23" t="str">
        <f>VLOOKUP($A1975,'Medical Examinations'!$A:$J,8,FALSE)</f>
        <v>No</v>
      </c>
      <c r="I1975" s="23" t="str">
        <f>VLOOKUP($A1975,'Medical Examinations'!$A:$J,9,FALSE)</f>
        <v>Obesity</v>
      </c>
      <c r="J1975" s="23" t="str">
        <f>VLOOKUP($A1975,'Medical Examinations'!$A:$J,10,FALSE)</f>
        <v>Normal</v>
      </c>
      <c r="K1975">
        <f>VLOOKUP($A1975,'Hospitalisation Details'!$A:$K,6,FALSE)</f>
        <v>3434.38</v>
      </c>
      <c r="L1975" t="str">
        <f>VLOOKUP($A1975,'Hospitalisation Details'!$A:$K,7,FALSE)</f>
        <v>tier - 2</v>
      </c>
      <c r="M1975" t="str">
        <f>VLOOKUP($A1975,'Hospitalisation Details'!$A:$K,8,FALSE)</f>
        <v>tier - 2</v>
      </c>
      <c r="N1975" t="str">
        <f>VLOOKUP($A1975,'Hospitalisation Details'!$A:$K,9,FALSE)</f>
        <v>R1011</v>
      </c>
      <c r="O1975">
        <f>VLOOKUP($A1975,'Hospitalisation Details'!$A:$K,10,FALSE)</f>
        <v>37251</v>
      </c>
      <c r="P1975">
        <f>VLOOKUP($A1975,'Hospitalisation Details'!$A:$K,11,FALSE)</f>
        <v>21</v>
      </c>
      <c r="Q1975" t="str">
        <f>VLOOKUP($A1975,'Customer Names'!$A:$E,4,FALSE)</f>
        <v xml:space="preserve"> Laurie B</v>
      </c>
    </row>
    <row r="1976" spans="1:17" x14ac:dyDescent="0.25">
      <c r="A1976" s="26" t="s">
        <v>393</v>
      </c>
      <c r="B1976" s="47">
        <f>VLOOKUP($A1976,'Medical Examinations'!$A:$J,2,FALSE)</f>
        <v>42.4</v>
      </c>
      <c r="C1976" s="47">
        <f>VLOOKUP($A1976,'Medical Examinations'!$A:$J,3,FALSE)</f>
        <v>5.53</v>
      </c>
      <c r="D1976" s="26" t="str">
        <f>VLOOKUP($A1976,'Medical Examinations'!$A:$J,4,FALSE)</f>
        <v>yes</v>
      </c>
      <c r="E1976" s="26" t="str">
        <f>VLOOKUP($A1976,'Medical Examinations'!$A:$J,5,FALSE)</f>
        <v>No</v>
      </c>
      <c r="F1976" s="26" t="str">
        <f>VLOOKUP($A1976,'Medical Examinations'!$A:$J,6,FALSE)</f>
        <v>No</v>
      </c>
      <c r="G1976" s="26">
        <f>VLOOKUP($A1976,'Medical Examinations'!$A:$J,7,FALSE)</f>
        <v>0</v>
      </c>
      <c r="H1976" s="26" t="str">
        <f>VLOOKUP($A1976,'Medical Examinations'!$A:$J,8,FALSE)</f>
        <v>No</v>
      </c>
      <c r="I1976" s="26" t="str">
        <f>VLOOKUP($A1976,'Medical Examinations'!$A:$J,9,FALSE)</f>
        <v>Obesity</v>
      </c>
      <c r="J1976" s="26" t="str">
        <f>VLOOKUP($A1976,'Medical Examinations'!$A:$J,10,FALSE)</f>
        <v>Normal</v>
      </c>
      <c r="K1976">
        <f>VLOOKUP($A1976,'Hospitalisation Details'!$A:$K,6,FALSE)</f>
        <v>3410.32</v>
      </c>
      <c r="L1976" t="str">
        <f>VLOOKUP($A1976,'Hospitalisation Details'!$A:$K,7,FALSE)</f>
        <v>tier - 2</v>
      </c>
      <c r="M1976" t="str">
        <f>VLOOKUP($A1976,'Hospitalisation Details'!$A:$K,8,FALSE)</f>
        <v>tier - 2</v>
      </c>
      <c r="N1976" t="str">
        <f>VLOOKUP($A1976,'Hospitalisation Details'!$A:$K,9,FALSE)</f>
        <v>R1011</v>
      </c>
      <c r="O1976">
        <f>VLOOKUP($A1976,'Hospitalisation Details'!$A:$K,10,FALSE)</f>
        <v>35418</v>
      </c>
      <c r="P1976">
        <f>VLOOKUP($A1976,'Hospitalisation Details'!$A:$K,11,FALSE)</f>
        <v>26</v>
      </c>
      <c r="Q1976" t="str">
        <f>VLOOKUP($A1976,'Customer Names'!$A:$E,4,FALSE)</f>
        <v xml:space="preserve"> Rachel B.</v>
      </c>
    </row>
    <row r="1977" spans="1:17" x14ac:dyDescent="0.25">
      <c r="A1977" s="23" t="s">
        <v>392</v>
      </c>
      <c r="B1977" s="48">
        <f>VLOOKUP($A1977,'Medical Examinations'!$A:$J,2,FALSE)</f>
        <v>38.664999999999999</v>
      </c>
      <c r="C1977" s="48">
        <f>VLOOKUP($A1977,'Medical Examinations'!$A:$J,3,FALSE)</f>
        <v>4.8600000000000003</v>
      </c>
      <c r="D1977" s="23" t="str">
        <f>VLOOKUP($A1977,'Medical Examinations'!$A:$J,4,FALSE)</f>
        <v>No</v>
      </c>
      <c r="E1977" s="23" t="str">
        <f>VLOOKUP($A1977,'Medical Examinations'!$A:$J,5,FALSE)</f>
        <v>yes</v>
      </c>
      <c r="F1977" s="23" t="str">
        <f>VLOOKUP($A1977,'Medical Examinations'!$A:$J,6,FALSE)</f>
        <v>No</v>
      </c>
      <c r="G1977" s="23">
        <f>VLOOKUP($A1977,'Medical Examinations'!$A:$J,7,FALSE)</f>
        <v>1</v>
      </c>
      <c r="H1977" s="23" t="str">
        <f>VLOOKUP($A1977,'Medical Examinations'!$A:$J,8,FALSE)</f>
        <v>No</v>
      </c>
      <c r="I1977" s="23" t="str">
        <f>VLOOKUP($A1977,'Medical Examinations'!$A:$J,9,FALSE)</f>
        <v>Obesity</v>
      </c>
      <c r="J1977" s="23" t="str">
        <f>VLOOKUP($A1977,'Medical Examinations'!$A:$J,10,FALSE)</f>
        <v>Normal</v>
      </c>
      <c r="K1977">
        <f>VLOOKUP($A1977,'Hospitalisation Details'!$A:$K,6,FALSE)</f>
        <v>3393.36</v>
      </c>
      <c r="L1977" t="str">
        <f>VLOOKUP($A1977,'Hospitalisation Details'!$A:$K,7,FALSE)</f>
        <v>tier - 2</v>
      </c>
      <c r="M1977" t="str">
        <f>VLOOKUP($A1977,'Hospitalisation Details'!$A:$K,8,FALSE)</f>
        <v>tier - 2</v>
      </c>
      <c r="N1977" t="str">
        <f>VLOOKUP($A1977,'Hospitalisation Details'!$A:$K,9,FALSE)</f>
        <v>R1023</v>
      </c>
      <c r="O1977">
        <f>VLOOKUP($A1977,'Hospitalisation Details'!$A:$K,10,FALSE)</f>
        <v>38184</v>
      </c>
      <c r="P1977">
        <f>VLOOKUP($A1977,'Hospitalisation Details'!$A:$K,11,FALSE)</f>
        <v>18</v>
      </c>
      <c r="Q1977" t="str">
        <f>VLOOKUP($A1977,'Customer Names'!$A:$E,4,FALSE)</f>
        <v xml:space="preserve"> Liza</v>
      </c>
    </row>
    <row r="1978" spans="1:17" x14ac:dyDescent="0.25">
      <c r="A1978" s="26" t="s">
        <v>391</v>
      </c>
      <c r="B1978" s="47">
        <f>VLOOKUP($A1978,'Medical Examinations'!$A:$J,2,FALSE)</f>
        <v>29.92</v>
      </c>
      <c r="C1978" s="47">
        <f>VLOOKUP($A1978,'Medical Examinations'!$A:$J,3,FALSE)</f>
        <v>5.49</v>
      </c>
      <c r="D1978" s="26" t="str">
        <f>VLOOKUP($A1978,'Medical Examinations'!$A:$J,4,FALSE)</f>
        <v>yes</v>
      </c>
      <c r="E1978" s="26" t="str">
        <f>VLOOKUP($A1978,'Medical Examinations'!$A:$J,5,FALSE)</f>
        <v>No</v>
      </c>
      <c r="F1978" s="26" t="str">
        <f>VLOOKUP($A1978,'Medical Examinations'!$A:$J,6,FALSE)</f>
        <v>No</v>
      </c>
      <c r="G1978" s="26">
        <f>VLOOKUP($A1978,'Medical Examinations'!$A:$J,7,FALSE)</f>
        <v>0</v>
      </c>
      <c r="H1978" s="26" t="str">
        <f>VLOOKUP($A1978,'Medical Examinations'!$A:$J,8,FALSE)</f>
        <v>No</v>
      </c>
      <c r="I1978" s="26" t="str">
        <f>VLOOKUP($A1978,'Medical Examinations'!$A:$J,9,FALSE)</f>
        <v>Overweight</v>
      </c>
      <c r="J1978" s="26" t="str">
        <f>VLOOKUP($A1978,'Medical Examinations'!$A:$J,10,FALSE)</f>
        <v>Normal</v>
      </c>
      <c r="K1978">
        <f>VLOOKUP($A1978,'Hospitalisation Details'!$A:$K,6,FALSE)</f>
        <v>3392.98</v>
      </c>
      <c r="L1978" t="str">
        <f>VLOOKUP($A1978,'Hospitalisation Details'!$A:$K,7,FALSE)</f>
        <v>tier - 2</v>
      </c>
      <c r="M1978" t="str">
        <f>VLOOKUP($A1978,'Hospitalisation Details'!$A:$K,8,FALSE)</f>
        <v>tier - 3</v>
      </c>
      <c r="N1978" t="str">
        <f>VLOOKUP($A1978,'Hospitalisation Details'!$A:$K,9,FALSE)</f>
        <v>R1013</v>
      </c>
      <c r="O1978">
        <f>VLOOKUP($A1978,'Hospitalisation Details'!$A:$K,10,FALSE)</f>
        <v>35365</v>
      </c>
      <c r="P1978">
        <f>VLOOKUP($A1978,'Hospitalisation Details'!$A:$K,11,FALSE)</f>
        <v>26</v>
      </c>
      <c r="Q1978" t="str">
        <f>VLOOKUP($A1978,'Customer Names'!$A:$E,4,FALSE)</f>
        <v xml:space="preserve"> Lindsey</v>
      </c>
    </row>
    <row r="1979" spans="1:17" x14ac:dyDescent="0.25">
      <c r="A1979" s="23" t="s">
        <v>390</v>
      </c>
      <c r="B1979" s="48">
        <f>VLOOKUP($A1979,'Medical Examinations'!$A:$J,2,FALSE)</f>
        <v>29.48</v>
      </c>
      <c r="C1979" s="48">
        <f>VLOOKUP($A1979,'Medical Examinations'!$A:$J,3,FALSE)</f>
        <v>4.09</v>
      </c>
      <c r="D1979" s="23" t="str">
        <f>VLOOKUP($A1979,'Medical Examinations'!$A:$J,4,FALSE)</f>
        <v>yes</v>
      </c>
      <c r="E1979" s="23" t="str">
        <f>VLOOKUP($A1979,'Medical Examinations'!$A:$J,5,FALSE)</f>
        <v>No</v>
      </c>
      <c r="F1979" s="23" t="str">
        <f>VLOOKUP($A1979,'Medical Examinations'!$A:$J,6,FALSE)</f>
        <v>No</v>
      </c>
      <c r="G1979" s="23">
        <f>VLOOKUP($A1979,'Medical Examinations'!$A:$J,7,FALSE)</f>
        <v>0</v>
      </c>
      <c r="H1979" s="23" t="str">
        <f>VLOOKUP($A1979,'Medical Examinations'!$A:$J,8,FALSE)</f>
        <v>No</v>
      </c>
      <c r="I1979" s="23" t="str">
        <f>VLOOKUP($A1979,'Medical Examinations'!$A:$J,9,FALSE)</f>
        <v>Overweight</v>
      </c>
      <c r="J1979" s="23" t="str">
        <f>VLOOKUP($A1979,'Medical Examinations'!$A:$J,10,FALSE)</f>
        <v>Normal</v>
      </c>
      <c r="K1979">
        <f>VLOOKUP($A1979,'Hospitalisation Details'!$A:$K,6,FALSE)</f>
        <v>3392.37</v>
      </c>
      <c r="L1979" t="str">
        <f>VLOOKUP($A1979,'Hospitalisation Details'!$A:$K,7,FALSE)</f>
        <v>tier - 2</v>
      </c>
      <c r="M1979" t="str">
        <f>VLOOKUP($A1979,'Hospitalisation Details'!$A:$K,8,FALSE)</f>
        <v>tier - 3</v>
      </c>
      <c r="N1979" t="str">
        <f>VLOOKUP($A1979,'Hospitalisation Details'!$A:$K,9,FALSE)</f>
        <v>R1013</v>
      </c>
      <c r="O1979">
        <f>VLOOKUP($A1979,'Hospitalisation Details'!$A:$K,10,FALSE)</f>
        <v>35287</v>
      </c>
      <c r="P1979">
        <f>VLOOKUP($A1979,'Hospitalisation Details'!$A:$K,11,FALSE)</f>
        <v>26</v>
      </c>
      <c r="Q1979" t="str">
        <f>VLOOKUP($A1979,'Customer Names'!$A:$E,4,FALSE)</f>
        <v xml:space="preserve"> Lindsay E.</v>
      </c>
    </row>
    <row r="1980" spans="1:17" x14ac:dyDescent="0.25">
      <c r="A1980" s="26" t="s">
        <v>389</v>
      </c>
      <c r="B1980" s="47">
        <f>VLOOKUP($A1980,'Medical Examinations'!$A:$J,2,FALSE)</f>
        <v>28.785</v>
      </c>
      <c r="C1980" s="47">
        <f>VLOOKUP($A1980,'Medical Examinations'!$A:$J,3,FALSE)</f>
        <v>4.3099999999999996</v>
      </c>
      <c r="D1980" s="26" t="str">
        <f>VLOOKUP($A1980,'Medical Examinations'!$A:$J,4,FALSE)</f>
        <v>yes</v>
      </c>
      <c r="E1980" s="26" t="str">
        <f>VLOOKUP($A1980,'Medical Examinations'!$A:$J,5,FALSE)</f>
        <v>No</v>
      </c>
      <c r="F1980" s="26" t="str">
        <f>VLOOKUP($A1980,'Medical Examinations'!$A:$J,6,FALSE)</f>
        <v>No</v>
      </c>
      <c r="G1980" s="26">
        <f>VLOOKUP($A1980,'Medical Examinations'!$A:$J,7,FALSE)</f>
        <v>0</v>
      </c>
      <c r="H1980" s="26" t="str">
        <f>VLOOKUP($A1980,'Medical Examinations'!$A:$J,8,FALSE)</f>
        <v>No</v>
      </c>
      <c r="I1980" s="26" t="str">
        <f>VLOOKUP($A1980,'Medical Examinations'!$A:$J,9,FALSE)</f>
        <v>Overweight</v>
      </c>
      <c r="J1980" s="26" t="str">
        <f>VLOOKUP($A1980,'Medical Examinations'!$A:$J,10,FALSE)</f>
        <v>Normal</v>
      </c>
      <c r="K1980">
        <f>VLOOKUP($A1980,'Hospitalisation Details'!$A:$K,6,FALSE)</f>
        <v>3385.4</v>
      </c>
      <c r="L1980" t="str">
        <f>VLOOKUP($A1980,'Hospitalisation Details'!$A:$K,7,FALSE)</f>
        <v>tier - 2</v>
      </c>
      <c r="M1980" t="str">
        <f>VLOOKUP($A1980,'Hospitalisation Details'!$A:$K,8,FALSE)</f>
        <v>tier - 2</v>
      </c>
      <c r="N1980" t="str">
        <f>VLOOKUP($A1980,'Hospitalisation Details'!$A:$K,9,FALSE)</f>
        <v>R1024</v>
      </c>
      <c r="O1980">
        <f>VLOOKUP($A1980,'Hospitalisation Details'!$A:$K,10,FALSE)</f>
        <v>35382</v>
      </c>
      <c r="P1980">
        <f>VLOOKUP($A1980,'Hospitalisation Details'!$A:$K,11,FALSE)</f>
        <v>26</v>
      </c>
      <c r="Q1980" t="str">
        <f>VLOOKUP($A1980,'Customer Names'!$A:$E,4,FALSE)</f>
        <v xml:space="preserve"> Kathleen M.</v>
      </c>
    </row>
    <row r="1981" spans="1:17" x14ac:dyDescent="0.25">
      <c r="A1981" s="23" t="s">
        <v>388</v>
      </c>
      <c r="B1981" s="48">
        <f>VLOOKUP($A1981,'Medical Examinations'!$A:$J,2,FALSE)</f>
        <v>19.8</v>
      </c>
      <c r="C1981" s="48">
        <f>VLOOKUP($A1981,'Medical Examinations'!$A:$J,3,FALSE)</f>
        <v>4</v>
      </c>
      <c r="D1981" s="23" t="str">
        <f>VLOOKUP($A1981,'Medical Examinations'!$A:$J,4,FALSE)</f>
        <v>yes</v>
      </c>
      <c r="E1981" s="23" t="str">
        <f>VLOOKUP($A1981,'Medical Examinations'!$A:$J,5,FALSE)</f>
        <v>No</v>
      </c>
      <c r="F1981" s="23" t="str">
        <f>VLOOKUP($A1981,'Medical Examinations'!$A:$J,6,FALSE)</f>
        <v>No</v>
      </c>
      <c r="G1981" s="23">
        <f>VLOOKUP($A1981,'Medical Examinations'!$A:$J,7,FALSE)</f>
        <v>0</v>
      </c>
      <c r="H1981" s="23" t="str">
        <f>VLOOKUP($A1981,'Medical Examinations'!$A:$J,8,FALSE)</f>
        <v>No</v>
      </c>
      <c r="I1981" s="23" t="str">
        <f>VLOOKUP($A1981,'Medical Examinations'!$A:$J,9,FALSE)</f>
        <v>Normal Weight</v>
      </c>
      <c r="J1981" s="23" t="str">
        <f>VLOOKUP($A1981,'Medical Examinations'!$A:$J,10,FALSE)</f>
        <v>Normal</v>
      </c>
      <c r="K1981">
        <f>VLOOKUP($A1981,'Hospitalisation Details'!$A:$K,6,FALSE)</f>
        <v>3378.91</v>
      </c>
      <c r="L1981" t="str">
        <f>VLOOKUP($A1981,'Hospitalisation Details'!$A:$K,7,FALSE)</f>
        <v>tier - 2</v>
      </c>
      <c r="M1981" t="str">
        <f>VLOOKUP($A1981,'Hospitalisation Details'!$A:$K,8,FALSE)</f>
        <v>tier - 1</v>
      </c>
      <c r="N1981" t="str">
        <f>VLOOKUP($A1981,'Hospitalisation Details'!$A:$K,9,FALSE)</f>
        <v>R1011</v>
      </c>
      <c r="O1981">
        <f>VLOOKUP($A1981,'Hospitalisation Details'!$A:$K,10,FALSE)</f>
        <v>35413</v>
      </c>
      <c r="P1981">
        <f>VLOOKUP($A1981,'Hospitalisation Details'!$A:$K,11,FALSE)</f>
        <v>26</v>
      </c>
      <c r="Q1981" t="str">
        <f>VLOOKUP($A1981,'Customer Names'!$A:$E,4,FALSE)</f>
        <v xml:space="preserve"> Aya</v>
      </c>
    </row>
    <row r="1982" spans="1:17" x14ac:dyDescent="0.25">
      <c r="A1982" s="26" t="s">
        <v>387</v>
      </c>
      <c r="B1982" s="47">
        <f>VLOOKUP($A1982,'Medical Examinations'!$A:$J,2,FALSE)</f>
        <v>35.53</v>
      </c>
      <c r="C1982" s="47">
        <f>VLOOKUP($A1982,'Medical Examinations'!$A:$J,3,FALSE)</f>
        <v>4.68</v>
      </c>
      <c r="D1982" s="26" t="str">
        <f>VLOOKUP($A1982,'Medical Examinations'!$A:$J,4,FALSE)</f>
        <v>No</v>
      </c>
      <c r="E1982" s="26" t="str">
        <f>VLOOKUP($A1982,'Medical Examinations'!$A:$J,5,FALSE)</f>
        <v>No</v>
      </c>
      <c r="F1982" s="26" t="str">
        <f>VLOOKUP($A1982,'Medical Examinations'!$A:$J,6,FALSE)</f>
        <v>Yes</v>
      </c>
      <c r="G1982" s="26">
        <f>VLOOKUP($A1982,'Medical Examinations'!$A:$J,7,FALSE)</f>
        <v>1</v>
      </c>
      <c r="H1982" s="26" t="str">
        <f>VLOOKUP($A1982,'Medical Examinations'!$A:$J,8,FALSE)</f>
        <v>No</v>
      </c>
      <c r="I1982" s="26" t="str">
        <f>VLOOKUP($A1982,'Medical Examinations'!$A:$J,9,FALSE)</f>
        <v>Obesity</v>
      </c>
      <c r="J1982" s="26" t="str">
        <f>VLOOKUP($A1982,'Medical Examinations'!$A:$J,10,FALSE)</f>
        <v>Normal</v>
      </c>
      <c r="K1982">
        <f>VLOOKUP($A1982,'Hospitalisation Details'!$A:$K,6,FALSE)</f>
        <v>3366.67</v>
      </c>
      <c r="L1982" t="str">
        <f>VLOOKUP($A1982,'Hospitalisation Details'!$A:$K,7,FALSE)</f>
        <v>tier - 2</v>
      </c>
      <c r="M1982" t="str">
        <f>VLOOKUP($A1982,'Hospitalisation Details'!$A:$K,8,FALSE)</f>
        <v>tier - 2</v>
      </c>
      <c r="N1982" t="str">
        <f>VLOOKUP($A1982,'Hospitalisation Details'!$A:$K,9,FALSE)</f>
        <v>R1013</v>
      </c>
      <c r="O1982">
        <f>VLOOKUP($A1982,'Hospitalisation Details'!$A:$K,10,FALSE)</f>
        <v>34249</v>
      </c>
      <c r="P1982">
        <f>VLOOKUP($A1982,'Hospitalisation Details'!$A:$K,11,FALSE)</f>
        <v>29</v>
      </c>
      <c r="Q1982" t="str">
        <f>VLOOKUP($A1982,'Customer Names'!$A:$E,4,FALSE)</f>
        <v xml:space="preserve"> Carolyn R</v>
      </c>
    </row>
    <row r="1983" spans="1:17" x14ac:dyDescent="0.25">
      <c r="A1983" s="23" t="s">
        <v>386</v>
      </c>
      <c r="B1983" s="48">
        <f>VLOOKUP($A1983,'Medical Examinations'!$A:$J,2,FALSE)</f>
        <v>21.47</v>
      </c>
      <c r="C1983" s="48">
        <f>VLOOKUP($A1983,'Medical Examinations'!$A:$J,3,FALSE)</f>
        <v>4.0199999999999996</v>
      </c>
      <c r="D1983" s="23" t="str">
        <f>VLOOKUP($A1983,'Medical Examinations'!$A:$J,4,FALSE)</f>
        <v>yes</v>
      </c>
      <c r="E1983" s="23" t="str">
        <f>VLOOKUP($A1983,'Medical Examinations'!$A:$J,5,FALSE)</f>
        <v>No</v>
      </c>
      <c r="F1983" s="23" t="str">
        <f>VLOOKUP($A1983,'Medical Examinations'!$A:$J,6,FALSE)</f>
        <v>No</v>
      </c>
      <c r="G1983" s="23">
        <f>VLOOKUP($A1983,'Medical Examinations'!$A:$J,7,FALSE)</f>
        <v>1</v>
      </c>
      <c r="H1983" s="23" t="str">
        <f>VLOOKUP($A1983,'Medical Examinations'!$A:$J,8,FALSE)</f>
        <v>No</v>
      </c>
      <c r="I1983" s="23" t="str">
        <f>VLOOKUP($A1983,'Medical Examinations'!$A:$J,9,FALSE)</f>
        <v>Normal Weight</v>
      </c>
      <c r="J1983" s="23" t="str">
        <f>VLOOKUP($A1983,'Medical Examinations'!$A:$J,10,FALSE)</f>
        <v>Normal</v>
      </c>
      <c r="K1983">
        <f>VLOOKUP($A1983,'Hospitalisation Details'!$A:$K,6,FALSE)</f>
        <v>3353.47</v>
      </c>
      <c r="L1983" t="str">
        <f>VLOOKUP($A1983,'Hospitalisation Details'!$A:$K,7,FALSE)</f>
        <v>tier - 2</v>
      </c>
      <c r="M1983" t="str">
        <f>VLOOKUP($A1983,'Hospitalisation Details'!$A:$K,8,FALSE)</f>
        <v>tier - 3</v>
      </c>
      <c r="N1983" t="str">
        <f>VLOOKUP($A1983,'Hospitalisation Details'!$A:$K,9,FALSE)</f>
        <v>R1012</v>
      </c>
      <c r="O1983">
        <f>VLOOKUP($A1983,'Hospitalisation Details'!$A:$K,10,FALSE)</f>
        <v>34873</v>
      </c>
      <c r="P1983">
        <f>VLOOKUP($A1983,'Hospitalisation Details'!$A:$K,11,FALSE)</f>
        <v>27</v>
      </c>
      <c r="Q1983" t="str">
        <f>VLOOKUP($A1983,'Customer Names'!$A:$E,4,FALSE)</f>
        <v xml:space="preserve"> Bethany</v>
      </c>
    </row>
    <row r="1984" spans="1:17" x14ac:dyDescent="0.25">
      <c r="A1984" s="26" t="s">
        <v>385</v>
      </c>
      <c r="B1984" s="47">
        <f>VLOOKUP($A1984,'Medical Examinations'!$A:$J,2,FALSE)</f>
        <v>25.9</v>
      </c>
      <c r="C1984" s="47">
        <f>VLOOKUP($A1984,'Medical Examinations'!$A:$J,3,FALSE)</f>
        <v>5.12</v>
      </c>
      <c r="D1984" s="26" t="str">
        <f>VLOOKUP($A1984,'Medical Examinations'!$A:$J,4,FALSE)</f>
        <v>No</v>
      </c>
      <c r="E1984" s="26" t="str">
        <f>VLOOKUP($A1984,'Medical Examinations'!$A:$J,5,FALSE)</f>
        <v>No</v>
      </c>
      <c r="F1984" s="26" t="str">
        <f>VLOOKUP($A1984,'Medical Examinations'!$A:$J,6,FALSE)</f>
        <v>Yes</v>
      </c>
      <c r="G1984" s="26">
        <f>VLOOKUP($A1984,'Medical Examinations'!$A:$J,7,FALSE)</f>
        <v>1</v>
      </c>
      <c r="H1984" s="26" t="str">
        <f>VLOOKUP($A1984,'Medical Examinations'!$A:$J,8,FALSE)</f>
        <v>No</v>
      </c>
      <c r="I1984" s="26" t="str">
        <f>VLOOKUP($A1984,'Medical Examinations'!$A:$J,9,FALSE)</f>
        <v>Overweight</v>
      </c>
      <c r="J1984" s="26" t="str">
        <f>VLOOKUP($A1984,'Medical Examinations'!$A:$J,10,FALSE)</f>
        <v>Normal</v>
      </c>
      <c r="K1984">
        <f>VLOOKUP($A1984,'Hospitalisation Details'!$A:$K,6,FALSE)</f>
        <v>3353.28</v>
      </c>
      <c r="L1984" t="str">
        <f>VLOOKUP($A1984,'Hospitalisation Details'!$A:$K,7,FALSE)</f>
        <v>tier - 2</v>
      </c>
      <c r="M1984" t="str">
        <f>VLOOKUP($A1984,'Hospitalisation Details'!$A:$K,8,FALSE)</f>
        <v>tier - 1</v>
      </c>
      <c r="N1984" t="str">
        <f>VLOOKUP($A1984,'Hospitalisation Details'!$A:$K,9,FALSE)</f>
        <v>R1011</v>
      </c>
      <c r="O1984">
        <f>VLOOKUP($A1984,'Hospitalisation Details'!$A:$K,10,FALSE)</f>
        <v>34270</v>
      </c>
      <c r="P1984">
        <f>VLOOKUP($A1984,'Hospitalisation Details'!$A:$K,11,FALSE)</f>
        <v>29</v>
      </c>
      <c r="Q1984" t="str">
        <f>VLOOKUP($A1984,'Customer Names'!$A:$E,4,FALSE)</f>
        <v xml:space="preserve"> Holly A</v>
      </c>
    </row>
    <row r="1985" spans="1:17" x14ac:dyDescent="0.25">
      <c r="A1985" s="23" t="s">
        <v>384</v>
      </c>
      <c r="B1985" s="48">
        <f>VLOOKUP($A1985,'Medical Examinations'!$A:$J,2,FALSE)</f>
        <v>20.81</v>
      </c>
      <c r="C1985" s="48">
        <f>VLOOKUP($A1985,'Medical Examinations'!$A:$J,3,FALSE)</f>
        <v>5.52</v>
      </c>
      <c r="D1985" s="23" t="str">
        <f>VLOOKUP($A1985,'Medical Examinations'!$A:$J,4,FALSE)</f>
        <v>No</v>
      </c>
      <c r="E1985" s="23" t="str">
        <f>VLOOKUP($A1985,'Medical Examinations'!$A:$J,5,FALSE)</f>
        <v>No</v>
      </c>
      <c r="F1985" s="23" t="str">
        <f>VLOOKUP($A1985,'Medical Examinations'!$A:$J,6,FALSE)</f>
        <v>No</v>
      </c>
      <c r="G1985" s="23">
        <f>VLOOKUP($A1985,'Medical Examinations'!$A:$J,7,FALSE)</f>
        <v>0</v>
      </c>
      <c r="H1985" s="23" t="str">
        <f>VLOOKUP($A1985,'Medical Examinations'!$A:$J,8,FALSE)</f>
        <v>No</v>
      </c>
      <c r="I1985" s="23" t="str">
        <f>VLOOKUP($A1985,'Medical Examinations'!$A:$J,9,FALSE)</f>
        <v>Normal Weight</v>
      </c>
      <c r="J1985" s="23" t="str">
        <f>VLOOKUP($A1985,'Medical Examinations'!$A:$J,10,FALSE)</f>
        <v>Normal</v>
      </c>
      <c r="K1985">
        <f>VLOOKUP($A1985,'Hospitalisation Details'!$A:$K,6,FALSE)</f>
        <v>3342.79</v>
      </c>
      <c r="L1985" t="str">
        <f>VLOOKUP($A1985,'Hospitalisation Details'!$A:$K,7,FALSE)</f>
        <v>tier - 2</v>
      </c>
      <c r="M1985" t="str">
        <f>VLOOKUP($A1985,'Hospitalisation Details'!$A:$K,8,FALSE)</f>
        <v>tier - 1</v>
      </c>
      <c r="N1985" t="str">
        <f>VLOOKUP($A1985,'Hospitalisation Details'!$A:$K,9,FALSE)</f>
        <v>R1013</v>
      </c>
      <c r="O1985">
        <f>VLOOKUP($A1985,'Hospitalisation Details'!$A:$K,10,FALSE)</f>
        <v>33482</v>
      </c>
      <c r="P1985">
        <f>VLOOKUP($A1985,'Hospitalisation Details'!$A:$K,11,FALSE)</f>
        <v>31</v>
      </c>
      <c r="Q1985" t="str">
        <f>VLOOKUP($A1985,'Customer Names'!$A:$E,4,FALSE)</f>
        <v xml:space="preserve"> Ping</v>
      </c>
    </row>
    <row r="1986" spans="1:17" x14ac:dyDescent="0.25">
      <c r="A1986" s="26" t="s">
        <v>383</v>
      </c>
      <c r="B1986" s="47">
        <f>VLOOKUP($A1986,'Medical Examinations'!$A:$J,2,FALSE)</f>
        <v>25.84</v>
      </c>
      <c r="C1986" s="47">
        <f>VLOOKUP($A1986,'Medical Examinations'!$A:$J,3,FALSE)</f>
        <v>5.81</v>
      </c>
      <c r="D1986" s="26" t="str">
        <f>VLOOKUP($A1986,'Medical Examinations'!$A:$J,4,FALSE)</f>
        <v>yes</v>
      </c>
      <c r="E1986" s="26" t="str">
        <f>VLOOKUP($A1986,'Medical Examinations'!$A:$J,5,FALSE)</f>
        <v>No</v>
      </c>
      <c r="F1986" s="26" t="str">
        <f>VLOOKUP($A1986,'Medical Examinations'!$A:$J,6,FALSE)</f>
        <v>Yes</v>
      </c>
      <c r="G1986" s="26">
        <f>VLOOKUP($A1986,'Medical Examinations'!$A:$J,7,FALSE)</f>
        <v>1</v>
      </c>
      <c r="H1986" s="26" t="str">
        <f>VLOOKUP($A1986,'Medical Examinations'!$A:$J,8,FALSE)</f>
        <v>No</v>
      </c>
      <c r="I1986" s="26" t="str">
        <f>VLOOKUP($A1986,'Medical Examinations'!$A:$J,9,FALSE)</f>
        <v>Overweight</v>
      </c>
      <c r="J1986" s="26" t="str">
        <f>VLOOKUP($A1986,'Medical Examinations'!$A:$J,10,FALSE)</f>
        <v>Prediabetes</v>
      </c>
      <c r="K1986">
        <f>VLOOKUP($A1986,'Hospitalisation Details'!$A:$K,6,FALSE)</f>
        <v>3309.79</v>
      </c>
      <c r="L1986" t="str">
        <f>VLOOKUP($A1986,'Hospitalisation Details'!$A:$K,7,FALSE)</f>
        <v>tier - 3</v>
      </c>
      <c r="M1986" t="str">
        <f>VLOOKUP($A1986,'Hospitalisation Details'!$A:$K,8,FALSE)</f>
        <v>tier - 3</v>
      </c>
      <c r="N1986" t="str">
        <f>VLOOKUP($A1986,'Hospitalisation Details'!$A:$K,9,FALSE)</f>
        <v>R1017</v>
      </c>
      <c r="O1986">
        <f>VLOOKUP($A1986,'Hospitalisation Details'!$A:$K,10,FALSE)</f>
        <v>35601</v>
      </c>
      <c r="P1986">
        <f>VLOOKUP($A1986,'Hospitalisation Details'!$A:$K,11,FALSE)</f>
        <v>25</v>
      </c>
      <c r="Q1986" t="str">
        <f>VLOOKUP($A1986,'Customer Names'!$A:$E,4,FALSE)</f>
        <v xml:space="preserve"> Tim</v>
      </c>
    </row>
    <row r="1987" spans="1:17" x14ac:dyDescent="0.25">
      <c r="A1987" s="23" t="s">
        <v>382</v>
      </c>
      <c r="B1987" s="48">
        <f>VLOOKUP($A1987,'Medical Examinations'!$A:$J,2,FALSE)</f>
        <v>30.95</v>
      </c>
      <c r="C1987" s="48">
        <f>VLOOKUP($A1987,'Medical Examinations'!$A:$J,3,FALSE)</f>
        <v>5.16</v>
      </c>
      <c r="D1987" s="23" t="str">
        <f>VLOOKUP($A1987,'Medical Examinations'!$A:$J,4,FALSE)</f>
        <v>No</v>
      </c>
      <c r="E1987" s="23" t="str">
        <f>VLOOKUP($A1987,'Medical Examinations'!$A:$J,5,FALSE)</f>
        <v>No</v>
      </c>
      <c r="F1987" s="23" t="str">
        <f>VLOOKUP($A1987,'Medical Examinations'!$A:$J,6,FALSE)</f>
        <v>Yes</v>
      </c>
      <c r="G1987" s="23">
        <f>VLOOKUP($A1987,'Medical Examinations'!$A:$J,7,FALSE)</f>
        <v>1</v>
      </c>
      <c r="H1987" s="23" t="str">
        <f>VLOOKUP($A1987,'Medical Examinations'!$A:$J,8,FALSE)</f>
        <v>No</v>
      </c>
      <c r="I1987" s="23" t="str">
        <f>VLOOKUP($A1987,'Medical Examinations'!$A:$J,9,FALSE)</f>
        <v>Obesity</v>
      </c>
      <c r="J1987" s="23" t="str">
        <f>VLOOKUP($A1987,'Medical Examinations'!$A:$J,10,FALSE)</f>
        <v>Normal</v>
      </c>
      <c r="K1987">
        <f>VLOOKUP($A1987,'Hospitalisation Details'!$A:$K,6,FALSE)</f>
        <v>3308.46</v>
      </c>
      <c r="L1987" t="str">
        <f>VLOOKUP($A1987,'Hospitalisation Details'!$A:$K,7,FALSE)</f>
        <v>tier - 2</v>
      </c>
      <c r="M1987" t="str">
        <f>VLOOKUP($A1987,'Hospitalisation Details'!$A:$K,8,FALSE)</f>
        <v>tier - 1</v>
      </c>
      <c r="N1987" t="str">
        <f>VLOOKUP($A1987,'Hospitalisation Details'!$A:$K,9,FALSE)</f>
        <v>R1021</v>
      </c>
      <c r="O1987">
        <f>VLOOKUP($A1987,'Hospitalisation Details'!$A:$K,10,FALSE)</f>
        <v>37943</v>
      </c>
      <c r="P1987">
        <f>VLOOKUP($A1987,'Hospitalisation Details'!$A:$K,11,FALSE)</f>
        <v>19</v>
      </c>
      <c r="Q1987" t="str">
        <f>VLOOKUP($A1987,'Customer Names'!$A:$E,4,FALSE)</f>
        <v xml:space="preserve"> John</v>
      </c>
    </row>
    <row r="1988" spans="1:17" x14ac:dyDescent="0.25">
      <c r="A1988" s="26" t="s">
        <v>381</v>
      </c>
      <c r="B1988" s="47">
        <f>VLOOKUP($A1988,'Medical Examinations'!$A:$J,2,FALSE)</f>
        <v>30.54</v>
      </c>
      <c r="C1988" s="47">
        <f>VLOOKUP($A1988,'Medical Examinations'!$A:$J,3,FALSE)</f>
        <v>5</v>
      </c>
      <c r="D1988" s="26" t="str">
        <f>VLOOKUP($A1988,'Medical Examinations'!$A:$J,4,FALSE)</f>
        <v>No</v>
      </c>
      <c r="E1988" s="26" t="str">
        <f>VLOOKUP($A1988,'Medical Examinations'!$A:$J,5,FALSE)</f>
        <v>No</v>
      </c>
      <c r="F1988" s="26" t="str">
        <f>VLOOKUP($A1988,'Medical Examinations'!$A:$J,6,FALSE)</f>
        <v>Yes</v>
      </c>
      <c r="G1988" s="26">
        <f>VLOOKUP($A1988,'Medical Examinations'!$A:$J,7,FALSE)</f>
        <v>1</v>
      </c>
      <c r="H1988" s="26" t="str">
        <f>VLOOKUP($A1988,'Medical Examinations'!$A:$J,8,FALSE)</f>
        <v>No</v>
      </c>
      <c r="I1988" s="26" t="str">
        <f>VLOOKUP($A1988,'Medical Examinations'!$A:$J,9,FALSE)</f>
        <v>Obesity</v>
      </c>
      <c r="J1988" s="26" t="str">
        <f>VLOOKUP($A1988,'Medical Examinations'!$A:$J,10,FALSE)</f>
        <v>Normal</v>
      </c>
      <c r="K1988">
        <f>VLOOKUP($A1988,'Hospitalisation Details'!$A:$K,6,FALSE)</f>
        <v>3300.7</v>
      </c>
      <c r="L1988" t="str">
        <f>VLOOKUP($A1988,'Hospitalisation Details'!$A:$K,7,FALSE)</f>
        <v>tier - 2</v>
      </c>
      <c r="M1988" t="str">
        <f>VLOOKUP($A1988,'Hospitalisation Details'!$A:$K,8,FALSE)</f>
        <v>tier - 2</v>
      </c>
      <c r="N1988" t="str">
        <f>VLOOKUP($A1988,'Hospitalisation Details'!$A:$K,9,FALSE)</f>
        <v>R1025</v>
      </c>
      <c r="O1988">
        <f>VLOOKUP($A1988,'Hospitalisation Details'!$A:$K,10,FALSE)</f>
        <v>37960</v>
      </c>
      <c r="P1988">
        <f>VLOOKUP($A1988,'Hospitalisation Details'!$A:$K,11,FALSE)</f>
        <v>19</v>
      </c>
      <c r="Q1988" t="str">
        <f>VLOOKUP($A1988,'Customer Names'!$A:$E,4,FALSE)</f>
        <v xml:space="preserve"> Cynthia</v>
      </c>
    </row>
    <row r="1989" spans="1:17" x14ac:dyDescent="0.25">
      <c r="A1989" s="23" t="s">
        <v>380</v>
      </c>
      <c r="B1989" s="48">
        <f>VLOOKUP($A1989,'Medical Examinations'!$A:$J,2,FALSE)</f>
        <v>33.914999999999999</v>
      </c>
      <c r="C1989" s="48">
        <f>VLOOKUP($A1989,'Medical Examinations'!$A:$J,3,FALSE)</f>
        <v>5.84</v>
      </c>
      <c r="D1989" s="23" t="str">
        <f>VLOOKUP($A1989,'Medical Examinations'!$A:$J,4,FALSE)</f>
        <v>yes</v>
      </c>
      <c r="E1989" s="23" t="str">
        <f>VLOOKUP($A1989,'Medical Examinations'!$A:$J,5,FALSE)</f>
        <v>No</v>
      </c>
      <c r="F1989" s="23" t="str">
        <f>VLOOKUP($A1989,'Medical Examinations'!$A:$J,6,FALSE)</f>
        <v>No</v>
      </c>
      <c r="G1989" s="23">
        <f>VLOOKUP($A1989,'Medical Examinations'!$A:$J,7,FALSE)</f>
        <v>0</v>
      </c>
      <c r="H1989" s="23" t="str">
        <f>VLOOKUP($A1989,'Medical Examinations'!$A:$J,8,FALSE)</f>
        <v>No</v>
      </c>
      <c r="I1989" s="23" t="str">
        <f>VLOOKUP($A1989,'Medical Examinations'!$A:$J,9,FALSE)</f>
        <v>Obesity</v>
      </c>
      <c r="J1989" s="23" t="str">
        <f>VLOOKUP($A1989,'Medical Examinations'!$A:$J,10,FALSE)</f>
        <v>Prediabetes</v>
      </c>
      <c r="K1989">
        <f>VLOOKUP($A1989,'Hospitalisation Details'!$A:$K,6,FALSE)</f>
        <v>3292.53</v>
      </c>
      <c r="L1989" t="str">
        <f>VLOOKUP($A1989,'Hospitalisation Details'!$A:$K,7,FALSE)</f>
        <v>tier - 2</v>
      </c>
      <c r="M1989" t="str">
        <f>VLOOKUP($A1989,'Hospitalisation Details'!$A:$K,8,FALSE)</f>
        <v>tier - 2</v>
      </c>
      <c r="N1989" t="str">
        <f>VLOOKUP($A1989,'Hospitalisation Details'!$A:$K,9,FALSE)</f>
        <v>R1012</v>
      </c>
      <c r="O1989">
        <f>VLOOKUP($A1989,'Hospitalisation Details'!$A:$K,10,FALSE)</f>
        <v>35386</v>
      </c>
      <c r="P1989">
        <f>VLOOKUP($A1989,'Hospitalisation Details'!$A:$K,11,FALSE)</f>
        <v>26</v>
      </c>
      <c r="Q1989" t="str">
        <f>VLOOKUP($A1989,'Customer Names'!$A:$E,4,FALSE)</f>
        <v xml:space="preserve"> Emmett</v>
      </c>
    </row>
    <row r="1990" spans="1:17" x14ac:dyDescent="0.25">
      <c r="A1990" s="26" t="s">
        <v>379</v>
      </c>
      <c r="B1990" s="47">
        <f>VLOOKUP($A1990,'Medical Examinations'!$A:$J,2,FALSE)</f>
        <v>33.31</v>
      </c>
      <c r="C1990" s="47">
        <f>VLOOKUP($A1990,'Medical Examinations'!$A:$J,3,FALSE)</f>
        <v>4.1900000000000004</v>
      </c>
      <c r="D1990" s="26" t="str">
        <f>VLOOKUP($A1990,'Medical Examinations'!$A:$J,4,FALSE)</f>
        <v>No</v>
      </c>
      <c r="E1990" s="26" t="str">
        <f>VLOOKUP($A1990,'Medical Examinations'!$A:$J,5,FALSE)</f>
        <v>No</v>
      </c>
      <c r="F1990" s="26" t="str">
        <f>VLOOKUP($A1990,'Medical Examinations'!$A:$J,6,FALSE)</f>
        <v>Yes</v>
      </c>
      <c r="G1990" s="26">
        <f>VLOOKUP($A1990,'Medical Examinations'!$A:$J,7,FALSE)</f>
        <v>1</v>
      </c>
      <c r="H1990" s="26" t="str">
        <f>VLOOKUP($A1990,'Medical Examinations'!$A:$J,8,FALSE)</f>
        <v>No</v>
      </c>
      <c r="I1990" s="26" t="str">
        <f>VLOOKUP($A1990,'Medical Examinations'!$A:$J,9,FALSE)</f>
        <v>Obesity</v>
      </c>
      <c r="J1990" s="26" t="str">
        <f>VLOOKUP($A1990,'Medical Examinations'!$A:$J,10,FALSE)</f>
        <v>Normal</v>
      </c>
      <c r="K1990">
        <f>VLOOKUP($A1990,'Hospitalisation Details'!$A:$K,6,FALSE)</f>
        <v>3280.22</v>
      </c>
      <c r="L1990" t="str">
        <f>VLOOKUP($A1990,'Hospitalisation Details'!$A:$K,7,FALSE)</f>
        <v>tier - 2</v>
      </c>
      <c r="M1990" t="str">
        <f>VLOOKUP($A1990,'Hospitalisation Details'!$A:$K,8,FALSE)</f>
        <v>tier - 3</v>
      </c>
      <c r="N1990" t="str">
        <f>VLOOKUP($A1990,'Hospitalisation Details'!$A:$K,9,FALSE)</f>
        <v>R1011</v>
      </c>
      <c r="O1990">
        <f>VLOOKUP($A1990,'Hospitalisation Details'!$A:$K,10,FALSE)</f>
        <v>37805</v>
      </c>
      <c r="P1990">
        <f>VLOOKUP($A1990,'Hospitalisation Details'!$A:$K,11,FALSE)</f>
        <v>19</v>
      </c>
      <c r="Q1990" t="str">
        <f>VLOOKUP($A1990,'Customer Names'!$A:$E,4,FALSE)</f>
        <v xml:space="preserve"> Kate</v>
      </c>
    </row>
    <row r="1991" spans="1:17" x14ac:dyDescent="0.25">
      <c r="A1991" s="23" t="s">
        <v>378</v>
      </c>
      <c r="B1991" s="48">
        <f>VLOOKUP($A1991,'Medical Examinations'!$A:$J,2,FALSE)</f>
        <v>25.745000000000001</v>
      </c>
      <c r="C1991" s="48">
        <f>VLOOKUP($A1991,'Medical Examinations'!$A:$J,3,FALSE)</f>
        <v>4.62</v>
      </c>
      <c r="D1991" s="23" t="str">
        <f>VLOOKUP($A1991,'Medical Examinations'!$A:$J,4,FALSE)</f>
        <v>yes</v>
      </c>
      <c r="E1991" s="23" t="str">
        <f>VLOOKUP($A1991,'Medical Examinations'!$A:$J,5,FALSE)</f>
        <v>No</v>
      </c>
      <c r="F1991" s="23" t="str">
        <f>VLOOKUP($A1991,'Medical Examinations'!$A:$J,6,FALSE)</f>
        <v>No</v>
      </c>
      <c r="G1991" s="23">
        <f>VLOOKUP($A1991,'Medical Examinations'!$A:$J,7,FALSE)</f>
        <v>0</v>
      </c>
      <c r="H1991" s="23" t="str">
        <f>VLOOKUP($A1991,'Medical Examinations'!$A:$J,8,FALSE)</f>
        <v>No</v>
      </c>
      <c r="I1991" s="23" t="str">
        <f>VLOOKUP($A1991,'Medical Examinations'!$A:$J,9,FALSE)</f>
        <v>Overweight</v>
      </c>
      <c r="J1991" s="23" t="str">
        <f>VLOOKUP($A1991,'Medical Examinations'!$A:$J,10,FALSE)</f>
        <v>Normal</v>
      </c>
      <c r="K1991">
        <f>VLOOKUP($A1991,'Hospitalisation Details'!$A:$K,6,FALSE)</f>
        <v>3279.87</v>
      </c>
      <c r="L1991" t="str">
        <f>VLOOKUP($A1991,'Hospitalisation Details'!$A:$K,7,FALSE)</f>
        <v>tier - 2</v>
      </c>
      <c r="M1991" t="str">
        <f>VLOOKUP($A1991,'Hospitalisation Details'!$A:$K,8,FALSE)</f>
        <v>tier - 1</v>
      </c>
      <c r="N1991" t="str">
        <f>VLOOKUP($A1991,'Hospitalisation Details'!$A:$K,9,FALSE)</f>
        <v>R1017</v>
      </c>
      <c r="O1991">
        <f>VLOOKUP($A1991,'Hospitalisation Details'!$A:$K,10,FALSE)</f>
        <v>37170</v>
      </c>
      <c r="P1991">
        <f>VLOOKUP($A1991,'Hospitalisation Details'!$A:$K,11,FALSE)</f>
        <v>21</v>
      </c>
      <c r="Q1991" t="str">
        <f>VLOOKUP($A1991,'Customer Names'!$A:$E,4,FALSE)</f>
        <v xml:space="preserve"> Christopher L.</v>
      </c>
    </row>
    <row r="1992" spans="1:17" x14ac:dyDescent="0.25">
      <c r="A1992" s="26" t="s">
        <v>377</v>
      </c>
      <c r="B1992" s="47">
        <f>VLOOKUP($A1992,'Medical Examinations'!$A:$J,2,FALSE)</f>
        <v>37.1</v>
      </c>
      <c r="C1992" s="47">
        <f>VLOOKUP($A1992,'Medical Examinations'!$A:$J,3,FALSE)</f>
        <v>6.24</v>
      </c>
      <c r="D1992" s="26" t="str">
        <f>VLOOKUP($A1992,'Medical Examinations'!$A:$J,4,FALSE)</f>
        <v>No</v>
      </c>
      <c r="E1992" s="26" t="str">
        <f>VLOOKUP($A1992,'Medical Examinations'!$A:$J,5,FALSE)</f>
        <v>No</v>
      </c>
      <c r="F1992" s="26" t="str">
        <f>VLOOKUP($A1992,'Medical Examinations'!$A:$J,6,FALSE)</f>
        <v>No</v>
      </c>
      <c r="G1992" s="26">
        <f>VLOOKUP($A1992,'Medical Examinations'!$A:$J,7,FALSE)</f>
        <v>0</v>
      </c>
      <c r="H1992" s="26" t="str">
        <f>VLOOKUP($A1992,'Medical Examinations'!$A:$J,8,FALSE)</f>
        <v>No</v>
      </c>
      <c r="I1992" s="26" t="str">
        <f>VLOOKUP($A1992,'Medical Examinations'!$A:$J,9,FALSE)</f>
        <v>Obesity</v>
      </c>
      <c r="J1992" s="26" t="str">
        <f>VLOOKUP($A1992,'Medical Examinations'!$A:$J,10,FALSE)</f>
        <v>Prediabetes</v>
      </c>
      <c r="K1992">
        <f>VLOOKUP($A1992,'Hospitalisation Details'!$A:$K,6,FALSE)</f>
        <v>3277.16</v>
      </c>
      <c r="L1992" t="str">
        <f>VLOOKUP($A1992,'Hospitalisation Details'!$A:$K,7,FALSE)</f>
        <v>tier - 2</v>
      </c>
      <c r="M1992" t="str">
        <f>VLOOKUP($A1992,'Hospitalisation Details'!$A:$K,8,FALSE)</f>
        <v>tier - 3</v>
      </c>
      <c r="N1992" t="str">
        <f>VLOOKUP($A1992,'Hospitalisation Details'!$A:$K,9,FALSE)</f>
        <v>R1011</v>
      </c>
      <c r="O1992">
        <f>VLOOKUP($A1992,'Hospitalisation Details'!$A:$K,10,FALSE)</f>
        <v>34516</v>
      </c>
      <c r="P1992">
        <f>VLOOKUP($A1992,'Hospitalisation Details'!$A:$K,11,FALSE)</f>
        <v>28</v>
      </c>
      <c r="Q1992" t="str">
        <f>VLOOKUP($A1992,'Customer Names'!$A:$E,4,FALSE)</f>
        <v xml:space="preserve"> Christopher P.</v>
      </c>
    </row>
    <row r="1993" spans="1:17" x14ac:dyDescent="0.25">
      <c r="A1993" s="23" t="s">
        <v>376</v>
      </c>
      <c r="B1993" s="48">
        <f>VLOOKUP($A1993,'Medical Examinations'!$A:$J,2,FALSE)</f>
        <v>35.435000000000002</v>
      </c>
      <c r="C1993" s="48">
        <f>VLOOKUP($A1993,'Medical Examinations'!$A:$J,3,FALSE)</f>
        <v>5.81</v>
      </c>
      <c r="D1993" s="23" t="str">
        <f>VLOOKUP($A1993,'Medical Examinations'!$A:$J,4,FALSE)</f>
        <v>No</v>
      </c>
      <c r="E1993" s="23" t="str">
        <f>VLOOKUP($A1993,'Medical Examinations'!$A:$J,5,FALSE)</f>
        <v>No</v>
      </c>
      <c r="F1993" s="23" t="str">
        <f>VLOOKUP($A1993,'Medical Examinations'!$A:$J,6,FALSE)</f>
        <v>No</v>
      </c>
      <c r="G1993" s="23">
        <f>VLOOKUP($A1993,'Medical Examinations'!$A:$J,7,FALSE)</f>
        <v>0</v>
      </c>
      <c r="H1993" s="23" t="str">
        <f>VLOOKUP($A1993,'Medical Examinations'!$A:$J,8,FALSE)</f>
        <v>No</v>
      </c>
      <c r="I1993" s="23" t="str">
        <f>VLOOKUP($A1993,'Medical Examinations'!$A:$J,9,FALSE)</f>
        <v>Obesity</v>
      </c>
      <c r="J1993" s="23" t="str">
        <f>VLOOKUP($A1993,'Medical Examinations'!$A:$J,10,FALSE)</f>
        <v>Prediabetes</v>
      </c>
      <c r="K1993">
        <f>VLOOKUP($A1993,'Hospitalisation Details'!$A:$K,6,FALSE)</f>
        <v>3268.85</v>
      </c>
      <c r="L1993" t="str">
        <f>VLOOKUP($A1993,'Hospitalisation Details'!$A:$K,7,FALSE)</f>
        <v>tier - 3</v>
      </c>
      <c r="M1993" t="str">
        <f>VLOOKUP($A1993,'Hospitalisation Details'!$A:$K,8,FALSE)</f>
        <v>tier - 1</v>
      </c>
      <c r="N1993" t="str">
        <f>VLOOKUP($A1993,'Hospitalisation Details'!$A:$K,9,FALSE)</f>
        <v>R1016</v>
      </c>
      <c r="O1993">
        <f>VLOOKUP($A1993,'Hospitalisation Details'!$A:$K,10,FALSE)</f>
        <v>34670</v>
      </c>
      <c r="P1993">
        <f>VLOOKUP($A1993,'Hospitalisation Details'!$A:$K,11,FALSE)</f>
        <v>28</v>
      </c>
      <c r="Q1993" t="str">
        <f>VLOOKUP($A1993,'Customer Names'!$A:$E,4,FALSE)</f>
        <v xml:space="preserve"> Christopher W</v>
      </c>
    </row>
    <row r="1994" spans="1:17" x14ac:dyDescent="0.25">
      <c r="A1994" s="26" t="s">
        <v>375</v>
      </c>
      <c r="B1994" s="47">
        <f>VLOOKUP($A1994,'Medical Examinations'!$A:$J,2,FALSE)</f>
        <v>20.399999999999999</v>
      </c>
      <c r="C1994" s="47">
        <f>VLOOKUP($A1994,'Medical Examinations'!$A:$J,3,FALSE)</f>
        <v>4.83</v>
      </c>
      <c r="D1994" s="26" t="str">
        <f>VLOOKUP($A1994,'Medical Examinations'!$A:$J,4,FALSE)</f>
        <v>No</v>
      </c>
      <c r="E1994" s="26" t="str">
        <f>VLOOKUP($A1994,'Medical Examinations'!$A:$J,5,FALSE)</f>
        <v>No</v>
      </c>
      <c r="F1994" s="26" t="str">
        <f>VLOOKUP($A1994,'Medical Examinations'!$A:$J,6,FALSE)</f>
        <v>No</v>
      </c>
      <c r="G1994" s="26">
        <f>VLOOKUP($A1994,'Medical Examinations'!$A:$J,7,FALSE)</f>
        <v>0</v>
      </c>
      <c r="H1994" s="26" t="str">
        <f>VLOOKUP($A1994,'Medical Examinations'!$A:$J,8,FALSE)</f>
        <v>No</v>
      </c>
      <c r="I1994" s="26" t="str">
        <f>VLOOKUP($A1994,'Medical Examinations'!$A:$J,9,FALSE)</f>
        <v>Normal Weight</v>
      </c>
      <c r="J1994" s="26" t="str">
        <f>VLOOKUP($A1994,'Medical Examinations'!$A:$J,10,FALSE)</f>
        <v>Normal</v>
      </c>
      <c r="K1994">
        <f>VLOOKUP($A1994,'Hospitalisation Details'!$A:$K,6,FALSE)</f>
        <v>3260.2</v>
      </c>
      <c r="L1994" t="str">
        <f>VLOOKUP($A1994,'Hospitalisation Details'!$A:$K,7,FALSE)</f>
        <v>tier - 3</v>
      </c>
      <c r="M1994" t="str">
        <f>VLOOKUP($A1994,'Hospitalisation Details'!$A:$K,8,FALSE)</f>
        <v>tier - 2</v>
      </c>
      <c r="N1994" t="str">
        <f>VLOOKUP($A1994,'Hospitalisation Details'!$A:$K,9,FALSE)</f>
        <v>R1011</v>
      </c>
      <c r="O1994">
        <f>VLOOKUP($A1994,'Hospitalisation Details'!$A:$K,10,FALSE)</f>
        <v>33555</v>
      </c>
      <c r="P1994">
        <f>VLOOKUP($A1994,'Hospitalisation Details'!$A:$K,11,FALSE)</f>
        <v>31</v>
      </c>
      <c r="Q1994" t="str">
        <f>VLOOKUP($A1994,'Customer Names'!$A:$E,4,FALSE)</f>
        <v xml:space="preserve"> Norman H.</v>
      </c>
    </row>
    <row r="1995" spans="1:17" x14ac:dyDescent="0.25">
      <c r="A1995" s="23" t="s">
        <v>374</v>
      </c>
      <c r="B1995" s="48">
        <f>VLOOKUP($A1995,'Medical Examinations'!$A:$J,2,FALSE)</f>
        <v>42.13</v>
      </c>
      <c r="C1995" s="48">
        <f>VLOOKUP($A1995,'Medical Examinations'!$A:$J,3,FALSE)</f>
        <v>5.72</v>
      </c>
      <c r="D1995" s="23" t="str">
        <f>VLOOKUP($A1995,'Medical Examinations'!$A:$J,4,FALSE)</f>
        <v>yes</v>
      </c>
      <c r="E1995" s="23" t="str">
        <f>VLOOKUP($A1995,'Medical Examinations'!$A:$J,5,FALSE)</f>
        <v>No</v>
      </c>
      <c r="F1995" s="23" t="str">
        <f>VLOOKUP($A1995,'Medical Examinations'!$A:$J,6,FALSE)</f>
        <v>Yes</v>
      </c>
      <c r="G1995" s="23">
        <f>VLOOKUP($A1995,'Medical Examinations'!$A:$J,7,FALSE)</f>
        <v>1</v>
      </c>
      <c r="H1995" s="23" t="str">
        <f>VLOOKUP($A1995,'Medical Examinations'!$A:$J,8,FALSE)</f>
        <v>No</v>
      </c>
      <c r="I1995" s="23" t="str">
        <f>VLOOKUP($A1995,'Medical Examinations'!$A:$J,9,FALSE)</f>
        <v>Obesity</v>
      </c>
      <c r="J1995" s="23" t="str">
        <f>VLOOKUP($A1995,'Medical Examinations'!$A:$J,10,FALSE)</f>
        <v>Prediabetes</v>
      </c>
      <c r="K1995">
        <f>VLOOKUP($A1995,'Hospitalisation Details'!$A:$K,6,FALSE)</f>
        <v>3238.44</v>
      </c>
      <c r="L1995" t="str">
        <f>VLOOKUP($A1995,'Hospitalisation Details'!$A:$K,7,FALSE)</f>
        <v>tier - 2</v>
      </c>
      <c r="M1995" t="str">
        <f>VLOOKUP($A1995,'Hospitalisation Details'!$A:$K,8,FALSE)</f>
        <v>tier - 3</v>
      </c>
      <c r="N1995" t="str">
        <f>VLOOKUP($A1995,'Hospitalisation Details'!$A:$K,9,FALSE)</f>
        <v>R1013</v>
      </c>
      <c r="O1995">
        <f>VLOOKUP($A1995,'Hospitalisation Details'!$A:$K,10,FALSE)</f>
        <v>35675</v>
      </c>
      <c r="P1995">
        <f>VLOOKUP($A1995,'Hospitalisation Details'!$A:$K,11,FALSE)</f>
        <v>25</v>
      </c>
      <c r="Q1995" t="str">
        <f>VLOOKUP($A1995,'Customer Names'!$A:$E,4,FALSE)</f>
        <v xml:space="preserve"> Susan</v>
      </c>
    </row>
    <row r="1996" spans="1:17" x14ac:dyDescent="0.25">
      <c r="A1996" s="26" t="s">
        <v>373</v>
      </c>
      <c r="B1996" s="47">
        <f>VLOOKUP($A1996,'Medical Examinations'!$A:$J,2,FALSE)</f>
        <v>33.99</v>
      </c>
      <c r="C1996" s="47">
        <f>VLOOKUP($A1996,'Medical Examinations'!$A:$J,3,FALSE)</f>
        <v>4.83</v>
      </c>
      <c r="D1996" s="26" t="str">
        <f>VLOOKUP($A1996,'Medical Examinations'!$A:$J,4,FALSE)</f>
        <v>yes</v>
      </c>
      <c r="E1996" s="26" t="str">
        <f>VLOOKUP($A1996,'Medical Examinations'!$A:$J,5,FALSE)</f>
        <v>No</v>
      </c>
      <c r="F1996" s="26" t="str">
        <f>VLOOKUP($A1996,'Medical Examinations'!$A:$J,6,FALSE)</f>
        <v>Yes</v>
      </c>
      <c r="G1996" s="26">
        <f>VLOOKUP($A1996,'Medical Examinations'!$A:$J,7,FALSE)</f>
        <v>1</v>
      </c>
      <c r="H1996" s="26" t="str">
        <f>VLOOKUP($A1996,'Medical Examinations'!$A:$J,8,FALSE)</f>
        <v>No</v>
      </c>
      <c r="I1996" s="26" t="str">
        <f>VLOOKUP($A1996,'Medical Examinations'!$A:$J,9,FALSE)</f>
        <v>Obesity</v>
      </c>
      <c r="J1996" s="26" t="str">
        <f>VLOOKUP($A1996,'Medical Examinations'!$A:$J,10,FALSE)</f>
        <v>Normal</v>
      </c>
      <c r="K1996">
        <f>VLOOKUP($A1996,'Hospitalisation Details'!$A:$K,6,FALSE)</f>
        <v>3227.12</v>
      </c>
      <c r="L1996" t="str">
        <f>VLOOKUP($A1996,'Hospitalisation Details'!$A:$K,7,FALSE)</f>
        <v>tier - 2</v>
      </c>
      <c r="M1996" t="str">
        <f>VLOOKUP($A1996,'Hospitalisation Details'!$A:$K,8,FALSE)</f>
        <v>tier - 3</v>
      </c>
      <c r="N1996" t="str">
        <f>VLOOKUP($A1996,'Hospitalisation Details'!$A:$K,9,FALSE)</f>
        <v>R1013</v>
      </c>
      <c r="O1996">
        <f>VLOOKUP($A1996,'Hospitalisation Details'!$A:$K,10,FALSE)</f>
        <v>35644</v>
      </c>
      <c r="P1996">
        <f>VLOOKUP($A1996,'Hospitalisation Details'!$A:$K,11,FALSE)</f>
        <v>25</v>
      </c>
      <c r="Q1996" t="str">
        <f>VLOOKUP($A1996,'Customer Names'!$A:$E,4,FALSE)</f>
        <v xml:space="preserve"> Tatyana K</v>
      </c>
    </row>
    <row r="1997" spans="1:17" x14ac:dyDescent="0.25">
      <c r="A1997" s="23" t="s">
        <v>372</v>
      </c>
      <c r="B1997" s="48">
        <f>VLOOKUP($A1997,'Medical Examinations'!$A:$J,2,FALSE)</f>
        <v>28.594999999999999</v>
      </c>
      <c r="C1997" s="48">
        <f>VLOOKUP($A1997,'Medical Examinations'!$A:$J,3,FALSE)</f>
        <v>4.1399999999999997</v>
      </c>
      <c r="D1997" s="23" t="str">
        <f>VLOOKUP($A1997,'Medical Examinations'!$A:$J,4,FALSE)</f>
        <v>yes</v>
      </c>
      <c r="E1997" s="23" t="str">
        <f>VLOOKUP($A1997,'Medical Examinations'!$A:$J,5,FALSE)</f>
        <v>No</v>
      </c>
      <c r="F1997" s="23" t="str">
        <f>VLOOKUP($A1997,'Medical Examinations'!$A:$J,6,FALSE)</f>
        <v>Yes</v>
      </c>
      <c r="G1997" s="23">
        <f>VLOOKUP($A1997,'Medical Examinations'!$A:$J,7,FALSE)</f>
        <v>1</v>
      </c>
      <c r="H1997" s="23" t="str">
        <f>VLOOKUP($A1997,'Medical Examinations'!$A:$J,8,FALSE)</f>
        <v>No</v>
      </c>
      <c r="I1997" s="23" t="str">
        <f>VLOOKUP($A1997,'Medical Examinations'!$A:$J,9,FALSE)</f>
        <v>Overweight</v>
      </c>
      <c r="J1997" s="23" t="str">
        <f>VLOOKUP($A1997,'Medical Examinations'!$A:$J,10,FALSE)</f>
        <v>Normal</v>
      </c>
      <c r="K1997">
        <f>VLOOKUP($A1997,'Hospitalisation Details'!$A:$K,6,FALSE)</f>
        <v>3213.62</v>
      </c>
      <c r="L1997" t="str">
        <f>VLOOKUP($A1997,'Hospitalisation Details'!$A:$K,7,FALSE)</f>
        <v>tier - 2</v>
      </c>
      <c r="M1997" t="str">
        <f>VLOOKUP($A1997,'Hospitalisation Details'!$A:$K,8,FALSE)</f>
        <v>tier - 2</v>
      </c>
      <c r="N1997" t="str">
        <f>VLOOKUP($A1997,'Hospitalisation Details'!$A:$K,9,FALSE)</f>
        <v>R1024</v>
      </c>
      <c r="O1997">
        <f>VLOOKUP($A1997,'Hospitalisation Details'!$A:$K,10,FALSE)</f>
        <v>35617</v>
      </c>
      <c r="P1997">
        <f>VLOOKUP($A1997,'Hospitalisation Details'!$A:$K,11,FALSE)</f>
        <v>25</v>
      </c>
      <c r="Q1997" t="str">
        <f>VLOOKUP($A1997,'Customer Names'!$A:$E,4,FALSE)</f>
        <v xml:space="preserve"> Chrissy</v>
      </c>
    </row>
    <row r="1998" spans="1:17" x14ac:dyDescent="0.25">
      <c r="A1998" s="26" t="s">
        <v>371</v>
      </c>
      <c r="B1998" s="47">
        <f>VLOOKUP($A1998,'Medical Examinations'!$A:$J,2,FALSE)</f>
        <v>20.8</v>
      </c>
      <c r="C1998" s="47">
        <f>VLOOKUP($A1998,'Medical Examinations'!$A:$J,3,FALSE)</f>
        <v>4.07</v>
      </c>
      <c r="D1998" s="26" t="str">
        <f>VLOOKUP($A1998,'Medical Examinations'!$A:$J,4,FALSE)</f>
        <v>yes</v>
      </c>
      <c r="E1998" s="26" t="str">
        <f>VLOOKUP($A1998,'Medical Examinations'!$A:$J,5,FALSE)</f>
        <v>No</v>
      </c>
      <c r="F1998" s="26" t="str">
        <f>VLOOKUP($A1998,'Medical Examinations'!$A:$J,6,FALSE)</f>
        <v>Yes</v>
      </c>
      <c r="G1998" s="26">
        <f>VLOOKUP($A1998,'Medical Examinations'!$A:$J,7,FALSE)</f>
        <v>1</v>
      </c>
      <c r="H1998" s="26" t="str">
        <f>VLOOKUP($A1998,'Medical Examinations'!$A:$J,8,FALSE)</f>
        <v>No</v>
      </c>
      <c r="I1998" s="26" t="str">
        <f>VLOOKUP($A1998,'Medical Examinations'!$A:$J,9,FALSE)</f>
        <v>Normal Weight</v>
      </c>
      <c r="J1998" s="26" t="str">
        <f>VLOOKUP($A1998,'Medical Examinations'!$A:$J,10,FALSE)</f>
        <v>Normal</v>
      </c>
      <c r="K1998">
        <f>VLOOKUP($A1998,'Hospitalisation Details'!$A:$K,6,FALSE)</f>
        <v>3208.79</v>
      </c>
      <c r="L1998" t="str">
        <f>VLOOKUP($A1998,'Hospitalisation Details'!$A:$K,7,FALSE)</f>
        <v>tier - 2</v>
      </c>
      <c r="M1998" t="str">
        <f>VLOOKUP($A1998,'Hospitalisation Details'!$A:$K,8,FALSE)</f>
        <v>tier - 3</v>
      </c>
      <c r="N1998" t="str">
        <f>VLOOKUP($A1998,'Hospitalisation Details'!$A:$K,9,FALSE)</f>
        <v>R1011</v>
      </c>
      <c r="O1998">
        <f>VLOOKUP($A1998,'Hospitalisation Details'!$A:$K,10,FALSE)</f>
        <v>35786</v>
      </c>
      <c r="P1998">
        <f>VLOOKUP($A1998,'Hospitalisation Details'!$A:$K,11,FALSE)</f>
        <v>25</v>
      </c>
      <c r="Q1998" t="str">
        <f>VLOOKUP($A1998,'Customer Names'!$A:$E,4,FALSE)</f>
        <v xml:space="preserve"> Carrie</v>
      </c>
    </row>
    <row r="1999" spans="1:17" x14ac:dyDescent="0.25">
      <c r="A1999" s="23" t="s">
        <v>370</v>
      </c>
      <c r="B1999" s="48">
        <f>VLOOKUP($A1999,'Medical Examinations'!$A:$J,2,FALSE)</f>
        <v>23.465</v>
      </c>
      <c r="C1999" s="48">
        <f>VLOOKUP($A1999,'Medical Examinations'!$A:$J,3,FALSE)</f>
        <v>6.26</v>
      </c>
      <c r="D1999" s="23" t="str">
        <f>VLOOKUP($A1999,'Medical Examinations'!$A:$J,4,FALSE)</f>
        <v>yes</v>
      </c>
      <c r="E1999" s="23" t="str">
        <f>VLOOKUP($A1999,'Medical Examinations'!$A:$J,5,FALSE)</f>
        <v>No</v>
      </c>
      <c r="F1999" s="23" t="str">
        <f>VLOOKUP($A1999,'Medical Examinations'!$A:$J,6,FALSE)</f>
        <v>Yes</v>
      </c>
      <c r="G1999" s="23">
        <f>VLOOKUP($A1999,'Medical Examinations'!$A:$J,7,FALSE)</f>
        <v>1</v>
      </c>
      <c r="H1999" s="23" t="str">
        <f>VLOOKUP($A1999,'Medical Examinations'!$A:$J,8,FALSE)</f>
        <v>No</v>
      </c>
      <c r="I1999" s="23" t="str">
        <f>VLOOKUP($A1999,'Medical Examinations'!$A:$J,9,FALSE)</f>
        <v>Normal Weight</v>
      </c>
      <c r="J1999" s="23" t="str">
        <f>VLOOKUP($A1999,'Medical Examinations'!$A:$J,10,FALSE)</f>
        <v>Prediabetes</v>
      </c>
      <c r="K1999">
        <f>VLOOKUP($A1999,'Hospitalisation Details'!$A:$K,6,FALSE)</f>
        <v>3206.49</v>
      </c>
      <c r="L1999" t="str">
        <f>VLOOKUP($A1999,'Hospitalisation Details'!$A:$K,7,FALSE)</f>
        <v>tier - 2</v>
      </c>
      <c r="M1999" t="str">
        <f>VLOOKUP($A1999,'Hospitalisation Details'!$A:$K,8,FALSE)</f>
        <v>tier - 3</v>
      </c>
      <c r="N1999" t="str">
        <f>VLOOKUP($A1999,'Hospitalisation Details'!$A:$K,9,FALSE)</f>
        <v>R1024</v>
      </c>
      <c r="O1999">
        <f>VLOOKUP($A1999,'Hospitalisation Details'!$A:$K,10,FALSE)</f>
        <v>35616</v>
      </c>
      <c r="P1999">
        <f>VLOOKUP($A1999,'Hospitalisation Details'!$A:$K,11,FALSE)</f>
        <v>25</v>
      </c>
      <c r="Q1999" t="str">
        <f>VLOOKUP($A1999,'Customer Names'!$A:$E,4,FALSE)</f>
        <v xml:space="preserve"> Halle</v>
      </c>
    </row>
    <row r="2000" spans="1:17" x14ac:dyDescent="0.25">
      <c r="A2000" s="26" t="s">
        <v>369</v>
      </c>
      <c r="B2000" s="47">
        <f>VLOOKUP($A2000,'Medical Examinations'!$A:$J,2,FALSE)</f>
        <v>40.185000000000002</v>
      </c>
      <c r="C2000" s="47">
        <f>VLOOKUP($A2000,'Medical Examinations'!$A:$J,3,FALSE)</f>
        <v>5.88</v>
      </c>
      <c r="D2000" s="26" t="str">
        <f>VLOOKUP($A2000,'Medical Examinations'!$A:$J,4,FALSE)</f>
        <v>yes</v>
      </c>
      <c r="E2000" s="26" t="str">
        <f>VLOOKUP($A2000,'Medical Examinations'!$A:$J,5,FALSE)</f>
        <v>No</v>
      </c>
      <c r="F2000" s="26" t="str">
        <f>VLOOKUP($A2000,'Medical Examinations'!$A:$J,6,FALSE)</f>
        <v>No</v>
      </c>
      <c r="G2000" s="26">
        <f>VLOOKUP($A2000,'Medical Examinations'!$A:$J,7,FALSE)</f>
        <v>0</v>
      </c>
      <c r="H2000" s="26" t="str">
        <f>VLOOKUP($A2000,'Medical Examinations'!$A:$J,8,FALSE)</f>
        <v>No</v>
      </c>
      <c r="I2000" s="26" t="str">
        <f>VLOOKUP($A2000,'Medical Examinations'!$A:$J,9,FALSE)</f>
        <v>Obesity</v>
      </c>
      <c r="J2000" s="26" t="str">
        <f>VLOOKUP($A2000,'Medical Examinations'!$A:$J,10,FALSE)</f>
        <v>Prediabetes</v>
      </c>
      <c r="K2000">
        <f>VLOOKUP($A2000,'Hospitalisation Details'!$A:$K,6,FALSE)</f>
        <v>3201.25</v>
      </c>
      <c r="L2000" t="str">
        <f>VLOOKUP($A2000,'Hospitalisation Details'!$A:$K,7,FALSE)</f>
        <v>tier - 2</v>
      </c>
      <c r="M2000" t="str">
        <f>VLOOKUP($A2000,'Hospitalisation Details'!$A:$K,8,FALSE)</f>
        <v>tier - 3</v>
      </c>
      <c r="N2000" t="str">
        <f>VLOOKUP($A2000,'Hospitalisation Details'!$A:$K,9,FALSE)</f>
        <v>R1012</v>
      </c>
      <c r="O2000">
        <f>VLOOKUP($A2000,'Hospitalisation Details'!$A:$K,10,FALSE)</f>
        <v>35349</v>
      </c>
      <c r="P2000">
        <f>VLOOKUP($A2000,'Hospitalisation Details'!$A:$K,11,FALSE)</f>
        <v>26</v>
      </c>
      <c r="Q2000" t="str">
        <f>VLOOKUP($A2000,'Customer Names'!$A:$E,4,FALSE)</f>
        <v xml:space="preserve"> Carolyn</v>
      </c>
    </row>
    <row r="2001" spans="1:17" x14ac:dyDescent="0.25">
      <c r="A2001" s="23" t="s">
        <v>368</v>
      </c>
      <c r="B2001" s="48">
        <f>VLOOKUP($A2001,'Medical Examinations'!$A:$J,2,FALSE)</f>
        <v>21.89</v>
      </c>
      <c r="C2001" s="48">
        <f>VLOOKUP($A2001,'Medical Examinations'!$A:$J,3,FALSE)</f>
        <v>5.72</v>
      </c>
      <c r="D2001" s="23" t="str">
        <f>VLOOKUP($A2001,'Medical Examinations'!$A:$J,4,FALSE)</f>
        <v>yes</v>
      </c>
      <c r="E2001" s="23" t="str">
        <f>VLOOKUP($A2001,'Medical Examinations'!$A:$J,5,FALSE)</f>
        <v>No</v>
      </c>
      <c r="F2001" s="23" t="str">
        <f>VLOOKUP($A2001,'Medical Examinations'!$A:$J,6,FALSE)</f>
        <v>No</v>
      </c>
      <c r="G2001" s="23">
        <f>VLOOKUP($A2001,'Medical Examinations'!$A:$J,7,FALSE)</f>
        <v>0</v>
      </c>
      <c r="H2001" s="23" t="str">
        <f>VLOOKUP($A2001,'Medical Examinations'!$A:$J,8,FALSE)</f>
        <v>No</v>
      </c>
      <c r="I2001" s="23" t="str">
        <f>VLOOKUP($A2001,'Medical Examinations'!$A:$J,9,FALSE)</f>
        <v>Normal Weight</v>
      </c>
      <c r="J2001" s="23" t="str">
        <f>VLOOKUP($A2001,'Medical Examinations'!$A:$J,10,FALSE)</f>
        <v>Prediabetes</v>
      </c>
      <c r="K2001">
        <f>VLOOKUP($A2001,'Hospitalisation Details'!$A:$K,6,FALSE)</f>
        <v>3180.51</v>
      </c>
      <c r="L2001" t="str">
        <f>VLOOKUP($A2001,'Hospitalisation Details'!$A:$K,7,FALSE)</f>
        <v>tier - 2</v>
      </c>
      <c r="M2001" t="str">
        <f>VLOOKUP($A2001,'Hospitalisation Details'!$A:$K,8,FALSE)</f>
        <v>tier - 2</v>
      </c>
      <c r="N2001" t="str">
        <f>VLOOKUP($A2001,'Hospitalisation Details'!$A:$K,9,FALSE)</f>
        <v>R1013</v>
      </c>
      <c r="O2001">
        <f>VLOOKUP($A2001,'Hospitalisation Details'!$A:$K,10,FALSE)</f>
        <v>37136</v>
      </c>
      <c r="P2001">
        <f>VLOOKUP($A2001,'Hospitalisation Details'!$A:$K,11,FALSE)</f>
        <v>21</v>
      </c>
      <c r="Q2001" t="str">
        <f>VLOOKUP($A2001,'Customer Names'!$A:$E,4,FALSE)</f>
        <v xml:space="preserve"> Tara D.</v>
      </c>
    </row>
    <row r="2002" spans="1:17" x14ac:dyDescent="0.25">
      <c r="A2002" s="26" t="s">
        <v>367</v>
      </c>
      <c r="B2002" s="47">
        <f>VLOOKUP($A2002,'Medical Examinations'!$A:$J,2,FALSE)</f>
        <v>29.34</v>
      </c>
      <c r="C2002" s="47">
        <f>VLOOKUP($A2002,'Medical Examinations'!$A:$J,3,FALSE)</f>
        <v>6.09</v>
      </c>
      <c r="D2002" s="26" t="str">
        <f>VLOOKUP($A2002,'Medical Examinations'!$A:$J,4,FALSE)</f>
        <v>yes</v>
      </c>
      <c r="E2002" s="26" t="str">
        <f>VLOOKUP($A2002,'Medical Examinations'!$A:$J,5,FALSE)</f>
        <v>yes</v>
      </c>
      <c r="F2002" s="26" t="str">
        <f>VLOOKUP($A2002,'Medical Examinations'!$A:$J,6,FALSE)</f>
        <v>No</v>
      </c>
      <c r="G2002" s="26">
        <f>VLOOKUP($A2002,'Medical Examinations'!$A:$J,7,FALSE)</f>
        <v>2</v>
      </c>
      <c r="H2002" s="26" t="str">
        <f>VLOOKUP($A2002,'Medical Examinations'!$A:$J,8,FALSE)</f>
        <v>No</v>
      </c>
      <c r="I2002" s="26" t="str">
        <f>VLOOKUP($A2002,'Medical Examinations'!$A:$J,9,FALSE)</f>
        <v>Overweight</v>
      </c>
      <c r="J2002" s="26" t="str">
        <f>VLOOKUP($A2002,'Medical Examinations'!$A:$J,10,FALSE)</f>
        <v>Prediabetes</v>
      </c>
      <c r="K2002">
        <f>VLOOKUP($A2002,'Hospitalisation Details'!$A:$K,6,FALSE)</f>
        <v>3179.96</v>
      </c>
      <c r="L2002" t="str">
        <f>VLOOKUP($A2002,'Hospitalisation Details'!$A:$K,7,FALSE)</f>
        <v>tier - 2</v>
      </c>
      <c r="M2002" t="str">
        <f>VLOOKUP($A2002,'Hospitalisation Details'!$A:$K,8,FALSE)</f>
        <v>tier - 2</v>
      </c>
      <c r="N2002" t="str">
        <f>VLOOKUP($A2002,'Hospitalisation Details'!$A:$K,9,FALSE)</f>
        <v>R1012</v>
      </c>
      <c r="O2002">
        <f>VLOOKUP($A2002,'Hospitalisation Details'!$A:$K,10,FALSE)</f>
        <v>36792</v>
      </c>
      <c r="P2002">
        <f>VLOOKUP($A2002,'Hospitalisation Details'!$A:$K,11,FALSE)</f>
        <v>22</v>
      </c>
      <c r="Q2002" t="str">
        <f>VLOOKUP($A2002,'Customer Names'!$A:$E,4,FALSE)</f>
        <v xml:space="preserve"> Rasim M</v>
      </c>
    </row>
    <row r="2003" spans="1:17" x14ac:dyDescent="0.25">
      <c r="A2003" s="23" t="s">
        <v>366</v>
      </c>
      <c r="B2003" s="48">
        <f>VLOOKUP($A2003,'Medical Examinations'!$A:$J,2,FALSE)</f>
        <v>22.61</v>
      </c>
      <c r="C2003" s="48">
        <f>VLOOKUP($A2003,'Medical Examinations'!$A:$J,3,FALSE)</f>
        <v>4.25</v>
      </c>
      <c r="D2003" s="23" t="str">
        <f>VLOOKUP($A2003,'Medical Examinations'!$A:$J,4,FALSE)</f>
        <v>yes</v>
      </c>
      <c r="E2003" s="23" t="str">
        <f>VLOOKUP($A2003,'Medical Examinations'!$A:$J,5,FALSE)</f>
        <v>No</v>
      </c>
      <c r="F2003" s="23" t="str">
        <f>VLOOKUP($A2003,'Medical Examinations'!$A:$J,6,FALSE)</f>
        <v>No</v>
      </c>
      <c r="G2003" s="23">
        <f>VLOOKUP($A2003,'Medical Examinations'!$A:$J,7,FALSE)</f>
        <v>0</v>
      </c>
      <c r="H2003" s="23" t="str">
        <f>VLOOKUP($A2003,'Medical Examinations'!$A:$J,8,FALSE)</f>
        <v>No</v>
      </c>
      <c r="I2003" s="23" t="str">
        <f>VLOOKUP($A2003,'Medical Examinations'!$A:$J,9,FALSE)</f>
        <v>Normal Weight</v>
      </c>
      <c r="J2003" s="23" t="str">
        <f>VLOOKUP($A2003,'Medical Examinations'!$A:$J,10,FALSE)</f>
        <v>Normal</v>
      </c>
      <c r="K2003">
        <f>VLOOKUP($A2003,'Hospitalisation Details'!$A:$K,6,FALSE)</f>
        <v>3176.82</v>
      </c>
      <c r="L2003" t="str">
        <f>VLOOKUP($A2003,'Hospitalisation Details'!$A:$K,7,FALSE)</f>
        <v>tier - 2</v>
      </c>
      <c r="M2003" t="str">
        <f>VLOOKUP($A2003,'Hospitalisation Details'!$A:$K,8,FALSE)</f>
        <v>tier - 1</v>
      </c>
      <c r="N2003" t="str">
        <f>VLOOKUP($A2003,'Hospitalisation Details'!$A:$K,9,FALSE)</f>
        <v>R1012</v>
      </c>
      <c r="O2003">
        <f>VLOOKUP($A2003,'Hospitalisation Details'!$A:$K,10,FALSE)</f>
        <v>35249</v>
      </c>
      <c r="P2003">
        <f>VLOOKUP($A2003,'Hospitalisation Details'!$A:$K,11,FALSE)</f>
        <v>26</v>
      </c>
      <c r="Q2003" t="str">
        <f>VLOOKUP($A2003,'Customer Names'!$A:$E,4,FALSE)</f>
        <v xml:space="preserve"> Dina</v>
      </c>
    </row>
    <row r="2004" spans="1:17" x14ac:dyDescent="0.25">
      <c r="A2004" s="26" t="s">
        <v>365</v>
      </c>
      <c r="B2004" s="47">
        <f>VLOOKUP($A2004,'Medical Examinations'!$A:$J,2,FALSE)</f>
        <v>22.23</v>
      </c>
      <c r="C2004" s="47">
        <f>VLOOKUP($A2004,'Medical Examinations'!$A:$J,3,FALSE)</f>
        <v>6.09</v>
      </c>
      <c r="D2004" s="26" t="str">
        <f>VLOOKUP($A2004,'Medical Examinations'!$A:$J,4,FALSE)</f>
        <v>yes</v>
      </c>
      <c r="E2004" s="26" t="str">
        <f>VLOOKUP($A2004,'Medical Examinations'!$A:$J,5,FALSE)</f>
        <v>No</v>
      </c>
      <c r="F2004" s="26" t="str">
        <f>VLOOKUP($A2004,'Medical Examinations'!$A:$J,6,FALSE)</f>
        <v>No</v>
      </c>
      <c r="G2004" s="26">
        <f>VLOOKUP($A2004,'Medical Examinations'!$A:$J,7,FALSE)</f>
        <v>0</v>
      </c>
      <c r="H2004" s="26" t="str">
        <f>VLOOKUP($A2004,'Medical Examinations'!$A:$J,8,FALSE)</f>
        <v>No</v>
      </c>
      <c r="I2004" s="26" t="str">
        <f>VLOOKUP($A2004,'Medical Examinations'!$A:$J,9,FALSE)</f>
        <v>Normal Weight</v>
      </c>
      <c r="J2004" s="26" t="str">
        <f>VLOOKUP($A2004,'Medical Examinations'!$A:$J,10,FALSE)</f>
        <v>Prediabetes</v>
      </c>
      <c r="K2004">
        <f>VLOOKUP($A2004,'Hospitalisation Details'!$A:$K,6,FALSE)</f>
        <v>3176.29</v>
      </c>
      <c r="L2004" t="str">
        <f>VLOOKUP($A2004,'Hospitalisation Details'!$A:$K,7,FALSE)</f>
        <v>tier - 2</v>
      </c>
      <c r="M2004" t="str">
        <f>VLOOKUP($A2004,'Hospitalisation Details'!$A:$K,8,FALSE)</f>
        <v>tier - 2</v>
      </c>
      <c r="N2004" t="str">
        <f>VLOOKUP($A2004,'Hospitalisation Details'!$A:$K,9,FALSE)</f>
        <v>R1012</v>
      </c>
      <c r="O2004">
        <f>VLOOKUP($A2004,'Hospitalisation Details'!$A:$K,10,FALSE)</f>
        <v>35291</v>
      </c>
      <c r="P2004">
        <f>VLOOKUP($A2004,'Hospitalisation Details'!$A:$K,11,FALSE)</f>
        <v>26</v>
      </c>
      <c r="Q2004" t="str">
        <f>VLOOKUP($A2004,'Customer Names'!$A:$E,4,FALSE)</f>
        <v xml:space="preserve"> Lisa</v>
      </c>
    </row>
    <row r="2005" spans="1:17" x14ac:dyDescent="0.25">
      <c r="A2005" s="23" t="s">
        <v>364</v>
      </c>
      <c r="B2005" s="48">
        <f>VLOOKUP($A2005,'Medical Examinations'!$A:$J,2,FALSE)</f>
        <v>33.4</v>
      </c>
      <c r="C2005" s="48">
        <f>VLOOKUP($A2005,'Medical Examinations'!$A:$J,3,FALSE)</f>
        <v>5.51</v>
      </c>
      <c r="D2005" s="23" t="str">
        <f>VLOOKUP($A2005,'Medical Examinations'!$A:$J,4,FALSE)</f>
        <v>No</v>
      </c>
      <c r="E2005" s="23" t="str">
        <f>VLOOKUP($A2005,'Medical Examinations'!$A:$J,5,FALSE)</f>
        <v>No</v>
      </c>
      <c r="F2005" s="23" t="str">
        <f>VLOOKUP($A2005,'Medical Examinations'!$A:$J,6,FALSE)</f>
        <v>No</v>
      </c>
      <c r="G2005" s="23">
        <f>VLOOKUP($A2005,'Medical Examinations'!$A:$J,7,FALSE)</f>
        <v>0</v>
      </c>
      <c r="H2005" s="23" t="str">
        <f>VLOOKUP($A2005,'Medical Examinations'!$A:$J,8,FALSE)</f>
        <v>No</v>
      </c>
      <c r="I2005" s="23" t="str">
        <f>VLOOKUP($A2005,'Medical Examinations'!$A:$J,9,FALSE)</f>
        <v>Obesity</v>
      </c>
      <c r="J2005" s="23" t="str">
        <f>VLOOKUP($A2005,'Medical Examinations'!$A:$J,10,FALSE)</f>
        <v>Normal</v>
      </c>
      <c r="K2005">
        <f>VLOOKUP($A2005,'Hospitalisation Details'!$A:$K,6,FALSE)</f>
        <v>3172.02</v>
      </c>
      <c r="L2005" t="str">
        <f>VLOOKUP($A2005,'Hospitalisation Details'!$A:$K,7,FALSE)</f>
        <v>tier - 2</v>
      </c>
      <c r="M2005" t="str">
        <f>VLOOKUP($A2005,'Hospitalisation Details'!$A:$K,8,FALSE)</f>
        <v>tier - 1</v>
      </c>
      <c r="N2005" t="str">
        <f>VLOOKUP($A2005,'Hospitalisation Details'!$A:$K,9,FALSE)</f>
        <v>R1011</v>
      </c>
      <c r="O2005">
        <f>VLOOKUP($A2005,'Hospitalisation Details'!$A:$K,10,FALSE)</f>
        <v>34521</v>
      </c>
      <c r="P2005">
        <f>VLOOKUP($A2005,'Hospitalisation Details'!$A:$K,11,FALSE)</f>
        <v>28</v>
      </c>
      <c r="Q2005" t="str">
        <f>VLOOKUP($A2005,'Customer Names'!$A:$E,4,FALSE)</f>
        <v xml:space="preserve"> Caitrin</v>
      </c>
    </row>
    <row r="2006" spans="1:17" x14ac:dyDescent="0.25">
      <c r="A2006" s="26" t="s">
        <v>363</v>
      </c>
      <c r="B2006" s="47">
        <f>VLOOKUP($A2006,'Medical Examinations'!$A:$J,2,FALSE)</f>
        <v>33.11</v>
      </c>
      <c r="C2006" s="47">
        <f>VLOOKUP($A2006,'Medical Examinations'!$A:$J,3,FALSE)</f>
        <v>5.63</v>
      </c>
      <c r="D2006" s="26" t="str">
        <f>VLOOKUP($A2006,'Medical Examinations'!$A:$J,4,FALSE)</f>
        <v>No</v>
      </c>
      <c r="E2006" s="26" t="str">
        <f>VLOOKUP($A2006,'Medical Examinations'!$A:$J,5,FALSE)</f>
        <v>No</v>
      </c>
      <c r="F2006" s="26" t="str">
        <f>VLOOKUP($A2006,'Medical Examinations'!$A:$J,6,FALSE)</f>
        <v>No</v>
      </c>
      <c r="G2006" s="26">
        <f>VLOOKUP($A2006,'Medical Examinations'!$A:$J,7,FALSE)</f>
        <v>0</v>
      </c>
      <c r="H2006" s="26" t="str">
        <f>VLOOKUP($A2006,'Medical Examinations'!$A:$J,8,FALSE)</f>
        <v>No</v>
      </c>
      <c r="I2006" s="26" t="str">
        <f>VLOOKUP($A2006,'Medical Examinations'!$A:$J,9,FALSE)</f>
        <v>Obesity</v>
      </c>
      <c r="J2006" s="26" t="str">
        <f>VLOOKUP($A2006,'Medical Examinations'!$A:$J,10,FALSE)</f>
        <v>Normal</v>
      </c>
      <c r="K2006">
        <f>VLOOKUP($A2006,'Hospitalisation Details'!$A:$K,6,FALSE)</f>
        <v>3171.61</v>
      </c>
      <c r="L2006" t="str">
        <f>VLOOKUP($A2006,'Hospitalisation Details'!$A:$K,7,FALSE)</f>
        <v>tier - 2</v>
      </c>
      <c r="M2006" t="str">
        <f>VLOOKUP($A2006,'Hospitalisation Details'!$A:$K,8,FALSE)</f>
        <v>tier - 3</v>
      </c>
      <c r="N2006" t="str">
        <f>VLOOKUP($A2006,'Hospitalisation Details'!$A:$K,9,FALSE)</f>
        <v>R1013</v>
      </c>
      <c r="O2006">
        <f>VLOOKUP($A2006,'Hospitalisation Details'!$A:$K,10,FALSE)</f>
        <v>34632</v>
      </c>
      <c r="P2006">
        <f>VLOOKUP($A2006,'Hospitalisation Details'!$A:$K,11,FALSE)</f>
        <v>28</v>
      </c>
      <c r="Q2006" t="str">
        <f>VLOOKUP($A2006,'Customer Names'!$A:$E,4,FALSE)</f>
        <v xml:space="preserve"> Adriana S</v>
      </c>
    </row>
    <row r="2007" spans="1:17" x14ac:dyDescent="0.25">
      <c r="A2007" s="23" t="s">
        <v>362</v>
      </c>
      <c r="B2007" s="48">
        <f>VLOOKUP($A2007,'Medical Examinations'!$A:$J,2,FALSE)</f>
        <v>16.815000000000001</v>
      </c>
      <c r="C2007" s="48">
        <f>VLOOKUP($A2007,'Medical Examinations'!$A:$J,3,FALSE)</f>
        <v>5.29</v>
      </c>
      <c r="D2007" s="23" t="str">
        <f>VLOOKUP($A2007,'Medical Examinations'!$A:$J,4,FALSE)</f>
        <v>yes</v>
      </c>
      <c r="E2007" s="23" t="str">
        <f>VLOOKUP($A2007,'Medical Examinations'!$A:$J,5,FALSE)</f>
        <v>No</v>
      </c>
      <c r="F2007" s="23" t="str">
        <f>VLOOKUP($A2007,'Medical Examinations'!$A:$J,6,FALSE)</f>
        <v>No</v>
      </c>
      <c r="G2007" s="23">
        <f>VLOOKUP($A2007,'Medical Examinations'!$A:$J,7,FALSE)</f>
        <v>0</v>
      </c>
      <c r="H2007" s="23" t="str">
        <f>VLOOKUP($A2007,'Medical Examinations'!$A:$J,8,FALSE)</f>
        <v>No</v>
      </c>
      <c r="I2007" s="23" t="str">
        <f>VLOOKUP($A2007,'Medical Examinations'!$A:$J,9,FALSE)</f>
        <v>Underweight</v>
      </c>
      <c r="J2007" s="23" t="str">
        <f>VLOOKUP($A2007,'Medical Examinations'!$A:$J,10,FALSE)</f>
        <v>Normal</v>
      </c>
      <c r="K2007">
        <f>VLOOKUP($A2007,'Hospitalisation Details'!$A:$K,6,FALSE)</f>
        <v>3167.46</v>
      </c>
      <c r="L2007" t="str">
        <f>VLOOKUP($A2007,'Hospitalisation Details'!$A:$K,7,FALSE)</f>
        <v>tier - 2</v>
      </c>
      <c r="M2007" t="str">
        <f>VLOOKUP($A2007,'Hospitalisation Details'!$A:$K,8,FALSE)</f>
        <v>tier - 3</v>
      </c>
      <c r="N2007" t="str">
        <f>VLOOKUP($A2007,'Hospitalisation Details'!$A:$K,9,FALSE)</f>
        <v>R1024</v>
      </c>
      <c r="O2007">
        <f>VLOOKUP($A2007,'Hospitalisation Details'!$A:$K,10,FALSE)</f>
        <v>37132</v>
      </c>
      <c r="P2007">
        <f>VLOOKUP($A2007,'Hospitalisation Details'!$A:$K,11,FALSE)</f>
        <v>21</v>
      </c>
      <c r="Q2007" t="str">
        <f>VLOOKUP($A2007,'Customer Names'!$A:$E,4,FALSE)</f>
        <v xml:space="preserve"> Megan</v>
      </c>
    </row>
    <row r="2008" spans="1:17" x14ac:dyDescent="0.25">
      <c r="A2008" s="26" t="s">
        <v>361</v>
      </c>
      <c r="B2008" s="47">
        <f>VLOOKUP($A2008,'Medical Examinations'!$A:$J,2,FALSE)</f>
        <v>25.61</v>
      </c>
      <c r="C2008" s="47">
        <f>VLOOKUP($A2008,'Medical Examinations'!$A:$J,3,FALSE)</f>
        <v>4</v>
      </c>
      <c r="D2008" s="26" t="str">
        <f>VLOOKUP($A2008,'Medical Examinations'!$A:$J,4,FALSE)</f>
        <v>No</v>
      </c>
      <c r="E2008" s="26" t="str">
        <f>VLOOKUP($A2008,'Medical Examinations'!$A:$J,5,FALSE)</f>
        <v>No</v>
      </c>
      <c r="F2008" s="26" t="str">
        <f>VLOOKUP($A2008,'Medical Examinations'!$A:$J,6,FALSE)</f>
        <v>Yes</v>
      </c>
      <c r="G2008" s="26">
        <f>VLOOKUP($A2008,'Medical Examinations'!$A:$J,7,FALSE)</f>
        <v>1</v>
      </c>
      <c r="H2008" s="26" t="str">
        <f>VLOOKUP($A2008,'Medical Examinations'!$A:$J,8,FALSE)</f>
        <v>No</v>
      </c>
      <c r="I2008" s="26" t="str">
        <f>VLOOKUP($A2008,'Medical Examinations'!$A:$J,9,FALSE)</f>
        <v>Overweight</v>
      </c>
      <c r="J2008" s="26" t="str">
        <f>VLOOKUP($A2008,'Medical Examinations'!$A:$J,10,FALSE)</f>
        <v>Normal</v>
      </c>
      <c r="K2008">
        <f>VLOOKUP($A2008,'Hospitalisation Details'!$A:$K,6,FALSE)</f>
        <v>3162.02</v>
      </c>
      <c r="L2008" t="str">
        <f>VLOOKUP($A2008,'Hospitalisation Details'!$A:$K,7,FALSE)</f>
        <v>tier - 2</v>
      </c>
      <c r="M2008" t="str">
        <f>VLOOKUP($A2008,'Hospitalisation Details'!$A:$K,8,FALSE)</f>
        <v>tier - 3</v>
      </c>
      <c r="N2008" t="str">
        <f>VLOOKUP($A2008,'Hospitalisation Details'!$A:$K,9,FALSE)</f>
        <v>R1013</v>
      </c>
      <c r="O2008">
        <f>VLOOKUP($A2008,'Hospitalisation Details'!$A:$K,10,FALSE)</f>
        <v>34237</v>
      </c>
      <c r="P2008">
        <f>VLOOKUP($A2008,'Hospitalisation Details'!$A:$K,11,FALSE)</f>
        <v>29</v>
      </c>
      <c r="Q2008" t="str">
        <f>VLOOKUP($A2008,'Customer Names'!$A:$E,4,FALSE)</f>
        <v xml:space="preserve"> Kristen M</v>
      </c>
    </row>
    <row r="2009" spans="1:17" x14ac:dyDescent="0.25">
      <c r="A2009" s="23" t="s">
        <v>360</v>
      </c>
      <c r="B2009" s="48">
        <f>VLOOKUP($A2009,'Medical Examinations'!$A:$J,2,FALSE)</f>
        <v>25.8</v>
      </c>
      <c r="C2009" s="48">
        <f>VLOOKUP($A2009,'Medical Examinations'!$A:$J,3,FALSE)</f>
        <v>5.49</v>
      </c>
      <c r="D2009" s="23" t="str">
        <f>VLOOKUP($A2009,'Medical Examinations'!$A:$J,4,FALSE)</f>
        <v>No</v>
      </c>
      <c r="E2009" s="23" t="str">
        <f>VLOOKUP($A2009,'Medical Examinations'!$A:$J,5,FALSE)</f>
        <v>No</v>
      </c>
      <c r="F2009" s="23" t="str">
        <f>VLOOKUP($A2009,'Medical Examinations'!$A:$J,6,FALSE)</f>
        <v>No</v>
      </c>
      <c r="G2009" s="23">
        <f>VLOOKUP($A2009,'Medical Examinations'!$A:$J,7,FALSE)</f>
        <v>0</v>
      </c>
      <c r="H2009" s="23" t="str">
        <f>VLOOKUP($A2009,'Medical Examinations'!$A:$J,8,FALSE)</f>
        <v>No</v>
      </c>
      <c r="I2009" s="23" t="str">
        <f>VLOOKUP($A2009,'Medical Examinations'!$A:$J,9,FALSE)</f>
        <v>Overweight</v>
      </c>
      <c r="J2009" s="23" t="str">
        <f>VLOOKUP($A2009,'Medical Examinations'!$A:$J,10,FALSE)</f>
        <v>Normal</v>
      </c>
      <c r="K2009">
        <f>VLOOKUP($A2009,'Hospitalisation Details'!$A:$K,6,FALSE)</f>
        <v>3161.45</v>
      </c>
      <c r="L2009" t="str">
        <f>VLOOKUP($A2009,'Hospitalisation Details'!$A:$K,7,FALSE)</f>
        <v>tier - 2</v>
      </c>
      <c r="M2009" t="str">
        <f>VLOOKUP($A2009,'Hospitalisation Details'!$A:$K,8,FALSE)</f>
        <v>tier - 1</v>
      </c>
      <c r="N2009" t="str">
        <f>VLOOKUP($A2009,'Hospitalisation Details'!$A:$K,9,FALSE)</f>
        <v>R1011</v>
      </c>
      <c r="O2009">
        <f>VLOOKUP($A2009,'Hospitalisation Details'!$A:$K,10,FALSE)</f>
        <v>34525</v>
      </c>
      <c r="P2009">
        <f>VLOOKUP($A2009,'Hospitalisation Details'!$A:$K,11,FALSE)</f>
        <v>28</v>
      </c>
      <c r="Q2009" t="str">
        <f>VLOOKUP($A2009,'Customer Names'!$A:$E,4,FALSE)</f>
        <v xml:space="preserve"> Alix</v>
      </c>
    </row>
    <row r="2010" spans="1:17" x14ac:dyDescent="0.25">
      <c r="A2010" s="26" t="s">
        <v>359</v>
      </c>
      <c r="B2010" s="47">
        <f>VLOOKUP($A2010,'Medical Examinations'!$A:$J,2,FALSE)</f>
        <v>27.39</v>
      </c>
      <c r="C2010" s="47">
        <f>VLOOKUP($A2010,'Medical Examinations'!$A:$J,3,FALSE)</f>
        <v>5.34</v>
      </c>
      <c r="D2010" s="26" t="str">
        <f>VLOOKUP($A2010,'Medical Examinations'!$A:$J,4,FALSE)</f>
        <v>No</v>
      </c>
      <c r="E2010" s="26" t="str">
        <f>VLOOKUP($A2010,'Medical Examinations'!$A:$J,5,FALSE)</f>
        <v>No</v>
      </c>
      <c r="F2010" s="26" t="str">
        <f>VLOOKUP($A2010,'Medical Examinations'!$A:$J,6,FALSE)</f>
        <v>No</v>
      </c>
      <c r="G2010" s="26">
        <f>VLOOKUP($A2010,'Medical Examinations'!$A:$J,7,FALSE)</f>
        <v>0</v>
      </c>
      <c r="H2010" s="26" t="str">
        <f>VLOOKUP($A2010,'Medical Examinations'!$A:$J,8,FALSE)</f>
        <v>No</v>
      </c>
      <c r="I2010" s="26" t="str">
        <f>VLOOKUP($A2010,'Medical Examinations'!$A:$J,9,FALSE)</f>
        <v>Overweight</v>
      </c>
      <c r="J2010" s="26" t="str">
        <f>VLOOKUP($A2010,'Medical Examinations'!$A:$J,10,FALSE)</f>
        <v>Normal</v>
      </c>
      <c r="K2010">
        <f>VLOOKUP($A2010,'Hospitalisation Details'!$A:$K,6,FALSE)</f>
        <v>3128.35</v>
      </c>
      <c r="L2010" t="str">
        <f>VLOOKUP($A2010,'Hospitalisation Details'!$A:$K,7,FALSE)</f>
        <v>tier - 2</v>
      </c>
      <c r="M2010" t="str">
        <f>VLOOKUP($A2010,'Hospitalisation Details'!$A:$K,8,FALSE)</f>
        <v>tier - 3</v>
      </c>
      <c r="N2010" t="str">
        <f>VLOOKUP($A2010,'Hospitalisation Details'!$A:$K,9,FALSE)</f>
        <v>R1021</v>
      </c>
      <c r="O2010">
        <f>VLOOKUP($A2010,'Hospitalisation Details'!$A:$K,10,FALSE)</f>
        <v>36336</v>
      </c>
      <c r="P2010">
        <f>VLOOKUP($A2010,'Hospitalisation Details'!$A:$K,11,FALSE)</f>
        <v>23</v>
      </c>
      <c r="Q2010" t="str">
        <f>VLOOKUP($A2010,'Customer Names'!$A:$E,4,FALSE)</f>
        <v xml:space="preserve"> Kakushin</v>
      </c>
    </row>
    <row r="2011" spans="1:17" x14ac:dyDescent="0.25">
      <c r="A2011" s="23" t="s">
        <v>358</v>
      </c>
      <c r="B2011" s="48">
        <f>VLOOKUP($A2011,'Medical Examinations'!$A:$J,2,FALSE)</f>
        <v>17.03</v>
      </c>
      <c r="C2011" s="48">
        <f>VLOOKUP($A2011,'Medical Examinations'!$A:$J,3,FALSE)</f>
        <v>4.12</v>
      </c>
      <c r="D2011" s="23" t="str">
        <f>VLOOKUP($A2011,'Medical Examinations'!$A:$J,4,FALSE)</f>
        <v>No</v>
      </c>
      <c r="E2011" s="23" t="str">
        <f>VLOOKUP($A2011,'Medical Examinations'!$A:$J,5,FALSE)</f>
        <v>No</v>
      </c>
      <c r="F2011" s="23" t="str">
        <f>VLOOKUP($A2011,'Medical Examinations'!$A:$J,6,FALSE)</f>
        <v>No</v>
      </c>
      <c r="G2011" s="23">
        <f>VLOOKUP($A2011,'Medical Examinations'!$A:$J,7,FALSE)</f>
        <v>1</v>
      </c>
      <c r="H2011" s="23" t="str">
        <f>VLOOKUP($A2011,'Medical Examinations'!$A:$J,8,FALSE)</f>
        <v>No</v>
      </c>
      <c r="I2011" s="23" t="str">
        <f>VLOOKUP($A2011,'Medical Examinations'!$A:$J,9,FALSE)</f>
        <v>Underweight</v>
      </c>
      <c r="J2011" s="23" t="str">
        <f>VLOOKUP($A2011,'Medical Examinations'!$A:$J,10,FALSE)</f>
        <v>Normal</v>
      </c>
      <c r="K2011">
        <f>VLOOKUP($A2011,'Hospitalisation Details'!$A:$K,6,FALSE)</f>
        <v>3088.06</v>
      </c>
      <c r="L2011" t="str">
        <f>VLOOKUP($A2011,'Hospitalisation Details'!$A:$K,7,FALSE)</f>
        <v>tier - 2</v>
      </c>
      <c r="M2011" t="str">
        <f>VLOOKUP($A2011,'Hospitalisation Details'!$A:$K,8,FALSE)</f>
        <v>tier - 2</v>
      </c>
      <c r="N2011" t="str">
        <f>VLOOKUP($A2011,'Hospitalisation Details'!$A:$K,9,FALSE)</f>
        <v>R1013</v>
      </c>
      <c r="O2011">
        <f>VLOOKUP($A2011,'Hospitalisation Details'!$A:$K,10,FALSE)</f>
        <v>31990</v>
      </c>
      <c r="P2011">
        <f>VLOOKUP($A2011,'Hospitalisation Details'!$A:$K,11,FALSE)</f>
        <v>35</v>
      </c>
      <c r="Q2011" t="str">
        <f>VLOOKUP($A2011,'Customer Names'!$A:$E,4,FALSE)</f>
        <v xml:space="preserve"> Michael J</v>
      </c>
    </row>
    <row r="2012" spans="1:17" x14ac:dyDescent="0.25">
      <c r="A2012" s="26" t="s">
        <v>357</v>
      </c>
      <c r="B2012" s="47">
        <f>VLOOKUP($A2012,'Medical Examinations'!$A:$J,2,FALSE)</f>
        <v>23.75</v>
      </c>
      <c r="C2012" s="47">
        <f>VLOOKUP($A2012,'Medical Examinations'!$A:$J,3,FALSE)</f>
        <v>5.49</v>
      </c>
      <c r="D2012" s="26" t="str">
        <f>VLOOKUP($A2012,'Medical Examinations'!$A:$J,4,FALSE)</f>
        <v>yes</v>
      </c>
      <c r="E2012" s="26" t="str">
        <f>VLOOKUP($A2012,'Medical Examinations'!$A:$J,5,FALSE)</f>
        <v>No</v>
      </c>
      <c r="F2012" s="26" t="str">
        <f>VLOOKUP($A2012,'Medical Examinations'!$A:$J,6,FALSE)</f>
        <v>No</v>
      </c>
      <c r="G2012" s="26">
        <f>VLOOKUP($A2012,'Medical Examinations'!$A:$J,7,FALSE)</f>
        <v>0</v>
      </c>
      <c r="H2012" s="26" t="str">
        <f>VLOOKUP($A2012,'Medical Examinations'!$A:$J,8,FALSE)</f>
        <v>No</v>
      </c>
      <c r="I2012" s="26" t="str">
        <f>VLOOKUP($A2012,'Medical Examinations'!$A:$J,9,FALSE)</f>
        <v>Normal Weight</v>
      </c>
      <c r="J2012" s="26" t="str">
        <f>VLOOKUP($A2012,'Medical Examinations'!$A:$J,10,FALSE)</f>
        <v>Normal</v>
      </c>
      <c r="K2012">
        <f>VLOOKUP($A2012,'Hospitalisation Details'!$A:$K,6,FALSE)</f>
        <v>3077.1</v>
      </c>
      <c r="L2012" t="str">
        <f>VLOOKUP($A2012,'Hospitalisation Details'!$A:$K,7,FALSE)</f>
        <v>tier - 2</v>
      </c>
      <c r="M2012" t="str">
        <f>VLOOKUP($A2012,'Hospitalisation Details'!$A:$K,8,FALSE)</f>
        <v>tier - 1</v>
      </c>
      <c r="N2012" t="str">
        <f>VLOOKUP($A2012,'Hospitalisation Details'!$A:$K,9,FALSE)</f>
        <v>R1012</v>
      </c>
      <c r="O2012">
        <f>VLOOKUP($A2012,'Hospitalisation Details'!$A:$K,10,FALSE)</f>
        <v>37177</v>
      </c>
      <c r="P2012">
        <f>VLOOKUP($A2012,'Hospitalisation Details'!$A:$K,11,FALSE)</f>
        <v>21</v>
      </c>
      <c r="Q2012" t="str">
        <f>VLOOKUP($A2012,'Customer Names'!$A:$E,4,FALSE)</f>
        <v xml:space="preserve"> Bradley</v>
      </c>
    </row>
    <row r="2013" spans="1:17" x14ac:dyDescent="0.25">
      <c r="A2013" s="23" t="s">
        <v>355</v>
      </c>
      <c r="B2013" s="48">
        <f>VLOOKUP($A2013,'Medical Examinations'!$A:$J,2,FALSE)</f>
        <v>26.03</v>
      </c>
      <c r="C2013" s="48">
        <f>VLOOKUP($A2013,'Medical Examinations'!$A:$J,3,FALSE)</f>
        <v>5.1100000000000003</v>
      </c>
      <c r="D2013" s="23" t="str">
        <f>VLOOKUP($A2013,'Medical Examinations'!$A:$J,4,FALSE)</f>
        <v>yes</v>
      </c>
      <c r="E2013" s="23" t="str">
        <f>VLOOKUP($A2013,'Medical Examinations'!$A:$J,5,FALSE)</f>
        <v>No</v>
      </c>
      <c r="F2013" s="23" t="str">
        <f>VLOOKUP($A2013,'Medical Examinations'!$A:$J,6,FALSE)</f>
        <v>No</v>
      </c>
      <c r="G2013" s="23">
        <f>VLOOKUP($A2013,'Medical Examinations'!$A:$J,7,FALSE)</f>
        <v>1</v>
      </c>
      <c r="H2013" s="23" t="str">
        <f>VLOOKUP($A2013,'Medical Examinations'!$A:$J,8,FALSE)</f>
        <v>No</v>
      </c>
      <c r="I2013" s="23" t="str">
        <f>VLOOKUP($A2013,'Medical Examinations'!$A:$J,9,FALSE)</f>
        <v>Overweight</v>
      </c>
      <c r="J2013" s="23" t="str">
        <f>VLOOKUP($A2013,'Medical Examinations'!$A:$J,10,FALSE)</f>
        <v>Normal</v>
      </c>
      <c r="K2013">
        <f>VLOOKUP($A2013,'Hospitalisation Details'!$A:$K,6,FALSE)</f>
        <v>3070.81</v>
      </c>
      <c r="L2013" t="str">
        <f>VLOOKUP($A2013,'Hospitalisation Details'!$A:$K,7,FALSE)</f>
        <v>tier - 3</v>
      </c>
      <c r="M2013" t="str">
        <f>VLOOKUP($A2013,'Hospitalisation Details'!$A:$K,8,FALSE)</f>
        <v>tier - 1</v>
      </c>
      <c r="N2013" t="str">
        <f>VLOOKUP($A2013,'Hospitalisation Details'!$A:$K,9,FALSE)</f>
        <v>R1017</v>
      </c>
      <c r="O2013">
        <f>VLOOKUP($A2013,'Hospitalisation Details'!$A:$K,10,FALSE)</f>
        <v>34952</v>
      </c>
      <c r="P2013">
        <f>VLOOKUP($A2013,'Hospitalisation Details'!$A:$K,11,FALSE)</f>
        <v>27</v>
      </c>
      <c r="Q2013" t="str">
        <f>VLOOKUP($A2013,'Customer Names'!$A:$E,4,FALSE)</f>
        <v xml:space="preserve"> Matt</v>
      </c>
    </row>
    <row r="2014" spans="1:17" x14ac:dyDescent="0.25">
      <c r="A2014" s="26" t="s">
        <v>354</v>
      </c>
      <c r="B2014" s="47">
        <f>VLOOKUP($A2014,'Medical Examinations'!$A:$J,2,FALSE)</f>
        <v>16.079999999999998</v>
      </c>
      <c r="C2014" s="47">
        <f>VLOOKUP($A2014,'Medical Examinations'!$A:$J,3,FALSE)</f>
        <v>5.94</v>
      </c>
      <c r="D2014" s="26" t="str">
        <f>VLOOKUP($A2014,'Medical Examinations'!$A:$J,4,FALSE)</f>
        <v>No</v>
      </c>
      <c r="E2014" s="26" t="str">
        <f>VLOOKUP($A2014,'Medical Examinations'!$A:$J,5,FALSE)</f>
        <v>No</v>
      </c>
      <c r="F2014" s="26" t="str">
        <f>VLOOKUP($A2014,'Medical Examinations'!$A:$J,6,FALSE)</f>
        <v>No</v>
      </c>
      <c r="G2014" s="26">
        <f>VLOOKUP($A2014,'Medical Examinations'!$A:$J,7,FALSE)</f>
        <v>0</v>
      </c>
      <c r="H2014" s="26" t="str">
        <f>VLOOKUP($A2014,'Medical Examinations'!$A:$J,8,FALSE)</f>
        <v>No</v>
      </c>
      <c r="I2014" s="26" t="str">
        <f>VLOOKUP($A2014,'Medical Examinations'!$A:$J,9,FALSE)</f>
        <v>Underweight</v>
      </c>
      <c r="J2014" s="26" t="str">
        <f>VLOOKUP($A2014,'Medical Examinations'!$A:$J,10,FALSE)</f>
        <v>Prediabetes</v>
      </c>
      <c r="K2014">
        <f>VLOOKUP($A2014,'Hospitalisation Details'!$A:$K,6,FALSE)</f>
        <v>3065.49</v>
      </c>
      <c r="L2014" t="str">
        <f>VLOOKUP($A2014,'Hospitalisation Details'!$A:$K,7,FALSE)</f>
        <v>tier - 2</v>
      </c>
      <c r="M2014" t="str">
        <f>VLOOKUP($A2014,'Hospitalisation Details'!$A:$K,8,FALSE)</f>
        <v>tier - 1</v>
      </c>
      <c r="N2014" t="str">
        <f>VLOOKUP($A2014,'Hospitalisation Details'!$A:$K,9,FALSE)</f>
        <v>R1012</v>
      </c>
      <c r="O2014">
        <f>VLOOKUP($A2014,'Hospitalisation Details'!$A:$K,10,FALSE)</f>
        <v>32782</v>
      </c>
      <c r="P2014">
        <f>VLOOKUP($A2014,'Hospitalisation Details'!$A:$K,11,FALSE)</f>
        <v>33</v>
      </c>
      <c r="Q2014" t="str">
        <f>VLOOKUP($A2014,'Customer Names'!$A:$E,4,FALSE)</f>
        <v xml:space="preserve"> Amanda C.</v>
      </c>
    </row>
    <row r="2015" spans="1:17" x14ac:dyDescent="0.25">
      <c r="A2015" s="23" t="s">
        <v>353</v>
      </c>
      <c r="B2015" s="48">
        <f>VLOOKUP($A2015,'Medical Examinations'!$A:$J,2,FALSE)</f>
        <v>30.875</v>
      </c>
      <c r="C2015" s="48">
        <f>VLOOKUP($A2015,'Medical Examinations'!$A:$J,3,FALSE)</f>
        <v>5.54</v>
      </c>
      <c r="D2015" s="23" t="str">
        <f>VLOOKUP($A2015,'Medical Examinations'!$A:$J,4,FALSE)</f>
        <v>No</v>
      </c>
      <c r="E2015" s="23" t="str">
        <f>VLOOKUP($A2015,'Medical Examinations'!$A:$J,5,FALSE)</f>
        <v>No</v>
      </c>
      <c r="F2015" s="23" t="str">
        <f>VLOOKUP($A2015,'Medical Examinations'!$A:$J,6,FALSE)</f>
        <v>No</v>
      </c>
      <c r="G2015" s="23">
        <f>VLOOKUP($A2015,'Medical Examinations'!$A:$J,7,FALSE)</f>
        <v>0</v>
      </c>
      <c r="H2015" s="23" t="str">
        <f>VLOOKUP($A2015,'Medical Examinations'!$A:$J,8,FALSE)</f>
        <v>No</v>
      </c>
      <c r="I2015" s="23" t="str">
        <f>VLOOKUP($A2015,'Medical Examinations'!$A:$J,9,FALSE)</f>
        <v>Obesity</v>
      </c>
      <c r="J2015" s="23" t="str">
        <f>VLOOKUP($A2015,'Medical Examinations'!$A:$J,10,FALSE)</f>
        <v>Normal</v>
      </c>
      <c r="K2015">
        <f>VLOOKUP($A2015,'Hospitalisation Details'!$A:$K,6,FALSE)</f>
        <v>3062.51</v>
      </c>
      <c r="L2015" t="str">
        <f>VLOOKUP($A2015,'Hospitalisation Details'!$A:$K,7,FALSE)</f>
        <v>tier - 3</v>
      </c>
      <c r="M2015" t="str">
        <f>VLOOKUP($A2015,'Hospitalisation Details'!$A:$K,8,FALSE)</f>
        <v>tier - 1</v>
      </c>
      <c r="N2015" t="str">
        <f>VLOOKUP($A2015,'Hospitalisation Details'!$A:$K,9,FALSE)</f>
        <v>R1012</v>
      </c>
      <c r="O2015">
        <f>VLOOKUP($A2015,'Hospitalisation Details'!$A:$K,10,FALSE)</f>
        <v>34603</v>
      </c>
      <c r="P2015">
        <f>VLOOKUP($A2015,'Hospitalisation Details'!$A:$K,11,FALSE)</f>
        <v>28</v>
      </c>
      <c r="Q2015" t="str">
        <f>VLOOKUP($A2015,'Customer Names'!$A:$E,4,FALSE)</f>
        <v xml:space="preserve"> Valur</v>
      </c>
    </row>
    <row r="2016" spans="1:17" x14ac:dyDescent="0.25">
      <c r="A2016" s="26" t="s">
        <v>352</v>
      </c>
      <c r="B2016" s="47">
        <f>VLOOKUP($A2016,'Medical Examinations'!$A:$J,2,FALSE)</f>
        <v>31.79</v>
      </c>
      <c r="C2016" s="47">
        <f>VLOOKUP($A2016,'Medical Examinations'!$A:$J,3,FALSE)</f>
        <v>7.09</v>
      </c>
      <c r="D2016" s="26" t="str">
        <f>VLOOKUP($A2016,'Medical Examinations'!$A:$J,4,FALSE)</f>
        <v>No</v>
      </c>
      <c r="E2016" s="26" t="str">
        <f>VLOOKUP($A2016,'Medical Examinations'!$A:$J,5,FALSE)</f>
        <v>No</v>
      </c>
      <c r="F2016" s="26" t="str">
        <f>VLOOKUP($A2016,'Medical Examinations'!$A:$J,6,FALSE)</f>
        <v>No</v>
      </c>
      <c r="G2016" s="26">
        <f>VLOOKUP($A2016,'Medical Examinations'!$A:$J,7,FALSE)</f>
        <v>0</v>
      </c>
      <c r="H2016" s="26" t="str">
        <f>VLOOKUP($A2016,'Medical Examinations'!$A:$J,8,FALSE)</f>
        <v>No</v>
      </c>
      <c r="I2016" s="26" t="str">
        <f>VLOOKUP($A2016,'Medical Examinations'!$A:$J,9,FALSE)</f>
        <v>Obesity</v>
      </c>
      <c r="J2016" s="26" t="str">
        <f>VLOOKUP($A2016,'Medical Examinations'!$A:$J,10,FALSE)</f>
        <v>Diabetes</v>
      </c>
      <c r="K2016">
        <f>VLOOKUP($A2016,'Hospitalisation Details'!$A:$K,6,FALSE)</f>
        <v>3056.39</v>
      </c>
      <c r="L2016" t="str">
        <f>VLOOKUP($A2016,'Hospitalisation Details'!$A:$K,7,FALSE)</f>
        <v>tier - 2</v>
      </c>
      <c r="M2016" t="str">
        <f>VLOOKUP($A2016,'Hospitalisation Details'!$A:$K,8,FALSE)</f>
        <v>tier - 3</v>
      </c>
      <c r="N2016" t="str">
        <f>VLOOKUP($A2016,'Hospitalisation Details'!$A:$K,9,FALSE)</f>
        <v>R1013</v>
      </c>
      <c r="O2016">
        <f>VLOOKUP($A2016,'Hospitalisation Details'!$A:$K,10,FALSE)</f>
        <v>37428</v>
      </c>
      <c r="P2016">
        <f>VLOOKUP($A2016,'Hospitalisation Details'!$A:$K,11,FALSE)</f>
        <v>20</v>
      </c>
      <c r="Q2016" t="str">
        <f>VLOOKUP($A2016,'Customer Names'!$A:$E,4,FALSE)</f>
        <v xml:space="preserve"> Erica J</v>
      </c>
    </row>
    <row r="2017" spans="1:17" x14ac:dyDescent="0.25">
      <c r="A2017" s="23" t="s">
        <v>351</v>
      </c>
      <c r="B2017" s="48">
        <f>VLOOKUP($A2017,'Medical Examinations'!$A:$J,2,FALSE)</f>
        <v>28.48</v>
      </c>
      <c r="C2017" s="48">
        <f>VLOOKUP($A2017,'Medical Examinations'!$A:$J,3,FALSE)</f>
        <v>6.22</v>
      </c>
      <c r="D2017" s="23" t="str">
        <f>VLOOKUP($A2017,'Medical Examinations'!$A:$J,4,FALSE)</f>
        <v>yes</v>
      </c>
      <c r="E2017" s="23" t="str">
        <f>VLOOKUP($A2017,'Medical Examinations'!$A:$J,5,FALSE)</f>
        <v>No</v>
      </c>
      <c r="F2017" s="23" t="str">
        <f>VLOOKUP($A2017,'Medical Examinations'!$A:$J,6,FALSE)</f>
        <v>Yes</v>
      </c>
      <c r="G2017" s="23">
        <f>VLOOKUP($A2017,'Medical Examinations'!$A:$J,7,FALSE)</f>
        <v>1</v>
      </c>
      <c r="H2017" s="23" t="str">
        <f>VLOOKUP($A2017,'Medical Examinations'!$A:$J,8,FALSE)</f>
        <v>No</v>
      </c>
      <c r="I2017" s="23" t="str">
        <f>VLOOKUP($A2017,'Medical Examinations'!$A:$J,9,FALSE)</f>
        <v>Overweight</v>
      </c>
      <c r="J2017" s="23" t="str">
        <f>VLOOKUP($A2017,'Medical Examinations'!$A:$J,10,FALSE)</f>
        <v>Prediabetes</v>
      </c>
      <c r="K2017">
        <f>VLOOKUP($A2017,'Hospitalisation Details'!$A:$K,6,FALSE)</f>
        <v>3051.73</v>
      </c>
      <c r="L2017" t="str">
        <f>VLOOKUP($A2017,'Hospitalisation Details'!$A:$K,7,FALSE)</f>
        <v>tier - 2</v>
      </c>
      <c r="M2017" t="str">
        <f>VLOOKUP($A2017,'Hospitalisation Details'!$A:$K,8,FALSE)</f>
        <v>tier - 2</v>
      </c>
      <c r="N2017" t="str">
        <f>VLOOKUP($A2017,'Hospitalisation Details'!$A:$K,9,FALSE)</f>
        <v>R1011</v>
      </c>
      <c r="O2017">
        <f>VLOOKUP($A2017,'Hospitalisation Details'!$A:$K,10,FALSE)</f>
        <v>35786</v>
      </c>
      <c r="P2017">
        <f>VLOOKUP($A2017,'Hospitalisation Details'!$A:$K,11,FALSE)</f>
        <v>25</v>
      </c>
      <c r="Q2017" t="str">
        <f>VLOOKUP($A2017,'Customer Names'!$A:$E,4,FALSE)</f>
        <v xml:space="preserve"> Stephen F.</v>
      </c>
    </row>
    <row r="2018" spans="1:17" x14ac:dyDescent="0.25">
      <c r="A2018" s="26" t="s">
        <v>350</v>
      </c>
      <c r="B2018" s="47">
        <f>VLOOKUP($A2018,'Medical Examinations'!$A:$J,2,FALSE)</f>
        <v>26.6</v>
      </c>
      <c r="C2018" s="47">
        <f>VLOOKUP($A2018,'Medical Examinations'!$A:$J,3,FALSE)</f>
        <v>4.33</v>
      </c>
      <c r="D2018" s="26" t="str">
        <f>VLOOKUP($A2018,'Medical Examinations'!$A:$J,4,FALSE)</f>
        <v>No</v>
      </c>
      <c r="E2018" s="26" t="str">
        <f>VLOOKUP($A2018,'Medical Examinations'!$A:$J,5,FALSE)</f>
        <v>No</v>
      </c>
      <c r="F2018" s="26" t="str">
        <f>VLOOKUP($A2018,'Medical Examinations'!$A:$J,6,FALSE)</f>
        <v>No</v>
      </c>
      <c r="G2018" s="26">
        <f>VLOOKUP($A2018,'Medical Examinations'!$A:$J,7,FALSE)</f>
        <v>1</v>
      </c>
      <c r="H2018" s="26" t="str">
        <f>VLOOKUP($A2018,'Medical Examinations'!$A:$J,8,FALSE)</f>
        <v>No</v>
      </c>
      <c r="I2018" s="26" t="str">
        <f>VLOOKUP($A2018,'Medical Examinations'!$A:$J,9,FALSE)</f>
        <v>Overweight</v>
      </c>
      <c r="J2018" s="26" t="str">
        <f>VLOOKUP($A2018,'Medical Examinations'!$A:$J,10,FALSE)</f>
        <v>Normal</v>
      </c>
      <c r="K2018">
        <f>VLOOKUP($A2018,'Hospitalisation Details'!$A:$K,6,FALSE)</f>
        <v>3046.06</v>
      </c>
      <c r="L2018" t="str">
        <f>VLOOKUP($A2018,'Hospitalisation Details'!$A:$K,7,FALSE)</f>
        <v>tier - 2</v>
      </c>
      <c r="M2018" t="str">
        <f>VLOOKUP($A2018,'Hospitalisation Details'!$A:$K,8,FALSE)</f>
        <v>tier - 1</v>
      </c>
      <c r="N2018" t="str">
        <f>VLOOKUP($A2018,'Hospitalisation Details'!$A:$K,9,FALSE)</f>
        <v>R1023</v>
      </c>
      <c r="O2018">
        <f>VLOOKUP($A2018,'Hospitalisation Details'!$A:$K,10,FALSE)</f>
        <v>36016</v>
      </c>
      <c r="P2018">
        <f>VLOOKUP($A2018,'Hospitalisation Details'!$A:$K,11,FALSE)</f>
        <v>24</v>
      </c>
      <c r="Q2018" t="str">
        <f>VLOOKUP($A2018,'Customer Names'!$A:$E,4,FALSE)</f>
        <v xml:space="preserve"> Lissa</v>
      </c>
    </row>
    <row r="2019" spans="1:17" x14ac:dyDescent="0.25">
      <c r="A2019" s="23" t="s">
        <v>349</v>
      </c>
      <c r="B2019" s="48">
        <f>VLOOKUP($A2019,'Medical Examinations'!$A:$J,2,FALSE)</f>
        <v>25.27</v>
      </c>
      <c r="C2019" s="48">
        <f>VLOOKUP($A2019,'Medical Examinations'!$A:$J,3,FALSE)</f>
        <v>5.83</v>
      </c>
      <c r="D2019" s="23" t="str">
        <f>VLOOKUP($A2019,'Medical Examinations'!$A:$J,4,FALSE)</f>
        <v>No</v>
      </c>
      <c r="E2019" s="23" t="str">
        <f>VLOOKUP($A2019,'Medical Examinations'!$A:$J,5,FALSE)</f>
        <v>No</v>
      </c>
      <c r="F2019" s="23" t="str">
        <f>VLOOKUP($A2019,'Medical Examinations'!$A:$J,6,FALSE)</f>
        <v>No</v>
      </c>
      <c r="G2019" s="23">
        <f>VLOOKUP($A2019,'Medical Examinations'!$A:$J,7,FALSE)</f>
        <v>1</v>
      </c>
      <c r="H2019" s="23" t="str">
        <f>VLOOKUP($A2019,'Medical Examinations'!$A:$J,8,FALSE)</f>
        <v>No</v>
      </c>
      <c r="I2019" s="23" t="str">
        <f>VLOOKUP($A2019,'Medical Examinations'!$A:$J,9,FALSE)</f>
        <v>Overweight</v>
      </c>
      <c r="J2019" s="23" t="str">
        <f>VLOOKUP($A2019,'Medical Examinations'!$A:$J,10,FALSE)</f>
        <v>Prediabetes</v>
      </c>
      <c r="K2019">
        <f>VLOOKUP($A2019,'Hospitalisation Details'!$A:$K,6,FALSE)</f>
        <v>3044.21</v>
      </c>
      <c r="L2019" t="str">
        <f>VLOOKUP($A2019,'Hospitalisation Details'!$A:$K,7,FALSE)</f>
        <v>tier - 2</v>
      </c>
      <c r="M2019" t="str">
        <f>VLOOKUP($A2019,'Hospitalisation Details'!$A:$K,8,FALSE)</f>
        <v>tier - 3</v>
      </c>
      <c r="N2019" t="str">
        <f>VLOOKUP($A2019,'Hospitalisation Details'!$A:$K,9,FALSE)</f>
        <v>R1024</v>
      </c>
      <c r="O2019">
        <f>VLOOKUP($A2019,'Hospitalisation Details'!$A:$K,10,FALSE)</f>
        <v>36053</v>
      </c>
      <c r="P2019">
        <f>VLOOKUP($A2019,'Hospitalisation Details'!$A:$K,11,FALSE)</f>
        <v>24</v>
      </c>
      <c r="Q2019" t="str">
        <f>VLOOKUP($A2019,'Customer Names'!$A:$E,4,FALSE)</f>
        <v xml:space="preserve"> Megan</v>
      </c>
    </row>
    <row r="2020" spans="1:17" x14ac:dyDescent="0.25">
      <c r="A2020" s="26" t="s">
        <v>348</v>
      </c>
      <c r="B2020" s="47">
        <f>VLOOKUP($A2020,'Medical Examinations'!$A:$J,2,FALSE)</f>
        <v>34.484999999999999</v>
      </c>
      <c r="C2020" s="47">
        <f>VLOOKUP($A2020,'Medical Examinations'!$A:$J,3,FALSE)</f>
        <v>4.7</v>
      </c>
      <c r="D2020" s="26" t="str">
        <f>VLOOKUP($A2020,'Medical Examinations'!$A:$J,4,FALSE)</f>
        <v>yes</v>
      </c>
      <c r="E2020" s="26" t="str">
        <f>VLOOKUP($A2020,'Medical Examinations'!$A:$J,5,FALSE)</f>
        <v>No</v>
      </c>
      <c r="F2020" s="26" t="str">
        <f>VLOOKUP($A2020,'Medical Examinations'!$A:$J,6,FALSE)</f>
        <v>Yes</v>
      </c>
      <c r="G2020" s="26">
        <f>VLOOKUP($A2020,'Medical Examinations'!$A:$J,7,FALSE)</f>
        <v>1</v>
      </c>
      <c r="H2020" s="26" t="str">
        <f>VLOOKUP($A2020,'Medical Examinations'!$A:$J,8,FALSE)</f>
        <v>No</v>
      </c>
      <c r="I2020" s="26" t="str">
        <f>VLOOKUP($A2020,'Medical Examinations'!$A:$J,9,FALSE)</f>
        <v>Obesity</v>
      </c>
      <c r="J2020" s="26" t="str">
        <f>VLOOKUP($A2020,'Medical Examinations'!$A:$J,10,FALSE)</f>
        <v>Normal</v>
      </c>
      <c r="K2020">
        <f>VLOOKUP($A2020,'Hospitalisation Details'!$A:$K,6,FALSE)</f>
        <v>3021.81</v>
      </c>
      <c r="L2020" t="str">
        <f>VLOOKUP($A2020,'Hospitalisation Details'!$A:$K,7,FALSE)</f>
        <v>tier - 2</v>
      </c>
      <c r="M2020" t="str">
        <f>VLOOKUP($A2020,'Hospitalisation Details'!$A:$K,8,FALSE)</f>
        <v>tier - 3</v>
      </c>
      <c r="N2020" t="str">
        <f>VLOOKUP($A2020,'Hospitalisation Details'!$A:$K,9,FALSE)</f>
        <v>R1012</v>
      </c>
      <c r="O2020">
        <f>VLOOKUP($A2020,'Hospitalisation Details'!$A:$K,10,FALSE)</f>
        <v>35783</v>
      </c>
      <c r="P2020">
        <f>VLOOKUP($A2020,'Hospitalisation Details'!$A:$K,11,FALSE)</f>
        <v>25</v>
      </c>
      <c r="Q2020" t="str">
        <f>VLOOKUP($A2020,'Customer Names'!$A:$E,4,FALSE)</f>
        <v xml:space="preserve"> Alyson</v>
      </c>
    </row>
    <row r="2021" spans="1:17" x14ac:dyDescent="0.25">
      <c r="A2021" s="23" t="s">
        <v>347</v>
      </c>
      <c r="B2021" s="48">
        <f>VLOOKUP($A2021,'Medical Examinations'!$A:$J,2,FALSE)</f>
        <v>15.57</v>
      </c>
      <c r="C2021" s="48">
        <f>VLOOKUP($A2021,'Medical Examinations'!$A:$J,3,FALSE)</f>
        <v>4.07</v>
      </c>
      <c r="D2021" s="23" t="str">
        <f>VLOOKUP($A2021,'Medical Examinations'!$A:$J,4,FALSE)</f>
        <v>yes</v>
      </c>
      <c r="E2021" s="23" t="str">
        <f>VLOOKUP($A2021,'Medical Examinations'!$A:$J,5,FALSE)</f>
        <v>No</v>
      </c>
      <c r="F2021" s="23" t="str">
        <f>VLOOKUP($A2021,'Medical Examinations'!$A:$J,6,FALSE)</f>
        <v>No</v>
      </c>
      <c r="G2021" s="23">
        <f>VLOOKUP($A2021,'Medical Examinations'!$A:$J,7,FALSE)</f>
        <v>1</v>
      </c>
      <c r="H2021" s="23" t="str">
        <f>VLOOKUP($A2021,'Medical Examinations'!$A:$J,8,FALSE)</f>
        <v>No</v>
      </c>
      <c r="I2021" s="23" t="str">
        <f>VLOOKUP($A2021,'Medical Examinations'!$A:$J,9,FALSE)</f>
        <v>Underweight</v>
      </c>
      <c r="J2021" s="23" t="str">
        <f>VLOOKUP($A2021,'Medical Examinations'!$A:$J,10,FALSE)</f>
        <v>Normal</v>
      </c>
      <c r="K2021">
        <f>VLOOKUP($A2021,'Hospitalisation Details'!$A:$K,6,FALSE)</f>
        <v>3018.04</v>
      </c>
      <c r="L2021" t="str">
        <f>VLOOKUP($A2021,'Hospitalisation Details'!$A:$K,7,FALSE)</f>
        <v>tier - 2</v>
      </c>
      <c r="M2021" t="str">
        <f>VLOOKUP($A2021,'Hospitalisation Details'!$A:$K,8,FALSE)</f>
        <v>tier - 2</v>
      </c>
      <c r="N2021" t="str">
        <f>VLOOKUP($A2021,'Hospitalisation Details'!$A:$K,9,FALSE)</f>
        <v>R1012</v>
      </c>
      <c r="O2021">
        <f>VLOOKUP($A2021,'Hospitalisation Details'!$A:$K,10,FALSE)</f>
        <v>32414</v>
      </c>
      <c r="P2021">
        <f>VLOOKUP($A2021,'Hospitalisation Details'!$A:$K,11,FALSE)</f>
        <v>34</v>
      </c>
      <c r="Q2021" t="str">
        <f>VLOOKUP($A2021,'Customer Names'!$A:$E,4,FALSE)</f>
        <v xml:space="preserve"> Chance B</v>
      </c>
    </row>
    <row r="2022" spans="1:17" x14ac:dyDescent="0.25">
      <c r="A2022" s="26" t="s">
        <v>346</v>
      </c>
      <c r="B2022" s="47">
        <f>VLOOKUP($A2022,'Medical Examinations'!$A:$J,2,FALSE)</f>
        <v>30.36</v>
      </c>
      <c r="C2022" s="47">
        <f>VLOOKUP($A2022,'Medical Examinations'!$A:$J,3,FALSE)</f>
        <v>9.39</v>
      </c>
      <c r="D2022" s="26" t="str">
        <f>VLOOKUP($A2022,'Medical Examinations'!$A:$J,4,FALSE)</f>
        <v>No</v>
      </c>
      <c r="E2022" s="26" t="str">
        <f>VLOOKUP($A2022,'Medical Examinations'!$A:$J,5,FALSE)</f>
        <v>No</v>
      </c>
      <c r="F2022" s="26" t="str">
        <f>VLOOKUP($A2022,'Medical Examinations'!$A:$J,6,FALSE)</f>
        <v>No</v>
      </c>
      <c r="G2022" s="26">
        <f>VLOOKUP($A2022,'Medical Examinations'!$A:$J,7,FALSE)</f>
        <v>0</v>
      </c>
      <c r="H2022" s="26" t="str">
        <f>VLOOKUP($A2022,'Medical Examinations'!$A:$J,8,FALSE)</f>
        <v>No</v>
      </c>
      <c r="I2022" s="26" t="str">
        <f>VLOOKUP($A2022,'Medical Examinations'!$A:$J,9,FALSE)</f>
        <v>Obesity</v>
      </c>
      <c r="J2022" s="26" t="str">
        <f>VLOOKUP($A2022,'Medical Examinations'!$A:$J,10,FALSE)</f>
        <v>Diabetes</v>
      </c>
      <c r="K2022">
        <f>VLOOKUP($A2022,'Hospitalisation Details'!$A:$K,6,FALSE)</f>
        <v>3012.22</v>
      </c>
      <c r="L2022" t="str">
        <f>VLOOKUP($A2022,'Hospitalisation Details'!$A:$K,7,FALSE)</f>
        <v>tier - 2</v>
      </c>
      <c r="M2022" t="str">
        <f>VLOOKUP($A2022,'Hospitalisation Details'!$A:$K,8,FALSE)</f>
        <v>tier - 3</v>
      </c>
      <c r="N2022" t="str">
        <f>VLOOKUP($A2022,'Hospitalisation Details'!$A:$K,9,FALSE)</f>
        <v>R1012</v>
      </c>
      <c r="O2022">
        <f>VLOOKUP($A2022,'Hospitalisation Details'!$A:$K,10,FALSE)</f>
        <v>37605</v>
      </c>
      <c r="P2022">
        <f>VLOOKUP($A2022,'Hospitalisation Details'!$A:$K,11,FALSE)</f>
        <v>20</v>
      </c>
      <c r="Q2022" t="str">
        <f>VLOOKUP($A2022,'Customer Names'!$A:$E,4,FALSE)</f>
        <v xml:space="preserve"> Sean P</v>
      </c>
    </row>
    <row r="2023" spans="1:17" x14ac:dyDescent="0.25">
      <c r="A2023" s="23" t="s">
        <v>345</v>
      </c>
      <c r="B2023" s="48">
        <f>VLOOKUP($A2023,'Medical Examinations'!$A:$J,2,FALSE)</f>
        <v>19.37</v>
      </c>
      <c r="C2023" s="48">
        <f>VLOOKUP($A2023,'Medical Examinations'!$A:$J,3,FALSE)</f>
        <v>4.18</v>
      </c>
      <c r="D2023" s="23" t="str">
        <f>VLOOKUP($A2023,'Medical Examinations'!$A:$J,4,FALSE)</f>
        <v>No</v>
      </c>
      <c r="E2023" s="23" t="str">
        <f>VLOOKUP($A2023,'Medical Examinations'!$A:$J,5,FALSE)</f>
        <v>No</v>
      </c>
      <c r="F2023" s="23" t="str">
        <f>VLOOKUP($A2023,'Medical Examinations'!$A:$J,6,FALSE)</f>
        <v>No</v>
      </c>
      <c r="G2023" s="23">
        <f>VLOOKUP($A2023,'Medical Examinations'!$A:$J,7,FALSE)</f>
        <v>0</v>
      </c>
      <c r="H2023" s="23" t="str">
        <f>VLOOKUP($A2023,'Medical Examinations'!$A:$J,8,FALSE)</f>
        <v>No</v>
      </c>
      <c r="I2023" s="23" t="str">
        <f>VLOOKUP($A2023,'Medical Examinations'!$A:$J,9,FALSE)</f>
        <v>Normal Weight</v>
      </c>
      <c r="J2023" s="23" t="str">
        <f>VLOOKUP($A2023,'Medical Examinations'!$A:$J,10,FALSE)</f>
        <v>Normal</v>
      </c>
      <c r="K2023">
        <f>VLOOKUP($A2023,'Hospitalisation Details'!$A:$K,6,FALSE)</f>
        <v>2985.67</v>
      </c>
      <c r="L2023" t="str">
        <f>VLOOKUP($A2023,'Hospitalisation Details'!$A:$K,7,FALSE)</f>
        <v>tier - 2</v>
      </c>
      <c r="M2023" t="str">
        <f>VLOOKUP($A2023,'Hospitalisation Details'!$A:$K,8,FALSE)</f>
        <v>tier - 2</v>
      </c>
      <c r="N2023" t="str">
        <f>VLOOKUP($A2023,'Hospitalisation Details'!$A:$K,9,FALSE)</f>
        <v>R1013</v>
      </c>
      <c r="O2023">
        <f>VLOOKUP($A2023,'Hospitalisation Details'!$A:$K,10,FALSE)</f>
        <v>33562</v>
      </c>
      <c r="P2023">
        <f>VLOOKUP($A2023,'Hospitalisation Details'!$A:$K,11,FALSE)</f>
        <v>31</v>
      </c>
      <c r="Q2023" t="str">
        <f>VLOOKUP($A2023,'Customer Names'!$A:$E,4,FALSE)</f>
        <v xml:space="preserve"> Therese</v>
      </c>
    </row>
    <row r="2024" spans="1:17" x14ac:dyDescent="0.25">
      <c r="A2024" s="26" t="s">
        <v>344</v>
      </c>
      <c r="B2024" s="47">
        <f>VLOOKUP($A2024,'Medical Examinations'!$A:$J,2,FALSE)</f>
        <v>16.71</v>
      </c>
      <c r="C2024" s="47">
        <f>VLOOKUP($A2024,'Medical Examinations'!$A:$J,3,FALSE)</f>
        <v>4.18</v>
      </c>
      <c r="D2024" s="26" t="str">
        <f>VLOOKUP($A2024,'Medical Examinations'!$A:$J,4,FALSE)</f>
        <v>No</v>
      </c>
      <c r="E2024" s="26" t="str">
        <f>VLOOKUP($A2024,'Medical Examinations'!$A:$J,5,FALSE)</f>
        <v>No</v>
      </c>
      <c r="F2024" s="26" t="str">
        <f>VLOOKUP($A2024,'Medical Examinations'!$A:$J,6,FALSE)</f>
        <v>No</v>
      </c>
      <c r="G2024" s="26">
        <f>VLOOKUP($A2024,'Medical Examinations'!$A:$J,7,FALSE)</f>
        <v>1</v>
      </c>
      <c r="H2024" s="26" t="str">
        <f>VLOOKUP($A2024,'Medical Examinations'!$A:$J,8,FALSE)</f>
        <v>No</v>
      </c>
      <c r="I2024" s="26" t="str">
        <f>VLOOKUP($A2024,'Medical Examinations'!$A:$J,9,FALSE)</f>
        <v>Underweight</v>
      </c>
      <c r="J2024" s="26" t="str">
        <f>VLOOKUP($A2024,'Medical Examinations'!$A:$J,10,FALSE)</f>
        <v>Normal</v>
      </c>
      <c r="K2024">
        <f>VLOOKUP($A2024,'Hospitalisation Details'!$A:$K,6,FALSE)</f>
        <v>2979.52</v>
      </c>
      <c r="L2024" t="str">
        <f>VLOOKUP($A2024,'Hospitalisation Details'!$A:$K,7,FALSE)</f>
        <v>tier - 2</v>
      </c>
      <c r="M2024" t="str">
        <f>VLOOKUP($A2024,'Hospitalisation Details'!$A:$K,8,FALSE)</f>
        <v>tier - 3</v>
      </c>
      <c r="N2024" t="str">
        <f>VLOOKUP($A2024,'Hospitalisation Details'!$A:$K,9,FALSE)</f>
        <v>R1013</v>
      </c>
      <c r="O2024">
        <f>VLOOKUP($A2024,'Hospitalisation Details'!$A:$K,10,FALSE)</f>
        <v>31946</v>
      </c>
      <c r="P2024">
        <f>VLOOKUP($A2024,'Hospitalisation Details'!$A:$K,11,FALSE)</f>
        <v>35</v>
      </c>
      <c r="Q2024" t="str">
        <f>VLOOKUP($A2024,'Customer Names'!$A:$E,4,FALSE)</f>
        <v xml:space="preserve"> Beau</v>
      </c>
    </row>
    <row r="2025" spans="1:17" x14ac:dyDescent="0.25">
      <c r="A2025" s="23" t="s">
        <v>343</v>
      </c>
      <c r="B2025" s="48">
        <f>VLOOKUP($A2025,'Medical Examinations'!$A:$J,2,FALSE)</f>
        <v>24.1</v>
      </c>
      <c r="C2025" s="48">
        <f>VLOOKUP($A2025,'Medical Examinations'!$A:$J,3,FALSE)</f>
        <v>4.4000000000000004</v>
      </c>
      <c r="D2025" s="23" t="str">
        <f>VLOOKUP($A2025,'Medical Examinations'!$A:$J,4,FALSE)</f>
        <v>yes</v>
      </c>
      <c r="E2025" s="23" t="str">
        <f>VLOOKUP($A2025,'Medical Examinations'!$A:$J,5,FALSE)</f>
        <v>No</v>
      </c>
      <c r="F2025" s="23" t="str">
        <f>VLOOKUP($A2025,'Medical Examinations'!$A:$J,6,FALSE)</f>
        <v>No</v>
      </c>
      <c r="G2025" s="23">
        <f>VLOOKUP($A2025,'Medical Examinations'!$A:$J,7,FALSE)</f>
        <v>1</v>
      </c>
      <c r="H2025" s="23" t="str">
        <f>VLOOKUP($A2025,'Medical Examinations'!$A:$J,8,FALSE)</f>
        <v>No</v>
      </c>
      <c r="I2025" s="23" t="str">
        <f>VLOOKUP($A2025,'Medical Examinations'!$A:$J,9,FALSE)</f>
        <v>Normal Weight</v>
      </c>
      <c r="J2025" s="23" t="str">
        <f>VLOOKUP($A2025,'Medical Examinations'!$A:$J,10,FALSE)</f>
        <v>Normal</v>
      </c>
      <c r="K2025">
        <f>VLOOKUP($A2025,'Hospitalisation Details'!$A:$K,6,FALSE)</f>
        <v>2974.13</v>
      </c>
      <c r="L2025" t="str">
        <f>VLOOKUP($A2025,'Hospitalisation Details'!$A:$K,7,FALSE)</f>
        <v>tier - 2</v>
      </c>
      <c r="M2025" t="str">
        <f>VLOOKUP($A2025,'Hospitalisation Details'!$A:$K,8,FALSE)</f>
        <v>tier - 1</v>
      </c>
      <c r="N2025" t="str">
        <f>VLOOKUP($A2025,'Hospitalisation Details'!$A:$K,9,FALSE)</f>
        <v>R1011</v>
      </c>
      <c r="O2025">
        <f>VLOOKUP($A2025,'Hospitalisation Details'!$A:$K,10,FALSE)</f>
        <v>34966</v>
      </c>
      <c r="P2025">
        <f>VLOOKUP($A2025,'Hospitalisation Details'!$A:$K,11,FALSE)</f>
        <v>27</v>
      </c>
      <c r="Q2025" t="str">
        <f>VLOOKUP($A2025,'Customer Names'!$A:$E,4,FALSE)</f>
        <v xml:space="preserve"> Kelsey M</v>
      </c>
    </row>
    <row r="2026" spans="1:17" x14ac:dyDescent="0.25">
      <c r="A2026" s="26" t="s">
        <v>342</v>
      </c>
      <c r="B2026" s="47">
        <f>VLOOKUP($A2026,'Medical Examinations'!$A:$J,2,FALSE)</f>
        <v>29.77</v>
      </c>
      <c r="C2026" s="47">
        <f>VLOOKUP($A2026,'Medical Examinations'!$A:$J,3,FALSE)</f>
        <v>9.9</v>
      </c>
      <c r="D2026" s="26" t="str">
        <f>VLOOKUP($A2026,'Medical Examinations'!$A:$J,4,FALSE)</f>
        <v>No</v>
      </c>
      <c r="E2026" s="26" t="str">
        <f>VLOOKUP($A2026,'Medical Examinations'!$A:$J,5,FALSE)</f>
        <v>No</v>
      </c>
      <c r="F2026" s="26" t="str">
        <f>VLOOKUP($A2026,'Medical Examinations'!$A:$J,6,FALSE)</f>
        <v>No</v>
      </c>
      <c r="G2026" s="26">
        <f>VLOOKUP($A2026,'Medical Examinations'!$A:$J,7,FALSE)</f>
        <v>0</v>
      </c>
      <c r="H2026" s="26" t="str">
        <f>VLOOKUP($A2026,'Medical Examinations'!$A:$J,8,FALSE)</f>
        <v>No</v>
      </c>
      <c r="I2026" s="26" t="str">
        <f>VLOOKUP($A2026,'Medical Examinations'!$A:$J,9,FALSE)</f>
        <v>Overweight</v>
      </c>
      <c r="J2026" s="26" t="str">
        <f>VLOOKUP($A2026,'Medical Examinations'!$A:$J,10,FALSE)</f>
        <v>Diabetes</v>
      </c>
      <c r="K2026">
        <f>VLOOKUP($A2026,'Hospitalisation Details'!$A:$K,6,FALSE)</f>
        <v>2943.41</v>
      </c>
      <c r="L2026" t="str">
        <f>VLOOKUP($A2026,'Hospitalisation Details'!$A:$K,7,FALSE)</f>
        <v>tier - 2</v>
      </c>
      <c r="M2026" t="str">
        <f>VLOOKUP($A2026,'Hospitalisation Details'!$A:$K,8,FALSE)</f>
        <v>tier - 3</v>
      </c>
      <c r="N2026" t="str">
        <f>VLOOKUP($A2026,'Hospitalisation Details'!$A:$K,9,FALSE)</f>
        <v>R1012</v>
      </c>
      <c r="O2026">
        <f>VLOOKUP($A2026,'Hospitalisation Details'!$A:$K,10,FALSE)</f>
        <v>37529</v>
      </c>
      <c r="P2026">
        <f>VLOOKUP($A2026,'Hospitalisation Details'!$A:$K,11,FALSE)</f>
        <v>20</v>
      </c>
      <c r="Q2026" t="str">
        <f>VLOOKUP($A2026,'Customer Names'!$A:$E,4,FALSE)</f>
        <v xml:space="preserve"> Gretchen</v>
      </c>
    </row>
    <row r="2027" spans="1:17" x14ac:dyDescent="0.25">
      <c r="A2027" s="23" t="s">
        <v>341</v>
      </c>
      <c r="B2027" s="48">
        <f>VLOOKUP($A2027,'Medical Examinations'!$A:$J,2,FALSE)</f>
        <v>46.53</v>
      </c>
      <c r="C2027" s="48">
        <f>VLOOKUP($A2027,'Medical Examinations'!$A:$J,3,FALSE)</f>
        <v>4.84</v>
      </c>
      <c r="D2027" s="23" t="str">
        <f>VLOOKUP($A2027,'Medical Examinations'!$A:$J,4,FALSE)</f>
        <v>yes</v>
      </c>
      <c r="E2027" s="23" t="str">
        <f>VLOOKUP($A2027,'Medical Examinations'!$A:$J,5,FALSE)</f>
        <v>No</v>
      </c>
      <c r="F2027" s="23" t="str">
        <f>VLOOKUP($A2027,'Medical Examinations'!$A:$J,6,FALSE)</f>
        <v>No</v>
      </c>
      <c r="G2027" s="23">
        <f>VLOOKUP($A2027,'Medical Examinations'!$A:$J,7,FALSE)</f>
        <v>0</v>
      </c>
      <c r="H2027" s="23" t="str">
        <f>VLOOKUP($A2027,'Medical Examinations'!$A:$J,8,FALSE)</f>
        <v>No</v>
      </c>
      <c r="I2027" s="23" t="str">
        <f>VLOOKUP($A2027,'Medical Examinations'!$A:$J,9,FALSE)</f>
        <v>Obesity</v>
      </c>
      <c r="J2027" s="23" t="str">
        <f>VLOOKUP($A2027,'Medical Examinations'!$A:$J,10,FALSE)</f>
        <v>Normal</v>
      </c>
      <c r="K2027">
        <f>VLOOKUP($A2027,'Hospitalisation Details'!$A:$K,6,FALSE)</f>
        <v>2927.06</v>
      </c>
      <c r="L2027" t="str">
        <f>VLOOKUP($A2027,'Hospitalisation Details'!$A:$K,7,FALSE)</f>
        <v>tier - 2</v>
      </c>
      <c r="M2027" t="str">
        <f>VLOOKUP($A2027,'Hospitalisation Details'!$A:$K,8,FALSE)</f>
        <v>tier - 2</v>
      </c>
      <c r="N2027" t="str">
        <f>VLOOKUP($A2027,'Hospitalisation Details'!$A:$K,9,FALSE)</f>
        <v>R1013</v>
      </c>
      <c r="O2027">
        <f>VLOOKUP($A2027,'Hospitalisation Details'!$A:$K,10,FALSE)</f>
        <v>35246</v>
      </c>
      <c r="P2027">
        <f>VLOOKUP($A2027,'Hospitalisation Details'!$A:$K,11,FALSE)</f>
        <v>26</v>
      </c>
      <c r="Q2027" t="str">
        <f>VLOOKUP($A2027,'Customer Names'!$A:$E,4,FALSE)</f>
        <v xml:space="preserve"> Nicholas E.</v>
      </c>
    </row>
    <row r="2028" spans="1:17" x14ac:dyDescent="0.25">
      <c r="A2028" s="26" t="s">
        <v>340</v>
      </c>
      <c r="B2028" s="47">
        <f>VLOOKUP($A2028,'Medical Examinations'!$A:$J,2,FALSE)</f>
        <v>23.4</v>
      </c>
      <c r="C2028" s="47">
        <f>VLOOKUP($A2028,'Medical Examinations'!$A:$J,3,FALSE)</f>
        <v>5.53</v>
      </c>
      <c r="D2028" s="26" t="str">
        <f>VLOOKUP($A2028,'Medical Examinations'!$A:$J,4,FALSE)</f>
        <v>No</v>
      </c>
      <c r="E2028" s="26" t="str">
        <f>VLOOKUP($A2028,'Medical Examinations'!$A:$J,5,FALSE)</f>
        <v>No</v>
      </c>
      <c r="F2028" s="26" t="str">
        <f>VLOOKUP($A2028,'Medical Examinations'!$A:$J,6,FALSE)</f>
        <v>Yes</v>
      </c>
      <c r="G2028" s="26">
        <f>VLOOKUP($A2028,'Medical Examinations'!$A:$J,7,FALSE)</f>
        <v>1</v>
      </c>
      <c r="H2028" s="26" t="str">
        <f>VLOOKUP($A2028,'Medical Examinations'!$A:$J,8,FALSE)</f>
        <v>No</v>
      </c>
      <c r="I2028" s="26" t="str">
        <f>VLOOKUP($A2028,'Medical Examinations'!$A:$J,9,FALSE)</f>
        <v>Normal Weight</v>
      </c>
      <c r="J2028" s="26" t="str">
        <f>VLOOKUP($A2028,'Medical Examinations'!$A:$J,10,FALSE)</f>
        <v>Normal</v>
      </c>
      <c r="K2028">
        <f>VLOOKUP($A2028,'Hospitalisation Details'!$A:$K,6,FALSE)</f>
        <v>2913.57</v>
      </c>
      <c r="L2028" t="str">
        <f>VLOOKUP($A2028,'Hospitalisation Details'!$A:$K,7,FALSE)</f>
        <v>tier - 2</v>
      </c>
      <c r="M2028" t="str">
        <f>VLOOKUP($A2028,'Hospitalisation Details'!$A:$K,8,FALSE)</f>
        <v>tier - 2</v>
      </c>
      <c r="N2028" t="str">
        <f>VLOOKUP($A2028,'Hospitalisation Details'!$A:$K,9,FALSE)</f>
        <v>R1011</v>
      </c>
      <c r="O2028">
        <f>VLOOKUP($A2028,'Hospitalisation Details'!$A:$K,10,FALSE)</f>
        <v>37777</v>
      </c>
      <c r="P2028">
        <f>VLOOKUP($A2028,'Hospitalisation Details'!$A:$K,11,FALSE)</f>
        <v>20</v>
      </c>
      <c r="Q2028" t="str">
        <f>VLOOKUP($A2028,'Customer Names'!$A:$E,4,FALSE)</f>
        <v xml:space="preserve"> Deborah</v>
      </c>
    </row>
    <row r="2029" spans="1:17" x14ac:dyDescent="0.25">
      <c r="A2029" s="23" t="s">
        <v>339</v>
      </c>
      <c r="B2029" s="48">
        <f>VLOOKUP($A2029,'Medical Examinations'!$A:$J,2,FALSE)</f>
        <v>30</v>
      </c>
      <c r="C2029" s="48">
        <f>VLOOKUP($A2029,'Medical Examinations'!$A:$J,3,FALSE)</f>
        <v>4.33</v>
      </c>
      <c r="D2029" s="23" t="str">
        <f>VLOOKUP($A2029,'Medical Examinations'!$A:$J,4,FALSE)</f>
        <v>yes</v>
      </c>
      <c r="E2029" s="23" t="str">
        <f>VLOOKUP($A2029,'Medical Examinations'!$A:$J,5,FALSE)</f>
        <v>No</v>
      </c>
      <c r="F2029" s="23" t="str">
        <f>VLOOKUP($A2029,'Medical Examinations'!$A:$J,6,FALSE)</f>
        <v>No</v>
      </c>
      <c r="G2029" s="23">
        <f>VLOOKUP($A2029,'Medical Examinations'!$A:$J,7,FALSE)</f>
        <v>0</v>
      </c>
      <c r="H2029" s="23" t="str">
        <f>VLOOKUP($A2029,'Medical Examinations'!$A:$J,8,FALSE)</f>
        <v>No</v>
      </c>
      <c r="I2029" s="23" t="str">
        <f>VLOOKUP($A2029,'Medical Examinations'!$A:$J,9,FALSE)</f>
        <v>Obesity</v>
      </c>
      <c r="J2029" s="23" t="str">
        <f>VLOOKUP($A2029,'Medical Examinations'!$A:$J,10,FALSE)</f>
        <v>Normal</v>
      </c>
      <c r="K2029">
        <f>VLOOKUP($A2029,'Hospitalisation Details'!$A:$K,6,FALSE)</f>
        <v>2904.09</v>
      </c>
      <c r="L2029" t="str">
        <f>VLOOKUP($A2029,'Hospitalisation Details'!$A:$K,7,FALSE)</f>
        <v>tier - 2</v>
      </c>
      <c r="M2029" t="str">
        <f>VLOOKUP($A2029,'Hospitalisation Details'!$A:$K,8,FALSE)</f>
        <v>tier - 2</v>
      </c>
      <c r="N2029" t="str">
        <f>VLOOKUP($A2029,'Hospitalisation Details'!$A:$K,9,FALSE)</f>
        <v>R1011</v>
      </c>
      <c r="O2029">
        <f>VLOOKUP($A2029,'Hospitalisation Details'!$A:$K,10,FALSE)</f>
        <v>35229</v>
      </c>
      <c r="P2029">
        <f>VLOOKUP($A2029,'Hospitalisation Details'!$A:$K,11,FALSE)</f>
        <v>26</v>
      </c>
      <c r="Q2029" t="str">
        <f>VLOOKUP($A2029,'Customer Names'!$A:$E,4,FALSE)</f>
        <v xml:space="preserve"> Chuck W. Jr.</v>
      </c>
    </row>
    <row r="2030" spans="1:17" x14ac:dyDescent="0.25">
      <c r="A2030" s="26" t="s">
        <v>338</v>
      </c>
      <c r="B2030" s="47">
        <f>VLOOKUP($A2030,'Medical Examinations'!$A:$J,2,FALSE)</f>
        <v>29.15</v>
      </c>
      <c r="C2030" s="47">
        <f>VLOOKUP($A2030,'Medical Examinations'!$A:$J,3,FALSE)</f>
        <v>4.91</v>
      </c>
      <c r="D2030" s="26" t="str">
        <f>VLOOKUP($A2030,'Medical Examinations'!$A:$J,4,FALSE)</f>
        <v>yes</v>
      </c>
      <c r="E2030" s="26" t="str">
        <f>VLOOKUP($A2030,'Medical Examinations'!$A:$J,5,FALSE)</f>
        <v>No</v>
      </c>
      <c r="F2030" s="26" t="str">
        <f>VLOOKUP($A2030,'Medical Examinations'!$A:$J,6,FALSE)</f>
        <v>No</v>
      </c>
      <c r="G2030" s="26">
        <f>VLOOKUP($A2030,'Medical Examinations'!$A:$J,7,FALSE)</f>
        <v>0</v>
      </c>
      <c r="H2030" s="26" t="str">
        <f>VLOOKUP($A2030,'Medical Examinations'!$A:$J,8,FALSE)</f>
        <v>No</v>
      </c>
      <c r="I2030" s="26" t="str">
        <f>VLOOKUP($A2030,'Medical Examinations'!$A:$J,9,FALSE)</f>
        <v>Overweight</v>
      </c>
      <c r="J2030" s="26" t="str">
        <f>VLOOKUP($A2030,'Medical Examinations'!$A:$J,10,FALSE)</f>
        <v>Normal</v>
      </c>
      <c r="K2030">
        <f>VLOOKUP($A2030,'Hospitalisation Details'!$A:$K,6,FALSE)</f>
        <v>2902.91</v>
      </c>
      <c r="L2030" t="str">
        <f>VLOOKUP($A2030,'Hospitalisation Details'!$A:$K,7,FALSE)</f>
        <v>tier - 2</v>
      </c>
      <c r="M2030" t="str">
        <f>VLOOKUP($A2030,'Hospitalisation Details'!$A:$K,8,FALSE)</f>
        <v>tier - 2</v>
      </c>
      <c r="N2030" t="str">
        <f>VLOOKUP($A2030,'Hospitalisation Details'!$A:$K,9,FALSE)</f>
        <v>R1013</v>
      </c>
      <c r="O2030">
        <f>VLOOKUP($A2030,'Hospitalisation Details'!$A:$K,10,FALSE)</f>
        <v>35362</v>
      </c>
      <c r="P2030">
        <f>VLOOKUP($A2030,'Hospitalisation Details'!$A:$K,11,FALSE)</f>
        <v>26</v>
      </c>
      <c r="Q2030" t="str">
        <f>VLOOKUP($A2030,'Customer Names'!$A:$E,4,FALSE)</f>
        <v xml:space="preserve"> Daniel</v>
      </c>
    </row>
    <row r="2031" spans="1:17" x14ac:dyDescent="0.25">
      <c r="A2031" s="23" t="s">
        <v>337</v>
      </c>
      <c r="B2031" s="48">
        <f>VLOOKUP($A2031,'Medical Examinations'!$A:$J,2,FALSE)</f>
        <v>34.865000000000002</v>
      </c>
      <c r="C2031" s="48">
        <f>VLOOKUP($A2031,'Medical Examinations'!$A:$J,3,FALSE)</f>
        <v>4.8</v>
      </c>
      <c r="D2031" s="23" t="str">
        <f>VLOOKUP($A2031,'Medical Examinations'!$A:$J,4,FALSE)</f>
        <v>No</v>
      </c>
      <c r="E2031" s="23" t="str">
        <f>VLOOKUP($A2031,'Medical Examinations'!$A:$J,5,FALSE)</f>
        <v>No</v>
      </c>
      <c r="F2031" s="23" t="str">
        <f>VLOOKUP($A2031,'Medical Examinations'!$A:$J,6,FALSE)</f>
        <v>No</v>
      </c>
      <c r="G2031" s="23">
        <f>VLOOKUP($A2031,'Medical Examinations'!$A:$J,7,FALSE)</f>
        <v>0</v>
      </c>
      <c r="H2031" s="23" t="str">
        <f>VLOOKUP($A2031,'Medical Examinations'!$A:$J,8,FALSE)</f>
        <v>No</v>
      </c>
      <c r="I2031" s="23" t="str">
        <f>VLOOKUP($A2031,'Medical Examinations'!$A:$J,9,FALSE)</f>
        <v>Obesity</v>
      </c>
      <c r="J2031" s="23" t="str">
        <f>VLOOKUP($A2031,'Medical Examinations'!$A:$J,10,FALSE)</f>
        <v>Normal</v>
      </c>
      <c r="K2031">
        <f>VLOOKUP($A2031,'Hospitalisation Details'!$A:$K,6,FALSE)</f>
        <v>2899.49</v>
      </c>
      <c r="L2031" t="str">
        <f>VLOOKUP($A2031,'Hospitalisation Details'!$A:$K,7,FALSE)</f>
        <v>tier - 2</v>
      </c>
      <c r="M2031" t="str">
        <f>VLOOKUP($A2031,'Hospitalisation Details'!$A:$K,8,FALSE)</f>
        <v>tier - 2</v>
      </c>
      <c r="N2031" t="str">
        <f>VLOOKUP($A2031,'Hospitalisation Details'!$A:$K,9,FALSE)</f>
        <v>R1024</v>
      </c>
      <c r="O2031">
        <f>VLOOKUP($A2031,'Hospitalisation Details'!$A:$K,10,FALSE)</f>
        <v>36465</v>
      </c>
      <c r="P2031">
        <f>VLOOKUP($A2031,'Hospitalisation Details'!$A:$K,11,FALSE)</f>
        <v>23</v>
      </c>
      <c r="Q2031" t="str">
        <f>VLOOKUP($A2031,'Customer Names'!$A:$E,4,FALSE)</f>
        <v xml:space="preserve"> Amany</v>
      </c>
    </row>
    <row r="2032" spans="1:17" x14ac:dyDescent="0.25">
      <c r="A2032" s="26" t="s">
        <v>336</v>
      </c>
      <c r="B2032" s="47">
        <f>VLOOKUP($A2032,'Medical Examinations'!$A:$J,2,FALSE)</f>
        <v>28.12</v>
      </c>
      <c r="C2032" s="47">
        <f>VLOOKUP($A2032,'Medical Examinations'!$A:$J,3,FALSE)</f>
        <v>5.55</v>
      </c>
      <c r="D2032" s="26" t="str">
        <f>VLOOKUP($A2032,'Medical Examinations'!$A:$J,4,FALSE)</f>
        <v>yes</v>
      </c>
      <c r="E2032" s="26" t="str">
        <f>VLOOKUP($A2032,'Medical Examinations'!$A:$J,5,FALSE)</f>
        <v>yes</v>
      </c>
      <c r="F2032" s="26" t="str">
        <f>VLOOKUP($A2032,'Medical Examinations'!$A:$J,6,FALSE)</f>
        <v>No</v>
      </c>
      <c r="G2032" s="26">
        <f>VLOOKUP($A2032,'Medical Examinations'!$A:$J,7,FALSE)</f>
        <v>2</v>
      </c>
      <c r="H2032" s="26" t="str">
        <f>VLOOKUP($A2032,'Medical Examinations'!$A:$J,8,FALSE)</f>
        <v>No</v>
      </c>
      <c r="I2032" s="26" t="str">
        <f>VLOOKUP($A2032,'Medical Examinations'!$A:$J,9,FALSE)</f>
        <v>Overweight</v>
      </c>
      <c r="J2032" s="26" t="str">
        <f>VLOOKUP($A2032,'Medical Examinations'!$A:$J,10,FALSE)</f>
        <v>Normal</v>
      </c>
      <c r="K2032">
        <f>VLOOKUP($A2032,'Hospitalisation Details'!$A:$K,6,FALSE)</f>
        <v>2897.46</v>
      </c>
      <c r="L2032" t="str">
        <f>VLOOKUP($A2032,'Hospitalisation Details'!$A:$K,7,FALSE)</f>
        <v>tier - 2</v>
      </c>
      <c r="M2032" t="str">
        <f>VLOOKUP($A2032,'Hospitalisation Details'!$A:$K,8,FALSE)</f>
        <v>tier - 1</v>
      </c>
      <c r="N2032" t="str">
        <f>VLOOKUP($A2032,'Hospitalisation Details'!$A:$K,9,FALSE)</f>
        <v>R1012</v>
      </c>
      <c r="O2032">
        <f>VLOOKUP($A2032,'Hospitalisation Details'!$A:$K,10,FALSE)</f>
        <v>36721</v>
      </c>
      <c r="P2032">
        <f>VLOOKUP($A2032,'Hospitalisation Details'!$A:$K,11,FALSE)</f>
        <v>22</v>
      </c>
      <c r="Q2032" t="str">
        <f>VLOOKUP($A2032,'Customer Names'!$A:$E,4,FALSE)</f>
        <v xml:space="preserve"> Kipling</v>
      </c>
    </row>
    <row r="2033" spans="1:17" x14ac:dyDescent="0.25">
      <c r="A2033" s="23" t="s">
        <v>335</v>
      </c>
      <c r="B2033" s="48">
        <f>VLOOKUP($A2033,'Medical Examinations'!$A:$J,2,FALSE)</f>
        <v>29.45</v>
      </c>
      <c r="C2033" s="48">
        <f>VLOOKUP($A2033,'Medical Examinations'!$A:$J,3,FALSE)</f>
        <v>5.24</v>
      </c>
      <c r="D2033" s="23" t="str">
        <f>VLOOKUP($A2033,'Medical Examinations'!$A:$J,4,FALSE)</f>
        <v>yes</v>
      </c>
      <c r="E2033" s="23" t="str">
        <f>VLOOKUP($A2033,'Medical Examinations'!$A:$J,5,FALSE)</f>
        <v>No</v>
      </c>
      <c r="F2033" s="23" t="str">
        <f>VLOOKUP($A2033,'Medical Examinations'!$A:$J,6,FALSE)</f>
        <v>No</v>
      </c>
      <c r="G2033" s="23">
        <f>VLOOKUP($A2033,'Medical Examinations'!$A:$J,7,FALSE)</f>
        <v>0</v>
      </c>
      <c r="H2033" s="23" t="str">
        <f>VLOOKUP($A2033,'Medical Examinations'!$A:$J,8,FALSE)</f>
        <v>No</v>
      </c>
      <c r="I2033" s="23" t="str">
        <f>VLOOKUP($A2033,'Medical Examinations'!$A:$J,9,FALSE)</f>
        <v>Overweight</v>
      </c>
      <c r="J2033" s="23" t="str">
        <f>VLOOKUP($A2033,'Medical Examinations'!$A:$J,10,FALSE)</f>
        <v>Normal</v>
      </c>
      <c r="K2033">
        <f>VLOOKUP($A2033,'Hospitalisation Details'!$A:$K,6,FALSE)</f>
        <v>2897.32</v>
      </c>
      <c r="L2033" t="str">
        <f>VLOOKUP($A2033,'Hospitalisation Details'!$A:$K,7,FALSE)</f>
        <v>tier - 3</v>
      </c>
      <c r="M2033" t="str">
        <f>VLOOKUP($A2033,'Hospitalisation Details'!$A:$K,8,FALSE)</f>
        <v>tier - 3</v>
      </c>
      <c r="N2033" t="str">
        <f>VLOOKUP($A2033,'Hospitalisation Details'!$A:$K,9,FALSE)</f>
        <v>R1016</v>
      </c>
      <c r="O2033">
        <f>VLOOKUP($A2033,'Hospitalisation Details'!$A:$K,10,FALSE)</f>
        <v>35237</v>
      </c>
      <c r="P2033">
        <f>VLOOKUP($A2033,'Hospitalisation Details'!$A:$K,11,FALSE)</f>
        <v>26</v>
      </c>
      <c r="Q2033" t="str">
        <f>VLOOKUP($A2033,'Customer Names'!$A:$E,4,FALSE)</f>
        <v xml:space="preserve"> Duncan</v>
      </c>
    </row>
    <row r="2034" spans="1:17" x14ac:dyDescent="0.25">
      <c r="A2034" s="26" t="s">
        <v>334</v>
      </c>
      <c r="B2034" s="47">
        <f>VLOOKUP($A2034,'Medical Examinations'!$A:$J,2,FALSE)</f>
        <v>27.94</v>
      </c>
      <c r="C2034" s="47">
        <f>VLOOKUP($A2034,'Medical Examinations'!$A:$J,3,FALSE)</f>
        <v>6.08</v>
      </c>
      <c r="D2034" s="26" t="str">
        <f>VLOOKUP($A2034,'Medical Examinations'!$A:$J,4,FALSE)</f>
        <v>No</v>
      </c>
      <c r="E2034" s="26" t="str">
        <f>VLOOKUP($A2034,'Medical Examinations'!$A:$J,5,FALSE)</f>
        <v>No</v>
      </c>
      <c r="F2034" s="26" t="str">
        <f>VLOOKUP($A2034,'Medical Examinations'!$A:$J,6,FALSE)</f>
        <v>Yes</v>
      </c>
      <c r="G2034" s="26">
        <f>VLOOKUP($A2034,'Medical Examinations'!$A:$J,7,FALSE)</f>
        <v>1</v>
      </c>
      <c r="H2034" s="26" t="str">
        <f>VLOOKUP($A2034,'Medical Examinations'!$A:$J,8,FALSE)</f>
        <v>No</v>
      </c>
      <c r="I2034" s="26" t="str">
        <f>VLOOKUP($A2034,'Medical Examinations'!$A:$J,9,FALSE)</f>
        <v>Overweight</v>
      </c>
      <c r="J2034" s="26" t="str">
        <f>VLOOKUP($A2034,'Medical Examinations'!$A:$J,10,FALSE)</f>
        <v>Prediabetes</v>
      </c>
      <c r="K2034">
        <f>VLOOKUP($A2034,'Hospitalisation Details'!$A:$K,6,FALSE)</f>
        <v>2867.12</v>
      </c>
      <c r="L2034" t="str">
        <f>VLOOKUP($A2034,'Hospitalisation Details'!$A:$K,7,FALSE)</f>
        <v>tier - 1</v>
      </c>
      <c r="M2034" t="str">
        <f>VLOOKUP($A2034,'Hospitalisation Details'!$A:$K,8,FALSE)</f>
        <v>tier - 3</v>
      </c>
      <c r="N2034" t="str">
        <f>VLOOKUP($A2034,'Hospitalisation Details'!$A:$K,9,FALSE)</f>
        <v>R1013</v>
      </c>
      <c r="O2034">
        <f>VLOOKUP($A2034,'Hospitalisation Details'!$A:$K,10,FALSE)</f>
        <v>34193</v>
      </c>
      <c r="P2034">
        <f>VLOOKUP($A2034,'Hospitalisation Details'!$A:$K,11,FALSE)</f>
        <v>29</v>
      </c>
      <c r="Q2034" t="str">
        <f>VLOOKUP($A2034,'Customer Names'!$A:$E,4,FALSE)</f>
        <v xml:space="preserve"> Louis C.</v>
      </c>
    </row>
    <row r="2035" spans="1:17" x14ac:dyDescent="0.25">
      <c r="A2035" s="23" t="s">
        <v>333</v>
      </c>
      <c r="B2035" s="48">
        <f>VLOOKUP($A2035,'Medical Examinations'!$A:$J,2,FALSE)</f>
        <v>27.2</v>
      </c>
      <c r="C2035" s="48">
        <f>VLOOKUP($A2035,'Medical Examinations'!$A:$J,3,FALSE)</f>
        <v>5.83</v>
      </c>
      <c r="D2035" s="23" t="str">
        <f>VLOOKUP($A2035,'Medical Examinations'!$A:$J,4,FALSE)</f>
        <v>No</v>
      </c>
      <c r="E2035" s="23" t="str">
        <f>VLOOKUP($A2035,'Medical Examinations'!$A:$J,5,FALSE)</f>
        <v>No</v>
      </c>
      <c r="F2035" s="23" t="str">
        <f>VLOOKUP($A2035,'Medical Examinations'!$A:$J,6,FALSE)</f>
        <v>Yes</v>
      </c>
      <c r="G2035" s="23">
        <f>VLOOKUP($A2035,'Medical Examinations'!$A:$J,7,FALSE)</f>
        <v>1</v>
      </c>
      <c r="H2035" s="23" t="str">
        <f>VLOOKUP($A2035,'Medical Examinations'!$A:$J,8,FALSE)</f>
        <v>No</v>
      </c>
      <c r="I2035" s="23" t="str">
        <f>VLOOKUP($A2035,'Medical Examinations'!$A:$J,9,FALSE)</f>
        <v>Overweight</v>
      </c>
      <c r="J2035" s="23" t="str">
        <f>VLOOKUP($A2035,'Medical Examinations'!$A:$J,10,FALSE)</f>
        <v>Prediabetes</v>
      </c>
      <c r="K2035">
        <f>VLOOKUP($A2035,'Hospitalisation Details'!$A:$K,6,FALSE)</f>
        <v>2866.09</v>
      </c>
      <c r="L2035" t="str">
        <f>VLOOKUP($A2035,'Hospitalisation Details'!$A:$K,7,FALSE)</f>
        <v>tier - 3</v>
      </c>
      <c r="M2035" t="str">
        <f>VLOOKUP($A2035,'Hospitalisation Details'!$A:$K,8,FALSE)</f>
        <v>tier - 3</v>
      </c>
      <c r="N2035" t="str">
        <f>VLOOKUP($A2035,'Hospitalisation Details'!$A:$K,9,FALSE)</f>
        <v>R1011</v>
      </c>
      <c r="O2035">
        <f>VLOOKUP($A2035,'Hospitalisation Details'!$A:$K,10,FALSE)</f>
        <v>34274</v>
      </c>
      <c r="P2035">
        <f>VLOOKUP($A2035,'Hospitalisation Details'!$A:$K,11,FALSE)</f>
        <v>29</v>
      </c>
      <c r="Q2035" t="str">
        <f>VLOOKUP($A2035,'Customer Names'!$A:$E,4,FALSE)</f>
        <v xml:space="preserve"> Daniel J</v>
      </c>
    </row>
    <row r="2036" spans="1:17" x14ac:dyDescent="0.25">
      <c r="A2036" s="26" t="s">
        <v>332</v>
      </c>
      <c r="B2036" s="47">
        <f>VLOOKUP($A2036,'Medical Examinations'!$A:$J,2,FALSE)</f>
        <v>33.344999999999999</v>
      </c>
      <c r="C2036" s="47">
        <f>VLOOKUP($A2036,'Medical Examinations'!$A:$J,3,FALSE)</f>
        <v>4.29</v>
      </c>
      <c r="D2036" s="26" t="str">
        <f>VLOOKUP($A2036,'Medical Examinations'!$A:$J,4,FALSE)</f>
        <v>No</v>
      </c>
      <c r="E2036" s="26" t="str">
        <f>VLOOKUP($A2036,'Medical Examinations'!$A:$J,5,FALSE)</f>
        <v>No</v>
      </c>
      <c r="F2036" s="26" t="str">
        <f>VLOOKUP($A2036,'Medical Examinations'!$A:$J,6,FALSE)</f>
        <v>No</v>
      </c>
      <c r="G2036" s="26">
        <f>VLOOKUP($A2036,'Medical Examinations'!$A:$J,7,FALSE)</f>
        <v>1</v>
      </c>
      <c r="H2036" s="26" t="str">
        <f>VLOOKUP($A2036,'Medical Examinations'!$A:$J,8,FALSE)</f>
        <v>No</v>
      </c>
      <c r="I2036" s="26" t="str">
        <f>VLOOKUP($A2036,'Medical Examinations'!$A:$J,9,FALSE)</f>
        <v>Obesity</v>
      </c>
      <c r="J2036" s="26" t="str">
        <f>VLOOKUP($A2036,'Medical Examinations'!$A:$J,10,FALSE)</f>
        <v>Normal</v>
      </c>
      <c r="K2036">
        <f>VLOOKUP($A2036,'Hospitalisation Details'!$A:$K,6,FALSE)</f>
        <v>2855.44</v>
      </c>
      <c r="L2036" t="str">
        <f>VLOOKUP($A2036,'Hospitalisation Details'!$A:$K,7,FALSE)</f>
        <v>tier - 2</v>
      </c>
      <c r="M2036" t="str">
        <f>VLOOKUP($A2036,'Hospitalisation Details'!$A:$K,8,FALSE)</f>
        <v>tier - 3</v>
      </c>
      <c r="N2036" t="str">
        <f>VLOOKUP($A2036,'Hospitalisation Details'!$A:$K,9,FALSE)</f>
        <v>R1012</v>
      </c>
      <c r="O2036">
        <f>VLOOKUP($A2036,'Hospitalisation Details'!$A:$K,10,FALSE)</f>
        <v>36042</v>
      </c>
      <c r="P2036">
        <f>VLOOKUP($A2036,'Hospitalisation Details'!$A:$K,11,FALSE)</f>
        <v>24</v>
      </c>
      <c r="Q2036" t="str">
        <f>VLOOKUP($A2036,'Customer Names'!$A:$E,4,FALSE)</f>
        <v xml:space="preserve"> Ildiko M.</v>
      </c>
    </row>
    <row r="2037" spans="1:17" x14ac:dyDescent="0.25">
      <c r="A2037" s="23" t="s">
        <v>331</v>
      </c>
      <c r="B2037" s="48">
        <f>VLOOKUP($A2037,'Medical Examinations'!$A:$J,2,FALSE)</f>
        <v>29.925000000000001</v>
      </c>
      <c r="C2037" s="48">
        <f>VLOOKUP($A2037,'Medical Examinations'!$A:$J,3,FALSE)</f>
        <v>5.3</v>
      </c>
      <c r="D2037" s="23" t="str">
        <f>VLOOKUP($A2037,'Medical Examinations'!$A:$J,4,FALSE)</f>
        <v>No</v>
      </c>
      <c r="E2037" s="23" t="str">
        <f>VLOOKUP($A2037,'Medical Examinations'!$A:$J,5,FALSE)</f>
        <v>No</v>
      </c>
      <c r="F2037" s="23" t="str">
        <f>VLOOKUP($A2037,'Medical Examinations'!$A:$J,6,FALSE)</f>
        <v>No</v>
      </c>
      <c r="G2037" s="23">
        <f>VLOOKUP($A2037,'Medical Examinations'!$A:$J,7,FALSE)</f>
        <v>1</v>
      </c>
      <c r="H2037" s="23" t="str">
        <f>VLOOKUP($A2037,'Medical Examinations'!$A:$J,8,FALSE)</f>
        <v>No</v>
      </c>
      <c r="I2037" s="23" t="str">
        <f>VLOOKUP($A2037,'Medical Examinations'!$A:$J,9,FALSE)</f>
        <v>Overweight</v>
      </c>
      <c r="J2037" s="23" t="str">
        <f>VLOOKUP($A2037,'Medical Examinations'!$A:$J,10,FALSE)</f>
        <v>Normal</v>
      </c>
      <c r="K2037">
        <f>VLOOKUP($A2037,'Hospitalisation Details'!$A:$K,6,FALSE)</f>
        <v>2850.68</v>
      </c>
      <c r="L2037" t="str">
        <f>VLOOKUP($A2037,'Hospitalisation Details'!$A:$K,7,FALSE)</f>
        <v>tier - 2</v>
      </c>
      <c r="M2037" t="str">
        <f>VLOOKUP($A2037,'Hospitalisation Details'!$A:$K,8,FALSE)</f>
        <v>tier - 3</v>
      </c>
      <c r="N2037" t="str">
        <f>VLOOKUP($A2037,'Hospitalisation Details'!$A:$K,9,FALSE)</f>
        <v>R1012</v>
      </c>
      <c r="O2037">
        <f>VLOOKUP($A2037,'Hospitalisation Details'!$A:$K,10,FALSE)</f>
        <v>35963</v>
      </c>
      <c r="P2037">
        <f>VLOOKUP($A2037,'Hospitalisation Details'!$A:$K,11,FALSE)</f>
        <v>24</v>
      </c>
      <c r="Q2037" t="str">
        <f>VLOOKUP($A2037,'Customer Names'!$A:$E,4,FALSE)</f>
        <v xml:space="preserve"> Melinda E.</v>
      </c>
    </row>
    <row r="2038" spans="1:17" x14ac:dyDescent="0.25">
      <c r="A2038" s="26" t="s">
        <v>330</v>
      </c>
      <c r="B2038" s="47">
        <f>VLOOKUP($A2038,'Medical Examinations'!$A:$J,2,FALSE)</f>
        <v>24.225000000000001</v>
      </c>
      <c r="C2038" s="47">
        <f>VLOOKUP($A2038,'Medical Examinations'!$A:$J,3,FALSE)</f>
        <v>4.42</v>
      </c>
      <c r="D2038" s="26" t="str">
        <f>VLOOKUP($A2038,'Medical Examinations'!$A:$J,4,FALSE)</f>
        <v>No</v>
      </c>
      <c r="E2038" s="26" t="str">
        <f>VLOOKUP($A2038,'Medical Examinations'!$A:$J,5,FALSE)</f>
        <v>No</v>
      </c>
      <c r="F2038" s="26" t="str">
        <f>VLOOKUP($A2038,'Medical Examinations'!$A:$J,6,FALSE)</f>
        <v>No</v>
      </c>
      <c r="G2038" s="26">
        <f>VLOOKUP($A2038,'Medical Examinations'!$A:$J,7,FALSE)</f>
        <v>1</v>
      </c>
      <c r="H2038" s="26" t="str">
        <f>VLOOKUP($A2038,'Medical Examinations'!$A:$J,8,FALSE)</f>
        <v>No</v>
      </c>
      <c r="I2038" s="26" t="str">
        <f>VLOOKUP($A2038,'Medical Examinations'!$A:$J,9,FALSE)</f>
        <v>Normal Weight</v>
      </c>
      <c r="J2038" s="26" t="str">
        <f>VLOOKUP($A2038,'Medical Examinations'!$A:$J,10,FALSE)</f>
        <v>Normal</v>
      </c>
      <c r="K2038">
        <f>VLOOKUP($A2038,'Hospitalisation Details'!$A:$K,6,FALSE)</f>
        <v>2842.76</v>
      </c>
      <c r="L2038" t="str">
        <f>VLOOKUP($A2038,'Hospitalisation Details'!$A:$K,7,FALSE)</f>
        <v>tier - 2</v>
      </c>
      <c r="M2038" t="str">
        <f>VLOOKUP($A2038,'Hospitalisation Details'!$A:$K,8,FALSE)</f>
        <v>tier - 3</v>
      </c>
      <c r="N2038" t="str">
        <f>VLOOKUP($A2038,'Hospitalisation Details'!$A:$K,9,FALSE)</f>
        <v>R1012</v>
      </c>
      <c r="O2038">
        <f>VLOOKUP($A2038,'Hospitalisation Details'!$A:$K,10,FALSE)</f>
        <v>36114</v>
      </c>
      <c r="P2038">
        <f>VLOOKUP($A2038,'Hospitalisation Details'!$A:$K,11,FALSE)</f>
        <v>24</v>
      </c>
      <c r="Q2038" t="str">
        <f>VLOOKUP($A2038,'Customer Names'!$A:$E,4,FALSE)</f>
        <v xml:space="preserve"> Ashley M</v>
      </c>
    </row>
    <row r="2039" spans="1:17" x14ac:dyDescent="0.25">
      <c r="A2039" s="23" t="s">
        <v>329</v>
      </c>
      <c r="B2039" s="48">
        <f>VLOOKUP($A2039,'Medical Examinations'!$A:$J,2,FALSE)</f>
        <v>29.68</v>
      </c>
      <c r="C2039" s="48">
        <f>VLOOKUP($A2039,'Medical Examinations'!$A:$J,3,FALSE)</f>
        <v>5.68</v>
      </c>
      <c r="D2039" s="23" t="str">
        <f>VLOOKUP($A2039,'Medical Examinations'!$A:$J,4,FALSE)</f>
        <v>No</v>
      </c>
      <c r="E2039" s="23" t="str">
        <f>VLOOKUP($A2039,'Medical Examinations'!$A:$J,5,FALSE)</f>
        <v>yes</v>
      </c>
      <c r="F2039" s="23" t="str">
        <f>VLOOKUP($A2039,'Medical Examinations'!$A:$J,6,FALSE)</f>
        <v>No</v>
      </c>
      <c r="G2039" s="23">
        <f>VLOOKUP($A2039,'Medical Examinations'!$A:$J,7,FALSE)</f>
        <v>1</v>
      </c>
      <c r="H2039" s="23" t="str">
        <f>VLOOKUP($A2039,'Medical Examinations'!$A:$J,8,FALSE)</f>
        <v>No</v>
      </c>
      <c r="I2039" s="23" t="str">
        <f>VLOOKUP($A2039,'Medical Examinations'!$A:$J,9,FALSE)</f>
        <v>Overweight</v>
      </c>
      <c r="J2039" s="23" t="str">
        <f>VLOOKUP($A2039,'Medical Examinations'!$A:$J,10,FALSE)</f>
        <v>Normal</v>
      </c>
      <c r="K2039">
        <f>VLOOKUP($A2039,'Hospitalisation Details'!$A:$K,6,FALSE)</f>
        <v>2819.51</v>
      </c>
      <c r="L2039" t="str">
        <f>VLOOKUP($A2039,'Hospitalisation Details'!$A:$K,7,FALSE)</f>
        <v>tier - 2</v>
      </c>
      <c r="M2039" t="str">
        <f>VLOOKUP($A2039,'Hospitalisation Details'!$A:$K,8,FALSE)</f>
        <v>tier - 3</v>
      </c>
      <c r="N2039" t="str">
        <f>VLOOKUP($A2039,'Hospitalisation Details'!$A:$K,9,FALSE)</f>
        <v>R1011</v>
      </c>
      <c r="O2039">
        <f>VLOOKUP($A2039,'Hospitalisation Details'!$A:$K,10,FALSE)</f>
        <v>36800</v>
      </c>
      <c r="P2039">
        <f>VLOOKUP($A2039,'Hospitalisation Details'!$A:$K,11,FALSE)</f>
        <v>22</v>
      </c>
      <c r="Q2039" t="str">
        <f>VLOOKUP($A2039,'Customer Names'!$A:$E,4,FALSE)</f>
        <v xml:space="preserve"> Stephanie</v>
      </c>
    </row>
    <row r="2040" spans="1:17" x14ac:dyDescent="0.25">
      <c r="A2040" s="26" t="s">
        <v>328</v>
      </c>
      <c r="B2040" s="47">
        <f>VLOOKUP($A2040,'Medical Examinations'!$A:$J,2,FALSE)</f>
        <v>20.614999999999998</v>
      </c>
      <c r="C2040" s="47">
        <f>VLOOKUP($A2040,'Medical Examinations'!$A:$J,3,FALSE)</f>
        <v>6.05</v>
      </c>
      <c r="D2040" s="26" t="str">
        <f>VLOOKUP($A2040,'Medical Examinations'!$A:$J,4,FALSE)</f>
        <v>No</v>
      </c>
      <c r="E2040" s="26" t="str">
        <f>VLOOKUP($A2040,'Medical Examinations'!$A:$J,5,FALSE)</f>
        <v>No</v>
      </c>
      <c r="F2040" s="26" t="str">
        <f>VLOOKUP($A2040,'Medical Examinations'!$A:$J,6,FALSE)</f>
        <v>Yes</v>
      </c>
      <c r="G2040" s="26">
        <f>VLOOKUP($A2040,'Medical Examinations'!$A:$J,7,FALSE)</f>
        <v>1</v>
      </c>
      <c r="H2040" s="26" t="str">
        <f>VLOOKUP($A2040,'Medical Examinations'!$A:$J,8,FALSE)</f>
        <v>No</v>
      </c>
      <c r="I2040" s="26" t="str">
        <f>VLOOKUP($A2040,'Medical Examinations'!$A:$J,9,FALSE)</f>
        <v>Normal Weight</v>
      </c>
      <c r="J2040" s="26" t="str">
        <f>VLOOKUP($A2040,'Medical Examinations'!$A:$J,10,FALSE)</f>
        <v>Prediabetes</v>
      </c>
      <c r="K2040">
        <f>VLOOKUP($A2040,'Hospitalisation Details'!$A:$K,6,FALSE)</f>
        <v>2803.7</v>
      </c>
      <c r="L2040" t="str">
        <f>VLOOKUP($A2040,'Hospitalisation Details'!$A:$K,7,FALSE)</f>
        <v>tier - 2</v>
      </c>
      <c r="M2040" t="str">
        <f>VLOOKUP($A2040,'Hospitalisation Details'!$A:$K,8,FALSE)</f>
        <v>tier - 1</v>
      </c>
      <c r="N2040" t="str">
        <f>VLOOKUP($A2040,'Hospitalisation Details'!$A:$K,9,FALSE)</f>
        <v>R1012</v>
      </c>
      <c r="O2040">
        <f>VLOOKUP($A2040,'Hospitalisation Details'!$A:$K,10,FALSE)</f>
        <v>37887</v>
      </c>
      <c r="P2040">
        <f>VLOOKUP($A2040,'Hospitalisation Details'!$A:$K,11,FALSE)</f>
        <v>19</v>
      </c>
      <c r="Q2040" t="str">
        <f>VLOOKUP($A2040,'Customer Names'!$A:$E,4,FALSE)</f>
        <v xml:space="preserve"> Sean P.</v>
      </c>
    </row>
    <row r="2041" spans="1:17" x14ac:dyDescent="0.25">
      <c r="A2041" s="23" t="s">
        <v>327</v>
      </c>
      <c r="B2041" s="48">
        <f>VLOOKUP($A2041,'Medical Examinations'!$A:$J,2,FALSE)</f>
        <v>32.119999999999997</v>
      </c>
      <c r="C2041" s="48">
        <f>VLOOKUP($A2041,'Medical Examinations'!$A:$J,3,FALSE)</f>
        <v>5.33</v>
      </c>
      <c r="D2041" s="23" t="str">
        <f>VLOOKUP($A2041,'Medical Examinations'!$A:$J,4,FALSE)</f>
        <v>No</v>
      </c>
      <c r="E2041" s="23" t="str">
        <f>VLOOKUP($A2041,'Medical Examinations'!$A:$J,5,FALSE)</f>
        <v>yes</v>
      </c>
      <c r="F2041" s="23" t="str">
        <f>VLOOKUP($A2041,'Medical Examinations'!$A:$J,6,FALSE)</f>
        <v>No</v>
      </c>
      <c r="G2041" s="23">
        <f>VLOOKUP($A2041,'Medical Examinations'!$A:$J,7,FALSE)</f>
        <v>1</v>
      </c>
      <c r="H2041" s="23" t="str">
        <f>VLOOKUP($A2041,'Medical Examinations'!$A:$J,8,FALSE)</f>
        <v>No</v>
      </c>
      <c r="I2041" s="23" t="str">
        <f>VLOOKUP($A2041,'Medical Examinations'!$A:$J,9,FALSE)</f>
        <v>Obesity</v>
      </c>
      <c r="J2041" s="23" t="str">
        <f>VLOOKUP($A2041,'Medical Examinations'!$A:$J,10,FALSE)</f>
        <v>Normal</v>
      </c>
      <c r="K2041">
        <f>VLOOKUP($A2041,'Hospitalisation Details'!$A:$K,6,FALSE)</f>
        <v>2801.26</v>
      </c>
      <c r="L2041" t="str">
        <f>VLOOKUP($A2041,'Hospitalisation Details'!$A:$K,7,FALSE)</f>
        <v>tier - 2</v>
      </c>
      <c r="M2041" t="str">
        <f>VLOOKUP($A2041,'Hospitalisation Details'!$A:$K,8,FALSE)</f>
        <v>tier - 3</v>
      </c>
      <c r="N2041" t="str">
        <f>VLOOKUP($A2041,'Hospitalisation Details'!$A:$K,9,FALSE)</f>
        <v>R1013</v>
      </c>
      <c r="O2041">
        <f>VLOOKUP($A2041,'Hospitalisation Details'!$A:$K,10,FALSE)</f>
        <v>38203</v>
      </c>
      <c r="P2041">
        <f>VLOOKUP($A2041,'Hospitalisation Details'!$A:$K,11,FALSE)</f>
        <v>18</v>
      </c>
      <c r="Q2041" t="str">
        <f>VLOOKUP($A2041,'Customer Names'!$A:$E,4,FALSE)</f>
        <v xml:space="preserve"> Emily G</v>
      </c>
    </row>
    <row r="2042" spans="1:17" x14ac:dyDescent="0.25">
      <c r="A2042" s="26" t="s">
        <v>326</v>
      </c>
      <c r="B2042" s="47">
        <f>VLOOKUP($A2042,'Medical Examinations'!$A:$J,2,FALSE)</f>
        <v>27.36</v>
      </c>
      <c r="C2042" s="47">
        <f>VLOOKUP($A2042,'Medical Examinations'!$A:$J,3,FALSE)</f>
        <v>6.22</v>
      </c>
      <c r="D2042" s="26" t="str">
        <f>VLOOKUP($A2042,'Medical Examinations'!$A:$J,4,FALSE)</f>
        <v>No</v>
      </c>
      <c r="E2042" s="26" t="str">
        <f>VLOOKUP($A2042,'Medical Examinations'!$A:$J,5,FALSE)</f>
        <v>No</v>
      </c>
      <c r="F2042" s="26" t="str">
        <f>VLOOKUP($A2042,'Medical Examinations'!$A:$J,6,FALSE)</f>
        <v>No</v>
      </c>
      <c r="G2042" s="26">
        <f>VLOOKUP($A2042,'Medical Examinations'!$A:$J,7,FALSE)</f>
        <v>0</v>
      </c>
      <c r="H2042" s="26" t="str">
        <f>VLOOKUP($A2042,'Medical Examinations'!$A:$J,8,FALSE)</f>
        <v>No</v>
      </c>
      <c r="I2042" s="26" t="str">
        <f>VLOOKUP($A2042,'Medical Examinations'!$A:$J,9,FALSE)</f>
        <v>Overweight</v>
      </c>
      <c r="J2042" s="26" t="str">
        <f>VLOOKUP($A2042,'Medical Examinations'!$A:$J,10,FALSE)</f>
        <v>Prediabetes</v>
      </c>
      <c r="K2042">
        <f>VLOOKUP($A2042,'Hospitalisation Details'!$A:$K,6,FALSE)</f>
        <v>2789.06</v>
      </c>
      <c r="L2042" t="str">
        <f>VLOOKUP($A2042,'Hospitalisation Details'!$A:$K,7,FALSE)</f>
        <v>tier - 2</v>
      </c>
      <c r="M2042" t="str">
        <f>VLOOKUP($A2042,'Hospitalisation Details'!$A:$K,8,FALSE)</f>
        <v>tier - 3</v>
      </c>
      <c r="N2042" t="str">
        <f>VLOOKUP($A2042,'Hospitalisation Details'!$A:$K,9,FALSE)</f>
        <v>R1012</v>
      </c>
      <c r="O2042">
        <f>VLOOKUP($A2042,'Hospitalisation Details'!$A:$K,10,FALSE)</f>
        <v>36518</v>
      </c>
      <c r="P2042">
        <f>VLOOKUP($A2042,'Hospitalisation Details'!$A:$K,11,FALSE)</f>
        <v>23</v>
      </c>
      <c r="Q2042" t="str">
        <f>VLOOKUP($A2042,'Customer Names'!$A:$E,4,FALSE)</f>
        <v xml:space="preserve"> Malcolm</v>
      </c>
    </row>
    <row r="2043" spans="1:17" x14ac:dyDescent="0.25">
      <c r="A2043" s="23" t="s">
        <v>325</v>
      </c>
      <c r="B2043" s="48">
        <f>VLOOKUP($A2043,'Medical Examinations'!$A:$J,2,FALSE)</f>
        <v>17.385000000000002</v>
      </c>
      <c r="C2043" s="48">
        <f>VLOOKUP($A2043,'Medical Examinations'!$A:$J,3,FALSE)</f>
        <v>5.84</v>
      </c>
      <c r="D2043" s="23" t="str">
        <f>VLOOKUP($A2043,'Medical Examinations'!$A:$J,4,FALSE)</f>
        <v>No</v>
      </c>
      <c r="E2043" s="23" t="str">
        <f>VLOOKUP($A2043,'Medical Examinations'!$A:$J,5,FALSE)</f>
        <v>No</v>
      </c>
      <c r="F2043" s="23" t="str">
        <f>VLOOKUP($A2043,'Medical Examinations'!$A:$J,6,FALSE)</f>
        <v>No</v>
      </c>
      <c r="G2043" s="23">
        <f>VLOOKUP($A2043,'Medical Examinations'!$A:$J,7,FALSE)</f>
        <v>0</v>
      </c>
      <c r="H2043" s="23" t="str">
        <f>VLOOKUP($A2043,'Medical Examinations'!$A:$J,8,FALSE)</f>
        <v>No</v>
      </c>
      <c r="I2043" s="23" t="str">
        <f>VLOOKUP($A2043,'Medical Examinations'!$A:$J,9,FALSE)</f>
        <v>Underweight</v>
      </c>
      <c r="J2043" s="23" t="str">
        <f>VLOOKUP($A2043,'Medical Examinations'!$A:$J,10,FALSE)</f>
        <v>Prediabetes</v>
      </c>
      <c r="K2043">
        <f>VLOOKUP($A2043,'Hospitalisation Details'!$A:$K,6,FALSE)</f>
        <v>2775.19</v>
      </c>
      <c r="L2043" t="str">
        <f>VLOOKUP($A2043,'Hospitalisation Details'!$A:$K,7,FALSE)</f>
        <v>tier - 2</v>
      </c>
      <c r="M2043" t="str">
        <f>VLOOKUP($A2043,'Hospitalisation Details'!$A:$K,8,FALSE)</f>
        <v>tier - 1</v>
      </c>
      <c r="N2043" t="str">
        <f>VLOOKUP($A2043,'Hospitalisation Details'!$A:$K,9,FALSE)</f>
        <v>R1012</v>
      </c>
      <c r="O2043">
        <f>VLOOKUP($A2043,'Hospitalisation Details'!$A:$K,10,FALSE)</f>
        <v>36401</v>
      </c>
      <c r="P2043">
        <f>VLOOKUP($A2043,'Hospitalisation Details'!$A:$K,11,FALSE)</f>
        <v>23</v>
      </c>
      <c r="Q2043" t="str">
        <f>VLOOKUP($A2043,'Customer Names'!$A:$E,4,FALSE)</f>
        <v xml:space="preserve"> Danilo</v>
      </c>
    </row>
    <row r="2044" spans="1:17" x14ac:dyDescent="0.25">
      <c r="A2044" s="26" t="s">
        <v>324</v>
      </c>
      <c r="B2044" s="47">
        <f>VLOOKUP($A2044,'Medical Examinations'!$A:$J,2,FALSE)</f>
        <v>30.13</v>
      </c>
      <c r="C2044" s="47">
        <f>VLOOKUP($A2044,'Medical Examinations'!$A:$J,3,FALSE)</f>
        <v>5.71</v>
      </c>
      <c r="D2044" s="26" t="str">
        <f>VLOOKUP($A2044,'Medical Examinations'!$A:$J,4,FALSE)</f>
        <v>No</v>
      </c>
      <c r="E2044" s="26" t="str">
        <f>VLOOKUP($A2044,'Medical Examinations'!$A:$J,5,FALSE)</f>
        <v>yes</v>
      </c>
      <c r="F2044" s="26" t="str">
        <f>VLOOKUP($A2044,'Medical Examinations'!$A:$J,6,FALSE)</f>
        <v>No</v>
      </c>
      <c r="G2044" s="26">
        <f>VLOOKUP($A2044,'Medical Examinations'!$A:$J,7,FALSE)</f>
        <v>1</v>
      </c>
      <c r="H2044" s="26" t="str">
        <f>VLOOKUP($A2044,'Medical Examinations'!$A:$J,8,FALSE)</f>
        <v>No</v>
      </c>
      <c r="I2044" s="26" t="str">
        <f>VLOOKUP($A2044,'Medical Examinations'!$A:$J,9,FALSE)</f>
        <v>Obesity</v>
      </c>
      <c r="J2044" s="26" t="str">
        <f>VLOOKUP($A2044,'Medical Examinations'!$A:$J,10,FALSE)</f>
        <v>Prediabetes</v>
      </c>
      <c r="K2044">
        <f>VLOOKUP($A2044,'Hospitalisation Details'!$A:$K,6,FALSE)</f>
        <v>2773.46</v>
      </c>
      <c r="L2044" t="str">
        <f>VLOOKUP($A2044,'Hospitalisation Details'!$A:$K,7,FALSE)</f>
        <v>tier - 2</v>
      </c>
      <c r="M2044" t="str">
        <f>VLOOKUP($A2044,'Hospitalisation Details'!$A:$K,8,FALSE)</f>
        <v>tier - 1</v>
      </c>
      <c r="N2044" t="str">
        <f>VLOOKUP($A2044,'Hospitalisation Details'!$A:$K,9,FALSE)</f>
        <v>R1021</v>
      </c>
      <c r="O2044">
        <f>VLOOKUP($A2044,'Hospitalisation Details'!$A:$K,10,FALSE)</f>
        <v>38305</v>
      </c>
      <c r="P2044">
        <f>VLOOKUP($A2044,'Hospitalisation Details'!$A:$K,11,FALSE)</f>
        <v>18</v>
      </c>
      <c r="Q2044" t="str">
        <f>VLOOKUP($A2044,'Customer Names'!$A:$E,4,FALSE)</f>
        <v xml:space="preserve"> Mikko</v>
      </c>
    </row>
    <row r="2045" spans="1:17" x14ac:dyDescent="0.25">
      <c r="A2045" s="23" t="s">
        <v>323</v>
      </c>
      <c r="B2045" s="48">
        <f>VLOOKUP($A2045,'Medical Examinations'!$A:$J,2,FALSE)</f>
        <v>25.44</v>
      </c>
      <c r="C2045" s="48">
        <f>VLOOKUP($A2045,'Medical Examinations'!$A:$J,3,FALSE)</f>
        <v>6.04</v>
      </c>
      <c r="D2045" s="23" t="str">
        <f>VLOOKUP($A2045,'Medical Examinations'!$A:$J,4,FALSE)</f>
        <v>yes</v>
      </c>
      <c r="E2045" s="23" t="str">
        <f>VLOOKUP($A2045,'Medical Examinations'!$A:$J,5,FALSE)</f>
        <v>No</v>
      </c>
      <c r="F2045" s="23" t="str">
        <f>VLOOKUP($A2045,'Medical Examinations'!$A:$J,6,FALSE)</f>
        <v>Yes</v>
      </c>
      <c r="G2045" s="23">
        <f>VLOOKUP($A2045,'Medical Examinations'!$A:$J,7,FALSE)</f>
        <v>1</v>
      </c>
      <c r="H2045" s="23" t="str">
        <f>VLOOKUP($A2045,'Medical Examinations'!$A:$J,8,FALSE)</f>
        <v>No</v>
      </c>
      <c r="I2045" s="23" t="str">
        <f>VLOOKUP($A2045,'Medical Examinations'!$A:$J,9,FALSE)</f>
        <v>Overweight</v>
      </c>
      <c r="J2045" s="23" t="str">
        <f>VLOOKUP($A2045,'Medical Examinations'!$A:$J,10,FALSE)</f>
        <v>Prediabetes</v>
      </c>
      <c r="K2045">
        <f>VLOOKUP($A2045,'Hospitalisation Details'!$A:$K,6,FALSE)</f>
        <v>2758.99</v>
      </c>
      <c r="L2045" t="str">
        <f>VLOOKUP($A2045,'Hospitalisation Details'!$A:$K,7,FALSE)</f>
        <v>tier - 2</v>
      </c>
      <c r="M2045" t="str">
        <f>VLOOKUP($A2045,'Hospitalisation Details'!$A:$K,8,FALSE)</f>
        <v>tier - 1</v>
      </c>
      <c r="N2045" t="str">
        <f>VLOOKUP($A2045,'Hospitalisation Details'!$A:$K,9,FALSE)</f>
        <v>R1012</v>
      </c>
      <c r="O2045">
        <f>VLOOKUP($A2045,'Hospitalisation Details'!$A:$K,10,FALSE)</f>
        <v>35652</v>
      </c>
      <c r="P2045">
        <f>VLOOKUP($A2045,'Hospitalisation Details'!$A:$K,11,FALSE)</f>
        <v>25</v>
      </c>
      <c r="Q2045" t="str">
        <f>VLOOKUP($A2045,'Customer Names'!$A:$E,4,FALSE)</f>
        <v xml:space="preserve"> Paula C.</v>
      </c>
    </row>
    <row r="2046" spans="1:17" x14ac:dyDescent="0.25">
      <c r="A2046" s="26" t="s">
        <v>322</v>
      </c>
      <c r="B2046" s="47">
        <f>VLOOKUP($A2046,'Medical Examinations'!$A:$J,2,FALSE)</f>
        <v>39.805</v>
      </c>
      <c r="C2046" s="47">
        <f>VLOOKUP($A2046,'Medical Examinations'!$A:$J,3,FALSE)</f>
        <v>4.38</v>
      </c>
      <c r="D2046" s="26" t="str">
        <f>VLOOKUP($A2046,'Medical Examinations'!$A:$J,4,FALSE)</f>
        <v>No</v>
      </c>
      <c r="E2046" s="26" t="str">
        <f>VLOOKUP($A2046,'Medical Examinations'!$A:$J,5,FALSE)</f>
        <v>yes</v>
      </c>
      <c r="F2046" s="26" t="str">
        <f>VLOOKUP($A2046,'Medical Examinations'!$A:$J,6,FALSE)</f>
        <v>No</v>
      </c>
      <c r="G2046" s="26">
        <f>VLOOKUP($A2046,'Medical Examinations'!$A:$J,7,FALSE)</f>
        <v>1</v>
      </c>
      <c r="H2046" s="26" t="str">
        <f>VLOOKUP($A2046,'Medical Examinations'!$A:$J,8,FALSE)</f>
        <v>No</v>
      </c>
      <c r="I2046" s="26" t="str">
        <f>VLOOKUP($A2046,'Medical Examinations'!$A:$J,9,FALSE)</f>
        <v>Obesity</v>
      </c>
      <c r="J2046" s="26" t="str">
        <f>VLOOKUP($A2046,'Medical Examinations'!$A:$J,10,FALSE)</f>
        <v>Normal</v>
      </c>
      <c r="K2046">
        <f>VLOOKUP($A2046,'Hospitalisation Details'!$A:$K,6,FALSE)</f>
        <v>2755.02</v>
      </c>
      <c r="L2046" t="str">
        <f>VLOOKUP($A2046,'Hospitalisation Details'!$A:$K,7,FALSE)</f>
        <v>tier - 2</v>
      </c>
      <c r="M2046" t="str">
        <f>VLOOKUP($A2046,'Hospitalisation Details'!$A:$K,8,FALSE)</f>
        <v>tier - 1</v>
      </c>
      <c r="N2046" t="str">
        <f>VLOOKUP($A2046,'Hospitalisation Details'!$A:$K,9,FALSE)</f>
        <v>R1024</v>
      </c>
      <c r="O2046">
        <f>VLOOKUP($A2046,'Hospitalisation Details'!$A:$K,10,FALSE)</f>
        <v>36810</v>
      </c>
      <c r="P2046">
        <f>VLOOKUP($A2046,'Hospitalisation Details'!$A:$K,11,FALSE)</f>
        <v>22</v>
      </c>
      <c r="Q2046" t="str">
        <f>VLOOKUP($A2046,'Customer Names'!$A:$E,4,FALSE)</f>
        <v xml:space="preserve"> Kirsten N.</v>
      </c>
    </row>
    <row r="2047" spans="1:17" x14ac:dyDescent="0.25">
      <c r="A2047" s="23" t="s">
        <v>321</v>
      </c>
      <c r="B2047" s="48">
        <f>VLOOKUP($A2047,'Medical Examinations'!$A:$J,2,FALSE)</f>
        <v>30.4</v>
      </c>
      <c r="C2047" s="48">
        <f>VLOOKUP($A2047,'Medical Examinations'!$A:$J,3,FALSE)</f>
        <v>5.56</v>
      </c>
      <c r="D2047" s="23" t="str">
        <f>VLOOKUP($A2047,'Medical Examinations'!$A:$J,4,FALSE)</f>
        <v>yes</v>
      </c>
      <c r="E2047" s="23" t="str">
        <f>VLOOKUP($A2047,'Medical Examinations'!$A:$J,5,FALSE)</f>
        <v>yes</v>
      </c>
      <c r="F2047" s="23" t="str">
        <f>VLOOKUP($A2047,'Medical Examinations'!$A:$J,6,FALSE)</f>
        <v>No</v>
      </c>
      <c r="G2047" s="23">
        <f>VLOOKUP($A2047,'Medical Examinations'!$A:$J,7,FALSE)</f>
        <v>1</v>
      </c>
      <c r="H2047" s="23" t="str">
        <f>VLOOKUP($A2047,'Medical Examinations'!$A:$J,8,FALSE)</f>
        <v>No</v>
      </c>
      <c r="I2047" s="23" t="str">
        <f>VLOOKUP($A2047,'Medical Examinations'!$A:$J,9,FALSE)</f>
        <v>Obesity</v>
      </c>
      <c r="J2047" s="23" t="str">
        <f>VLOOKUP($A2047,'Medical Examinations'!$A:$J,10,FALSE)</f>
        <v>Normal</v>
      </c>
      <c r="K2047">
        <f>VLOOKUP($A2047,'Hospitalisation Details'!$A:$K,6,FALSE)</f>
        <v>2741.95</v>
      </c>
      <c r="L2047" t="str">
        <f>VLOOKUP($A2047,'Hospitalisation Details'!$A:$K,7,FALSE)</f>
        <v>tier - 2</v>
      </c>
      <c r="M2047" t="str">
        <f>VLOOKUP($A2047,'Hospitalisation Details'!$A:$K,8,FALSE)</f>
        <v>tier - 3</v>
      </c>
      <c r="N2047" t="str">
        <f>VLOOKUP($A2047,'Hospitalisation Details'!$A:$K,9,FALSE)</f>
        <v>R1024</v>
      </c>
      <c r="O2047">
        <f>VLOOKUP($A2047,'Hospitalisation Details'!$A:$K,10,FALSE)</f>
        <v>36802</v>
      </c>
      <c r="P2047">
        <f>VLOOKUP($A2047,'Hospitalisation Details'!$A:$K,11,FALSE)</f>
        <v>22</v>
      </c>
      <c r="Q2047" t="str">
        <f>VLOOKUP($A2047,'Customer Names'!$A:$E,4,FALSE)</f>
        <v xml:space="preserve"> Christy</v>
      </c>
    </row>
    <row r="2048" spans="1:17" x14ac:dyDescent="0.25">
      <c r="A2048" s="26" t="s">
        <v>320</v>
      </c>
      <c r="B2048" s="47">
        <f>VLOOKUP($A2048,'Medical Examinations'!$A:$J,2,FALSE)</f>
        <v>23.18</v>
      </c>
      <c r="C2048" s="47">
        <f>VLOOKUP($A2048,'Medical Examinations'!$A:$J,3,FALSE)</f>
        <v>4.24</v>
      </c>
      <c r="D2048" s="26" t="str">
        <f>VLOOKUP($A2048,'Medical Examinations'!$A:$J,4,FALSE)</f>
        <v>No</v>
      </c>
      <c r="E2048" s="26" t="str">
        <f>VLOOKUP($A2048,'Medical Examinations'!$A:$J,5,FALSE)</f>
        <v>yes</v>
      </c>
      <c r="F2048" s="26" t="str">
        <f>VLOOKUP($A2048,'Medical Examinations'!$A:$J,6,FALSE)</f>
        <v>No</v>
      </c>
      <c r="G2048" s="26">
        <f>VLOOKUP($A2048,'Medical Examinations'!$A:$J,7,FALSE)</f>
        <v>1</v>
      </c>
      <c r="H2048" s="26" t="str">
        <f>VLOOKUP($A2048,'Medical Examinations'!$A:$J,8,FALSE)</f>
        <v>No</v>
      </c>
      <c r="I2048" s="26" t="str">
        <f>VLOOKUP($A2048,'Medical Examinations'!$A:$J,9,FALSE)</f>
        <v>Normal Weight</v>
      </c>
      <c r="J2048" s="26" t="str">
        <f>VLOOKUP($A2048,'Medical Examinations'!$A:$J,10,FALSE)</f>
        <v>Normal</v>
      </c>
      <c r="K2048">
        <f>VLOOKUP($A2048,'Hospitalisation Details'!$A:$K,6,FALSE)</f>
        <v>2731.91</v>
      </c>
      <c r="L2048" t="str">
        <f>VLOOKUP($A2048,'Hospitalisation Details'!$A:$K,7,FALSE)</f>
        <v>tier - 2</v>
      </c>
      <c r="M2048" t="str">
        <f>VLOOKUP($A2048,'Hospitalisation Details'!$A:$K,8,FALSE)</f>
        <v>tier - 3</v>
      </c>
      <c r="N2048" t="str">
        <f>VLOOKUP($A2048,'Hospitalisation Details'!$A:$K,9,FALSE)</f>
        <v>R1024</v>
      </c>
      <c r="O2048">
        <f>VLOOKUP($A2048,'Hospitalisation Details'!$A:$K,10,FALSE)</f>
        <v>36877</v>
      </c>
      <c r="P2048">
        <f>VLOOKUP($A2048,'Hospitalisation Details'!$A:$K,11,FALSE)</f>
        <v>22</v>
      </c>
      <c r="Q2048" t="str">
        <f>VLOOKUP($A2048,'Customer Names'!$A:$E,4,FALSE)</f>
        <v xml:space="preserve"> Jennifer</v>
      </c>
    </row>
    <row r="2049" spans="1:17" x14ac:dyDescent="0.25">
      <c r="A2049" s="23" t="s">
        <v>319</v>
      </c>
      <c r="B2049" s="48">
        <f>VLOOKUP($A2049,'Medical Examinations'!$A:$J,2,FALSE)</f>
        <v>39.615000000000002</v>
      </c>
      <c r="C2049" s="48">
        <f>VLOOKUP($A2049,'Medical Examinations'!$A:$J,3,FALSE)</f>
        <v>6.32</v>
      </c>
      <c r="D2049" s="23" t="str">
        <f>VLOOKUP($A2049,'Medical Examinations'!$A:$J,4,FALSE)</f>
        <v>No</v>
      </c>
      <c r="E2049" s="23" t="str">
        <f>VLOOKUP($A2049,'Medical Examinations'!$A:$J,5,FALSE)</f>
        <v>No</v>
      </c>
      <c r="F2049" s="23" t="str">
        <f>VLOOKUP($A2049,'Medical Examinations'!$A:$J,6,FALSE)</f>
        <v>Yes</v>
      </c>
      <c r="G2049" s="23">
        <f>VLOOKUP($A2049,'Medical Examinations'!$A:$J,7,FALSE)</f>
        <v>1</v>
      </c>
      <c r="H2049" s="23" t="str">
        <f>VLOOKUP($A2049,'Medical Examinations'!$A:$J,8,FALSE)</f>
        <v>No</v>
      </c>
      <c r="I2049" s="23" t="str">
        <f>VLOOKUP($A2049,'Medical Examinations'!$A:$J,9,FALSE)</f>
        <v>Obesity</v>
      </c>
      <c r="J2049" s="23" t="str">
        <f>VLOOKUP($A2049,'Medical Examinations'!$A:$J,10,FALSE)</f>
        <v>Prediabetes</v>
      </c>
      <c r="K2049">
        <f>VLOOKUP($A2049,'Hospitalisation Details'!$A:$K,6,FALSE)</f>
        <v>2730.11</v>
      </c>
      <c r="L2049" t="str">
        <f>VLOOKUP($A2049,'Hospitalisation Details'!$A:$K,7,FALSE)</f>
        <v>tier - 2</v>
      </c>
      <c r="M2049" t="str">
        <f>VLOOKUP($A2049,'Hospitalisation Details'!$A:$K,8,FALSE)</f>
        <v>tier - 3</v>
      </c>
      <c r="N2049" t="str">
        <f>VLOOKUP($A2049,'Hospitalisation Details'!$A:$K,9,FALSE)</f>
        <v>R1012</v>
      </c>
      <c r="O2049">
        <f>VLOOKUP($A2049,'Hospitalisation Details'!$A:$K,10,FALSE)</f>
        <v>37958</v>
      </c>
      <c r="P2049">
        <f>VLOOKUP($A2049,'Hospitalisation Details'!$A:$K,11,FALSE)</f>
        <v>19</v>
      </c>
      <c r="Q2049" t="str">
        <f>VLOOKUP($A2049,'Customer Names'!$A:$E,4,FALSE)</f>
        <v xml:space="preserve"> Jingjing</v>
      </c>
    </row>
    <row r="2050" spans="1:17" x14ac:dyDescent="0.25">
      <c r="A2050" s="26" t="s">
        <v>318</v>
      </c>
      <c r="B2050" s="47">
        <f>VLOOKUP($A2050,'Medical Examinations'!$A:$J,2,FALSE)</f>
        <v>30.59</v>
      </c>
      <c r="C2050" s="47">
        <f>VLOOKUP($A2050,'Medical Examinations'!$A:$J,3,FALSE)</f>
        <v>6.3</v>
      </c>
      <c r="D2050" s="26" t="str">
        <f>VLOOKUP($A2050,'Medical Examinations'!$A:$J,4,FALSE)</f>
        <v>yes</v>
      </c>
      <c r="E2050" s="26" t="str">
        <f>VLOOKUP($A2050,'Medical Examinations'!$A:$J,5,FALSE)</f>
        <v>No</v>
      </c>
      <c r="F2050" s="26" t="str">
        <f>VLOOKUP($A2050,'Medical Examinations'!$A:$J,6,FALSE)</f>
        <v>Yes</v>
      </c>
      <c r="G2050" s="26">
        <f>VLOOKUP($A2050,'Medical Examinations'!$A:$J,7,FALSE)</f>
        <v>1</v>
      </c>
      <c r="H2050" s="26" t="str">
        <f>VLOOKUP($A2050,'Medical Examinations'!$A:$J,8,FALSE)</f>
        <v>No</v>
      </c>
      <c r="I2050" s="26" t="str">
        <f>VLOOKUP($A2050,'Medical Examinations'!$A:$J,9,FALSE)</f>
        <v>Obesity</v>
      </c>
      <c r="J2050" s="26" t="str">
        <f>VLOOKUP($A2050,'Medical Examinations'!$A:$J,10,FALSE)</f>
        <v>Prediabetes</v>
      </c>
      <c r="K2050">
        <f>VLOOKUP($A2050,'Hospitalisation Details'!$A:$K,6,FALSE)</f>
        <v>2727.4</v>
      </c>
      <c r="L2050" t="str">
        <f>VLOOKUP($A2050,'Hospitalisation Details'!$A:$K,7,FALSE)</f>
        <v>tier - 3</v>
      </c>
      <c r="M2050" t="str">
        <f>VLOOKUP($A2050,'Hospitalisation Details'!$A:$K,8,FALSE)</f>
        <v>tier - 3</v>
      </c>
      <c r="N2050" t="str">
        <f>VLOOKUP($A2050,'Hospitalisation Details'!$A:$K,9,FALSE)</f>
        <v>R1016</v>
      </c>
      <c r="O2050">
        <f>VLOOKUP($A2050,'Hospitalisation Details'!$A:$K,10,FALSE)</f>
        <v>35709</v>
      </c>
      <c r="P2050">
        <f>VLOOKUP($A2050,'Hospitalisation Details'!$A:$K,11,FALSE)</f>
        <v>25</v>
      </c>
      <c r="Q2050" t="str">
        <f>VLOOKUP($A2050,'Customer Names'!$A:$E,4,FALSE)</f>
        <v xml:space="preserve"> Morgan</v>
      </c>
    </row>
    <row r="2051" spans="1:17" x14ac:dyDescent="0.25">
      <c r="A2051" s="23" t="s">
        <v>317</v>
      </c>
      <c r="B2051" s="48">
        <f>VLOOKUP($A2051,'Medical Examinations'!$A:$J,2,FALSE)</f>
        <v>16.72</v>
      </c>
      <c r="C2051" s="48">
        <f>VLOOKUP($A2051,'Medical Examinations'!$A:$J,3,FALSE)</f>
        <v>4.38</v>
      </c>
      <c r="D2051" s="23" t="str">
        <f>VLOOKUP($A2051,'Medical Examinations'!$A:$J,4,FALSE)</f>
        <v>yes</v>
      </c>
      <c r="E2051" s="23" t="str">
        <f>VLOOKUP($A2051,'Medical Examinations'!$A:$J,5,FALSE)</f>
        <v>No</v>
      </c>
      <c r="F2051" s="23" t="str">
        <f>VLOOKUP($A2051,'Medical Examinations'!$A:$J,6,FALSE)</f>
        <v>No</v>
      </c>
      <c r="G2051" s="23">
        <f>VLOOKUP($A2051,'Medical Examinations'!$A:$J,7,FALSE)</f>
        <v>1</v>
      </c>
      <c r="H2051" s="23" t="str">
        <f>VLOOKUP($A2051,'Medical Examinations'!$A:$J,8,FALSE)</f>
        <v>No</v>
      </c>
      <c r="I2051" s="23" t="str">
        <f>VLOOKUP($A2051,'Medical Examinations'!$A:$J,9,FALSE)</f>
        <v>Underweight</v>
      </c>
      <c r="J2051" s="23" t="str">
        <f>VLOOKUP($A2051,'Medical Examinations'!$A:$J,10,FALSE)</f>
        <v>Normal</v>
      </c>
      <c r="K2051">
        <f>VLOOKUP($A2051,'Hospitalisation Details'!$A:$K,6,FALSE)</f>
        <v>2726.06</v>
      </c>
      <c r="L2051" t="str">
        <f>VLOOKUP($A2051,'Hospitalisation Details'!$A:$K,7,FALSE)</f>
        <v>tier - 2</v>
      </c>
      <c r="M2051" t="str">
        <f>VLOOKUP($A2051,'Hospitalisation Details'!$A:$K,8,FALSE)</f>
        <v>tier - 2</v>
      </c>
      <c r="N2051" t="str">
        <f>VLOOKUP($A2051,'Hospitalisation Details'!$A:$K,9,FALSE)</f>
        <v>R1013</v>
      </c>
      <c r="O2051">
        <f>VLOOKUP($A2051,'Hospitalisation Details'!$A:$K,10,FALSE)</f>
        <v>32375</v>
      </c>
      <c r="P2051">
        <f>VLOOKUP($A2051,'Hospitalisation Details'!$A:$K,11,FALSE)</f>
        <v>34</v>
      </c>
      <c r="Q2051" t="str">
        <f>VLOOKUP($A2051,'Customer Names'!$A:$E,4,FALSE)</f>
        <v xml:space="preserve"> Patrick J.</v>
      </c>
    </row>
    <row r="2052" spans="1:17" x14ac:dyDescent="0.25">
      <c r="A2052" s="26" t="s">
        <v>316</v>
      </c>
      <c r="B2052" s="47">
        <f>VLOOKUP($A2052,'Medical Examinations'!$A:$J,2,FALSE)</f>
        <v>26.22</v>
      </c>
      <c r="C2052" s="47">
        <f>VLOOKUP($A2052,'Medical Examinations'!$A:$J,3,FALSE)</f>
        <v>4.6500000000000004</v>
      </c>
      <c r="D2052" s="26" t="str">
        <f>VLOOKUP($A2052,'Medical Examinations'!$A:$J,4,FALSE)</f>
        <v>yes</v>
      </c>
      <c r="E2052" s="26" t="str">
        <f>VLOOKUP($A2052,'Medical Examinations'!$A:$J,5,FALSE)</f>
        <v>No</v>
      </c>
      <c r="F2052" s="26" t="str">
        <f>VLOOKUP($A2052,'Medical Examinations'!$A:$J,6,FALSE)</f>
        <v>Yes</v>
      </c>
      <c r="G2052" s="26">
        <f>VLOOKUP($A2052,'Medical Examinations'!$A:$J,7,FALSE)</f>
        <v>1</v>
      </c>
      <c r="H2052" s="26" t="str">
        <f>VLOOKUP($A2052,'Medical Examinations'!$A:$J,8,FALSE)</f>
        <v>No</v>
      </c>
      <c r="I2052" s="26" t="str">
        <f>VLOOKUP($A2052,'Medical Examinations'!$A:$J,9,FALSE)</f>
        <v>Overweight</v>
      </c>
      <c r="J2052" s="26" t="str">
        <f>VLOOKUP($A2052,'Medical Examinations'!$A:$J,10,FALSE)</f>
        <v>Normal</v>
      </c>
      <c r="K2052">
        <f>VLOOKUP($A2052,'Hospitalisation Details'!$A:$K,6,FALSE)</f>
        <v>2721.32</v>
      </c>
      <c r="L2052" t="str">
        <f>VLOOKUP($A2052,'Hospitalisation Details'!$A:$K,7,FALSE)</f>
        <v>tier - 1</v>
      </c>
      <c r="M2052" t="str">
        <f>VLOOKUP($A2052,'Hospitalisation Details'!$A:$K,8,FALSE)</f>
        <v>tier - 3</v>
      </c>
      <c r="N2052" t="str">
        <f>VLOOKUP($A2052,'Hospitalisation Details'!$A:$K,9,FALSE)</f>
        <v>R1014</v>
      </c>
      <c r="O2052">
        <f>VLOOKUP($A2052,'Hospitalisation Details'!$A:$K,10,FALSE)</f>
        <v>35733</v>
      </c>
      <c r="P2052">
        <f>VLOOKUP($A2052,'Hospitalisation Details'!$A:$K,11,FALSE)</f>
        <v>25</v>
      </c>
      <c r="Q2052" t="str">
        <f>VLOOKUP($A2052,'Customer Names'!$A:$E,4,FALSE)</f>
        <v xml:space="preserve"> Frankline</v>
      </c>
    </row>
    <row r="2053" spans="1:17" x14ac:dyDescent="0.25">
      <c r="A2053" s="23" t="s">
        <v>315</v>
      </c>
      <c r="B2053" s="48">
        <f>VLOOKUP($A2053,'Medical Examinations'!$A:$J,2,FALSE)</f>
        <v>31.824999999999999</v>
      </c>
      <c r="C2053" s="48">
        <f>VLOOKUP($A2053,'Medical Examinations'!$A:$J,3,FALSE)</f>
        <v>4.7</v>
      </c>
      <c r="D2053" s="23" t="str">
        <f>VLOOKUP($A2053,'Medical Examinations'!$A:$J,4,FALSE)</f>
        <v>No</v>
      </c>
      <c r="E2053" s="23" t="str">
        <f>VLOOKUP($A2053,'Medical Examinations'!$A:$J,5,FALSE)</f>
        <v>No</v>
      </c>
      <c r="F2053" s="23" t="str">
        <f>VLOOKUP($A2053,'Medical Examinations'!$A:$J,6,FALSE)</f>
        <v>Yes</v>
      </c>
      <c r="G2053" s="23">
        <f>VLOOKUP($A2053,'Medical Examinations'!$A:$J,7,FALSE)</f>
        <v>1</v>
      </c>
      <c r="H2053" s="23" t="str">
        <f>VLOOKUP($A2053,'Medical Examinations'!$A:$J,8,FALSE)</f>
        <v>No</v>
      </c>
      <c r="I2053" s="23" t="str">
        <f>VLOOKUP($A2053,'Medical Examinations'!$A:$J,9,FALSE)</f>
        <v>Obesity</v>
      </c>
      <c r="J2053" s="23" t="str">
        <f>VLOOKUP($A2053,'Medical Examinations'!$A:$J,10,FALSE)</f>
        <v>Normal</v>
      </c>
      <c r="K2053">
        <f>VLOOKUP($A2053,'Hospitalisation Details'!$A:$K,6,FALSE)</f>
        <v>2719.28</v>
      </c>
      <c r="L2053" t="str">
        <f>VLOOKUP($A2053,'Hospitalisation Details'!$A:$K,7,FALSE)</f>
        <v>tier - 2</v>
      </c>
      <c r="M2053" t="str">
        <f>VLOOKUP($A2053,'Hospitalisation Details'!$A:$K,8,FALSE)</f>
        <v>tier - 2</v>
      </c>
      <c r="N2053" t="str">
        <f>VLOOKUP($A2053,'Hospitalisation Details'!$A:$K,9,FALSE)</f>
        <v>R1012</v>
      </c>
      <c r="O2053">
        <f>VLOOKUP($A2053,'Hospitalisation Details'!$A:$K,10,FALSE)</f>
        <v>37839</v>
      </c>
      <c r="P2053">
        <f>VLOOKUP($A2053,'Hospitalisation Details'!$A:$K,11,FALSE)</f>
        <v>19</v>
      </c>
      <c r="Q2053" t="str">
        <f>VLOOKUP($A2053,'Customer Names'!$A:$E,4,FALSE)</f>
        <v xml:space="preserve"> Laura T.</v>
      </c>
    </row>
    <row r="2054" spans="1:17" x14ac:dyDescent="0.25">
      <c r="A2054" s="26" t="s">
        <v>314</v>
      </c>
      <c r="B2054" s="47">
        <f>VLOOKUP($A2054,'Medical Examinations'!$A:$J,2,FALSE)</f>
        <v>25.745000000000001</v>
      </c>
      <c r="C2054" s="47">
        <f>VLOOKUP($A2054,'Medical Examinations'!$A:$J,3,FALSE)</f>
        <v>4.34</v>
      </c>
      <c r="D2054" s="26" t="str">
        <f>VLOOKUP($A2054,'Medical Examinations'!$A:$J,4,FALSE)</f>
        <v>No</v>
      </c>
      <c r="E2054" s="26" t="str">
        <f>VLOOKUP($A2054,'Medical Examinations'!$A:$J,5,FALSE)</f>
        <v>No</v>
      </c>
      <c r="F2054" s="26" t="str">
        <f>VLOOKUP($A2054,'Medical Examinations'!$A:$J,6,FALSE)</f>
        <v>Yes</v>
      </c>
      <c r="G2054" s="26">
        <f>VLOOKUP($A2054,'Medical Examinations'!$A:$J,7,FALSE)</f>
        <v>1</v>
      </c>
      <c r="H2054" s="26" t="str">
        <f>VLOOKUP($A2054,'Medical Examinations'!$A:$J,8,FALSE)</f>
        <v>No</v>
      </c>
      <c r="I2054" s="26" t="str">
        <f>VLOOKUP($A2054,'Medical Examinations'!$A:$J,9,FALSE)</f>
        <v>Overweight</v>
      </c>
      <c r="J2054" s="26" t="str">
        <f>VLOOKUP($A2054,'Medical Examinations'!$A:$J,10,FALSE)</f>
        <v>Normal</v>
      </c>
      <c r="K2054">
        <f>VLOOKUP($A2054,'Hospitalisation Details'!$A:$K,6,FALSE)</f>
        <v>2710.83</v>
      </c>
      <c r="L2054" t="str">
        <f>VLOOKUP($A2054,'Hospitalisation Details'!$A:$K,7,FALSE)</f>
        <v>tier - 2</v>
      </c>
      <c r="M2054" t="str">
        <f>VLOOKUP($A2054,'Hospitalisation Details'!$A:$K,8,FALSE)</f>
        <v>tier - 3</v>
      </c>
      <c r="N2054" t="str">
        <f>VLOOKUP($A2054,'Hospitalisation Details'!$A:$K,9,FALSE)</f>
        <v>R1012</v>
      </c>
      <c r="O2054">
        <f>VLOOKUP($A2054,'Hospitalisation Details'!$A:$K,10,FALSE)</f>
        <v>37956</v>
      </c>
      <c r="P2054">
        <f>VLOOKUP($A2054,'Hospitalisation Details'!$A:$K,11,FALSE)</f>
        <v>19</v>
      </c>
      <c r="Q2054" t="str">
        <f>VLOOKUP($A2054,'Customer Names'!$A:$E,4,FALSE)</f>
        <v xml:space="preserve"> Natalia</v>
      </c>
    </row>
    <row r="2055" spans="1:17" x14ac:dyDescent="0.25">
      <c r="A2055" s="23" t="s">
        <v>313</v>
      </c>
      <c r="B2055" s="48">
        <f>VLOOKUP($A2055,'Medical Examinations'!$A:$J,2,FALSE)</f>
        <v>24.605</v>
      </c>
      <c r="C2055" s="48">
        <f>VLOOKUP($A2055,'Medical Examinations'!$A:$J,3,FALSE)</f>
        <v>5.62</v>
      </c>
      <c r="D2055" s="23" t="str">
        <f>VLOOKUP($A2055,'Medical Examinations'!$A:$J,4,FALSE)</f>
        <v>No</v>
      </c>
      <c r="E2055" s="23" t="str">
        <f>VLOOKUP($A2055,'Medical Examinations'!$A:$J,5,FALSE)</f>
        <v>No</v>
      </c>
      <c r="F2055" s="23" t="str">
        <f>VLOOKUP($A2055,'Medical Examinations'!$A:$J,6,FALSE)</f>
        <v>Yes</v>
      </c>
      <c r="G2055" s="23">
        <f>VLOOKUP($A2055,'Medical Examinations'!$A:$J,7,FALSE)</f>
        <v>1</v>
      </c>
      <c r="H2055" s="23" t="str">
        <f>VLOOKUP($A2055,'Medical Examinations'!$A:$J,8,FALSE)</f>
        <v>No</v>
      </c>
      <c r="I2055" s="23" t="str">
        <f>VLOOKUP($A2055,'Medical Examinations'!$A:$J,9,FALSE)</f>
        <v>Normal Weight</v>
      </c>
      <c r="J2055" s="23" t="str">
        <f>VLOOKUP($A2055,'Medical Examinations'!$A:$J,10,FALSE)</f>
        <v>Normal</v>
      </c>
      <c r="K2055">
        <f>VLOOKUP($A2055,'Hospitalisation Details'!$A:$K,6,FALSE)</f>
        <v>2709.24</v>
      </c>
      <c r="L2055" t="str">
        <f>VLOOKUP($A2055,'Hospitalisation Details'!$A:$K,7,FALSE)</f>
        <v>tier - 2</v>
      </c>
      <c r="M2055" t="str">
        <f>VLOOKUP($A2055,'Hospitalisation Details'!$A:$K,8,FALSE)</f>
        <v>tier - 2</v>
      </c>
      <c r="N2055" t="str">
        <f>VLOOKUP($A2055,'Hospitalisation Details'!$A:$K,9,FALSE)</f>
        <v>R1012</v>
      </c>
      <c r="O2055">
        <f>VLOOKUP($A2055,'Hospitalisation Details'!$A:$K,10,FALSE)</f>
        <v>37946</v>
      </c>
      <c r="P2055">
        <f>VLOOKUP($A2055,'Hospitalisation Details'!$A:$K,11,FALSE)</f>
        <v>19</v>
      </c>
      <c r="Q2055" t="str">
        <f>VLOOKUP($A2055,'Customer Names'!$A:$E,4,FALSE)</f>
        <v xml:space="preserve"> Jennifer L.</v>
      </c>
    </row>
    <row r="2056" spans="1:17" x14ac:dyDescent="0.25">
      <c r="A2056" s="26" t="s">
        <v>312</v>
      </c>
      <c r="B2056" s="47">
        <f>VLOOKUP($A2056,'Medical Examinations'!$A:$J,2,FALSE)</f>
        <v>24.51</v>
      </c>
      <c r="C2056" s="47">
        <f>VLOOKUP($A2056,'Medical Examinations'!$A:$J,3,FALSE)</f>
        <v>4.24</v>
      </c>
      <c r="D2056" s="26" t="str">
        <f>VLOOKUP($A2056,'Medical Examinations'!$A:$J,4,FALSE)</f>
        <v>No</v>
      </c>
      <c r="E2056" s="26" t="str">
        <f>VLOOKUP($A2056,'Medical Examinations'!$A:$J,5,FALSE)</f>
        <v>No</v>
      </c>
      <c r="F2056" s="26" t="str">
        <f>VLOOKUP($A2056,'Medical Examinations'!$A:$J,6,FALSE)</f>
        <v>Yes</v>
      </c>
      <c r="G2056" s="26">
        <f>VLOOKUP($A2056,'Medical Examinations'!$A:$J,7,FALSE)</f>
        <v>1</v>
      </c>
      <c r="H2056" s="26" t="str">
        <f>VLOOKUP($A2056,'Medical Examinations'!$A:$J,8,FALSE)</f>
        <v>No</v>
      </c>
      <c r="I2056" s="26" t="str">
        <f>VLOOKUP($A2056,'Medical Examinations'!$A:$J,9,FALSE)</f>
        <v>Normal Weight</v>
      </c>
      <c r="J2056" s="26" t="str">
        <f>VLOOKUP($A2056,'Medical Examinations'!$A:$J,10,FALSE)</f>
        <v>Normal</v>
      </c>
      <c r="K2056">
        <f>VLOOKUP($A2056,'Hospitalisation Details'!$A:$K,6,FALSE)</f>
        <v>2709.11</v>
      </c>
      <c r="L2056" t="str">
        <f>VLOOKUP($A2056,'Hospitalisation Details'!$A:$K,7,FALSE)</f>
        <v>tier - 2</v>
      </c>
      <c r="M2056" t="str">
        <f>VLOOKUP($A2056,'Hospitalisation Details'!$A:$K,8,FALSE)</f>
        <v>tier - 2</v>
      </c>
      <c r="N2056" t="str">
        <f>VLOOKUP($A2056,'Hospitalisation Details'!$A:$K,9,FALSE)</f>
        <v>R1012</v>
      </c>
      <c r="O2056">
        <f>VLOOKUP($A2056,'Hospitalisation Details'!$A:$K,10,FALSE)</f>
        <v>37819</v>
      </c>
      <c r="P2056">
        <f>VLOOKUP($A2056,'Hospitalisation Details'!$A:$K,11,FALSE)</f>
        <v>19</v>
      </c>
      <c r="Q2056" t="str">
        <f>VLOOKUP($A2056,'Customer Names'!$A:$E,4,FALSE)</f>
        <v xml:space="preserve"> Brooke</v>
      </c>
    </row>
    <row r="2057" spans="1:17" x14ac:dyDescent="0.25">
      <c r="A2057" s="23" t="s">
        <v>311</v>
      </c>
      <c r="B2057" s="48">
        <f>VLOOKUP($A2057,'Medical Examinations'!$A:$J,2,FALSE)</f>
        <v>31.065000000000001</v>
      </c>
      <c r="C2057" s="48">
        <f>VLOOKUP($A2057,'Medical Examinations'!$A:$J,3,FALSE)</f>
        <v>4.57</v>
      </c>
      <c r="D2057" s="23" t="str">
        <f>VLOOKUP($A2057,'Medical Examinations'!$A:$J,4,FALSE)</f>
        <v>yes</v>
      </c>
      <c r="E2057" s="23" t="str">
        <f>VLOOKUP($A2057,'Medical Examinations'!$A:$J,5,FALSE)</f>
        <v>No</v>
      </c>
      <c r="F2057" s="23" t="str">
        <f>VLOOKUP($A2057,'Medical Examinations'!$A:$J,6,FALSE)</f>
        <v>No</v>
      </c>
      <c r="G2057" s="23">
        <f>VLOOKUP($A2057,'Medical Examinations'!$A:$J,7,FALSE)</f>
        <v>0</v>
      </c>
      <c r="H2057" s="23" t="str">
        <f>VLOOKUP($A2057,'Medical Examinations'!$A:$J,8,FALSE)</f>
        <v>No</v>
      </c>
      <c r="I2057" s="23" t="str">
        <f>VLOOKUP($A2057,'Medical Examinations'!$A:$J,9,FALSE)</f>
        <v>Obesity</v>
      </c>
      <c r="J2057" s="23" t="str">
        <f>VLOOKUP($A2057,'Medical Examinations'!$A:$J,10,FALSE)</f>
        <v>Normal</v>
      </c>
      <c r="K2057">
        <f>VLOOKUP($A2057,'Hospitalisation Details'!$A:$K,6,FALSE)</f>
        <v>2699.57</v>
      </c>
      <c r="L2057" t="str">
        <f>VLOOKUP($A2057,'Hospitalisation Details'!$A:$K,7,FALSE)</f>
        <v>tier - 2</v>
      </c>
      <c r="M2057" t="str">
        <f>VLOOKUP($A2057,'Hospitalisation Details'!$A:$K,8,FALSE)</f>
        <v>tier - 1</v>
      </c>
      <c r="N2057" t="str">
        <f>VLOOKUP($A2057,'Hospitalisation Details'!$A:$K,9,FALSE)</f>
        <v>R1012</v>
      </c>
      <c r="O2057">
        <f>VLOOKUP($A2057,'Hospitalisation Details'!$A:$K,10,FALSE)</f>
        <v>35229</v>
      </c>
      <c r="P2057">
        <f>VLOOKUP($A2057,'Hospitalisation Details'!$A:$K,11,FALSE)</f>
        <v>26</v>
      </c>
      <c r="Q2057" t="str">
        <f>VLOOKUP($A2057,'Customer Names'!$A:$E,4,FALSE)</f>
        <v xml:space="preserve"> Jeremy M</v>
      </c>
    </row>
    <row r="2058" spans="1:17" x14ac:dyDescent="0.25">
      <c r="A2058" s="26" t="s">
        <v>310</v>
      </c>
      <c r="B2058" s="47">
        <f>VLOOKUP($A2058,'Medical Examinations'!$A:$J,2,FALSE)</f>
        <v>28.12</v>
      </c>
      <c r="C2058" s="47">
        <f>VLOOKUP($A2058,'Medical Examinations'!$A:$J,3,FALSE)</f>
        <v>5.05</v>
      </c>
      <c r="D2058" s="26" t="str">
        <f>VLOOKUP($A2058,'Medical Examinations'!$A:$J,4,FALSE)</f>
        <v>No</v>
      </c>
      <c r="E2058" s="26" t="str">
        <f>VLOOKUP($A2058,'Medical Examinations'!$A:$J,5,FALSE)</f>
        <v>No</v>
      </c>
      <c r="F2058" s="26" t="str">
        <f>VLOOKUP($A2058,'Medical Examinations'!$A:$J,6,FALSE)</f>
        <v>No</v>
      </c>
      <c r="G2058" s="26">
        <f>VLOOKUP($A2058,'Medical Examinations'!$A:$J,7,FALSE)</f>
        <v>0</v>
      </c>
      <c r="H2058" s="26" t="str">
        <f>VLOOKUP($A2058,'Medical Examinations'!$A:$J,8,FALSE)</f>
        <v>No</v>
      </c>
      <c r="I2058" s="26" t="str">
        <f>VLOOKUP($A2058,'Medical Examinations'!$A:$J,9,FALSE)</f>
        <v>Overweight</v>
      </c>
      <c r="J2058" s="26" t="str">
        <f>VLOOKUP($A2058,'Medical Examinations'!$A:$J,10,FALSE)</f>
        <v>Normal</v>
      </c>
      <c r="K2058">
        <f>VLOOKUP($A2058,'Hospitalisation Details'!$A:$K,6,FALSE)</f>
        <v>2690.11</v>
      </c>
      <c r="L2058" t="str">
        <f>VLOOKUP($A2058,'Hospitalisation Details'!$A:$K,7,FALSE)</f>
        <v>tier - 2</v>
      </c>
      <c r="M2058" t="str">
        <f>VLOOKUP($A2058,'Hospitalisation Details'!$A:$K,8,FALSE)</f>
        <v>tier - 2</v>
      </c>
      <c r="N2058" t="str">
        <f>VLOOKUP($A2058,'Hospitalisation Details'!$A:$K,9,FALSE)</f>
        <v>R1012</v>
      </c>
      <c r="O2058">
        <f>VLOOKUP($A2058,'Hospitalisation Details'!$A:$K,10,FALSE)</f>
        <v>36322</v>
      </c>
      <c r="P2058">
        <f>VLOOKUP($A2058,'Hospitalisation Details'!$A:$K,11,FALSE)</f>
        <v>23</v>
      </c>
      <c r="Q2058" t="str">
        <f>VLOOKUP($A2058,'Customer Names'!$A:$E,4,FALSE)</f>
        <v xml:space="preserve"> Megan L.</v>
      </c>
    </row>
    <row r="2059" spans="1:17" x14ac:dyDescent="0.25">
      <c r="A2059" s="23" t="s">
        <v>309</v>
      </c>
      <c r="B2059" s="48">
        <f>VLOOKUP($A2059,'Medical Examinations'!$A:$J,2,FALSE)</f>
        <v>38.06</v>
      </c>
      <c r="C2059" s="48">
        <f>VLOOKUP($A2059,'Medical Examinations'!$A:$J,3,FALSE)</f>
        <v>6.16</v>
      </c>
      <c r="D2059" s="23" t="str">
        <f>VLOOKUP($A2059,'Medical Examinations'!$A:$J,4,FALSE)</f>
        <v>No</v>
      </c>
      <c r="E2059" s="23" t="str">
        <f>VLOOKUP($A2059,'Medical Examinations'!$A:$J,5,FALSE)</f>
        <v>No</v>
      </c>
      <c r="F2059" s="23" t="str">
        <f>VLOOKUP($A2059,'Medical Examinations'!$A:$J,6,FALSE)</f>
        <v>No</v>
      </c>
      <c r="G2059" s="23">
        <f>VLOOKUP($A2059,'Medical Examinations'!$A:$J,7,FALSE)</f>
        <v>0</v>
      </c>
      <c r="H2059" s="23" t="str">
        <f>VLOOKUP($A2059,'Medical Examinations'!$A:$J,8,FALSE)</f>
        <v>No</v>
      </c>
      <c r="I2059" s="23" t="str">
        <f>VLOOKUP($A2059,'Medical Examinations'!$A:$J,9,FALSE)</f>
        <v>Obesity</v>
      </c>
      <c r="J2059" s="23" t="str">
        <f>VLOOKUP($A2059,'Medical Examinations'!$A:$J,10,FALSE)</f>
        <v>Prediabetes</v>
      </c>
      <c r="K2059">
        <f>VLOOKUP($A2059,'Hospitalisation Details'!$A:$K,6,FALSE)</f>
        <v>2689.5</v>
      </c>
      <c r="L2059" t="str">
        <f>VLOOKUP($A2059,'Hospitalisation Details'!$A:$K,7,FALSE)</f>
        <v>tier - 3</v>
      </c>
      <c r="M2059" t="str">
        <f>VLOOKUP($A2059,'Hospitalisation Details'!$A:$K,8,FALSE)</f>
        <v>tier - 2</v>
      </c>
      <c r="N2059" t="str">
        <f>VLOOKUP($A2059,'Hospitalisation Details'!$A:$K,9,FALSE)</f>
        <v>R1013</v>
      </c>
      <c r="O2059">
        <f>VLOOKUP($A2059,'Hospitalisation Details'!$A:$K,10,FALSE)</f>
        <v>34609</v>
      </c>
      <c r="P2059">
        <f>VLOOKUP($A2059,'Hospitalisation Details'!$A:$K,11,FALSE)</f>
        <v>28</v>
      </c>
      <c r="Q2059" t="str">
        <f>VLOOKUP($A2059,'Customer Names'!$A:$E,4,FALSE)</f>
        <v xml:space="preserve"> Bryan</v>
      </c>
    </row>
    <row r="2060" spans="1:17" x14ac:dyDescent="0.25">
      <c r="A2060" s="26" t="s">
        <v>308</v>
      </c>
      <c r="B2060" s="47">
        <f>VLOOKUP($A2060,'Medical Examinations'!$A:$J,2,FALSE)</f>
        <v>24.96</v>
      </c>
      <c r="C2060" s="47">
        <f>VLOOKUP($A2060,'Medical Examinations'!$A:$J,3,FALSE)</f>
        <v>4.57</v>
      </c>
      <c r="D2060" s="26" t="str">
        <f>VLOOKUP($A2060,'Medical Examinations'!$A:$J,4,FALSE)</f>
        <v>No</v>
      </c>
      <c r="E2060" s="26" t="str">
        <f>VLOOKUP($A2060,'Medical Examinations'!$A:$J,5,FALSE)</f>
        <v>No</v>
      </c>
      <c r="F2060" s="26" t="str">
        <f>VLOOKUP($A2060,'Medical Examinations'!$A:$J,6,FALSE)</f>
        <v>No</v>
      </c>
      <c r="G2060" s="26">
        <f>VLOOKUP($A2060,'Medical Examinations'!$A:$J,7,FALSE)</f>
        <v>0</v>
      </c>
      <c r="H2060" s="26" t="str">
        <f>VLOOKUP($A2060,'Medical Examinations'!$A:$J,8,FALSE)</f>
        <v>No</v>
      </c>
      <c r="I2060" s="26" t="str">
        <f>VLOOKUP($A2060,'Medical Examinations'!$A:$J,9,FALSE)</f>
        <v>Normal Weight</v>
      </c>
      <c r="J2060" s="26" t="str">
        <f>VLOOKUP($A2060,'Medical Examinations'!$A:$J,10,FALSE)</f>
        <v>Normal</v>
      </c>
      <c r="K2060">
        <f>VLOOKUP($A2060,'Hospitalisation Details'!$A:$K,6,FALSE)</f>
        <v>2684.69</v>
      </c>
      <c r="L2060" t="str">
        <f>VLOOKUP($A2060,'Hospitalisation Details'!$A:$K,7,FALSE)</f>
        <v>tier - 2</v>
      </c>
      <c r="M2060" t="str">
        <f>VLOOKUP($A2060,'Hospitalisation Details'!$A:$K,8,FALSE)</f>
        <v>tier - 2</v>
      </c>
      <c r="N2060" t="str">
        <f>VLOOKUP($A2060,'Hospitalisation Details'!$A:$K,9,FALSE)</f>
        <v>R1013</v>
      </c>
      <c r="O2060">
        <f>VLOOKUP($A2060,'Hospitalisation Details'!$A:$K,10,FALSE)</f>
        <v>34594</v>
      </c>
      <c r="P2060">
        <f>VLOOKUP($A2060,'Hospitalisation Details'!$A:$K,11,FALSE)</f>
        <v>28</v>
      </c>
      <c r="Q2060" t="str">
        <f>VLOOKUP($A2060,'Customer Names'!$A:$E,4,FALSE)</f>
        <v xml:space="preserve"> Marny</v>
      </c>
    </row>
    <row r="2061" spans="1:17" x14ac:dyDescent="0.25">
      <c r="A2061" s="23" t="s">
        <v>307</v>
      </c>
      <c r="B2061" s="48">
        <f>VLOOKUP($A2061,'Medical Examinations'!$A:$J,2,FALSE)</f>
        <v>17.670000000000002</v>
      </c>
      <c r="C2061" s="48">
        <f>VLOOKUP($A2061,'Medical Examinations'!$A:$J,3,FALSE)</f>
        <v>5.53</v>
      </c>
      <c r="D2061" s="23" t="str">
        <f>VLOOKUP($A2061,'Medical Examinations'!$A:$J,4,FALSE)</f>
        <v>yes</v>
      </c>
      <c r="E2061" s="23" t="str">
        <f>VLOOKUP($A2061,'Medical Examinations'!$A:$J,5,FALSE)</f>
        <v>No</v>
      </c>
      <c r="F2061" s="23" t="str">
        <f>VLOOKUP($A2061,'Medical Examinations'!$A:$J,6,FALSE)</f>
        <v>No</v>
      </c>
      <c r="G2061" s="23">
        <f>VLOOKUP($A2061,'Medical Examinations'!$A:$J,7,FALSE)</f>
        <v>0</v>
      </c>
      <c r="H2061" s="23" t="str">
        <f>VLOOKUP($A2061,'Medical Examinations'!$A:$J,8,FALSE)</f>
        <v>No</v>
      </c>
      <c r="I2061" s="23" t="str">
        <f>VLOOKUP($A2061,'Medical Examinations'!$A:$J,9,FALSE)</f>
        <v>Underweight</v>
      </c>
      <c r="J2061" s="23" t="str">
        <f>VLOOKUP($A2061,'Medical Examinations'!$A:$J,10,FALSE)</f>
        <v>Normal</v>
      </c>
      <c r="K2061">
        <f>VLOOKUP($A2061,'Hospitalisation Details'!$A:$K,6,FALSE)</f>
        <v>2680.95</v>
      </c>
      <c r="L2061" t="str">
        <f>VLOOKUP($A2061,'Hospitalisation Details'!$A:$K,7,FALSE)</f>
        <v>tier - 3</v>
      </c>
      <c r="M2061" t="str">
        <f>VLOOKUP($A2061,'Hospitalisation Details'!$A:$K,8,FALSE)</f>
        <v>tier - 2</v>
      </c>
      <c r="N2061" t="str">
        <f>VLOOKUP($A2061,'Hospitalisation Details'!$A:$K,9,FALSE)</f>
        <v>R1012</v>
      </c>
      <c r="O2061">
        <f>VLOOKUP($A2061,'Hospitalisation Details'!$A:$K,10,FALSE)</f>
        <v>35282</v>
      </c>
      <c r="P2061">
        <f>VLOOKUP($A2061,'Hospitalisation Details'!$A:$K,11,FALSE)</f>
        <v>26</v>
      </c>
      <c r="Q2061" t="str">
        <f>VLOOKUP($A2061,'Customer Names'!$A:$E,4,FALSE)</f>
        <v xml:space="preserve"> Marc</v>
      </c>
    </row>
    <row r="2062" spans="1:17" x14ac:dyDescent="0.25">
      <c r="A2062" s="26" t="s">
        <v>306</v>
      </c>
      <c r="B2062" s="47">
        <f>VLOOKUP($A2062,'Medical Examinations'!$A:$J,2,FALSE)</f>
        <v>31.35</v>
      </c>
      <c r="C2062" s="47">
        <f>VLOOKUP($A2062,'Medical Examinations'!$A:$J,3,FALSE)</f>
        <v>5.84</v>
      </c>
      <c r="D2062" s="26" t="str">
        <f>VLOOKUP($A2062,'Medical Examinations'!$A:$J,4,FALSE)</f>
        <v>No</v>
      </c>
      <c r="E2062" s="26" t="str">
        <f>VLOOKUP($A2062,'Medical Examinations'!$A:$J,5,FALSE)</f>
        <v>yes</v>
      </c>
      <c r="F2062" s="26" t="str">
        <f>VLOOKUP($A2062,'Medical Examinations'!$A:$J,6,FALSE)</f>
        <v>No</v>
      </c>
      <c r="G2062" s="26">
        <f>VLOOKUP($A2062,'Medical Examinations'!$A:$J,7,FALSE)</f>
        <v>1</v>
      </c>
      <c r="H2062" s="26" t="str">
        <f>VLOOKUP($A2062,'Medical Examinations'!$A:$J,8,FALSE)</f>
        <v>No</v>
      </c>
      <c r="I2062" s="26" t="str">
        <f>VLOOKUP($A2062,'Medical Examinations'!$A:$J,9,FALSE)</f>
        <v>Obesity</v>
      </c>
      <c r="J2062" s="26" t="str">
        <f>VLOOKUP($A2062,'Medical Examinations'!$A:$J,10,FALSE)</f>
        <v>Prediabetes</v>
      </c>
      <c r="K2062">
        <f>VLOOKUP($A2062,'Hospitalisation Details'!$A:$K,6,FALSE)</f>
        <v>2643.27</v>
      </c>
      <c r="L2062" t="str">
        <f>VLOOKUP($A2062,'Hospitalisation Details'!$A:$K,7,FALSE)</f>
        <v>tier - 2</v>
      </c>
      <c r="M2062" t="str">
        <f>VLOOKUP($A2062,'Hospitalisation Details'!$A:$K,8,FALSE)</f>
        <v>tier - 1</v>
      </c>
      <c r="N2062" t="str">
        <f>VLOOKUP($A2062,'Hospitalisation Details'!$A:$K,9,FALSE)</f>
        <v>R1012</v>
      </c>
      <c r="O2062">
        <f>VLOOKUP($A2062,'Hospitalisation Details'!$A:$K,10,FALSE)</f>
        <v>36869</v>
      </c>
      <c r="P2062">
        <f>VLOOKUP($A2062,'Hospitalisation Details'!$A:$K,11,FALSE)</f>
        <v>22</v>
      </c>
      <c r="Q2062" t="str">
        <f>VLOOKUP($A2062,'Customer Names'!$A:$E,4,FALSE)</f>
        <v xml:space="preserve"> Benjamin L</v>
      </c>
    </row>
    <row r="2063" spans="1:17" x14ac:dyDescent="0.25">
      <c r="A2063" s="23" t="s">
        <v>305</v>
      </c>
      <c r="B2063" s="48">
        <f>VLOOKUP($A2063,'Medical Examinations'!$A:$J,2,FALSE)</f>
        <v>28.31</v>
      </c>
      <c r="C2063" s="48">
        <f>VLOOKUP($A2063,'Medical Examinations'!$A:$J,3,FALSE)</f>
        <v>6.41</v>
      </c>
      <c r="D2063" s="23" t="str">
        <f>VLOOKUP($A2063,'Medical Examinations'!$A:$J,4,FALSE)</f>
        <v>No</v>
      </c>
      <c r="E2063" s="23" t="str">
        <f>VLOOKUP($A2063,'Medical Examinations'!$A:$J,5,FALSE)</f>
        <v>yes</v>
      </c>
      <c r="F2063" s="23" t="str">
        <f>VLOOKUP($A2063,'Medical Examinations'!$A:$J,6,FALSE)</f>
        <v>No</v>
      </c>
      <c r="G2063" s="23">
        <f>VLOOKUP($A2063,'Medical Examinations'!$A:$J,7,FALSE)</f>
        <v>1</v>
      </c>
      <c r="H2063" s="23" t="str">
        <f>VLOOKUP($A2063,'Medical Examinations'!$A:$J,8,FALSE)</f>
        <v>No</v>
      </c>
      <c r="I2063" s="23" t="str">
        <f>VLOOKUP($A2063,'Medical Examinations'!$A:$J,9,FALSE)</f>
        <v>Overweight</v>
      </c>
      <c r="J2063" s="23" t="str">
        <f>VLOOKUP($A2063,'Medical Examinations'!$A:$J,10,FALSE)</f>
        <v>Prediabetes</v>
      </c>
      <c r="K2063">
        <f>VLOOKUP($A2063,'Hospitalisation Details'!$A:$K,6,FALSE)</f>
        <v>2639.04</v>
      </c>
      <c r="L2063" t="str">
        <f>VLOOKUP($A2063,'Hospitalisation Details'!$A:$K,7,FALSE)</f>
        <v>tier - 2</v>
      </c>
      <c r="M2063" t="str">
        <f>VLOOKUP($A2063,'Hospitalisation Details'!$A:$K,8,FALSE)</f>
        <v>tier - 2</v>
      </c>
      <c r="N2063" t="str">
        <f>VLOOKUP($A2063,'Hospitalisation Details'!$A:$K,9,FALSE)</f>
        <v>R1012</v>
      </c>
      <c r="O2063">
        <f>VLOOKUP($A2063,'Hospitalisation Details'!$A:$K,10,FALSE)</f>
        <v>36701</v>
      </c>
      <c r="P2063">
        <f>VLOOKUP($A2063,'Hospitalisation Details'!$A:$K,11,FALSE)</f>
        <v>22</v>
      </c>
      <c r="Q2063" t="str">
        <f>VLOOKUP($A2063,'Customer Names'!$A:$E,4,FALSE)</f>
        <v xml:space="preserve"> Rob G</v>
      </c>
    </row>
    <row r="2064" spans="1:17" x14ac:dyDescent="0.25">
      <c r="A2064" s="26" t="s">
        <v>304</v>
      </c>
      <c r="B2064" s="47">
        <f>VLOOKUP($A2064,'Medical Examinations'!$A:$J,2,FALSE)</f>
        <v>30.3</v>
      </c>
      <c r="C2064" s="47">
        <f>VLOOKUP($A2064,'Medical Examinations'!$A:$J,3,FALSE)</f>
        <v>4.7300000000000004</v>
      </c>
      <c r="D2064" s="26" t="str">
        <f>VLOOKUP($A2064,'Medical Examinations'!$A:$J,4,FALSE)</f>
        <v>yes</v>
      </c>
      <c r="E2064" s="26" t="str">
        <f>VLOOKUP($A2064,'Medical Examinations'!$A:$J,5,FALSE)</f>
        <v>No</v>
      </c>
      <c r="F2064" s="26" t="str">
        <f>VLOOKUP($A2064,'Medical Examinations'!$A:$J,6,FALSE)</f>
        <v>Yes</v>
      </c>
      <c r="G2064" s="26">
        <f>VLOOKUP($A2064,'Medical Examinations'!$A:$J,7,FALSE)</f>
        <v>1</v>
      </c>
      <c r="H2064" s="26" t="str">
        <f>VLOOKUP($A2064,'Medical Examinations'!$A:$J,8,FALSE)</f>
        <v>No</v>
      </c>
      <c r="I2064" s="26" t="str">
        <f>VLOOKUP($A2064,'Medical Examinations'!$A:$J,9,FALSE)</f>
        <v>Obesity</v>
      </c>
      <c r="J2064" s="26" t="str">
        <f>VLOOKUP($A2064,'Medical Examinations'!$A:$J,10,FALSE)</f>
        <v>Normal</v>
      </c>
      <c r="K2064">
        <f>VLOOKUP($A2064,'Hospitalisation Details'!$A:$K,6,FALSE)</f>
        <v>2632.99</v>
      </c>
      <c r="L2064" t="str">
        <f>VLOOKUP($A2064,'Hospitalisation Details'!$A:$K,7,FALSE)</f>
        <v>tier - 2</v>
      </c>
      <c r="M2064" t="str">
        <f>VLOOKUP($A2064,'Hospitalisation Details'!$A:$K,8,FALSE)</f>
        <v>tier - 1</v>
      </c>
      <c r="N2064" t="str">
        <f>VLOOKUP($A2064,'Hospitalisation Details'!$A:$K,9,FALSE)</f>
        <v>R1011</v>
      </c>
      <c r="O2064">
        <f>VLOOKUP($A2064,'Hospitalisation Details'!$A:$K,10,FALSE)</f>
        <v>35668</v>
      </c>
      <c r="P2064">
        <f>VLOOKUP($A2064,'Hospitalisation Details'!$A:$K,11,FALSE)</f>
        <v>25</v>
      </c>
      <c r="Q2064" t="str">
        <f>VLOOKUP($A2064,'Customer Names'!$A:$E,4,FALSE)</f>
        <v xml:space="preserve"> Stefanie A</v>
      </c>
    </row>
    <row r="2065" spans="1:17" x14ac:dyDescent="0.25">
      <c r="A2065" s="23" t="s">
        <v>303</v>
      </c>
      <c r="B2065" s="48">
        <f>VLOOKUP($A2065,'Medical Examinations'!$A:$J,2,FALSE)</f>
        <v>26.4</v>
      </c>
      <c r="C2065" s="48">
        <f>VLOOKUP($A2065,'Medical Examinations'!$A:$J,3,FALSE)</f>
        <v>6.22</v>
      </c>
      <c r="D2065" s="23" t="str">
        <f>VLOOKUP($A2065,'Medical Examinations'!$A:$J,4,FALSE)</f>
        <v>yes</v>
      </c>
      <c r="E2065" s="23" t="str">
        <f>VLOOKUP($A2065,'Medical Examinations'!$A:$J,5,FALSE)</f>
        <v>No</v>
      </c>
      <c r="F2065" s="23" t="str">
        <f>VLOOKUP($A2065,'Medical Examinations'!$A:$J,6,FALSE)</f>
        <v>No</v>
      </c>
      <c r="G2065" s="23">
        <f>VLOOKUP($A2065,'Medical Examinations'!$A:$J,7,FALSE)</f>
        <v>0</v>
      </c>
      <c r="H2065" s="23" t="str">
        <f>VLOOKUP($A2065,'Medical Examinations'!$A:$J,8,FALSE)</f>
        <v>No</v>
      </c>
      <c r="I2065" s="23" t="str">
        <f>VLOOKUP($A2065,'Medical Examinations'!$A:$J,9,FALSE)</f>
        <v>Overweight</v>
      </c>
      <c r="J2065" s="23" t="str">
        <f>VLOOKUP($A2065,'Medical Examinations'!$A:$J,10,FALSE)</f>
        <v>Prediabetes</v>
      </c>
      <c r="K2065">
        <f>VLOOKUP($A2065,'Hospitalisation Details'!$A:$K,6,FALSE)</f>
        <v>2597.7800000000002</v>
      </c>
      <c r="L2065" t="str">
        <f>VLOOKUP($A2065,'Hospitalisation Details'!$A:$K,7,FALSE)</f>
        <v>tier - 2</v>
      </c>
      <c r="M2065" t="str">
        <f>VLOOKUP($A2065,'Hospitalisation Details'!$A:$K,8,FALSE)</f>
        <v>tier - 1</v>
      </c>
      <c r="N2065" t="str">
        <f>VLOOKUP($A2065,'Hospitalisation Details'!$A:$K,9,FALSE)</f>
        <v>R1011</v>
      </c>
      <c r="O2065">
        <f>VLOOKUP($A2065,'Hospitalisation Details'!$A:$K,10,FALSE)</f>
        <v>37129</v>
      </c>
      <c r="P2065">
        <f>VLOOKUP($A2065,'Hospitalisation Details'!$A:$K,11,FALSE)</f>
        <v>21</v>
      </c>
      <c r="Q2065" t="str">
        <f>VLOOKUP($A2065,'Customer Names'!$A:$E,4,FALSE)</f>
        <v xml:space="preserve"> Stephanie</v>
      </c>
    </row>
    <row r="2066" spans="1:17" x14ac:dyDescent="0.25">
      <c r="A2066" s="26" t="s">
        <v>302</v>
      </c>
      <c r="B2066" s="47">
        <f>VLOOKUP($A2066,'Medical Examinations'!$A:$J,2,FALSE)</f>
        <v>22.135000000000002</v>
      </c>
      <c r="C2066" s="47">
        <f>VLOOKUP($A2066,'Medical Examinations'!$A:$J,3,FALSE)</f>
        <v>4.46</v>
      </c>
      <c r="D2066" s="26" t="str">
        <f>VLOOKUP($A2066,'Medical Examinations'!$A:$J,4,FALSE)</f>
        <v>yes</v>
      </c>
      <c r="E2066" s="26" t="str">
        <f>VLOOKUP($A2066,'Medical Examinations'!$A:$J,5,FALSE)</f>
        <v>No</v>
      </c>
      <c r="F2066" s="26" t="str">
        <f>VLOOKUP($A2066,'Medical Examinations'!$A:$J,6,FALSE)</f>
        <v>No</v>
      </c>
      <c r="G2066" s="26">
        <f>VLOOKUP($A2066,'Medical Examinations'!$A:$J,7,FALSE)</f>
        <v>0</v>
      </c>
      <c r="H2066" s="26" t="str">
        <f>VLOOKUP($A2066,'Medical Examinations'!$A:$J,8,FALSE)</f>
        <v>No</v>
      </c>
      <c r="I2066" s="26" t="str">
        <f>VLOOKUP($A2066,'Medical Examinations'!$A:$J,9,FALSE)</f>
        <v>Normal Weight</v>
      </c>
      <c r="J2066" s="26" t="str">
        <f>VLOOKUP($A2066,'Medical Examinations'!$A:$J,10,FALSE)</f>
        <v>Normal</v>
      </c>
      <c r="K2066">
        <f>VLOOKUP($A2066,'Hospitalisation Details'!$A:$K,6,FALSE)</f>
        <v>2585.85</v>
      </c>
      <c r="L2066" t="str">
        <f>VLOOKUP($A2066,'Hospitalisation Details'!$A:$K,7,FALSE)</f>
        <v>tier - 2</v>
      </c>
      <c r="M2066" t="str">
        <f>VLOOKUP($A2066,'Hospitalisation Details'!$A:$K,8,FALSE)</f>
        <v>tier - 2</v>
      </c>
      <c r="N2066" t="str">
        <f>VLOOKUP($A2066,'Hospitalisation Details'!$A:$K,9,FALSE)</f>
        <v>R1024</v>
      </c>
      <c r="O2066">
        <f>VLOOKUP($A2066,'Hospitalisation Details'!$A:$K,10,FALSE)</f>
        <v>37100</v>
      </c>
      <c r="P2066">
        <f>VLOOKUP($A2066,'Hospitalisation Details'!$A:$K,11,FALSE)</f>
        <v>21</v>
      </c>
      <c r="Q2066" t="str">
        <f>VLOOKUP($A2066,'Customer Names'!$A:$E,4,FALSE)</f>
        <v xml:space="preserve"> Caroline F.</v>
      </c>
    </row>
    <row r="2067" spans="1:17" x14ac:dyDescent="0.25">
      <c r="A2067" s="23" t="s">
        <v>301</v>
      </c>
      <c r="B2067" s="48">
        <f>VLOOKUP($A2067,'Medical Examinations'!$A:$J,2,FALSE)</f>
        <v>17.399999999999999</v>
      </c>
      <c r="C2067" s="48">
        <f>VLOOKUP($A2067,'Medical Examinations'!$A:$J,3,FALSE)</f>
        <v>4.5</v>
      </c>
      <c r="D2067" s="23" t="str">
        <f>VLOOKUP($A2067,'Medical Examinations'!$A:$J,4,FALSE)</f>
        <v>yes</v>
      </c>
      <c r="E2067" s="23" t="str">
        <f>VLOOKUP($A2067,'Medical Examinations'!$A:$J,5,FALSE)</f>
        <v>No</v>
      </c>
      <c r="F2067" s="23" t="str">
        <f>VLOOKUP($A2067,'Medical Examinations'!$A:$J,6,FALSE)</f>
        <v>No</v>
      </c>
      <c r="G2067" s="23">
        <f>VLOOKUP($A2067,'Medical Examinations'!$A:$J,7,FALSE)</f>
        <v>0</v>
      </c>
      <c r="H2067" s="23" t="str">
        <f>VLOOKUP($A2067,'Medical Examinations'!$A:$J,8,FALSE)</f>
        <v>No</v>
      </c>
      <c r="I2067" s="23" t="str">
        <f>VLOOKUP($A2067,'Medical Examinations'!$A:$J,9,FALSE)</f>
        <v>Underweight</v>
      </c>
      <c r="J2067" s="23" t="str">
        <f>VLOOKUP($A2067,'Medical Examinations'!$A:$J,10,FALSE)</f>
        <v>Normal</v>
      </c>
      <c r="K2067">
        <f>VLOOKUP($A2067,'Hospitalisation Details'!$A:$K,6,FALSE)</f>
        <v>2585.27</v>
      </c>
      <c r="L2067" t="str">
        <f>VLOOKUP($A2067,'Hospitalisation Details'!$A:$K,7,FALSE)</f>
        <v>tier - 2</v>
      </c>
      <c r="M2067" t="str">
        <f>VLOOKUP($A2067,'Hospitalisation Details'!$A:$K,8,FALSE)</f>
        <v>tier - 3</v>
      </c>
      <c r="N2067" t="str">
        <f>VLOOKUP($A2067,'Hospitalisation Details'!$A:$K,9,FALSE)</f>
        <v>R1011</v>
      </c>
      <c r="O2067">
        <f>VLOOKUP($A2067,'Hospitalisation Details'!$A:$K,10,FALSE)</f>
        <v>37179</v>
      </c>
      <c r="P2067">
        <f>VLOOKUP($A2067,'Hospitalisation Details'!$A:$K,11,FALSE)</f>
        <v>21</v>
      </c>
      <c r="Q2067" t="str">
        <f>VLOOKUP($A2067,'Customer Names'!$A:$E,4,FALSE)</f>
        <v xml:space="preserve"> Julia J.</v>
      </c>
    </row>
    <row r="2068" spans="1:17" x14ac:dyDescent="0.25">
      <c r="A2068" s="26" t="s">
        <v>299</v>
      </c>
      <c r="B2068" s="47">
        <f>VLOOKUP($A2068,'Medical Examinations'!$A:$J,2,FALSE)</f>
        <v>28.06</v>
      </c>
      <c r="C2068" s="47">
        <f>VLOOKUP($A2068,'Medical Examinations'!$A:$J,3,FALSE)</f>
        <v>8.93</v>
      </c>
      <c r="D2068" s="26" t="str">
        <f>VLOOKUP($A2068,'Medical Examinations'!$A:$J,4,FALSE)</f>
        <v>No</v>
      </c>
      <c r="E2068" s="26" t="str">
        <f>VLOOKUP($A2068,'Medical Examinations'!$A:$J,5,FALSE)</f>
        <v>No</v>
      </c>
      <c r="F2068" s="26" t="str">
        <f>VLOOKUP($A2068,'Medical Examinations'!$A:$J,6,FALSE)</f>
        <v>No</v>
      </c>
      <c r="G2068" s="26">
        <f>VLOOKUP($A2068,'Medical Examinations'!$A:$J,7,FALSE)</f>
        <v>0</v>
      </c>
      <c r="H2068" s="26" t="str">
        <f>VLOOKUP($A2068,'Medical Examinations'!$A:$J,8,FALSE)</f>
        <v>No</v>
      </c>
      <c r="I2068" s="26" t="str">
        <f>VLOOKUP($A2068,'Medical Examinations'!$A:$J,9,FALSE)</f>
        <v>Overweight</v>
      </c>
      <c r="J2068" s="26" t="str">
        <f>VLOOKUP($A2068,'Medical Examinations'!$A:$J,10,FALSE)</f>
        <v>Diabetes</v>
      </c>
      <c r="K2068">
        <f>VLOOKUP($A2068,'Hospitalisation Details'!$A:$K,6,FALSE)</f>
        <v>2585.04</v>
      </c>
      <c r="L2068" t="str">
        <f>VLOOKUP($A2068,'Hospitalisation Details'!$A:$K,7,FALSE)</f>
        <v>tier - 2</v>
      </c>
      <c r="M2068" t="str">
        <f>VLOOKUP($A2068,'Hospitalisation Details'!$A:$K,8,FALSE)</f>
        <v>tier - 2</v>
      </c>
      <c r="N2068" t="str">
        <f>VLOOKUP($A2068,'Hospitalisation Details'!$A:$K,9,FALSE)</f>
        <v>R1021</v>
      </c>
      <c r="O2068">
        <f>VLOOKUP($A2068,'Hospitalisation Details'!$A:$K,10,FALSE)</f>
        <v>37457</v>
      </c>
      <c r="P2068">
        <f>VLOOKUP($A2068,'Hospitalisation Details'!$A:$K,11,FALSE)</f>
        <v>20</v>
      </c>
      <c r="Q2068" t="str">
        <f>VLOOKUP($A2068,'Customer Names'!$A:$E,4,FALSE)</f>
        <v xml:space="preserve"> Jack</v>
      </c>
    </row>
    <row r="2069" spans="1:17" x14ac:dyDescent="0.25">
      <c r="A2069" s="23" t="s">
        <v>298</v>
      </c>
      <c r="B2069" s="48">
        <f>VLOOKUP($A2069,'Medical Examinations'!$A:$J,2,FALSE)</f>
        <v>31.13</v>
      </c>
      <c r="C2069" s="48">
        <f>VLOOKUP($A2069,'Medical Examinations'!$A:$J,3,FALSE)</f>
        <v>11.02</v>
      </c>
      <c r="D2069" s="23" t="str">
        <f>VLOOKUP($A2069,'Medical Examinations'!$A:$J,4,FALSE)</f>
        <v>No</v>
      </c>
      <c r="E2069" s="23" t="str">
        <f>VLOOKUP($A2069,'Medical Examinations'!$A:$J,5,FALSE)</f>
        <v>No</v>
      </c>
      <c r="F2069" s="23" t="str">
        <f>VLOOKUP($A2069,'Medical Examinations'!$A:$J,6,FALSE)</f>
        <v>No</v>
      </c>
      <c r="G2069" s="23">
        <f>VLOOKUP($A2069,'Medical Examinations'!$A:$J,7,FALSE)</f>
        <v>0</v>
      </c>
      <c r="H2069" s="23" t="str">
        <f>VLOOKUP($A2069,'Medical Examinations'!$A:$J,8,FALSE)</f>
        <v>No</v>
      </c>
      <c r="I2069" s="23" t="str">
        <f>VLOOKUP($A2069,'Medical Examinations'!$A:$J,9,FALSE)</f>
        <v>Obesity</v>
      </c>
      <c r="J2069" s="23" t="str">
        <f>VLOOKUP($A2069,'Medical Examinations'!$A:$J,10,FALSE)</f>
        <v>Diabetes</v>
      </c>
      <c r="K2069">
        <f>VLOOKUP($A2069,'Hospitalisation Details'!$A:$K,6,FALSE)</f>
        <v>2566.4699999999998</v>
      </c>
      <c r="L2069" t="str">
        <f>VLOOKUP($A2069,'Hospitalisation Details'!$A:$K,7,FALSE)</f>
        <v>tier - 2</v>
      </c>
      <c r="M2069" t="str">
        <f>VLOOKUP($A2069,'Hospitalisation Details'!$A:$K,8,FALSE)</f>
        <v>tier - 3</v>
      </c>
      <c r="N2069" t="str">
        <f>VLOOKUP($A2069,'Hospitalisation Details'!$A:$K,9,FALSE)</f>
        <v>R1013</v>
      </c>
      <c r="O2069">
        <f>VLOOKUP($A2069,'Hospitalisation Details'!$A:$K,10,FALSE)</f>
        <v>37540</v>
      </c>
      <c r="P2069">
        <f>VLOOKUP($A2069,'Hospitalisation Details'!$A:$K,11,FALSE)</f>
        <v>20</v>
      </c>
      <c r="Q2069" t="str">
        <f>VLOOKUP($A2069,'Customer Names'!$A:$E,4,FALSE)</f>
        <v xml:space="preserve"> Bernat</v>
      </c>
    </row>
    <row r="2070" spans="1:17" x14ac:dyDescent="0.25">
      <c r="A2070" s="26" t="s">
        <v>297</v>
      </c>
      <c r="B2070" s="47">
        <f>VLOOKUP($A2070,'Medical Examinations'!$A:$J,2,FALSE)</f>
        <v>18.46</v>
      </c>
      <c r="C2070" s="47">
        <f>VLOOKUP($A2070,'Medical Examinations'!$A:$J,3,FALSE)</f>
        <v>5.25</v>
      </c>
      <c r="D2070" s="26" t="str">
        <f>VLOOKUP($A2070,'Medical Examinations'!$A:$J,4,FALSE)</f>
        <v>No</v>
      </c>
      <c r="E2070" s="26" t="str">
        <f>VLOOKUP($A2070,'Medical Examinations'!$A:$J,5,FALSE)</f>
        <v>No</v>
      </c>
      <c r="F2070" s="26" t="str">
        <f>VLOOKUP($A2070,'Medical Examinations'!$A:$J,6,FALSE)</f>
        <v>No</v>
      </c>
      <c r="G2070" s="26">
        <f>VLOOKUP($A2070,'Medical Examinations'!$A:$J,7,FALSE)</f>
        <v>0</v>
      </c>
      <c r="H2070" s="26" t="str">
        <f>VLOOKUP($A2070,'Medical Examinations'!$A:$J,8,FALSE)</f>
        <v>No</v>
      </c>
      <c r="I2070" s="26" t="str">
        <f>VLOOKUP($A2070,'Medical Examinations'!$A:$J,9,FALSE)</f>
        <v>Underweight</v>
      </c>
      <c r="J2070" s="26" t="str">
        <f>VLOOKUP($A2070,'Medical Examinations'!$A:$J,10,FALSE)</f>
        <v>Normal</v>
      </c>
      <c r="K2070">
        <f>VLOOKUP($A2070,'Hospitalisation Details'!$A:$K,6,FALSE)</f>
        <v>2545.6799999999998</v>
      </c>
      <c r="L2070" t="str">
        <f>VLOOKUP($A2070,'Hospitalisation Details'!$A:$K,7,FALSE)</f>
        <v>tier - 2</v>
      </c>
      <c r="M2070" t="str">
        <f>VLOOKUP($A2070,'Hospitalisation Details'!$A:$K,8,FALSE)</f>
        <v>tier - 1</v>
      </c>
      <c r="N2070" t="str">
        <f>VLOOKUP($A2070,'Hospitalisation Details'!$A:$K,9,FALSE)</f>
        <v>R1013</v>
      </c>
      <c r="O2070">
        <f>VLOOKUP($A2070,'Hospitalisation Details'!$A:$K,10,FALSE)</f>
        <v>33559</v>
      </c>
      <c r="P2070">
        <f>VLOOKUP($A2070,'Hospitalisation Details'!$A:$K,11,FALSE)</f>
        <v>31</v>
      </c>
      <c r="Q2070" t="str">
        <f>VLOOKUP($A2070,'Customer Names'!$A:$E,4,FALSE)</f>
        <v xml:space="preserve"> Hicham</v>
      </c>
    </row>
    <row r="2071" spans="1:17" x14ac:dyDescent="0.25">
      <c r="A2071" s="23" t="s">
        <v>296</v>
      </c>
      <c r="B2071" s="48">
        <f>VLOOKUP($A2071,'Medical Examinations'!$A:$J,2,FALSE)</f>
        <v>17.3</v>
      </c>
      <c r="C2071" s="48">
        <f>VLOOKUP($A2071,'Medical Examinations'!$A:$J,3,FALSE)</f>
        <v>4.75</v>
      </c>
      <c r="D2071" s="23" t="str">
        <f>VLOOKUP($A2071,'Medical Examinations'!$A:$J,4,FALSE)</f>
        <v>No</v>
      </c>
      <c r="E2071" s="23" t="str">
        <f>VLOOKUP($A2071,'Medical Examinations'!$A:$J,5,FALSE)</f>
        <v>No</v>
      </c>
      <c r="F2071" s="23" t="str">
        <f>VLOOKUP($A2071,'Medical Examinations'!$A:$J,6,FALSE)</f>
        <v>No</v>
      </c>
      <c r="G2071" s="23">
        <f>VLOOKUP($A2071,'Medical Examinations'!$A:$J,7,FALSE)</f>
        <v>0</v>
      </c>
      <c r="H2071" s="23" t="str">
        <f>VLOOKUP($A2071,'Medical Examinations'!$A:$J,8,FALSE)</f>
        <v>No</v>
      </c>
      <c r="I2071" s="23" t="str">
        <f>VLOOKUP($A2071,'Medical Examinations'!$A:$J,9,FALSE)</f>
        <v>Underweight</v>
      </c>
      <c r="J2071" s="23" t="str">
        <f>VLOOKUP($A2071,'Medical Examinations'!$A:$J,10,FALSE)</f>
        <v>Normal</v>
      </c>
      <c r="K2071">
        <f>VLOOKUP($A2071,'Hospitalisation Details'!$A:$K,6,FALSE)</f>
        <v>2540.39</v>
      </c>
      <c r="L2071" t="str">
        <f>VLOOKUP($A2071,'Hospitalisation Details'!$A:$K,7,FALSE)</f>
        <v>tier - 2</v>
      </c>
      <c r="M2071" t="str">
        <f>VLOOKUP($A2071,'Hospitalisation Details'!$A:$K,8,FALSE)</f>
        <v>tier - 2</v>
      </c>
      <c r="N2071" t="str">
        <f>VLOOKUP($A2071,'Hospitalisation Details'!$A:$K,9,FALSE)</f>
        <v>R1013</v>
      </c>
      <c r="O2071">
        <f>VLOOKUP($A2071,'Hospitalisation Details'!$A:$K,10,FALSE)</f>
        <v>33147</v>
      </c>
      <c r="P2071">
        <f>VLOOKUP($A2071,'Hospitalisation Details'!$A:$K,11,FALSE)</f>
        <v>32</v>
      </c>
      <c r="Q2071" t="str">
        <f>VLOOKUP($A2071,'Customer Names'!$A:$E,4,FALSE)</f>
        <v xml:space="preserve"> Sarah</v>
      </c>
    </row>
    <row r="2072" spans="1:17" x14ac:dyDescent="0.25">
      <c r="A2072" s="26" t="s">
        <v>295</v>
      </c>
      <c r="B2072" s="47">
        <f>VLOOKUP($A2072,'Medical Examinations'!$A:$J,2,FALSE)</f>
        <v>35.625</v>
      </c>
      <c r="C2072" s="47">
        <f>VLOOKUP($A2072,'Medical Examinations'!$A:$J,3,FALSE)</f>
        <v>4.68</v>
      </c>
      <c r="D2072" s="26" t="str">
        <f>VLOOKUP($A2072,'Medical Examinations'!$A:$J,4,FALSE)</f>
        <v>yes</v>
      </c>
      <c r="E2072" s="26" t="str">
        <f>VLOOKUP($A2072,'Medical Examinations'!$A:$J,5,FALSE)</f>
        <v>No</v>
      </c>
      <c r="F2072" s="26" t="str">
        <f>VLOOKUP($A2072,'Medical Examinations'!$A:$J,6,FALSE)</f>
        <v>Yes</v>
      </c>
      <c r="G2072" s="26">
        <f>VLOOKUP($A2072,'Medical Examinations'!$A:$J,7,FALSE)</f>
        <v>1</v>
      </c>
      <c r="H2072" s="26" t="str">
        <f>VLOOKUP($A2072,'Medical Examinations'!$A:$J,8,FALSE)</f>
        <v>No</v>
      </c>
      <c r="I2072" s="26" t="str">
        <f>VLOOKUP($A2072,'Medical Examinations'!$A:$J,9,FALSE)</f>
        <v>Obesity</v>
      </c>
      <c r="J2072" s="26" t="str">
        <f>VLOOKUP($A2072,'Medical Examinations'!$A:$J,10,FALSE)</f>
        <v>Normal</v>
      </c>
      <c r="K2072">
        <f>VLOOKUP($A2072,'Hospitalisation Details'!$A:$K,6,FALSE)</f>
        <v>2534.39</v>
      </c>
      <c r="L2072" t="str">
        <f>VLOOKUP($A2072,'Hospitalisation Details'!$A:$K,7,FALSE)</f>
        <v>tier - 3</v>
      </c>
      <c r="M2072" t="str">
        <f>VLOOKUP($A2072,'Hospitalisation Details'!$A:$K,8,FALSE)</f>
        <v>tier - 3</v>
      </c>
      <c r="N2072" t="str">
        <f>VLOOKUP($A2072,'Hospitalisation Details'!$A:$K,9,FALSE)</f>
        <v>R1012</v>
      </c>
      <c r="O2072">
        <f>VLOOKUP($A2072,'Hospitalisation Details'!$A:$K,10,FALSE)</f>
        <v>35639</v>
      </c>
      <c r="P2072">
        <f>VLOOKUP($A2072,'Hospitalisation Details'!$A:$K,11,FALSE)</f>
        <v>25</v>
      </c>
      <c r="Q2072" t="str">
        <f>VLOOKUP($A2072,'Customer Names'!$A:$E,4,FALSE)</f>
        <v xml:space="preserve"> Anthony S</v>
      </c>
    </row>
    <row r="2073" spans="1:17" x14ac:dyDescent="0.25">
      <c r="A2073" s="23" t="s">
        <v>294</v>
      </c>
      <c r="B2073" s="48">
        <f>VLOOKUP($A2073,'Medical Examinations'!$A:$J,2,FALSE)</f>
        <v>20.234999999999999</v>
      </c>
      <c r="C2073" s="48">
        <f>VLOOKUP($A2073,'Medical Examinations'!$A:$J,3,FALSE)</f>
        <v>6.17</v>
      </c>
      <c r="D2073" s="23" t="str">
        <f>VLOOKUP($A2073,'Medical Examinations'!$A:$J,4,FALSE)</f>
        <v>yes</v>
      </c>
      <c r="E2073" s="23" t="str">
        <f>VLOOKUP($A2073,'Medical Examinations'!$A:$J,5,FALSE)</f>
        <v>yes</v>
      </c>
      <c r="F2073" s="23" t="str">
        <f>VLOOKUP($A2073,'Medical Examinations'!$A:$J,6,FALSE)</f>
        <v>No</v>
      </c>
      <c r="G2073" s="23">
        <f>VLOOKUP($A2073,'Medical Examinations'!$A:$J,7,FALSE)</f>
        <v>2</v>
      </c>
      <c r="H2073" s="23" t="str">
        <f>VLOOKUP($A2073,'Medical Examinations'!$A:$J,8,FALSE)</f>
        <v>No</v>
      </c>
      <c r="I2073" s="23" t="str">
        <f>VLOOKUP($A2073,'Medical Examinations'!$A:$J,9,FALSE)</f>
        <v>Normal Weight</v>
      </c>
      <c r="J2073" s="23" t="str">
        <f>VLOOKUP($A2073,'Medical Examinations'!$A:$J,10,FALSE)</f>
        <v>Prediabetes</v>
      </c>
      <c r="K2073">
        <f>VLOOKUP($A2073,'Hospitalisation Details'!$A:$K,6,FALSE)</f>
        <v>2527.8200000000002</v>
      </c>
      <c r="L2073" t="str">
        <f>VLOOKUP($A2073,'Hospitalisation Details'!$A:$K,7,FALSE)</f>
        <v>tier - 2</v>
      </c>
      <c r="M2073" t="str">
        <f>VLOOKUP($A2073,'Hospitalisation Details'!$A:$K,8,FALSE)</f>
        <v>tier - 3</v>
      </c>
      <c r="N2073" t="str">
        <f>VLOOKUP($A2073,'Hospitalisation Details'!$A:$K,9,FALSE)</f>
        <v>R1012</v>
      </c>
      <c r="O2073">
        <f>VLOOKUP($A2073,'Hospitalisation Details'!$A:$K,10,FALSE)</f>
        <v>36763</v>
      </c>
      <c r="P2073">
        <f>VLOOKUP($A2073,'Hospitalisation Details'!$A:$K,11,FALSE)</f>
        <v>22</v>
      </c>
      <c r="Q2073" t="str">
        <f>VLOOKUP($A2073,'Customer Names'!$A:$E,4,FALSE)</f>
        <v xml:space="preserve"> Elisabetta</v>
      </c>
    </row>
    <row r="2074" spans="1:17" x14ac:dyDescent="0.25">
      <c r="A2074" s="26" t="s">
        <v>293</v>
      </c>
      <c r="B2074" s="47">
        <f>VLOOKUP($A2074,'Medical Examinations'!$A:$J,2,FALSE)</f>
        <v>27.55</v>
      </c>
      <c r="C2074" s="47">
        <f>VLOOKUP($A2074,'Medical Examinations'!$A:$J,3,FALSE)</f>
        <v>4.5599999999999996</v>
      </c>
      <c r="D2074" s="26" t="str">
        <f>VLOOKUP($A2074,'Medical Examinations'!$A:$J,4,FALSE)</f>
        <v>yes</v>
      </c>
      <c r="E2074" s="26" t="str">
        <f>VLOOKUP($A2074,'Medical Examinations'!$A:$J,5,FALSE)</f>
        <v>No</v>
      </c>
      <c r="F2074" s="26" t="str">
        <f>VLOOKUP($A2074,'Medical Examinations'!$A:$J,6,FALSE)</f>
        <v>Yes</v>
      </c>
      <c r="G2074" s="26">
        <f>VLOOKUP($A2074,'Medical Examinations'!$A:$J,7,FALSE)</f>
        <v>1</v>
      </c>
      <c r="H2074" s="26" t="str">
        <f>VLOOKUP($A2074,'Medical Examinations'!$A:$J,8,FALSE)</f>
        <v>No</v>
      </c>
      <c r="I2074" s="26" t="str">
        <f>VLOOKUP($A2074,'Medical Examinations'!$A:$J,9,FALSE)</f>
        <v>Overweight</v>
      </c>
      <c r="J2074" s="26" t="str">
        <f>VLOOKUP($A2074,'Medical Examinations'!$A:$J,10,FALSE)</f>
        <v>Normal</v>
      </c>
      <c r="K2074">
        <f>VLOOKUP($A2074,'Hospitalisation Details'!$A:$K,6,FALSE)</f>
        <v>2523.17</v>
      </c>
      <c r="L2074" t="str">
        <f>VLOOKUP($A2074,'Hospitalisation Details'!$A:$K,7,FALSE)</f>
        <v>tier - 3</v>
      </c>
      <c r="M2074" t="str">
        <f>VLOOKUP($A2074,'Hospitalisation Details'!$A:$K,8,FALSE)</f>
        <v>tier - 1</v>
      </c>
      <c r="N2074" t="str">
        <f>VLOOKUP($A2074,'Hospitalisation Details'!$A:$K,9,FALSE)</f>
        <v>R1012</v>
      </c>
      <c r="O2074">
        <f>VLOOKUP($A2074,'Hospitalisation Details'!$A:$K,10,FALSE)</f>
        <v>35736</v>
      </c>
      <c r="P2074">
        <f>VLOOKUP($A2074,'Hospitalisation Details'!$A:$K,11,FALSE)</f>
        <v>25</v>
      </c>
      <c r="Q2074" t="str">
        <f>VLOOKUP($A2074,'Customer Names'!$A:$E,4,FALSE)</f>
        <v xml:space="preserve"> Trevor N.</v>
      </c>
    </row>
    <row r="2075" spans="1:17" x14ac:dyDescent="0.25">
      <c r="A2075" s="23" t="s">
        <v>292</v>
      </c>
      <c r="B2075" s="48">
        <f>VLOOKUP($A2075,'Medical Examinations'!$A:$J,2,FALSE)</f>
        <v>17.97</v>
      </c>
      <c r="C2075" s="48">
        <f>VLOOKUP($A2075,'Medical Examinations'!$A:$J,3,FALSE)</f>
        <v>6.3</v>
      </c>
      <c r="D2075" s="23" t="str">
        <f>VLOOKUP($A2075,'Medical Examinations'!$A:$J,4,FALSE)</f>
        <v>No</v>
      </c>
      <c r="E2075" s="23" t="str">
        <f>VLOOKUP($A2075,'Medical Examinations'!$A:$J,5,FALSE)</f>
        <v>No</v>
      </c>
      <c r="F2075" s="23" t="str">
        <f>VLOOKUP($A2075,'Medical Examinations'!$A:$J,6,FALSE)</f>
        <v>No</v>
      </c>
      <c r="G2075" s="23">
        <f>VLOOKUP($A2075,'Medical Examinations'!$A:$J,7,FALSE)</f>
        <v>0</v>
      </c>
      <c r="H2075" s="23" t="str">
        <f>VLOOKUP($A2075,'Medical Examinations'!$A:$J,8,FALSE)</f>
        <v>No</v>
      </c>
      <c r="I2075" s="23" t="str">
        <f>VLOOKUP($A2075,'Medical Examinations'!$A:$J,9,FALSE)</f>
        <v>Underweight</v>
      </c>
      <c r="J2075" s="23" t="str">
        <f>VLOOKUP($A2075,'Medical Examinations'!$A:$J,10,FALSE)</f>
        <v>Prediabetes</v>
      </c>
      <c r="K2075">
        <f>VLOOKUP($A2075,'Hospitalisation Details'!$A:$K,6,FALSE)</f>
        <v>2510.79</v>
      </c>
      <c r="L2075" t="str">
        <f>VLOOKUP($A2075,'Hospitalisation Details'!$A:$K,7,FALSE)</f>
        <v>tier - 2</v>
      </c>
      <c r="M2075" t="str">
        <f>VLOOKUP($A2075,'Hospitalisation Details'!$A:$K,8,FALSE)</f>
        <v>tier - 1</v>
      </c>
      <c r="N2075" t="str">
        <f>VLOOKUP($A2075,'Hospitalisation Details'!$A:$K,9,FALSE)</f>
        <v>R1013</v>
      </c>
      <c r="O2075">
        <f>VLOOKUP($A2075,'Hospitalisation Details'!$A:$K,10,FALSE)</f>
        <v>33455</v>
      </c>
      <c r="P2075">
        <f>VLOOKUP($A2075,'Hospitalisation Details'!$A:$K,11,FALSE)</f>
        <v>31</v>
      </c>
      <c r="Q2075" t="str">
        <f>VLOOKUP($A2075,'Customer Names'!$A:$E,4,FALSE)</f>
        <v xml:space="preserve"> Nancy</v>
      </c>
    </row>
    <row r="2076" spans="1:17" x14ac:dyDescent="0.25">
      <c r="A2076" s="26" t="s">
        <v>291</v>
      </c>
      <c r="B2076" s="47">
        <f>VLOOKUP($A2076,'Medical Examinations'!$A:$J,2,FALSE)</f>
        <v>29.98</v>
      </c>
      <c r="C2076" s="47">
        <f>VLOOKUP($A2076,'Medical Examinations'!$A:$J,3,FALSE)</f>
        <v>6.03</v>
      </c>
      <c r="D2076" s="26" t="str">
        <f>VLOOKUP($A2076,'Medical Examinations'!$A:$J,4,FALSE)</f>
        <v>No</v>
      </c>
      <c r="E2076" s="26" t="str">
        <f>VLOOKUP($A2076,'Medical Examinations'!$A:$J,5,FALSE)</f>
        <v>yes</v>
      </c>
      <c r="F2076" s="26" t="str">
        <f>VLOOKUP($A2076,'Medical Examinations'!$A:$J,6,FALSE)</f>
        <v>No</v>
      </c>
      <c r="G2076" s="26">
        <f>VLOOKUP($A2076,'Medical Examinations'!$A:$J,7,FALSE)</f>
        <v>1</v>
      </c>
      <c r="H2076" s="26" t="str">
        <f>VLOOKUP($A2076,'Medical Examinations'!$A:$J,8,FALSE)</f>
        <v>No</v>
      </c>
      <c r="I2076" s="26" t="str">
        <f>VLOOKUP($A2076,'Medical Examinations'!$A:$J,9,FALSE)</f>
        <v>Overweight</v>
      </c>
      <c r="J2076" s="26" t="str">
        <f>VLOOKUP($A2076,'Medical Examinations'!$A:$J,10,FALSE)</f>
        <v>Prediabetes</v>
      </c>
      <c r="K2076">
        <f>VLOOKUP($A2076,'Hospitalisation Details'!$A:$K,6,FALSE)</f>
        <v>2500.9299999999998</v>
      </c>
      <c r="L2076" t="str">
        <f>VLOOKUP($A2076,'Hospitalisation Details'!$A:$K,7,FALSE)</f>
        <v>tier - 2</v>
      </c>
      <c r="M2076" t="str">
        <f>VLOOKUP($A2076,'Hospitalisation Details'!$A:$K,8,FALSE)</f>
        <v>tier - 2</v>
      </c>
      <c r="N2076" t="str">
        <f>VLOOKUP($A2076,'Hospitalisation Details'!$A:$K,9,FALSE)</f>
        <v>R1012</v>
      </c>
      <c r="O2076">
        <f>VLOOKUP($A2076,'Hospitalisation Details'!$A:$K,10,FALSE)</f>
        <v>38236</v>
      </c>
      <c r="P2076">
        <f>VLOOKUP($A2076,'Hospitalisation Details'!$A:$K,11,FALSE)</f>
        <v>18</v>
      </c>
      <c r="Q2076" t="str">
        <f>VLOOKUP($A2076,'Customer Names'!$A:$E,4,FALSE)</f>
        <v xml:space="preserve"> Allison R.</v>
      </c>
    </row>
    <row r="2077" spans="1:17" x14ac:dyDescent="0.25">
      <c r="A2077" s="23" t="s">
        <v>290</v>
      </c>
      <c r="B2077" s="48">
        <f>VLOOKUP($A2077,'Medical Examinations'!$A:$J,2,FALSE)</f>
        <v>33.659999999999997</v>
      </c>
      <c r="C2077" s="48">
        <f>VLOOKUP($A2077,'Medical Examinations'!$A:$J,3,FALSE)</f>
        <v>4.2</v>
      </c>
      <c r="D2077" s="23" t="str">
        <f>VLOOKUP($A2077,'Medical Examinations'!$A:$J,4,FALSE)</f>
        <v>yes</v>
      </c>
      <c r="E2077" s="23" t="str">
        <f>VLOOKUP($A2077,'Medical Examinations'!$A:$J,5,FALSE)</f>
        <v>No</v>
      </c>
      <c r="F2077" s="23" t="str">
        <f>VLOOKUP($A2077,'Medical Examinations'!$A:$J,6,FALSE)</f>
        <v>No</v>
      </c>
      <c r="G2077" s="23">
        <f>VLOOKUP($A2077,'Medical Examinations'!$A:$J,7,FALSE)</f>
        <v>1</v>
      </c>
      <c r="H2077" s="23" t="str">
        <f>VLOOKUP($A2077,'Medical Examinations'!$A:$J,8,FALSE)</f>
        <v>No</v>
      </c>
      <c r="I2077" s="23" t="str">
        <f>VLOOKUP($A2077,'Medical Examinations'!$A:$J,9,FALSE)</f>
        <v>Obesity</v>
      </c>
      <c r="J2077" s="23" t="str">
        <f>VLOOKUP($A2077,'Medical Examinations'!$A:$J,10,FALSE)</f>
        <v>Normal</v>
      </c>
      <c r="K2077">
        <f>VLOOKUP($A2077,'Hospitalisation Details'!$A:$K,6,FALSE)</f>
        <v>2498.41</v>
      </c>
      <c r="L2077" t="str">
        <f>VLOOKUP($A2077,'Hospitalisation Details'!$A:$K,7,FALSE)</f>
        <v>tier - 3</v>
      </c>
      <c r="M2077" t="str">
        <f>VLOOKUP($A2077,'Hospitalisation Details'!$A:$K,8,FALSE)</f>
        <v>tier - 3</v>
      </c>
      <c r="N2077" t="str">
        <f>VLOOKUP($A2077,'Hospitalisation Details'!$A:$K,9,FALSE)</f>
        <v>R1013</v>
      </c>
      <c r="O2077">
        <f>VLOOKUP($A2077,'Hospitalisation Details'!$A:$K,10,FALSE)</f>
        <v>34987</v>
      </c>
      <c r="P2077">
        <f>VLOOKUP($A2077,'Hospitalisation Details'!$A:$K,11,FALSE)</f>
        <v>27</v>
      </c>
      <c r="Q2077" t="str">
        <f>VLOOKUP($A2077,'Customer Names'!$A:$E,4,FALSE)</f>
        <v xml:space="preserve"> Robert J.</v>
      </c>
    </row>
    <row r="2078" spans="1:17" x14ac:dyDescent="0.25">
      <c r="A2078" s="26" t="s">
        <v>289</v>
      </c>
      <c r="B2078" s="47">
        <f>VLOOKUP($A2078,'Medical Examinations'!$A:$J,2,FALSE)</f>
        <v>32.67</v>
      </c>
      <c r="C2078" s="47">
        <f>VLOOKUP($A2078,'Medical Examinations'!$A:$J,3,FALSE)</f>
        <v>5.61</v>
      </c>
      <c r="D2078" s="26" t="str">
        <f>VLOOKUP($A2078,'Medical Examinations'!$A:$J,4,FALSE)</f>
        <v>yes</v>
      </c>
      <c r="E2078" s="26" t="str">
        <f>VLOOKUP($A2078,'Medical Examinations'!$A:$J,5,FALSE)</f>
        <v>No</v>
      </c>
      <c r="F2078" s="26" t="str">
        <f>VLOOKUP($A2078,'Medical Examinations'!$A:$J,6,FALSE)</f>
        <v>No</v>
      </c>
      <c r="G2078" s="26">
        <f>VLOOKUP($A2078,'Medical Examinations'!$A:$J,7,FALSE)</f>
        <v>1</v>
      </c>
      <c r="H2078" s="26" t="str">
        <f>VLOOKUP($A2078,'Medical Examinations'!$A:$J,8,FALSE)</f>
        <v>No</v>
      </c>
      <c r="I2078" s="26" t="str">
        <f>VLOOKUP($A2078,'Medical Examinations'!$A:$J,9,FALSE)</f>
        <v>Obesity</v>
      </c>
      <c r="J2078" s="26" t="str">
        <f>VLOOKUP($A2078,'Medical Examinations'!$A:$J,10,FALSE)</f>
        <v>Normal</v>
      </c>
      <c r="K2078">
        <f>VLOOKUP($A2078,'Hospitalisation Details'!$A:$K,6,FALSE)</f>
        <v>2497.04</v>
      </c>
      <c r="L2078" t="str">
        <f>VLOOKUP($A2078,'Hospitalisation Details'!$A:$K,7,FALSE)</f>
        <v>tier - 3</v>
      </c>
      <c r="M2078" t="str">
        <f>VLOOKUP($A2078,'Hospitalisation Details'!$A:$K,8,FALSE)</f>
        <v>tier - 3</v>
      </c>
      <c r="N2078" t="str">
        <f>VLOOKUP($A2078,'Hospitalisation Details'!$A:$K,9,FALSE)</f>
        <v>R1013</v>
      </c>
      <c r="O2078">
        <f>VLOOKUP($A2078,'Hospitalisation Details'!$A:$K,10,FALSE)</f>
        <v>34889</v>
      </c>
      <c r="P2078">
        <f>VLOOKUP($A2078,'Hospitalisation Details'!$A:$K,11,FALSE)</f>
        <v>27</v>
      </c>
      <c r="Q2078" t="str">
        <f>VLOOKUP($A2078,'Customer Names'!$A:$E,4,FALSE)</f>
        <v xml:space="preserve"> Nicholas</v>
      </c>
    </row>
    <row r="2079" spans="1:17" x14ac:dyDescent="0.25">
      <c r="A2079" s="23" t="s">
        <v>288</v>
      </c>
      <c r="B2079" s="48">
        <f>VLOOKUP($A2079,'Medical Examinations'!$A:$J,2,FALSE)</f>
        <v>30.5</v>
      </c>
      <c r="C2079" s="48">
        <f>VLOOKUP($A2079,'Medical Examinations'!$A:$J,3,FALSE)</f>
        <v>5.88</v>
      </c>
      <c r="D2079" s="23" t="str">
        <f>VLOOKUP($A2079,'Medical Examinations'!$A:$J,4,FALSE)</f>
        <v>yes</v>
      </c>
      <c r="E2079" s="23" t="str">
        <f>VLOOKUP($A2079,'Medical Examinations'!$A:$J,5,FALSE)</f>
        <v>No</v>
      </c>
      <c r="F2079" s="23" t="str">
        <f>VLOOKUP($A2079,'Medical Examinations'!$A:$J,6,FALSE)</f>
        <v>No</v>
      </c>
      <c r="G2079" s="23">
        <f>VLOOKUP($A2079,'Medical Examinations'!$A:$J,7,FALSE)</f>
        <v>1</v>
      </c>
      <c r="H2079" s="23" t="str">
        <f>VLOOKUP($A2079,'Medical Examinations'!$A:$J,8,FALSE)</f>
        <v>No</v>
      </c>
      <c r="I2079" s="23" t="str">
        <f>VLOOKUP($A2079,'Medical Examinations'!$A:$J,9,FALSE)</f>
        <v>Obesity</v>
      </c>
      <c r="J2079" s="23" t="str">
        <f>VLOOKUP($A2079,'Medical Examinations'!$A:$J,10,FALSE)</f>
        <v>Prediabetes</v>
      </c>
      <c r="K2079">
        <f>VLOOKUP($A2079,'Hospitalisation Details'!$A:$K,6,FALSE)</f>
        <v>2494.02</v>
      </c>
      <c r="L2079" t="str">
        <f>VLOOKUP($A2079,'Hospitalisation Details'!$A:$K,7,FALSE)</f>
        <v>tier - 3</v>
      </c>
      <c r="M2079" t="str">
        <f>VLOOKUP($A2079,'Hospitalisation Details'!$A:$K,8,FALSE)</f>
        <v>tier - 1</v>
      </c>
      <c r="N2079" t="str">
        <f>VLOOKUP($A2079,'Hospitalisation Details'!$A:$K,9,FALSE)</f>
        <v>R1011</v>
      </c>
      <c r="O2079">
        <f>VLOOKUP($A2079,'Hospitalisation Details'!$A:$K,10,FALSE)</f>
        <v>34986</v>
      </c>
      <c r="P2079">
        <f>VLOOKUP($A2079,'Hospitalisation Details'!$A:$K,11,FALSE)</f>
        <v>27</v>
      </c>
      <c r="Q2079" t="str">
        <f>VLOOKUP($A2079,'Customer Names'!$A:$E,4,FALSE)</f>
        <v xml:space="preserve"> Kevin L</v>
      </c>
    </row>
    <row r="2080" spans="1:17" x14ac:dyDescent="0.25">
      <c r="A2080" s="26" t="s">
        <v>287</v>
      </c>
      <c r="B2080" s="47">
        <f>VLOOKUP($A2080,'Medical Examinations'!$A:$J,2,FALSE)</f>
        <v>23.1</v>
      </c>
      <c r="C2080" s="47">
        <f>VLOOKUP($A2080,'Medical Examinations'!$A:$J,3,FALSE)</f>
        <v>5.92</v>
      </c>
      <c r="D2080" s="26" t="str">
        <f>VLOOKUP($A2080,'Medical Examinations'!$A:$J,4,FALSE)</f>
        <v>yes</v>
      </c>
      <c r="E2080" s="26" t="str">
        <f>VLOOKUP($A2080,'Medical Examinations'!$A:$J,5,FALSE)</f>
        <v>No</v>
      </c>
      <c r="F2080" s="26" t="str">
        <f>VLOOKUP($A2080,'Medical Examinations'!$A:$J,6,FALSE)</f>
        <v>No</v>
      </c>
      <c r="G2080" s="26">
        <f>VLOOKUP($A2080,'Medical Examinations'!$A:$J,7,FALSE)</f>
        <v>1</v>
      </c>
      <c r="H2080" s="26" t="str">
        <f>VLOOKUP($A2080,'Medical Examinations'!$A:$J,8,FALSE)</f>
        <v>No</v>
      </c>
      <c r="I2080" s="26" t="str">
        <f>VLOOKUP($A2080,'Medical Examinations'!$A:$J,9,FALSE)</f>
        <v>Normal Weight</v>
      </c>
      <c r="J2080" s="26" t="str">
        <f>VLOOKUP($A2080,'Medical Examinations'!$A:$J,10,FALSE)</f>
        <v>Prediabetes</v>
      </c>
      <c r="K2080">
        <f>VLOOKUP($A2080,'Hospitalisation Details'!$A:$K,6,FALSE)</f>
        <v>2483.7399999999998</v>
      </c>
      <c r="L2080" t="str">
        <f>VLOOKUP($A2080,'Hospitalisation Details'!$A:$K,7,FALSE)</f>
        <v>tier - 3</v>
      </c>
      <c r="M2080" t="str">
        <f>VLOOKUP($A2080,'Hospitalisation Details'!$A:$K,8,FALSE)</f>
        <v>tier - 2</v>
      </c>
      <c r="N2080" t="str">
        <f>VLOOKUP($A2080,'Hospitalisation Details'!$A:$K,9,FALSE)</f>
        <v>R1013</v>
      </c>
      <c r="O2080">
        <f>VLOOKUP($A2080,'Hospitalisation Details'!$A:$K,10,FALSE)</f>
        <v>35009</v>
      </c>
      <c r="P2080">
        <f>VLOOKUP($A2080,'Hospitalisation Details'!$A:$K,11,FALSE)</f>
        <v>27</v>
      </c>
      <c r="Q2080" t="str">
        <f>VLOOKUP($A2080,'Customer Names'!$A:$E,4,FALSE)</f>
        <v xml:space="preserve"> Bryan</v>
      </c>
    </row>
    <row r="2081" spans="1:17" x14ac:dyDescent="0.25">
      <c r="A2081" s="23" t="s">
        <v>286</v>
      </c>
      <c r="B2081" s="48">
        <f>VLOOKUP($A2081,'Medical Examinations'!$A:$J,2,FALSE)</f>
        <v>39.49</v>
      </c>
      <c r="C2081" s="48">
        <f>VLOOKUP($A2081,'Medical Examinations'!$A:$J,3,FALSE)</f>
        <v>4.8099999999999996</v>
      </c>
      <c r="D2081" s="23" t="str">
        <f>VLOOKUP($A2081,'Medical Examinations'!$A:$J,4,FALSE)</f>
        <v>No</v>
      </c>
      <c r="E2081" s="23" t="str">
        <f>VLOOKUP($A2081,'Medical Examinations'!$A:$J,5,FALSE)</f>
        <v>No</v>
      </c>
      <c r="F2081" s="23" t="str">
        <f>VLOOKUP($A2081,'Medical Examinations'!$A:$J,6,FALSE)</f>
        <v>No</v>
      </c>
      <c r="G2081" s="23">
        <f>VLOOKUP($A2081,'Medical Examinations'!$A:$J,7,FALSE)</f>
        <v>1</v>
      </c>
      <c r="H2081" s="23" t="str">
        <f>VLOOKUP($A2081,'Medical Examinations'!$A:$J,8,FALSE)</f>
        <v>No</v>
      </c>
      <c r="I2081" s="23" t="str">
        <f>VLOOKUP($A2081,'Medical Examinations'!$A:$J,9,FALSE)</f>
        <v>Obesity</v>
      </c>
      <c r="J2081" s="23" t="str">
        <f>VLOOKUP($A2081,'Medical Examinations'!$A:$J,10,FALSE)</f>
        <v>Normal</v>
      </c>
      <c r="K2081">
        <f>VLOOKUP($A2081,'Hospitalisation Details'!$A:$K,6,FALSE)</f>
        <v>2480.98</v>
      </c>
      <c r="L2081" t="str">
        <f>VLOOKUP($A2081,'Hospitalisation Details'!$A:$K,7,FALSE)</f>
        <v>tier - 2</v>
      </c>
      <c r="M2081" t="str">
        <f>VLOOKUP($A2081,'Hospitalisation Details'!$A:$K,8,FALSE)</f>
        <v>tier - 2</v>
      </c>
      <c r="N2081" t="str">
        <f>VLOOKUP($A2081,'Hospitalisation Details'!$A:$K,9,FALSE)</f>
        <v>R1013</v>
      </c>
      <c r="O2081">
        <f>VLOOKUP($A2081,'Hospitalisation Details'!$A:$K,10,FALSE)</f>
        <v>35966</v>
      </c>
      <c r="P2081">
        <f>VLOOKUP($A2081,'Hospitalisation Details'!$A:$K,11,FALSE)</f>
        <v>24</v>
      </c>
      <c r="Q2081" t="str">
        <f>VLOOKUP($A2081,'Customer Names'!$A:$E,4,FALSE)</f>
        <v xml:space="preserve"> Janae N.</v>
      </c>
    </row>
    <row r="2082" spans="1:17" x14ac:dyDescent="0.25">
      <c r="A2082" s="26" t="s">
        <v>285</v>
      </c>
      <c r="B2082" s="47">
        <f>VLOOKUP($A2082,'Medical Examinations'!$A:$J,2,FALSE)</f>
        <v>33.99</v>
      </c>
      <c r="C2082" s="47">
        <f>VLOOKUP($A2082,'Medical Examinations'!$A:$J,3,FALSE)</f>
        <v>4.55</v>
      </c>
      <c r="D2082" s="26" t="str">
        <f>VLOOKUP($A2082,'Medical Examinations'!$A:$J,4,FALSE)</f>
        <v>No</v>
      </c>
      <c r="E2082" s="26" t="str">
        <f>VLOOKUP($A2082,'Medical Examinations'!$A:$J,5,FALSE)</f>
        <v>No</v>
      </c>
      <c r="F2082" s="26" t="str">
        <f>VLOOKUP($A2082,'Medical Examinations'!$A:$J,6,FALSE)</f>
        <v>No</v>
      </c>
      <c r="G2082" s="26">
        <f>VLOOKUP($A2082,'Medical Examinations'!$A:$J,7,FALSE)</f>
        <v>1</v>
      </c>
      <c r="H2082" s="26" t="str">
        <f>VLOOKUP($A2082,'Medical Examinations'!$A:$J,8,FALSE)</f>
        <v>No</v>
      </c>
      <c r="I2082" s="26" t="str">
        <f>VLOOKUP($A2082,'Medical Examinations'!$A:$J,9,FALSE)</f>
        <v>Obesity</v>
      </c>
      <c r="J2082" s="26" t="str">
        <f>VLOOKUP($A2082,'Medical Examinations'!$A:$J,10,FALSE)</f>
        <v>Normal</v>
      </c>
      <c r="K2082">
        <f>VLOOKUP($A2082,'Hospitalisation Details'!$A:$K,6,FALSE)</f>
        <v>2473.33</v>
      </c>
      <c r="L2082" t="str">
        <f>VLOOKUP($A2082,'Hospitalisation Details'!$A:$K,7,FALSE)</f>
        <v>tier - 2</v>
      </c>
      <c r="M2082" t="str">
        <f>VLOOKUP($A2082,'Hospitalisation Details'!$A:$K,8,FALSE)</f>
        <v>tier - 3</v>
      </c>
      <c r="N2082" t="str">
        <f>VLOOKUP($A2082,'Hospitalisation Details'!$A:$K,9,FALSE)</f>
        <v>R1013</v>
      </c>
      <c r="O2082">
        <f>VLOOKUP($A2082,'Hospitalisation Details'!$A:$K,10,FALSE)</f>
        <v>35978</v>
      </c>
      <c r="P2082">
        <f>VLOOKUP($A2082,'Hospitalisation Details'!$A:$K,11,FALSE)</f>
        <v>24</v>
      </c>
      <c r="Q2082" t="str">
        <f>VLOOKUP($A2082,'Customer Names'!$A:$E,4,FALSE)</f>
        <v xml:space="preserve"> Audrey</v>
      </c>
    </row>
    <row r="2083" spans="1:17" x14ac:dyDescent="0.25">
      <c r="A2083" s="23" t="s">
        <v>284</v>
      </c>
      <c r="B2083" s="48">
        <f>VLOOKUP($A2083,'Medical Examinations'!$A:$J,2,FALSE)</f>
        <v>27.72</v>
      </c>
      <c r="C2083" s="48">
        <f>VLOOKUP($A2083,'Medical Examinations'!$A:$J,3,FALSE)</f>
        <v>6.43</v>
      </c>
      <c r="D2083" s="23" t="str">
        <f>VLOOKUP($A2083,'Medical Examinations'!$A:$J,4,FALSE)</f>
        <v>No</v>
      </c>
      <c r="E2083" s="23" t="str">
        <f>VLOOKUP($A2083,'Medical Examinations'!$A:$J,5,FALSE)</f>
        <v>No</v>
      </c>
      <c r="F2083" s="23" t="str">
        <f>VLOOKUP($A2083,'Medical Examinations'!$A:$J,6,FALSE)</f>
        <v>No</v>
      </c>
      <c r="G2083" s="23">
        <f>VLOOKUP($A2083,'Medical Examinations'!$A:$J,7,FALSE)</f>
        <v>1</v>
      </c>
      <c r="H2083" s="23" t="str">
        <f>VLOOKUP($A2083,'Medical Examinations'!$A:$J,8,FALSE)</f>
        <v>No</v>
      </c>
      <c r="I2083" s="23" t="str">
        <f>VLOOKUP($A2083,'Medical Examinations'!$A:$J,9,FALSE)</f>
        <v>Overweight</v>
      </c>
      <c r="J2083" s="23" t="str">
        <f>VLOOKUP($A2083,'Medical Examinations'!$A:$J,10,FALSE)</f>
        <v>Prediabetes</v>
      </c>
      <c r="K2083">
        <f>VLOOKUP($A2083,'Hospitalisation Details'!$A:$K,6,FALSE)</f>
        <v>2464.62</v>
      </c>
      <c r="L2083" t="str">
        <f>VLOOKUP($A2083,'Hospitalisation Details'!$A:$K,7,FALSE)</f>
        <v>tier - 2</v>
      </c>
      <c r="M2083" t="str">
        <f>VLOOKUP($A2083,'Hospitalisation Details'!$A:$K,8,FALSE)</f>
        <v>tier - 3</v>
      </c>
      <c r="N2083" t="str">
        <f>VLOOKUP($A2083,'Hospitalisation Details'!$A:$K,9,FALSE)</f>
        <v>R1013</v>
      </c>
      <c r="O2083">
        <f>VLOOKUP($A2083,'Hospitalisation Details'!$A:$K,10,FALSE)</f>
        <v>36024</v>
      </c>
      <c r="P2083">
        <f>VLOOKUP($A2083,'Hospitalisation Details'!$A:$K,11,FALSE)</f>
        <v>24</v>
      </c>
      <c r="Q2083" t="str">
        <f>VLOOKUP($A2083,'Customer Names'!$A:$E,4,FALSE)</f>
        <v xml:space="preserve"> Laura</v>
      </c>
    </row>
    <row r="2084" spans="1:17" x14ac:dyDescent="0.25">
      <c r="A2084" s="26" t="s">
        <v>283</v>
      </c>
      <c r="B2084" s="47">
        <f>VLOOKUP($A2084,'Medical Examinations'!$A:$J,2,FALSE)</f>
        <v>30.59</v>
      </c>
      <c r="C2084" s="47">
        <f>VLOOKUP($A2084,'Medical Examinations'!$A:$J,3,FALSE)</f>
        <v>11.62</v>
      </c>
      <c r="D2084" s="26" t="str">
        <f>VLOOKUP($A2084,'Medical Examinations'!$A:$J,4,FALSE)</f>
        <v>No</v>
      </c>
      <c r="E2084" s="26" t="str">
        <f>VLOOKUP($A2084,'Medical Examinations'!$A:$J,5,FALSE)</f>
        <v>No</v>
      </c>
      <c r="F2084" s="26" t="str">
        <f>VLOOKUP($A2084,'Medical Examinations'!$A:$J,6,FALSE)</f>
        <v>No</v>
      </c>
      <c r="G2084" s="26">
        <f>VLOOKUP($A2084,'Medical Examinations'!$A:$J,7,FALSE)</f>
        <v>0</v>
      </c>
      <c r="H2084" s="26" t="str">
        <f>VLOOKUP($A2084,'Medical Examinations'!$A:$J,8,FALSE)</f>
        <v>No</v>
      </c>
      <c r="I2084" s="26" t="str">
        <f>VLOOKUP($A2084,'Medical Examinations'!$A:$J,9,FALSE)</f>
        <v>Obesity</v>
      </c>
      <c r="J2084" s="26" t="str">
        <f>VLOOKUP($A2084,'Medical Examinations'!$A:$J,10,FALSE)</f>
        <v>Diabetes</v>
      </c>
      <c r="K2084">
        <f>VLOOKUP($A2084,'Hospitalisation Details'!$A:$K,6,FALSE)</f>
        <v>2459.7199999999998</v>
      </c>
      <c r="L2084" t="str">
        <f>VLOOKUP($A2084,'Hospitalisation Details'!$A:$K,7,FALSE)</f>
        <v>tier - 2</v>
      </c>
      <c r="M2084" t="str">
        <f>VLOOKUP($A2084,'Hospitalisation Details'!$A:$K,8,FALSE)</f>
        <v>tier - 2</v>
      </c>
      <c r="N2084" t="str">
        <f>VLOOKUP($A2084,'Hospitalisation Details'!$A:$K,9,FALSE)</f>
        <v>R1024</v>
      </c>
      <c r="O2084">
        <f>VLOOKUP($A2084,'Hospitalisation Details'!$A:$K,10,FALSE)</f>
        <v>37448</v>
      </c>
      <c r="P2084">
        <f>VLOOKUP($A2084,'Hospitalisation Details'!$A:$K,11,FALSE)</f>
        <v>20</v>
      </c>
      <c r="Q2084" t="str">
        <f>VLOOKUP($A2084,'Customer Names'!$A:$E,4,FALSE)</f>
        <v xml:space="preserve"> Nicole F</v>
      </c>
    </row>
    <row r="2085" spans="1:17" x14ac:dyDescent="0.25">
      <c r="A2085" s="23" t="s">
        <v>282</v>
      </c>
      <c r="B2085" s="48">
        <f>VLOOKUP($A2085,'Medical Examinations'!$A:$J,2,FALSE)</f>
        <v>22.6</v>
      </c>
      <c r="C2085" s="48">
        <f>VLOOKUP($A2085,'Medical Examinations'!$A:$J,3,FALSE)</f>
        <v>6.04</v>
      </c>
      <c r="D2085" s="23" t="str">
        <f>VLOOKUP($A2085,'Medical Examinations'!$A:$J,4,FALSE)</f>
        <v>No</v>
      </c>
      <c r="E2085" s="23" t="str">
        <f>VLOOKUP($A2085,'Medical Examinations'!$A:$J,5,FALSE)</f>
        <v>No</v>
      </c>
      <c r="F2085" s="23" t="str">
        <f>VLOOKUP($A2085,'Medical Examinations'!$A:$J,6,FALSE)</f>
        <v>No</v>
      </c>
      <c r="G2085" s="23">
        <f>VLOOKUP($A2085,'Medical Examinations'!$A:$J,7,FALSE)</f>
        <v>1</v>
      </c>
      <c r="H2085" s="23" t="str">
        <f>VLOOKUP($A2085,'Medical Examinations'!$A:$J,8,FALSE)</f>
        <v>No</v>
      </c>
      <c r="I2085" s="23" t="str">
        <f>VLOOKUP($A2085,'Medical Examinations'!$A:$J,9,FALSE)</f>
        <v>Normal Weight</v>
      </c>
      <c r="J2085" s="23" t="str">
        <f>VLOOKUP($A2085,'Medical Examinations'!$A:$J,10,FALSE)</f>
        <v>Prediabetes</v>
      </c>
      <c r="K2085">
        <f>VLOOKUP($A2085,'Hospitalisation Details'!$A:$K,6,FALSE)</f>
        <v>2457.5</v>
      </c>
      <c r="L2085" t="str">
        <f>VLOOKUP($A2085,'Hospitalisation Details'!$A:$K,7,FALSE)</f>
        <v>tier - 2</v>
      </c>
      <c r="M2085" t="str">
        <f>VLOOKUP($A2085,'Hospitalisation Details'!$A:$K,8,FALSE)</f>
        <v>tier - 1</v>
      </c>
      <c r="N2085" t="str">
        <f>VLOOKUP($A2085,'Hospitalisation Details'!$A:$K,9,FALSE)</f>
        <v>R1011</v>
      </c>
      <c r="O2085">
        <f>VLOOKUP($A2085,'Hospitalisation Details'!$A:$K,10,FALSE)</f>
        <v>36118</v>
      </c>
      <c r="P2085">
        <f>VLOOKUP($A2085,'Hospitalisation Details'!$A:$K,11,FALSE)</f>
        <v>24</v>
      </c>
      <c r="Q2085" t="str">
        <f>VLOOKUP($A2085,'Customer Names'!$A:$E,4,FALSE)</f>
        <v xml:space="preserve"> Krista L</v>
      </c>
    </row>
    <row r="2086" spans="1:17" x14ac:dyDescent="0.25">
      <c r="A2086" s="26" t="s">
        <v>281</v>
      </c>
      <c r="B2086" s="47">
        <f>VLOOKUP($A2086,'Medical Examinations'!$A:$J,2,FALSE)</f>
        <v>28.785</v>
      </c>
      <c r="C2086" s="47">
        <f>VLOOKUP($A2086,'Medical Examinations'!$A:$J,3,FALSE)</f>
        <v>8.82</v>
      </c>
      <c r="D2086" s="26" t="str">
        <f>VLOOKUP($A2086,'Medical Examinations'!$A:$J,4,FALSE)</f>
        <v>No</v>
      </c>
      <c r="E2086" s="26" t="str">
        <f>VLOOKUP($A2086,'Medical Examinations'!$A:$J,5,FALSE)</f>
        <v>No</v>
      </c>
      <c r="F2086" s="26" t="str">
        <f>VLOOKUP($A2086,'Medical Examinations'!$A:$J,6,FALSE)</f>
        <v>No</v>
      </c>
      <c r="G2086" s="26">
        <f>VLOOKUP($A2086,'Medical Examinations'!$A:$J,7,FALSE)</f>
        <v>0</v>
      </c>
      <c r="H2086" s="26" t="str">
        <f>VLOOKUP($A2086,'Medical Examinations'!$A:$J,8,FALSE)</f>
        <v>No</v>
      </c>
      <c r="I2086" s="26" t="str">
        <f>VLOOKUP($A2086,'Medical Examinations'!$A:$J,9,FALSE)</f>
        <v>Overweight</v>
      </c>
      <c r="J2086" s="26" t="str">
        <f>VLOOKUP($A2086,'Medical Examinations'!$A:$J,10,FALSE)</f>
        <v>Diabetes</v>
      </c>
      <c r="K2086">
        <f>VLOOKUP($A2086,'Hospitalisation Details'!$A:$K,6,FALSE)</f>
        <v>2457.21</v>
      </c>
      <c r="L2086" t="str">
        <f>VLOOKUP($A2086,'Hospitalisation Details'!$A:$K,7,FALSE)</f>
        <v>tier - 2</v>
      </c>
      <c r="M2086" t="str">
        <f>VLOOKUP($A2086,'Hospitalisation Details'!$A:$K,8,FALSE)</f>
        <v>tier - 1</v>
      </c>
      <c r="N2086" t="str">
        <f>VLOOKUP($A2086,'Hospitalisation Details'!$A:$K,9,FALSE)</f>
        <v>R1024</v>
      </c>
      <c r="O2086">
        <f>VLOOKUP($A2086,'Hospitalisation Details'!$A:$K,10,FALSE)</f>
        <v>37466</v>
      </c>
      <c r="P2086">
        <f>VLOOKUP($A2086,'Hospitalisation Details'!$A:$K,11,FALSE)</f>
        <v>20</v>
      </c>
      <c r="Q2086" t="str">
        <f>VLOOKUP($A2086,'Customer Names'!$A:$E,4,FALSE)</f>
        <v xml:space="preserve"> Denise</v>
      </c>
    </row>
    <row r="2087" spans="1:17" x14ac:dyDescent="0.25">
      <c r="A2087" s="23" t="s">
        <v>280</v>
      </c>
      <c r="B2087" s="48">
        <f>VLOOKUP($A2087,'Medical Examinations'!$A:$J,2,FALSE)</f>
        <v>50.38</v>
      </c>
      <c r="C2087" s="48">
        <f>VLOOKUP($A2087,'Medical Examinations'!$A:$J,3,FALSE)</f>
        <v>5.8</v>
      </c>
      <c r="D2087" s="23" t="str">
        <f>VLOOKUP($A2087,'Medical Examinations'!$A:$J,4,FALSE)</f>
        <v>No</v>
      </c>
      <c r="E2087" s="23" t="str">
        <f>VLOOKUP($A2087,'Medical Examinations'!$A:$J,5,FALSE)</f>
        <v>No</v>
      </c>
      <c r="F2087" s="23" t="str">
        <f>VLOOKUP($A2087,'Medical Examinations'!$A:$J,6,FALSE)</f>
        <v>No</v>
      </c>
      <c r="G2087" s="23">
        <f>VLOOKUP($A2087,'Medical Examinations'!$A:$J,7,FALSE)</f>
        <v>0</v>
      </c>
      <c r="H2087" s="23" t="str">
        <f>VLOOKUP($A2087,'Medical Examinations'!$A:$J,8,FALSE)</f>
        <v>No</v>
      </c>
      <c r="I2087" s="23" t="str">
        <f>VLOOKUP($A2087,'Medical Examinations'!$A:$J,9,FALSE)</f>
        <v>Obesity</v>
      </c>
      <c r="J2087" s="23" t="str">
        <f>VLOOKUP($A2087,'Medical Examinations'!$A:$J,10,FALSE)</f>
        <v>Prediabetes</v>
      </c>
      <c r="K2087">
        <f>VLOOKUP($A2087,'Hospitalisation Details'!$A:$K,6,FALSE)</f>
        <v>2438.06</v>
      </c>
      <c r="L2087" t="str">
        <f>VLOOKUP($A2087,'Hospitalisation Details'!$A:$K,7,FALSE)</f>
        <v>tier - 2</v>
      </c>
      <c r="M2087" t="str">
        <f>VLOOKUP($A2087,'Hospitalisation Details'!$A:$K,8,FALSE)</f>
        <v>tier - 2</v>
      </c>
      <c r="N2087" t="str">
        <f>VLOOKUP($A2087,'Hospitalisation Details'!$A:$K,9,FALSE)</f>
        <v>R1013</v>
      </c>
      <c r="O2087">
        <f>VLOOKUP($A2087,'Hospitalisation Details'!$A:$K,10,FALSE)</f>
        <v>36485</v>
      </c>
      <c r="P2087">
        <f>VLOOKUP($A2087,'Hospitalisation Details'!$A:$K,11,FALSE)</f>
        <v>23</v>
      </c>
      <c r="Q2087" t="str">
        <f>VLOOKUP($A2087,'Customer Names'!$A:$E,4,FALSE)</f>
        <v xml:space="preserve"> Ariel</v>
      </c>
    </row>
    <row r="2088" spans="1:17" x14ac:dyDescent="0.25">
      <c r="A2088" s="26" t="s">
        <v>279</v>
      </c>
      <c r="B2088" s="47">
        <f>VLOOKUP($A2088,'Medical Examinations'!$A:$J,2,FALSE)</f>
        <v>35.200000000000003</v>
      </c>
      <c r="C2088" s="47">
        <f>VLOOKUP($A2088,'Medical Examinations'!$A:$J,3,FALSE)</f>
        <v>4.28</v>
      </c>
      <c r="D2088" s="26" t="str">
        <f>VLOOKUP($A2088,'Medical Examinations'!$A:$J,4,FALSE)</f>
        <v>No</v>
      </c>
      <c r="E2088" s="26" t="str">
        <f>VLOOKUP($A2088,'Medical Examinations'!$A:$J,5,FALSE)</f>
        <v>No</v>
      </c>
      <c r="F2088" s="26" t="str">
        <f>VLOOKUP($A2088,'Medical Examinations'!$A:$J,6,FALSE)</f>
        <v>No</v>
      </c>
      <c r="G2088" s="26">
        <f>VLOOKUP($A2088,'Medical Examinations'!$A:$J,7,FALSE)</f>
        <v>0</v>
      </c>
      <c r="H2088" s="26" t="str">
        <f>VLOOKUP($A2088,'Medical Examinations'!$A:$J,8,FALSE)</f>
        <v>No</v>
      </c>
      <c r="I2088" s="26" t="str">
        <f>VLOOKUP($A2088,'Medical Examinations'!$A:$J,9,FALSE)</f>
        <v>Obesity</v>
      </c>
      <c r="J2088" s="26" t="str">
        <f>VLOOKUP($A2088,'Medical Examinations'!$A:$J,10,FALSE)</f>
        <v>Normal</v>
      </c>
      <c r="K2088">
        <f>VLOOKUP($A2088,'Hospitalisation Details'!$A:$K,6,FALSE)</f>
        <v>2416.96</v>
      </c>
      <c r="L2088" t="str">
        <f>VLOOKUP($A2088,'Hospitalisation Details'!$A:$K,7,FALSE)</f>
        <v>tier - 2</v>
      </c>
      <c r="M2088" t="str">
        <f>VLOOKUP($A2088,'Hospitalisation Details'!$A:$K,8,FALSE)</f>
        <v>tier - 2</v>
      </c>
      <c r="N2088" t="str">
        <f>VLOOKUP($A2088,'Hospitalisation Details'!$A:$K,9,FALSE)</f>
        <v>R1011</v>
      </c>
      <c r="O2088">
        <f>VLOOKUP($A2088,'Hospitalisation Details'!$A:$K,10,FALSE)</f>
        <v>36476</v>
      </c>
      <c r="P2088">
        <f>VLOOKUP($A2088,'Hospitalisation Details'!$A:$K,11,FALSE)</f>
        <v>23</v>
      </c>
      <c r="Q2088" t="str">
        <f>VLOOKUP($A2088,'Customer Names'!$A:$E,4,FALSE)</f>
        <v xml:space="preserve"> Jeremy</v>
      </c>
    </row>
    <row r="2089" spans="1:17" x14ac:dyDescent="0.25">
      <c r="A2089" s="23" t="s">
        <v>278</v>
      </c>
      <c r="B2089" s="48">
        <f>VLOOKUP($A2089,'Medical Examinations'!$A:$J,2,FALSE)</f>
        <v>35.72</v>
      </c>
      <c r="C2089" s="48">
        <f>VLOOKUP($A2089,'Medical Examinations'!$A:$J,3,FALSE)</f>
        <v>5.5</v>
      </c>
      <c r="D2089" s="23" t="str">
        <f>VLOOKUP($A2089,'Medical Examinations'!$A:$J,4,FALSE)</f>
        <v>yes</v>
      </c>
      <c r="E2089" s="23" t="str">
        <f>VLOOKUP($A2089,'Medical Examinations'!$A:$J,5,FALSE)</f>
        <v>No</v>
      </c>
      <c r="F2089" s="23" t="str">
        <f>VLOOKUP($A2089,'Medical Examinations'!$A:$J,6,FALSE)</f>
        <v>No</v>
      </c>
      <c r="G2089" s="23">
        <f>VLOOKUP($A2089,'Medical Examinations'!$A:$J,7,FALSE)</f>
        <v>0</v>
      </c>
      <c r="H2089" s="23" t="str">
        <f>VLOOKUP($A2089,'Medical Examinations'!$A:$J,8,FALSE)</f>
        <v>No</v>
      </c>
      <c r="I2089" s="23" t="str">
        <f>VLOOKUP($A2089,'Medical Examinations'!$A:$J,9,FALSE)</f>
        <v>Obesity</v>
      </c>
      <c r="J2089" s="23" t="str">
        <f>VLOOKUP($A2089,'Medical Examinations'!$A:$J,10,FALSE)</f>
        <v>Normal</v>
      </c>
      <c r="K2089">
        <f>VLOOKUP($A2089,'Hospitalisation Details'!$A:$K,6,FALSE)</f>
        <v>2404.73</v>
      </c>
      <c r="L2089" t="str">
        <f>VLOOKUP($A2089,'Hospitalisation Details'!$A:$K,7,FALSE)</f>
        <v>tier - 2</v>
      </c>
      <c r="M2089" t="str">
        <f>VLOOKUP($A2089,'Hospitalisation Details'!$A:$K,8,FALSE)</f>
        <v>tier - 3</v>
      </c>
      <c r="N2089" t="str">
        <f>VLOOKUP($A2089,'Hospitalisation Details'!$A:$K,9,FALSE)</f>
        <v>R1012</v>
      </c>
      <c r="O2089">
        <f>VLOOKUP($A2089,'Hospitalisation Details'!$A:$K,10,FALSE)</f>
        <v>37045</v>
      </c>
      <c r="P2089">
        <f>VLOOKUP($A2089,'Hospitalisation Details'!$A:$K,11,FALSE)</f>
        <v>22</v>
      </c>
      <c r="Q2089" t="str">
        <f>VLOOKUP($A2089,'Customer Names'!$A:$E,4,FALSE)</f>
        <v xml:space="preserve"> Rosalie</v>
      </c>
    </row>
    <row r="2090" spans="1:17" x14ac:dyDescent="0.25">
      <c r="A2090" s="26" t="s">
        <v>277</v>
      </c>
      <c r="B2090" s="47">
        <f>VLOOKUP($A2090,'Medical Examinations'!$A:$J,2,FALSE)</f>
        <v>24.51</v>
      </c>
      <c r="C2090" s="47">
        <f>VLOOKUP($A2090,'Medical Examinations'!$A:$J,3,FALSE)</f>
        <v>4.6900000000000004</v>
      </c>
      <c r="D2090" s="26" t="str">
        <f>VLOOKUP($A2090,'Medical Examinations'!$A:$J,4,FALSE)</f>
        <v>No</v>
      </c>
      <c r="E2090" s="26" t="str">
        <f>VLOOKUP($A2090,'Medical Examinations'!$A:$J,5,FALSE)</f>
        <v>No</v>
      </c>
      <c r="F2090" s="26" t="str">
        <f>VLOOKUP($A2090,'Medical Examinations'!$A:$J,6,FALSE)</f>
        <v>No</v>
      </c>
      <c r="G2090" s="26">
        <f>VLOOKUP($A2090,'Medical Examinations'!$A:$J,7,FALSE)</f>
        <v>0</v>
      </c>
      <c r="H2090" s="26" t="str">
        <f>VLOOKUP($A2090,'Medical Examinations'!$A:$J,8,FALSE)</f>
        <v>No</v>
      </c>
      <c r="I2090" s="26" t="str">
        <f>VLOOKUP($A2090,'Medical Examinations'!$A:$J,9,FALSE)</f>
        <v>Normal Weight</v>
      </c>
      <c r="J2090" s="26" t="str">
        <f>VLOOKUP($A2090,'Medical Examinations'!$A:$J,10,FALSE)</f>
        <v>Normal</v>
      </c>
      <c r="K2090">
        <f>VLOOKUP($A2090,'Hospitalisation Details'!$A:$K,6,FALSE)</f>
        <v>2396.1</v>
      </c>
      <c r="L2090" t="str">
        <f>VLOOKUP($A2090,'Hospitalisation Details'!$A:$K,7,FALSE)</f>
        <v>tier - 2</v>
      </c>
      <c r="M2090" t="str">
        <f>VLOOKUP($A2090,'Hospitalisation Details'!$A:$K,8,FALSE)</f>
        <v>tier - 1</v>
      </c>
      <c r="N2090" t="str">
        <f>VLOOKUP($A2090,'Hospitalisation Details'!$A:$K,9,FALSE)</f>
        <v>R1019</v>
      </c>
      <c r="O2090">
        <f>VLOOKUP($A2090,'Hospitalisation Details'!$A:$K,10,FALSE)</f>
        <v>36382</v>
      </c>
      <c r="P2090">
        <f>VLOOKUP($A2090,'Hospitalisation Details'!$A:$K,11,FALSE)</f>
        <v>23</v>
      </c>
      <c r="Q2090" t="str">
        <f>VLOOKUP($A2090,'Customer Names'!$A:$E,4,FALSE)</f>
        <v xml:space="preserve"> Jay</v>
      </c>
    </row>
    <row r="2091" spans="1:17" x14ac:dyDescent="0.25">
      <c r="A2091" s="23" t="s">
        <v>275</v>
      </c>
      <c r="B2091" s="48">
        <f>VLOOKUP($A2091,'Medical Examinations'!$A:$J,2,FALSE)</f>
        <v>23.844999999999999</v>
      </c>
      <c r="C2091" s="48">
        <f>VLOOKUP($A2091,'Medical Examinations'!$A:$J,3,FALSE)</f>
        <v>4.43</v>
      </c>
      <c r="D2091" s="23" t="str">
        <f>VLOOKUP($A2091,'Medical Examinations'!$A:$J,4,FALSE)</f>
        <v>No</v>
      </c>
      <c r="E2091" s="23" t="str">
        <f>VLOOKUP($A2091,'Medical Examinations'!$A:$J,5,FALSE)</f>
        <v>No</v>
      </c>
      <c r="F2091" s="23" t="str">
        <f>VLOOKUP($A2091,'Medical Examinations'!$A:$J,6,FALSE)</f>
        <v>No</v>
      </c>
      <c r="G2091" s="23">
        <f>VLOOKUP($A2091,'Medical Examinations'!$A:$J,7,FALSE)</f>
        <v>0</v>
      </c>
      <c r="H2091" s="23" t="str">
        <f>VLOOKUP($A2091,'Medical Examinations'!$A:$J,8,FALSE)</f>
        <v>No</v>
      </c>
      <c r="I2091" s="23" t="str">
        <f>VLOOKUP($A2091,'Medical Examinations'!$A:$J,9,FALSE)</f>
        <v>Normal Weight</v>
      </c>
      <c r="J2091" s="23" t="str">
        <f>VLOOKUP($A2091,'Medical Examinations'!$A:$J,10,FALSE)</f>
        <v>Normal</v>
      </c>
      <c r="K2091">
        <f>VLOOKUP($A2091,'Hospitalisation Details'!$A:$K,6,FALSE)</f>
        <v>2395.17</v>
      </c>
      <c r="L2091" t="str">
        <f>VLOOKUP($A2091,'Hospitalisation Details'!$A:$K,7,FALSE)</f>
        <v>tier - 2</v>
      </c>
      <c r="M2091" t="str">
        <f>VLOOKUP($A2091,'Hospitalisation Details'!$A:$K,8,FALSE)</f>
        <v>tier - 1</v>
      </c>
      <c r="N2091" t="str">
        <f>VLOOKUP($A2091,'Hospitalisation Details'!$A:$K,9,FALSE)</f>
        <v>R1014</v>
      </c>
      <c r="O2091">
        <f>VLOOKUP($A2091,'Hospitalisation Details'!$A:$K,10,FALSE)</f>
        <v>36511</v>
      </c>
      <c r="P2091">
        <f>VLOOKUP($A2091,'Hospitalisation Details'!$A:$K,11,FALSE)</f>
        <v>23</v>
      </c>
      <c r="Q2091" t="str">
        <f>VLOOKUP($A2091,'Customer Names'!$A:$E,4,FALSE)</f>
        <v xml:space="preserve"> Vitaliy</v>
      </c>
    </row>
    <row r="2092" spans="1:17" x14ac:dyDescent="0.25">
      <c r="A2092" s="26" t="s">
        <v>274</v>
      </c>
      <c r="B2092" s="47">
        <f>VLOOKUP($A2092,'Medical Examinations'!$A:$J,2,FALSE)</f>
        <v>15.68</v>
      </c>
      <c r="C2092" s="47">
        <f>VLOOKUP($A2092,'Medical Examinations'!$A:$J,3,FALSE)</f>
        <v>6.16</v>
      </c>
      <c r="D2092" s="26" t="str">
        <f>VLOOKUP($A2092,'Medical Examinations'!$A:$J,4,FALSE)</f>
        <v>yes</v>
      </c>
      <c r="E2092" s="26" t="str">
        <f>VLOOKUP($A2092,'Medical Examinations'!$A:$J,5,FALSE)</f>
        <v>No</v>
      </c>
      <c r="F2092" s="26" t="str">
        <f>VLOOKUP($A2092,'Medical Examinations'!$A:$J,6,FALSE)</f>
        <v>No</v>
      </c>
      <c r="G2092" s="26">
        <f>VLOOKUP($A2092,'Medical Examinations'!$A:$J,7,FALSE)</f>
        <v>1</v>
      </c>
      <c r="H2092" s="26" t="str">
        <f>VLOOKUP($A2092,'Medical Examinations'!$A:$J,8,FALSE)</f>
        <v>No</v>
      </c>
      <c r="I2092" s="26" t="str">
        <f>VLOOKUP($A2092,'Medical Examinations'!$A:$J,9,FALSE)</f>
        <v>Underweight</v>
      </c>
      <c r="J2092" s="26" t="str">
        <f>VLOOKUP($A2092,'Medical Examinations'!$A:$J,10,FALSE)</f>
        <v>Prediabetes</v>
      </c>
      <c r="K2092">
        <f>VLOOKUP($A2092,'Hospitalisation Details'!$A:$K,6,FALSE)</f>
        <v>2373.3000000000002</v>
      </c>
      <c r="L2092" t="str">
        <f>VLOOKUP($A2092,'Hospitalisation Details'!$A:$K,7,FALSE)</f>
        <v>tier - 2</v>
      </c>
      <c r="M2092" t="str">
        <f>VLOOKUP($A2092,'Hospitalisation Details'!$A:$K,8,FALSE)</f>
        <v>tier - 2</v>
      </c>
      <c r="N2092" t="str">
        <f>VLOOKUP($A2092,'Hospitalisation Details'!$A:$K,9,FALSE)</f>
        <v>R1013</v>
      </c>
      <c r="O2092">
        <f>VLOOKUP($A2092,'Hospitalisation Details'!$A:$K,10,FALSE)</f>
        <v>32489</v>
      </c>
      <c r="P2092">
        <f>VLOOKUP($A2092,'Hospitalisation Details'!$A:$K,11,FALSE)</f>
        <v>34</v>
      </c>
      <c r="Q2092" t="str">
        <f>VLOOKUP($A2092,'Customer Names'!$A:$E,4,FALSE)</f>
        <v xml:space="preserve"> Benjamin W.</v>
      </c>
    </row>
    <row r="2093" spans="1:17" x14ac:dyDescent="0.25">
      <c r="A2093" s="23" t="s">
        <v>273</v>
      </c>
      <c r="B2093" s="48">
        <f>VLOOKUP($A2093,'Medical Examinations'!$A:$J,2,FALSE)</f>
        <v>32.395000000000003</v>
      </c>
      <c r="C2093" s="48">
        <f>VLOOKUP($A2093,'Medical Examinations'!$A:$J,3,FALSE)</f>
        <v>6.66</v>
      </c>
      <c r="D2093" s="23" t="str">
        <f>VLOOKUP($A2093,'Medical Examinations'!$A:$J,4,FALSE)</f>
        <v>No</v>
      </c>
      <c r="E2093" s="23" t="str">
        <f>VLOOKUP($A2093,'Medical Examinations'!$A:$J,5,FALSE)</f>
        <v>No</v>
      </c>
      <c r="F2093" s="23" t="str">
        <f>VLOOKUP($A2093,'Medical Examinations'!$A:$J,6,FALSE)</f>
        <v>No</v>
      </c>
      <c r="G2093" s="23">
        <f>VLOOKUP($A2093,'Medical Examinations'!$A:$J,7,FALSE)</f>
        <v>0</v>
      </c>
      <c r="H2093" s="23" t="str">
        <f>VLOOKUP($A2093,'Medical Examinations'!$A:$J,8,FALSE)</f>
        <v>No</v>
      </c>
      <c r="I2093" s="23" t="str">
        <f>VLOOKUP($A2093,'Medical Examinations'!$A:$J,9,FALSE)</f>
        <v>Obesity</v>
      </c>
      <c r="J2093" s="23" t="str">
        <f>VLOOKUP($A2093,'Medical Examinations'!$A:$J,10,FALSE)</f>
        <v>Diabetes</v>
      </c>
      <c r="K2093">
        <f>VLOOKUP($A2093,'Hospitalisation Details'!$A:$K,6,FALSE)</f>
        <v>2362.23</v>
      </c>
      <c r="L2093" t="str">
        <f>VLOOKUP($A2093,'Hospitalisation Details'!$A:$K,7,FALSE)</f>
        <v>tier - 2</v>
      </c>
      <c r="M2093" t="str">
        <f>VLOOKUP($A2093,'Hospitalisation Details'!$A:$K,8,FALSE)</f>
        <v>tier - 1</v>
      </c>
      <c r="N2093" t="str">
        <f>VLOOKUP($A2093,'Hospitalisation Details'!$A:$K,9,FALSE)</f>
        <v>R1012</v>
      </c>
      <c r="O2093">
        <f>VLOOKUP($A2093,'Hospitalisation Details'!$A:$K,10,FALSE)</f>
        <v>37565</v>
      </c>
      <c r="P2093">
        <f>VLOOKUP($A2093,'Hospitalisation Details'!$A:$K,11,FALSE)</f>
        <v>20</v>
      </c>
      <c r="Q2093" t="str">
        <f>VLOOKUP($A2093,'Customer Names'!$A:$E,4,FALSE)</f>
        <v xml:space="preserve"> Jesse</v>
      </c>
    </row>
    <row r="2094" spans="1:17" x14ac:dyDescent="0.25">
      <c r="A2094" s="26" t="s">
        <v>272</v>
      </c>
      <c r="B2094" s="47">
        <f>VLOOKUP($A2094,'Medical Examinations'!$A:$J,2,FALSE)</f>
        <v>23.655000000000001</v>
      </c>
      <c r="C2094" s="47">
        <f>VLOOKUP($A2094,'Medical Examinations'!$A:$J,3,FALSE)</f>
        <v>5.92</v>
      </c>
      <c r="D2094" s="26" t="str">
        <f>VLOOKUP($A2094,'Medical Examinations'!$A:$J,4,FALSE)</f>
        <v>No</v>
      </c>
      <c r="E2094" s="26" t="str">
        <f>VLOOKUP($A2094,'Medical Examinations'!$A:$J,5,FALSE)</f>
        <v>No</v>
      </c>
      <c r="F2094" s="26" t="str">
        <f>VLOOKUP($A2094,'Medical Examinations'!$A:$J,6,FALSE)</f>
        <v>No</v>
      </c>
      <c r="G2094" s="26">
        <f>VLOOKUP($A2094,'Medical Examinations'!$A:$J,7,FALSE)</f>
        <v>1</v>
      </c>
      <c r="H2094" s="26" t="str">
        <f>VLOOKUP($A2094,'Medical Examinations'!$A:$J,8,FALSE)</f>
        <v>No</v>
      </c>
      <c r="I2094" s="26" t="str">
        <f>VLOOKUP($A2094,'Medical Examinations'!$A:$J,9,FALSE)</f>
        <v>Normal Weight</v>
      </c>
      <c r="J2094" s="26" t="str">
        <f>VLOOKUP($A2094,'Medical Examinations'!$A:$J,10,FALSE)</f>
        <v>Prediabetes</v>
      </c>
      <c r="K2094">
        <f>VLOOKUP($A2094,'Hospitalisation Details'!$A:$K,6,FALSE)</f>
        <v>2352.9699999999998</v>
      </c>
      <c r="L2094" t="str">
        <f>VLOOKUP($A2094,'Hospitalisation Details'!$A:$K,7,FALSE)</f>
        <v>tier - 3</v>
      </c>
      <c r="M2094" t="str">
        <f>VLOOKUP($A2094,'Hospitalisation Details'!$A:$K,8,FALSE)</f>
        <v>tier - 3</v>
      </c>
      <c r="N2094" t="str">
        <f>VLOOKUP($A2094,'Hospitalisation Details'!$A:$K,9,FALSE)</f>
        <v>R1012</v>
      </c>
      <c r="O2094">
        <f>VLOOKUP($A2094,'Hospitalisation Details'!$A:$K,10,FALSE)</f>
        <v>36089</v>
      </c>
      <c r="P2094">
        <f>VLOOKUP($A2094,'Hospitalisation Details'!$A:$K,11,FALSE)</f>
        <v>24</v>
      </c>
      <c r="Q2094" t="str">
        <f>VLOOKUP($A2094,'Customer Names'!$A:$E,4,FALSE)</f>
        <v xml:space="preserve"> Mark</v>
      </c>
    </row>
    <row r="2095" spans="1:17" x14ac:dyDescent="0.25">
      <c r="A2095" s="23" t="s">
        <v>271</v>
      </c>
      <c r="B2095" s="48">
        <f>VLOOKUP($A2095,'Medical Examinations'!$A:$J,2,FALSE)</f>
        <v>28.4</v>
      </c>
      <c r="C2095" s="48">
        <f>VLOOKUP($A2095,'Medical Examinations'!$A:$J,3,FALSE)</f>
        <v>5.97</v>
      </c>
      <c r="D2095" s="23" t="str">
        <f>VLOOKUP($A2095,'Medical Examinations'!$A:$J,4,FALSE)</f>
        <v>No</v>
      </c>
      <c r="E2095" s="23" t="str">
        <f>VLOOKUP($A2095,'Medical Examinations'!$A:$J,5,FALSE)</f>
        <v>No</v>
      </c>
      <c r="F2095" s="23" t="str">
        <f>VLOOKUP($A2095,'Medical Examinations'!$A:$J,6,FALSE)</f>
        <v>Yes</v>
      </c>
      <c r="G2095" s="23">
        <f>VLOOKUP($A2095,'Medical Examinations'!$A:$J,7,FALSE)</f>
        <v>1</v>
      </c>
      <c r="H2095" s="23" t="str">
        <f>VLOOKUP($A2095,'Medical Examinations'!$A:$J,8,FALSE)</f>
        <v>No</v>
      </c>
      <c r="I2095" s="23" t="str">
        <f>VLOOKUP($A2095,'Medical Examinations'!$A:$J,9,FALSE)</f>
        <v>Overweight</v>
      </c>
      <c r="J2095" s="23" t="str">
        <f>VLOOKUP($A2095,'Medical Examinations'!$A:$J,10,FALSE)</f>
        <v>Prediabetes</v>
      </c>
      <c r="K2095">
        <f>VLOOKUP($A2095,'Hospitalisation Details'!$A:$K,6,FALSE)</f>
        <v>2331.52</v>
      </c>
      <c r="L2095" t="str">
        <f>VLOOKUP($A2095,'Hospitalisation Details'!$A:$K,7,FALSE)</f>
        <v>tier - 2</v>
      </c>
      <c r="M2095" t="str">
        <f>VLOOKUP($A2095,'Hospitalisation Details'!$A:$K,8,FALSE)</f>
        <v>tier - 3</v>
      </c>
      <c r="N2095" t="str">
        <f>VLOOKUP($A2095,'Hospitalisation Details'!$A:$K,9,FALSE)</f>
        <v>R1011</v>
      </c>
      <c r="O2095">
        <f>VLOOKUP($A2095,'Hospitalisation Details'!$A:$K,10,FALSE)</f>
        <v>37943</v>
      </c>
      <c r="P2095">
        <f>VLOOKUP($A2095,'Hospitalisation Details'!$A:$K,11,FALSE)</f>
        <v>19</v>
      </c>
      <c r="Q2095" t="str">
        <f>VLOOKUP($A2095,'Customer Names'!$A:$E,4,FALSE)</f>
        <v xml:space="preserve"> Lauren</v>
      </c>
    </row>
    <row r="2096" spans="1:17" x14ac:dyDescent="0.25">
      <c r="A2096" s="26" t="s">
        <v>270</v>
      </c>
      <c r="B2096" s="47">
        <f>VLOOKUP($A2096,'Medical Examinations'!$A:$J,2,FALSE)</f>
        <v>35.42</v>
      </c>
      <c r="C2096" s="47">
        <f>VLOOKUP($A2096,'Medical Examinations'!$A:$J,3,FALSE)</f>
        <v>4.6399999999999997</v>
      </c>
      <c r="D2096" s="26" t="str">
        <f>VLOOKUP($A2096,'Medical Examinations'!$A:$J,4,FALSE)</f>
        <v>yes</v>
      </c>
      <c r="E2096" s="26" t="str">
        <f>VLOOKUP($A2096,'Medical Examinations'!$A:$J,5,FALSE)</f>
        <v>No</v>
      </c>
      <c r="F2096" s="26" t="str">
        <f>VLOOKUP($A2096,'Medical Examinations'!$A:$J,6,FALSE)</f>
        <v>No</v>
      </c>
      <c r="G2096" s="26">
        <f>VLOOKUP($A2096,'Medical Examinations'!$A:$J,7,FALSE)</f>
        <v>0</v>
      </c>
      <c r="H2096" s="26" t="str">
        <f>VLOOKUP($A2096,'Medical Examinations'!$A:$J,8,FALSE)</f>
        <v>No</v>
      </c>
      <c r="I2096" s="26" t="str">
        <f>VLOOKUP($A2096,'Medical Examinations'!$A:$J,9,FALSE)</f>
        <v>Obesity</v>
      </c>
      <c r="J2096" s="26" t="str">
        <f>VLOOKUP($A2096,'Medical Examinations'!$A:$J,10,FALSE)</f>
        <v>Normal</v>
      </c>
      <c r="K2096">
        <f>VLOOKUP($A2096,'Hospitalisation Details'!$A:$K,6,FALSE)</f>
        <v>2322.62</v>
      </c>
      <c r="L2096" t="str">
        <f>VLOOKUP($A2096,'Hospitalisation Details'!$A:$K,7,FALSE)</f>
        <v>tier - 2</v>
      </c>
      <c r="M2096" t="str">
        <f>VLOOKUP($A2096,'Hospitalisation Details'!$A:$K,8,FALSE)</f>
        <v>tier - 1</v>
      </c>
      <c r="N2096" t="str">
        <f>VLOOKUP($A2096,'Hospitalisation Details'!$A:$K,9,FALSE)</f>
        <v>R1013</v>
      </c>
      <c r="O2096">
        <f>VLOOKUP($A2096,'Hospitalisation Details'!$A:$K,10,FALSE)</f>
        <v>35416</v>
      </c>
      <c r="P2096">
        <f>VLOOKUP($A2096,'Hospitalisation Details'!$A:$K,11,FALSE)</f>
        <v>26</v>
      </c>
      <c r="Q2096" t="str">
        <f>VLOOKUP($A2096,'Customer Names'!$A:$E,4,FALSE)</f>
        <v xml:space="preserve"> Massimiliano</v>
      </c>
    </row>
    <row r="2097" spans="1:17" x14ac:dyDescent="0.25">
      <c r="A2097" s="23" t="s">
        <v>269</v>
      </c>
      <c r="B2097" s="48">
        <f>VLOOKUP($A2097,'Medical Examinations'!$A:$J,2,FALSE)</f>
        <v>26.18</v>
      </c>
      <c r="C2097" s="48">
        <f>VLOOKUP($A2097,'Medical Examinations'!$A:$J,3,FALSE)</f>
        <v>6.12</v>
      </c>
      <c r="D2097" s="23" t="str">
        <f>VLOOKUP($A2097,'Medical Examinations'!$A:$J,4,FALSE)</f>
        <v>No</v>
      </c>
      <c r="E2097" s="23" t="str">
        <f>VLOOKUP($A2097,'Medical Examinations'!$A:$J,5,FALSE)</f>
        <v>yes</v>
      </c>
      <c r="F2097" s="23" t="str">
        <f>VLOOKUP($A2097,'Medical Examinations'!$A:$J,6,FALSE)</f>
        <v>No</v>
      </c>
      <c r="G2097" s="23">
        <f>VLOOKUP($A2097,'Medical Examinations'!$A:$J,7,FALSE)</f>
        <v>1</v>
      </c>
      <c r="H2097" s="23" t="str">
        <f>VLOOKUP($A2097,'Medical Examinations'!$A:$J,8,FALSE)</f>
        <v>No</v>
      </c>
      <c r="I2097" s="23" t="str">
        <f>VLOOKUP($A2097,'Medical Examinations'!$A:$J,9,FALSE)</f>
        <v>Overweight</v>
      </c>
      <c r="J2097" s="23" t="str">
        <f>VLOOKUP($A2097,'Medical Examinations'!$A:$J,10,FALSE)</f>
        <v>Prediabetes</v>
      </c>
      <c r="K2097">
        <f>VLOOKUP($A2097,'Hospitalisation Details'!$A:$K,6,FALSE)</f>
        <v>2304</v>
      </c>
      <c r="L2097" t="str">
        <f>VLOOKUP($A2097,'Hospitalisation Details'!$A:$K,7,FALSE)</f>
        <v>tier - 2</v>
      </c>
      <c r="M2097" t="str">
        <f>VLOOKUP($A2097,'Hospitalisation Details'!$A:$K,8,FALSE)</f>
        <v>tier - 3</v>
      </c>
      <c r="N2097" t="str">
        <f>VLOOKUP($A2097,'Hospitalisation Details'!$A:$K,9,FALSE)</f>
        <v>R1013</v>
      </c>
      <c r="O2097">
        <f>VLOOKUP($A2097,'Hospitalisation Details'!$A:$K,10,FALSE)</f>
        <v>38236</v>
      </c>
      <c r="P2097">
        <f>VLOOKUP($A2097,'Hospitalisation Details'!$A:$K,11,FALSE)</f>
        <v>18</v>
      </c>
      <c r="Q2097" t="str">
        <f>VLOOKUP($A2097,'Customer Names'!$A:$E,4,FALSE)</f>
        <v xml:space="preserve"> Josh</v>
      </c>
    </row>
    <row r="2098" spans="1:17" x14ac:dyDescent="0.25">
      <c r="A2098" s="26" t="s">
        <v>268</v>
      </c>
      <c r="B2098" s="47">
        <f>VLOOKUP($A2098,'Medical Examinations'!$A:$J,2,FALSE)</f>
        <v>20.8</v>
      </c>
      <c r="C2098" s="47">
        <f>VLOOKUP($A2098,'Medical Examinations'!$A:$J,3,FALSE)</f>
        <v>4.87</v>
      </c>
      <c r="D2098" s="26" t="str">
        <f>VLOOKUP($A2098,'Medical Examinations'!$A:$J,4,FALSE)</f>
        <v>yes</v>
      </c>
      <c r="E2098" s="26" t="str">
        <f>VLOOKUP($A2098,'Medical Examinations'!$A:$J,5,FALSE)</f>
        <v>No</v>
      </c>
      <c r="F2098" s="26" t="str">
        <f>VLOOKUP($A2098,'Medical Examinations'!$A:$J,6,FALSE)</f>
        <v>No</v>
      </c>
      <c r="G2098" s="26">
        <f>VLOOKUP($A2098,'Medical Examinations'!$A:$J,7,FALSE)</f>
        <v>0</v>
      </c>
      <c r="H2098" s="26" t="str">
        <f>VLOOKUP($A2098,'Medical Examinations'!$A:$J,8,FALSE)</f>
        <v>No</v>
      </c>
      <c r="I2098" s="26" t="str">
        <f>VLOOKUP($A2098,'Medical Examinations'!$A:$J,9,FALSE)</f>
        <v>Normal Weight</v>
      </c>
      <c r="J2098" s="26" t="str">
        <f>VLOOKUP($A2098,'Medical Examinations'!$A:$J,10,FALSE)</f>
        <v>Normal</v>
      </c>
      <c r="K2098">
        <f>VLOOKUP($A2098,'Hospitalisation Details'!$A:$K,6,FALSE)</f>
        <v>2302.3000000000002</v>
      </c>
      <c r="L2098" t="str">
        <f>VLOOKUP($A2098,'Hospitalisation Details'!$A:$K,7,FALSE)</f>
        <v>tier - 1</v>
      </c>
      <c r="M2098" t="str">
        <f>VLOOKUP($A2098,'Hospitalisation Details'!$A:$K,8,FALSE)</f>
        <v>tier - 2</v>
      </c>
      <c r="N2098" t="str">
        <f>VLOOKUP($A2098,'Hospitalisation Details'!$A:$K,9,FALSE)</f>
        <v>R1011</v>
      </c>
      <c r="O2098">
        <f>VLOOKUP($A2098,'Hospitalisation Details'!$A:$K,10,FALSE)</f>
        <v>35397</v>
      </c>
      <c r="P2098">
        <f>VLOOKUP($A2098,'Hospitalisation Details'!$A:$K,11,FALSE)</f>
        <v>26</v>
      </c>
      <c r="Q2098" t="str">
        <f>VLOOKUP($A2098,'Customer Names'!$A:$E,4,FALSE)</f>
        <v xml:space="preserve"> Kiyokatsu</v>
      </c>
    </row>
    <row r="2099" spans="1:17" x14ac:dyDescent="0.25">
      <c r="A2099" s="23" t="s">
        <v>267</v>
      </c>
      <c r="B2099" s="48">
        <f>VLOOKUP($A2099,'Medical Examinations'!$A:$J,2,FALSE)</f>
        <v>15.82</v>
      </c>
      <c r="C2099" s="48">
        <f>VLOOKUP($A2099,'Medical Examinations'!$A:$J,3,FALSE)</f>
        <v>4.5999999999999996</v>
      </c>
      <c r="D2099" s="23" t="str">
        <f>VLOOKUP($A2099,'Medical Examinations'!$A:$J,4,FALSE)</f>
        <v>No</v>
      </c>
      <c r="E2099" s="23" t="str">
        <f>VLOOKUP($A2099,'Medical Examinations'!$A:$J,5,FALSE)</f>
        <v>No</v>
      </c>
      <c r="F2099" s="23" t="str">
        <f>VLOOKUP($A2099,'Medical Examinations'!$A:$J,6,FALSE)</f>
        <v>No</v>
      </c>
      <c r="G2099" s="23">
        <f>VLOOKUP($A2099,'Medical Examinations'!$A:$J,7,FALSE)</f>
        <v>0</v>
      </c>
      <c r="H2099" s="23" t="str">
        <f>VLOOKUP($A2099,'Medical Examinations'!$A:$J,8,FALSE)</f>
        <v>No</v>
      </c>
      <c r="I2099" s="23" t="str">
        <f>VLOOKUP($A2099,'Medical Examinations'!$A:$J,9,FALSE)</f>
        <v>Underweight</v>
      </c>
      <c r="J2099" s="23" t="str">
        <f>VLOOKUP($A2099,'Medical Examinations'!$A:$J,10,FALSE)</f>
        <v>Normal</v>
      </c>
      <c r="K2099">
        <f>VLOOKUP($A2099,'Hospitalisation Details'!$A:$K,6,FALSE)</f>
        <v>2295.2399999999998</v>
      </c>
      <c r="L2099" t="str">
        <f>VLOOKUP($A2099,'Hospitalisation Details'!$A:$K,7,FALSE)</f>
        <v>tier - 2</v>
      </c>
      <c r="M2099" t="str">
        <f>VLOOKUP($A2099,'Hospitalisation Details'!$A:$K,8,FALSE)</f>
        <v>tier - 1</v>
      </c>
      <c r="N2099" t="str">
        <f>VLOOKUP($A2099,'Hospitalisation Details'!$A:$K,9,FALSE)</f>
        <v>R1013</v>
      </c>
      <c r="O2099">
        <f>VLOOKUP($A2099,'Hospitalisation Details'!$A:$K,10,FALSE)</f>
        <v>32786</v>
      </c>
      <c r="P2099">
        <f>VLOOKUP($A2099,'Hospitalisation Details'!$A:$K,11,FALSE)</f>
        <v>33</v>
      </c>
      <c r="Q2099" t="str">
        <f>VLOOKUP($A2099,'Customer Names'!$A:$E,4,FALSE)</f>
        <v xml:space="preserve"> Amanda L</v>
      </c>
    </row>
    <row r="2100" spans="1:17" x14ac:dyDescent="0.25">
      <c r="A2100" s="26" t="s">
        <v>266</v>
      </c>
      <c r="B2100" s="47">
        <f>VLOOKUP($A2100,'Medical Examinations'!$A:$J,2,FALSE)</f>
        <v>17.670000000000002</v>
      </c>
      <c r="C2100" s="47">
        <f>VLOOKUP($A2100,'Medical Examinations'!$A:$J,3,FALSE)</f>
        <v>4.78</v>
      </c>
      <c r="D2100" s="26" t="str">
        <f>VLOOKUP($A2100,'Medical Examinations'!$A:$J,4,FALSE)</f>
        <v>No</v>
      </c>
      <c r="E2100" s="26" t="str">
        <f>VLOOKUP($A2100,'Medical Examinations'!$A:$J,5,FALSE)</f>
        <v>No</v>
      </c>
      <c r="F2100" s="26" t="str">
        <f>VLOOKUP($A2100,'Medical Examinations'!$A:$J,6,FALSE)</f>
        <v>No</v>
      </c>
      <c r="G2100" s="26">
        <f>VLOOKUP($A2100,'Medical Examinations'!$A:$J,7,FALSE)</f>
        <v>0</v>
      </c>
      <c r="H2100" s="26" t="str">
        <f>VLOOKUP($A2100,'Medical Examinations'!$A:$J,8,FALSE)</f>
        <v>No</v>
      </c>
      <c r="I2100" s="26" t="str">
        <f>VLOOKUP($A2100,'Medical Examinations'!$A:$J,9,FALSE)</f>
        <v>Underweight</v>
      </c>
      <c r="J2100" s="26" t="str">
        <f>VLOOKUP($A2100,'Medical Examinations'!$A:$J,10,FALSE)</f>
        <v>Normal</v>
      </c>
      <c r="K2100">
        <f>VLOOKUP($A2100,'Hospitalisation Details'!$A:$K,6,FALSE)</f>
        <v>2277.7199999999998</v>
      </c>
      <c r="L2100" t="str">
        <f>VLOOKUP($A2100,'Hospitalisation Details'!$A:$K,7,FALSE)</f>
        <v>tier - 2</v>
      </c>
      <c r="M2100" t="str">
        <f>VLOOKUP($A2100,'Hospitalisation Details'!$A:$K,8,FALSE)</f>
        <v>tier - 1</v>
      </c>
      <c r="N2100" t="str">
        <f>VLOOKUP($A2100,'Hospitalisation Details'!$A:$K,9,FALSE)</f>
        <v>R1013</v>
      </c>
      <c r="O2100">
        <f>VLOOKUP($A2100,'Hospitalisation Details'!$A:$K,10,FALSE)</f>
        <v>33405</v>
      </c>
      <c r="P2100">
        <f>VLOOKUP($A2100,'Hospitalisation Details'!$A:$K,11,FALSE)</f>
        <v>31</v>
      </c>
      <c r="Q2100" t="str">
        <f>VLOOKUP($A2100,'Customer Names'!$A:$E,4,FALSE)</f>
        <v xml:space="preserve"> Matthew</v>
      </c>
    </row>
    <row r="2101" spans="1:17" x14ac:dyDescent="0.25">
      <c r="A2101" s="23" t="s">
        <v>265</v>
      </c>
      <c r="B2101" s="48">
        <f>VLOOKUP($A2101,'Medical Examinations'!$A:$J,2,FALSE)</f>
        <v>31.92</v>
      </c>
      <c r="C2101" s="48">
        <f>VLOOKUP($A2101,'Medical Examinations'!$A:$J,3,FALSE)</f>
        <v>11.05</v>
      </c>
      <c r="D2101" s="23" t="str">
        <f>VLOOKUP($A2101,'Medical Examinations'!$A:$J,4,FALSE)</f>
        <v>No</v>
      </c>
      <c r="E2101" s="23" t="str">
        <f>VLOOKUP($A2101,'Medical Examinations'!$A:$J,5,FALSE)</f>
        <v>No</v>
      </c>
      <c r="F2101" s="23" t="str">
        <f>VLOOKUP($A2101,'Medical Examinations'!$A:$J,6,FALSE)</f>
        <v>No</v>
      </c>
      <c r="G2101" s="23">
        <f>VLOOKUP($A2101,'Medical Examinations'!$A:$J,7,FALSE)</f>
        <v>0</v>
      </c>
      <c r="H2101" s="23" t="str">
        <f>VLOOKUP($A2101,'Medical Examinations'!$A:$J,8,FALSE)</f>
        <v>No</v>
      </c>
      <c r="I2101" s="23" t="str">
        <f>VLOOKUP($A2101,'Medical Examinations'!$A:$J,9,FALSE)</f>
        <v>Obesity</v>
      </c>
      <c r="J2101" s="23" t="str">
        <f>VLOOKUP($A2101,'Medical Examinations'!$A:$J,10,FALSE)</f>
        <v>Diabetes</v>
      </c>
      <c r="K2101">
        <f>VLOOKUP($A2101,'Hospitalisation Details'!$A:$K,6,FALSE)</f>
        <v>2261.5700000000002</v>
      </c>
      <c r="L2101" t="str">
        <f>VLOOKUP($A2101,'Hospitalisation Details'!$A:$K,7,FALSE)</f>
        <v>tier - 2</v>
      </c>
      <c r="M2101" t="str">
        <f>VLOOKUP($A2101,'Hospitalisation Details'!$A:$K,8,FALSE)</f>
        <v>tier - 1</v>
      </c>
      <c r="N2101" t="str">
        <f>VLOOKUP($A2101,'Hospitalisation Details'!$A:$K,9,FALSE)</f>
        <v>R1012</v>
      </c>
      <c r="O2101">
        <f>VLOOKUP($A2101,'Hospitalisation Details'!$A:$K,10,FALSE)</f>
        <v>37572</v>
      </c>
      <c r="P2101">
        <f>VLOOKUP($A2101,'Hospitalisation Details'!$A:$K,11,FALSE)</f>
        <v>20</v>
      </c>
      <c r="Q2101" t="str">
        <f>VLOOKUP($A2101,'Customer Names'!$A:$E,4,FALSE)</f>
        <v xml:space="preserve"> Julia M</v>
      </c>
    </row>
    <row r="2102" spans="1:17" x14ac:dyDescent="0.25">
      <c r="A2102" s="26" t="s">
        <v>264</v>
      </c>
      <c r="B2102" s="47">
        <f>VLOOKUP($A2102,'Medical Examinations'!$A:$J,2,FALSE)</f>
        <v>28.975000000000001</v>
      </c>
      <c r="C2102" s="47">
        <f>VLOOKUP($A2102,'Medical Examinations'!$A:$J,3,FALSE)</f>
        <v>7.62</v>
      </c>
      <c r="D2102" s="26" t="str">
        <f>VLOOKUP($A2102,'Medical Examinations'!$A:$J,4,FALSE)</f>
        <v>No</v>
      </c>
      <c r="E2102" s="26" t="str">
        <f>VLOOKUP($A2102,'Medical Examinations'!$A:$J,5,FALSE)</f>
        <v>No</v>
      </c>
      <c r="F2102" s="26" t="str">
        <f>VLOOKUP($A2102,'Medical Examinations'!$A:$J,6,FALSE)</f>
        <v>No</v>
      </c>
      <c r="G2102" s="26">
        <f>VLOOKUP($A2102,'Medical Examinations'!$A:$J,7,FALSE)</f>
        <v>0</v>
      </c>
      <c r="H2102" s="26" t="str">
        <f>VLOOKUP($A2102,'Medical Examinations'!$A:$J,8,FALSE)</f>
        <v>No</v>
      </c>
      <c r="I2102" s="26" t="str">
        <f>VLOOKUP($A2102,'Medical Examinations'!$A:$J,9,FALSE)</f>
        <v>Overweight</v>
      </c>
      <c r="J2102" s="26" t="str">
        <f>VLOOKUP($A2102,'Medical Examinations'!$A:$J,10,FALSE)</f>
        <v>Diabetes</v>
      </c>
      <c r="K2102">
        <f>VLOOKUP($A2102,'Hospitalisation Details'!$A:$K,6,FALSE)</f>
        <v>2257.48</v>
      </c>
      <c r="L2102" t="str">
        <f>VLOOKUP($A2102,'Hospitalisation Details'!$A:$K,7,FALSE)</f>
        <v>tier - 2</v>
      </c>
      <c r="M2102" t="str">
        <f>VLOOKUP($A2102,'Hospitalisation Details'!$A:$K,8,FALSE)</f>
        <v>tier - 1</v>
      </c>
      <c r="N2102" t="str">
        <f>VLOOKUP($A2102,'Hospitalisation Details'!$A:$K,9,FALSE)</f>
        <v>R1012</v>
      </c>
      <c r="O2102">
        <f>VLOOKUP($A2102,'Hospitalisation Details'!$A:$K,10,FALSE)</f>
        <v>37452</v>
      </c>
      <c r="P2102">
        <f>VLOOKUP($A2102,'Hospitalisation Details'!$A:$K,11,FALSE)</f>
        <v>20</v>
      </c>
      <c r="Q2102" t="str">
        <f>VLOOKUP($A2102,'Customer Names'!$A:$E,4,FALSE)</f>
        <v xml:space="preserve"> Rhea</v>
      </c>
    </row>
    <row r="2103" spans="1:17" x14ac:dyDescent="0.25">
      <c r="A2103" s="23" t="s">
        <v>263</v>
      </c>
      <c r="B2103" s="48">
        <f>VLOOKUP($A2103,'Medical Examinations'!$A:$J,2,FALSE)</f>
        <v>31.73</v>
      </c>
      <c r="C2103" s="48">
        <f>VLOOKUP($A2103,'Medical Examinations'!$A:$J,3,FALSE)</f>
        <v>4.78</v>
      </c>
      <c r="D2103" s="23" t="str">
        <f>VLOOKUP($A2103,'Medical Examinations'!$A:$J,4,FALSE)</f>
        <v>yes</v>
      </c>
      <c r="E2103" s="23" t="str">
        <f>VLOOKUP($A2103,'Medical Examinations'!$A:$J,5,FALSE)</f>
        <v>yes</v>
      </c>
      <c r="F2103" s="23" t="str">
        <f>VLOOKUP($A2103,'Medical Examinations'!$A:$J,6,FALSE)</f>
        <v>No</v>
      </c>
      <c r="G2103" s="23">
        <f>VLOOKUP($A2103,'Medical Examinations'!$A:$J,7,FALSE)</f>
        <v>2</v>
      </c>
      <c r="H2103" s="23" t="str">
        <f>VLOOKUP($A2103,'Medical Examinations'!$A:$J,8,FALSE)</f>
        <v>No</v>
      </c>
      <c r="I2103" s="23" t="str">
        <f>VLOOKUP($A2103,'Medical Examinations'!$A:$J,9,FALSE)</f>
        <v>Obesity</v>
      </c>
      <c r="J2103" s="23" t="str">
        <f>VLOOKUP($A2103,'Medical Examinations'!$A:$J,10,FALSE)</f>
        <v>Normal</v>
      </c>
      <c r="K2103">
        <f>VLOOKUP($A2103,'Hospitalisation Details'!$A:$K,6,FALSE)</f>
        <v>2254.8000000000002</v>
      </c>
      <c r="L2103" t="str">
        <f>VLOOKUP($A2103,'Hospitalisation Details'!$A:$K,7,FALSE)</f>
        <v>tier - 2</v>
      </c>
      <c r="M2103" t="str">
        <f>VLOOKUP($A2103,'Hospitalisation Details'!$A:$K,8,FALSE)</f>
        <v>tier - 3</v>
      </c>
      <c r="N2103" t="str">
        <f>VLOOKUP($A2103,'Hospitalisation Details'!$A:$K,9,FALSE)</f>
        <v>R1016</v>
      </c>
      <c r="O2103">
        <f>VLOOKUP($A2103,'Hospitalisation Details'!$A:$K,10,FALSE)</f>
        <v>36871</v>
      </c>
      <c r="P2103">
        <f>VLOOKUP($A2103,'Hospitalisation Details'!$A:$K,11,FALSE)</f>
        <v>22</v>
      </c>
      <c r="Q2103" t="str">
        <f>VLOOKUP($A2103,'Customer Names'!$A:$E,4,FALSE)</f>
        <v xml:space="preserve"> Justin</v>
      </c>
    </row>
    <row r="2104" spans="1:17" x14ac:dyDescent="0.25">
      <c r="A2104" s="26" t="s">
        <v>262</v>
      </c>
      <c r="B2104" s="47">
        <f>VLOOKUP($A2104,'Medical Examinations'!$A:$J,2,FALSE)</f>
        <v>28.88</v>
      </c>
      <c r="C2104" s="47">
        <f>VLOOKUP($A2104,'Medical Examinations'!$A:$J,3,FALSE)</f>
        <v>6.09</v>
      </c>
      <c r="D2104" s="26" t="str">
        <f>VLOOKUP($A2104,'Medical Examinations'!$A:$J,4,FALSE)</f>
        <v>yes</v>
      </c>
      <c r="E2104" s="26" t="str">
        <f>VLOOKUP($A2104,'Medical Examinations'!$A:$J,5,FALSE)</f>
        <v>yes</v>
      </c>
      <c r="F2104" s="26" t="str">
        <f>VLOOKUP($A2104,'Medical Examinations'!$A:$J,6,FALSE)</f>
        <v>No</v>
      </c>
      <c r="G2104" s="26">
        <f>VLOOKUP($A2104,'Medical Examinations'!$A:$J,7,FALSE)</f>
        <v>2</v>
      </c>
      <c r="H2104" s="26" t="str">
        <f>VLOOKUP($A2104,'Medical Examinations'!$A:$J,8,FALSE)</f>
        <v>No</v>
      </c>
      <c r="I2104" s="26" t="str">
        <f>VLOOKUP($A2104,'Medical Examinations'!$A:$J,9,FALSE)</f>
        <v>Overweight</v>
      </c>
      <c r="J2104" s="26" t="str">
        <f>VLOOKUP($A2104,'Medical Examinations'!$A:$J,10,FALSE)</f>
        <v>Prediabetes</v>
      </c>
      <c r="K2104">
        <f>VLOOKUP($A2104,'Hospitalisation Details'!$A:$K,6,FALSE)</f>
        <v>2250.84</v>
      </c>
      <c r="L2104" t="str">
        <f>VLOOKUP($A2104,'Hospitalisation Details'!$A:$K,7,FALSE)</f>
        <v>tier - 2</v>
      </c>
      <c r="M2104" t="str">
        <f>VLOOKUP($A2104,'Hospitalisation Details'!$A:$K,8,FALSE)</f>
        <v>tier - 2</v>
      </c>
      <c r="N2104" t="str">
        <f>VLOOKUP($A2104,'Hospitalisation Details'!$A:$K,9,FALSE)</f>
        <v>R1018</v>
      </c>
      <c r="O2104">
        <f>VLOOKUP($A2104,'Hospitalisation Details'!$A:$K,10,FALSE)</f>
        <v>36707</v>
      </c>
      <c r="P2104">
        <f>VLOOKUP($A2104,'Hospitalisation Details'!$A:$K,11,FALSE)</f>
        <v>22</v>
      </c>
      <c r="Q2104" t="str">
        <f>VLOOKUP($A2104,'Customer Names'!$A:$E,4,FALSE)</f>
        <v xml:space="preserve"> Shamus M.</v>
      </c>
    </row>
    <row r="2105" spans="1:17" x14ac:dyDescent="0.25">
      <c r="A2105" s="23" t="s">
        <v>261</v>
      </c>
      <c r="B2105" s="48">
        <f>VLOOKUP($A2105,'Medical Examinations'!$A:$J,2,FALSE)</f>
        <v>25.555</v>
      </c>
      <c r="C2105" s="48">
        <f>VLOOKUP($A2105,'Medical Examinations'!$A:$J,3,FALSE)</f>
        <v>5.1100000000000003</v>
      </c>
      <c r="D2105" s="23" t="str">
        <f>VLOOKUP($A2105,'Medical Examinations'!$A:$J,4,FALSE)</f>
        <v>No</v>
      </c>
      <c r="E2105" s="23" t="str">
        <f>VLOOKUP($A2105,'Medical Examinations'!$A:$J,5,FALSE)</f>
        <v>No</v>
      </c>
      <c r="F2105" s="23" t="str">
        <f>VLOOKUP($A2105,'Medical Examinations'!$A:$J,6,FALSE)</f>
        <v>Yes</v>
      </c>
      <c r="G2105" s="23">
        <f>VLOOKUP($A2105,'Medical Examinations'!$A:$J,7,FALSE)</f>
        <v>1</v>
      </c>
      <c r="H2105" s="23" t="str">
        <f>VLOOKUP($A2105,'Medical Examinations'!$A:$J,8,FALSE)</f>
        <v>No</v>
      </c>
      <c r="I2105" s="23" t="str">
        <f>VLOOKUP($A2105,'Medical Examinations'!$A:$J,9,FALSE)</f>
        <v>Overweight</v>
      </c>
      <c r="J2105" s="23" t="str">
        <f>VLOOKUP($A2105,'Medical Examinations'!$A:$J,10,FALSE)</f>
        <v>Normal</v>
      </c>
      <c r="K2105">
        <f>VLOOKUP($A2105,'Hospitalisation Details'!$A:$K,6,FALSE)</f>
        <v>2221.56</v>
      </c>
      <c r="L2105" t="str">
        <f>VLOOKUP($A2105,'Hospitalisation Details'!$A:$K,7,FALSE)</f>
        <v>tier - 2</v>
      </c>
      <c r="M2105" t="str">
        <f>VLOOKUP($A2105,'Hospitalisation Details'!$A:$K,8,FALSE)</f>
        <v>tier - 3</v>
      </c>
      <c r="N2105" t="str">
        <f>VLOOKUP($A2105,'Hospitalisation Details'!$A:$K,9,FALSE)</f>
        <v>R1012</v>
      </c>
      <c r="O2105">
        <f>VLOOKUP($A2105,'Hospitalisation Details'!$A:$K,10,FALSE)</f>
        <v>37965</v>
      </c>
      <c r="P2105">
        <f>VLOOKUP($A2105,'Hospitalisation Details'!$A:$K,11,FALSE)</f>
        <v>19</v>
      </c>
      <c r="Q2105" t="str">
        <f>VLOOKUP($A2105,'Customer Names'!$A:$E,4,FALSE)</f>
        <v xml:space="preserve"> Mike</v>
      </c>
    </row>
    <row r="2106" spans="1:17" x14ac:dyDescent="0.25">
      <c r="A2106" s="26" t="s">
        <v>260</v>
      </c>
      <c r="B2106" s="47">
        <f>VLOOKUP($A2106,'Medical Examinations'!$A:$J,2,FALSE)</f>
        <v>37.29</v>
      </c>
      <c r="C2106" s="47">
        <f>VLOOKUP($A2106,'Medical Examinations'!$A:$J,3,FALSE)</f>
        <v>4.46</v>
      </c>
      <c r="D2106" s="26" t="str">
        <f>VLOOKUP($A2106,'Medical Examinations'!$A:$J,4,FALSE)</f>
        <v>No</v>
      </c>
      <c r="E2106" s="26" t="str">
        <f>VLOOKUP($A2106,'Medical Examinations'!$A:$J,5,FALSE)</f>
        <v>yes</v>
      </c>
      <c r="F2106" s="26" t="str">
        <f>VLOOKUP($A2106,'Medical Examinations'!$A:$J,6,FALSE)</f>
        <v>No</v>
      </c>
      <c r="G2106" s="26">
        <f>VLOOKUP($A2106,'Medical Examinations'!$A:$J,7,FALSE)</f>
        <v>1</v>
      </c>
      <c r="H2106" s="26" t="str">
        <f>VLOOKUP($A2106,'Medical Examinations'!$A:$J,8,FALSE)</f>
        <v>No</v>
      </c>
      <c r="I2106" s="26" t="str">
        <f>VLOOKUP($A2106,'Medical Examinations'!$A:$J,9,FALSE)</f>
        <v>Obesity</v>
      </c>
      <c r="J2106" s="26" t="str">
        <f>VLOOKUP($A2106,'Medical Examinations'!$A:$J,10,FALSE)</f>
        <v>Normal</v>
      </c>
      <c r="K2106">
        <f>VLOOKUP($A2106,'Hospitalisation Details'!$A:$K,6,FALSE)</f>
        <v>2219.4499999999998</v>
      </c>
      <c r="L2106" t="str">
        <f>VLOOKUP($A2106,'Hospitalisation Details'!$A:$K,7,FALSE)</f>
        <v>tier - 2</v>
      </c>
      <c r="M2106" t="str">
        <f>VLOOKUP($A2106,'Hospitalisation Details'!$A:$K,8,FALSE)</f>
        <v>tier - 1</v>
      </c>
      <c r="N2106" t="str">
        <f>VLOOKUP($A2106,'Hospitalisation Details'!$A:$K,9,FALSE)</f>
        <v>R1013</v>
      </c>
      <c r="O2106">
        <f>VLOOKUP($A2106,'Hospitalisation Details'!$A:$K,10,FALSE)</f>
        <v>38333</v>
      </c>
      <c r="P2106">
        <f>VLOOKUP($A2106,'Hospitalisation Details'!$A:$K,11,FALSE)</f>
        <v>18</v>
      </c>
      <c r="Q2106" t="str">
        <f>VLOOKUP($A2106,'Customer Names'!$A:$E,4,FALSE)</f>
        <v xml:space="preserve"> Mary Beth</v>
      </c>
    </row>
    <row r="2107" spans="1:17" x14ac:dyDescent="0.25">
      <c r="A2107" s="23" t="s">
        <v>259</v>
      </c>
      <c r="B2107" s="48">
        <f>VLOOKUP($A2107,'Medical Examinations'!$A:$J,2,FALSE)</f>
        <v>40.28</v>
      </c>
      <c r="C2107" s="48">
        <f>VLOOKUP($A2107,'Medical Examinations'!$A:$J,3,FALSE)</f>
        <v>6.11</v>
      </c>
      <c r="D2107" s="23" t="str">
        <f>VLOOKUP($A2107,'Medical Examinations'!$A:$J,4,FALSE)</f>
        <v>No</v>
      </c>
      <c r="E2107" s="23" t="str">
        <f>VLOOKUP($A2107,'Medical Examinations'!$A:$J,5,FALSE)</f>
        <v>yes</v>
      </c>
      <c r="F2107" s="23" t="str">
        <f>VLOOKUP($A2107,'Medical Examinations'!$A:$J,6,FALSE)</f>
        <v>No</v>
      </c>
      <c r="G2107" s="23">
        <f>VLOOKUP($A2107,'Medical Examinations'!$A:$J,7,FALSE)</f>
        <v>1</v>
      </c>
      <c r="H2107" s="23" t="str">
        <f>VLOOKUP($A2107,'Medical Examinations'!$A:$J,8,FALSE)</f>
        <v>No</v>
      </c>
      <c r="I2107" s="23" t="str">
        <f>VLOOKUP($A2107,'Medical Examinations'!$A:$J,9,FALSE)</f>
        <v>Obesity</v>
      </c>
      <c r="J2107" s="23" t="str">
        <f>VLOOKUP($A2107,'Medical Examinations'!$A:$J,10,FALSE)</f>
        <v>Prediabetes</v>
      </c>
      <c r="K2107">
        <f>VLOOKUP($A2107,'Hospitalisation Details'!$A:$K,6,FALSE)</f>
        <v>2217.6</v>
      </c>
      <c r="L2107" t="str">
        <f>VLOOKUP($A2107,'Hospitalisation Details'!$A:$K,7,FALSE)</f>
        <v>tier - 2</v>
      </c>
      <c r="M2107" t="str">
        <f>VLOOKUP($A2107,'Hospitalisation Details'!$A:$K,8,FALSE)</f>
        <v>tier - 1</v>
      </c>
      <c r="N2107" t="str">
        <f>VLOOKUP($A2107,'Hospitalisation Details'!$A:$K,9,FALSE)</f>
        <v>R1024</v>
      </c>
      <c r="O2107">
        <f>VLOOKUP($A2107,'Hospitalisation Details'!$A:$K,10,FALSE)</f>
        <v>38255</v>
      </c>
      <c r="P2107">
        <f>VLOOKUP($A2107,'Hospitalisation Details'!$A:$K,11,FALSE)</f>
        <v>18</v>
      </c>
      <c r="Q2107" t="str">
        <f>VLOOKUP($A2107,'Customer Names'!$A:$E,4,FALSE)</f>
        <v xml:space="preserve"> Erin</v>
      </c>
    </row>
    <row r="2108" spans="1:17" x14ac:dyDescent="0.25">
      <c r="A2108" s="26" t="s">
        <v>258</v>
      </c>
      <c r="B2108" s="47">
        <f>VLOOKUP($A2108,'Medical Examinations'!$A:$J,2,FALSE)</f>
        <v>40.185000000000002</v>
      </c>
      <c r="C2108" s="47">
        <f>VLOOKUP($A2108,'Medical Examinations'!$A:$J,3,FALSE)</f>
        <v>4.66</v>
      </c>
      <c r="D2108" s="26" t="str">
        <f>VLOOKUP($A2108,'Medical Examinations'!$A:$J,4,FALSE)</f>
        <v>No</v>
      </c>
      <c r="E2108" s="26" t="str">
        <f>VLOOKUP($A2108,'Medical Examinations'!$A:$J,5,FALSE)</f>
        <v>yes</v>
      </c>
      <c r="F2108" s="26" t="str">
        <f>VLOOKUP($A2108,'Medical Examinations'!$A:$J,6,FALSE)</f>
        <v>No</v>
      </c>
      <c r="G2108" s="26">
        <f>VLOOKUP($A2108,'Medical Examinations'!$A:$J,7,FALSE)</f>
        <v>1</v>
      </c>
      <c r="H2108" s="26" t="str">
        <f>VLOOKUP($A2108,'Medical Examinations'!$A:$J,8,FALSE)</f>
        <v>No</v>
      </c>
      <c r="I2108" s="26" t="str">
        <f>VLOOKUP($A2108,'Medical Examinations'!$A:$J,9,FALSE)</f>
        <v>Obesity</v>
      </c>
      <c r="J2108" s="26" t="str">
        <f>VLOOKUP($A2108,'Medical Examinations'!$A:$J,10,FALSE)</f>
        <v>Normal</v>
      </c>
      <c r="K2108">
        <f>VLOOKUP($A2108,'Hospitalisation Details'!$A:$K,6,FALSE)</f>
        <v>2217.4699999999998</v>
      </c>
      <c r="L2108" t="str">
        <f>VLOOKUP($A2108,'Hospitalisation Details'!$A:$K,7,FALSE)</f>
        <v>tier - 2</v>
      </c>
      <c r="M2108" t="str">
        <f>VLOOKUP($A2108,'Hospitalisation Details'!$A:$K,8,FALSE)</f>
        <v>tier - 1</v>
      </c>
      <c r="N2108" t="str">
        <f>VLOOKUP($A2108,'Hospitalisation Details'!$A:$K,9,FALSE)</f>
        <v>R1024</v>
      </c>
      <c r="O2108">
        <f>VLOOKUP($A2108,'Hospitalisation Details'!$A:$K,10,FALSE)</f>
        <v>38151</v>
      </c>
      <c r="P2108">
        <f>VLOOKUP($A2108,'Hospitalisation Details'!$A:$K,11,FALSE)</f>
        <v>18</v>
      </c>
      <c r="Q2108" t="str">
        <f>VLOOKUP($A2108,'Customer Names'!$A:$E,4,FALSE)</f>
        <v xml:space="preserve"> Hallie</v>
      </c>
    </row>
    <row r="2109" spans="1:17" x14ac:dyDescent="0.25">
      <c r="A2109" s="23" t="s">
        <v>257</v>
      </c>
      <c r="B2109" s="48">
        <f>VLOOKUP($A2109,'Medical Examinations'!$A:$J,2,FALSE)</f>
        <v>23.57</v>
      </c>
      <c r="C2109" s="48">
        <f>VLOOKUP($A2109,'Medical Examinations'!$A:$J,3,FALSE)</f>
        <v>6.14</v>
      </c>
      <c r="D2109" s="23" t="str">
        <f>VLOOKUP($A2109,'Medical Examinations'!$A:$J,4,FALSE)</f>
        <v>No</v>
      </c>
      <c r="E2109" s="23" t="str">
        <f>VLOOKUP($A2109,'Medical Examinations'!$A:$J,5,FALSE)</f>
        <v>No</v>
      </c>
      <c r="F2109" s="23" t="str">
        <f>VLOOKUP($A2109,'Medical Examinations'!$A:$J,6,FALSE)</f>
        <v>No</v>
      </c>
      <c r="G2109" s="23">
        <f>VLOOKUP($A2109,'Medical Examinations'!$A:$J,7,FALSE)</f>
        <v>0</v>
      </c>
      <c r="H2109" s="23" t="str">
        <f>VLOOKUP($A2109,'Medical Examinations'!$A:$J,8,FALSE)</f>
        <v>No</v>
      </c>
      <c r="I2109" s="23" t="str">
        <f>VLOOKUP($A2109,'Medical Examinations'!$A:$J,9,FALSE)</f>
        <v>Normal Weight</v>
      </c>
      <c r="J2109" s="23" t="str">
        <f>VLOOKUP($A2109,'Medical Examinations'!$A:$J,10,FALSE)</f>
        <v>Prediabetes</v>
      </c>
      <c r="K2109">
        <f>VLOOKUP($A2109,'Hospitalisation Details'!$A:$K,6,FALSE)</f>
        <v>2213.21</v>
      </c>
      <c r="L2109" t="str">
        <f>VLOOKUP($A2109,'Hospitalisation Details'!$A:$K,7,FALSE)</f>
        <v>tier - 2</v>
      </c>
      <c r="M2109" t="str">
        <f>VLOOKUP($A2109,'Hospitalisation Details'!$A:$K,8,FALSE)</f>
        <v>tier - 2</v>
      </c>
      <c r="N2109" t="str">
        <f>VLOOKUP($A2109,'Hospitalisation Details'!$A:$K,9,FALSE)</f>
        <v>R1013</v>
      </c>
      <c r="O2109">
        <f>VLOOKUP($A2109,'Hospitalisation Details'!$A:$K,10,FALSE)</f>
        <v>34655</v>
      </c>
      <c r="P2109">
        <f>VLOOKUP($A2109,'Hospitalisation Details'!$A:$K,11,FALSE)</f>
        <v>28</v>
      </c>
      <c r="Q2109" t="str">
        <f>VLOOKUP($A2109,'Customer Names'!$A:$E,4,FALSE)</f>
        <v xml:space="preserve"> Paige P</v>
      </c>
    </row>
    <row r="2110" spans="1:17" x14ac:dyDescent="0.25">
      <c r="A2110" s="26" t="s">
        <v>256</v>
      </c>
      <c r="B2110" s="47">
        <f>VLOOKUP($A2110,'Medical Examinations'!$A:$J,2,FALSE)</f>
        <v>35.625</v>
      </c>
      <c r="C2110" s="47">
        <f>VLOOKUP($A2110,'Medical Examinations'!$A:$J,3,FALSE)</f>
        <v>6.21</v>
      </c>
      <c r="D2110" s="26" t="str">
        <f>VLOOKUP($A2110,'Medical Examinations'!$A:$J,4,FALSE)</f>
        <v>No</v>
      </c>
      <c r="E2110" s="26" t="str">
        <f>VLOOKUP($A2110,'Medical Examinations'!$A:$J,5,FALSE)</f>
        <v>yes</v>
      </c>
      <c r="F2110" s="26" t="str">
        <f>VLOOKUP($A2110,'Medical Examinations'!$A:$J,6,FALSE)</f>
        <v>No</v>
      </c>
      <c r="G2110" s="26">
        <f>VLOOKUP($A2110,'Medical Examinations'!$A:$J,7,FALSE)</f>
        <v>1</v>
      </c>
      <c r="H2110" s="26" t="str">
        <f>VLOOKUP($A2110,'Medical Examinations'!$A:$J,8,FALSE)</f>
        <v>No</v>
      </c>
      <c r="I2110" s="26" t="str">
        <f>VLOOKUP($A2110,'Medical Examinations'!$A:$J,9,FALSE)</f>
        <v>Obesity</v>
      </c>
      <c r="J2110" s="26" t="str">
        <f>VLOOKUP($A2110,'Medical Examinations'!$A:$J,10,FALSE)</f>
        <v>Prediabetes</v>
      </c>
      <c r="K2110">
        <f>VLOOKUP($A2110,'Hospitalisation Details'!$A:$K,6,FALSE)</f>
        <v>2211.13</v>
      </c>
      <c r="L2110" t="str">
        <f>VLOOKUP($A2110,'Hospitalisation Details'!$A:$K,7,FALSE)</f>
        <v>tier - 2</v>
      </c>
      <c r="M2110" t="str">
        <f>VLOOKUP($A2110,'Hospitalisation Details'!$A:$K,8,FALSE)</f>
        <v>tier - 2</v>
      </c>
      <c r="N2110" t="str">
        <f>VLOOKUP($A2110,'Hospitalisation Details'!$A:$K,9,FALSE)</f>
        <v>R1024</v>
      </c>
      <c r="O2110">
        <f>VLOOKUP($A2110,'Hospitalisation Details'!$A:$K,10,FALSE)</f>
        <v>38195</v>
      </c>
      <c r="P2110">
        <f>VLOOKUP($A2110,'Hospitalisation Details'!$A:$K,11,FALSE)</f>
        <v>18</v>
      </c>
      <c r="Q2110" t="str">
        <f>VLOOKUP($A2110,'Customer Names'!$A:$E,4,FALSE)</f>
        <v xml:space="preserve"> Ji</v>
      </c>
    </row>
    <row r="2111" spans="1:17" x14ac:dyDescent="0.25">
      <c r="A2111" s="23" t="s">
        <v>255</v>
      </c>
      <c r="B2111" s="48">
        <f>VLOOKUP($A2111,'Medical Examinations'!$A:$J,2,FALSE)</f>
        <v>33.155000000000001</v>
      </c>
      <c r="C2111" s="48">
        <f>VLOOKUP($A2111,'Medical Examinations'!$A:$J,3,FALSE)</f>
        <v>4.5999999999999996</v>
      </c>
      <c r="D2111" s="23" t="str">
        <f>VLOOKUP($A2111,'Medical Examinations'!$A:$J,4,FALSE)</f>
        <v>No</v>
      </c>
      <c r="E2111" s="23" t="str">
        <f>VLOOKUP($A2111,'Medical Examinations'!$A:$J,5,FALSE)</f>
        <v>yes</v>
      </c>
      <c r="F2111" s="23" t="str">
        <f>VLOOKUP($A2111,'Medical Examinations'!$A:$J,6,FALSE)</f>
        <v>No</v>
      </c>
      <c r="G2111" s="23">
        <f>VLOOKUP($A2111,'Medical Examinations'!$A:$J,7,FALSE)</f>
        <v>1</v>
      </c>
      <c r="H2111" s="23" t="str">
        <f>VLOOKUP($A2111,'Medical Examinations'!$A:$J,8,FALSE)</f>
        <v>No</v>
      </c>
      <c r="I2111" s="23" t="str">
        <f>VLOOKUP($A2111,'Medical Examinations'!$A:$J,9,FALSE)</f>
        <v>Obesity</v>
      </c>
      <c r="J2111" s="23" t="str">
        <f>VLOOKUP($A2111,'Medical Examinations'!$A:$J,10,FALSE)</f>
        <v>Normal</v>
      </c>
      <c r="K2111">
        <f>VLOOKUP($A2111,'Hospitalisation Details'!$A:$K,6,FALSE)</f>
        <v>2207.6999999999998</v>
      </c>
      <c r="L2111" t="str">
        <f>VLOOKUP($A2111,'Hospitalisation Details'!$A:$K,7,FALSE)</f>
        <v>tier - 2</v>
      </c>
      <c r="M2111" t="str">
        <f>VLOOKUP($A2111,'Hospitalisation Details'!$A:$K,8,FALSE)</f>
        <v>tier - 2</v>
      </c>
      <c r="N2111" t="str">
        <f>VLOOKUP($A2111,'Hospitalisation Details'!$A:$K,9,FALSE)</f>
        <v>R1024</v>
      </c>
      <c r="O2111">
        <f>VLOOKUP($A2111,'Hospitalisation Details'!$A:$K,10,FALSE)</f>
        <v>38205</v>
      </c>
      <c r="P2111">
        <f>VLOOKUP($A2111,'Hospitalisation Details'!$A:$K,11,FALSE)</f>
        <v>18</v>
      </c>
      <c r="Q2111" t="str">
        <f>VLOOKUP($A2111,'Customer Names'!$A:$E,4,FALSE)</f>
        <v xml:space="preserve"> Carissa A</v>
      </c>
    </row>
    <row r="2112" spans="1:17" x14ac:dyDescent="0.25">
      <c r="A2112" s="26" t="s">
        <v>254</v>
      </c>
      <c r="B2112" s="47">
        <f>VLOOKUP($A2112,'Medical Examinations'!$A:$J,2,FALSE)</f>
        <v>31.92</v>
      </c>
      <c r="C2112" s="47">
        <f>VLOOKUP($A2112,'Medical Examinations'!$A:$J,3,FALSE)</f>
        <v>5.04</v>
      </c>
      <c r="D2112" s="26" t="str">
        <f>VLOOKUP($A2112,'Medical Examinations'!$A:$J,4,FALSE)</f>
        <v>No</v>
      </c>
      <c r="E2112" s="26" t="str">
        <f>VLOOKUP($A2112,'Medical Examinations'!$A:$J,5,FALSE)</f>
        <v>yes</v>
      </c>
      <c r="F2112" s="26" t="str">
        <f>VLOOKUP($A2112,'Medical Examinations'!$A:$J,6,FALSE)</f>
        <v>No</v>
      </c>
      <c r="G2112" s="26">
        <f>VLOOKUP($A2112,'Medical Examinations'!$A:$J,7,FALSE)</f>
        <v>1</v>
      </c>
      <c r="H2112" s="26" t="str">
        <f>VLOOKUP($A2112,'Medical Examinations'!$A:$J,8,FALSE)</f>
        <v>No</v>
      </c>
      <c r="I2112" s="26" t="str">
        <f>VLOOKUP($A2112,'Medical Examinations'!$A:$J,9,FALSE)</f>
        <v>Obesity</v>
      </c>
      <c r="J2112" s="26" t="str">
        <f>VLOOKUP($A2112,'Medical Examinations'!$A:$J,10,FALSE)</f>
        <v>Normal</v>
      </c>
      <c r="K2112">
        <f>VLOOKUP($A2112,'Hospitalisation Details'!$A:$K,6,FALSE)</f>
        <v>2205.98</v>
      </c>
      <c r="L2112" t="str">
        <f>VLOOKUP($A2112,'Hospitalisation Details'!$A:$K,7,FALSE)</f>
        <v>tier - 2</v>
      </c>
      <c r="M2112" t="str">
        <f>VLOOKUP($A2112,'Hospitalisation Details'!$A:$K,8,FALSE)</f>
        <v>tier - 3</v>
      </c>
      <c r="N2112" t="str">
        <f>VLOOKUP($A2112,'Hospitalisation Details'!$A:$K,9,FALSE)</f>
        <v>R1024</v>
      </c>
      <c r="O2112">
        <f>VLOOKUP($A2112,'Hospitalisation Details'!$A:$K,10,FALSE)</f>
        <v>38304</v>
      </c>
      <c r="P2112">
        <f>VLOOKUP($A2112,'Hospitalisation Details'!$A:$K,11,FALSE)</f>
        <v>18</v>
      </c>
      <c r="Q2112" t="str">
        <f>VLOOKUP($A2112,'Customer Names'!$A:$E,4,FALSE)</f>
        <v xml:space="preserve"> Mona</v>
      </c>
    </row>
    <row r="2113" spans="1:17" x14ac:dyDescent="0.25">
      <c r="A2113" s="23" t="s">
        <v>253</v>
      </c>
      <c r="B2113" s="48">
        <f>VLOOKUP($A2113,'Medical Examinations'!$A:$J,2,FALSE)</f>
        <v>30.305</v>
      </c>
      <c r="C2113" s="48">
        <f>VLOOKUP($A2113,'Medical Examinations'!$A:$J,3,FALSE)</f>
        <v>5.08</v>
      </c>
      <c r="D2113" s="23" t="str">
        <f>VLOOKUP($A2113,'Medical Examinations'!$A:$J,4,FALSE)</f>
        <v>No</v>
      </c>
      <c r="E2113" s="23" t="str">
        <f>VLOOKUP($A2113,'Medical Examinations'!$A:$J,5,FALSE)</f>
        <v>yes</v>
      </c>
      <c r="F2113" s="23" t="str">
        <f>VLOOKUP($A2113,'Medical Examinations'!$A:$J,6,FALSE)</f>
        <v>No</v>
      </c>
      <c r="G2113" s="23">
        <f>VLOOKUP($A2113,'Medical Examinations'!$A:$J,7,FALSE)</f>
        <v>1</v>
      </c>
      <c r="H2113" s="23" t="str">
        <f>VLOOKUP($A2113,'Medical Examinations'!$A:$J,8,FALSE)</f>
        <v>No</v>
      </c>
      <c r="I2113" s="23" t="str">
        <f>VLOOKUP($A2113,'Medical Examinations'!$A:$J,9,FALSE)</f>
        <v>Obesity</v>
      </c>
      <c r="J2113" s="23" t="str">
        <f>VLOOKUP($A2113,'Medical Examinations'!$A:$J,10,FALSE)</f>
        <v>Normal</v>
      </c>
      <c r="K2113">
        <f>VLOOKUP($A2113,'Hospitalisation Details'!$A:$K,6,FALSE)</f>
        <v>2203.7399999999998</v>
      </c>
      <c r="L2113" t="str">
        <f>VLOOKUP($A2113,'Hospitalisation Details'!$A:$K,7,FALSE)</f>
        <v>tier - 2</v>
      </c>
      <c r="M2113" t="str">
        <f>VLOOKUP($A2113,'Hospitalisation Details'!$A:$K,8,FALSE)</f>
        <v>tier - 2</v>
      </c>
      <c r="N2113" t="str">
        <f>VLOOKUP($A2113,'Hospitalisation Details'!$A:$K,9,FALSE)</f>
        <v>R1024</v>
      </c>
      <c r="O2113">
        <f>VLOOKUP($A2113,'Hospitalisation Details'!$A:$K,10,FALSE)</f>
        <v>38288</v>
      </c>
      <c r="P2113">
        <f>VLOOKUP($A2113,'Hospitalisation Details'!$A:$K,11,FALSE)</f>
        <v>18</v>
      </c>
      <c r="Q2113" t="str">
        <f>VLOOKUP($A2113,'Customer Names'!$A:$E,4,FALSE)</f>
        <v xml:space="preserve"> Kristin R.</v>
      </c>
    </row>
    <row r="2114" spans="1:17" x14ac:dyDescent="0.25">
      <c r="A2114" s="26" t="s">
        <v>252</v>
      </c>
      <c r="B2114" s="47">
        <f>VLOOKUP($A2114,'Medical Examinations'!$A:$J,2,FALSE)</f>
        <v>30.114999999999998</v>
      </c>
      <c r="C2114" s="47">
        <f>VLOOKUP($A2114,'Medical Examinations'!$A:$J,3,FALSE)</f>
        <v>4.38</v>
      </c>
      <c r="D2114" s="26" t="str">
        <f>VLOOKUP($A2114,'Medical Examinations'!$A:$J,4,FALSE)</f>
        <v>No</v>
      </c>
      <c r="E2114" s="26" t="str">
        <f>VLOOKUP($A2114,'Medical Examinations'!$A:$J,5,FALSE)</f>
        <v>yes</v>
      </c>
      <c r="F2114" s="26" t="str">
        <f>VLOOKUP($A2114,'Medical Examinations'!$A:$J,6,FALSE)</f>
        <v>No</v>
      </c>
      <c r="G2114" s="26">
        <f>VLOOKUP($A2114,'Medical Examinations'!$A:$J,7,FALSE)</f>
        <v>1</v>
      </c>
      <c r="H2114" s="26" t="str">
        <f>VLOOKUP($A2114,'Medical Examinations'!$A:$J,8,FALSE)</f>
        <v>No</v>
      </c>
      <c r="I2114" s="26" t="str">
        <f>VLOOKUP($A2114,'Medical Examinations'!$A:$J,9,FALSE)</f>
        <v>Obesity</v>
      </c>
      <c r="J2114" s="26" t="str">
        <f>VLOOKUP($A2114,'Medical Examinations'!$A:$J,10,FALSE)</f>
        <v>Normal</v>
      </c>
      <c r="K2114">
        <f>VLOOKUP($A2114,'Hospitalisation Details'!$A:$K,6,FALSE)</f>
        <v>2203.4699999999998</v>
      </c>
      <c r="L2114" t="str">
        <f>VLOOKUP($A2114,'Hospitalisation Details'!$A:$K,7,FALSE)</f>
        <v>tier - 2</v>
      </c>
      <c r="M2114" t="str">
        <f>VLOOKUP($A2114,'Hospitalisation Details'!$A:$K,8,FALSE)</f>
        <v>tier - 2</v>
      </c>
      <c r="N2114" t="str">
        <f>VLOOKUP($A2114,'Hospitalisation Details'!$A:$K,9,FALSE)</f>
        <v>R1024</v>
      </c>
      <c r="O2114">
        <f>VLOOKUP($A2114,'Hospitalisation Details'!$A:$K,10,FALSE)</f>
        <v>38205</v>
      </c>
      <c r="P2114">
        <f>VLOOKUP($A2114,'Hospitalisation Details'!$A:$K,11,FALSE)</f>
        <v>18</v>
      </c>
      <c r="Q2114" t="str">
        <f>VLOOKUP($A2114,'Customer Names'!$A:$E,4,FALSE)</f>
        <v xml:space="preserve"> Beth</v>
      </c>
    </row>
    <row r="2115" spans="1:17" x14ac:dyDescent="0.25">
      <c r="A2115" s="23" t="s">
        <v>251</v>
      </c>
      <c r="B2115" s="48">
        <f>VLOOKUP($A2115,'Medical Examinations'!$A:$J,2,FALSE)</f>
        <v>24.09</v>
      </c>
      <c r="C2115" s="48">
        <f>VLOOKUP($A2115,'Medical Examinations'!$A:$J,3,FALSE)</f>
        <v>4.79</v>
      </c>
      <c r="D2115" s="23" t="str">
        <f>VLOOKUP($A2115,'Medical Examinations'!$A:$J,4,FALSE)</f>
        <v>No</v>
      </c>
      <c r="E2115" s="23" t="str">
        <f>VLOOKUP($A2115,'Medical Examinations'!$A:$J,5,FALSE)</f>
        <v>yes</v>
      </c>
      <c r="F2115" s="23" t="str">
        <f>VLOOKUP($A2115,'Medical Examinations'!$A:$J,6,FALSE)</f>
        <v>No</v>
      </c>
      <c r="G2115" s="23">
        <f>VLOOKUP($A2115,'Medical Examinations'!$A:$J,7,FALSE)</f>
        <v>1</v>
      </c>
      <c r="H2115" s="23" t="str">
        <f>VLOOKUP($A2115,'Medical Examinations'!$A:$J,8,FALSE)</f>
        <v>No</v>
      </c>
      <c r="I2115" s="23" t="str">
        <f>VLOOKUP($A2115,'Medical Examinations'!$A:$J,9,FALSE)</f>
        <v>Normal Weight</v>
      </c>
      <c r="J2115" s="23" t="str">
        <f>VLOOKUP($A2115,'Medical Examinations'!$A:$J,10,FALSE)</f>
        <v>Normal</v>
      </c>
      <c r="K2115">
        <f>VLOOKUP($A2115,'Hospitalisation Details'!$A:$K,6,FALSE)</f>
        <v>2201.1</v>
      </c>
      <c r="L2115" t="str">
        <f>VLOOKUP($A2115,'Hospitalisation Details'!$A:$K,7,FALSE)</f>
        <v>tier - 2</v>
      </c>
      <c r="M2115" t="str">
        <f>VLOOKUP($A2115,'Hospitalisation Details'!$A:$K,8,FALSE)</f>
        <v>tier - 3</v>
      </c>
      <c r="N2115" t="str">
        <f>VLOOKUP($A2115,'Hospitalisation Details'!$A:$K,9,FALSE)</f>
        <v>R1013</v>
      </c>
      <c r="O2115">
        <f>VLOOKUP($A2115,'Hospitalisation Details'!$A:$K,10,FALSE)</f>
        <v>38195</v>
      </c>
      <c r="P2115">
        <f>VLOOKUP($A2115,'Hospitalisation Details'!$A:$K,11,FALSE)</f>
        <v>18</v>
      </c>
      <c r="Q2115" t="str">
        <f>VLOOKUP($A2115,'Customer Names'!$A:$E,4,FALSE)</f>
        <v xml:space="preserve"> Allison</v>
      </c>
    </row>
    <row r="2116" spans="1:17" x14ac:dyDescent="0.25">
      <c r="A2116" s="26" t="s">
        <v>250</v>
      </c>
      <c r="B2116" s="47">
        <f>VLOOKUP($A2116,'Medical Examinations'!$A:$J,2,FALSE)</f>
        <v>28.215</v>
      </c>
      <c r="C2116" s="47">
        <f>VLOOKUP($A2116,'Medical Examinations'!$A:$J,3,FALSE)</f>
        <v>4.21</v>
      </c>
      <c r="D2116" s="26" t="str">
        <f>VLOOKUP($A2116,'Medical Examinations'!$A:$J,4,FALSE)</f>
        <v>No</v>
      </c>
      <c r="E2116" s="26" t="str">
        <f>VLOOKUP($A2116,'Medical Examinations'!$A:$J,5,FALSE)</f>
        <v>yes</v>
      </c>
      <c r="F2116" s="26" t="str">
        <f>VLOOKUP($A2116,'Medical Examinations'!$A:$J,6,FALSE)</f>
        <v>No</v>
      </c>
      <c r="G2116" s="26">
        <f>VLOOKUP($A2116,'Medical Examinations'!$A:$J,7,FALSE)</f>
        <v>1</v>
      </c>
      <c r="H2116" s="26" t="str">
        <f>VLOOKUP($A2116,'Medical Examinations'!$A:$J,8,FALSE)</f>
        <v>No</v>
      </c>
      <c r="I2116" s="26" t="str">
        <f>VLOOKUP($A2116,'Medical Examinations'!$A:$J,9,FALSE)</f>
        <v>Overweight</v>
      </c>
      <c r="J2116" s="26" t="str">
        <f>VLOOKUP($A2116,'Medical Examinations'!$A:$J,10,FALSE)</f>
        <v>Normal</v>
      </c>
      <c r="K2116">
        <f>VLOOKUP($A2116,'Hospitalisation Details'!$A:$K,6,FALSE)</f>
        <v>2200.83</v>
      </c>
      <c r="L2116" t="str">
        <f>VLOOKUP($A2116,'Hospitalisation Details'!$A:$K,7,FALSE)</f>
        <v>tier - 2</v>
      </c>
      <c r="M2116" t="str">
        <f>VLOOKUP($A2116,'Hospitalisation Details'!$A:$K,8,FALSE)</f>
        <v>tier - 2</v>
      </c>
      <c r="N2116" t="str">
        <f>VLOOKUP($A2116,'Hospitalisation Details'!$A:$K,9,FALSE)</f>
        <v>R1024</v>
      </c>
      <c r="O2116">
        <f>VLOOKUP($A2116,'Hospitalisation Details'!$A:$K,10,FALSE)</f>
        <v>38242</v>
      </c>
      <c r="P2116">
        <f>VLOOKUP($A2116,'Hospitalisation Details'!$A:$K,11,FALSE)</f>
        <v>18</v>
      </c>
      <c r="Q2116" t="str">
        <f>VLOOKUP($A2116,'Customer Names'!$A:$E,4,FALSE)</f>
        <v xml:space="preserve"> Ashley E</v>
      </c>
    </row>
    <row r="2117" spans="1:17" x14ac:dyDescent="0.25">
      <c r="A2117" s="23" t="s">
        <v>248</v>
      </c>
      <c r="B2117" s="48">
        <f>VLOOKUP($A2117,'Medical Examinations'!$A:$J,2,FALSE)</f>
        <v>26.315000000000001</v>
      </c>
      <c r="C2117" s="48">
        <f>VLOOKUP($A2117,'Medical Examinations'!$A:$J,3,FALSE)</f>
        <v>5.47</v>
      </c>
      <c r="D2117" s="23" t="str">
        <f>VLOOKUP($A2117,'Medical Examinations'!$A:$J,4,FALSE)</f>
        <v>No</v>
      </c>
      <c r="E2117" s="23" t="str">
        <f>VLOOKUP($A2117,'Medical Examinations'!$A:$J,5,FALSE)</f>
        <v>yes</v>
      </c>
      <c r="F2117" s="23" t="str">
        <f>VLOOKUP($A2117,'Medical Examinations'!$A:$J,6,FALSE)</f>
        <v>No</v>
      </c>
      <c r="G2117" s="23">
        <f>VLOOKUP($A2117,'Medical Examinations'!$A:$J,7,FALSE)</f>
        <v>1</v>
      </c>
      <c r="H2117" s="23" t="str">
        <f>VLOOKUP($A2117,'Medical Examinations'!$A:$J,8,FALSE)</f>
        <v>No</v>
      </c>
      <c r="I2117" s="23" t="str">
        <f>VLOOKUP($A2117,'Medical Examinations'!$A:$J,9,FALSE)</f>
        <v>Overweight</v>
      </c>
      <c r="J2117" s="23" t="str">
        <f>VLOOKUP($A2117,'Medical Examinations'!$A:$J,10,FALSE)</f>
        <v>Normal</v>
      </c>
      <c r="K2117">
        <f>VLOOKUP($A2117,'Hospitalisation Details'!$A:$K,6,FALSE)</f>
        <v>2198.19</v>
      </c>
      <c r="L2117" t="str">
        <f>VLOOKUP($A2117,'Hospitalisation Details'!$A:$K,7,FALSE)</f>
        <v>tier - 2</v>
      </c>
      <c r="M2117" t="str">
        <f>VLOOKUP($A2117,'Hospitalisation Details'!$A:$K,8,FALSE)</f>
        <v>tier - 1</v>
      </c>
      <c r="N2117" t="str">
        <f>VLOOKUP($A2117,'Hospitalisation Details'!$A:$K,9,FALSE)</f>
        <v>R1023</v>
      </c>
      <c r="O2117">
        <f>VLOOKUP($A2117,'Hospitalisation Details'!$A:$K,10,FALSE)</f>
        <v>38233</v>
      </c>
      <c r="P2117">
        <f>VLOOKUP($A2117,'Hospitalisation Details'!$A:$K,11,FALSE)</f>
        <v>18</v>
      </c>
      <c r="Q2117" t="str">
        <f>VLOOKUP($A2117,'Customer Names'!$A:$E,4,FALSE)</f>
        <v xml:space="preserve"> Hilary K.</v>
      </c>
    </row>
    <row r="2118" spans="1:17" x14ac:dyDescent="0.25">
      <c r="A2118" s="26" t="s">
        <v>246</v>
      </c>
      <c r="B2118" s="47">
        <f>VLOOKUP($A2118,'Medical Examinations'!$A:$J,2,FALSE)</f>
        <v>25.08</v>
      </c>
      <c r="C2118" s="47">
        <f>VLOOKUP($A2118,'Medical Examinations'!$A:$J,3,FALSE)</f>
        <v>5.09</v>
      </c>
      <c r="D2118" s="26" t="str">
        <f>VLOOKUP($A2118,'Medical Examinations'!$A:$J,4,FALSE)</f>
        <v>No</v>
      </c>
      <c r="E2118" s="26" t="str">
        <f>VLOOKUP($A2118,'Medical Examinations'!$A:$J,5,FALSE)</f>
        <v>yes</v>
      </c>
      <c r="F2118" s="26" t="str">
        <f>VLOOKUP($A2118,'Medical Examinations'!$A:$J,6,FALSE)</f>
        <v>No</v>
      </c>
      <c r="G2118" s="26">
        <f>VLOOKUP($A2118,'Medical Examinations'!$A:$J,7,FALSE)</f>
        <v>1</v>
      </c>
      <c r="H2118" s="26" t="str">
        <f>VLOOKUP($A2118,'Medical Examinations'!$A:$J,8,FALSE)</f>
        <v>No</v>
      </c>
      <c r="I2118" s="26" t="str">
        <f>VLOOKUP($A2118,'Medical Examinations'!$A:$J,9,FALSE)</f>
        <v>Overweight</v>
      </c>
      <c r="J2118" s="26" t="str">
        <f>VLOOKUP($A2118,'Medical Examinations'!$A:$J,10,FALSE)</f>
        <v>Normal</v>
      </c>
      <c r="K2118">
        <f>VLOOKUP($A2118,'Hospitalisation Details'!$A:$K,6,FALSE)</f>
        <v>2196.4699999999998</v>
      </c>
      <c r="L2118" t="str">
        <f>VLOOKUP($A2118,'Hospitalisation Details'!$A:$K,7,FALSE)</f>
        <v>tier - 2</v>
      </c>
      <c r="M2118" t="str">
        <f>VLOOKUP($A2118,'Hospitalisation Details'!$A:$K,8,FALSE)</f>
        <v>tier - 3</v>
      </c>
      <c r="N2118" t="str">
        <f>VLOOKUP($A2118,'Hospitalisation Details'!$A:$K,9,FALSE)</f>
        <v>R1024</v>
      </c>
      <c r="O2118">
        <f>VLOOKUP($A2118,'Hospitalisation Details'!$A:$K,10,FALSE)</f>
        <v>38328</v>
      </c>
      <c r="P2118">
        <f>VLOOKUP($A2118,'Hospitalisation Details'!$A:$K,11,FALSE)</f>
        <v>18</v>
      </c>
      <c r="Q2118" t="str">
        <f>VLOOKUP($A2118,'Customer Names'!$A:$E,4,FALSE)</f>
        <v xml:space="preserve"> Dominique</v>
      </c>
    </row>
    <row r="2119" spans="1:17" x14ac:dyDescent="0.25">
      <c r="A2119" s="23" t="s">
        <v>245</v>
      </c>
      <c r="B2119" s="48">
        <f>VLOOKUP($A2119,'Medical Examinations'!$A:$J,2,FALSE)</f>
        <v>15.41</v>
      </c>
      <c r="C2119" s="48">
        <f>VLOOKUP($A2119,'Medical Examinations'!$A:$J,3,FALSE)</f>
        <v>5.08</v>
      </c>
      <c r="D2119" s="23" t="str">
        <f>VLOOKUP($A2119,'Medical Examinations'!$A:$J,4,FALSE)</f>
        <v>No</v>
      </c>
      <c r="E2119" s="23" t="str">
        <f>VLOOKUP($A2119,'Medical Examinations'!$A:$J,5,FALSE)</f>
        <v>No</v>
      </c>
      <c r="F2119" s="23" t="str">
        <f>VLOOKUP($A2119,'Medical Examinations'!$A:$J,6,FALSE)</f>
        <v>No</v>
      </c>
      <c r="G2119" s="23">
        <f>VLOOKUP($A2119,'Medical Examinations'!$A:$J,7,FALSE)</f>
        <v>0</v>
      </c>
      <c r="H2119" s="23" t="str">
        <f>VLOOKUP($A2119,'Medical Examinations'!$A:$J,8,FALSE)</f>
        <v>No</v>
      </c>
      <c r="I2119" s="23" t="str">
        <f>VLOOKUP($A2119,'Medical Examinations'!$A:$J,9,FALSE)</f>
        <v>Underweight</v>
      </c>
      <c r="J2119" s="23" t="str">
        <f>VLOOKUP($A2119,'Medical Examinations'!$A:$J,10,FALSE)</f>
        <v>Normal</v>
      </c>
      <c r="K2119">
        <f>VLOOKUP($A2119,'Hospitalisation Details'!$A:$K,6,FALSE)</f>
        <v>2193.1999999999998</v>
      </c>
      <c r="L2119" t="str">
        <f>VLOOKUP($A2119,'Hospitalisation Details'!$A:$K,7,FALSE)</f>
        <v>tier - 2</v>
      </c>
      <c r="M2119" t="str">
        <f>VLOOKUP($A2119,'Hospitalisation Details'!$A:$K,8,FALSE)</f>
        <v>tier - 2</v>
      </c>
      <c r="N2119" t="str">
        <f>VLOOKUP($A2119,'Hospitalisation Details'!$A:$K,9,FALSE)</f>
        <v>R1012</v>
      </c>
      <c r="O2119">
        <f>VLOOKUP($A2119,'Hospitalisation Details'!$A:$K,10,FALSE)</f>
        <v>33588</v>
      </c>
      <c r="P2119">
        <f>VLOOKUP($A2119,'Hospitalisation Details'!$A:$K,11,FALSE)</f>
        <v>31</v>
      </c>
      <c r="Q2119" t="str">
        <f>VLOOKUP($A2119,'Customer Names'!$A:$E,4,FALSE)</f>
        <v xml:space="preserve"> Carlos I</v>
      </c>
    </row>
    <row r="2120" spans="1:17" x14ac:dyDescent="0.25">
      <c r="A2120" s="26" t="s">
        <v>244</v>
      </c>
      <c r="B2120" s="47">
        <f>VLOOKUP($A2120,'Medical Examinations'!$A:$J,2,FALSE)</f>
        <v>23.83</v>
      </c>
      <c r="C2120" s="47">
        <f>VLOOKUP($A2120,'Medical Examinations'!$A:$J,3,FALSE)</f>
        <v>5.68</v>
      </c>
      <c r="D2120" s="26" t="str">
        <f>VLOOKUP($A2120,'Medical Examinations'!$A:$J,4,FALSE)</f>
        <v>No</v>
      </c>
      <c r="E2120" s="26" t="str">
        <f>VLOOKUP($A2120,'Medical Examinations'!$A:$J,5,FALSE)</f>
        <v>No</v>
      </c>
      <c r="F2120" s="26" t="str">
        <f>VLOOKUP($A2120,'Medical Examinations'!$A:$J,6,FALSE)</f>
        <v>No</v>
      </c>
      <c r="G2120" s="26">
        <f>VLOOKUP($A2120,'Medical Examinations'!$A:$J,7,FALSE)</f>
        <v>0</v>
      </c>
      <c r="H2120" s="26" t="str">
        <f>VLOOKUP($A2120,'Medical Examinations'!$A:$J,8,FALSE)</f>
        <v>No</v>
      </c>
      <c r="I2120" s="26" t="str">
        <f>VLOOKUP($A2120,'Medical Examinations'!$A:$J,9,FALSE)</f>
        <v>Normal Weight</v>
      </c>
      <c r="J2120" s="26" t="str">
        <f>VLOOKUP($A2120,'Medical Examinations'!$A:$J,10,FALSE)</f>
        <v>Normal</v>
      </c>
      <c r="K2120">
        <f>VLOOKUP($A2120,'Hospitalisation Details'!$A:$K,6,FALSE)</f>
        <v>2170.08</v>
      </c>
      <c r="L2120" t="str">
        <f>VLOOKUP($A2120,'Hospitalisation Details'!$A:$K,7,FALSE)</f>
        <v>tier - 2</v>
      </c>
      <c r="M2120" t="str">
        <f>VLOOKUP($A2120,'Hospitalisation Details'!$A:$K,8,FALSE)</f>
        <v>tier - 2</v>
      </c>
      <c r="N2120" t="str">
        <f>VLOOKUP($A2120,'Hospitalisation Details'!$A:$K,9,FALSE)</f>
        <v>R1013</v>
      </c>
      <c r="O2120">
        <f>VLOOKUP($A2120,'Hospitalisation Details'!$A:$K,10,FALSE)</f>
        <v>34604</v>
      </c>
      <c r="P2120">
        <f>VLOOKUP($A2120,'Hospitalisation Details'!$A:$K,11,FALSE)</f>
        <v>28</v>
      </c>
      <c r="Q2120" t="str">
        <f>VLOOKUP($A2120,'Customer Names'!$A:$E,4,FALSE)</f>
        <v xml:space="preserve"> Matthew</v>
      </c>
    </row>
    <row r="2121" spans="1:17" x14ac:dyDescent="0.25">
      <c r="A2121" s="23" t="s">
        <v>243</v>
      </c>
      <c r="B2121" s="48">
        <f>VLOOKUP($A2121,'Medical Examinations'!$A:$J,2,FALSE)</f>
        <v>36</v>
      </c>
      <c r="C2121" s="48">
        <f>VLOOKUP($A2121,'Medical Examinations'!$A:$J,3,FALSE)</f>
        <v>4.66</v>
      </c>
      <c r="D2121" s="23" t="str">
        <f>VLOOKUP($A2121,'Medical Examinations'!$A:$J,4,FALSE)</f>
        <v>No</v>
      </c>
      <c r="E2121" s="23" t="str">
        <f>VLOOKUP($A2121,'Medical Examinations'!$A:$J,5,FALSE)</f>
        <v>yes</v>
      </c>
      <c r="F2121" s="23" t="str">
        <f>VLOOKUP($A2121,'Medical Examinations'!$A:$J,6,FALSE)</f>
        <v>No</v>
      </c>
      <c r="G2121" s="23">
        <f>VLOOKUP($A2121,'Medical Examinations'!$A:$J,7,FALSE)</f>
        <v>1</v>
      </c>
      <c r="H2121" s="23" t="str">
        <f>VLOOKUP($A2121,'Medical Examinations'!$A:$J,8,FALSE)</f>
        <v>No</v>
      </c>
      <c r="I2121" s="23" t="str">
        <f>VLOOKUP($A2121,'Medical Examinations'!$A:$J,9,FALSE)</f>
        <v>Obesity</v>
      </c>
      <c r="J2121" s="23" t="str">
        <f>VLOOKUP($A2121,'Medical Examinations'!$A:$J,10,FALSE)</f>
        <v>Normal</v>
      </c>
      <c r="K2121">
        <f>VLOOKUP($A2121,'Hospitalisation Details'!$A:$K,6,FALSE)</f>
        <v>2166.73</v>
      </c>
      <c r="L2121" t="str">
        <f>VLOOKUP($A2121,'Hospitalisation Details'!$A:$K,7,FALSE)</f>
        <v>tier - 2</v>
      </c>
      <c r="M2121" t="str">
        <f>VLOOKUP($A2121,'Hospitalisation Details'!$A:$K,8,FALSE)</f>
        <v>tier - 2</v>
      </c>
      <c r="N2121" t="str">
        <f>VLOOKUP($A2121,'Hospitalisation Details'!$A:$K,9,FALSE)</f>
        <v>R1011</v>
      </c>
      <c r="O2121">
        <f>VLOOKUP($A2121,'Hospitalisation Details'!$A:$K,10,FALSE)</f>
        <v>36761</v>
      </c>
      <c r="P2121">
        <f>VLOOKUP($A2121,'Hospitalisation Details'!$A:$K,11,FALSE)</f>
        <v>22</v>
      </c>
      <c r="Q2121" t="str">
        <f>VLOOKUP($A2121,'Customer Names'!$A:$E,4,FALSE)</f>
        <v xml:space="preserve"> Kara</v>
      </c>
    </row>
    <row r="2122" spans="1:17" x14ac:dyDescent="0.25">
      <c r="A2122" s="26" t="s">
        <v>242</v>
      </c>
      <c r="B2122" s="47">
        <f>VLOOKUP($A2122,'Medical Examinations'!$A:$J,2,FALSE)</f>
        <v>28.82</v>
      </c>
      <c r="C2122" s="47">
        <f>VLOOKUP($A2122,'Medical Examinations'!$A:$J,3,FALSE)</f>
        <v>5.59</v>
      </c>
      <c r="D2122" s="26" t="str">
        <f>VLOOKUP($A2122,'Medical Examinations'!$A:$J,4,FALSE)</f>
        <v>No</v>
      </c>
      <c r="E2122" s="26" t="str">
        <f>VLOOKUP($A2122,'Medical Examinations'!$A:$J,5,FALSE)</f>
        <v>yes</v>
      </c>
      <c r="F2122" s="26" t="str">
        <f>VLOOKUP($A2122,'Medical Examinations'!$A:$J,6,FALSE)</f>
        <v>No</v>
      </c>
      <c r="G2122" s="26">
        <f>VLOOKUP($A2122,'Medical Examinations'!$A:$J,7,FALSE)</f>
        <v>1</v>
      </c>
      <c r="H2122" s="26" t="str">
        <f>VLOOKUP($A2122,'Medical Examinations'!$A:$J,8,FALSE)</f>
        <v>No</v>
      </c>
      <c r="I2122" s="26" t="str">
        <f>VLOOKUP($A2122,'Medical Examinations'!$A:$J,9,FALSE)</f>
        <v>Overweight</v>
      </c>
      <c r="J2122" s="26" t="str">
        <f>VLOOKUP($A2122,'Medical Examinations'!$A:$J,10,FALSE)</f>
        <v>Normal</v>
      </c>
      <c r="K2122">
        <f>VLOOKUP($A2122,'Hospitalisation Details'!$A:$K,6,FALSE)</f>
        <v>2156.75</v>
      </c>
      <c r="L2122" t="str">
        <f>VLOOKUP($A2122,'Hospitalisation Details'!$A:$K,7,FALSE)</f>
        <v>tier - 2</v>
      </c>
      <c r="M2122" t="str">
        <f>VLOOKUP($A2122,'Hospitalisation Details'!$A:$K,8,FALSE)</f>
        <v>tier - 2</v>
      </c>
      <c r="N2122" t="str">
        <f>VLOOKUP($A2122,'Hospitalisation Details'!$A:$K,9,FALSE)</f>
        <v>R1013</v>
      </c>
      <c r="O2122">
        <f>VLOOKUP($A2122,'Hospitalisation Details'!$A:$K,10,FALSE)</f>
        <v>36870</v>
      </c>
      <c r="P2122">
        <f>VLOOKUP($A2122,'Hospitalisation Details'!$A:$K,11,FALSE)</f>
        <v>22</v>
      </c>
      <c r="Q2122" t="str">
        <f>VLOOKUP($A2122,'Customer Names'!$A:$E,4,FALSE)</f>
        <v xml:space="preserve"> Sarah S</v>
      </c>
    </row>
    <row r="2123" spans="1:17" x14ac:dyDescent="0.25">
      <c r="A2123" s="23" t="s">
        <v>241</v>
      </c>
      <c r="B2123" s="48">
        <f>VLOOKUP($A2123,'Medical Examinations'!$A:$J,2,FALSE)</f>
        <v>28.05</v>
      </c>
      <c r="C2123" s="48">
        <f>VLOOKUP($A2123,'Medical Examinations'!$A:$J,3,FALSE)</f>
        <v>6.2</v>
      </c>
      <c r="D2123" s="23" t="str">
        <f>VLOOKUP($A2123,'Medical Examinations'!$A:$J,4,FALSE)</f>
        <v>No</v>
      </c>
      <c r="E2123" s="23" t="str">
        <f>VLOOKUP($A2123,'Medical Examinations'!$A:$J,5,FALSE)</f>
        <v>yes</v>
      </c>
      <c r="F2123" s="23" t="str">
        <f>VLOOKUP($A2123,'Medical Examinations'!$A:$J,6,FALSE)</f>
        <v>No</v>
      </c>
      <c r="G2123" s="23">
        <f>VLOOKUP($A2123,'Medical Examinations'!$A:$J,7,FALSE)</f>
        <v>1</v>
      </c>
      <c r="H2123" s="23" t="str">
        <f>VLOOKUP($A2123,'Medical Examinations'!$A:$J,8,FALSE)</f>
        <v>No</v>
      </c>
      <c r="I2123" s="23" t="str">
        <f>VLOOKUP($A2123,'Medical Examinations'!$A:$J,9,FALSE)</f>
        <v>Overweight</v>
      </c>
      <c r="J2123" s="23" t="str">
        <f>VLOOKUP($A2123,'Medical Examinations'!$A:$J,10,FALSE)</f>
        <v>Prediabetes</v>
      </c>
      <c r="K2123">
        <f>VLOOKUP($A2123,'Hospitalisation Details'!$A:$K,6,FALSE)</f>
        <v>2155.6799999999998</v>
      </c>
      <c r="L2123" t="str">
        <f>VLOOKUP($A2123,'Hospitalisation Details'!$A:$K,7,FALSE)</f>
        <v>tier - 2</v>
      </c>
      <c r="M2123" t="str">
        <f>VLOOKUP($A2123,'Hospitalisation Details'!$A:$K,8,FALSE)</f>
        <v>tier - 3</v>
      </c>
      <c r="N2123" t="str">
        <f>VLOOKUP($A2123,'Hospitalisation Details'!$A:$K,9,FALSE)</f>
        <v>R1013</v>
      </c>
      <c r="O2123">
        <f>VLOOKUP($A2123,'Hospitalisation Details'!$A:$K,10,FALSE)</f>
        <v>36859</v>
      </c>
      <c r="P2123">
        <f>VLOOKUP($A2123,'Hospitalisation Details'!$A:$K,11,FALSE)</f>
        <v>22</v>
      </c>
      <c r="Q2123" t="str">
        <f>VLOOKUP($A2123,'Customer Names'!$A:$E,4,FALSE)</f>
        <v xml:space="preserve"> Shauna R.</v>
      </c>
    </row>
    <row r="2124" spans="1:17" x14ac:dyDescent="0.25">
      <c r="A2124" s="26" t="s">
        <v>240</v>
      </c>
      <c r="B2124" s="47">
        <f>VLOOKUP($A2124,'Medical Examinations'!$A:$J,2,FALSE)</f>
        <v>27.1</v>
      </c>
      <c r="C2124" s="47">
        <f>VLOOKUP($A2124,'Medical Examinations'!$A:$J,3,FALSE)</f>
        <v>4.45</v>
      </c>
      <c r="D2124" s="26" t="str">
        <f>VLOOKUP($A2124,'Medical Examinations'!$A:$J,4,FALSE)</f>
        <v>No</v>
      </c>
      <c r="E2124" s="26" t="str">
        <f>VLOOKUP($A2124,'Medical Examinations'!$A:$J,5,FALSE)</f>
        <v>yes</v>
      </c>
      <c r="F2124" s="26" t="str">
        <f>VLOOKUP($A2124,'Medical Examinations'!$A:$J,6,FALSE)</f>
        <v>No</v>
      </c>
      <c r="G2124" s="26">
        <f>VLOOKUP($A2124,'Medical Examinations'!$A:$J,7,FALSE)</f>
        <v>1</v>
      </c>
      <c r="H2124" s="26" t="str">
        <f>VLOOKUP($A2124,'Medical Examinations'!$A:$J,8,FALSE)</f>
        <v>No</v>
      </c>
      <c r="I2124" s="26" t="str">
        <f>VLOOKUP($A2124,'Medical Examinations'!$A:$J,9,FALSE)</f>
        <v>Overweight</v>
      </c>
      <c r="J2124" s="26" t="str">
        <f>VLOOKUP($A2124,'Medical Examinations'!$A:$J,10,FALSE)</f>
        <v>Normal</v>
      </c>
      <c r="K2124">
        <f>VLOOKUP($A2124,'Hospitalisation Details'!$A:$K,6,FALSE)</f>
        <v>2154.36</v>
      </c>
      <c r="L2124" t="str">
        <f>VLOOKUP($A2124,'Hospitalisation Details'!$A:$K,7,FALSE)</f>
        <v>tier - 2</v>
      </c>
      <c r="M2124" t="str">
        <f>VLOOKUP($A2124,'Hospitalisation Details'!$A:$K,8,FALSE)</f>
        <v>tier - 2</v>
      </c>
      <c r="N2124" t="str">
        <f>VLOOKUP($A2124,'Hospitalisation Details'!$A:$K,9,FALSE)</f>
        <v>R1011</v>
      </c>
      <c r="O2124">
        <f>VLOOKUP($A2124,'Hospitalisation Details'!$A:$K,10,FALSE)</f>
        <v>36821</v>
      </c>
      <c r="P2124">
        <f>VLOOKUP($A2124,'Hospitalisation Details'!$A:$K,11,FALSE)</f>
        <v>22</v>
      </c>
      <c r="Q2124" t="str">
        <f>VLOOKUP($A2124,'Customer Names'!$A:$E,4,FALSE)</f>
        <v xml:space="preserve"> Lindsay J.</v>
      </c>
    </row>
    <row r="2125" spans="1:17" x14ac:dyDescent="0.25">
      <c r="A2125" s="23" t="s">
        <v>239</v>
      </c>
      <c r="B2125" s="48">
        <f>VLOOKUP($A2125,'Medical Examinations'!$A:$J,2,FALSE)</f>
        <v>24.3</v>
      </c>
      <c r="C2125" s="48">
        <f>VLOOKUP($A2125,'Medical Examinations'!$A:$J,3,FALSE)</f>
        <v>6.1</v>
      </c>
      <c r="D2125" s="23" t="str">
        <f>VLOOKUP($A2125,'Medical Examinations'!$A:$J,4,FALSE)</f>
        <v>yes</v>
      </c>
      <c r="E2125" s="23" t="str">
        <f>VLOOKUP($A2125,'Medical Examinations'!$A:$J,5,FALSE)</f>
        <v>yes</v>
      </c>
      <c r="F2125" s="23" t="str">
        <f>VLOOKUP($A2125,'Medical Examinations'!$A:$J,6,FALSE)</f>
        <v>No</v>
      </c>
      <c r="G2125" s="23">
        <f>VLOOKUP($A2125,'Medical Examinations'!$A:$J,7,FALSE)</f>
        <v>1</v>
      </c>
      <c r="H2125" s="23" t="str">
        <f>VLOOKUP($A2125,'Medical Examinations'!$A:$J,8,FALSE)</f>
        <v>No</v>
      </c>
      <c r="I2125" s="23" t="str">
        <f>VLOOKUP($A2125,'Medical Examinations'!$A:$J,9,FALSE)</f>
        <v>Normal Weight</v>
      </c>
      <c r="J2125" s="23" t="str">
        <f>VLOOKUP($A2125,'Medical Examinations'!$A:$J,10,FALSE)</f>
        <v>Prediabetes</v>
      </c>
      <c r="K2125">
        <f>VLOOKUP($A2125,'Hospitalisation Details'!$A:$K,6,FALSE)</f>
        <v>2150.4699999999998</v>
      </c>
      <c r="L2125" t="str">
        <f>VLOOKUP($A2125,'Hospitalisation Details'!$A:$K,7,FALSE)</f>
        <v>tier - 2</v>
      </c>
      <c r="M2125" t="str">
        <f>VLOOKUP($A2125,'Hospitalisation Details'!$A:$K,8,FALSE)</f>
        <v>tier - 3</v>
      </c>
      <c r="N2125" t="str">
        <f>VLOOKUP($A2125,'Hospitalisation Details'!$A:$K,9,FALSE)</f>
        <v>R1011</v>
      </c>
      <c r="O2125">
        <f>VLOOKUP($A2125,'Hospitalisation Details'!$A:$K,10,FALSE)</f>
        <v>36887</v>
      </c>
      <c r="P2125">
        <f>VLOOKUP($A2125,'Hospitalisation Details'!$A:$K,11,FALSE)</f>
        <v>22</v>
      </c>
      <c r="Q2125" t="str">
        <f>VLOOKUP($A2125,'Customer Names'!$A:$E,4,FALSE)</f>
        <v xml:space="preserve"> Danya A.</v>
      </c>
    </row>
    <row r="2126" spans="1:17" x14ac:dyDescent="0.25">
      <c r="A2126" s="26" t="s">
        <v>238</v>
      </c>
      <c r="B2126" s="47">
        <f>VLOOKUP($A2126,'Medical Examinations'!$A:$J,2,FALSE)</f>
        <v>30.72</v>
      </c>
      <c r="C2126" s="47">
        <f>VLOOKUP($A2126,'Medical Examinations'!$A:$J,3,FALSE)</f>
        <v>6.06</v>
      </c>
      <c r="D2126" s="26" t="str">
        <f>VLOOKUP($A2126,'Medical Examinations'!$A:$J,4,FALSE)</f>
        <v>No</v>
      </c>
      <c r="E2126" s="26" t="str">
        <f>VLOOKUP($A2126,'Medical Examinations'!$A:$J,5,FALSE)</f>
        <v>yes</v>
      </c>
      <c r="F2126" s="26" t="str">
        <f>VLOOKUP($A2126,'Medical Examinations'!$A:$J,6,FALSE)</f>
        <v>No</v>
      </c>
      <c r="G2126" s="26">
        <f>VLOOKUP($A2126,'Medical Examinations'!$A:$J,7,FALSE)</f>
        <v>1</v>
      </c>
      <c r="H2126" s="26" t="str">
        <f>VLOOKUP($A2126,'Medical Examinations'!$A:$J,8,FALSE)</f>
        <v>No</v>
      </c>
      <c r="I2126" s="26" t="str">
        <f>VLOOKUP($A2126,'Medical Examinations'!$A:$J,9,FALSE)</f>
        <v>Obesity</v>
      </c>
      <c r="J2126" s="26" t="str">
        <f>VLOOKUP($A2126,'Medical Examinations'!$A:$J,10,FALSE)</f>
        <v>Prediabetes</v>
      </c>
      <c r="K2126">
        <f>VLOOKUP($A2126,'Hospitalisation Details'!$A:$K,6,FALSE)</f>
        <v>2144.85</v>
      </c>
      <c r="L2126" t="str">
        <f>VLOOKUP($A2126,'Hospitalisation Details'!$A:$K,7,FALSE)</f>
        <v>tier - 2</v>
      </c>
      <c r="M2126" t="str">
        <f>VLOOKUP($A2126,'Hospitalisation Details'!$A:$K,8,FALSE)</f>
        <v>tier - 1</v>
      </c>
      <c r="N2126" t="str">
        <f>VLOOKUP($A2126,'Hospitalisation Details'!$A:$K,9,FALSE)</f>
        <v>R1011</v>
      </c>
      <c r="O2126">
        <f>VLOOKUP($A2126,'Hospitalisation Details'!$A:$K,10,FALSE)</f>
        <v>38264</v>
      </c>
      <c r="P2126">
        <f>VLOOKUP($A2126,'Hospitalisation Details'!$A:$K,11,FALSE)</f>
        <v>18</v>
      </c>
      <c r="Q2126" t="str">
        <f>VLOOKUP($A2126,'Customer Names'!$A:$E,4,FALSE)</f>
        <v xml:space="preserve"> Lorraine</v>
      </c>
    </row>
    <row r="2127" spans="1:17" x14ac:dyDescent="0.25">
      <c r="A2127" s="23" t="s">
        <v>237</v>
      </c>
      <c r="B2127" s="48">
        <f>VLOOKUP($A2127,'Medical Examinations'!$A:$J,2,FALSE)</f>
        <v>37.43</v>
      </c>
      <c r="C2127" s="48">
        <f>VLOOKUP($A2127,'Medical Examinations'!$A:$J,3,FALSE)</f>
        <v>4.5599999999999996</v>
      </c>
      <c r="D2127" s="23" t="str">
        <f>VLOOKUP($A2127,'Medical Examinations'!$A:$J,4,FALSE)</f>
        <v>No</v>
      </c>
      <c r="E2127" s="23" t="str">
        <f>VLOOKUP($A2127,'Medical Examinations'!$A:$J,5,FALSE)</f>
        <v>No</v>
      </c>
      <c r="F2127" s="23" t="str">
        <f>VLOOKUP($A2127,'Medical Examinations'!$A:$J,6,FALSE)</f>
        <v>Yes</v>
      </c>
      <c r="G2127" s="23">
        <f>VLOOKUP($A2127,'Medical Examinations'!$A:$J,7,FALSE)</f>
        <v>1</v>
      </c>
      <c r="H2127" s="23" t="str">
        <f>VLOOKUP($A2127,'Medical Examinations'!$A:$J,8,FALSE)</f>
        <v>No</v>
      </c>
      <c r="I2127" s="23" t="str">
        <f>VLOOKUP($A2127,'Medical Examinations'!$A:$J,9,FALSE)</f>
        <v>Obesity</v>
      </c>
      <c r="J2127" s="23" t="str">
        <f>VLOOKUP($A2127,'Medical Examinations'!$A:$J,10,FALSE)</f>
        <v>Normal</v>
      </c>
      <c r="K2127">
        <f>VLOOKUP($A2127,'Hospitalisation Details'!$A:$K,6,FALSE)</f>
        <v>2138.0700000000002</v>
      </c>
      <c r="L2127" t="str">
        <f>VLOOKUP($A2127,'Hospitalisation Details'!$A:$K,7,FALSE)</f>
        <v>tier - 2</v>
      </c>
      <c r="M2127" t="str">
        <f>VLOOKUP($A2127,'Hospitalisation Details'!$A:$K,8,FALSE)</f>
        <v>tier - 1</v>
      </c>
      <c r="N2127" t="str">
        <f>VLOOKUP($A2127,'Hospitalisation Details'!$A:$K,9,FALSE)</f>
        <v>R1012</v>
      </c>
      <c r="O2127">
        <f>VLOOKUP($A2127,'Hospitalisation Details'!$A:$K,10,FALSE)</f>
        <v>37852</v>
      </c>
      <c r="P2127">
        <f>VLOOKUP($A2127,'Hospitalisation Details'!$A:$K,11,FALSE)</f>
        <v>19</v>
      </c>
      <c r="Q2127" t="str">
        <f>VLOOKUP($A2127,'Customer Names'!$A:$E,4,FALSE)</f>
        <v xml:space="preserve"> Jennifer L.</v>
      </c>
    </row>
    <row r="2128" spans="1:17" x14ac:dyDescent="0.25">
      <c r="A2128" s="26" t="s">
        <v>236</v>
      </c>
      <c r="B2128" s="47">
        <f>VLOOKUP($A2128,'Medical Examinations'!$A:$J,2,FALSE)</f>
        <v>25.74</v>
      </c>
      <c r="C2128" s="47">
        <f>VLOOKUP($A2128,'Medical Examinations'!$A:$J,3,FALSE)</f>
        <v>6.41</v>
      </c>
      <c r="D2128" s="26" t="str">
        <f>VLOOKUP($A2128,'Medical Examinations'!$A:$J,4,FALSE)</f>
        <v>yes</v>
      </c>
      <c r="E2128" s="26" t="str">
        <f>VLOOKUP($A2128,'Medical Examinations'!$A:$J,5,FALSE)</f>
        <v>No</v>
      </c>
      <c r="F2128" s="26" t="str">
        <f>VLOOKUP($A2128,'Medical Examinations'!$A:$J,6,FALSE)</f>
        <v>Yes</v>
      </c>
      <c r="G2128" s="26">
        <f>VLOOKUP($A2128,'Medical Examinations'!$A:$J,7,FALSE)</f>
        <v>1</v>
      </c>
      <c r="H2128" s="26" t="str">
        <f>VLOOKUP($A2128,'Medical Examinations'!$A:$J,8,FALSE)</f>
        <v>No</v>
      </c>
      <c r="I2128" s="26" t="str">
        <f>VLOOKUP($A2128,'Medical Examinations'!$A:$J,9,FALSE)</f>
        <v>Overweight</v>
      </c>
      <c r="J2128" s="26" t="str">
        <f>VLOOKUP($A2128,'Medical Examinations'!$A:$J,10,FALSE)</f>
        <v>Prediabetes</v>
      </c>
      <c r="K2128">
        <f>VLOOKUP($A2128,'Hospitalisation Details'!$A:$K,6,FALSE)</f>
        <v>2137.65</v>
      </c>
      <c r="L2128" t="str">
        <f>VLOOKUP($A2128,'Hospitalisation Details'!$A:$K,7,FALSE)</f>
        <v>tier - 3</v>
      </c>
      <c r="M2128" t="str">
        <f>VLOOKUP($A2128,'Hospitalisation Details'!$A:$K,8,FALSE)</f>
        <v>tier - 1</v>
      </c>
      <c r="N2128" t="str">
        <f>VLOOKUP($A2128,'Hospitalisation Details'!$A:$K,9,FALSE)</f>
        <v>R1013</v>
      </c>
      <c r="O2128">
        <f>VLOOKUP($A2128,'Hospitalisation Details'!$A:$K,10,FALSE)</f>
        <v>35676</v>
      </c>
      <c r="P2128">
        <f>VLOOKUP($A2128,'Hospitalisation Details'!$A:$K,11,FALSE)</f>
        <v>25</v>
      </c>
      <c r="Q2128" t="str">
        <f>VLOOKUP($A2128,'Customer Names'!$A:$E,4,FALSE)</f>
        <v xml:space="preserve"> Jesus Sr.</v>
      </c>
    </row>
    <row r="2129" spans="1:17" x14ac:dyDescent="0.25">
      <c r="A2129" s="23" t="s">
        <v>235</v>
      </c>
      <c r="B2129" s="48">
        <f>VLOOKUP($A2129,'Medical Examinations'!$A:$J,2,FALSE)</f>
        <v>36.575000000000003</v>
      </c>
      <c r="C2129" s="48">
        <f>VLOOKUP($A2129,'Medical Examinations'!$A:$J,3,FALSE)</f>
        <v>5.57</v>
      </c>
      <c r="D2129" s="23" t="str">
        <f>VLOOKUP($A2129,'Medical Examinations'!$A:$J,4,FALSE)</f>
        <v>No</v>
      </c>
      <c r="E2129" s="23" t="str">
        <f>VLOOKUP($A2129,'Medical Examinations'!$A:$J,5,FALSE)</f>
        <v>No</v>
      </c>
      <c r="F2129" s="23" t="str">
        <f>VLOOKUP($A2129,'Medical Examinations'!$A:$J,6,FALSE)</f>
        <v>Yes</v>
      </c>
      <c r="G2129" s="23">
        <f>VLOOKUP($A2129,'Medical Examinations'!$A:$J,7,FALSE)</f>
        <v>1</v>
      </c>
      <c r="H2129" s="23" t="str">
        <f>VLOOKUP($A2129,'Medical Examinations'!$A:$J,8,FALSE)</f>
        <v>No</v>
      </c>
      <c r="I2129" s="23" t="str">
        <f>VLOOKUP($A2129,'Medical Examinations'!$A:$J,9,FALSE)</f>
        <v>Obesity</v>
      </c>
      <c r="J2129" s="23" t="str">
        <f>VLOOKUP($A2129,'Medical Examinations'!$A:$J,10,FALSE)</f>
        <v>Normal</v>
      </c>
      <c r="K2129">
        <f>VLOOKUP($A2129,'Hospitalisation Details'!$A:$K,6,FALSE)</f>
        <v>2136.88</v>
      </c>
      <c r="L2129" t="str">
        <f>VLOOKUP($A2129,'Hospitalisation Details'!$A:$K,7,FALSE)</f>
        <v>tier - 2</v>
      </c>
      <c r="M2129" t="str">
        <f>VLOOKUP($A2129,'Hospitalisation Details'!$A:$K,8,FALSE)</f>
        <v>tier - 2</v>
      </c>
      <c r="N2129" t="str">
        <f>VLOOKUP($A2129,'Hospitalisation Details'!$A:$K,9,FALSE)</f>
        <v>R1012</v>
      </c>
      <c r="O2129">
        <f>VLOOKUP($A2129,'Hospitalisation Details'!$A:$K,10,FALSE)</f>
        <v>37890</v>
      </c>
      <c r="P2129">
        <f>VLOOKUP($A2129,'Hospitalisation Details'!$A:$K,11,FALSE)</f>
        <v>19</v>
      </c>
      <c r="Q2129" t="str">
        <f>VLOOKUP($A2129,'Customer Names'!$A:$E,4,FALSE)</f>
        <v xml:space="preserve"> Kristen</v>
      </c>
    </row>
    <row r="2130" spans="1:17" x14ac:dyDescent="0.25">
      <c r="A2130" s="26" t="s">
        <v>234</v>
      </c>
      <c r="B2130" s="47">
        <f>VLOOKUP($A2130,'Medical Examinations'!$A:$J,2,FALSE)</f>
        <v>35.15</v>
      </c>
      <c r="C2130" s="47">
        <f>VLOOKUP($A2130,'Medical Examinations'!$A:$J,3,FALSE)</f>
        <v>5.47</v>
      </c>
      <c r="D2130" s="26" t="str">
        <f>VLOOKUP($A2130,'Medical Examinations'!$A:$J,4,FALSE)</f>
        <v>No</v>
      </c>
      <c r="E2130" s="26" t="str">
        <f>VLOOKUP($A2130,'Medical Examinations'!$A:$J,5,FALSE)</f>
        <v>No</v>
      </c>
      <c r="F2130" s="26" t="str">
        <f>VLOOKUP($A2130,'Medical Examinations'!$A:$J,6,FALSE)</f>
        <v>Yes</v>
      </c>
      <c r="G2130" s="26">
        <f>VLOOKUP($A2130,'Medical Examinations'!$A:$J,7,FALSE)</f>
        <v>1</v>
      </c>
      <c r="H2130" s="26" t="str">
        <f>VLOOKUP($A2130,'Medical Examinations'!$A:$J,8,FALSE)</f>
        <v>No</v>
      </c>
      <c r="I2130" s="26" t="str">
        <f>VLOOKUP($A2130,'Medical Examinations'!$A:$J,9,FALSE)</f>
        <v>Obesity</v>
      </c>
      <c r="J2130" s="26" t="str">
        <f>VLOOKUP($A2130,'Medical Examinations'!$A:$J,10,FALSE)</f>
        <v>Normal</v>
      </c>
      <c r="K2130">
        <f>VLOOKUP($A2130,'Hospitalisation Details'!$A:$K,6,FALSE)</f>
        <v>2134.9</v>
      </c>
      <c r="L2130" t="str">
        <f>VLOOKUP($A2130,'Hospitalisation Details'!$A:$K,7,FALSE)</f>
        <v>tier - 2</v>
      </c>
      <c r="M2130" t="str">
        <f>VLOOKUP($A2130,'Hospitalisation Details'!$A:$K,8,FALSE)</f>
        <v>tier - 3</v>
      </c>
      <c r="N2130" t="str">
        <f>VLOOKUP($A2130,'Hospitalisation Details'!$A:$K,9,FALSE)</f>
        <v>R1012</v>
      </c>
      <c r="O2130">
        <f>VLOOKUP($A2130,'Hospitalisation Details'!$A:$K,10,FALSE)</f>
        <v>37865</v>
      </c>
      <c r="P2130">
        <f>VLOOKUP($A2130,'Hospitalisation Details'!$A:$K,11,FALSE)</f>
        <v>19</v>
      </c>
      <c r="Q2130" t="str">
        <f>VLOOKUP($A2130,'Customer Names'!$A:$E,4,FALSE)</f>
        <v xml:space="preserve"> Catherine C.</v>
      </c>
    </row>
    <row r="2131" spans="1:17" x14ac:dyDescent="0.25">
      <c r="A2131" s="23" t="s">
        <v>233</v>
      </c>
      <c r="B2131" s="48">
        <f>VLOOKUP($A2131,'Medical Examinations'!$A:$J,2,FALSE)</f>
        <v>32.11</v>
      </c>
      <c r="C2131" s="48">
        <f>VLOOKUP($A2131,'Medical Examinations'!$A:$J,3,FALSE)</f>
        <v>4.43</v>
      </c>
      <c r="D2131" s="23" t="str">
        <f>VLOOKUP($A2131,'Medical Examinations'!$A:$J,4,FALSE)</f>
        <v>No</v>
      </c>
      <c r="E2131" s="23" t="str">
        <f>VLOOKUP($A2131,'Medical Examinations'!$A:$J,5,FALSE)</f>
        <v>No</v>
      </c>
      <c r="F2131" s="23" t="str">
        <f>VLOOKUP($A2131,'Medical Examinations'!$A:$J,6,FALSE)</f>
        <v>Yes</v>
      </c>
      <c r="G2131" s="23">
        <f>VLOOKUP($A2131,'Medical Examinations'!$A:$J,7,FALSE)</f>
        <v>1</v>
      </c>
      <c r="H2131" s="23" t="str">
        <f>VLOOKUP($A2131,'Medical Examinations'!$A:$J,8,FALSE)</f>
        <v>No</v>
      </c>
      <c r="I2131" s="23" t="str">
        <f>VLOOKUP($A2131,'Medical Examinations'!$A:$J,9,FALSE)</f>
        <v>Obesity</v>
      </c>
      <c r="J2131" s="23" t="str">
        <f>VLOOKUP($A2131,'Medical Examinations'!$A:$J,10,FALSE)</f>
        <v>Normal</v>
      </c>
      <c r="K2131">
        <f>VLOOKUP($A2131,'Hospitalisation Details'!$A:$K,6,FALSE)</f>
        <v>2130.6799999999998</v>
      </c>
      <c r="L2131" t="str">
        <f>VLOOKUP($A2131,'Hospitalisation Details'!$A:$K,7,FALSE)</f>
        <v>tier - 2</v>
      </c>
      <c r="M2131" t="str">
        <f>VLOOKUP($A2131,'Hospitalisation Details'!$A:$K,8,FALSE)</f>
        <v>tier - 3</v>
      </c>
      <c r="N2131" t="str">
        <f>VLOOKUP($A2131,'Hospitalisation Details'!$A:$K,9,FALSE)</f>
        <v>R1012</v>
      </c>
      <c r="O2131">
        <f>VLOOKUP($A2131,'Hospitalisation Details'!$A:$K,10,FALSE)</f>
        <v>37977</v>
      </c>
      <c r="P2131">
        <f>VLOOKUP($A2131,'Hospitalisation Details'!$A:$K,11,FALSE)</f>
        <v>19</v>
      </c>
      <c r="Q2131" t="str">
        <f>VLOOKUP($A2131,'Customer Names'!$A:$E,4,FALSE)</f>
        <v xml:space="preserve"> Paula</v>
      </c>
    </row>
    <row r="2132" spans="1:17" x14ac:dyDescent="0.25">
      <c r="A2132" s="26" t="s">
        <v>232</v>
      </c>
      <c r="B2132" s="47">
        <f>VLOOKUP($A2132,'Medical Examinations'!$A:$J,2,FALSE)</f>
        <v>30.495000000000001</v>
      </c>
      <c r="C2132" s="47">
        <f>VLOOKUP($A2132,'Medical Examinations'!$A:$J,3,FALSE)</f>
        <v>4.95</v>
      </c>
      <c r="D2132" s="26" t="str">
        <f>VLOOKUP($A2132,'Medical Examinations'!$A:$J,4,FALSE)</f>
        <v>No</v>
      </c>
      <c r="E2132" s="26" t="str">
        <f>VLOOKUP($A2132,'Medical Examinations'!$A:$J,5,FALSE)</f>
        <v>No</v>
      </c>
      <c r="F2132" s="26" t="str">
        <f>VLOOKUP($A2132,'Medical Examinations'!$A:$J,6,FALSE)</f>
        <v>Yes</v>
      </c>
      <c r="G2132" s="26">
        <f>VLOOKUP($A2132,'Medical Examinations'!$A:$J,7,FALSE)</f>
        <v>1</v>
      </c>
      <c r="H2132" s="26" t="str">
        <f>VLOOKUP($A2132,'Medical Examinations'!$A:$J,8,FALSE)</f>
        <v>No</v>
      </c>
      <c r="I2132" s="26" t="str">
        <f>VLOOKUP($A2132,'Medical Examinations'!$A:$J,9,FALSE)</f>
        <v>Obesity</v>
      </c>
      <c r="J2132" s="26" t="str">
        <f>VLOOKUP($A2132,'Medical Examinations'!$A:$J,10,FALSE)</f>
        <v>Normal</v>
      </c>
      <c r="K2132">
        <f>VLOOKUP($A2132,'Hospitalisation Details'!$A:$K,6,FALSE)</f>
        <v>2128.4299999999998</v>
      </c>
      <c r="L2132" t="str">
        <f>VLOOKUP($A2132,'Hospitalisation Details'!$A:$K,7,FALSE)</f>
        <v>tier - 2</v>
      </c>
      <c r="M2132" t="str">
        <f>VLOOKUP($A2132,'Hospitalisation Details'!$A:$K,8,FALSE)</f>
        <v>tier - 1</v>
      </c>
      <c r="N2132" t="str">
        <f>VLOOKUP($A2132,'Hospitalisation Details'!$A:$K,9,FALSE)</f>
        <v>R1012</v>
      </c>
      <c r="O2132">
        <f>VLOOKUP($A2132,'Hospitalisation Details'!$A:$K,10,FALSE)</f>
        <v>37863</v>
      </c>
      <c r="P2132">
        <f>VLOOKUP($A2132,'Hospitalisation Details'!$A:$K,11,FALSE)</f>
        <v>19</v>
      </c>
      <c r="Q2132" t="str">
        <f>VLOOKUP($A2132,'Customer Names'!$A:$E,4,FALSE)</f>
        <v xml:space="preserve"> Evan</v>
      </c>
    </row>
    <row r="2133" spans="1:17" x14ac:dyDescent="0.25">
      <c r="A2133" s="23" t="s">
        <v>231</v>
      </c>
      <c r="B2133" s="48">
        <f>VLOOKUP($A2133,'Medical Examinations'!$A:$J,2,FALSE)</f>
        <v>29.24</v>
      </c>
      <c r="C2133" s="48">
        <f>VLOOKUP($A2133,'Medical Examinations'!$A:$J,3,FALSE)</f>
        <v>4.04</v>
      </c>
      <c r="D2133" s="23" t="str">
        <f>VLOOKUP($A2133,'Medical Examinations'!$A:$J,4,FALSE)</f>
        <v>No</v>
      </c>
      <c r="E2133" s="23" t="str">
        <f>VLOOKUP($A2133,'Medical Examinations'!$A:$J,5,FALSE)</f>
        <v>yes</v>
      </c>
      <c r="F2133" s="23" t="str">
        <f>VLOOKUP($A2133,'Medical Examinations'!$A:$J,6,FALSE)</f>
        <v>No</v>
      </c>
      <c r="G2133" s="23">
        <f>VLOOKUP($A2133,'Medical Examinations'!$A:$J,7,FALSE)</f>
        <v>1</v>
      </c>
      <c r="H2133" s="23" t="str">
        <f>VLOOKUP($A2133,'Medical Examinations'!$A:$J,8,FALSE)</f>
        <v>No</v>
      </c>
      <c r="I2133" s="23" t="str">
        <f>VLOOKUP($A2133,'Medical Examinations'!$A:$J,9,FALSE)</f>
        <v>Overweight</v>
      </c>
      <c r="J2133" s="23" t="str">
        <f>VLOOKUP($A2133,'Medical Examinations'!$A:$J,10,FALSE)</f>
        <v>Normal</v>
      </c>
      <c r="K2133">
        <f>VLOOKUP($A2133,'Hospitalisation Details'!$A:$K,6,FALSE)</f>
        <v>2118.61</v>
      </c>
      <c r="L2133" t="str">
        <f>VLOOKUP($A2133,'Hospitalisation Details'!$A:$K,7,FALSE)</f>
        <v>tier - 2</v>
      </c>
      <c r="M2133" t="str">
        <f>VLOOKUP($A2133,'Hospitalisation Details'!$A:$K,8,FALSE)</f>
        <v>tier - 1</v>
      </c>
      <c r="N2133" t="str">
        <f>VLOOKUP($A2133,'Hospitalisation Details'!$A:$K,9,FALSE)</f>
        <v>R1012</v>
      </c>
      <c r="O2133">
        <f>VLOOKUP($A2133,'Hospitalisation Details'!$A:$K,10,FALSE)</f>
        <v>38295</v>
      </c>
      <c r="P2133">
        <f>VLOOKUP($A2133,'Hospitalisation Details'!$A:$K,11,FALSE)</f>
        <v>18</v>
      </c>
      <c r="Q2133" t="str">
        <f>VLOOKUP($A2133,'Customer Names'!$A:$E,4,FALSE)</f>
        <v xml:space="preserve"> Nathan J</v>
      </c>
    </row>
    <row r="2134" spans="1:17" x14ac:dyDescent="0.25">
      <c r="A2134" s="26" t="s">
        <v>230</v>
      </c>
      <c r="B2134" s="47">
        <f>VLOOKUP($A2134,'Medical Examinations'!$A:$J,2,FALSE)</f>
        <v>22.515000000000001</v>
      </c>
      <c r="C2134" s="47">
        <f>VLOOKUP($A2134,'Medical Examinations'!$A:$J,3,FALSE)</f>
        <v>5.93</v>
      </c>
      <c r="D2134" s="26" t="str">
        <f>VLOOKUP($A2134,'Medical Examinations'!$A:$J,4,FALSE)</f>
        <v>No</v>
      </c>
      <c r="E2134" s="26" t="str">
        <f>VLOOKUP($A2134,'Medical Examinations'!$A:$J,5,FALSE)</f>
        <v>No</v>
      </c>
      <c r="F2134" s="26" t="str">
        <f>VLOOKUP($A2134,'Medical Examinations'!$A:$J,6,FALSE)</f>
        <v>Yes</v>
      </c>
      <c r="G2134" s="26">
        <f>VLOOKUP($A2134,'Medical Examinations'!$A:$J,7,FALSE)</f>
        <v>1</v>
      </c>
      <c r="H2134" s="26" t="str">
        <f>VLOOKUP($A2134,'Medical Examinations'!$A:$J,8,FALSE)</f>
        <v>No</v>
      </c>
      <c r="I2134" s="26" t="str">
        <f>VLOOKUP($A2134,'Medical Examinations'!$A:$J,9,FALSE)</f>
        <v>Normal Weight</v>
      </c>
      <c r="J2134" s="26" t="str">
        <f>VLOOKUP($A2134,'Medical Examinations'!$A:$J,10,FALSE)</f>
        <v>Prediabetes</v>
      </c>
      <c r="K2134">
        <f>VLOOKUP($A2134,'Hospitalisation Details'!$A:$K,6,FALSE)</f>
        <v>2117.34</v>
      </c>
      <c r="L2134" t="str">
        <f>VLOOKUP($A2134,'Hospitalisation Details'!$A:$K,7,FALSE)</f>
        <v>tier - 2</v>
      </c>
      <c r="M2134" t="str">
        <f>VLOOKUP($A2134,'Hospitalisation Details'!$A:$K,8,FALSE)</f>
        <v>tier - 3</v>
      </c>
      <c r="N2134" t="str">
        <f>VLOOKUP($A2134,'Hospitalisation Details'!$A:$K,9,FALSE)</f>
        <v>R1012</v>
      </c>
      <c r="O2134">
        <f>VLOOKUP($A2134,'Hospitalisation Details'!$A:$K,10,FALSE)</f>
        <v>37894</v>
      </c>
      <c r="P2134">
        <f>VLOOKUP($A2134,'Hospitalisation Details'!$A:$K,11,FALSE)</f>
        <v>19</v>
      </c>
      <c r="Q2134" t="str">
        <f>VLOOKUP($A2134,'Customer Names'!$A:$E,4,FALSE)</f>
        <v xml:space="preserve"> Ashley M</v>
      </c>
    </row>
    <row r="2135" spans="1:17" x14ac:dyDescent="0.25">
      <c r="A2135" s="23" t="s">
        <v>229</v>
      </c>
      <c r="B2135" s="48">
        <f>VLOOKUP($A2135,'Medical Examinations'!$A:$J,2,FALSE)</f>
        <v>15.65</v>
      </c>
      <c r="C2135" s="48">
        <f>VLOOKUP($A2135,'Medical Examinations'!$A:$J,3,FALSE)</f>
        <v>4.2300000000000004</v>
      </c>
      <c r="D2135" s="23" t="str">
        <f>VLOOKUP($A2135,'Medical Examinations'!$A:$J,4,FALSE)</f>
        <v>No</v>
      </c>
      <c r="E2135" s="23" t="str">
        <f>VLOOKUP($A2135,'Medical Examinations'!$A:$J,5,FALSE)</f>
        <v>No</v>
      </c>
      <c r="F2135" s="23" t="str">
        <f>VLOOKUP($A2135,'Medical Examinations'!$A:$J,6,FALSE)</f>
        <v>No</v>
      </c>
      <c r="G2135" s="23">
        <f>VLOOKUP($A2135,'Medical Examinations'!$A:$J,7,FALSE)</f>
        <v>0</v>
      </c>
      <c r="H2135" s="23" t="str">
        <f>VLOOKUP($A2135,'Medical Examinations'!$A:$J,8,FALSE)</f>
        <v>No</v>
      </c>
      <c r="I2135" s="23" t="str">
        <f>VLOOKUP($A2135,'Medical Examinations'!$A:$J,9,FALSE)</f>
        <v>Underweight</v>
      </c>
      <c r="J2135" s="23" t="str">
        <f>VLOOKUP($A2135,'Medical Examinations'!$A:$J,10,FALSE)</f>
        <v>Normal</v>
      </c>
      <c r="K2135">
        <f>VLOOKUP($A2135,'Hospitalisation Details'!$A:$K,6,FALSE)</f>
        <v>2106.2600000000002</v>
      </c>
      <c r="L2135" t="str">
        <f>VLOOKUP($A2135,'Hospitalisation Details'!$A:$K,7,FALSE)</f>
        <v>tier - 2</v>
      </c>
      <c r="M2135" t="str">
        <f>VLOOKUP($A2135,'Hospitalisation Details'!$A:$K,8,FALSE)</f>
        <v>tier - 2</v>
      </c>
      <c r="N2135" t="str">
        <f>VLOOKUP($A2135,'Hospitalisation Details'!$A:$K,9,FALSE)</f>
        <v>R1013</v>
      </c>
      <c r="O2135">
        <f>VLOOKUP($A2135,'Hospitalisation Details'!$A:$K,10,FALSE)</f>
        <v>32710</v>
      </c>
      <c r="P2135">
        <f>VLOOKUP($A2135,'Hospitalisation Details'!$A:$K,11,FALSE)</f>
        <v>33</v>
      </c>
      <c r="Q2135" t="str">
        <f>VLOOKUP($A2135,'Customer Names'!$A:$E,4,FALSE)</f>
        <v xml:space="preserve"> Jason</v>
      </c>
    </row>
    <row r="2136" spans="1:17" x14ac:dyDescent="0.25">
      <c r="A2136" s="26" t="s">
        <v>228</v>
      </c>
      <c r="B2136" s="47">
        <f>VLOOKUP($A2136,'Medical Examinations'!$A:$J,2,FALSE)</f>
        <v>27.36</v>
      </c>
      <c r="C2136" s="47">
        <f>VLOOKUP($A2136,'Medical Examinations'!$A:$J,3,FALSE)</f>
        <v>5.59</v>
      </c>
      <c r="D2136" s="26" t="str">
        <f>VLOOKUP($A2136,'Medical Examinations'!$A:$J,4,FALSE)</f>
        <v>yes</v>
      </c>
      <c r="E2136" s="26" t="str">
        <f>VLOOKUP($A2136,'Medical Examinations'!$A:$J,5,FALSE)</f>
        <v>No</v>
      </c>
      <c r="F2136" s="26" t="str">
        <f>VLOOKUP($A2136,'Medical Examinations'!$A:$J,6,FALSE)</f>
        <v>No</v>
      </c>
      <c r="G2136" s="26">
        <f>VLOOKUP($A2136,'Medical Examinations'!$A:$J,7,FALSE)</f>
        <v>0</v>
      </c>
      <c r="H2136" s="26" t="str">
        <f>VLOOKUP($A2136,'Medical Examinations'!$A:$J,8,FALSE)</f>
        <v>No</v>
      </c>
      <c r="I2136" s="26" t="str">
        <f>VLOOKUP($A2136,'Medical Examinations'!$A:$J,9,FALSE)</f>
        <v>Overweight</v>
      </c>
      <c r="J2136" s="26" t="str">
        <f>VLOOKUP($A2136,'Medical Examinations'!$A:$J,10,FALSE)</f>
        <v>Normal</v>
      </c>
      <c r="K2136">
        <f>VLOOKUP($A2136,'Hospitalisation Details'!$A:$K,6,FALSE)</f>
        <v>2104.11</v>
      </c>
      <c r="L2136" t="str">
        <f>VLOOKUP($A2136,'Hospitalisation Details'!$A:$K,7,FALSE)</f>
        <v>tier - 2</v>
      </c>
      <c r="M2136" t="str">
        <f>VLOOKUP($A2136,'Hospitalisation Details'!$A:$K,8,FALSE)</f>
        <v>tier - 1</v>
      </c>
      <c r="N2136" t="str">
        <f>VLOOKUP($A2136,'Hospitalisation Details'!$A:$K,9,FALSE)</f>
        <v>R1016</v>
      </c>
      <c r="O2136">
        <f>VLOOKUP($A2136,'Hospitalisation Details'!$A:$K,10,FALSE)</f>
        <v>37223</v>
      </c>
      <c r="P2136">
        <f>VLOOKUP($A2136,'Hospitalisation Details'!$A:$K,11,FALSE)</f>
        <v>21</v>
      </c>
      <c r="Q2136" t="str">
        <f>VLOOKUP($A2136,'Customer Names'!$A:$E,4,FALSE)</f>
        <v xml:space="preserve"> Marshall</v>
      </c>
    </row>
    <row r="2137" spans="1:17" x14ac:dyDescent="0.25">
      <c r="A2137" s="23" t="s">
        <v>227</v>
      </c>
      <c r="B2137" s="48">
        <f>VLOOKUP($A2137,'Medical Examinations'!$A:$J,2,FALSE)</f>
        <v>22.3</v>
      </c>
      <c r="C2137" s="48">
        <f>VLOOKUP($A2137,'Medical Examinations'!$A:$J,3,FALSE)</f>
        <v>4.8899999999999997</v>
      </c>
      <c r="D2137" s="23" t="str">
        <f>VLOOKUP($A2137,'Medical Examinations'!$A:$J,4,FALSE)</f>
        <v>yes</v>
      </c>
      <c r="E2137" s="23" t="str">
        <f>VLOOKUP($A2137,'Medical Examinations'!$A:$J,5,FALSE)</f>
        <v>No</v>
      </c>
      <c r="F2137" s="23" t="str">
        <f>VLOOKUP($A2137,'Medical Examinations'!$A:$J,6,FALSE)</f>
        <v>No</v>
      </c>
      <c r="G2137" s="23">
        <f>VLOOKUP($A2137,'Medical Examinations'!$A:$J,7,FALSE)</f>
        <v>0</v>
      </c>
      <c r="H2137" s="23" t="str">
        <f>VLOOKUP($A2137,'Medical Examinations'!$A:$J,8,FALSE)</f>
        <v>No</v>
      </c>
      <c r="I2137" s="23" t="str">
        <f>VLOOKUP($A2137,'Medical Examinations'!$A:$J,9,FALSE)</f>
        <v>Normal Weight</v>
      </c>
      <c r="J2137" s="23" t="str">
        <f>VLOOKUP($A2137,'Medical Examinations'!$A:$J,10,FALSE)</f>
        <v>Normal</v>
      </c>
      <c r="K2137">
        <f>VLOOKUP($A2137,'Hospitalisation Details'!$A:$K,6,FALSE)</f>
        <v>2103.08</v>
      </c>
      <c r="L2137" t="str">
        <f>VLOOKUP($A2137,'Hospitalisation Details'!$A:$K,7,FALSE)</f>
        <v>tier - 3</v>
      </c>
      <c r="M2137" t="str">
        <f>VLOOKUP($A2137,'Hospitalisation Details'!$A:$K,8,FALSE)</f>
        <v>tier - 2</v>
      </c>
      <c r="N2137" t="str">
        <f>VLOOKUP($A2137,'Hospitalisation Details'!$A:$K,9,FALSE)</f>
        <v>R1011</v>
      </c>
      <c r="O2137">
        <f>VLOOKUP($A2137,'Hospitalisation Details'!$A:$K,10,FALSE)</f>
        <v>37064</v>
      </c>
      <c r="P2137">
        <f>VLOOKUP($A2137,'Hospitalisation Details'!$A:$K,11,FALSE)</f>
        <v>21</v>
      </c>
      <c r="Q2137" t="str">
        <f>VLOOKUP($A2137,'Customer Names'!$A:$E,4,FALSE)</f>
        <v xml:space="preserve"> Lavar</v>
      </c>
    </row>
    <row r="2138" spans="1:17" x14ac:dyDescent="0.25">
      <c r="A2138" s="26" t="s">
        <v>226</v>
      </c>
      <c r="B2138" s="47">
        <f>VLOOKUP($A2138,'Medical Examinations'!$A:$J,2,FALSE)</f>
        <v>26.03</v>
      </c>
      <c r="C2138" s="47">
        <f>VLOOKUP($A2138,'Medical Examinations'!$A:$J,3,FALSE)</f>
        <v>5.81</v>
      </c>
      <c r="D2138" s="26" t="str">
        <f>VLOOKUP($A2138,'Medical Examinations'!$A:$J,4,FALSE)</f>
        <v>yes</v>
      </c>
      <c r="E2138" s="26" t="str">
        <f>VLOOKUP($A2138,'Medical Examinations'!$A:$J,5,FALSE)</f>
        <v>No</v>
      </c>
      <c r="F2138" s="26" t="str">
        <f>VLOOKUP($A2138,'Medical Examinations'!$A:$J,6,FALSE)</f>
        <v>No</v>
      </c>
      <c r="G2138" s="26">
        <f>VLOOKUP($A2138,'Medical Examinations'!$A:$J,7,FALSE)</f>
        <v>0</v>
      </c>
      <c r="H2138" s="26" t="str">
        <f>VLOOKUP($A2138,'Medical Examinations'!$A:$J,8,FALSE)</f>
        <v>No</v>
      </c>
      <c r="I2138" s="26" t="str">
        <f>VLOOKUP($A2138,'Medical Examinations'!$A:$J,9,FALSE)</f>
        <v>Overweight</v>
      </c>
      <c r="J2138" s="26" t="str">
        <f>VLOOKUP($A2138,'Medical Examinations'!$A:$J,10,FALSE)</f>
        <v>Prediabetes</v>
      </c>
      <c r="K2138">
        <f>VLOOKUP($A2138,'Hospitalisation Details'!$A:$K,6,FALSE)</f>
        <v>2102.2600000000002</v>
      </c>
      <c r="L2138" t="str">
        <f>VLOOKUP($A2138,'Hospitalisation Details'!$A:$K,7,FALSE)</f>
        <v>tier - 3</v>
      </c>
      <c r="M2138" t="str">
        <f>VLOOKUP($A2138,'Hospitalisation Details'!$A:$K,8,FALSE)</f>
        <v>tier - 2</v>
      </c>
      <c r="N2138" t="str">
        <f>VLOOKUP($A2138,'Hospitalisation Details'!$A:$K,9,FALSE)</f>
        <v>R1019</v>
      </c>
      <c r="O2138">
        <f>VLOOKUP($A2138,'Hospitalisation Details'!$A:$K,10,FALSE)</f>
        <v>37117</v>
      </c>
      <c r="P2138">
        <f>VLOOKUP($A2138,'Hospitalisation Details'!$A:$K,11,FALSE)</f>
        <v>21</v>
      </c>
      <c r="Q2138" t="str">
        <f>VLOOKUP($A2138,'Customer Names'!$A:$E,4,FALSE)</f>
        <v xml:space="preserve"> Charlie T.</v>
      </c>
    </row>
    <row r="2139" spans="1:17" x14ac:dyDescent="0.25">
      <c r="A2139" s="23" t="s">
        <v>225</v>
      </c>
      <c r="B2139" s="48">
        <f>VLOOKUP($A2139,'Medical Examinations'!$A:$J,2,FALSE)</f>
        <v>27.74</v>
      </c>
      <c r="C2139" s="48">
        <f>VLOOKUP($A2139,'Medical Examinations'!$A:$J,3,FALSE)</f>
        <v>4.29</v>
      </c>
      <c r="D2139" s="23" t="str">
        <f>VLOOKUP($A2139,'Medical Examinations'!$A:$J,4,FALSE)</f>
        <v>No</v>
      </c>
      <c r="E2139" s="23" t="str">
        <f>VLOOKUP($A2139,'Medical Examinations'!$A:$J,5,FALSE)</f>
        <v>yes</v>
      </c>
      <c r="F2139" s="23" t="str">
        <f>VLOOKUP($A2139,'Medical Examinations'!$A:$J,6,FALSE)</f>
        <v>No</v>
      </c>
      <c r="G2139" s="23">
        <f>VLOOKUP($A2139,'Medical Examinations'!$A:$J,7,FALSE)</f>
        <v>1</v>
      </c>
      <c r="H2139" s="23" t="str">
        <f>VLOOKUP($A2139,'Medical Examinations'!$A:$J,8,FALSE)</f>
        <v>No</v>
      </c>
      <c r="I2139" s="23" t="str">
        <f>VLOOKUP($A2139,'Medical Examinations'!$A:$J,9,FALSE)</f>
        <v>Overweight</v>
      </c>
      <c r="J2139" s="23" t="str">
        <f>VLOOKUP($A2139,'Medical Examinations'!$A:$J,10,FALSE)</f>
        <v>Normal</v>
      </c>
      <c r="K2139">
        <f>VLOOKUP($A2139,'Hospitalisation Details'!$A:$K,6,FALSE)</f>
        <v>2094.1</v>
      </c>
      <c r="L2139" t="str">
        <f>VLOOKUP($A2139,'Hospitalisation Details'!$A:$K,7,FALSE)</f>
        <v>tier - 3</v>
      </c>
      <c r="M2139" t="str">
        <f>VLOOKUP($A2139,'Hospitalisation Details'!$A:$K,8,FALSE)</f>
        <v>tier - 2</v>
      </c>
      <c r="N2139" t="str">
        <f>VLOOKUP($A2139,'Hospitalisation Details'!$A:$K,9,FALSE)</f>
        <v>R1025</v>
      </c>
      <c r="O2139">
        <f>VLOOKUP($A2139,'Hospitalisation Details'!$A:$K,10,FALSE)</f>
        <v>38150</v>
      </c>
      <c r="P2139">
        <f>VLOOKUP($A2139,'Hospitalisation Details'!$A:$K,11,FALSE)</f>
        <v>18</v>
      </c>
      <c r="Q2139" t="str">
        <f>VLOOKUP($A2139,'Customer Names'!$A:$E,4,FALSE)</f>
        <v xml:space="preserve"> Lauren</v>
      </c>
    </row>
    <row r="2140" spans="1:17" x14ac:dyDescent="0.25">
      <c r="A2140" s="26" t="s">
        <v>224</v>
      </c>
      <c r="B2140" s="47">
        <f>VLOOKUP($A2140,'Medical Examinations'!$A:$J,2,FALSE)</f>
        <v>32.11</v>
      </c>
      <c r="C2140" s="47">
        <f>VLOOKUP($A2140,'Medical Examinations'!$A:$J,3,FALSE)</f>
        <v>4.03</v>
      </c>
      <c r="D2140" s="26" t="str">
        <f>VLOOKUP($A2140,'Medical Examinations'!$A:$J,4,FALSE)</f>
        <v>yes</v>
      </c>
      <c r="E2140" s="26" t="str">
        <f>VLOOKUP($A2140,'Medical Examinations'!$A:$J,5,FALSE)</f>
        <v>yes</v>
      </c>
      <c r="F2140" s="26" t="str">
        <f>VLOOKUP($A2140,'Medical Examinations'!$A:$J,6,FALSE)</f>
        <v>No</v>
      </c>
      <c r="G2140" s="26">
        <f>VLOOKUP($A2140,'Medical Examinations'!$A:$J,7,FALSE)</f>
        <v>2</v>
      </c>
      <c r="H2140" s="26" t="str">
        <f>VLOOKUP($A2140,'Medical Examinations'!$A:$J,8,FALSE)</f>
        <v>No</v>
      </c>
      <c r="I2140" s="26" t="str">
        <f>VLOOKUP($A2140,'Medical Examinations'!$A:$J,9,FALSE)</f>
        <v>Obesity</v>
      </c>
      <c r="J2140" s="26" t="str">
        <f>VLOOKUP($A2140,'Medical Examinations'!$A:$J,10,FALSE)</f>
        <v>Normal</v>
      </c>
      <c r="K2140">
        <f>VLOOKUP($A2140,'Hospitalisation Details'!$A:$K,6,FALSE)</f>
        <v>2055.3200000000002</v>
      </c>
      <c r="L2140" t="str">
        <f>VLOOKUP($A2140,'Hospitalisation Details'!$A:$K,7,FALSE)</f>
        <v>tier - 3</v>
      </c>
      <c r="M2140" t="str">
        <f>VLOOKUP($A2140,'Hospitalisation Details'!$A:$K,8,FALSE)</f>
        <v>tier - 3</v>
      </c>
      <c r="N2140" t="str">
        <f>VLOOKUP($A2140,'Hospitalisation Details'!$A:$K,9,FALSE)</f>
        <v>R1012</v>
      </c>
      <c r="O2140">
        <f>VLOOKUP($A2140,'Hospitalisation Details'!$A:$K,10,FALSE)</f>
        <v>36733</v>
      </c>
      <c r="P2140">
        <f>VLOOKUP($A2140,'Hospitalisation Details'!$A:$K,11,FALSE)</f>
        <v>22</v>
      </c>
      <c r="Q2140" t="str">
        <f>VLOOKUP($A2140,'Customer Names'!$A:$E,4,FALSE)</f>
        <v xml:space="preserve"> Arthur</v>
      </c>
    </row>
    <row r="2141" spans="1:17" x14ac:dyDescent="0.25">
      <c r="A2141" s="23" t="s">
        <v>223</v>
      </c>
      <c r="B2141" s="48">
        <f>VLOOKUP($A2141,'Medical Examinations'!$A:$J,2,FALSE)</f>
        <v>25.175000000000001</v>
      </c>
      <c r="C2141" s="48">
        <f>VLOOKUP($A2141,'Medical Examinations'!$A:$J,3,FALSE)</f>
        <v>6.29</v>
      </c>
      <c r="D2141" s="23" t="str">
        <f>VLOOKUP($A2141,'Medical Examinations'!$A:$J,4,FALSE)</f>
        <v>yes</v>
      </c>
      <c r="E2141" s="23" t="str">
        <f>VLOOKUP($A2141,'Medical Examinations'!$A:$J,5,FALSE)</f>
        <v>yes</v>
      </c>
      <c r="F2141" s="23" t="str">
        <f>VLOOKUP($A2141,'Medical Examinations'!$A:$J,6,FALSE)</f>
        <v>No</v>
      </c>
      <c r="G2141" s="23">
        <f>VLOOKUP($A2141,'Medical Examinations'!$A:$J,7,FALSE)</f>
        <v>2</v>
      </c>
      <c r="H2141" s="23" t="str">
        <f>VLOOKUP($A2141,'Medical Examinations'!$A:$J,8,FALSE)</f>
        <v>No</v>
      </c>
      <c r="I2141" s="23" t="str">
        <f>VLOOKUP($A2141,'Medical Examinations'!$A:$J,9,FALSE)</f>
        <v>Overweight</v>
      </c>
      <c r="J2141" s="23" t="str">
        <f>VLOOKUP($A2141,'Medical Examinations'!$A:$J,10,FALSE)</f>
        <v>Prediabetes</v>
      </c>
      <c r="K2141">
        <f>VLOOKUP($A2141,'Hospitalisation Details'!$A:$K,6,FALSE)</f>
        <v>2045.69</v>
      </c>
      <c r="L2141" t="str">
        <f>VLOOKUP($A2141,'Hospitalisation Details'!$A:$K,7,FALSE)</f>
        <v>tier - 3</v>
      </c>
      <c r="M2141" t="str">
        <f>VLOOKUP($A2141,'Hospitalisation Details'!$A:$K,8,FALSE)</f>
        <v>tier - 3</v>
      </c>
      <c r="N2141" t="str">
        <f>VLOOKUP($A2141,'Hospitalisation Details'!$A:$K,9,FALSE)</f>
        <v>R1012</v>
      </c>
      <c r="O2141">
        <f>VLOOKUP($A2141,'Hospitalisation Details'!$A:$K,10,FALSE)</f>
        <v>36771</v>
      </c>
      <c r="P2141">
        <f>VLOOKUP($A2141,'Hospitalisation Details'!$A:$K,11,FALSE)</f>
        <v>22</v>
      </c>
      <c r="Q2141" t="str">
        <f>VLOOKUP($A2141,'Customer Names'!$A:$E,4,FALSE)</f>
        <v xml:space="preserve"> Thomas</v>
      </c>
    </row>
    <row r="2142" spans="1:17" x14ac:dyDescent="0.25">
      <c r="A2142" s="26" t="s">
        <v>222</v>
      </c>
      <c r="B2142" s="47">
        <f>VLOOKUP($A2142,'Medical Examinations'!$A:$J,2,FALSE)</f>
        <v>39.49</v>
      </c>
      <c r="C2142" s="47">
        <f>VLOOKUP($A2142,'Medical Examinations'!$A:$J,3,FALSE)</f>
        <v>4.4800000000000004</v>
      </c>
      <c r="D2142" s="26" t="str">
        <f>VLOOKUP($A2142,'Medical Examinations'!$A:$J,4,FALSE)</f>
        <v>yes</v>
      </c>
      <c r="E2142" s="26" t="str">
        <f>VLOOKUP($A2142,'Medical Examinations'!$A:$J,5,FALSE)</f>
        <v>No</v>
      </c>
      <c r="F2142" s="26" t="str">
        <f>VLOOKUP($A2142,'Medical Examinations'!$A:$J,6,FALSE)</f>
        <v>No</v>
      </c>
      <c r="G2142" s="26">
        <f>VLOOKUP($A2142,'Medical Examinations'!$A:$J,7,FALSE)</f>
        <v>0</v>
      </c>
      <c r="H2142" s="26" t="str">
        <f>VLOOKUP($A2142,'Medical Examinations'!$A:$J,8,FALSE)</f>
        <v>No</v>
      </c>
      <c r="I2142" s="26" t="str">
        <f>VLOOKUP($A2142,'Medical Examinations'!$A:$J,9,FALSE)</f>
        <v>Obesity</v>
      </c>
      <c r="J2142" s="26" t="str">
        <f>VLOOKUP($A2142,'Medical Examinations'!$A:$J,10,FALSE)</f>
        <v>Normal</v>
      </c>
      <c r="K2142">
        <f>VLOOKUP($A2142,'Hospitalisation Details'!$A:$K,6,FALSE)</f>
        <v>2026.97</v>
      </c>
      <c r="L2142" t="str">
        <f>VLOOKUP($A2142,'Hospitalisation Details'!$A:$K,7,FALSE)</f>
        <v>tier - 3</v>
      </c>
      <c r="M2142" t="str">
        <f>VLOOKUP($A2142,'Hospitalisation Details'!$A:$K,8,FALSE)</f>
        <v>tier - 2</v>
      </c>
      <c r="N2142" t="str">
        <f>VLOOKUP($A2142,'Hospitalisation Details'!$A:$K,9,FALSE)</f>
        <v>R1013</v>
      </c>
      <c r="O2142">
        <f>VLOOKUP($A2142,'Hospitalisation Details'!$A:$K,10,FALSE)</f>
        <v>37107</v>
      </c>
      <c r="P2142">
        <f>VLOOKUP($A2142,'Hospitalisation Details'!$A:$K,11,FALSE)</f>
        <v>21</v>
      </c>
      <c r="Q2142" t="str">
        <f>VLOOKUP($A2142,'Customer Names'!$A:$E,4,FALSE)</f>
        <v xml:space="preserve"> Jennifer</v>
      </c>
    </row>
    <row r="2143" spans="1:17" x14ac:dyDescent="0.25">
      <c r="A2143" s="23" t="s">
        <v>221</v>
      </c>
      <c r="B2143" s="48">
        <f>VLOOKUP($A2143,'Medical Examinations'!$A:$J,2,FALSE)</f>
        <v>34.869999999999997</v>
      </c>
      <c r="C2143" s="48">
        <f>VLOOKUP($A2143,'Medical Examinations'!$A:$J,3,FALSE)</f>
        <v>5.51</v>
      </c>
      <c r="D2143" s="23" t="str">
        <f>VLOOKUP($A2143,'Medical Examinations'!$A:$J,4,FALSE)</f>
        <v>yes</v>
      </c>
      <c r="E2143" s="23" t="str">
        <f>VLOOKUP($A2143,'Medical Examinations'!$A:$J,5,FALSE)</f>
        <v>No</v>
      </c>
      <c r="F2143" s="23" t="str">
        <f>VLOOKUP($A2143,'Medical Examinations'!$A:$J,6,FALSE)</f>
        <v>No</v>
      </c>
      <c r="G2143" s="23">
        <f>VLOOKUP($A2143,'Medical Examinations'!$A:$J,7,FALSE)</f>
        <v>0</v>
      </c>
      <c r="H2143" s="23" t="str">
        <f>VLOOKUP($A2143,'Medical Examinations'!$A:$J,8,FALSE)</f>
        <v>No</v>
      </c>
      <c r="I2143" s="23" t="str">
        <f>VLOOKUP($A2143,'Medical Examinations'!$A:$J,9,FALSE)</f>
        <v>Obesity</v>
      </c>
      <c r="J2143" s="23" t="str">
        <f>VLOOKUP($A2143,'Medical Examinations'!$A:$J,10,FALSE)</f>
        <v>Normal</v>
      </c>
      <c r="K2143">
        <f>VLOOKUP($A2143,'Hospitalisation Details'!$A:$K,6,FALSE)</f>
        <v>2020.55</v>
      </c>
      <c r="L2143" t="str">
        <f>VLOOKUP($A2143,'Hospitalisation Details'!$A:$K,7,FALSE)</f>
        <v>tier - 3</v>
      </c>
      <c r="M2143" t="str">
        <f>VLOOKUP($A2143,'Hospitalisation Details'!$A:$K,8,FALSE)</f>
        <v>tier - 2</v>
      </c>
      <c r="N2143" t="str">
        <f>VLOOKUP($A2143,'Hospitalisation Details'!$A:$K,9,FALSE)</f>
        <v>R1013</v>
      </c>
      <c r="O2143">
        <f>VLOOKUP($A2143,'Hospitalisation Details'!$A:$K,10,FALSE)</f>
        <v>37140</v>
      </c>
      <c r="P2143">
        <f>VLOOKUP($A2143,'Hospitalisation Details'!$A:$K,11,FALSE)</f>
        <v>21</v>
      </c>
      <c r="Q2143" t="str">
        <f>VLOOKUP($A2143,'Customer Names'!$A:$E,4,FALSE)</f>
        <v xml:space="preserve"> Tammy</v>
      </c>
    </row>
    <row r="2144" spans="1:17" x14ac:dyDescent="0.25">
      <c r="A2144" s="26" t="s">
        <v>220</v>
      </c>
      <c r="B2144" s="47">
        <f>VLOOKUP($A2144,'Medical Examinations'!$A:$J,2,FALSE)</f>
        <v>34.6</v>
      </c>
      <c r="C2144" s="47">
        <f>VLOOKUP($A2144,'Medical Examinations'!$A:$J,3,FALSE)</f>
        <v>4.5</v>
      </c>
      <c r="D2144" s="26" t="str">
        <f>VLOOKUP($A2144,'Medical Examinations'!$A:$J,4,FALSE)</f>
        <v>yes</v>
      </c>
      <c r="E2144" s="26" t="str">
        <f>VLOOKUP($A2144,'Medical Examinations'!$A:$J,5,FALSE)</f>
        <v>No</v>
      </c>
      <c r="F2144" s="26" t="str">
        <f>VLOOKUP($A2144,'Medical Examinations'!$A:$J,6,FALSE)</f>
        <v>No</v>
      </c>
      <c r="G2144" s="26">
        <f>VLOOKUP($A2144,'Medical Examinations'!$A:$J,7,FALSE)</f>
        <v>0</v>
      </c>
      <c r="H2144" s="26" t="str">
        <f>VLOOKUP($A2144,'Medical Examinations'!$A:$J,8,FALSE)</f>
        <v>No</v>
      </c>
      <c r="I2144" s="26" t="str">
        <f>VLOOKUP($A2144,'Medical Examinations'!$A:$J,9,FALSE)</f>
        <v>Obesity</v>
      </c>
      <c r="J2144" s="26" t="str">
        <f>VLOOKUP($A2144,'Medical Examinations'!$A:$J,10,FALSE)</f>
        <v>Normal</v>
      </c>
      <c r="K2144">
        <f>VLOOKUP($A2144,'Hospitalisation Details'!$A:$K,6,FALSE)</f>
        <v>2020.18</v>
      </c>
      <c r="L2144" t="str">
        <f>VLOOKUP($A2144,'Hospitalisation Details'!$A:$K,7,FALSE)</f>
        <v>tier - 3</v>
      </c>
      <c r="M2144" t="str">
        <f>VLOOKUP($A2144,'Hospitalisation Details'!$A:$K,8,FALSE)</f>
        <v>tier - 1</v>
      </c>
      <c r="N2144" t="str">
        <f>VLOOKUP($A2144,'Hospitalisation Details'!$A:$K,9,FALSE)</f>
        <v>R1011</v>
      </c>
      <c r="O2144">
        <f>VLOOKUP($A2144,'Hospitalisation Details'!$A:$K,10,FALSE)</f>
        <v>37073</v>
      </c>
      <c r="P2144">
        <f>VLOOKUP($A2144,'Hospitalisation Details'!$A:$K,11,FALSE)</f>
        <v>21</v>
      </c>
      <c r="Q2144" t="str">
        <f>VLOOKUP($A2144,'Customer Names'!$A:$E,4,FALSE)</f>
        <v xml:space="preserve"> Lena</v>
      </c>
    </row>
    <row r="2145" spans="1:17" x14ac:dyDescent="0.25">
      <c r="A2145" s="23" t="s">
        <v>219</v>
      </c>
      <c r="B2145" s="48">
        <f>VLOOKUP($A2145,'Medical Examinations'!$A:$J,2,FALSE)</f>
        <v>25.8</v>
      </c>
      <c r="C2145" s="48">
        <f>VLOOKUP($A2145,'Medical Examinations'!$A:$J,3,FALSE)</f>
        <v>6.29</v>
      </c>
      <c r="D2145" s="23" t="str">
        <f>VLOOKUP($A2145,'Medical Examinations'!$A:$J,4,FALSE)</f>
        <v>yes</v>
      </c>
      <c r="E2145" s="23" t="str">
        <f>VLOOKUP($A2145,'Medical Examinations'!$A:$J,5,FALSE)</f>
        <v>No</v>
      </c>
      <c r="F2145" s="23" t="str">
        <f>VLOOKUP($A2145,'Medical Examinations'!$A:$J,6,FALSE)</f>
        <v>No</v>
      </c>
      <c r="G2145" s="23">
        <f>VLOOKUP($A2145,'Medical Examinations'!$A:$J,7,FALSE)</f>
        <v>0</v>
      </c>
      <c r="H2145" s="23" t="str">
        <f>VLOOKUP($A2145,'Medical Examinations'!$A:$J,8,FALSE)</f>
        <v>No</v>
      </c>
      <c r="I2145" s="23" t="str">
        <f>VLOOKUP($A2145,'Medical Examinations'!$A:$J,9,FALSE)</f>
        <v>Overweight</v>
      </c>
      <c r="J2145" s="23" t="str">
        <f>VLOOKUP($A2145,'Medical Examinations'!$A:$J,10,FALSE)</f>
        <v>Prediabetes</v>
      </c>
      <c r="K2145">
        <f>VLOOKUP($A2145,'Hospitalisation Details'!$A:$K,6,FALSE)</f>
        <v>2007.95</v>
      </c>
      <c r="L2145" t="str">
        <f>VLOOKUP($A2145,'Hospitalisation Details'!$A:$K,7,FALSE)</f>
        <v>tier - 3</v>
      </c>
      <c r="M2145" t="str">
        <f>VLOOKUP($A2145,'Hospitalisation Details'!$A:$K,8,FALSE)</f>
        <v>tier - 2</v>
      </c>
      <c r="N2145" t="str">
        <f>VLOOKUP($A2145,'Hospitalisation Details'!$A:$K,9,FALSE)</f>
        <v>R1011</v>
      </c>
      <c r="O2145">
        <f>VLOOKUP($A2145,'Hospitalisation Details'!$A:$K,10,FALSE)</f>
        <v>37117</v>
      </c>
      <c r="P2145">
        <f>VLOOKUP($A2145,'Hospitalisation Details'!$A:$K,11,FALSE)</f>
        <v>21</v>
      </c>
      <c r="Q2145" t="str">
        <f>VLOOKUP($A2145,'Customer Names'!$A:$E,4,FALSE)</f>
        <v xml:space="preserve"> Valentina</v>
      </c>
    </row>
    <row r="2146" spans="1:17" x14ac:dyDescent="0.25">
      <c r="A2146" s="26" t="s">
        <v>218</v>
      </c>
      <c r="B2146" s="47">
        <f>VLOOKUP($A2146,'Medical Examinations'!$A:$J,2,FALSE)</f>
        <v>35.86</v>
      </c>
      <c r="C2146" s="47">
        <f>VLOOKUP($A2146,'Medical Examinations'!$A:$J,3,FALSE)</f>
        <v>4.33</v>
      </c>
      <c r="D2146" s="26" t="str">
        <f>VLOOKUP($A2146,'Medical Examinations'!$A:$J,4,FALSE)</f>
        <v>No</v>
      </c>
      <c r="E2146" s="26" t="str">
        <f>VLOOKUP($A2146,'Medical Examinations'!$A:$J,5,FALSE)</f>
        <v>No</v>
      </c>
      <c r="F2146" s="26" t="str">
        <f>VLOOKUP($A2146,'Medical Examinations'!$A:$J,6,FALSE)</f>
        <v>No</v>
      </c>
      <c r="G2146" s="26">
        <f>VLOOKUP($A2146,'Medical Examinations'!$A:$J,7,FALSE)</f>
        <v>1</v>
      </c>
      <c r="H2146" s="26" t="str">
        <f>VLOOKUP($A2146,'Medical Examinations'!$A:$J,8,FALSE)</f>
        <v>No</v>
      </c>
      <c r="I2146" s="26" t="str">
        <f>VLOOKUP($A2146,'Medical Examinations'!$A:$J,9,FALSE)</f>
        <v>Obesity</v>
      </c>
      <c r="J2146" s="26" t="str">
        <f>VLOOKUP($A2146,'Medical Examinations'!$A:$J,10,FALSE)</f>
        <v>Normal</v>
      </c>
      <c r="K2146">
        <f>VLOOKUP($A2146,'Hospitalisation Details'!$A:$K,6,FALSE)</f>
        <v>1986.93</v>
      </c>
      <c r="L2146" t="str">
        <f>VLOOKUP($A2146,'Hospitalisation Details'!$A:$K,7,FALSE)</f>
        <v>tier - 3</v>
      </c>
      <c r="M2146" t="str">
        <f>VLOOKUP($A2146,'Hospitalisation Details'!$A:$K,8,FALSE)</f>
        <v>tier - 2</v>
      </c>
      <c r="N2146" t="str">
        <f>VLOOKUP($A2146,'Hospitalisation Details'!$A:$K,9,FALSE)</f>
        <v>R1013</v>
      </c>
      <c r="O2146">
        <f>VLOOKUP($A2146,'Hospitalisation Details'!$A:$K,10,FALSE)</f>
        <v>36052</v>
      </c>
      <c r="P2146">
        <f>VLOOKUP($A2146,'Hospitalisation Details'!$A:$K,11,FALSE)</f>
        <v>24</v>
      </c>
      <c r="Q2146" t="str">
        <f>VLOOKUP($A2146,'Customer Names'!$A:$E,4,FALSE)</f>
        <v xml:space="preserve"> Russell N.</v>
      </c>
    </row>
    <row r="2147" spans="1:17" x14ac:dyDescent="0.25">
      <c r="A2147" s="23" t="s">
        <v>217</v>
      </c>
      <c r="B2147" s="48">
        <f>VLOOKUP($A2147,'Medical Examinations'!$A:$J,2,FALSE)</f>
        <v>40.47</v>
      </c>
      <c r="C2147" s="48">
        <f>VLOOKUP($A2147,'Medical Examinations'!$A:$J,3,FALSE)</f>
        <v>11.15</v>
      </c>
      <c r="D2147" s="23" t="str">
        <f>VLOOKUP($A2147,'Medical Examinations'!$A:$J,4,FALSE)</f>
        <v>No</v>
      </c>
      <c r="E2147" s="23" t="str">
        <f>VLOOKUP($A2147,'Medical Examinations'!$A:$J,5,FALSE)</f>
        <v>No</v>
      </c>
      <c r="F2147" s="23" t="str">
        <f>VLOOKUP($A2147,'Medical Examinations'!$A:$J,6,FALSE)</f>
        <v>No</v>
      </c>
      <c r="G2147" s="23">
        <f>VLOOKUP($A2147,'Medical Examinations'!$A:$J,7,FALSE)</f>
        <v>0</v>
      </c>
      <c r="H2147" s="23" t="str">
        <f>VLOOKUP($A2147,'Medical Examinations'!$A:$J,8,FALSE)</f>
        <v>No</v>
      </c>
      <c r="I2147" s="23" t="str">
        <f>VLOOKUP($A2147,'Medical Examinations'!$A:$J,9,FALSE)</f>
        <v>Obesity</v>
      </c>
      <c r="J2147" s="23" t="str">
        <f>VLOOKUP($A2147,'Medical Examinations'!$A:$J,10,FALSE)</f>
        <v>Diabetes</v>
      </c>
      <c r="K2147">
        <f>VLOOKUP($A2147,'Hospitalisation Details'!$A:$K,6,FALSE)</f>
        <v>1984.45</v>
      </c>
      <c r="L2147" t="str">
        <f>VLOOKUP($A2147,'Hospitalisation Details'!$A:$K,7,FALSE)</f>
        <v>tier - 3</v>
      </c>
      <c r="M2147" t="str">
        <f>VLOOKUP($A2147,'Hospitalisation Details'!$A:$K,8,FALSE)</f>
        <v>tier - 3</v>
      </c>
      <c r="N2147" t="str">
        <f>VLOOKUP($A2147,'Hospitalisation Details'!$A:$K,9,FALSE)</f>
        <v>R1016</v>
      </c>
      <c r="O2147">
        <f>VLOOKUP($A2147,'Hospitalisation Details'!$A:$K,10,FALSE)</f>
        <v>37528</v>
      </c>
      <c r="P2147">
        <f>VLOOKUP($A2147,'Hospitalisation Details'!$A:$K,11,FALSE)</f>
        <v>20</v>
      </c>
      <c r="Q2147" t="str">
        <f>VLOOKUP($A2147,'Customer Names'!$A:$E,4,FALSE)</f>
        <v xml:space="preserve"> Scott R.</v>
      </c>
    </row>
    <row r="2148" spans="1:17" x14ac:dyDescent="0.25">
      <c r="A2148" s="26" t="s">
        <v>216</v>
      </c>
      <c r="B2148" s="47">
        <f>VLOOKUP($A2148,'Medical Examinations'!$A:$J,2,FALSE)</f>
        <v>32.01</v>
      </c>
      <c r="C2148" s="47">
        <f>VLOOKUP($A2148,'Medical Examinations'!$A:$J,3,FALSE)</f>
        <v>6.45</v>
      </c>
      <c r="D2148" s="26" t="str">
        <f>VLOOKUP($A2148,'Medical Examinations'!$A:$J,4,FALSE)</f>
        <v>No</v>
      </c>
      <c r="E2148" s="26" t="str">
        <f>VLOOKUP($A2148,'Medical Examinations'!$A:$J,5,FALSE)</f>
        <v>No</v>
      </c>
      <c r="F2148" s="26" t="str">
        <f>VLOOKUP($A2148,'Medical Examinations'!$A:$J,6,FALSE)</f>
        <v>No</v>
      </c>
      <c r="G2148" s="26">
        <f>VLOOKUP($A2148,'Medical Examinations'!$A:$J,7,FALSE)</f>
        <v>1</v>
      </c>
      <c r="H2148" s="26" t="str">
        <f>VLOOKUP($A2148,'Medical Examinations'!$A:$J,8,FALSE)</f>
        <v>No</v>
      </c>
      <c r="I2148" s="26" t="str">
        <f>VLOOKUP($A2148,'Medical Examinations'!$A:$J,9,FALSE)</f>
        <v>Obesity</v>
      </c>
      <c r="J2148" s="26" t="str">
        <f>VLOOKUP($A2148,'Medical Examinations'!$A:$J,10,FALSE)</f>
        <v>Prediabetes</v>
      </c>
      <c r="K2148">
        <f>VLOOKUP($A2148,'Hospitalisation Details'!$A:$K,6,FALSE)</f>
        <v>1981.58</v>
      </c>
      <c r="L2148" t="str">
        <f>VLOOKUP($A2148,'Hospitalisation Details'!$A:$K,7,FALSE)</f>
        <v>tier - 3</v>
      </c>
      <c r="M2148" t="str">
        <f>VLOOKUP($A2148,'Hospitalisation Details'!$A:$K,8,FALSE)</f>
        <v>tier - 1</v>
      </c>
      <c r="N2148" t="str">
        <f>VLOOKUP($A2148,'Hospitalisation Details'!$A:$K,9,FALSE)</f>
        <v>R1013</v>
      </c>
      <c r="O2148">
        <f>VLOOKUP($A2148,'Hospitalisation Details'!$A:$K,10,FALSE)</f>
        <v>36158</v>
      </c>
      <c r="P2148">
        <f>VLOOKUP($A2148,'Hospitalisation Details'!$A:$K,11,FALSE)</f>
        <v>24</v>
      </c>
      <c r="Q2148" t="str">
        <f>VLOOKUP($A2148,'Customer Names'!$A:$E,4,FALSE)</f>
        <v xml:space="preserve"> Jose Francisco Sr.</v>
      </c>
    </row>
    <row r="2149" spans="1:17" x14ac:dyDescent="0.25">
      <c r="A2149" s="23" t="s">
        <v>215</v>
      </c>
      <c r="B2149" s="48">
        <f>VLOOKUP($A2149,'Medical Examinations'!$A:$J,2,FALSE)</f>
        <v>33</v>
      </c>
      <c r="C2149" s="48">
        <f>VLOOKUP($A2149,'Medical Examinations'!$A:$J,3,FALSE)</f>
        <v>9.27</v>
      </c>
      <c r="D2149" s="23" t="str">
        <f>VLOOKUP($A2149,'Medical Examinations'!$A:$J,4,FALSE)</f>
        <v>No</v>
      </c>
      <c r="E2149" s="23" t="str">
        <f>VLOOKUP($A2149,'Medical Examinations'!$A:$J,5,FALSE)</f>
        <v>No</v>
      </c>
      <c r="F2149" s="23" t="str">
        <f>VLOOKUP($A2149,'Medical Examinations'!$A:$J,6,FALSE)</f>
        <v>No</v>
      </c>
      <c r="G2149" s="23">
        <f>VLOOKUP($A2149,'Medical Examinations'!$A:$J,7,FALSE)</f>
        <v>0</v>
      </c>
      <c r="H2149" s="23" t="str">
        <f>VLOOKUP($A2149,'Medical Examinations'!$A:$J,8,FALSE)</f>
        <v>No</v>
      </c>
      <c r="I2149" s="23" t="str">
        <f>VLOOKUP($A2149,'Medical Examinations'!$A:$J,9,FALSE)</f>
        <v>Obesity</v>
      </c>
      <c r="J2149" s="23" t="str">
        <f>VLOOKUP($A2149,'Medical Examinations'!$A:$J,10,FALSE)</f>
        <v>Diabetes</v>
      </c>
      <c r="K2149">
        <f>VLOOKUP($A2149,'Hospitalisation Details'!$A:$K,6,FALSE)</f>
        <v>1980.07</v>
      </c>
      <c r="L2149" t="str">
        <f>VLOOKUP($A2149,'Hospitalisation Details'!$A:$K,7,FALSE)</f>
        <v>tier - 3</v>
      </c>
      <c r="M2149" t="str">
        <f>VLOOKUP($A2149,'Hospitalisation Details'!$A:$K,8,FALSE)</f>
        <v>tier - 3</v>
      </c>
      <c r="N2149" t="str">
        <f>VLOOKUP($A2149,'Hospitalisation Details'!$A:$K,9,FALSE)</f>
        <v>R1011</v>
      </c>
      <c r="O2149">
        <f>VLOOKUP($A2149,'Hospitalisation Details'!$A:$K,10,FALSE)</f>
        <v>37453</v>
      </c>
      <c r="P2149">
        <f>VLOOKUP($A2149,'Hospitalisation Details'!$A:$K,11,FALSE)</f>
        <v>20</v>
      </c>
      <c r="Q2149" t="str">
        <f>VLOOKUP($A2149,'Customer Names'!$A:$E,4,FALSE)</f>
        <v xml:space="preserve"> Paul J</v>
      </c>
    </row>
    <row r="2150" spans="1:17" x14ac:dyDescent="0.25">
      <c r="A2150" s="26" t="s">
        <v>214</v>
      </c>
      <c r="B2150" s="47">
        <f>VLOOKUP($A2150,'Medical Examinations'!$A:$J,2,FALSE)</f>
        <v>29.3</v>
      </c>
      <c r="C2150" s="47">
        <f>VLOOKUP($A2150,'Medical Examinations'!$A:$J,3,FALSE)</f>
        <v>6.15</v>
      </c>
      <c r="D2150" s="26" t="str">
        <f>VLOOKUP($A2150,'Medical Examinations'!$A:$J,4,FALSE)</f>
        <v>No</v>
      </c>
      <c r="E2150" s="26" t="str">
        <f>VLOOKUP($A2150,'Medical Examinations'!$A:$J,5,FALSE)</f>
        <v>No</v>
      </c>
      <c r="F2150" s="26" t="str">
        <f>VLOOKUP($A2150,'Medical Examinations'!$A:$J,6,FALSE)</f>
        <v>No</v>
      </c>
      <c r="G2150" s="26">
        <f>VLOOKUP($A2150,'Medical Examinations'!$A:$J,7,FALSE)</f>
        <v>1</v>
      </c>
      <c r="H2150" s="26" t="str">
        <f>VLOOKUP($A2150,'Medical Examinations'!$A:$J,8,FALSE)</f>
        <v>No</v>
      </c>
      <c r="I2150" s="26" t="str">
        <f>VLOOKUP($A2150,'Medical Examinations'!$A:$J,9,FALSE)</f>
        <v>Overweight</v>
      </c>
      <c r="J2150" s="26" t="str">
        <f>VLOOKUP($A2150,'Medical Examinations'!$A:$J,10,FALSE)</f>
        <v>Prediabetes</v>
      </c>
      <c r="K2150">
        <f>VLOOKUP($A2150,'Hospitalisation Details'!$A:$K,6,FALSE)</f>
        <v>1977.82</v>
      </c>
      <c r="L2150" t="str">
        <f>VLOOKUP($A2150,'Hospitalisation Details'!$A:$K,7,FALSE)</f>
        <v>tier - 3</v>
      </c>
      <c r="M2150" t="str">
        <f>VLOOKUP($A2150,'Hospitalisation Details'!$A:$K,8,FALSE)</f>
        <v>tier - 1</v>
      </c>
      <c r="N2150" t="str">
        <f>VLOOKUP($A2150,'Hospitalisation Details'!$A:$K,9,FALSE)</f>
        <v>R1011</v>
      </c>
      <c r="O2150">
        <f>VLOOKUP($A2150,'Hospitalisation Details'!$A:$K,10,FALSE)</f>
        <v>36067</v>
      </c>
      <c r="P2150">
        <f>VLOOKUP($A2150,'Hospitalisation Details'!$A:$K,11,FALSE)</f>
        <v>24</v>
      </c>
      <c r="Q2150" t="str">
        <f>VLOOKUP($A2150,'Customer Names'!$A:$E,4,FALSE)</f>
        <v xml:space="preserve"> Adam</v>
      </c>
    </row>
    <row r="2151" spans="1:17" x14ac:dyDescent="0.25">
      <c r="A2151" s="23" t="s">
        <v>213</v>
      </c>
      <c r="B2151" s="48">
        <f>VLOOKUP($A2151,'Medical Examinations'!$A:$J,2,FALSE)</f>
        <v>25.8</v>
      </c>
      <c r="C2151" s="48">
        <f>VLOOKUP($A2151,'Medical Examinations'!$A:$J,3,FALSE)</f>
        <v>4.13</v>
      </c>
      <c r="D2151" s="23" t="str">
        <f>VLOOKUP($A2151,'Medical Examinations'!$A:$J,4,FALSE)</f>
        <v>No</v>
      </c>
      <c r="E2151" s="23" t="str">
        <f>VLOOKUP($A2151,'Medical Examinations'!$A:$J,5,FALSE)</f>
        <v>No</v>
      </c>
      <c r="F2151" s="23" t="str">
        <f>VLOOKUP($A2151,'Medical Examinations'!$A:$J,6,FALSE)</f>
        <v>No</v>
      </c>
      <c r="G2151" s="23">
        <f>VLOOKUP($A2151,'Medical Examinations'!$A:$J,7,FALSE)</f>
        <v>1</v>
      </c>
      <c r="H2151" s="23" t="str">
        <f>VLOOKUP($A2151,'Medical Examinations'!$A:$J,8,FALSE)</f>
        <v>No</v>
      </c>
      <c r="I2151" s="23" t="str">
        <f>VLOOKUP($A2151,'Medical Examinations'!$A:$J,9,FALSE)</f>
        <v>Overweight</v>
      </c>
      <c r="J2151" s="23" t="str">
        <f>VLOOKUP($A2151,'Medical Examinations'!$A:$J,10,FALSE)</f>
        <v>Normal</v>
      </c>
      <c r="K2151">
        <f>VLOOKUP($A2151,'Hospitalisation Details'!$A:$K,6,FALSE)</f>
        <v>1972.95</v>
      </c>
      <c r="L2151" t="str">
        <f>VLOOKUP($A2151,'Hospitalisation Details'!$A:$K,7,FALSE)</f>
        <v>tier - 3</v>
      </c>
      <c r="M2151" t="str">
        <f>VLOOKUP($A2151,'Hospitalisation Details'!$A:$K,8,FALSE)</f>
        <v>tier - 1</v>
      </c>
      <c r="N2151" t="str">
        <f>VLOOKUP($A2151,'Hospitalisation Details'!$A:$K,9,FALSE)</f>
        <v>R1011</v>
      </c>
      <c r="O2151">
        <f>VLOOKUP($A2151,'Hospitalisation Details'!$A:$K,10,FALSE)</f>
        <v>36073</v>
      </c>
      <c r="P2151">
        <f>VLOOKUP($A2151,'Hospitalisation Details'!$A:$K,11,FALSE)</f>
        <v>24</v>
      </c>
      <c r="Q2151" t="str">
        <f>VLOOKUP($A2151,'Customer Names'!$A:$E,4,FALSE)</f>
        <v xml:space="preserve"> Edward J.</v>
      </c>
    </row>
    <row r="2152" spans="1:17" x14ac:dyDescent="0.25">
      <c r="A2152" s="26" t="s">
        <v>212</v>
      </c>
      <c r="B2152" s="47">
        <f>VLOOKUP($A2152,'Medical Examinations'!$A:$J,2,FALSE)</f>
        <v>23.4</v>
      </c>
      <c r="C2152" s="47">
        <f>VLOOKUP($A2152,'Medical Examinations'!$A:$J,3,FALSE)</f>
        <v>4.24</v>
      </c>
      <c r="D2152" s="26" t="str">
        <f>VLOOKUP($A2152,'Medical Examinations'!$A:$J,4,FALSE)</f>
        <v>No</v>
      </c>
      <c r="E2152" s="26" t="str">
        <f>VLOOKUP($A2152,'Medical Examinations'!$A:$J,5,FALSE)</f>
        <v>No</v>
      </c>
      <c r="F2152" s="26" t="str">
        <f>VLOOKUP($A2152,'Medical Examinations'!$A:$J,6,FALSE)</f>
        <v>No</v>
      </c>
      <c r="G2152" s="26">
        <f>VLOOKUP($A2152,'Medical Examinations'!$A:$J,7,FALSE)</f>
        <v>1</v>
      </c>
      <c r="H2152" s="26" t="str">
        <f>VLOOKUP($A2152,'Medical Examinations'!$A:$J,8,FALSE)</f>
        <v>No</v>
      </c>
      <c r="I2152" s="26" t="str">
        <f>VLOOKUP($A2152,'Medical Examinations'!$A:$J,9,FALSE)</f>
        <v>Normal Weight</v>
      </c>
      <c r="J2152" s="26" t="str">
        <f>VLOOKUP($A2152,'Medical Examinations'!$A:$J,10,FALSE)</f>
        <v>Normal</v>
      </c>
      <c r="K2152">
        <f>VLOOKUP($A2152,'Hospitalisation Details'!$A:$K,6,FALSE)</f>
        <v>1969.61</v>
      </c>
      <c r="L2152" t="str">
        <f>VLOOKUP($A2152,'Hospitalisation Details'!$A:$K,7,FALSE)</f>
        <v>tier - 3</v>
      </c>
      <c r="M2152" t="str">
        <f>VLOOKUP($A2152,'Hospitalisation Details'!$A:$K,8,FALSE)</f>
        <v>tier - 3</v>
      </c>
      <c r="N2152" t="str">
        <f>VLOOKUP($A2152,'Hospitalisation Details'!$A:$K,9,FALSE)</f>
        <v>R1011</v>
      </c>
      <c r="O2152">
        <f>VLOOKUP($A2152,'Hospitalisation Details'!$A:$K,10,FALSE)</f>
        <v>36066</v>
      </c>
      <c r="P2152">
        <f>VLOOKUP($A2152,'Hospitalisation Details'!$A:$K,11,FALSE)</f>
        <v>24</v>
      </c>
      <c r="Q2152" t="str">
        <f>VLOOKUP($A2152,'Customer Names'!$A:$E,4,FALSE)</f>
        <v xml:space="preserve"> Patrick A.</v>
      </c>
    </row>
    <row r="2153" spans="1:17" x14ac:dyDescent="0.25">
      <c r="A2153" s="23" t="s">
        <v>211</v>
      </c>
      <c r="B2153" s="48">
        <f>VLOOKUP($A2153,'Medical Examinations'!$A:$J,2,FALSE)</f>
        <v>27.93</v>
      </c>
      <c r="C2153" s="48">
        <f>VLOOKUP($A2153,'Medical Examinations'!$A:$J,3,FALSE)</f>
        <v>9.8800000000000008</v>
      </c>
      <c r="D2153" s="23" t="str">
        <f>VLOOKUP($A2153,'Medical Examinations'!$A:$J,4,FALSE)</f>
        <v>No</v>
      </c>
      <c r="E2153" s="23" t="str">
        <f>VLOOKUP($A2153,'Medical Examinations'!$A:$J,5,FALSE)</f>
        <v>No</v>
      </c>
      <c r="F2153" s="23" t="str">
        <f>VLOOKUP($A2153,'Medical Examinations'!$A:$J,6,FALSE)</f>
        <v>No</v>
      </c>
      <c r="G2153" s="23">
        <f>VLOOKUP($A2153,'Medical Examinations'!$A:$J,7,FALSE)</f>
        <v>0</v>
      </c>
      <c r="H2153" s="23" t="str">
        <f>VLOOKUP($A2153,'Medical Examinations'!$A:$J,8,FALSE)</f>
        <v>No</v>
      </c>
      <c r="I2153" s="23" t="str">
        <f>VLOOKUP($A2153,'Medical Examinations'!$A:$J,9,FALSE)</f>
        <v>Overweight</v>
      </c>
      <c r="J2153" s="23" t="str">
        <f>VLOOKUP($A2153,'Medical Examinations'!$A:$J,10,FALSE)</f>
        <v>Diabetes</v>
      </c>
      <c r="K2153">
        <f>VLOOKUP($A2153,'Hospitalisation Details'!$A:$K,6,FALSE)</f>
        <v>1967.02</v>
      </c>
      <c r="L2153" t="str">
        <f>VLOOKUP($A2153,'Hospitalisation Details'!$A:$K,7,FALSE)</f>
        <v>tier - 3</v>
      </c>
      <c r="M2153" t="str">
        <f>VLOOKUP($A2153,'Hospitalisation Details'!$A:$K,8,FALSE)</f>
        <v>tier - 2</v>
      </c>
      <c r="N2153" t="str">
        <f>VLOOKUP($A2153,'Hospitalisation Details'!$A:$K,9,FALSE)</f>
        <v>R1016</v>
      </c>
      <c r="O2153">
        <f>VLOOKUP($A2153,'Hospitalisation Details'!$A:$K,10,FALSE)</f>
        <v>37466</v>
      </c>
      <c r="P2153">
        <f>VLOOKUP($A2153,'Hospitalisation Details'!$A:$K,11,FALSE)</f>
        <v>20</v>
      </c>
      <c r="Q2153" t="str">
        <f>VLOOKUP($A2153,'Customer Names'!$A:$E,4,FALSE)</f>
        <v xml:space="preserve"> Geraint H</v>
      </c>
    </row>
    <row r="2154" spans="1:17" x14ac:dyDescent="0.25">
      <c r="A2154" s="26" t="s">
        <v>210</v>
      </c>
      <c r="B2154" s="47">
        <f>VLOOKUP($A2154,'Medical Examinations'!$A:$J,2,FALSE)</f>
        <v>22</v>
      </c>
      <c r="C2154" s="47">
        <f>VLOOKUP($A2154,'Medical Examinations'!$A:$J,3,FALSE)</f>
        <v>9.5</v>
      </c>
      <c r="D2154" s="26" t="str">
        <f>VLOOKUP($A2154,'Medical Examinations'!$A:$J,4,FALSE)</f>
        <v>No</v>
      </c>
      <c r="E2154" s="26" t="str">
        <f>VLOOKUP($A2154,'Medical Examinations'!$A:$J,5,FALSE)</f>
        <v>No</v>
      </c>
      <c r="F2154" s="26" t="str">
        <f>VLOOKUP($A2154,'Medical Examinations'!$A:$J,6,FALSE)</f>
        <v>No</v>
      </c>
      <c r="G2154" s="26">
        <f>VLOOKUP($A2154,'Medical Examinations'!$A:$J,7,FALSE)</f>
        <v>0</v>
      </c>
      <c r="H2154" s="26" t="str">
        <f>VLOOKUP($A2154,'Medical Examinations'!$A:$J,8,FALSE)</f>
        <v>No</v>
      </c>
      <c r="I2154" s="26" t="str">
        <f>VLOOKUP($A2154,'Medical Examinations'!$A:$J,9,FALSE)</f>
        <v>Normal Weight</v>
      </c>
      <c r="J2154" s="26" t="str">
        <f>VLOOKUP($A2154,'Medical Examinations'!$A:$J,10,FALSE)</f>
        <v>Diabetes</v>
      </c>
      <c r="K2154">
        <f>VLOOKUP($A2154,'Hospitalisation Details'!$A:$K,6,FALSE)</f>
        <v>1964.78</v>
      </c>
      <c r="L2154" t="str">
        <f>VLOOKUP($A2154,'Hospitalisation Details'!$A:$K,7,FALSE)</f>
        <v>tier - 3</v>
      </c>
      <c r="M2154" t="str">
        <f>VLOOKUP($A2154,'Hospitalisation Details'!$A:$K,8,FALSE)</f>
        <v>tier - 1</v>
      </c>
      <c r="N2154" t="str">
        <f>VLOOKUP($A2154,'Hospitalisation Details'!$A:$K,9,FALSE)</f>
        <v>R1011</v>
      </c>
      <c r="O2154">
        <f>VLOOKUP($A2154,'Hospitalisation Details'!$A:$K,10,FALSE)</f>
        <v>37506</v>
      </c>
      <c r="P2154">
        <f>VLOOKUP($A2154,'Hospitalisation Details'!$A:$K,11,FALSE)</f>
        <v>20</v>
      </c>
      <c r="Q2154" t="str">
        <f>VLOOKUP($A2154,'Customer Names'!$A:$E,4,FALSE)</f>
        <v xml:space="preserve"> Dj</v>
      </c>
    </row>
    <row r="2155" spans="1:17" x14ac:dyDescent="0.25">
      <c r="A2155" s="23" t="s">
        <v>209</v>
      </c>
      <c r="B2155" s="48">
        <f>VLOOKUP($A2155,'Medical Examinations'!$A:$J,2,FALSE)</f>
        <v>36.86</v>
      </c>
      <c r="C2155" s="48">
        <f>VLOOKUP($A2155,'Medical Examinations'!$A:$J,3,FALSE)</f>
        <v>4.97</v>
      </c>
      <c r="D2155" s="23" t="str">
        <f>VLOOKUP($A2155,'Medical Examinations'!$A:$J,4,FALSE)</f>
        <v>yes</v>
      </c>
      <c r="E2155" s="23" t="str">
        <f>VLOOKUP($A2155,'Medical Examinations'!$A:$J,5,FALSE)</f>
        <v>No</v>
      </c>
      <c r="F2155" s="23" t="str">
        <f>VLOOKUP($A2155,'Medical Examinations'!$A:$J,6,FALSE)</f>
        <v>No</v>
      </c>
      <c r="G2155" s="23">
        <f>VLOOKUP($A2155,'Medical Examinations'!$A:$J,7,FALSE)</f>
        <v>0</v>
      </c>
      <c r="H2155" s="23" t="str">
        <f>VLOOKUP($A2155,'Medical Examinations'!$A:$J,8,FALSE)</f>
        <v>No</v>
      </c>
      <c r="I2155" s="23" t="str">
        <f>VLOOKUP($A2155,'Medical Examinations'!$A:$J,9,FALSE)</f>
        <v>Obesity</v>
      </c>
      <c r="J2155" s="23" t="str">
        <f>VLOOKUP($A2155,'Medical Examinations'!$A:$J,10,FALSE)</f>
        <v>Normal</v>
      </c>
      <c r="K2155">
        <f>VLOOKUP($A2155,'Hospitalisation Details'!$A:$K,6,FALSE)</f>
        <v>1917.32</v>
      </c>
      <c r="L2155" t="str">
        <f>VLOOKUP($A2155,'Hospitalisation Details'!$A:$K,7,FALSE)</f>
        <v>tier - 3</v>
      </c>
      <c r="M2155" t="str">
        <f>VLOOKUP($A2155,'Hospitalisation Details'!$A:$K,8,FALSE)</f>
        <v>tier - 2</v>
      </c>
      <c r="N2155" t="str">
        <f>VLOOKUP($A2155,'Hospitalisation Details'!$A:$K,9,FALSE)</f>
        <v>R1012</v>
      </c>
      <c r="O2155">
        <f>VLOOKUP($A2155,'Hospitalisation Details'!$A:$K,10,FALSE)</f>
        <v>37234</v>
      </c>
      <c r="P2155">
        <f>VLOOKUP($A2155,'Hospitalisation Details'!$A:$K,11,FALSE)</f>
        <v>21</v>
      </c>
      <c r="Q2155" t="str">
        <f>VLOOKUP($A2155,'Customer Names'!$A:$E,4,FALSE)</f>
        <v xml:space="preserve"> Zachary A</v>
      </c>
    </row>
    <row r="2156" spans="1:17" x14ac:dyDescent="0.25">
      <c r="A2156" s="26" t="s">
        <v>208</v>
      </c>
      <c r="B2156" s="47">
        <f>VLOOKUP($A2156,'Medical Examinations'!$A:$J,2,FALSE)</f>
        <v>31.254999999999999</v>
      </c>
      <c r="C2156" s="47">
        <f>VLOOKUP($A2156,'Medical Examinations'!$A:$J,3,FALSE)</f>
        <v>5.49</v>
      </c>
      <c r="D2156" s="26" t="str">
        <f>VLOOKUP($A2156,'Medical Examinations'!$A:$J,4,FALSE)</f>
        <v>yes</v>
      </c>
      <c r="E2156" s="26" t="str">
        <f>VLOOKUP($A2156,'Medical Examinations'!$A:$J,5,FALSE)</f>
        <v>No</v>
      </c>
      <c r="F2156" s="26" t="str">
        <f>VLOOKUP($A2156,'Medical Examinations'!$A:$J,6,FALSE)</f>
        <v>No</v>
      </c>
      <c r="G2156" s="26">
        <f>VLOOKUP($A2156,'Medical Examinations'!$A:$J,7,FALSE)</f>
        <v>0</v>
      </c>
      <c r="H2156" s="26" t="str">
        <f>VLOOKUP($A2156,'Medical Examinations'!$A:$J,8,FALSE)</f>
        <v>No</v>
      </c>
      <c r="I2156" s="26" t="str">
        <f>VLOOKUP($A2156,'Medical Examinations'!$A:$J,9,FALSE)</f>
        <v>Obesity</v>
      </c>
      <c r="J2156" s="26" t="str">
        <f>VLOOKUP($A2156,'Medical Examinations'!$A:$J,10,FALSE)</f>
        <v>Normal</v>
      </c>
      <c r="K2156">
        <f>VLOOKUP($A2156,'Hospitalisation Details'!$A:$K,6,FALSE)</f>
        <v>1909.53</v>
      </c>
      <c r="L2156" t="str">
        <f>VLOOKUP($A2156,'Hospitalisation Details'!$A:$K,7,FALSE)</f>
        <v>tier - 3</v>
      </c>
      <c r="M2156" t="str">
        <f>VLOOKUP($A2156,'Hospitalisation Details'!$A:$K,8,FALSE)</f>
        <v>tier - 3</v>
      </c>
      <c r="N2156" t="str">
        <f>VLOOKUP($A2156,'Hospitalisation Details'!$A:$K,9,FALSE)</f>
        <v>R1012</v>
      </c>
      <c r="O2156">
        <f>VLOOKUP($A2156,'Hospitalisation Details'!$A:$K,10,FALSE)</f>
        <v>37106</v>
      </c>
      <c r="P2156">
        <f>VLOOKUP($A2156,'Hospitalisation Details'!$A:$K,11,FALSE)</f>
        <v>21</v>
      </c>
      <c r="Q2156" t="str">
        <f>VLOOKUP($A2156,'Customer Names'!$A:$E,4,FALSE)</f>
        <v xml:space="preserve"> Brian W.</v>
      </c>
    </row>
    <row r="2157" spans="1:17" x14ac:dyDescent="0.25">
      <c r="A2157" s="23" t="s">
        <v>207</v>
      </c>
      <c r="B2157" s="48">
        <f>VLOOKUP($A2157,'Medical Examinations'!$A:$J,2,FALSE)</f>
        <v>23.06</v>
      </c>
      <c r="C2157" s="48">
        <f>VLOOKUP($A2157,'Medical Examinations'!$A:$J,3,FALSE)</f>
        <v>4.47</v>
      </c>
      <c r="D2157" s="23" t="str">
        <f>VLOOKUP($A2157,'Medical Examinations'!$A:$J,4,FALSE)</f>
        <v>No</v>
      </c>
      <c r="E2157" s="23" t="str">
        <f>VLOOKUP($A2157,'Medical Examinations'!$A:$J,5,FALSE)</f>
        <v>No</v>
      </c>
      <c r="F2157" s="23" t="str">
        <f>VLOOKUP($A2157,'Medical Examinations'!$A:$J,6,FALSE)</f>
        <v>No</v>
      </c>
      <c r="G2157" s="23">
        <f>VLOOKUP($A2157,'Medical Examinations'!$A:$J,7,FALSE)</f>
        <v>0</v>
      </c>
      <c r="H2157" s="23" t="str">
        <f>VLOOKUP($A2157,'Medical Examinations'!$A:$J,8,FALSE)</f>
        <v>No</v>
      </c>
      <c r="I2157" s="23" t="str">
        <f>VLOOKUP($A2157,'Medical Examinations'!$A:$J,9,FALSE)</f>
        <v>Normal Weight</v>
      </c>
      <c r="J2157" s="23" t="str">
        <f>VLOOKUP($A2157,'Medical Examinations'!$A:$J,10,FALSE)</f>
        <v>Normal</v>
      </c>
      <c r="K2157">
        <f>VLOOKUP($A2157,'Hospitalisation Details'!$A:$K,6,FALSE)</f>
        <v>1908.9</v>
      </c>
      <c r="L2157" t="str">
        <f>VLOOKUP($A2157,'Hospitalisation Details'!$A:$K,7,FALSE)</f>
        <v>tier - 3</v>
      </c>
      <c r="M2157" t="str">
        <f>VLOOKUP($A2157,'Hospitalisation Details'!$A:$K,8,FALSE)</f>
        <v>tier - 3</v>
      </c>
      <c r="N2157" t="str">
        <f>VLOOKUP($A2157,'Hospitalisation Details'!$A:$K,9,FALSE)</f>
        <v>R1013</v>
      </c>
      <c r="O2157">
        <f>VLOOKUP($A2157,'Hospitalisation Details'!$A:$K,10,FALSE)</f>
        <v>34613</v>
      </c>
      <c r="P2157">
        <f>VLOOKUP($A2157,'Hospitalisation Details'!$A:$K,11,FALSE)</f>
        <v>28</v>
      </c>
      <c r="Q2157" t="str">
        <f>VLOOKUP($A2157,'Customer Names'!$A:$E,4,FALSE)</f>
        <v xml:space="preserve"> Joe</v>
      </c>
    </row>
    <row r="2158" spans="1:17" x14ac:dyDescent="0.25">
      <c r="A2158" s="26" t="s">
        <v>206</v>
      </c>
      <c r="B2158" s="47">
        <f>VLOOKUP($A2158,'Medical Examinations'!$A:$J,2,FALSE)</f>
        <v>28.975000000000001</v>
      </c>
      <c r="C2158" s="47">
        <f>VLOOKUP($A2158,'Medical Examinations'!$A:$J,3,FALSE)</f>
        <v>4.34</v>
      </c>
      <c r="D2158" s="26" t="str">
        <f>VLOOKUP($A2158,'Medical Examinations'!$A:$J,4,FALSE)</f>
        <v>yes</v>
      </c>
      <c r="E2158" s="26" t="str">
        <f>VLOOKUP($A2158,'Medical Examinations'!$A:$J,5,FALSE)</f>
        <v>No</v>
      </c>
      <c r="F2158" s="26" t="str">
        <f>VLOOKUP($A2158,'Medical Examinations'!$A:$J,6,FALSE)</f>
        <v>No</v>
      </c>
      <c r="G2158" s="26">
        <f>VLOOKUP($A2158,'Medical Examinations'!$A:$J,7,FALSE)</f>
        <v>0</v>
      </c>
      <c r="H2158" s="26" t="str">
        <f>VLOOKUP($A2158,'Medical Examinations'!$A:$J,8,FALSE)</f>
        <v>No</v>
      </c>
      <c r="I2158" s="26" t="str">
        <f>VLOOKUP($A2158,'Medical Examinations'!$A:$J,9,FALSE)</f>
        <v>Overweight</v>
      </c>
      <c r="J2158" s="26" t="str">
        <f>VLOOKUP($A2158,'Medical Examinations'!$A:$J,10,FALSE)</f>
        <v>Normal</v>
      </c>
      <c r="K2158">
        <f>VLOOKUP($A2158,'Hospitalisation Details'!$A:$K,6,FALSE)</f>
        <v>1906.36</v>
      </c>
      <c r="L2158" t="str">
        <f>VLOOKUP($A2158,'Hospitalisation Details'!$A:$K,7,FALSE)</f>
        <v>tier - 3</v>
      </c>
      <c r="M2158" t="str">
        <f>VLOOKUP($A2158,'Hospitalisation Details'!$A:$K,8,FALSE)</f>
        <v>tier - 1</v>
      </c>
      <c r="N2158" t="str">
        <f>VLOOKUP($A2158,'Hospitalisation Details'!$A:$K,9,FALSE)</f>
        <v>R1012</v>
      </c>
      <c r="O2158">
        <f>VLOOKUP($A2158,'Hospitalisation Details'!$A:$K,10,FALSE)</f>
        <v>37113</v>
      </c>
      <c r="P2158">
        <f>VLOOKUP($A2158,'Hospitalisation Details'!$A:$K,11,FALSE)</f>
        <v>21</v>
      </c>
      <c r="Q2158" t="str">
        <f>VLOOKUP($A2158,'Customer Names'!$A:$E,4,FALSE)</f>
        <v xml:space="preserve"> Stephen</v>
      </c>
    </row>
    <row r="2159" spans="1:17" x14ac:dyDescent="0.25">
      <c r="A2159" s="23" t="s">
        <v>205</v>
      </c>
      <c r="B2159" s="48">
        <f>VLOOKUP($A2159,'Medical Examinations'!$A:$J,2,FALSE)</f>
        <v>33.299999999999997</v>
      </c>
      <c r="C2159" s="48">
        <f>VLOOKUP($A2159,'Medical Examinations'!$A:$J,3,FALSE)</f>
        <v>9.49</v>
      </c>
      <c r="D2159" s="23" t="str">
        <f>VLOOKUP($A2159,'Medical Examinations'!$A:$J,4,FALSE)</f>
        <v>No</v>
      </c>
      <c r="E2159" s="23" t="str">
        <f>VLOOKUP($A2159,'Medical Examinations'!$A:$J,5,FALSE)</f>
        <v>No</v>
      </c>
      <c r="F2159" s="23" t="str">
        <f>VLOOKUP($A2159,'Medical Examinations'!$A:$J,6,FALSE)</f>
        <v>No</v>
      </c>
      <c r="G2159" s="23">
        <f>VLOOKUP($A2159,'Medical Examinations'!$A:$J,7,FALSE)</f>
        <v>0</v>
      </c>
      <c r="H2159" s="23" t="str">
        <f>VLOOKUP($A2159,'Medical Examinations'!$A:$J,8,FALSE)</f>
        <v>No</v>
      </c>
      <c r="I2159" s="23" t="str">
        <f>VLOOKUP($A2159,'Medical Examinations'!$A:$J,9,FALSE)</f>
        <v>Obesity</v>
      </c>
      <c r="J2159" s="23" t="str">
        <f>VLOOKUP($A2159,'Medical Examinations'!$A:$J,10,FALSE)</f>
        <v>Diabetes</v>
      </c>
      <c r="K2159">
        <f>VLOOKUP($A2159,'Hospitalisation Details'!$A:$K,6,FALSE)</f>
        <v>1880.49</v>
      </c>
      <c r="L2159" t="str">
        <f>VLOOKUP($A2159,'Hospitalisation Details'!$A:$K,7,FALSE)</f>
        <v>tier - 3</v>
      </c>
      <c r="M2159" t="str">
        <f>VLOOKUP($A2159,'Hospitalisation Details'!$A:$K,8,FALSE)</f>
        <v>tier - 1</v>
      </c>
      <c r="N2159" t="str">
        <f>VLOOKUP($A2159,'Hospitalisation Details'!$A:$K,9,FALSE)</f>
        <v>R1011</v>
      </c>
      <c r="O2159">
        <f>VLOOKUP($A2159,'Hospitalisation Details'!$A:$K,10,FALSE)</f>
        <v>37489</v>
      </c>
      <c r="P2159">
        <f>VLOOKUP($A2159,'Hospitalisation Details'!$A:$K,11,FALSE)</f>
        <v>20</v>
      </c>
      <c r="Q2159" t="str">
        <f>VLOOKUP($A2159,'Customer Names'!$A:$E,4,FALSE)</f>
        <v xml:space="preserve"> Ellen L.</v>
      </c>
    </row>
    <row r="2160" spans="1:17" x14ac:dyDescent="0.25">
      <c r="A2160" s="26" t="s">
        <v>204</v>
      </c>
      <c r="B2160" s="47">
        <f>VLOOKUP($A2160,'Medical Examinations'!$A:$J,2,FALSE)</f>
        <v>33</v>
      </c>
      <c r="C2160" s="47">
        <f>VLOOKUP($A2160,'Medical Examinations'!$A:$J,3,FALSE)</f>
        <v>10.16</v>
      </c>
      <c r="D2160" s="26" t="str">
        <f>VLOOKUP($A2160,'Medical Examinations'!$A:$J,4,FALSE)</f>
        <v>No</v>
      </c>
      <c r="E2160" s="26" t="str">
        <f>VLOOKUP($A2160,'Medical Examinations'!$A:$J,5,FALSE)</f>
        <v>No</v>
      </c>
      <c r="F2160" s="26" t="str">
        <f>VLOOKUP($A2160,'Medical Examinations'!$A:$J,6,FALSE)</f>
        <v>No</v>
      </c>
      <c r="G2160" s="26">
        <f>VLOOKUP($A2160,'Medical Examinations'!$A:$J,7,FALSE)</f>
        <v>0</v>
      </c>
      <c r="H2160" s="26" t="str">
        <f>VLOOKUP($A2160,'Medical Examinations'!$A:$J,8,FALSE)</f>
        <v>No</v>
      </c>
      <c r="I2160" s="26" t="str">
        <f>VLOOKUP($A2160,'Medical Examinations'!$A:$J,9,FALSE)</f>
        <v>Obesity</v>
      </c>
      <c r="J2160" s="26" t="str">
        <f>VLOOKUP($A2160,'Medical Examinations'!$A:$J,10,FALSE)</f>
        <v>Diabetes</v>
      </c>
      <c r="K2160">
        <f>VLOOKUP($A2160,'Hospitalisation Details'!$A:$K,6,FALSE)</f>
        <v>1880.07</v>
      </c>
      <c r="L2160" t="str">
        <f>VLOOKUP($A2160,'Hospitalisation Details'!$A:$K,7,FALSE)</f>
        <v>tier - 3</v>
      </c>
      <c r="M2160" t="str">
        <f>VLOOKUP($A2160,'Hospitalisation Details'!$A:$K,8,FALSE)</f>
        <v>tier - 2</v>
      </c>
      <c r="N2160" t="str">
        <f>VLOOKUP($A2160,'Hospitalisation Details'!$A:$K,9,FALSE)</f>
        <v>R1013</v>
      </c>
      <c r="O2160">
        <f>VLOOKUP($A2160,'Hospitalisation Details'!$A:$K,10,FALSE)</f>
        <v>37497</v>
      </c>
      <c r="P2160">
        <f>VLOOKUP($A2160,'Hospitalisation Details'!$A:$K,11,FALSE)</f>
        <v>20</v>
      </c>
      <c r="Q2160" t="str">
        <f>VLOOKUP($A2160,'Customer Names'!$A:$E,4,FALSE)</f>
        <v xml:space="preserve"> Cindy</v>
      </c>
    </row>
    <row r="2161" spans="1:17" x14ac:dyDescent="0.25">
      <c r="A2161" s="23" t="s">
        <v>203</v>
      </c>
      <c r="B2161" s="48">
        <f>VLOOKUP($A2161,'Medical Examinations'!$A:$J,2,FALSE)</f>
        <v>31.46</v>
      </c>
      <c r="C2161" s="48">
        <f>VLOOKUP($A2161,'Medical Examinations'!$A:$J,3,FALSE)</f>
        <v>11.19</v>
      </c>
      <c r="D2161" s="23" t="str">
        <f>VLOOKUP($A2161,'Medical Examinations'!$A:$J,4,FALSE)</f>
        <v>No</v>
      </c>
      <c r="E2161" s="23" t="str">
        <f>VLOOKUP($A2161,'Medical Examinations'!$A:$J,5,FALSE)</f>
        <v>No</v>
      </c>
      <c r="F2161" s="23" t="str">
        <f>VLOOKUP($A2161,'Medical Examinations'!$A:$J,6,FALSE)</f>
        <v>No</v>
      </c>
      <c r="G2161" s="23">
        <f>VLOOKUP($A2161,'Medical Examinations'!$A:$J,7,FALSE)</f>
        <v>0</v>
      </c>
      <c r="H2161" s="23" t="str">
        <f>VLOOKUP($A2161,'Medical Examinations'!$A:$J,8,FALSE)</f>
        <v>No</v>
      </c>
      <c r="I2161" s="23" t="str">
        <f>VLOOKUP($A2161,'Medical Examinations'!$A:$J,9,FALSE)</f>
        <v>Obesity</v>
      </c>
      <c r="J2161" s="23" t="str">
        <f>VLOOKUP($A2161,'Medical Examinations'!$A:$J,10,FALSE)</f>
        <v>Diabetes</v>
      </c>
      <c r="K2161">
        <f>VLOOKUP($A2161,'Hospitalisation Details'!$A:$K,6,FALSE)</f>
        <v>1877.93</v>
      </c>
      <c r="L2161" t="str">
        <f>VLOOKUP($A2161,'Hospitalisation Details'!$A:$K,7,FALSE)</f>
        <v>tier - 3</v>
      </c>
      <c r="M2161" t="str">
        <f>VLOOKUP($A2161,'Hospitalisation Details'!$A:$K,8,FALSE)</f>
        <v>tier - 1</v>
      </c>
      <c r="N2161" t="str">
        <f>VLOOKUP($A2161,'Hospitalisation Details'!$A:$K,9,FALSE)</f>
        <v>R1013</v>
      </c>
      <c r="O2161">
        <f>VLOOKUP($A2161,'Hospitalisation Details'!$A:$K,10,FALSE)</f>
        <v>37558</v>
      </c>
      <c r="P2161">
        <f>VLOOKUP($A2161,'Hospitalisation Details'!$A:$K,11,FALSE)</f>
        <v>20</v>
      </c>
      <c r="Q2161" t="str">
        <f>VLOOKUP($A2161,'Customer Names'!$A:$E,4,FALSE)</f>
        <v xml:space="preserve"> Abigail R.</v>
      </c>
    </row>
    <row r="2162" spans="1:17" x14ac:dyDescent="0.25">
      <c r="A2162" s="26" t="s">
        <v>202</v>
      </c>
      <c r="B2162" s="47">
        <f>VLOOKUP($A2162,'Medical Examinations'!$A:$J,2,FALSE)</f>
        <v>29.6</v>
      </c>
      <c r="C2162" s="47">
        <f>VLOOKUP($A2162,'Medical Examinations'!$A:$J,3,FALSE)</f>
        <v>11.03</v>
      </c>
      <c r="D2162" s="26" t="str">
        <f>VLOOKUP($A2162,'Medical Examinations'!$A:$J,4,FALSE)</f>
        <v>No</v>
      </c>
      <c r="E2162" s="26" t="str">
        <f>VLOOKUP($A2162,'Medical Examinations'!$A:$J,5,FALSE)</f>
        <v>No</v>
      </c>
      <c r="F2162" s="26" t="str">
        <f>VLOOKUP($A2162,'Medical Examinations'!$A:$J,6,FALSE)</f>
        <v>No</v>
      </c>
      <c r="G2162" s="26">
        <f>VLOOKUP($A2162,'Medical Examinations'!$A:$J,7,FALSE)</f>
        <v>0</v>
      </c>
      <c r="H2162" s="26" t="str">
        <f>VLOOKUP($A2162,'Medical Examinations'!$A:$J,8,FALSE)</f>
        <v>No</v>
      </c>
      <c r="I2162" s="26" t="str">
        <f>VLOOKUP($A2162,'Medical Examinations'!$A:$J,9,FALSE)</f>
        <v>Overweight</v>
      </c>
      <c r="J2162" s="26" t="str">
        <f>VLOOKUP($A2162,'Medical Examinations'!$A:$J,10,FALSE)</f>
        <v>Diabetes</v>
      </c>
      <c r="K2162">
        <f>VLOOKUP($A2162,'Hospitalisation Details'!$A:$K,6,FALSE)</f>
        <v>1875.34</v>
      </c>
      <c r="L2162" t="str">
        <f>VLOOKUP($A2162,'Hospitalisation Details'!$A:$K,7,FALSE)</f>
        <v>tier - 3</v>
      </c>
      <c r="M2162" t="str">
        <f>VLOOKUP($A2162,'Hospitalisation Details'!$A:$K,8,FALSE)</f>
        <v>tier - 2</v>
      </c>
      <c r="N2162" t="str">
        <f>VLOOKUP($A2162,'Hospitalisation Details'!$A:$K,9,FALSE)</f>
        <v>R1011</v>
      </c>
      <c r="O2162">
        <f>VLOOKUP($A2162,'Hospitalisation Details'!$A:$K,10,FALSE)</f>
        <v>37521</v>
      </c>
      <c r="P2162">
        <f>VLOOKUP($A2162,'Hospitalisation Details'!$A:$K,11,FALSE)</f>
        <v>20</v>
      </c>
      <c r="Q2162" t="str">
        <f>VLOOKUP($A2162,'Customer Names'!$A:$E,4,FALSE)</f>
        <v xml:space="preserve"> Amy L.</v>
      </c>
    </row>
    <row r="2163" spans="1:17" x14ac:dyDescent="0.25">
      <c r="A2163" s="23" t="s">
        <v>201</v>
      </c>
      <c r="B2163" s="48">
        <f>VLOOKUP($A2163,'Medical Examinations'!$A:$J,2,FALSE)</f>
        <v>22.05</v>
      </c>
      <c r="C2163" s="48">
        <f>VLOOKUP($A2163,'Medical Examinations'!$A:$J,3,FALSE)</f>
        <v>4.43</v>
      </c>
      <c r="D2163" s="23" t="str">
        <f>VLOOKUP($A2163,'Medical Examinations'!$A:$J,4,FALSE)</f>
        <v>yes</v>
      </c>
      <c r="E2163" s="23" t="str">
        <f>VLOOKUP($A2163,'Medical Examinations'!$A:$J,5,FALSE)</f>
        <v>No</v>
      </c>
      <c r="F2163" s="23" t="str">
        <f>VLOOKUP($A2163,'Medical Examinations'!$A:$J,6,FALSE)</f>
        <v>No</v>
      </c>
      <c r="G2163" s="23">
        <f>VLOOKUP($A2163,'Medical Examinations'!$A:$J,7,FALSE)</f>
        <v>0</v>
      </c>
      <c r="H2163" s="23" t="str">
        <f>VLOOKUP($A2163,'Medical Examinations'!$A:$J,8,FALSE)</f>
        <v>No</v>
      </c>
      <c r="I2163" s="23" t="str">
        <f>VLOOKUP($A2163,'Medical Examinations'!$A:$J,9,FALSE)</f>
        <v>Normal Weight</v>
      </c>
      <c r="J2163" s="23" t="str">
        <f>VLOOKUP($A2163,'Medical Examinations'!$A:$J,10,FALSE)</f>
        <v>Normal</v>
      </c>
      <c r="K2163">
        <f>VLOOKUP($A2163,'Hospitalisation Details'!$A:$K,6,FALSE)</f>
        <v>1865.98</v>
      </c>
      <c r="L2163" t="str">
        <f>VLOOKUP($A2163,'Hospitalisation Details'!$A:$K,7,FALSE)</f>
        <v>tier - 3</v>
      </c>
      <c r="M2163" t="str">
        <f>VLOOKUP($A2163,'Hospitalisation Details'!$A:$K,8,FALSE)</f>
        <v>tier - 3</v>
      </c>
      <c r="N2163" t="str">
        <f>VLOOKUP($A2163,'Hospitalisation Details'!$A:$K,9,FALSE)</f>
        <v>R1012</v>
      </c>
      <c r="O2163">
        <f>VLOOKUP($A2163,'Hospitalisation Details'!$A:$K,10,FALSE)</f>
        <v>35248</v>
      </c>
      <c r="P2163">
        <f>VLOOKUP($A2163,'Hospitalisation Details'!$A:$K,11,FALSE)</f>
        <v>26</v>
      </c>
      <c r="Q2163" t="str">
        <f>VLOOKUP($A2163,'Customer Names'!$A:$E,4,FALSE)</f>
        <v xml:space="preserve"> Amy</v>
      </c>
    </row>
    <row r="2164" spans="1:17" x14ac:dyDescent="0.25">
      <c r="A2164" s="26" t="s">
        <v>199</v>
      </c>
      <c r="B2164" s="47">
        <f>VLOOKUP($A2164,'Medical Examinations'!$A:$J,2,FALSE)</f>
        <v>27.06</v>
      </c>
      <c r="C2164" s="47">
        <f>VLOOKUP($A2164,'Medical Examinations'!$A:$J,3,FALSE)</f>
        <v>6.14</v>
      </c>
      <c r="D2164" s="26" t="str">
        <f>VLOOKUP($A2164,'Medical Examinations'!$A:$J,4,FALSE)</f>
        <v>No</v>
      </c>
      <c r="E2164" s="26" t="str">
        <f>VLOOKUP($A2164,'Medical Examinations'!$A:$J,5,FALSE)</f>
        <v>yes</v>
      </c>
      <c r="F2164" s="26" t="str">
        <f>VLOOKUP($A2164,'Medical Examinations'!$A:$J,6,FALSE)</f>
        <v>No</v>
      </c>
      <c r="G2164" s="26">
        <f>VLOOKUP($A2164,'Medical Examinations'!$A:$J,7,FALSE)</f>
        <v>1</v>
      </c>
      <c r="H2164" s="26" t="str">
        <f>VLOOKUP($A2164,'Medical Examinations'!$A:$J,8,FALSE)</f>
        <v>No</v>
      </c>
      <c r="I2164" s="26" t="str">
        <f>VLOOKUP($A2164,'Medical Examinations'!$A:$J,9,FALSE)</f>
        <v>Overweight</v>
      </c>
      <c r="J2164" s="26" t="str">
        <f>VLOOKUP($A2164,'Medical Examinations'!$A:$J,10,FALSE)</f>
        <v>Prediabetes</v>
      </c>
      <c r="K2164">
        <f>VLOOKUP($A2164,'Hospitalisation Details'!$A:$K,6,FALSE)</f>
        <v>1863.45</v>
      </c>
      <c r="L2164" t="str">
        <f>VLOOKUP($A2164,'Hospitalisation Details'!$A:$K,7,FALSE)</f>
        <v>tier - 3</v>
      </c>
      <c r="M2164" t="str">
        <f>VLOOKUP($A2164,'Hospitalisation Details'!$A:$K,8,FALSE)</f>
        <v>tier - 1</v>
      </c>
      <c r="N2164" t="str">
        <f>VLOOKUP($A2164,'Hospitalisation Details'!$A:$K,9,FALSE)</f>
        <v>R1025</v>
      </c>
      <c r="O2164">
        <f>VLOOKUP($A2164,'Hospitalisation Details'!$A:$K,10,FALSE)</f>
        <v>38348</v>
      </c>
      <c r="P2164">
        <f>VLOOKUP($A2164,'Hospitalisation Details'!$A:$K,11,FALSE)</f>
        <v>18</v>
      </c>
      <c r="Q2164" t="str">
        <f>VLOOKUP($A2164,'Customer Names'!$A:$E,4,FALSE)</f>
        <v xml:space="preserve"> Grace H</v>
      </c>
    </row>
    <row r="2165" spans="1:17" x14ac:dyDescent="0.25">
      <c r="A2165" s="23" t="s">
        <v>198</v>
      </c>
      <c r="B2165" s="48">
        <f>VLOOKUP($A2165,'Medical Examinations'!$A:$J,2,FALSE)</f>
        <v>20.49</v>
      </c>
      <c r="C2165" s="48">
        <f>VLOOKUP($A2165,'Medical Examinations'!$A:$J,3,FALSE)</f>
        <v>4.87</v>
      </c>
      <c r="D2165" s="23" t="str">
        <f>VLOOKUP($A2165,'Medical Examinations'!$A:$J,4,FALSE)</f>
        <v>No</v>
      </c>
      <c r="E2165" s="23" t="str">
        <f>VLOOKUP($A2165,'Medical Examinations'!$A:$J,5,FALSE)</f>
        <v>No</v>
      </c>
      <c r="F2165" s="23" t="str">
        <f>VLOOKUP($A2165,'Medical Examinations'!$A:$J,6,FALSE)</f>
        <v>No</v>
      </c>
      <c r="G2165" s="23">
        <f>VLOOKUP($A2165,'Medical Examinations'!$A:$J,7,FALSE)</f>
        <v>0</v>
      </c>
      <c r="H2165" s="23" t="str">
        <f>VLOOKUP($A2165,'Medical Examinations'!$A:$J,8,FALSE)</f>
        <v>No</v>
      </c>
      <c r="I2165" s="23" t="str">
        <f>VLOOKUP($A2165,'Medical Examinations'!$A:$J,9,FALSE)</f>
        <v>Normal Weight</v>
      </c>
      <c r="J2165" s="23" t="str">
        <f>VLOOKUP($A2165,'Medical Examinations'!$A:$J,10,FALSE)</f>
        <v>Normal</v>
      </c>
      <c r="K2165">
        <f>VLOOKUP($A2165,'Hospitalisation Details'!$A:$K,6,FALSE)</f>
        <v>1850.55</v>
      </c>
      <c r="L2165" t="str">
        <f>VLOOKUP($A2165,'Hospitalisation Details'!$A:$K,7,FALSE)</f>
        <v>tier - 3</v>
      </c>
      <c r="M2165" t="str">
        <f>VLOOKUP($A2165,'Hospitalisation Details'!$A:$K,8,FALSE)</f>
        <v>tier - 2</v>
      </c>
      <c r="N2165" t="str">
        <f>VLOOKUP($A2165,'Hospitalisation Details'!$A:$K,9,FALSE)</f>
        <v>R1012</v>
      </c>
      <c r="O2165">
        <f>VLOOKUP($A2165,'Hospitalisation Details'!$A:$K,10,FALSE)</f>
        <v>34674</v>
      </c>
      <c r="P2165">
        <f>VLOOKUP($A2165,'Hospitalisation Details'!$A:$K,11,FALSE)</f>
        <v>28</v>
      </c>
      <c r="Q2165" t="str">
        <f>VLOOKUP($A2165,'Customer Names'!$A:$E,4,FALSE)</f>
        <v xml:space="preserve"> Caitie J.</v>
      </c>
    </row>
    <row r="2166" spans="1:17" x14ac:dyDescent="0.25">
      <c r="A2166" s="26" t="s">
        <v>197</v>
      </c>
      <c r="B2166" s="47">
        <f>VLOOKUP($A2166,'Medical Examinations'!$A:$J,2,FALSE)</f>
        <v>28.4</v>
      </c>
      <c r="C2166" s="47">
        <f>VLOOKUP($A2166,'Medical Examinations'!$A:$J,3,FALSE)</f>
        <v>4.3</v>
      </c>
      <c r="D2166" s="26" t="str">
        <f>VLOOKUP($A2166,'Medical Examinations'!$A:$J,4,FALSE)</f>
        <v>No</v>
      </c>
      <c r="E2166" s="26" t="str">
        <f>VLOOKUP($A2166,'Medical Examinations'!$A:$J,5,FALSE)</f>
        <v>No</v>
      </c>
      <c r="F2166" s="26" t="str">
        <f>VLOOKUP($A2166,'Medical Examinations'!$A:$J,6,FALSE)</f>
        <v>Yes</v>
      </c>
      <c r="G2166" s="26">
        <f>VLOOKUP($A2166,'Medical Examinations'!$A:$J,7,FALSE)</f>
        <v>1</v>
      </c>
      <c r="H2166" s="26" t="str">
        <f>VLOOKUP($A2166,'Medical Examinations'!$A:$J,8,FALSE)</f>
        <v>No</v>
      </c>
      <c r="I2166" s="26" t="str">
        <f>VLOOKUP($A2166,'Medical Examinations'!$A:$J,9,FALSE)</f>
        <v>Overweight</v>
      </c>
      <c r="J2166" s="26" t="str">
        <f>VLOOKUP($A2166,'Medical Examinations'!$A:$J,10,FALSE)</f>
        <v>Normal</v>
      </c>
      <c r="K2166">
        <f>VLOOKUP($A2166,'Hospitalisation Details'!$A:$K,6,FALSE)</f>
        <v>1842.52</v>
      </c>
      <c r="L2166" t="str">
        <f>VLOOKUP($A2166,'Hospitalisation Details'!$A:$K,7,FALSE)</f>
        <v>tier - 3</v>
      </c>
      <c r="M2166" t="str">
        <f>VLOOKUP($A2166,'Hospitalisation Details'!$A:$K,8,FALSE)</f>
        <v>tier - 2</v>
      </c>
      <c r="N2166" t="str">
        <f>VLOOKUP($A2166,'Hospitalisation Details'!$A:$K,9,FALSE)</f>
        <v>R1011</v>
      </c>
      <c r="O2166">
        <f>VLOOKUP($A2166,'Hospitalisation Details'!$A:$K,10,FALSE)</f>
        <v>37822</v>
      </c>
      <c r="P2166">
        <f>VLOOKUP($A2166,'Hospitalisation Details'!$A:$K,11,FALSE)</f>
        <v>19</v>
      </c>
      <c r="Q2166" t="str">
        <f>VLOOKUP($A2166,'Customer Names'!$A:$E,4,FALSE)</f>
        <v xml:space="preserve"> Benjamin</v>
      </c>
    </row>
    <row r="2167" spans="1:17" x14ac:dyDescent="0.25">
      <c r="A2167" s="23" t="s">
        <v>196</v>
      </c>
      <c r="B2167" s="48">
        <f>VLOOKUP($A2167,'Medical Examinations'!$A:$J,2,FALSE)</f>
        <v>41.91</v>
      </c>
      <c r="C2167" s="48">
        <f>VLOOKUP($A2167,'Medical Examinations'!$A:$J,3,FALSE)</f>
        <v>6.19</v>
      </c>
      <c r="D2167" s="23" t="str">
        <f>VLOOKUP($A2167,'Medical Examinations'!$A:$J,4,FALSE)</f>
        <v>No</v>
      </c>
      <c r="E2167" s="23" t="str">
        <f>VLOOKUP($A2167,'Medical Examinations'!$A:$J,5,FALSE)</f>
        <v>No</v>
      </c>
      <c r="F2167" s="23" t="str">
        <f>VLOOKUP($A2167,'Medical Examinations'!$A:$J,6,FALSE)</f>
        <v>No</v>
      </c>
      <c r="G2167" s="23">
        <f>VLOOKUP($A2167,'Medical Examinations'!$A:$J,7,FALSE)</f>
        <v>0</v>
      </c>
      <c r="H2167" s="23" t="str">
        <f>VLOOKUP($A2167,'Medical Examinations'!$A:$J,8,FALSE)</f>
        <v>No</v>
      </c>
      <c r="I2167" s="23" t="str">
        <f>VLOOKUP($A2167,'Medical Examinations'!$A:$J,9,FALSE)</f>
        <v>Obesity</v>
      </c>
      <c r="J2167" s="23" t="str">
        <f>VLOOKUP($A2167,'Medical Examinations'!$A:$J,10,FALSE)</f>
        <v>Prediabetes</v>
      </c>
      <c r="K2167">
        <f>VLOOKUP($A2167,'Hospitalisation Details'!$A:$K,6,FALSE)</f>
        <v>1837.28</v>
      </c>
      <c r="L2167" t="str">
        <f>VLOOKUP($A2167,'Hospitalisation Details'!$A:$K,7,FALSE)</f>
        <v>tier - 3</v>
      </c>
      <c r="M2167" t="str">
        <f>VLOOKUP($A2167,'Hospitalisation Details'!$A:$K,8,FALSE)</f>
        <v>tier - 2</v>
      </c>
      <c r="N2167" t="str">
        <f>VLOOKUP($A2167,'Hospitalisation Details'!$A:$K,9,FALSE)</f>
        <v>R1013</v>
      </c>
      <c r="O2167">
        <f>VLOOKUP($A2167,'Hospitalisation Details'!$A:$K,10,FALSE)</f>
        <v>36506</v>
      </c>
      <c r="P2167">
        <f>VLOOKUP($A2167,'Hospitalisation Details'!$A:$K,11,FALSE)</f>
        <v>23</v>
      </c>
      <c r="Q2167" t="str">
        <f>VLOOKUP($A2167,'Customer Names'!$A:$E,4,FALSE)</f>
        <v xml:space="preserve"> Ian T</v>
      </c>
    </row>
    <row r="2168" spans="1:17" x14ac:dyDescent="0.25">
      <c r="A2168" s="26" t="s">
        <v>195</v>
      </c>
      <c r="B2168" s="47">
        <f>VLOOKUP($A2168,'Medical Examinations'!$A:$J,2,FALSE)</f>
        <v>24.6</v>
      </c>
      <c r="C2168" s="47">
        <f>VLOOKUP($A2168,'Medical Examinations'!$A:$J,3,FALSE)</f>
        <v>6.19</v>
      </c>
      <c r="D2168" s="26" t="str">
        <f>VLOOKUP($A2168,'Medical Examinations'!$A:$J,4,FALSE)</f>
        <v>No</v>
      </c>
      <c r="E2168" s="26" t="str">
        <f>VLOOKUP($A2168,'Medical Examinations'!$A:$J,5,FALSE)</f>
        <v>No</v>
      </c>
      <c r="F2168" s="26" t="str">
        <f>VLOOKUP($A2168,'Medical Examinations'!$A:$J,6,FALSE)</f>
        <v>Yes</v>
      </c>
      <c r="G2168" s="26">
        <f>VLOOKUP($A2168,'Medical Examinations'!$A:$J,7,FALSE)</f>
        <v>1</v>
      </c>
      <c r="H2168" s="26" t="str">
        <f>VLOOKUP($A2168,'Medical Examinations'!$A:$J,8,FALSE)</f>
        <v>No</v>
      </c>
      <c r="I2168" s="26" t="str">
        <f>VLOOKUP($A2168,'Medical Examinations'!$A:$J,9,FALSE)</f>
        <v>Normal Weight</v>
      </c>
      <c r="J2168" s="26" t="str">
        <f>VLOOKUP($A2168,'Medical Examinations'!$A:$J,10,FALSE)</f>
        <v>Prediabetes</v>
      </c>
      <c r="K2168">
        <f>VLOOKUP($A2168,'Hospitalisation Details'!$A:$K,6,FALSE)</f>
        <v>1837.24</v>
      </c>
      <c r="L2168" t="str">
        <f>VLOOKUP($A2168,'Hospitalisation Details'!$A:$K,7,FALSE)</f>
        <v>tier - 3</v>
      </c>
      <c r="M2168" t="str">
        <f>VLOOKUP($A2168,'Hospitalisation Details'!$A:$K,8,FALSE)</f>
        <v>tier - 2</v>
      </c>
      <c r="N2168" t="str">
        <f>VLOOKUP($A2168,'Hospitalisation Details'!$A:$K,9,FALSE)</f>
        <v>R1011</v>
      </c>
      <c r="O2168">
        <f>VLOOKUP($A2168,'Hospitalisation Details'!$A:$K,10,FALSE)</f>
        <v>37837</v>
      </c>
      <c r="P2168">
        <f>VLOOKUP($A2168,'Hospitalisation Details'!$A:$K,11,FALSE)</f>
        <v>19</v>
      </c>
      <c r="Q2168" t="str">
        <f>VLOOKUP($A2168,'Customer Names'!$A:$E,4,FALSE)</f>
        <v xml:space="preserve"> Tadese</v>
      </c>
    </row>
    <row r="2169" spans="1:17" x14ac:dyDescent="0.25">
      <c r="A2169" s="23" t="s">
        <v>194</v>
      </c>
      <c r="B2169" s="48">
        <f>VLOOKUP($A2169,'Medical Examinations'!$A:$J,2,FALSE)</f>
        <v>20.9</v>
      </c>
      <c r="C2169" s="48">
        <f>VLOOKUP($A2169,'Medical Examinations'!$A:$J,3,FALSE)</f>
        <v>5.12</v>
      </c>
      <c r="D2169" s="23" t="str">
        <f>VLOOKUP($A2169,'Medical Examinations'!$A:$J,4,FALSE)</f>
        <v>No</v>
      </c>
      <c r="E2169" s="23" t="str">
        <f>VLOOKUP($A2169,'Medical Examinations'!$A:$J,5,FALSE)</f>
        <v>No</v>
      </c>
      <c r="F2169" s="23" t="str">
        <f>VLOOKUP($A2169,'Medical Examinations'!$A:$J,6,FALSE)</f>
        <v>Yes</v>
      </c>
      <c r="G2169" s="23">
        <f>VLOOKUP($A2169,'Medical Examinations'!$A:$J,7,FALSE)</f>
        <v>1</v>
      </c>
      <c r="H2169" s="23" t="str">
        <f>VLOOKUP($A2169,'Medical Examinations'!$A:$J,8,FALSE)</f>
        <v>No</v>
      </c>
      <c r="I2169" s="23" t="str">
        <f>VLOOKUP($A2169,'Medical Examinations'!$A:$J,9,FALSE)</f>
        <v>Normal Weight</v>
      </c>
      <c r="J2169" s="23" t="str">
        <f>VLOOKUP($A2169,'Medical Examinations'!$A:$J,10,FALSE)</f>
        <v>Normal</v>
      </c>
      <c r="K2169">
        <f>VLOOKUP($A2169,'Hospitalisation Details'!$A:$K,6,FALSE)</f>
        <v>1832.09</v>
      </c>
      <c r="L2169" t="str">
        <f>VLOOKUP($A2169,'Hospitalisation Details'!$A:$K,7,FALSE)</f>
        <v>tier - 3</v>
      </c>
      <c r="M2169" t="str">
        <f>VLOOKUP($A2169,'Hospitalisation Details'!$A:$K,8,FALSE)</f>
        <v>tier - 3</v>
      </c>
      <c r="N2169" t="str">
        <f>VLOOKUP($A2169,'Hospitalisation Details'!$A:$K,9,FALSE)</f>
        <v>R1011</v>
      </c>
      <c r="O2169">
        <f>VLOOKUP($A2169,'Hospitalisation Details'!$A:$K,10,FALSE)</f>
        <v>37844</v>
      </c>
      <c r="P2169">
        <f>VLOOKUP($A2169,'Hospitalisation Details'!$A:$K,11,FALSE)</f>
        <v>19</v>
      </c>
      <c r="Q2169" t="str">
        <f>VLOOKUP($A2169,'Customer Names'!$A:$E,4,FALSE)</f>
        <v xml:space="preserve"> Jonathan</v>
      </c>
    </row>
    <row r="2170" spans="1:17" x14ac:dyDescent="0.25">
      <c r="A2170" s="26" t="s">
        <v>193</v>
      </c>
      <c r="B2170" s="47">
        <f>VLOOKUP($A2170,'Medical Examinations'!$A:$J,2,FALSE)</f>
        <v>34.4</v>
      </c>
      <c r="C2170" s="47">
        <f>VLOOKUP($A2170,'Medical Examinations'!$A:$J,3,FALSE)</f>
        <v>4.04</v>
      </c>
      <c r="D2170" s="26" t="str">
        <f>VLOOKUP($A2170,'Medical Examinations'!$A:$J,4,FALSE)</f>
        <v>No</v>
      </c>
      <c r="E2170" s="26" t="str">
        <f>VLOOKUP($A2170,'Medical Examinations'!$A:$J,5,FALSE)</f>
        <v>No</v>
      </c>
      <c r="F2170" s="26" t="str">
        <f>VLOOKUP($A2170,'Medical Examinations'!$A:$J,6,FALSE)</f>
        <v>No</v>
      </c>
      <c r="G2170" s="26">
        <f>VLOOKUP($A2170,'Medical Examinations'!$A:$J,7,FALSE)</f>
        <v>0</v>
      </c>
      <c r="H2170" s="26" t="str">
        <f>VLOOKUP($A2170,'Medical Examinations'!$A:$J,8,FALSE)</f>
        <v>No</v>
      </c>
      <c r="I2170" s="26" t="str">
        <f>VLOOKUP($A2170,'Medical Examinations'!$A:$J,9,FALSE)</f>
        <v>Obesity</v>
      </c>
      <c r="J2170" s="26" t="str">
        <f>VLOOKUP($A2170,'Medical Examinations'!$A:$J,10,FALSE)</f>
        <v>Normal</v>
      </c>
      <c r="K2170">
        <f>VLOOKUP($A2170,'Hospitalisation Details'!$A:$K,6,FALSE)</f>
        <v>1826.84</v>
      </c>
      <c r="L2170" t="str">
        <f>VLOOKUP($A2170,'Hospitalisation Details'!$A:$K,7,FALSE)</f>
        <v>tier - 3</v>
      </c>
      <c r="M2170" t="str">
        <f>VLOOKUP($A2170,'Hospitalisation Details'!$A:$K,8,FALSE)</f>
        <v>tier - 2</v>
      </c>
      <c r="N2170" t="str">
        <f>VLOOKUP($A2170,'Hospitalisation Details'!$A:$K,9,FALSE)</f>
        <v>R1011</v>
      </c>
      <c r="O2170">
        <f>VLOOKUP($A2170,'Hospitalisation Details'!$A:$K,10,FALSE)</f>
        <v>36434</v>
      </c>
      <c r="P2170">
        <f>VLOOKUP($A2170,'Hospitalisation Details'!$A:$K,11,FALSE)</f>
        <v>23</v>
      </c>
      <c r="Q2170" t="str">
        <f>VLOOKUP($A2170,'Customer Names'!$A:$E,4,FALSE)</f>
        <v xml:space="preserve"> Dathan</v>
      </c>
    </row>
    <row r="2171" spans="1:17" x14ac:dyDescent="0.25">
      <c r="A2171" s="23" t="s">
        <v>192</v>
      </c>
      <c r="B2171" s="48">
        <f>VLOOKUP($A2171,'Medical Examinations'!$A:$J,2,FALSE)</f>
        <v>32.56</v>
      </c>
      <c r="C2171" s="48">
        <f>VLOOKUP($A2171,'Medical Examinations'!$A:$J,3,FALSE)</f>
        <v>5.36</v>
      </c>
      <c r="D2171" s="23" t="str">
        <f>VLOOKUP($A2171,'Medical Examinations'!$A:$J,4,FALSE)</f>
        <v>No</v>
      </c>
      <c r="E2171" s="23" t="str">
        <f>VLOOKUP($A2171,'Medical Examinations'!$A:$J,5,FALSE)</f>
        <v>No</v>
      </c>
      <c r="F2171" s="23" t="str">
        <f>VLOOKUP($A2171,'Medical Examinations'!$A:$J,6,FALSE)</f>
        <v>No</v>
      </c>
      <c r="G2171" s="23">
        <f>VLOOKUP($A2171,'Medical Examinations'!$A:$J,7,FALSE)</f>
        <v>0</v>
      </c>
      <c r="H2171" s="23" t="str">
        <f>VLOOKUP($A2171,'Medical Examinations'!$A:$J,8,FALSE)</f>
        <v>No</v>
      </c>
      <c r="I2171" s="23" t="str">
        <f>VLOOKUP($A2171,'Medical Examinations'!$A:$J,9,FALSE)</f>
        <v>Obesity</v>
      </c>
      <c r="J2171" s="23" t="str">
        <f>VLOOKUP($A2171,'Medical Examinations'!$A:$J,10,FALSE)</f>
        <v>Normal</v>
      </c>
      <c r="K2171">
        <f>VLOOKUP($A2171,'Hospitalisation Details'!$A:$K,6,FALSE)</f>
        <v>1824.29</v>
      </c>
      <c r="L2171" t="str">
        <f>VLOOKUP($A2171,'Hospitalisation Details'!$A:$K,7,FALSE)</f>
        <v>tier - 3</v>
      </c>
      <c r="M2171" t="str">
        <f>VLOOKUP($A2171,'Hospitalisation Details'!$A:$K,8,FALSE)</f>
        <v>tier - 3</v>
      </c>
      <c r="N2171" t="str">
        <f>VLOOKUP($A2171,'Hospitalisation Details'!$A:$K,9,FALSE)</f>
        <v>R1013</v>
      </c>
      <c r="O2171">
        <f>VLOOKUP($A2171,'Hospitalisation Details'!$A:$K,10,FALSE)</f>
        <v>36481</v>
      </c>
      <c r="P2171">
        <f>VLOOKUP($A2171,'Hospitalisation Details'!$A:$K,11,FALSE)</f>
        <v>23</v>
      </c>
      <c r="Q2171" t="str">
        <f>VLOOKUP($A2171,'Customer Names'!$A:$E,4,FALSE)</f>
        <v xml:space="preserve"> Eric</v>
      </c>
    </row>
    <row r="2172" spans="1:17" x14ac:dyDescent="0.25">
      <c r="A2172" s="26" t="s">
        <v>191</v>
      </c>
      <c r="B2172" s="47">
        <f>VLOOKUP($A2172,'Medical Examinations'!$A:$J,2,FALSE)</f>
        <v>27.98</v>
      </c>
      <c r="C2172" s="47">
        <f>VLOOKUP($A2172,'Medical Examinations'!$A:$J,3,FALSE)</f>
        <v>4.38</v>
      </c>
      <c r="D2172" s="26" t="str">
        <f>VLOOKUP($A2172,'Medical Examinations'!$A:$J,4,FALSE)</f>
        <v>No</v>
      </c>
      <c r="E2172" s="26" t="str">
        <f>VLOOKUP($A2172,'Medical Examinations'!$A:$J,5,FALSE)</f>
        <v>yes</v>
      </c>
      <c r="F2172" s="26" t="str">
        <f>VLOOKUP($A2172,'Medical Examinations'!$A:$J,6,FALSE)</f>
        <v>No</v>
      </c>
      <c r="G2172" s="26">
        <f>VLOOKUP($A2172,'Medical Examinations'!$A:$J,7,FALSE)</f>
        <v>1</v>
      </c>
      <c r="H2172" s="26" t="str">
        <f>VLOOKUP($A2172,'Medical Examinations'!$A:$J,8,FALSE)</f>
        <v>No</v>
      </c>
      <c r="I2172" s="26" t="str">
        <f>VLOOKUP($A2172,'Medical Examinations'!$A:$J,9,FALSE)</f>
        <v>Overweight</v>
      </c>
      <c r="J2172" s="26" t="str">
        <f>VLOOKUP($A2172,'Medical Examinations'!$A:$J,10,FALSE)</f>
        <v>Normal</v>
      </c>
      <c r="K2172">
        <f>VLOOKUP($A2172,'Hospitalisation Details'!$A:$K,6,FALSE)</f>
        <v>1822.54</v>
      </c>
      <c r="L2172" t="str">
        <f>VLOOKUP($A2172,'Hospitalisation Details'!$A:$K,7,FALSE)</f>
        <v>tier - 3</v>
      </c>
      <c r="M2172" t="str">
        <f>VLOOKUP($A2172,'Hospitalisation Details'!$A:$K,8,FALSE)</f>
        <v>tier - 1</v>
      </c>
      <c r="N2172" t="str">
        <f>VLOOKUP($A2172,'Hospitalisation Details'!$A:$K,9,FALSE)</f>
        <v>R1012</v>
      </c>
      <c r="O2172">
        <f>VLOOKUP($A2172,'Hospitalisation Details'!$A:$K,10,FALSE)</f>
        <v>38218</v>
      </c>
      <c r="P2172">
        <f>VLOOKUP($A2172,'Hospitalisation Details'!$A:$K,11,FALSE)</f>
        <v>18</v>
      </c>
      <c r="Q2172" t="str">
        <f>VLOOKUP($A2172,'Customer Names'!$A:$E,4,FALSE)</f>
        <v xml:space="preserve"> Allison M</v>
      </c>
    </row>
    <row r="2173" spans="1:17" x14ac:dyDescent="0.25">
      <c r="A2173" s="23" t="s">
        <v>190</v>
      </c>
      <c r="B2173" s="48">
        <f>VLOOKUP($A2173,'Medical Examinations'!$A:$J,2,FALSE)</f>
        <v>26.51</v>
      </c>
      <c r="C2173" s="48">
        <f>VLOOKUP($A2173,'Medical Examinations'!$A:$J,3,FALSE)</f>
        <v>4.58</v>
      </c>
      <c r="D2173" s="23" t="str">
        <f>VLOOKUP($A2173,'Medical Examinations'!$A:$J,4,FALSE)</f>
        <v>No</v>
      </c>
      <c r="E2173" s="23" t="str">
        <f>VLOOKUP($A2173,'Medical Examinations'!$A:$J,5,FALSE)</f>
        <v>No</v>
      </c>
      <c r="F2173" s="23" t="str">
        <f>VLOOKUP($A2173,'Medical Examinations'!$A:$J,6,FALSE)</f>
        <v>No</v>
      </c>
      <c r="G2173" s="23">
        <f>VLOOKUP($A2173,'Medical Examinations'!$A:$J,7,FALSE)</f>
        <v>0</v>
      </c>
      <c r="H2173" s="23" t="str">
        <f>VLOOKUP($A2173,'Medical Examinations'!$A:$J,8,FALSE)</f>
        <v>No</v>
      </c>
      <c r="I2173" s="23" t="str">
        <f>VLOOKUP($A2173,'Medical Examinations'!$A:$J,9,FALSE)</f>
        <v>Overweight</v>
      </c>
      <c r="J2173" s="23" t="str">
        <f>VLOOKUP($A2173,'Medical Examinations'!$A:$J,10,FALSE)</f>
        <v>Normal</v>
      </c>
      <c r="K2173">
        <f>VLOOKUP($A2173,'Hospitalisation Details'!$A:$K,6,FALSE)</f>
        <v>1815.88</v>
      </c>
      <c r="L2173" t="str">
        <f>VLOOKUP($A2173,'Hospitalisation Details'!$A:$K,7,FALSE)</f>
        <v>tier - 3</v>
      </c>
      <c r="M2173" t="str">
        <f>VLOOKUP($A2173,'Hospitalisation Details'!$A:$K,8,FALSE)</f>
        <v>tier - 3</v>
      </c>
      <c r="N2173" t="str">
        <f>VLOOKUP($A2173,'Hospitalisation Details'!$A:$K,9,FALSE)</f>
        <v>R1013</v>
      </c>
      <c r="O2173">
        <f>VLOOKUP($A2173,'Hospitalisation Details'!$A:$K,10,FALSE)</f>
        <v>36428</v>
      </c>
      <c r="P2173">
        <f>VLOOKUP($A2173,'Hospitalisation Details'!$A:$K,11,FALSE)</f>
        <v>23</v>
      </c>
      <c r="Q2173" t="str">
        <f>VLOOKUP($A2173,'Customer Names'!$A:$E,4,FALSE)</f>
        <v xml:space="preserve"> Paul</v>
      </c>
    </row>
    <row r="2174" spans="1:17" x14ac:dyDescent="0.25">
      <c r="A2174" s="26" t="s">
        <v>189</v>
      </c>
      <c r="B2174" s="47">
        <f>VLOOKUP($A2174,'Medical Examinations'!$A:$J,2,FALSE)</f>
        <v>29.734999999999999</v>
      </c>
      <c r="C2174" s="47">
        <f>VLOOKUP($A2174,'Medical Examinations'!$A:$J,3,FALSE)</f>
        <v>11.92</v>
      </c>
      <c r="D2174" s="26" t="str">
        <f>VLOOKUP($A2174,'Medical Examinations'!$A:$J,4,FALSE)</f>
        <v>No</v>
      </c>
      <c r="E2174" s="26" t="str">
        <f>VLOOKUP($A2174,'Medical Examinations'!$A:$J,5,FALSE)</f>
        <v>No</v>
      </c>
      <c r="F2174" s="26" t="str">
        <f>VLOOKUP($A2174,'Medical Examinations'!$A:$J,6,FALSE)</f>
        <v>No</v>
      </c>
      <c r="G2174" s="26">
        <f>VLOOKUP($A2174,'Medical Examinations'!$A:$J,7,FALSE)</f>
        <v>0</v>
      </c>
      <c r="H2174" s="26" t="str">
        <f>VLOOKUP($A2174,'Medical Examinations'!$A:$J,8,FALSE)</f>
        <v>No</v>
      </c>
      <c r="I2174" s="26" t="str">
        <f>VLOOKUP($A2174,'Medical Examinations'!$A:$J,9,FALSE)</f>
        <v>Overweight</v>
      </c>
      <c r="J2174" s="26" t="str">
        <f>VLOOKUP($A2174,'Medical Examinations'!$A:$J,10,FALSE)</f>
        <v>Diabetes</v>
      </c>
      <c r="K2174">
        <f>VLOOKUP($A2174,'Hospitalisation Details'!$A:$K,6,FALSE)</f>
        <v>1769.53</v>
      </c>
      <c r="L2174" t="str">
        <f>VLOOKUP($A2174,'Hospitalisation Details'!$A:$K,7,FALSE)</f>
        <v>tier - 3</v>
      </c>
      <c r="M2174" t="str">
        <f>VLOOKUP($A2174,'Hospitalisation Details'!$A:$K,8,FALSE)</f>
        <v>tier - 3</v>
      </c>
      <c r="N2174" t="str">
        <f>VLOOKUP($A2174,'Hospitalisation Details'!$A:$K,9,FALSE)</f>
        <v>R1012</v>
      </c>
      <c r="O2174">
        <f>VLOOKUP($A2174,'Hospitalisation Details'!$A:$K,10,FALSE)</f>
        <v>37603</v>
      </c>
      <c r="P2174">
        <f>VLOOKUP($A2174,'Hospitalisation Details'!$A:$K,11,FALSE)</f>
        <v>20</v>
      </c>
      <c r="Q2174" t="str">
        <f>VLOOKUP($A2174,'Customer Names'!$A:$E,4,FALSE)</f>
        <v xml:space="preserve"> Aaron R</v>
      </c>
    </row>
    <row r="2175" spans="1:17" x14ac:dyDescent="0.25">
      <c r="A2175" s="23" t="s">
        <v>188</v>
      </c>
      <c r="B2175" s="48">
        <f>VLOOKUP($A2175,'Medical Examinations'!$A:$J,2,FALSE)</f>
        <v>40.5</v>
      </c>
      <c r="C2175" s="48">
        <f>VLOOKUP($A2175,'Medical Examinations'!$A:$J,3,FALSE)</f>
        <v>5.4</v>
      </c>
      <c r="D2175" s="23" t="str">
        <f>VLOOKUP($A2175,'Medical Examinations'!$A:$J,4,FALSE)</f>
        <v>No</v>
      </c>
      <c r="E2175" s="23" t="str">
        <f>VLOOKUP($A2175,'Medical Examinations'!$A:$J,5,FALSE)</f>
        <v>No</v>
      </c>
      <c r="F2175" s="23" t="str">
        <f>VLOOKUP($A2175,'Medical Examinations'!$A:$J,6,FALSE)</f>
        <v>Yes</v>
      </c>
      <c r="G2175" s="23">
        <f>VLOOKUP($A2175,'Medical Examinations'!$A:$J,7,FALSE)</f>
        <v>1</v>
      </c>
      <c r="H2175" s="23" t="str">
        <f>VLOOKUP($A2175,'Medical Examinations'!$A:$J,8,FALSE)</f>
        <v>No</v>
      </c>
      <c r="I2175" s="23" t="str">
        <f>VLOOKUP($A2175,'Medical Examinations'!$A:$J,9,FALSE)</f>
        <v>Obesity</v>
      </c>
      <c r="J2175" s="23" t="str">
        <f>VLOOKUP($A2175,'Medical Examinations'!$A:$J,10,FALSE)</f>
        <v>Normal</v>
      </c>
      <c r="K2175">
        <f>VLOOKUP($A2175,'Hospitalisation Details'!$A:$K,6,FALSE)</f>
        <v>1759.34</v>
      </c>
      <c r="L2175" t="str">
        <f>VLOOKUP($A2175,'Hospitalisation Details'!$A:$K,7,FALSE)</f>
        <v>tier - 3</v>
      </c>
      <c r="M2175" t="str">
        <f>VLOOKUP($A2175,'Hospitalisation Details'!$A:$K,8,FALSE)</f>
        <v>tier - 1</v>
      </c>
      <c r="N2175" t="str">
        <f>VLOOKUP($A2175,'Hospitalisation Details'!$A:$K,9,FALSE)</f>
        <v>R1011</v>
      </c>
      <c r="O2175">
        <f>VLOOKUP($A2175,'Hospitalisation Details'!$A:$K,10,FALSE)</f>
        <v>37944</v>
      </c>
      <c r="P2175">
        <f>VLOOKUP($A2175,'Hospitalisation Details'!$A:$K,11,FALSE)</f>
        <v>19</v>
      </c>
      <c r="Q2175" t="str">
        <f>VLOOKUP($A2175,'Customer Names'!$A:$E,4,FALSE)</f>
        <v xml:space="preserve"> Caitlin H.</v>
      </c>
    </row>
    <row r="2176" spans="1:17" x14ac:dyDescent="0.25">
      <c r="A2176" s="26" t="s">
        <v>187</v>
      </c>
      <c r="B2176" s="47">
        <f>VLOOKUP($A2176,'Medical Examinations'!$A:$J,2,FALSE)</f>
        <v>25.64</v>
      </c>
      <c r="C2176" s="47">
        <f>VLOOKUP($A2176,'Medical Examinations'!$A:$J,3,FALSE)</f>
        <v>4.76</v>
      </c>
      <c r="D2176" s="26" t="str">
        <f>VLOOKUP($A2176,'Medical Examinations'!$A:$J,4,FALSE)</f>
        <v>No</v>
      </c>
      <c r="E2176" s="26" t="str">
        <f>VLOOKUP($A2176,'Medical Examinations'!$A:$J,5,FALSE)</f>
        <v>No</v>
      </c>
      <c r="F2176" s="26" t="str">
        <f>VLOOKUP($A2176,'Medical Examinations'!$A:$J,6,FALSE)</f>
        <v>No</v>
      </c>
      <c r="G2176" s="26">
        <f>VLOOKUP($A2176,'Medical Examinations'!$A:$J,7,FALSE)</f>
        <v>1</v>
      </c>
      <c r="H2176" s="26" t="str">
        <f>VLOOKUP($A2176,'Medical Examinations'!$A:$J,8,FALSE)</f>
        <v>No</v>
      </c>
      <c r="I2176" s="26" t="str">
        <f>VLOOKUP($A2176,'Medical Examinations'!$A:$J,9,FALSE)</f>
        <v>Overweight</v>
      </c>
      <c r="J2176" s="26" t="str">
        <f>VLOOKUP($A2176,'Medical Examinations'!$A:$J,10,FALSE)</f>
        <v>Normal</v>
      </c>
      <c r="K2176">
        <f>VLOOKUP($A2176,'Hospitalisation Details'!$A:$K,6,FALSE)</f>
        <v>1756.6</v>
      </c>
      <c r="L2176" t="str">
        <f>VLOOKUP($A2176,'Hospitalisation Details'!$A:$K,7,FALSE)</f>
        <v>tier - 3</v>
      </c>
      <c r="M2176" t="str">
        <f>VLOOKUP($A2176,'Hospitalisation Details'!$A:$K,8,FALSE)</f>
        <v>tier - 3</v>
      </c>
      <c r="N2176" t="str">
        <f>VLOOKUP($A2176,'Hospitalisation Details'!$A:$K,9,FALSE)</f>
        <v>R1013</v>
      </c>
      <c r="O2176">
        <f>VLOOKUP($A2176,'Hospitalisation Details'!$A:$K,10,FALSE)</f>
        <v>36075</v>
      </c>
      <c r="P2176">
        <f>VLOOKUP($A2176,'Hospitalisation Details'!$A:$K,11,FALSE)</f>
        <v>24</v>
      </c>
      <c r="Q2176" t="str">
        <f>VLOOKUP($A2176,'Customer Names'!$A:$E,4,FALSE)</f>
        <v xml:space="preserve"> Harald E.</v>
      </c>
    </row>
    <row r="2177" spans="1:17" x14ac:dyDescent="0.25">
      <c r="A2177" s="23" t="s">
        <v>186</v>
      </c>
      <c r="B2177" s="48">
        <f>VLOOKUP($A2177,'Medical Examinations'!$A:$J,2,FALSE)</f>
        <v>32.9</v>
      </c>
      <c r="C2177" s="48">
        <f>VLOOKUP($A2177,'Medical Examinations'!$A:$J,3,FALSE)</f>
        <v>4.78</v>
      </c>
      <c r="D2177" s="23" t="str">
        <f>VLOOKUP($A2177,'Medical Examinations'!$A:$J,4,FALSE)</f>
        <v>No</v>
      </c>
      <c r="E2177" s="23" t="str">
        <f>VLOOKUP($A2177,'Medical Examinations'!$A:$J,5,FALSE)</f>
        <v>No</v>
      </c>
      <c r="F2177" s="23" t="str">
        <f>VLOOKUP($A2177,'Medical Examinations'!$A:$J,6,FALSE)</f>
        <v>Yes</v>
      </c>
      <c r="G2177" s="23">
        <f>VLOOKUP($A2177,'Medical Examinations'!$A:$J,7,FALSE)</f>
        <v>1</v>
      </c>
      <c r="H2177" s="23" t="str">
        <f>VLOOKUP($A2177,'Medical Examinations'!$A:$J,8,FALSE)</f>
        <v>No</v>
      </c>
      <c r="I2177" s="23" t="str">
        <f>VLOOKUP($A2177,'Medical Examinations'!$A:$J,9,FALSE)</f>
        <v>Obesity</v>
      </c>
      <c r="J2177" s="23" t="str">
        <f>VLOOKUP($A2177,'Medical Examinations'!$A:$J,10,FALSE)</f>
        <v>Normal</v>
      </c>
      <c r="K2177">
        <f>VLOOKUP($A2177,'Hospitalisation Details'!$A:$K,6,FALSE)</f>
        <v>1748.77</v>
      </c>
      <c r="L2177" t="str">
        <f>VLOOKUP($A2177,'Hospitalisation Details'!$A:$K,7,FALSE)</f>
        <v>tier - 3</v>
      </c>
      <c r="M2177" t="str">
        <f>VLOOKUP($A2177,'Hospitalisation Details'!$A:$K,8,FALSE)</f>
        <v>tier - 1</v>
      </c>
      <c r="N2177" t="str">
        <f>VLOOKUP($A2177,'Hospitalisation Details'!$A:$K,9,FALSE)</f>
        <v>R1011</v>
      </c>
      <c r="O2177">
        <f>VLOOKUP($A2177,'Hospitalisation Details'!$A:$K,10,FALSE)</f>
        <v>37890</v>
      </c>
      <c r="P2177">
        <f>VLOOKUP($A2177,'Hospitalisation Details'!$A:$K,11,FALSE)</f>
        <v>19</v>
      </c>
      <c r="Q2177" t="str">
        <f>VLOOKUP($A2177,'Customer Names'!$A:$E,4,FALSE)</f>
        <v xml:space="preserve"> Siobhan A.</v>
      </c>
    </row>
    <row r="2178" spans="1:17" x14ac:dyDescent="0.25">
      <c r="A2178" s="26" t="s">
        <v>185</v>
      </c>
      <c r="B2178" s="47">
        <f>VLOOKUP($A2178,'Medical Examinations'!$A:$J,2,FALSE)</f>
        <v>29.8</v>
      </c>
      <c r="C2178" s="47">
        <f>VLOOKUP($A2178,'Medical Examinations'!$A:$J,3,FALSE)</f>
        <v>4.26</v>
      </c>
      <c r="D2178" s="26" t="str">
        <f>VLOOKUP($A2178,'Medical Examinations'!$A:$J,4,FALSE)</f>
        <v>No</v>
      </c>
      <c r="E2178" s="26" t="str">
        <f>VLOOKUP($A2178,'Medical Examinations'!$A:$J,5,FALSE)</f>
        <v>No</v>
      </c>
      <c r="F2178" s="26" t="str">
        <f>VLOOKUP($A2178,'Medical Examinations'!$A:$J,6,FALSE)</f>
        <v>Yes</v>
      </c>
      <c r="G2178" s="26">
        <f>VLOOKUP($A2178,'Medical Examinations'!$A:$J,7,FALSE)</f>
        <v>1</v>
      </c>
      <c r="H2178" s="26" t="str">
        <f>VLOOKUP($A2178,'Medical Examinations'!$A:$J,8,FALSE)</f>
        <v>No</v>
      </c>
      <c r="I2178" s="26" t="str">
        <f>VLOOKUP($A2178,'Medical Examinations'!$A:$J,9,FALSE)</f>
        <v>Overweight</v>
      </c>
      <c r="J2178" s="26" t="str">
        <f>VLOOKUP($A2178,'Medical Examinations'!$A:$J,10,FALSE)</f>
        <v>Normal</v>
      </c>
      <c r="K2178">
        <f>VLOOKUP($A2178,'Hospitalisation Details'!$A:$K,6,FALSE)</f>
        <v>1744.47</v>
      </c>
      <c r="L2178" t="str">
        <f>VLOOKUP($A2178,'Hospitalisation Details'!$A:$K,7,FALSE)</f>
        <v>tier - 3</v>
      </c>
      <c r="M2178" t="str">
        <f>VLOOKUP($A2178,'Hospitalisation Details'!$A:$K,8,FALSE)</f>
        <v>tier - 1</v>
      </c>
      <c r="N2178" t="str">
        <f>VLOOKUP($A2178,'Hospitalisation Details'!$A:$K,9,FALSE)</f>
        <v>R1011</v>
      </c>
      <c r="O2178">
        <f>VLOOKUP($A2178,'Hospitalisation Details'!$A:$K,10,FALSE)</f>
        <v>37830</v>
      </c>
      <c r="P2178">
        <f>VLOOKUP($A2178,'Hospitalisation Details'!$A:$K,11,FALSE)</f>
        <v>19</v>
      </c>
      <c r="Q2178" t="str">
        <f>VLOOKUP($A2178,'Customer Names'!$A:$E,4,FALSE)</f>
        <v xml:space="preserve"> Andrea J.</v>
      </c>
    </row>
    <row r="2179" spans="1:17" x14ac:dyDescent="0.25">
      <c r="A2179" s="23" t="s">
        <v>184</v>
      </c>
      <c r="B2179" s="48">
        <f>VLOOKUP($A2179,'Medical Examinations'!$A:$J,2,FALSE)</f>
        <v>28.9</v>
      </c>
      <c r="C2179" s="48">
        <f>VLOOKUP($A2179,'Medical Examinations'!$A:$J,3,FALSE)</f>
        <v>5.85</v>
      </c>
      <c r="D2179" s="23" t="str">
        <f>VLOOKUP($A2179,'Medical Examinations'!$A:$J,4,FALSE)</f>
        <v>No</v>
      </c>
      <c r="E2179" s="23" t="str">
        <f>VLOOKUP($A2179,'Medical Examinations'!$A:$J,5,FALSE)</f>
        <v>No</v>
      </c>
      <c r="F2179" s="23" t="str">
        <f>VLOOKUP($A2179,'Medical Examinations'!$A:$J,6,FALSE)</f>
        <v>Yes</v>
      </c>
      <c r="G2179" s="23">
        <f>VLOOKUP($A2179,'Medical Examinations'!$A:$J,7,FALSE)</f>
        <v>1</v>
      </c>
      <c r="H2179" s="23" t="str">
        <f>VLOOKUP($A2179,'Medical Examinations'!$A:$J,8,FALSE)</f>
        <v>No</v>
      </c>
      <c r="I2179" s="23" t="str">
        <f>VLOOKUP($A2179,'Medical Examinations'!$A:$J,9,FALSE)</f>
        <v>Overweight</v>
      </c>
      <c r="J2179" s="23" t="str">
        <f>VLOOKUP($A2179,'Medical Examinations'!$A:$J,10,FALSE)</f>
        <v>Prediabetes</v>
      </c>
      <c r="K2179">
        <f>VLOOKUP($A2179,'Hospitalisation Details'!$A:$K,6,FALSE)</f>
        <v>1743.21</v>
      </c>
      <c r="L2179" t="str">
        <f>VLOOKUP($A2179,'Hospitalisation Details'!$A:$K,7,FALSE)</f>
        <v>tier - 3</v>
      </c>
      <c r="M2179" t="str">
        <f>VLOOKUP($A2179,'Hospitalisation Details'!$A:$K,8,FALSE)</f>
        <v>tier - 1</v>
      </c>
      <c r="N2179" t="str">
        <f>VLOOKUP($A2179,'Hospitalisation Details'!$A:$K,9,FALSE)</f>
        <v>R1011</v>
      </c>
      <c r="O2179">
        <f>VLOOKUP($A2179,'Hospitalisation Details'!$A:$K,10,FALSE)</f>
        <v>37827</v>
      </c>
      <c r="P2179">
        <f>VLOOKUP($A2179,'Hospitalisation Details'!$A:$K,11,FALSE)</f>
        <v>19</v>
      </c>
      <c r="Q2179" t="str">
        <f>VLOOKUP($A2179,'Customer Names'!$A:$E,4,FALSE)</f>
        <v xml:space="preserve"> Marie</v>
      </c>
    </row>
    <row r="2180" spans="1:17" x14ac:dyDescent="0.25">
      <c r="A2180" s="26" t="s">
        <v>183</v>
      </c>
      <c r="B2180" s="47">
        <f>VLOOKUP($A2180,'Medical Examinations'!$A:$J,2,FALSE)</f>
        <v>24.7</v>
      </c>
      <c r="C2180" s="47">
        <f>VLOOKUP($A2180,'Medical Examinations'!$A:$J,3,FALSE)</f>
        <v>5.32</v>
      </c>
      <c r="D2180" s="26" t="str">
        <f>VLOOKUP($A2180,'Medical Examinations'!$A:$J,4,FALSE)</f>
        <v>No</v>
      </c>
      <c r="E2180" s="26" t="str">
        <f>VLOOKUP($A2180,'Medical Examinations'!$A:$J,5,FALSE)</f>
        <v>No</v>
      </c>
      <c r="F2180" s="26" t="str">
        <f>VLOOKUP($A2180,'Medical Examinations'!$A:$J,6,FALSE)</f>
        <v>Yes</v>
      </c>
      <c r="G2180" s="26">
        <f>VLOOKUP($A2180,'Medical Examinations'!$A:$J,7,FALSE)</f>
        <v>1</v>
      </c>
      <c r="H2180" s="26" t="str">
        <f>VLOOKUP($A2180,'Medical Examinations'!$A:$J,8,FALSE)</f>
        <v>No</v>
      </c>
      <c r="I2180" s="26" t="str">
        <f>VLOOKUP($A2180,'Medical Examinations'!$A:$J,9,FALSE)</f>
        <v>Normal Weight</v>
      </c>
      <c r="J2180" s="26" t="str">
        <f>VLOOKUP($A2180,'Medical Examinations'!$A:$J,10,FALSE)</f>
        <v>Normal</v>
      </c>
      <c r="K2180">
        <f>VLOOKUP($A2180,'Hospitalisation Details'!$A:$K,6,FALSE)</f>
        <v>1737.38</v>
      </c>
      <c r="L2180" t="str">
        <f>VLOOKUP($A2180,'Hospitalisation Details'!$A:$K,7,FALSE)</f>
        <v>tier - 3</v>
      </c>
      <c r="M2180" t="str">
        <f>VLOOKUP($A2180,'Hospitalisation Details'!$A:$K,8,FALSE)</f>
        <v>tier - 2</v>
      </c>
      <c r="N2180" t="str">
        <f>VLOOKUP($A2180,'Hospitalisation Details'!$A:$K,9,FALSE)</f>
        <v>R1011</v>
      </c>
      <c r="O2180">
        <f>VLOOKUP($A2180,'Hospitalisation Details'!$A:$K,10,FALSE)</f>
        <v>37939</v>
      </c>
      <c r="P2180">
        <f>VLOOKUP($A2180,'Hospitalisation Details'!$A:$K,11,FALSE)</f>
        <v>19</v>
      </c>
      <c r="Q2180" t="str">
        <f>VLOOKUP($A2180,'Customer Names'!$A:$E,4,FALSE)</f>
        <v xml:space="preserve"> Rachel A.</v>
      </c>
    </row>
    <row r="2181" spans="1:17" x14ac:dyDescent="0.25">
      <c r="A2181" s="23" t="s">
        <v>182</v>
      </c>
      <c r="B2181" s="48">
        <f>VLOOKUP($A2181,'Medical Examinations'!$A:$J,2,FALSE)</f>
        <v>20.6</v>
      </c>
      <c r="C2181" s="48">
        <f>VLOOKUP($A2181,'Medical Examinations'!$A:$J,3,FALSE)</f>
        <v>5.14</v>
      </c>
      <c r="D2181" s="23" t="str">
        <f>VLOOKUP($A2181,'Medical Examinations'!$A:$J,4,FALSE)</f>
        <v>No</v>
      </c>
      <c r="E2181" s="23" t="str">
        <f>VLOOKUP($A2181,'Medical Examinations'!$A:$J,5,FALSE)</f>
        <v>No</v>
      </c>
      <c r="F2181" s="23" t="str">
        <f>VLOOKUP($A2181,'Medical Examinations'!$A:$J,6,FALSE)</f>
        <v>Yes</v>
      </c>
      <c r="G2181" s="23">
        <f>VLOOKUP($A2181,'Medical Examinations'!$A:$J,7,FALSE)</f>
        <v>1</v>
      </c>
      <c r="H2181" s="23" t="str">
        <f>VLOOKUP($A2181,'Medical Examinations'!$A:$J,8,FALSE)</f>
        <v>No</v>
      </c>
      <c r="I2181" s="23" t="str">
        <f>VLOOKUP($A2181,'Medical Examinations'!$A:$J,9,FALSE)</f>
        <v>Normal Weight</v>
      </c>
      <c r="J2181" s="23" t="str">
        <f>VLOOKUP($A2181,'Medical Examinations'!$A:$J,10,FALSE)</f>
        <v>Normal</v>
      </c>
      <c r="K2181">
        <f>VLOOKUP($A2181,'Hospitalisation Details'!$A:$K,6,FALSE)</f>
        <v>1731.68</v>
      </c>
      <c r="L2181" t="str">
        <f>VLOOKUP($A2181,'Hospitalisation Details'!$A:$K,7,FALSE)</f>
        <v>tier - 3</v>
      </c>
      <c r="M2181" t="str">
        <f>VLOOKUP($A2181,'Hospitalisation Details'!$A:$K,8,FALSE)</f>
        <v>tier - 2</v>
      </c>
      <c r="N2181" t="str">
        <f>VLOOKUP($A2181,'Hospitalisation Details'!$A:$K,9,FALSE)</f>
        <v>R1011</v>
      </c>
      <c r="O2181">
        <f>VLOOKUP($A2181,'Hospitalisation Details'!$A:$K,10,FALSE)</f>
        <v>37934</v>
      </c>
      <c r="P2181">
        <f>VLOOKUP($A2181,'Hospitalisation Details'!$A:$K,11,FALSE)</f>
        <v>19</v>
      </c>
      <c r="Q2181" t="str">
        <f>VLOOKUP($A2181,'Customer Names'!$A:$E,4,FALSE)</f>
        <v xml:space="preserve"> Emma</v>
      </c>
    </row>
    <row r="2182" spans="1:17" x14ac:dyDescent="0.25">
      <c r="A2182" s="26" t="s">
        <v>181</v>
      </c>
      <c r="B2182" s="47">
        <f>VLOOKUP($A2182,'Medical Examinations'!$A:$J,2,FALSE)</f>
        <v>18.600000000000001</v>
      </c>
      <c r="C2182" s="47">
        <f>VLOOKUP($A2182,'Medical Examinations'!$A:$J,3,FALSE)</f>
        <v>5</v>
      </c>
      <c r="D2182" s="26" t="str">
        <f>VLOOKUP($A2182,'Medical Examinations'!$A:$J,4,FALSE)</f>
        <v>No</v>
      </c>
      <c r="E2182" s="26" t="str">
        <f>VLOOKUP($A2182,'Medical Examinations'!$A:$J,5,FALSE)</f>
        <v>No</v>
      </c>
      <c r="F2182" s="26" t="str">
        <f>VLOOKUP($A2182,'Medical Examinations'!$A:$J,6,FALSE)</f>
        <v>Yes</v>
      </c>
      <c r="G2182" s="26">
        <f>VLOOKUP($A2182,'Medical Examinations'!$A:$J,7,FALSE)</f>
        <v>1</v>
      </c>
      <c r="H2182" s="26" t="str">
        <f>VLOOKUP($A2182,'Medical Examinations'!$A:$J,8,FALSE)</f>
        <v>No</v>
      </c>
      <c r="I2182" s="26" t="str">
        <f>VLOOKUP($A2182,'Medical Examinations'!$A:$J,9,FALSE)</f>
        <v>Normal Weight</v>
      </c>
      <c r="J2182" s="26" t="str">
        <f>VLOOKUP($A2182,'Medical Examinations'!$A:$J,10,FALSE)</f>
        <v>Normal</v>
      </c>
      <c r="K2182">
        <f>VLOOKUP($A2182,'Hospitalisation Details'!$A:$K,6,FALSE)</f>
        <v>1728.9</v>
      </c>
      <c r="L2182" t="str">
        <f>VLOOKUP($A2182,'Hospitalisation Details'!$A:$K,7,FALSE)</f>
        <v>tier - 3</v>
      </c>
      <c r="M2182" t="str">
        <f>VLOOKUP($A2182,'Hospitalisation Details'!$A:$K,8,FALSE)</f>
        <v>tier - 2</v>
      </c>
      <c r="N2182" t="str">
        <f>VLOOKUP($A2182,'Hospitalisation Details'!$A:$K,9,FALSE)</f>
        <v>R1011</v>
      </c>
      <c r="O2182">
        <f>VLOOKUP($A2182,'Hospitalisation Details'!$A:$K,10,FALSE)</f>
        <v>37865</v>
      </c>
      <c r="P2182">
        <f>VLOOKUP($A2182,'Hospitalisation Details'!$A:$K,11,FALSE)</f>
        <v>19</v>
      </c>
      <c r="Q2182" t="str">
        <f>VLOOKUP($A2182,'Customer Names'!$A:$E,4,FALSE)</f>
        <v xml:space="preserve"> Kiersten</v>
      </c>
    </row>
    <row r="2183" spans="1:17" x14ac:dyDescent="0.25">
      <c r="A2183" s="23" t="s">
        <v>180</v>
      </c>
      <c r="B2183" s="48">
        <f>VLOOKUP($A2183,'Medical Examinations'!$A:$J,2,FALSE)</f>
        <v>17.8</v>
      </c>
      <c r="C2183" s="48">
        <f>VLOOKUP($A2183,'Medical Examinations'!$A:$J,3,FALSE)</f>
        <v>4.55</v>
      </c>
      <c r="D2183" s="23" t="str">
        <f>VLOOKUP($A2183,'Medical Examinations'!$A:$J,4,FALSE)</f>
        <v>No</v>
      </c>
      <c r="E2183" s="23" t="str">
        <f>VLOOKUP($A2183,'Medical Examinations'!$A:$J,5,FALSE)</f>
        <v>No</v>
      </c>
      <c r="F2183" s="23" t="str">
        <f>VLOOKUP($A2183,'Medical Examinations'!$A:$J,6,FALSE)</f>
        <v>Yes</v>
      </c>
      <c r="G2183" s="23">
        <f>VLOOKUP($A2183,'Medical Examinations'!$A:$J,7,FALSE)</f>
        <v>1</v>
      </c>
      <c r="H2183" s="23" t="str">
        <f>VLOOKUP($A2183,'Medical Examinations'!$A:$J,8,FALSE)</f>
        <v>No</v>
      </c>
      <c r="I2183" s="23" t="str">
        <f>VLOOKUP($A2183,'Medical Examinations'!$A:$J,9,FALSE)</f>
        <v>Underweight</v>
      </c>
      <c r="J2183" s="23" t="str">
        <f>VLOOKUP($A2183,'Medical Examinations'!$A:$J,10,FALSE)</f>
        <v>Normal</v>
      </c>
      <c r="K2183">
        <f>VLOOKUP($A2183,'Hospitalisation Details'!$A:$K,6,FALSE)</f>
        <v>1727.79</v>
      </c>
      <c r="L2183" t="str">
        <f>VLOOKUP($A2183,'Hospitalisation Details'!$A:$K,7,FALSE)</f>
        <v>tier - 3</v>
      </c>
      <c r="M2183" t="str">
        <f>VLOOKUP($A2183,'Hospitalisation Details'!$A:$K,8,FALSE)</f>
        <v>tier - 3</v>
      </c>
      <c r="N2183" t="str">
        <f>VLOOKUP($A2183,'Hospitalisation Details'!$A:$K,9,FALSE)</f>
        <v>R1011</v>
      </c>
      <c r="O2183">
        <f>VLOOKUP($A2183,'Hospitalisation Details'!$A:$K,10,FALSE)</f>
        <v>37946</v>
      </c>
      <c r="P2183">
        <f>VLOOKUP($A2183,'Hospitalisation Details'!$A:$K,11,FALSE)</f>
        <v>19</v>
      </c>
      <c r="Q2183" t="str">
        <f>VLOOKUP($A2183,'Customer Names'!$A:$E,4,FALSE)</f>
        <v xml:space="preserve"> Rachael</v>
      </c>
    </row>
    <row r="2184" spans="1:17" x14ac:dyDescent="0.25">
      <c r="A2184" s="26" t="s">
        <v>179</v>
      </c>
      <c r="B2184" s="47">
        <f>VLOOKUP($A2184,'Medical Examinations'!$A:$J,2,FALSE)</f>
        <v>35.200000000000003</v>
      </c>
      <c r="C2184" s="47">
        <f>VLOOKUP($A2184,'Medical Examinations'!$A:$J,3,FALSE)</f>
        <v>5.97</v>
      </c>
      <c r="D2184" s="26" t="str">
        <f>VLOOKUP($A2184,'Medical Examinations'!$A:$J,4,FALSE)</f>
        <v>No</v>
      </c>
      <c r="E2184" s="26" t="str">
        <f>VLOOKUP($A2184,'Medical Examinations'!$A:$J,5,FALSE)</f>
        <v>yes</v>
      </c>
      <c r="F2184" s="26" t="str">
        <f>VLOOKUP($A2184,'Medical Examinations'!$A:$J,6,FALSE)</f>
        <v>No</v>
      </c>
      <c r="G2184" s="26">
        <f>VLOOKUP($A2184,'Medical Examinations'!$A:$J,7,FALSE)</f>
        <v>1</v>
      </c>
      <c r="H2184" s="26" t="str">
        <f>VLOOKUP($A2184,'Medical Examinations'!$A:$J,8,FALSE)</f>
        <v>No</v>
      </c>
      <c r="I2184" s="26" t="str">
        <f>VLOOKUP($A2184,'Medical Examinations'!$A:$J,9,FALSE)</f>
        <v>Obesity</v>
      </c>
      <c r="J2184" s="26" t="str">
        <f>VLOOKUP($A2184,'Medical Examinations'!$A:$J,10,FALSE)</f>
        <v>Prediabetes</v>
      </c>
      <c r="K2184">
        <f>VLOOKUP($A2184,'Hospitalisation Details'!$A:$K,6,FALSE)</f>
        <v>1727.54</v>
      </c>
      <c r="L2184" t="str">
        <f>VLOOKUP($A2184,'Hospitalisation Details'!$A:$K,7,FALSE)</f>
        <v>tier - 3</v>
      </c>
      <c r="M2184" t="str">
        <f>VLOOKUP($A2184,'Hospitalisation Details'!$A:$K,8,FALSE)</f>
        <v>tier - 1</v>
      </c>
      <c r="N2184" t="str">
        <f>VLOOKUP($A2184,'Hospitalisation Details'!$A:$K,9,FALSE)</f>
        <v>R1013</v>
      </c>
      <c r="O2184">
        <f>VLOOKUP($A2184,'Hospitalisation Details'!$A:$K,10,FALSE)</f>
        <v>38239</v>
      </c>
      <c r="P2184">
        <f>VLOOKUP($A2184,'Hospitalisation Details'!$A:$K,11,FALSE)</f>
        <v>18</v>
      </c>
      <c r="Q2184" t="str">
        <f>VLOOKUP($A2184,'Customer Names'!$A:$E,4,FALSE)</f>
        <v xml:space="preserve"> Timothy P.</v>
      </c>
    </row>
    <row r="2185" spans="1:17" x14ac:dyDescent="0.25">
      <c r="A2185" s="23" t="s">
        <v>178</v>
      </c>
      <c r="B2185" s="48">
        <f>VLOOKUP($A2185,'Medical Examinations'!$A:$J,2,FALSE)</f>
        <v>33.770000000000003</v>
      </c>
      <c r="C2185" s="48">
        <f>VLOOKUP($A2185,'Medical Examinations'!$A:$J,3,FALSE)</f>
        <v>4.0199999999999996</v>
      </c>
      <c r="D2185" s="23" t="str">
        <f>VLOOKUP($A2185,'Medical Examinations'!$A:$J,4,FALSE)</f>
        <v>No</v>
      </c>
      <c r="E2185" s="23" t="str">
        <f>VLOOKUP($A2185,'Medical Examinations'!$A:$J,5,FALSE)</f>
        <v>yes</v>
      </c>
      <c r="F2185" s="23" t="str">
        <f>VLOOKUP($A2185,'Medical Examinations'!$A:$J,6,FALSE)</f>
        <v>No</v>
      </c>
      <c r="G2185" s="23">
        <f>VLOOKUP($A2185,'Medical Examinations'!$A:$J,7,FALSE)</f>
        <v>1</v>
      </c>
      <c r="H2185" s="23" t="str">
        <f>VLOOKUP($A2185,'Medical Examinations'!$A:$J,8,FALSE)</f>
        <v>No</v>
      </c>
      <c r="I2185" s="23" t="str">
        <f>VLOOKUP($A2185,'Medical Examinations'!$A:$J,9,FALSE)</f>
        <v>Obesity</v>
      </c>
      <c r="J2185" s="23" t="str">
        <f>VLOOKUP($A2185,'Medical Examinations'!$A:$J,10,FALSE)</f>
        <v>Normal</v>
      </c>
      <c r="K2185">
        <f>VLOOKUP($A2185,'Hospitalisation Details'!$A:$K,6,FALSE)</f>
        <v>1725.55</v>
      </c>
      <c r="L2185" t="str">
        <f>VLOOKUP($A2185,'Hospitalisation Details'!$A:$K,7,FALSE)</f>
        <v>tier - 3</v>
      </c>
      <c r="M2185" t="str">
        <f>VLOOKUP($A2185,'Hospitalisation Details'!$A:$K,8,FALSE)</f>
        <v>tier - 2</v>
      </c>
      <c r="N2185" t="str">
        <f>VLOOKUP($A2185,'Hospitalisation Details'!$A:$K,9,FALSE)</f>
        <v>R1013</v>
      </c>
      <c r="O2185">
        <f>VLOOKUP($A2185,'Hospitalisation Details'!$A:$K,10,FALSE)</f>
        <v>38281</v>
      </c>
      <c r="P2185">
        <f>VLOOKUP($A2185,'Hospitalisation Details'!$A:$K,11,FALSE)</f>
        <v>18</v>
      </c>
      <c r="Q2185" t="str">
        <f>VLOOKUP($A2185,'Customer Names'!$A:$E,4,FALSE)</f>
        <v xml:space="preserve"> Lelisa</v>
      </c>
    </row>
    <row r="2186" spans="1:17" x14ac:dyDescent="0.25">
      <c r="A2186" s="26" t="s">
        <v>177</v>
      </c>
      <c r="B2186" s="47">
        <f>VLOOKUP($A2186,'Medical Examinations'!$A:$J,2,FALSE)</f>
        <v>30.03</v>
      </c>
      <c r="C2186" s="47">
        <f>VLOOKUP($A2186,'Medical Examinations'!$A:$J,3,FALSE)</f>
        <v>4.04</v>
      </c>
      <c r="D2186" s="26" t="str">
        <f>VLOOKUP($A2186,'Medical Examinations'!$A:$J,4,FALSE)</f>
        <v>No</v>
      </c>
      <c r="E2186" s="26" t="str">
        <f>VLOOKUP($A2186,'Medical Examinations'!$A:$J,5,FALSE)</f>
        <v>yes</v>
      </c>
      <c r="F2186" s="26" t="str">
        <f>VLOOKUP($A2186,'Medical Examinations'!$A:$J,6,FALSE)</f>
        <v>No</v>
      </c>
      <c r="G2186" s="26">
        <f>VLOOKUP($A2186,'Medical Examinations'!$A:$J,7,FALSE)</f>
        <v>1</v>
      </c>
      <c r="H2186" s="26" t="str">
        <f>VLOOKUP($A2186,'Medical Examinations'!$A:$J,8,FALSE)</f>
        <v>No</v>
      </c>
      <c r="I2186" s="26" t="str">
        <f>VLOOKUP($A2186,'Medical Examinations'!$A:$J,9,FALSE)</f>
        <v>Obesity</v>
      </c>
      <c r="J2186" s="26" t="str">
        <f>VLOOKUP($A2186,'Medical Examinations'!$A:$J,10,FALSE)</f>
        <v>Normal</v>
      </c>
      <c r="K2186">
        <f>VLOOKUP($A2186,'Hospitalisation Details'!$A:$K,6,FALSE)</f>
        <v>1720.35</v>
      </c>
      <c r="L2186" t="str">
        <f>VLOOKUP($A2186,'Hospitalisation Details'!$A:$K,7,FALSE)</f>
        <v>tier - 3</v>
      </c>
      <c r="M2186" t="str">
        <f>VLOOKUP($A2186,'Hospitalisation Details'!$A:$K,8,FALSE)</f>
        <v>tier - 3</v>
      </c>
      <c r="N2186" t="str">
        <f>VLOOKUP($A2186,'Hospitalisation Details'!$A:$K,9,FALSE)</f>
        <v>R1013</v>
      </c>
      <c r="O2186">
        <f>VLOOKUP($A2186,'Hospitalisation Details'!$A:$K,10,FALSE)</f>
        <v>38241</v>
      </c>
      <c r="P2186">
        <f>VLOOKUP($A2186,'Hospitalisation Details'!$A:$K,11,FALSE)</f>
        <v>18</v>
      </c>
      <c r="Q2186" t="str">
        <f>VLOOKUP($A2186,'Customer Names'!$A:$E,4,FALSE)</f>
        <v xml:space="preserve"> Nate</v>
      </c>
    </row>
    <row r="2187" spans="1:17" x14ac:dyDescent="0.25">
      <c r="A2187" s="23" t="s">
        <v>176</v>
      </c>
      <c r="B2187" s="48">
        <f>VLOOKUP($A2187,'Medical Examinations'!$A:$J,2,FALSE)</f>
        <v>29.37</v>
      </c>
      <c r="C2187" s="48">
        <f>VLOOKUP($A2187,'Medical Examinations'!$A:$J,3,FALSE)</f>
        <v>5.54</v>
      </c>
      <c r="D2187" s="23" t="str">
        <f>VLOOKUP($A2187,'Medical Examinations'!$A:$J,4,FALSE)</f>
        <v>No</v>
      </c>
      <c r="E2187" s="23" t="str">
        <f>VLOOKUP($A2187,'Medical Examinations'!$A:$J,5,FALSE)</f>
        <v>yes</v>
      </c>
      <c r="F2187" s="23" t="str">
        <f>VLOOKUP($A2187,'Medical Examinations'!$A:$J,6,FALSE)</f>
        <v>No</v>
      </c>
      <c r="G2187" s="23">
        <f>VLOOKUP($A2187,'Medical Examinations'!$A:$J,7,FALSE)</f>
        <v>1</v>
      </c>
      <c r="H2187" s="23" t="str">
        <f>VLOOKUP($A2187,'Medical Examinations'!$A:$J,8,FALSE)</f>
        <v>No</v>
      </c>
      <c r="I2187" s="23" t="str">
        <f>VLOOKUP($A2187,'Medical Examinations'!$A:$J,9,FALSE)</f>
        <v>Overweight</v>
      </c>
      <c r="J2187" s="23" t="str">
        <f>VLOOKUP($A2187,'Medical Examinations'!$A:$J,10,FALSE)</f>
        <v>Normal</v>
      </c>
      <c r="K2187">
        <f>VLOOKUP($A2187,'Hospitalisation Details'!$A:$K,6,FALSE)</f>
        <v>1719.44</v>
      </c>
      <c r="L2187" t="str">
        <f>VLOOKUP($A2187,'Hospitalisation Details'!$A:$K,7,FALSE)</f>
        <v>tier - 3</v>
      </c>
      <c r="M2187" t="str">
        <f>VLOOKUP($A2187,'Hospitalisation Details'!$A:$K,8,FALSE)</f>
        <v>tier - 3</v>
      </c>
      <c r="N2187" t="str">
        <f>VLOOKUP($A2187,'Hospitalisation Details'!$A:$K,9,FALSE)</f>
        <v>R1013</v>
      </c>
      <c r="O2187">
        <f>VLOOKUP($A2187,'Hospitalisation Details'!$A:$K,10,FALSE)</f>
        <v>38148</v>
      </c>
      <c r="P2187">
        <f>VLOOKUP($A2187,'Hospitalisation Details'!$A:$K,11,FALSE)</f>
        <v>18</v>
      </c>
      <c r="Q2187" t="str">
        <f>VLOOKUP($A2187,'Customer Names'!$A:$E,4,FALSE)</f>
        <v xml:space="preserve"> Chris C.</v>
      </c>
    </row>
    <row r="2188" spans="1:17" x14ac:dyDescent="0.25">
      <c r="A2188" s="26" t="s">
        <v>175</v>
      </c>
      <c r="B2188" s="47">
        <f>VLOOKUP($A2188,'Medical Examinations'!$A:$J,2,FALSE)</f>
        <v>28.5</v>
      </c>
      <c r="C2188" s="47">
        <f>VLOOKUP($A2188,'Medical Examinations'!$A:$J,3,FALSE)</f>
        <v>4.03</v>
      </c>
      <c r="D2188" s="26" t="str">
        <f>VLOOKUP($A2188,'Medical Examinations'!$A:$J,4,FALSE)</f>
        <v>No</v>
      </c>
      <c r="E2188" s="26" t="str">
        <f>VLOOKUP($A2188,'Medical Examinations'!$A:$J,5,FALSE)</f>
        <v>yes</v>
      </c>
      <c r="F2188" s="26" t="str">
        <f>VLOOKUP($A2188,'Medical Examinations'!$A:$J,6,FALSE)</f>
        <v>No</v>
      </c>
      <c r="G2188" s="26">
        <f>VLOOKUP($A2188,'Medical Examinations'!$A:$J,7,FALSE)</f>
        <v>1</v>
      </c>
      <c r="H2188" s="26" t="str">
        <f>VLOOKUP($A2188,'Medical Examinations'!$A:$J,8,FALSE)</f>
        <v>No</v>
      </c>
      <c r="I2188" s="26" t="str">
        <f>VLOOKUP($A2188,'Medical Examinations'!$A:$J,9,FALSE)</f>
        <v>Overweight</v>
      </c>
      <c r="J2188" s="26" t="str">
        <f>VLOOKUP($A2188,'Medical Examinations'!$A:$J,10,FALSE)</f>
        <v>Normal</v>
      </c>
      <c r="K2188">
        <f>VLOOKUP($A2188,'Hospitalisation Details'!$A:$K,6,FALSE)</f>
        <v>1712.23</v>
      </c>
      <c r="L2188" t="str">
        <f>VLOOKUP($A2188,'Hospitalisation Details'!$A:$K,7,FALSE)</f>
        <v>tier - 3</v>
      </c>
      <c r="M2188" t="str">
        <f>VLOOKUP($A2188,'Hospitalisation Details'!$A:$K,8,FALSE)</f>
        <v>tier - 1</v>
      </c>
      <c r="N2188" t="str">
        <f>VLOOKUP($A2188,'Hospitalisation Details'!$A:$K,9,FALSE)</f>
        <v>R1016</v>
      </c>
      <c r="O2188">
        <f>VLOOKUP($A2188,'Hospitalisation Details'!$A:$K,10,FALSE)</f>
        <v>38251</v>
      </c>
      <c r="P2188">
        <f>VLOOKUP($A2188,'Hospitalisation Details'!$A:$K,11,FALSE)</f>
        <v>18</v>
      </c>
      <c r="Q2188" t="str">
        <f>VLOOKUP($A2188,'Customer Names'!$A:$E,4,FALSE)</f>
        <v xml:space="preserve"> Scott</v>
      </c>
    </row>
    <row r="2189" spans="1:17" x14ac:dyDescent="0.25">
      <c r="A2189" s="23" t="s">
        <v>174</v>
      </c>
      <c r="B2189" s="48">
        <f>VLOOKUP($A2189,'Medical Examinations'!$A:$J,2,FALSE)</f>
        <v>23.32</v>
      </c>
      <c r="C2189" s="48">
        <f>VLOOKUP($A2189,'Medical Examinations'!$A:$J,3,FALSE)</f>
        <v>5.62</v>
      </c>
      <c r="D2189" s="23" t="str">
        <f>VLOOKUP($A2189,'Medical Examinations'!$A:$J,4,FALSE)</f>
        <v>No</v>
      </c>
      <c r="E2189" s="23" t="str">
        <f>VLOOKUP($A2189,'Medical Examinations'!$A:$J,5,FALSE)</f>
        <v>yes</v>
      </c>
      <c r="F2189" s="23" t="str">
        <f>VLOOKUP($A2189,'Medical Examinations'!$A:$J,6,FALSE)</f>
        <v>No</v>
      </c>
      <c r="G2189" s="23">
        <f>VLOOKUP($A2189,'Medical Examinations'!$A:$J,7,FALSE)</f>
        <v>1</v>
      </c>
      <c r="H2189" s="23" t="str">
        <f>VLOOKUP($A2189,'Medical Examinations'!$A:$J,8,FALSE)</f>
        <v>No</v>
      </c>
      <c r="I2189" s="23" t="str">
        <f>VLOOKUP($A2189,'Medical Examinations'!$A:$J,9,FALSE)</f>
        <v>Normal Weight</v>
      </c>
      <c r="J2189" s="23" t="str">
        <f>VLOOKUP($A2189,'Medical Examinations'!$A:$J,10,FALSE)</f>
        <v>Normal</v>
      </c>
      <c r="K2189">
        <f>VLOOKUP($A2189,'Hospitalisation Details'!$A:$K,6,FALSE)</f>
        <v>1711.03</v>
      </c>
      <c r="L2189" t="str">
        <f>VLOOKUP($A2189,'Hospitalisation Details'!$A:$K,7,FALSE)</f>
        <v>tier - 3</v>
      </c>
      <c r="M2189" t="str">
        <f>VLOOKUP($A2189,'Hospitalisation Details'!$A:$K,8,FALSE)</f>
        <v>tier - 3</v>
      </c>
      <c r="N2189" t="str">
        <f>VLOOKUP($A2189,'Hospitalisation Details'!$A:$K,9,FALSE)</f>
        <v>R1013</v>
      </c>
      <c r="O2189">
        <f>VLOOKUP($A2189,'Hospitalisation Details'!$A:$K,10,FALSE)</f>
        <v>38249</v>
      </c>
      <c r="P2189">
        <f>VLOOKUP($A2189,'Hospitalisation Details'!$A:$K,11,FALSE)</f>
        <v>18</v>
      </c>
      <c r="Q2189" t="str">
        <f>VLOOKUP($A2189,'Customer Names'!$A:$E,4,FALSE)</f>
        <v xml:space="preserve"> Kevin</v>
      </c>
    </row>
    <row r="2190" spans="1:17" x14ac:dyDescent="0.25">
      <c r="A2190" s="26" t="s">
        <v>173</v>
      </c>
      <c r="B2190" s="47">
        <f>VLOOKUP($A2190,'Medical Examinations'!$A:$J,2,FALSE)</f>
        <v>26.125</v>
      </c>
      <c r="C2190" s="47">
        <f>VLOOKUP($A2190,'Medical Examinations'!$A:$J,3,FALSE)</f>
        <v>5.27</v>
      </c>
      <c r="D2190" s="26" t="str">
        <f>VLOOKUP($A2190,'Medical Examinations'!$A:$J,4,FALSE)</f>
        <v>No</v>
      </c>
      <c r="E2190" s="26" t="str">
        <f>VLOOKUP($A2190,'Medical Examinations'!$A:$J,5,FALSE)</f>
        <v>yes</v>
      </c>
      <c r="F2190" s="26" t="str">
        <f>VLOOKUP($A2190,'Medical Examinations'!$A:$J,6,FALSE)</f>
        <v>No</v>
      </c>
      <c r="G2190" s="26">
        <f>VLOOKUP($A2190,'Medical Examinations'!$A:$J,7,FALSE)</f>
        <v>1</v>
      </c>
      <c r="H2190" s="26" t="str">
        <f>VLOOKUP($A2190,'Medical Examinations'!$A:$J,8,FALSE)</f>
        <v>No</v>
      </c>
      <c r="I2190" s="26" t="str">
        <f>VLOOKUP($A2190,'Medical Examinations'!$A:$J,9,FALSE)</f>
        <v>Overweight</v>
      </c>
      <c r="J2190" s="26" t="str">
        <f>VLOOKUP($A2190,'Medical Examinations'!$A:$J,10,FALSE)</f>
        <v>Normal</v>
      </c>
      <c r="K2190">
        <f>VLOOKUP($A2190,'Hospitalisation Details'!$A:$K,6,FALSE)</f>
        <v>1708.93</v>
      </c>
      <c r="L2190" t="str">
        <f>VLOOKUP($A2190,'Hospitalisation Details'!$A:$K,7,FALSE)</f>
        <v>tier - 3</v>
      </c>
      <c r="M2190" t="str">
        <f>VLOOKUP($A2190,'Hospitalisation Details'!$A:$K,8,FALSE)</f>
        <v>tier - 1</v>
      </c>
      <c r="N2190" t="str">
        <f>VLOOKUP($A2190,'Hospitalisation Details'!$A:$K,9,FALSE)</f>
        <v>R1019</v>
      </c>
      <c r="O2190">
        <f>VLOOKUP($A2190,'Hospitalisation Details'!$A:$K,10,FALSE)</f>
        <v>38333</v>
      </c>
      <c r="P2190">
        <f>VLOOKUP($A2190,'Hospitalisation Details'!$A:$K,11,FALSE)</f>
        <v>18</v>
      </c>
      <c r="Q2190" t="str">
        <f>VLOOKUP($A2190,'Customer Names'!$A:$E,4,FALSE)</f>
        <v xml:space="preserve"> Erik C.</v>
      </c>
    </row>
    <row r="2191" spans="1:17" x14ac:dyDescent="0.25">
      <c r="A2191" s="23" t="s">
        <v>172</v>
      </c>
      <c r="B2191" s="48">
        <f>VLOOKUP($A2191,'Medical Examinations'!$A:$J,2,FALSE)</f>
        <v>25.46</v>
      </c>
      <c r="C2191" s="48">
        <f>VLOOKUP($A2191,'Medical Examinations'!$A:$J,3,FALSE)</f>
        <v>5.18</v>
      </c>
      <c r="D2191" s="23" t="str">
        <f>VLOOKUP($A2191,'Medical Examinations'!$A:$J,4,FALSE)</f>
        <v>No</v>
      </c>
      <c r="E2191" s="23" t="str">
        <f>VLOOKUP($A2191,'Medical Examinations'!$A:$J,5,FALSE)</f>
        <v>yes</v>
      </c>
      <c r="F2191" s="23" t="str">
        <f>VLOOKUP($A2191,'Medical Examinations'!$A:$J,6,FALSE)</f>
        <v>No</v>
      </c>
      <c r="G2191" s="23">
        <f>VLOOKUP($A2191,'Medical Examinations'!$A:$J,7,FALSE)</f>
        <v>1</v>
      </c>
      <c r="H2191" s="23" t="str">
        <f>VLOOKUP($A2191,'Medical Examinations'!$A:$J,8,FALSE)</f>
        <v>No</v>
      </c>
      <c r="I2191" s="23" t="str">
        <f>VLOOKUP($A2191,'Medical Examinations'!$A:$J,9,FALSE)</f>
        <v>Overweight</v>
      </c>
      <c r="J2191" s="23" t="str">
        <f>VLOOKUP($A2191,'Medical Examinations'!$A:$J,10,FALSE)</f>
        <v>Normal</v>
      </c>
      <c r="K2191">
        <f>VLOOKUP($A2191,'Hospitalisation Details'!$A:$K,6,FALSE)</f>
        <v>1708</v>
      </c>
      <c r="L2191" t="str">
        <f>VLOOKUP($A2191,'Hospitalisation Details'!$A:$K,7,FALSE)</f>
        <v>tier - 3</v>
      </c>
      <c r="M2191" t="str">
        <f>VLOOKUP($A2191,'Hospitalisation Details'!$A:$K,8,FALSE)</f>
        <v>tier - 2</v>
      </c>
      <c r="N2191" t="str">
        <f>VLOOKUP($A2191,'Hospitalisation Details'!$A:$K,9,FALSE)</f>
        <v>R1016</v>
      </c>
      <c r="O2191">
        <f>VLOOKUP($A2191,'Hospitalisation Details'!$A:$K,10,FALSE)</f>
        <v>38277</v>
      </c>
      <c r="P2191">
        <f>VLOOKUP($A2191,'Hospitalisation Details'!$A:$K,11,FALSE)</f>
        <v>18</v>
      </c>
      <c r="Q2191" t="str">
        <f>VLOOKUP($A2191,'Customer Names'!$A:$E,4,FALSE)</f>
        <v xml:space="preserve"> Shawn C</v>
      </c>
    </row>
    <row r="2192" spans="1:17" x14ac:dyDescent="0.25">
      <c r="A2192" s="26" t="s">
        <v>171</v>
      </c>
      <c r="B2192" s="47">
        <f>VLOOKUP($A2192,'Medical Examinations'!$A:$J,2,FALSE)</f>
        <v>23.75</v>
      </c>
      <c r="C2192" s="47">
        <f>VLOOKUP($A2192,'Medical Examinations'!$A:$J,3,FALSE)</f>
        <v>5.27</v>
      </c>
      <c r="D2192" s="26" t="str">
        <f>VLOOKUP($A2192,'Medical Examinations'!$A:$J,4,FALSE)</f>
        <v>No</v>
      </c>
      <c r="E2192" s="26" t="str">
        <f>VLOOKUP($A2192,'Medical Examinations'!$A:$J,5,FALSE)</f>
        <v>yes</v>
      </c>
      <c r="F2192" s="26" t="str">
        <f>VLOOKUP($A2192,'Medical Examinations'!$A:$J,6,FALSE)</f>
        <v>No</v>
      </c>
      <c r="G2192" s="26">
        <f>VLOOKUP($A2192,'Medical Examinations'!$A:$J,7,FALSE)</f>
        <v>1</v>
      </c>
      <c r="H2192" s="26" t="str">
        <f>VLOOKUP($A2192,'Medical Examinations'!$A:$J,8,FALSE)</f>
        <v>No</v>
      </c>
      <c r="I2192" s="26" t="str">
        <f>VLOOKUP($A2192,'Medical Examinations'!$A:$J,9,FALSE)</f>
        <v>Normal Weight</v>
      </c>
      <c r="J2192" s="26" t="str">
        <f>VLOOKUP($A2192,'Medical Examinations'!$A:$J,10,FALSE)</f>
        <v>Normal</v>
      </c>
      <c r="K2192">
        <f>VLOOKUP($A2192,'Hospitalisation Details'!$A:$K,6,FALSE)</f>
        <v>1705.62</v>
      </c>
      <c r="L2192" t="str">
        <f>VLOOKUP($A2192,'Hospitalisation Details'!$A:$K,7,FALSE)</f>
        <v>tier - 2</v>
      </c>
      <c r="M2192" t="str">
        <f>VLOOKUP($A2192,'Hospitalisation Details'!$A:$K,8,FALSE)</f>
        <v>tier - 2</v>
      </c>
      <c r="N2192" t="str">
        <f>VLOOKUP($A2192,'Hospitalisation Details'!$A:$K,9,FALSE)</f>
        <v>R1015</v>
      </c>
      <c r="O2192">
        <f>VLOOKUP($A2192,'Hospitalisation Details'!$A:$K,10,FALSE)</f>
        <v>38327</v>
      </c>
      <c r="P2192">
        <f>VLOOKUP($A2192,'Hospitalisation Details'!$A:$K,11,FALSE)</f>
        <v>18</v>
      </c>
      <c r="Q2192" t="str">
        <f>VLOOKUP($A2192,'Customer Names'!$A:$E,4,FALSE)</f>
        <v xml:space="preserve"> Vajin L.</v>
      </c>
    </row>
    <row r="2193" spans="1:17" x14ac:dyDescent="0.25">
      <c r="A2193" s="23" t="s">
        <v>169</v>
      </c>
      <c r="B2193" s="48">
        <f>VLOOKUP($A2193,'Medical Examinations'!$A:$J,2,FALSE)</f>
        <v>23.085000000000001</v>
      </c>
      <c r="C2193" s="48">
        <f>VLOOKUP($A2193,'Medical Examinations'!$A:$J,3,FALSE)</f>
        <v>5.62</v>
      </c>
      <c r="D2193" s="23" t="str">
        <f>VLOOKUP($A2193,'Medical Examinations'!$A:$J,4,FALSE)</f>
        <v>No</v>
      </c>
      <c r="E2193" s="23" t="str">
        <f>VLOOKUP($A2193,'Medical Examinations'!$A:$J,5,FALSE)</f>
        <v>yes</v>
      </c>
      <c r="F2193" s="23" t="str">
        <f>VLOOKUP($A2193,'Medical Examinations'!$A:$J,6,FALSE)</f>
        <v>No</v>
      </c>
      <c r="G2193" s="23">
        <f>VLOOKUP($A2193,'Medical Examinations'!$A:$J,7,FALSE)</f>
        <v>1</v>
      </c>
      <c r="H2193" s="23" t="str">
        <f>VLOOKUP($A2193,'Medical Examinations'!$A:$J,8,FALSE)</f>
        <v>No</v>
      </c>
      <c r="I2193" s="23" t="str">
        <f>VLOOKUP($A2193,'Medical Examinations'!$A:$J,9,FALSE)</f>
        <v>Normal Weight</v>
      </c>
      <c r="J2193" s="23" t="str">
        <f>VLOOKUP($A2193,'Medical Examinations'!$A:$J,10,FALSE)</f>
        <v>Normal</v>
      </c>
      <c r="K2193">
        <f>VLOOKUP($A2193,'Hospitalisation Details'!$A:$K,6,FALSE)</f>
        <v>1704.7</v>
      </c>
      <c r="L2193" t="str">
        <f>VLOOKUP($A2193,'Hospitalisation Details'!$A:$K,7,FALSE)</f>
        <v>tier - 2</v>
      </c>
      <c r="M2193" t="str">
        <f>VLOOKUP($A2193,'Hospitalisation Details'!$A:$K,8,FALSE)</f>
        <v>tier - 3</v>
      </c>
      <c r="N2193" t="str">
        <f>VLOOKUP($A2193,'Hospitalisation Details'!$A:$K,9,FALSE)</f>
        <v>R1018</v>
      </c>
      <c r="O2193">
        <f>VLOOKUP($A2193,'Hospitalisation Details'!$A:$K,10,FALSE)</f>
        <v>38335</v>
      </c>
      <c r="P2193">
        <f>VLOOKUP($A2193,'Hospitalisation Details'!$A:$K,11,FALSE)</f>
        <v>18</v>
      </c>
      <c r="Q2193" t="str">
        <f>VLOOKUP($A2193,'Customer Names'!$A:$E,4,FALSE)</f>
        <v xml:space="preserve"> John K. Jr.</v>
      </c>
    </row>
    <row r="2194" spans="1:17" x14ac:dyDescent="0.25">
      <c r="A2194" s="26" t="s">
        <v>167</v>
      </c>
      <c r="B2194" s="47">
        <f>VLOOKUP($A2194,'Medical Examinations'!$A:$J,2,FALSE)</f>
        <v>22.99</v>
      </c>
      <c r="C2194" s="47">
        <f>VLOOKUP($A2194,'Medical Examinations'!$A:$J,3,FALSE)</f>
        <v>5.0599999999999996</v>
      </c>
      <c r="D2194" s="26" t="str">
        <f>VLOOKUP($A2194,'Medical Examinations'!$A:$J,4,FALSE)</f>
        <v>No</v>
      </c>
      <c r="E2194" s="26" t="str">
        <f>VLOOKUP($A2194,'Medical Examinations'!$A:$J,5,FALSE)</f>
        <v>yes</v>
      </c>
      <c r="F2194" s="26" t="str">
        <f>VLOOKUP($A2194,'Medical Examinations'!$A:$J,6,FALSE)</f>
        <v>No</v>
      </c>
      <c r="G2194" s="26">
        <f>VLOOKUP($A2194,'Medical Examinations'!$A:$J,7,FALSE)</f>
        <v>1</v>
      </c>
      <c r="H2194" s="26" t="str">
        <f>VLOOKUP($A2194,'Medical Examinations'!$A:$J,8,FALSE)</f>
        <v>No</v>
      </c>
      <c r="I2194" s="26" t="str">
        <f>VLOOKUP($A2194,'Medical Examinations'!$A:$J,9,FALSE)</f>
        <v>Normal Weight</v>
      </c>
      <c r="J2194" s="26" t="str">
        <f>VLOOKUP($A2194,'Medical Examinations'!$A:$J,10,FALSE)</f>
        <v>Normal</v>
      </c>
      <c r="K2194">
        <f>VLOOKUP($A2194,'Hospitalisation Details'!$A:$K,6,FALSE)</f>
        <v>1704.57</v>
      </c>
      <c r="L2194" t="str">
        <f>VLOOKUP($A2194,'Hospitalisation Details'!$A:$K,7,FALSE)</f>
        <v>tier - 2</v>
      </c>
      <c r="M2194" t="str">
        <f>VLOOKUP($A2194,'Hospitalisation Details'!$A:$K,8,FALSE)</f>
        <v>tier - 1</v>
      </c>
      <c r="N2194" t="str">
        <f>VLOOKUP($A2194,'Hospitalisation Details'!$A:$K,9,FALSE)</f>
        <v>R1016</v>
      </c>
      <c r="O2194">
        <f>VLOOKUP($A2194,'Hospitalisation Details'!$A:$K,10,FALSE)</f>
        <v>38298</v>
      </c>
      <c r="P2194">
        <f>VLOOKUP($A2194,'Hospitalisation Details'!$A:$K,11,FALSE)</f>
        <v>18</v>
      </c>
      <c r="Q2194" t="str">
        <f>VLOOKUP($A2194,'Customer Names'!$A:$E,4,FALSE)</f>
        <v xml:space="preserve"> Kevin J.</v>
      </c>
    </row>
    <row r="2195" spans="1:17" x14ac:dyDescent="0.25">
      <c r="A2195" s="23" t="s">
        <v>165</v>
      </c>
      <c r="B2195" s="48">
        <f>VLOOKUP($A2195,'Medical Examinations'!$A:$J,2,FALSE)</f>
        <v>21.47</v>
      </c>
      <c r="C2195" s="48">
        <f>VLOOKUP($A2195,'Medical Examinations'!$A:$J,3,FALSE)</f>
        <v>4.6900000000000004</v>
      </c>
      <c r="D2195" s="23" t="str">
        <f>VLOOKUP($A2195,'Medical Examinations'!$A:$J,4,FALSE)</f>
        <v>No</v>
      </c>
      <c r="E2195" s="23" t="str">
        <f>VLOOKUP($A2195,'Medical Examinations'!$A:$J,5,FALSE)</f>
        <v>yes</v>
      </c>
      <c r="F2195" s="23" t="str">
        <f>VLOOKUP($A2195,'Medical Examinations'!$A:$J,6,FALSE)</f>
        <v>No</v>
      </c>
      <c r="G2195" s="23">
        <f>VLOOKUP($A2195,'Medical Examinations'!$A:$J,7,FALSE)</f>
        <v>1</v>
      </c>
      <c r="H2195" s="23" t="str">
        <f>VLOOKUP($A2195,'Medical Examinations'!$A:$J,8,FALSE)</f>
        <v>No</v>
      </c>
      <c r="I2195" s="23" t="str">
        <f>VLOOKUP($A2195,'Medical Examinations'!$A:$J,9,FALSE)</f>
        <v>Normal Weight</v>
      </c>
      <c r="J2195" s="23" t="str">
        <f>VLOOKUP($A2195,'Medical Examinations'!$A:$J,10,FALSE)</f>
        <v>Normal</v>
      </c>
      <c r="K2195">
        <f>VLOOKUP($A2195,'Hospitalisation Details'!$A:$K,6,FALSE)</f>
        <v>1702.46</v>
      </c>
      <c r="L2195" t="str">
        <f>VLOOKUP($A2195,'Hospitalisation Details'!$A:$K,7,FALSE)</f>
        <v>tier - 2</v>
      </c>
      <c r="M2195" t="str">
        <f>VLOOKUP($A2195,'Hospitalisation Details'!$A:$K,8,FALSE)</f>
        <v>tier - 3</v>
      </c>
      <c r="N2195" t="str">
        <f>VLOOKUP($A2195,'Hospitalisation Details'!$A:$K,9,FALSE)</f>
        <v>R1019</v>
      </c>
      <c r="O2195">
        <f>VLOOKUP($A2195,'Hospitalisation Details'!$A:$K,10,FALSE)</f>
        <v>38331</v>
      </c>
      <c r="P2195">
        <f>VLOOKUP($A2195,'Hospitalisation Details'!$A:$K,11,FALSE)</f>
        <v>18</v>
      </c>
      <c r="Q2195" t="str">
        <f>VLOOKUP($A2195,'Customer Names'!$A:$E,4,FALSE)</f>
        <v xml:space="preserve"> Kirby W.</v>
      </c>
    </row>
    <row r="2196" spans="1:17" x14ac:dyDescent="0.25">
      <c r="A2196" s="26" t="s">
        <v>163</v>
      </c>
      <c r="B2196" s="47">
        <f>VLOOKUP($A2196,'Medical Examinations'!$A:$J,2,FALSE)</f>
        <v>15.96</v>
      </c>
      <c r="C2196" s="47">
        <f>VLOOKUP($A2196,'Medical Examinations'!$A:$J,3,FALSE)</f>
        <v>5.44</v>
      </c>
      <c r="D2196" s="26" t="str">
        <f>VLOOKUP($A2196,'Medical Examinations'!$A:$J,4,FALSE)</f>
        <v>No</v>
      </c>
      <c r="E2196" s="26" t="str">
        <f>VLOOKUP($A2196,'Medical Examinations'!$A:$J,5,FALSE)</f>
        <v>yes</v>
      </c>
      <c r="F2196" s="26" t="str">
        <f>VLOOKUP($A2196,'Medical Examinations'!$A:$J,6,FALSE)</f>
        <v>No</v>
      </c>
      <c r="G2196" s="26">
        <f>VLOOKUP($A2196,'Medical Examinations'!$A:$J,7,FALSE)</f>
        <v>1</v>
      </c>
      <c r="H2196" s="26" t="str">
        <f>VLOOKUP($A2196,'Medical Examinations'!$A:$J,8,FALSE)</f>
        <v>No</v>
      </c>
      <c r="I2196" s="26" t="str">
        <f>VLOOKUP($A2196,'Medical Examinations'!$A:$J,9,FALSE)</f>
        <v>Underweight</v>
      </c>
      <c r="J2196" s="26" t="str">
        <f>VLOOKUP($A2196,'Medical Examinations'!$A:$J,10,FALSE)</f>
        <v>Normal</v>
      </c>
      <c r="K2196">
        <f>VLOOKUP($A2196,'Hospitalisation Details'!$A:$K,6,FALSE)</f>
        <v>1694.8</v>
      </c>
      <c r="L2196" t="str">
        <f>VLOOKUP($A2196,'Hospitalisation Details'!$A:$K,7,FALSE)</f>
        <v>tier - 2</v>
      </c>
      <c r="M2196" t="str">
        <f>VLOOKUP($A2196,'Hospitalisation Details'!$A:$K,8,FALSE)</f>
        <v>tier - 2</v>
      </c>
      <c r="N2196" t="str">
        <f>VLOOKUP($A2196,'Hospitalisation Details'!$A:$K,9,FALSE)</f>
        <v>R1015</v>
      </c>
      <c r="O2196">
        <f>VLOOKUP($A2196,'Hospitalisation Details'!$A:$K,10,FALSE)</f>
        <v>38308</v>
      </c>
      <c r="P2196">
        <f>VLOOKUP($A2196,'Hospitalisation Details'!$A:$K,11,FALSE)</f>
        <v>18</v>
      </c>
      <c r="Q2196" t="str">
        <f>VLOOKUP($A2196,'Customer Names'!$A:$E,4,FALSE)</f>
        <v xml:space="preserve"> J A</v>
      </c>
    </row>
    <row r="2197" spans="1:17" x14ac:dyDescent="0.25">
      <c r="A2197" s="23" t="s">
        <v>162</v>
      </c>
      <c r="B2197" s="48">
        <f>VLOOKUP($A2197,'Medical Examinations'!$A:$J,2,FALSE)</f>
        <v>39.5</v>
      </c>
      <c r="C2197" s="48">
        <f>VLOOKUP($A2197,'Medical Examinations'!$A:$J,3,FALSE)</f>
        <v>5.05</v>
      </c>
      <c r="D2197" s="23" t="str">
        <f>VLOOKUP($A2197,'Medical Examinations'!$A:$J,4,FALSE)</f>
        <v>No</v>
      </c>
      <c r="E2197" s="23" t="str">
        <f>VLOOKUP($A2197,'Medical Examinations'!$A:$J,5,FALSE)</f>
        <v>yes</v>
      </c>
      <c r="F2197" s="23" t="str">
        <f>VLOOKUP($A2197,'Medical Examinations'!$A:$J,6,FALSE)</f>
        <v>No</v>
      </c>
      <c r="G2197" s="23">
        <f>VLOOKUP($A2197,'Medical Examinations'!$A:$J,7,FALSE)</f>
        <v>1</v>
      </c>
      <c r="H2197" s="23" t="str">
        <f>VLOOKUP($A2197,'Medical Examinations'!$A:$J,8,FALSE)</f>
        <v>No</v>
      </c>
      <c r="I2197" s="23" t="str">
        <f>VLOOKUP($A2197,'Medical Examinations'!$A:$J,9,FALSE)</f>
        <v>Obesity</v>
      </c>
      <c r="J2197" s="23" t="str">
        <f>VLOOKUP($A2197,'Medical Examinations'!$A:$J,10,FALSE)</f>
        <v>Normal</v>
      </c>
      <c r="K2197">
        <f>VLOOKUP($A2197,'Hospitalisation Details'!$A:$K,6,FALSE)</f>
        <v>1682.6</v>
      </c>
      <c r="L2197" t="str">
        <f>VLOOKUP($A2197,'Hospitalisation Details'!$A:$K,7,FALSE)</f>
        <v>tier - 2</v>
      </c>
      <c r="M2197" t="str">
        <f>VLOOKUP($A2197,'Hospitalisation Details'!$A:$K,8,FALSE)</f>
        <v>tier - 2</v>
      </c>
      <c r="N2197" t="str">
        <f>VLOOKUP($A2197,'Hospitalisation Details'!$A:$K,9,FALSE)</f>
        <v>R1011</v>
      </c>
      <c r="O2197">
        <f>VLOOKUP($A2197,'Hospitalisation Details'!$A:$K,10,FALSE)</f>
        <v>36820</v>
      </c>
      <c r="P2197">
        <f>VLOOKUP($A2197,'Hospitalisation Details'!$A:$K,11,FALSE)</f>
        <v>22</v>
      </c>
      <c r="Q2197" t="str">
        <f>VLOOKUP($A2197,'Customer Names'!$A:$E,4,FALSE)</f>
        <v xml:space="preserve"> Dustin G.</v>
      </c>
    </row>
    <row r="2198" spans="1:17" x14ac:dyDescent="0.25">
      <c r="A2198" s="26" t="s">
        <v>161</v>
      </c>
      <c r="B2198" s="47">
        <f>VLOOKUP($A2198,'Medical Examinations'!$A:$J,2,FALSE)</f>
        <v>33.770000000000003</v>
      </c>
      <c r="C2198" s="47">
        <f>VLOOKUP($A2198,'Medical Examinations'!$A:$J,3,FALSE)</f>
        <v>6</v>
      </c>
      <c r="D2198" s="26" t="str">
        <f>VLOOKUP($A2198,'Medical Examinations'!$A:$J,4,FALSE)</f>
        <v>No</v>
      </c>
      <c r="E2198" s="26" t="str">
        <f>VLOOKUP($A2198,'Medical Examinations'!$A:$J,5,FALSE)</f>
        <v>yes</v>
      </c>
      <c r="F2198" s="26" t="str">
        <f>VLOOKUP($A2198,'Medical Examinations'!$A:$J,6,FALSE)</f>
        <v>No</v>
      </c>
      <c r="G2198" s="26">
        <f>VLOOKUP($A2198,'Medical Examinations'!$A:$J,7,FALSE)</f>
        <v>1</v>
      </c>
      <c r="H2198" s="26" t="str">
        <f>VLOOKUP($A2198,'Medical Examinations'!$A:$J,8,FALSE)</f>
        <v>No</v>
      </c>
      <c r="I2198" s="26" t="str">
        <f>VLOOKUP($A2198,'Medical Examinations'!$A:$J,9,FALSE)</f>
        <v>Obesity</v>
      </c>
      <c r="J2198" s="26" t="str">
        <f>VLOOKUP($A2198,'Medical Examinations'!$A:$J,10,FALSE)</f>
        <v>Prediabetes</v>
      </c>
      <c r="K2198">
        <f>VLOOKUP($A2198,'Hospitalisation Details'!$A:$K,6,FALSE)</f>
        <v>1674.63</v>
      </c>
      <c r="L2198" t="str">
        <f>VLOOKUP($A2198,'Hospitalisation Details'!$A:$K,7,FALSE)</f>
        <v>tier - 2</v>
      </c>
      <c r="M2198" t="str">
        <f>VLOOKUP($A2198,'Hospitalisation Details'!$A:$K,8,FALSE)</f>
        <v>tier - 2</v>
      </c>
      <c r="N2198" t="str">
        <f>VLOOKUP($A2198,'Hospitalisation Details'!$A:$K,9,FALSE)</f>
        <v>R1013</v>
      </c>
      <c r="O2198">
        <f>VLOOKUP($A2198,'Hospitalisation Details'!$A:$K,10,FALSE)</f>
        <v>36687</v>
      </c>
      <c r="P2198">
        <f>VLOOKUP($A2198,'Hospitalisation Details'!$A:$K,11,FALSE)</f>
        <v>22</v>
      </c>
      <c r="Q2198" t="str">
        <f>VLOOKUP($A2198,'Customer Names'!$A:$E,4,FALSE)</f>
        <v xml:space="preserve"> Anthony G</v>
      </c>
    </row>
    <row r="2199" spans="1:17" x14ac:dyDescent="0.25">
      <c r="A2199" s="23" t="s">
        <v>160</v>
      </c>
      <c r="B2199" s="48">
        <f>VLOOKUP($A2199,'Medical Examinations'!$A:$J,2,FALSE)</f>
        <v>26.84</v>
      </c>
      <c r="C2199" s="48">
        <f>VLOOKUP($A2199,'Medical Examinations'!$A:$J,3,FALSE)</f>
        <v>5.99</v>
      </c>
      <c r="D2199" s="23" t="str">
        <f>VLOOKUP($A2199,'Medical Examinations'!$A:$J,4,FALSE)</f>
        <v>yes</v>
      </c>
      <c r="E2199" s="23" t="str">
        <f>VLOOKUP($A2199,'Medical Examinations'!$A:$J,5,FALSE)</f>
        <v>yes</v>
      </c>
      <c r="F2199" s="23" t="str">
        <f>VLOOKUP($A2199,'Medical Examinations'!$A:$J,6,FALSE)</f>
        <v>No</v>
      </c>
      <c r="G2199" s="23">
        <f>VLOOKUP($A2199,'Medical Examinations'!$A:$J,7,FALSE)</f>
        <v>1</v>
      </c>
      <c r="H2199" s="23" t="str">
        <f>VLOOKUP($A2199,'Medical Examinations'!$A:$J,8,FALSE)</f>
        <v>No</v>
      </c>
      <c r="I2199" s="23" t="str">
        <f>VLOOKUP($A2199,'Medical Examinations'!$A:$J,9,FALSE)</f>
        <v>Overweight</v>
      </c>
      <c r="J2199" s="23" t="str">
        <f>VLOOKUP($A2199,'Medical Examinations'!$A:$J,10,FALSE)</f>
        <v>Prediabetes</v>
      </c>
      <c r="K2199">
        <f>VLOOKUP($A2199,'Hospitalisation Details'!$A:$K,6,FALSE)</f>
        <v>1665</v>
      </c>
      <c r="L2199" t="str">
        <f>VLOOKUP($A2199,'Hospitalisation Details'!$A:$K,7,FALSE)</f>
        <v>tier - 2</v>
      </c>
      <c r="M2199" t="str">
        <f>VLOOKUP($A2199,'Hospitalisation Details'!$A:$K,8,FALSE)</f>
        <v>tier - 2</v>
      </c>
      <c r="N2199" t="str">
        <f>VLOOKUP($A2199,'Hospitalisation Details'!$A:$K,9,FALSE)</f>
        <v>R1013</v>
      </c>
      <c r="O2199">
        <f>VLOOKUP($A2199,'Hospitalisation Details'!$A:$K,10,FALSE)</f>
        <v>36822</v>
      </c>
      <c r="P2199">
        <f>VLOOKUP($A2199,'Hospitalisation Details'!$A:$K,11,FALSE)</f>
        <v>22</v>
      </c>
      <c r="Q2199" t="str">
        <f>VLOOKUP($A2199,'Customer Names'!$A:$E,4,FALSE)</f>
        <v xml:space="preserve"> Ryan</v>
      </c>
    </row>
    <row r="2200" spans="1:17" x14ac:dyDescent="0.25">
      <c r="A2200" s="26" t="s">
        <v>159</v>
      </c>
      <c r="B2200" s="47">
        <f>VLOOKUP($A2200,'Medical Examinations'!$A:$J,2,FALSE)</f>
        <v>35.53</v>
      </c>
      <c r="C2200" s="47">
        <f>VLOOKUP($A2200,'Medical Examinations'!$A:$J,3,FALSE)</f>
        <v>4.3600000000000003</v>
      </c>
      <c r="D2200" s="26" t="str">
        <f>VLOOKUP($A2200,'Medical Examinations'!$A:$J,4,FALSE)</f>
        <v>No</v>
      </c>
      <c r="E2200" s="26" t="str">
        <f>VLOOKUP($A2200,'Medical Examinations'!$A:$J,5,FALSE)</f>
        <v>No</v>
      </c>
      <c r="F2200" s="26" t="str">
        <f>VLOOKUP($A2200,'Medical Examinations'!$A:$J,6,FALSE)</f>
        <v>Yes</v>
      </c>
      <c r="G2200" s="26">
        <f>VLOOKUP($A2200,'Medical Examinations'!$A:$J,7,FALSE)</f>
        <v>1</v>
      </c>
      <c r="H2200" s="26" t="str">
        <f>VLOOKUP($A2200,'Medical Examinations'!$A:$J,8,FALSE)</f>
        <v>No</v>
      </c>
      <c r="I2200" s="26" t="str">
        <f>VLOOKUP($A2200,'Medical Examinations'!$A:$J,9,FALSE)</f>
        <v>Obesity</v>
      </c>
      <c r="J2200" s="26" t="str">
        <f>VLOOKUP($A2200,'Medical Examinations'!$A:$J,10,FALSE)</f>
        <v>Normal</v>
      </c>
      <c r="K2200">
        <f>VLOOKUP($A2200,'Hospitalisation Details'!$A:$K,6,FALSE)</f>
        <v>1646.43</v>
      </c>
      <c r="L2200" t="str">
        <f>VLOOKUP($A2200,'Hospitalisation Details'!$A:$K,7,FALSE)</f>
        <v>tier - 2</v>
      </c>
      <c r="M2200" t="str">
        <f>VLOOKUP($A2200,'Hospitalisation Details'!$A:$K,8,FALSE)</f>
        <v>tier - 1</v>
      </c>
      <c r="N2200" t="str">
        <f>VLOOKUP($A2200,'Hospitalisation Details'!$A:$K,9,FALSE)</f>
        <v>R1012</v>
      </c>
      <c r="O2200">
        <f>VLOOKUP($A2200,'Hospitalisation Details'!$A:$K,10,FALSE)</f>
        <v>37985</v>
      </c>
      <c r="P2200">
        <f>VLOOKUP($A2200,'Hospitalisation Details'!$A:$K,11,FALSE)</f>
        <v>19</v>
      </c>
      <c r="Q2200" t="str">
        <f>VLOOKUP($A2200,'Customer Names'!$A:$E,4,FALSE)</f>
        <v xml:space="preserve"> Eric N</v>
      </c>
    </row>
    <row r="2201" spans="1:17" x14ac:dyDescent="0.25">
      <c r="A2201" s="23" t="s">
        <v>158</v>
      </c>
      <c r="B2201" s="48">
        <f>VLOOKUP($A2201,'Medical Examinations'!$A:$J,2,FALSE)</f>
        <v>30.59</v>
      </c>
      <c r="C2201" s="48">
        <f>VLOOKUP($A2201,'Medical Examinations'!$A:$J,3,FALSE)</f>
        <v>4.41</v>
      </c>
      <c r="D2201" s="23" t="str">
        <f>VLOOKUP($A2201,'Medical Examinations'!$A:$J,4,FALSE)</f>
        <v>No</v>
      </c>
      <c r="E2201" s="23" t="str">
        <f>VLOOKUP($A2201,'Medical Examinations'!$A:$J,5,FALSE)</f>
        <v>No</v>
      </c>
      <c r="F2201" s="23" t="str">
        <f>VLOOKUP($A2201,'Medical Examinations'!$A:$J,6,FALSE)</f>
        <v>Yes</v>
      </c>
      <c r="G2201" s="23">
        <f>VLOOKUP($A2201,'Medical Examinations'!$A:$J,7,FALSE)</f>
        <v>1</v>
      </c>
      <c r="H2201" s="23" t="str">
        <f>VLOOKUP($A2201,'Medical Examinations'!$A:$J,8,FALSE)</f>
        <v>No</v>
      </c>
      <c r="I2201" s="23" t="str">
        <f>VLOOKUP($A2201,'Medical Examinations'!$A:$J,9,FALSE)</f>
        <v>Obesity</v>
      </c>
      <c r="J2201" s="23" t="str">
        <f>VLOOKUP($A2201,'Medical Examinations'!$A:$J,10,FALSE)</f>
        <v>Normal</v>
      </c>
      <c r="K2201">
        <f>VLOOKUP($A2201,'Hospitalisation Details'!$A:$K,6,FALSE)</f>
        <v>1639.56</v>
      </c>
      <c r="L2201" t="str">
        <f>VLOOKUP($A2201,'Hospitalisation Details'!$A:$K,7,FALSE)</f>
        <v>tier - 2</v>
      </c>
      <c r="M2201" t="str">
        <f>VLOOKUP($A2201,'Hospitalisation Details'!$A:$K,8,FALSE)</f>
        <v>tier - 2</v>
      </c>
      <c r="N2201" t="str">
        <f>VLOOKUP($A2201,'Hospitalisation Details'!$A:$K,9,FALSE)</f>
        <v>R1012</v>
      </c>
      <c r="O2201">
        <f>VLOOKUP($A2201,'Hospitalisation Details'!$A:$K,10,FALSE)</f>
        <v>37854</v>
      </c>
      <c r="P2201">
        <f>VLOOKUP($A2201,'Hospitalisation Details'!$A:$K,11,FALSE)</f>
        <v>19</v>
      </c>
      <c r="Q2201" t="str">
        <f>VLOOKUP($A2201,'Customer Names'!$A:$E,4,FALSE)</f>
        <v xml:space="preserve"> Connor</v>
      </c>
    </row>
    <row r="2202" spans="1:17" x14ac:dyDescent="0.25">
      <c r="A2202" s="26" t="s">
        <v>157</v>
      </c>
      <c r="B2202" s="47">
        <f>VLOOKUP($A2202,'Medical Examinations'!$A:$J,2,FALSE)</f>
        <v>30.59</v>
      </c>
      <c r="C2202" s="47">
        <f>VLOOKUP($A2202,'Medical Examinations'!$A:$J,3,FALSE)</f>
        <v>4.17</v>
      </c>
      <c r="D2202" s="26" t="str">
        <f>VLOOKUP($A2202,'Medical Examinations'!$A:$J,4,FALSE)</f>
        <v>No</v>
      </c>
      <c r="E2202" s="26" t="str">
        <f>VLOOKUP($A2202,'Medical Examinations'!$A:$J,5,FALSE)</f>
        <v>No</v>
      </c>
      <c r="F2202" s="26" t="str">
        <f>VLOOKUP($A2202,'Medical Examinations'!$A:$J,6,FALSE)</f>
        <v>Yes</v>
      </c>
      <c r="G2202" s="26">
        <f>VLOOKUP($A2202,'Medical Examinations'!$A:$J,7,FALSE)</f>
        <v>1</v>
      </c>
      <c r="H2202" s="26" t="str">
        <f>VLOOKUP($A2202,'Medical Examinations'!$A:$J,8,FALSE)</f>
        <v>No</v>
      </c>
      <c r="I2202" s="26" t="str">
        <f>VLOOKUP($A2202,'Medical Examinations'!$A:$J,9,FALSE)</f>
        <v>Obesity</v>
      </c>
      <c r="J2202" s="26" t="str">
        <f>VLOOKUP($A2202,'Medical Examinations'!$A:$J,10,FALSE)</f>
        <v>Normal</v>
      </c>
      <c r="K2202">
        <f>VLOOKUP($A2202,'Hospitalisation Details'!$A:$K,6,FALSE)</f>
        <v>1639.56</v>
      </c>
      <c r="L2202" t="str">
        <f>VLOOKUP($A2202,'Hospitalisation Details'!$A:$K,7,FALSE)</f>
        <v>tier - 2</v>
      </c>
      <c r="M2202" t="str">
        <f>VLOOKUP($A2202,'Hospitalisation Details'!$A:$K,8,FALSE)</f>
        <v>tier - 2</v>
      </c>
      <c r="N2202" t="str">
        <f>VLOOKUP($A2202,'Hospitalisation Details'!$A:$K,9,FALSE)</f>
        <v>R1012</v>
      </c>
      <c r="O2202">
        <f>VLOOKUP($A2202,'Hospitalisation Details'!$A:$K,10,FALSE)</f>
        <v>37880</v>
      </c>
      <c r="P2202">
        <f>VLOOKUP($A2202,'Hospitalisation Details'!$A:$K,11,FALSE)</f>
        <v>19</v>
      </c>
      <c r="Q2202" t="str">
        <f>VLOOKUP($A2202,'Customer Names'!$A:$E,4,FALSE)</f>
        <v xml:space="preserve"> Patrick H.</v>
      </c>
    </row>
    <row r="2203" spans="1:17" x14ac:dyDescent="0.25">
      <c r="A2203" s="23" t="s">
        <v>156</v>
      </c>
      <c r="B2203" s="48">
        <f>VLOOKUP($A2203,'Medical Examinations'!$A:$J,2,FALSE)</f>
        <v>27.835000000000001</v>
      </c>
      <c r="C2203" s="48">
        <f>VLOOKUP($A2203,'Medical Examinations'!$A:$J,3,FALSE)</f>
        <v>4.4400000000000004</v>
      </c>
      <c r="D2203" s="23" t="str">
        <f>VLOOKUP($A2203,'Medical Examinations'!$A:$J,4,FALSE)</f>
        <v>No</v>
      </c>
      <c r="E2203" s="23" t="str">
        <f>VLOOKUP($A2203,'Medical Examinations'!$A:$J,5,FALSE)</f>
        <v>No</v>
      </c>
      <c r="F2203" s="23" t="str">
        <f>VLOOKUP($A2203,'Medical Examinations'!$A:$J,6,FALSE)</f>
        <v>Yes</v>
      </c>
      <c r="G2203" s="23">
        <f>VLOOKUP($A2203,'Medical Examinations'!$A:$J,7,FALSE)</f>
        <v>1</v>
      </c>
      <c r="H2203" s="23" t="str">
        <f>VLOOKUP($A2203,'Medical Examinations'!$A:$J,8,FALSE)</f>
        <v>No</v>
      </c>
      <c r="I2203" s="23" t="str">
        <f>VLOOKUP($A2203,'Medical Examinations'!$A:$J,9,FALSE)</f>
        <v>Overweight</v>
      </c>
      <c r="J2203" s="23" t="str">
        <f>VLOOKUP($A2203,'Medical Examinations'!$A:$J,10,FALSE)</f>
        <v>Normal</v>
      </c>
      <c r="K2203">
        <f>VLOOKUP($A2203,'Hospitalisation Details'!$A:$K,6,FALSE)</f>
        <v>1635.73</v>
      </c>
      <c r="L2203" t="str">
        <f>VLOOKUP($A2203,'Hospitalisation Details'!$A:$K,7,FALSE)</f>
        <v>tier - 2</v>
      </c>
      <c r="M2203" t="str">
        <f>VLOOKUP($A2203,'Hospitalisation Details'!$A:$K,8,FALSE)</f>
        <v>tier - 3</v>
      </c>
      <c r="N2203" t="str">
        <f>VLOOKUP($A2203,'Hospitalisation Details'!$A:$K,9,FALSE)</f>
        <v>R1012</v>
      </c>
      <c r="O2203">
        <f>VLOOKUP($A2203,'Hospitalisation Details'!$A:$K,10,FALSE)</f>
        <v>37985</v>
      </c>
      <c r="P2203">
        <f>VLOOKUP($A2203,'Hospitalisation Details'!$A:$K,11,FALSE)</f>
        <v>19</v>
      </c>
      <c r="Q2203" t="str">
        <f>VLOOKUP($A2203,'Customer Names'!$A:$E,4,FALSE)</f>
        <v xml:space="preserve"> Tyler</v>
      </c>
    </row>
    <row r="2204" spans="1:17" x14ac:dyDescent="0.25">
      <c r="A2204" s="26" t="s">
        <v>155</v>
      </c>
      <c r="B2204" s="47">
        <f>VLOOKUP($A2204,'Medical Examinations'!$A:$J,2,FALSE)</f>
        <v>40.26</v>
      </c>
      <c r="C2204" s="47">
        <f>VLOOKUP($A2204,'Medical Examinations'!$A:$J,3,FALSE)</f>
        <v>5.52</v>
      </c>
      <c r="D2204" s="26" t="str">
        <f>VLOOKUP($A2204,'Medical Examinations'!$A:$J,4,FALSE)</f>
        <v>No</v>
      </c>
      <c r="E2204" s="26" t="str">
        <f>VLOOKUP($A2204,'Medical Examinations'!$A:$J,5,FALSE)</f>
        <v>yes</v>
      </c>
      <c r="F2204" s="26" t="str">
        <f>VLOOKUP($A2204,'Medical Examinations'!$A:$J,6,FALSE)</f>
        <v>No</v>
      </c>
      <c r="G2204" s="26">
        <f>VLOOKUP($A2204,'Medical Examinations'!$A:$J,7,FALSE)</f>
        <v>1</v>
      </c>
      <c r="H2204" s="26" t="str">
        <f>VLOOKUP($A2204,'Medical Examinations'!$A:$J,8,FALSE)</f>
        <v>No</v>
      </c>
      <c r="I2204" s="26" t="str">
        <f>VLOOKUP($A2204,'Medical Examinations'!$A:$J,9,FALSE)</f>
        <v>Obesity</v>
      </c>
      <c r="J2204" s="26" t="str">
        <f>VLOOKUP($A2204,'Medical Examinations'!$A:$J,10,FALSE)</f>
        <v>Normal</v>
      </c>
      <c r="K2204">
        <f>VLOOKUP($A2204,'Hospitalisation Details'!$A:$K,6,FALSE)</f>
        <v>1634.57</v>
      </c>
      <c r="L2204" t="str">
        <f>VLOOKUP($A2204,'Hospitalisation Details'!$A:$K,7,FALSE)</f>
        <v>tier - 2</v>
      </c>
      <c r="M2204" t="str">
        <f>VLOOKUP($A2204,'Hospitalisation Details'!$A:$K,8,FALSE)</f>
        <v>tier - 2</v>
      </c>
      <c r="N2204" t="str">
        <f>VLOOKUP($A2204,'Hospitalisation Details'!$A:$K,9,FALSE)</f>
        <v>R1013</v>
      </c>
      <c r="O2204">
        <f>VLOOKUP($A2204,'Hospitalisation Details'!$A:$K,10,FALSE)</f>
        <v>38151</v>
      </c>
      <c r="P2204">
        <f>VLOOKUP($A2204,'Hospitalisation Details'!$A:$K,11,FALSE)</f>
        <v>18</v>
      </c>
      <c r="Q2204" t="str">
        <f>VLOOKUP($A2204,'Customer Names'!$A:$E,4,FALSE)</f>
        <v xml:space="preserve"> Deborah L.</v>
      </c>
    </row>
    <row r="2205" spans="1:17" x14ac:dyDescent="0.25">
      <c r="A2205" s="23" t="s">
        <v>154</v>
      </c>
      <c r="B2205" s="48">
        <f>VLOOKUP($A2205,'Medical Examinations'!$A:$J,2,FALSE)</f>
        <v>39.82</v>
      </c>
      <c r="C2205" s="48">
        <f>VLOOKUP($A2205,'Medical Examinations'!$A:$J,3,FALSE)</f>
        <v>6.01</v>
      </c>
      <c r="D2205" s="23" t="str">
        <f>VLOOKUP($A2205,'Medical Examinations'!$A:$J,4,FALSE)</f>
        <v>No</v>
      </c>
      <c r="E2205" s="23" t="str">
        <f>VLOOKUP($A2205,'Medical Examinations'!$A:$J,5,FALSE)</f>
        <v>yes</v>
      </c>
      <c r="F2205" s="23" t="str">
        <f>VLOOKUP($A2205,'Medical Examinations'!$A:$J,6,FALSE)</f>
        <v>No</v>
      </c>
      <c r="G2205" s="23">
        <f>VLOOKUP($A2205,'Medical Examinations'!$A:$J,7,FALSE)</f>
        <v>1</v>
      </c>
      <c r="H2205" s="23" t="str">
        <f>VLOOKUP($A2205,'Medical Examinations'!$A:$J,8,FALSE)</f>
        <v>No</v>
      </c>
      <c r="I2205" s="23" t="str">
        <f>VLOOKUP($A2205,'Medical Examinations'!$A:$J,9,FALSE)</f>
        <v>Obesity</v>
      </c>
      <c r="J2205" s="23" t="str">
        <f>VLOOKUP($A2205,'Medical Examinations'!$A:$J,10,FALSE)</f>
        <v>Prediabetes</v>
      </c>
      <c r="K2205">
        <f>VLOOKUP($A2205,'Hospitalisation Details'!$A:$K,6,FALSE)</f>
        <v>1633.96</v>
      </c>
      <c r="L2205" t="str">
        <f>VLOOKUP($A2205,'Hospitalisation Details'!$A:$K,7,FALSE)</f>
        <v>tier - 2</v>
      </c>
      <c r="M2205" t="str">
        <f>VLOOKUP($A2205,'Hospitalisation Details'!$A:$K,8,FALSE)</f>
        <v>tier - 1</v>
      </c>
      <c r="N2205" t="str">
        <f>VLOOKUP($A2205,'Hospitalisation Details'!$A:$K,9,FALSE)</f>
        <v>R1013</v>
      </c>
      <c r="O2205">
        <f>VLOOKUP($A2205,'Hospitalisation Details'!$A:$K,10,FALSE)</f>
        <v>38207</v>
      </c>
      <c r="P2205">
        <f>VLOOKUP($A2205,'Hospitalisation Details'!$A:$K,11,FALSE)</f>
        <v>18</v>
      </c>
      <c r="Q2205" t="str">
        <f>VLOOKUP($A2205,'Customer Names'!$A:$E,4,FALSE)</f>
        <v xml:space="preserve"> Andrea K</v>
      </c>
    </row>
    <row r="2206" spans="1:17" x14ac:dyDescent="0.25">
      <c r="A2206" s="26" t="s">
        <v>153</v>
      </c>
      <c r="B2206" s="47">
        <f>VLOOKUP($A2206,'Medical Examinations'!$A:$J,2,FALSE)</f>
        <v>39.159999999999997</v>
      </c>
      <c r="C2206" s="47">
        <f>VLOOKUP($A2206,'Medical Examinations'!$A:$J,3,FALSE)</f>
        <v>5.81</v>
      </c>
      <c r="D2206" s="26" t="str">
        <f>VLOOKUP($A2206,'Medical Examinations'!$A:$J,4,FALSE)</f>
        <v>No</v>
      </c>
      <c r="E2206" s="26" t="str">
        <f>VLOOKUP($A2206,'Medical Examinations'!$A:$J,5,FALSE)</f>
        <v>yes</v>
      </c>
      <c r="F2206" s="26" t="str">
        <f>VLOOKUP($A2206,'Medical Examinations'!$A:$J,6,FALSE)</f>
        <v>No</v>
      </c>
      <c r="G2206" s="26">
        <f>VLOOKUP($A2206,'Medical Examinations'!$A:$J,7,FALSE)</f>
        <v>1</v>
      </c>
      <c r="H2206" s="26" t="str">
        <f>VLOOKUP($A2206,'Medical Examinations'!$A:$J,8,FALSE)</f>
        <v>No</v>
      </c>
      <c r="I2206" s="26" t="str">
        <f>VLOOKUP($A2206,'Medical Examinations'!$A:$J,9,FALSE)</f>
        <v>Obesity</v>
      </c>
      <c r="J2206" s="26" t="str">
        <f>VLOOKUP($A2206,'Medical Examinations'!$A:$J,10,FALSE)</f>
        <v>Prediabetes</v>
      </c>
      <c r="K2206">
        <f>VLOOKUP($A2206,'Hospitalisation Details'!$A:$K,6,FALSE)</f>
        <v>1633.04</v>
      </c>
      <c r="L2206" t="str">
        <f>VLOOKUP($A2206,'Hospitalisation Details'!$A:$K,7,FALSE)</f>
        <v>tier - 2</v>
      </c>
      <c r="M2206" t="str">
        <f>VLOOKUP($A2206,'Hospitalisation Details'!$A:$K,8,FALSE)</f>
        <v>tier - 2</v>
      </c>
      <c r="N2206" t="str">
        <f>VLOOKUP($A2206,'Hospitalisation Details'!$A:$K,9,FALSE)</f>
        <v>R1013</v>
      </c>
      <c r="O2206">
        <f>VLOOKUP($A2206,'Hospitalisation Details'!$A:$K,10,FALSE)</f>
        <v>38334</v>
      </c>
      <c r="P2206">
        <f>VLOOKUP($A2206,'Hospitalisation Details'!$A:$K,11,FALSE)</f>
        <v>18</v>
      </c>
      <c r="Q2206" t="str">
        <f>VLOOKUP($A2206,'Customer Names'!$A:$E,4,FALSE)</f>
        <v xml:space="preserve"> Elleree</v>
      </c>
    </row>
    <row r="2207" spans="1:17" x14ac:dyDescent="0.25">
      <c r="A2207" s="23" t="s">
        <v>152</v>
      </c>
      <c r="B2207" s="48">
        <f>VLOOKUP($A2207,'Medical Examinations'!$A:$J,2,FALSE)</f>
        <v>25.555</v>
      </c>
      <c r="C2207" s="48">
        <f>VLOOKUP($A2207,'Medical Examinations'!$A:$J,3,FALSE)</f>
        <v>4.37</v>
      </c>
      <c r="D2207" s="23" t="str">
        <f>VLOOKUP($A2207,'Medical Examinations'!$A:$J,4,FALSE)</f>
        <v>No</v>
      </c>
      <c r="E2207" s="23" t="str">
        <f>VLOOKUP($A2207,'Medical Examinations'!$A:$J,5,FALSE)</f>
        <v>No</v>
      </c>
      <c r="F2207" s="23" t="str">
        <f>VLOOKUP($A2207,'Medical Examinations'!$A:$J,6,FALSE)</f>
        <v>Yes</v>
      </c>
      <c r="G2207" s="23">
        <f>VLOOKUP($A2207,'Medical Examinations'!$A:$J,7,FALSE)</f>
        <v>1</v>
      </c>
      <c r="H2207" s="23" t="str">
        <f>VLOOKUP($A2207,'Medical Examinations'!$A:$J,8,FALSE)</f>
        <v>No</v>
      </c>
      <c r="I2207" s="23" t="str">
        <f>VLOOKUP($A2207,'Medical Examinations'!$A:$J,9,FALSE)</f>
        <v>Overweight</v>
      </c>
      <c r="J2207" s="23" t="str">
        <f>VLOOKUP($A2207,'Medical Examinations'!$A:$J,10,FALSE)</f>
        <v>Normal</v>
      </c>
      <c r="K2207">
        <f>VLOOKUP($A2207,'Hospitalisation Details'!$A:$K,6,FALSE)</f>
        <v>1632.56</v>
      </c>
      <c r="L2207" t="str">
        <f>VLOOKUP($A2207,'Hospitalisation Details'!$A:$K,7,FALSE)</f>
        <v>tier - 2</v>
      </c>
      <c r="M2207" t="str">
        <f>VLOOKUP($A2207,'Hospitalisation Details'!$A:$K,8,FALSE)</f>
        <v>tier - 2</v>
      </c>
      <c r="N2207" t="str">
        <f>VLOOKUP($A2207,'Hospitalisation Details'!$A:$K,9,FALSE)</f>
        <v>R1012</v>
      </c>
      <c r="O2207">
        <f>VLOOKUP($A2207,'Hospitalisation Details'!$A:$K,10,FALSE)</f>
        <v>37880</v>
      </c>
      <c r="P2207">
        <f>VLOOKUP($A2207,'Hospitalisation Details'!$A:$K,11,FALSE)</f>
        <v>19</v>
      </c>
      <c r="Q2207" t="str">
        <f>VLOOKUP($A2207,'Customer Names'!$A:$E,4,FALSE)</f>
        <v xml:space="preserve"> Brandon J</v>
      </c>
    </row>
    <row r="2208" spans="1:17" x14ac:dyDescent="0.25">
      <c r="A2208" s="26" t="s">
        <v>151</v>
      </c>
      <c r="B2208" s="47">
        <f>VLOOKUP($A2208,'Medical Examinations'!$A:$J,2,FALSE)</f>
        <v>25.175000000000001</v>
      </c>
      <c r="C2208" s="47">
        <f>VLOOKUP($A2208,'Medical Examinations'!$A:$J,3,FALSE)</f>
        <v>5.74</v>
      </c>
      <c r="D2208" s="26" t="str">
        <f>VLOOKUP($A2208,'Medical Examinations'!$A:$J,4,FALSE)</f>
        <v>No</v>
      </c>
      <c r="E2208" s="26" t="str">
        <f>VLOOKUP($A2208,'Medical Examinations'!$A:$J,5,FALSE)</f>
        <v>No</v>
      </c>
      <c r="F2208" s="26" t="str">
        <f>VLOOKUP($A2208,'Medical Examinations'!$A:$J,6,FALSE)</f>
        <v>Yes</v>
      </c>
      <c r="G2208" s="26">
        <f>VLOOKUP($A2208,'Medical Examinations'!$A:$J,7,FALSE)</f>
        <v>1</v>
      </c>
      <c r="H2208" s="26" t="str">
        <f>VLOOKUP($A2208,'Medical Examinations'!$A:$J,8,FALSE)</f>
        <v>No</v>
      </c>
      <c r="I2208" s="26" t="str">
        <f>VLOOKUP($A2208,'Medical Examinations'!$A:$J,9,FALSE)</f>
        <v>Overweight</v>
      </c>
      <c r="J2208" s="26" t="str">
        <f>VLOOKUP($A2208,'Medical Examinations'!$A:$J,10,FALSE)</f>
        <v>Prediabetes</v>
      </c>
      <c r="K2208">
        <f>VLOOKUP($A2208,'Hospitalisation Details'!$A:$K,6,FALSE)</f>
        <v>1632.04</v>
      </c>
      <c r="L2208" t="str">
        <f>VLOOKUP($A2208,'Hospitalisation Details'!$A:$K,7,FALSE)</f>
        <v>tier - 2</v>
      </c>
      <c r="M2208" t="str">
        <f>VLOOKUP($A2208,'Hospitalisation Details'!$A:$K,8,FALSE)</f>
        <v>tier - 2</v>
      </c>
      <c r="N2208" t="str">
        <f>VLOOKUP($A2208,'Hospitalisation Details'!$A:$K,9,FALSE)</f>
        <v>R1012</v>
      </c>
      <c r="O2208">
        <f>VLOOKUP($A2208,'Hospitalisation Details'!$A:$K,10,FALSE)</f>
        <v>37897</v>
      </c>
      <c r="P2208">
        <f>VLOOKUP($A2208,'Hospitalisation Details'!$A:$K,11,FALSE)</f>
        <v>19</v>
      </c>
      <c r="Q2208" t="str">
        <f>VLOOKUP($A2208,'Customer Names'!$A:$E,4,FALSE)</f>
        <v xml:space="preserve"> Steve</v>
      </c>
    </row>
    <row r="2209" spans="1:17" x14ac:dyDescent="0.25">
      <c r="A2209" s="23" t="s">
        <v>150</v>
      </c>
      <c r="B2209" s="48">
        <f>VLOOKUP($A2209,'Medical Examinations'!$A:$J,2,FALSE)</f>
        <v>38.28</v>
      </c>
      <c r="C2209" s="48">
        <f>VLOOKUP($A2209,'Medical Examinations'!$A:$J,3,FALSE)</f>
        <v>5.39</v>
      </c>
      <c r="D2209" s="23" t="str">
        <f>VLOOKUP($A2209,'Medical Examinations'!$A:$J,4,FALSE)</f>
        <v>No</v>
      </c>
      <c r="E2209" s="23" t="str">
        <f>VLOOKUP($A2209,'Medical Examinations'!$A:$J,5,FALSE)</f>
        <v>yes</v>
      </c>
      <c r="F2209" s="23" t="str">
        <f>VLOOKUP($A2209,'Medical Examinations'!$A:$J,6,FALSE)</f>
        <v>No</v>
      </c>
      <c r="G2209" s="23">
        <f>VLOOKUP($A2209,'Medical Examinations'!$A:$J,7,FALSE)</f>
        <v>1</v>
      </c>
      <c r="H2209" s="23" t="str">
        <f>VLOOKUP($A2209,'Medical Examinations'!$A:$J,8,FALSE)</f>
        <v>No</v>
      </c>
      <c r="I2209" s="23" t="str">
        <f>VLOOKUP($A2209,'Medical Examinations'!$A:$J,9,FALSE)</f>
        <v>Obesity</v>
      </c>
      <c r="J2209" s="23" t="str">
        <f>VLOOKUP($A2209,'Medical Examinations'!$A:$J,10,FALSE)</f>
        <v>Normal</v>
      </c>
      <c r="K2209">
        <f>VLOOKUP($A2209,'Hospitalisation Details'!$A:$K,6,FALSE)</f>
        <v>1631.82</v>
      </c>
      <c r="L2209" t="str">
        <f>VLOOKUP($A2209,'Hospitalisation Details'!$A:$K,7,FALSE)</f>
        <v>tier - 2</v>
      </c>
      <c r="M2209" t="str">
        <f>VLOOKUP($A2209,'Hospitalisation Details'!$A:$K,8,FALSE)</f>
        <v>tier - 1</v>
      </c>
      <c r="N2209" t="str">
        <f>VLOOKUP($A2209,'Hospitalisation Details'!$A:$K,9,FALSE)</f>
        <v>R1013</v>
      </c>
      <c r="O2209">
        <f>VLOOKUP($A2209,'Hospitalisation Details'!$A:$K,10,FALSE)</f>
        <v>38177</v>
      </c>
      <c r="P2209">
        <f>VLOOKUP($A2209,'Hospitalisation Details'!$A:$K,11,FALSE)</f>
        <v>18</v>
      </c>
      <c r="Q2209" t="str">
        <f>VLOOKUP($A2209,'Customer Names'!$A:$E,4,FALSE)</f>
        <v xml:space="preserve"> Nina Wavik Sr.</v>
      </c>
    </row>
    <row r="2210" spans="1:17" x14ac:dyDescent="0.25">
      <c r="A2210" s="26" t="s">
        <v>149</v>
      </c>
      <c r="B2210" s="47">
        <f>VLOOKUP($A2210,'Medical Examinations'!$A:$J,2,FALSE)</f>
        <v>38.17</v>
      </c>
      <c r="C2210" s="47">
        <f>VLOOKUP($A2210,'Medical Examinations'!$A:$J,3,FALSE)</f>
        <v>4.07</v>
      </c>
      <c r="D2210" s="26" t="str">
        <f>VLOOKUP($A2210,'Medical Examinations'!$A:$J,4,FALSE)</f>
        <v>No</v>
      </c>
      <c r="E2210" s="26" t="str">
        <f>VLOOKUP($A2210,'Medical Examinations'!$A:$J,5,FALSE)</f>
        <v>yes</v>
      </c>
      <c r="F2210" s="26" t="str">
        <f>VLOOKUP($A2210,'Medical Examinations'!$A:$J,6,FALSE)</f>
        <v>No</v>
      </c>
      <c r="G2210" s="26">
        <f>VLOOKUP($A2210,'Medical Examinations'!$A:$J,7,FALSE)</f>
        <v>1</v>
      </c>
      <c r="H2210" s="26" t="str">
        <f>VLOOKUP($A2210,'Medical Examinations'!$A:$J,8,FALSE)</f>
        <v>No</v>
      </c>
      <c r="I2210" s="26" t="str">
        <f>VLOOKUP($A2210,'Medical Examinations'!$A:$J,9,FALSE)</f>
        <v>Obesity</v>
      </c>
      <c r="J2210" s="26" t="str">
        <f>VLOOKUP($A2210,'Medical Examinations'!$A:$J,10,FALSE)</f>
        <v>Normal</v>
      </c>
      <c r="K2210">
        <f>VLOOKUP($A2210,'Hospitalisation Details'!$A:$K,6,FALSE)</f>
        <v>1631.67</v>
      </c>
      <c r="L2210" t="str">
        <f>VLOOKUP($A2210,'Hospitalisation Details'!$A:$K,7,FALSE)</f>
        <v>tier - 2</v>
      </c>
      <c r="M2210" t="str">
        <f>VLOOKUP($A2210,'Hospitalisation Details'!$A:$K,8,FALSE)</f>
        <v>tier - 3</v>
      </c>
      <c r="N2210" t="str">
        <f>VLOOKUP($A2210,'Hospitalisation Details'!$A:$K,9,FALSE)</f>
        <v>R1013</v>
      </c>
      <c r="O2210">
        <f>VLOOKUP($A2210,'Hospitalisation Details'!$A:$K,10,FALSE)</f>
        <v>38326</v>
      </c>
      <c r="P2210">
        <f>VLOOKUP($A2210,'Hospitalisation Details'!$A:$K,11,FALSE)</f>
        <v>18</v>
      </c>
      <c r="Q2210" t="str">
        <f>VLOOKUP($A2210,'Customer Names'!$A:$E,4,FALSE)</f>
        <v xml:space="preserve"> Dani</v>
      </c>
    </row>
    <row r="2211" spans="1:17" x14ac:dyDescent="0.25">
      <c r="A2211" s="23" t="s">
        <v>148</v>
      </c>
      <c r="B2211" s="48">
        <f>VLOOKUP($A2211,'Medical Examinations'!$A:$J,2,FALSE)</f>
        <v>36.85</v>
      </c>
      <c r="C2211" s="48">
        <f>VLOOKUP($A2211,'Medical Examinations'!$A:$J,3,FALSE)</f>
        <v>5.49</v>
      </c>
      <c r="D2211" s="23" t="str">
        <f>VLOOKUP($A2211,'Medical Examinations'!$A:$J,4,FALSE)</f>
        <v>No</v>
      </c>
      <c r="E2211" s="23" t="str">
        <f>VLOOKUP($A2211,'Medical Examinations'!$A:$J,5,FALSE)</f>
        <v>yes</v>
      </c>
      <c r="F2211" s="23" t="str">
        <f>VLOOKUP($A2211,'Medical Examinations'!$A:$J,6,FALSE)</f>
        <v>No</v>
      </c>
      <c r="G2211" s="23">
        <f>VLOOKUP($A2211,'Medical Examinations'!$A:$J,7,FALSE)</f>
        <v>1</v>
      </c>
      <c r="H2211" s="23" t="str">
        <f>VLOOKUP($A2211,'Medical Examinations'!$A:$J,8,FALSE)</f>
        <v>No</v>
      </c>
      <c r="I2211" s="23" t="str">
        <f>VLOOKUP($A2211,'Medical Examinations'!$A:$J,9,FALSE)</f>
        <v>Obesity</v>
      </c>
      <c r="J2211" s="23" t="str">
        <f>VLOOKUP($A2211,'Medical Examinations'!$A:$J,10,FALSE)</f>
        <v>Normal</v>
      </c>
      <c r="K2211">
        <f>VLOOKUP($A2211,'Hospitalisation Details'!$A:$K,6,FALSE)</f>
        <v>1629.83</v>
      </c>
      <c r="L2211" t="str">
        <f>VLOOKUP($A2211,'Hospitalisation Details'!$A:$K,7,FALSE)</f>
        <v>tier - 2</v>
      </c>
      <c r="M2211" t="str">
        <f>VLOOKUP($A2211,'Hospitalisation Details'!$A:$K,8,FALSE)</f>
        <v>tier - 2</v>
      </c>
      <c r="N2211" t="str">
        <f>VLOOKUP($A2211,'Hospitalisation Details'!$A:$K,9,FALSE)</f>
        <v>R1013</v>
      </c>
      <c r="O2211">
        <f>VLOOKUP($A2211,'Hospitalisation Details'!$A:$K,10,FALSE)</f>
        <v>38264</v>
      </c>
      <c r="P2211">
        <f>VLOOKUP($A2211,'Hospitalisation Details'!$A:$K,11,FALSE)</f>
        <v>18</v>
      </c>
      <c r="Q2211" t="str">
        <f>VLOOKUP($A2211,'Customer Names'!$A:$E,4,FALSE)</f>
        <v xml:space="preserve"> Jennifer A.</v>
      </c>
    </row>
    <row r="2212" spans="1:17" x14ac:dyDescent="0.25">
      <c r="A2212" s="26" t="s">
        <v>147</v>
      </c>
      <c r="B2212" s="47">
        <f>VLOOKUP($A2212,'Medical Examinations'!$A:$J,2,FALSE)</f>
        <v>22.61</v>
      </c>
      <c r="C2212" s="47">
        <f>VLOOKUP($A2212,'Medical Examinations'!$A:$J,3,FALSE)</f>
        <v>5.68</v>
      </c>
      <c r="D2212" s="26" t="str">
        <f>VLOOKUP($A2212,'Medical Examinations'!$A:$J,4,FALSE)</f>
        <v>No</v>
      </c>
      <c r="E2212" s="26" t="str">
        <f>VLOOKUP($A2212,'Medical Examinations'!$A:$J,5,FALSE)</f>
        <v>No</v>
      </c>
      <c r="F2212" s="26" t="str">
        <f>VLOOKUP($A2212,'Medical Examinations'!$A:$J,6,FALSE)</f>
        <v>Yes</v>
      </c>
      <c r="G2212" s="26">
        <f>VLOOKUP($A2212,'Medical Examinations'!$A:$J,7,FALSE)</f>
        <v>1</v>
      </c>
      <c r="H2212" s="26" t="str">
        <f>VLOOKUP($A2212,'Medical Examinations'!$A:$J,8,FALSE)</f>
        <v>No</v>
      </c>
      <c r="I2212" s="26" t="str">
        <f>VLOOKUP($A2212,'Medical Examinations'!$A:$J,9,FALSE)</f>
        <v>Normal Weight</v>
      </c>
      <c r="J2212" s="26" t="str">
        <f>VLOOKUP($A2212,'Medical Examinations'!$A:$J,10,FALSE)</f>
        <v>Normal</v>
      </c>
      <c r="K2212">
        <f>VLOOKUP($A2212,'Hospitalisation Details'!$A:$K,6,FALSE)</f>
        <v>1628.47</v>
      </c>
      <c r="L2212" t="str">
        <f>VLOOKUP($A2212,'Hospitalisation Details'!$A:$K,7,FALSE)</f>
        <v>tier - 2</v>
      </c>
      <c r="M2212" t="str">
        <f>VLOOKUP($A2212,'Hospitalisation Details'!$A:$K,8,FALSE)</f>
        <v>tier - 1</v>
      </c>
      <c r="N2212" t="str">
        <f>VLOOKUP($A2212,'Hospitalisation Details'!$A:$K,9,FALSE)</f>
        <v>R1012</v>
      </c>
      <c r="O2212">
        <f>VLOOKUP($A2212,'Hospitalisation Details'!$A:$K,10,FALSE)</f>
        <v>37819</v>
      </c>
      <c r="P2212">
        <f>VLOOKUP($A2212,'Hospitalisation Details'!$A:$K,11,FALSE)</f>
        <v>19</v>
      </c>
      <c r="Q2212" t="str">
        <f>VLOOKUP($A2212,'Customer Names'!$A:$E,4,FALSE)</f>
        <v xml:space="preserve"> Martin</v>
      </c>
    </row>
    <row r="2213" spans="1:17" x14ac:dyDescent="0.25">
      <c r="A2213" s="23" t="s">
        <v>146</v>
      </c>
      <c r="B2213" s="48">
        <f>VLOOKUP($A2213,'Medical Examinations'!$A:$J,2,FALSE)</f>
        <v>21.754999999999999</v>
      </c>
      <c r="C2213" s="48">
        <f>VLOOKUP($A2213,'Medical Examinations'!$A:$J,3,FALSE)</f>
        <v>6.09</v>
      </c>
      <c r="D2213" s="23" t="str">
        <f>VLOOKUP($A2213,'Medical Examinations'!$A:$J,4,FALSE)</f>
        <v>No</v>
      </c>
      <c r="E2213" s="23" t="str">
        <f>VLOOKUP($A2213,'Medical Examinations'!$A:$J,5,FALSE)</f>
        <v>No</v>
      </c>
      <c r="F2213" s="23" t="str">
        <f>VLOOKUP($A2213,'Medical Examinations'!$A:$J,6,FALSE)</f>
        <v>Yes</v>
      </c>
      <c r="G2213" s="23">
        <f>VLOOKUP($A2213,'Medical Examinations'!$A:$J,7,FALSE)</f>
        <v>1</v>
      </c>
      <c r="H2213" s="23" t="str">
        <f>VLOOKUP($A2213,'Medical Examinations'!$A:$J,8,FALSE)</f>
        <v>No</v>
      </c>
      <c r="I2213" s="23" t="str">
        <f>VLOOKUP($A2213,'Medical Examinations'!$A:$J,9,FALSE)</f>
        <v>Normal Weight</v>
      </c>
      <c r="J2213" s="23" t="str">
        <f>VLOOKUP($A2213,'Medical Examinations'!$A:$J,10,FALSE)</f>
        <v>Prediabetes</v>
      </c>
      <c r="K2213">
        <f>VLOOKUP($A2213,'Hospitalisation Details'!$A:$K,6,FALSE)</f>
        <v>1627.28</v>
      </c>
      <c r="L2213" t="str">
        <f>VLOOKUP($A2213,'Hospitalisation Details'!$A:$K,7,FALSE)</f>
        <v>tier - 2</v>
      </c>
      <c r="M2213" t="str">
        <f>VLOOKUP($A2213,'Hospitalisation Details'!$A:$K,8,FALSE)</f>
        <v>tier - 2</v>
      </c>
      <c r="N2213" t="str">
        <f>VLOOKUP($A2213,'Hospitalisation Details'!$A:$K,9,FALSE)</f>
        <v>R1012</v>
      </c>
      <c r="O2213">
        <f>VLOOKUP($A2213,'Hospitalisation Details'!$A:$K,10,FALSE)</f>
        <v>37959</v>
      </c>
      <c r="P2213">
        <f>VLOOKUP($A2213,'Hospitalisation Details'!$A:$K,11,FALSE)</f>
        <v>19</v>
      </c>
      <c r="Q2213" t="str">
        <f>VLOOKUP($A2213,'Customer Names'!$A:$E,4,FALSE)</f>
        <v xml:space="preserve"> Steve</v>
      </c>
    </row>
    <row r="2214" spans="1:17" x14ac:dyDescent="0.25">
      <c r="A2214" s="26" t="s">
        <v>145</v>
      </c>
      <c r="B2214" s="47">
        <f>VLOOKUP($A2214,'Medical Examinations'!$A:$J,2,FALSE)</f>
        <v>20.425000000000001</v>
      </c>
      <c r="C2214" s="47">
        <f>VLOOKUP($A2214,'Medical Examinations'!$A:$J,3,FALSE)</f>
        <v>5.53</v>
      </c>
      <c r="D2214" s="26" t="str">
        <f>VLOOKUP($A2214,'Medical Examinations'!$A:$J,4,FALSE)</f>
        <v>No</v>
      </c>
      <c r="E2214" s="26" t="str">
        <f>VLOOKUP($A2214,'Medical Examinations'!$A:$J,5,FALSE)</f>
        <v>No</v>
      </c>
      <c r="F2214" s="26" t="str">
        <f>VLOOKUP($A2214,'Medical Examinations'!$A:$J,6,FALSE)</f>
        <v>Yes</v>
      </c>
      <c r="G2214" s="26">
        <f>VLOOKUP($A2214,'Medical Examinations'!$A:$J,7,FALSE)</f>
        <v>1</v>
      </c>
      <c r="H2214" s="26" t="str">
        <f>VLOOKUP($A2214,'Medical Examinations'!$A:$J,8,FALSE)</f>
        <v>No</v>
      </c>
      <c r="I2214" s="26" t="str">
        <f>VLOOKUP($A2214,'Medical Examinations'!$A:$J,9,FALSE)</f>
        <v>Normal Weight</v>
      </c>
      <c r="J2214" s="26" t="str">
        <f>VLOOKUP($A2214,'Medical Examinations'!$A:$J,10,FALSE)</f>
        <v>Normal</v>
      </c>
      <c r="K2214">
        <f>VLOOKUP($A2214,'Hospitalisation Details'!$A:$K,6,FALSE)</f>
        <v>1625.43</v>
      </c>
      <c r="L2214" t="str">
        <f>VLOOKUP($A2214,'Hospitalisation Details'!$A:$K,7,FALSE)</f>
        <v>tier - 2</v>
      </c>
      <c r="M2214" t="str">
        <f>VLOOKUP($A2214,'Hospitalisation Details'!$A:$K,8,FALSE)</f>
        <v>tier - 3</v>
      </c>
      <c r="N2214" t="str">
        <f>VLOOKUP($A2214,'Hospitalisation Details'!$A:$K,9,FALSE)</f>
        <v>R1012</v>
      </c>
      <c r="O2214">
        <f>VLOOKUP($A2214,'Hospitalisation Details'!$A:$K,10,FALSE)</f>
        <v>37873</v>
      </c>
      <c r="P2214">
        <f>VLOOKUP($A2214,'Hospitalisation Details'!$A:$K,11,FALSE)</f>
        <v>19</v>
      </c>
      <c r="Q2214" t="str">
        <f>VLOOKUP($A2214,'Customer Names'!$A:$E,4,FALSE)</f>
        <v xml:space="preserve"> Christopher</v>
      </c>
    </row>
    <row r="2215" spans="1:17" x14ac:dyDescent="0.25">
      <c r="A2215" s="23" t="s">
        <v>144</v>
      </c>
      <c r="B2215" s="48">
        <f>VLOOKUP($A2215,'Medical Examinations'!$A:$J,2,FALSE)</f>
        <v>31.35</v>
      </c>
      <c r="C2215" s="48">
        <f>VLOOKUP($A2215,'Medical Examinations'!$A:$J,3,FALSE)</f>
        <v>4.28</v>
      </c>
      <c r="D2215" s="23" t="str">
        <f>VLOOKUP($A2215,'Medical Examinations'!$A:$J,4,FALSE)</f>
        <v>No</v>
      </c>
      <c r="E2215" s="23" t="str">
        <f>VLOOKUP($A2215,'Medical Examinations'!$A:$J,5,FALSE)</f>
        <v>yes</v>
      </c>
      <c r="F2215" s="23" t="str">
        <f>VLOOKUP($A2215,'Medical Examinations'!$A:$J,6,FALSE)</f>
        <v>No</v>
      </c>
      <c r="G2215" s="23">
        <f>VLOOKUP($A2215,'Medical Examinations'!$A:$J,7,FALSE)</f>
        <v>1</v>
      </c>
      <c r="H2215" s="23" t="str">
        <f>VLOOKUP($A2215,'Medical Examinations'!$A:$J,8,FALSE)</f>
        <v>No</v>
      </c>
      <c r="I2215" s="23" t="str">
        <f>VLOOKUP($A2215,'Medical Examinations'!$A:$J,9,FALSE)</f>
        <v>Obesity</v>
      </c>
      <c r="J2215" s="23" t="str">
        <f>VLOOKUP($A2215,'Medical Examinations'!$A:$J,10,FALSE)</f>
        <v>Normal</v>
      </c>
      <c r="K2215">
        <f>VLOOKUP($A2215,'Hospitalisation Details'!$A:$K,6,FALSE)</f>
        <v>1622.19</v>
      </c>
      <c r="L2215" t="str">
        <f>VLOOKUP($A2215,'Hospitalisation Details'!$A:$K,7,FALSE)</f>
        <v>tier - 2</v>
      </c>
      <c r="M2215" t="str">
        <f>VLOOKUP($A2215,'Hospitalisation Details'!$A:$K,8,FALSE)</f>
        <v>tier - 1</v>
      </c>
      <c r="N2215" t="str">
        <f>VLOOKUP($A2215,'Hospitalisation Details'!$A:$K,9,FALSE)</f>
        <v>R1013</v>
      </c>
      <c r="O2215">
        <f>VLOOKUP($A2215,'Hospitalisation Details'!$A:$K,10,FALSE)</f>
        <v>38193</v>
      </c>
      <c r="P2215">
        <f>VLOOKUP($A2215,'Hospitalisation Details'!$A:$K,11,FALSE)</f>
        <v>18</v>
      </c>
      <c r="Q2215" t="str">
        <f>VLOOKUP($A2215,'Customer Names'!$A:$E,4,FALSE)</f>
        <v xml:space="preserve"> Kathryn M.</v>
      </c>
    </row>
    <row r="2216" spans="1:17" x14ac:dyDescent="0.25">
      <c r="A2216" s="26" t="s">
        <v>143</v>
      </c>
      <c r="B2216" s="47">
        <f>VLOOKUP($A2216,'Medical Examinations'!$A:$J,2,FALSE)</f>
        <v>31.13</v>
      </c>
      <c r="C2216" s="47">
        <f>VLOOKUP($A2216,'Medical Examinations'!$A:$J,3,FALSE)</f>
        <v>6.01</v>
      </c>
      <c r="D2216" s="26" t="str">
        <f>VLOOKUP($A2216,'Medical Examinations'!$A:$J,4,FALSE)</f>
        <v>No</v>
      </c>
      <c r="E2216" s="26" t="str">
        <f>VLOOKUP($A2216,'Medical Examinations'!$A:$J,5,FALSE)</f>
        <v>yes</v>
      </c>
      <c r="F2216" s="26" t="str">
        <f>VLOOKUP($A2216,'Medical Examinations'!$A:$J,6,FALSE)</f>
        <v>No</v>
      </c>
      <c r="G2216" s="26">
        <f>VLOOKUP($A2216,'Medical Examinations'!$A:$J,7,FALSE)</f>
        <v>1</v>
      </c>
      <c r="H2216" s="26" t="str">
        <f>VLOOKUP($A2216,'Medical Examinations'!$A:$J,8,FALSE)</f>
        <v>No</v>
      </c>
      <c r="I2216" s="26" t="str">
        <f>VLOOKUP($A2216,'Medical Examinations'!$A:$J,9,FALSE)</f>
        <v>Obesity</v>
      </c>
      <c r="J2216" s="26" t="str">
        <f>VLOOKUP($A2216,'Medical Examinations'!$A:$J,10,FALSE)</f>
        <v>Prediabetes</v>
      </c>
      <c r="K2216">
        <f>VLOOKUP($A2216,'Hospitalisation Details'!$A:$K,6,FALSE)</f>
        <v>1621.88</v>
      </c>
      <c r="L2216" t="str">
        <f>VLOOKUP($A2216,'Hospitalisation Details'!$A:$K,7,FALSE)</f>
        <v>tier - 2</v>
      </c>
      <c r="M2216" t="str">
        <f>VLOOKUP($A2216,'Hospitalisation Details'!$A:$K,8,FALSE)</f>
        <v>tier - 2</v>
      </c>
      <c r="N2216" t="str">
        <f>VLOOKUP($A2216,'Hospitalisation Details'!$A:$K,9,FALSE)</f>
        <v>R1013</v>
      </c>
      <c r="O2216">
        <f>VLOOKUP($A2216,'Hospitalisation Details'!$A:$K,10,FALSE)</f>
        <v>38220</v>
      </c>
      <c r="P2216">
        <f>VLOOKUP($A2216,'Hospitalisation Details'!$A:$K,11,FALSE)</f>
        <v>18</v>
      </c>
      <c r="Q2216" t="str">
        <f>VLOOKUP($A2216,'Customer Names'!$A:$E,4,FALSE)</f>
        <v xml:space="preserve"> Emily</v>
      </c>
    </row>
    <row r="2217" spans="1:17" x14ac:dyDescent="0.25">
      <c r="A2217" s="23" t="s">
        <v>142</v>
      </c>
      <c r="B2217" s="48">
        <f>VLOOKUP($A2217,'Medical Examinations'!$A:$J,2,FALSE)</f>
        <v>17.48</v>
      </c>
      <c r="C2217" s="48">
        <f>VLOOKUP($A2217,'Medical Examinations'!$A:$J,3,FALSE)</f>
        <v>4.59</v>
      </c>
      <c r="D2217" s="23" t="str">
        <f>VLOOKUP($A2217,'Medical Examinations'!$A:$J,4,FALSE)</f>
        <v>No</v>
      </c>
      <c r="E2217" s="23" t="str">
        <f>VLOOKUP($A2217,'Medical Examinations'!$A:$J,5,FALSE)</f>
        <v>No</v>
      </c>
      <c r="F2217" s="23" t="str">
        <f>VLOOKUP($A2217,'Medical Examinations'!$A:$J,6,FALSE)</f>
        <v>Yes</v>
      </c>
      <c r="G2217" s="23">
        <f>VLOOKUP($A2217,'Medical Examinations'!$A:$J,7,FALSE)</f>
        <v>1</v>
      </c>
      <c r="H2217" s="23" t="str">
        <f>VLOOKUP($A2217,'Medical Examinations'!$A:$J,8,FALSE)</f>
        <v>No</v>
      </c>
      <c r="I2217" s="23" t="str">
        <f>VLOOKUP($A2217,'Medical Examinations'!$A:$J,9,FALSE)</f>
        <v>Underweight</v>
      </c>
      <c r="J2217" s="23" t="str">
        <f>VLOOKUP($A2217,'Medical Examinations'!$A:$J,10,FALSE)</f>
        <v>Normal</v>
      </c>
      <c r="K2217">
        <f>VLOOKUP($A2217,'Hospitalisation Details'!$A:$K,6,FALSE)</f>
        <v>1621.34</v>
      </c>
      <c r="L2217" t="str">
        <f>VLOOKUP($A2217,'Hospitalisation Details'!$A:$K,7,FALSE)</f>
        <v>tier - 2</v>
      </c>
      <c r="M2217" t="str">
        <f>VLOOKUP($A2217,'Hospitalisation Details'!$A:$K,8,FALSE)</f>
        <v>tier - 2</v>
      </c>
      <c r="N2217" t="str">
        <f>VLOOKUP($A2217,'Hospitalisation Details'!$A:$K,9,FALSE)</f>
        <v>R1012</v>
      </c>
      <c r="O2217">
        <f>VLOOKUP($A2217,'Hospitalisation Details'!$A:$K,10,FALSE)</f>
        <v>37878</v>
      </c>
      <c r="P2217">
        <f>VLOOKUP($A2217,'Hospitalisation Details'!$A:$K,11,FALSE)</f>
        <v>19</v>
      </c>
      <c r="Q2217" t="str">
        <f>VLOOKUP($A2217,'Customer Names'!$A:$E,4,FALSE)</f>
        <v xml:space="preserve"> Trent A</v>
      </c>
    </row>
    <row r="2218" spans="1:17" x14ac:dyDescent="0.25">
      <c r="A2218" s="26" t="s">
        <v>141</v>
      </c>
      <c r="B2218" s="47">
        <f>VLOOKUP($A2218,'Medical Examinations'!$A:$J,2,FALSE)</f>
        <v>22.57</v>
      </c>
      <c r="C2218" s="47">
        <f>VLOOKUP($A2218,'Medical Examinations'!$A:$J,3,FALSE)</f>
        <v>5.8</v>
      </c>
      <c r="D2218" s="26" t="str">
        <f>VLOOKUP($A2218,'Medical Examinations'!$A:$J,4,FALSE)</f>
        <v>yes</v>
      </c>
      <c r="E2218" s="26" t="str">
        <f>VLOOKUP($A2218,'Medical Examinations'!$A:$J,5,FALSE)</f>
        <v>No</v>
      </c>
      <c r="F2218" s="26" t="str">
        <f>VLOOKUP($A2218,'Medical Examinations'!$A:$J,6,FALSE)</f>
        <v>No</v>
      </c>
      <c r="G2218" s="26">
        <f>VLOOKUP($A2218,'Medical Examinations'!$A:$J,7,FALSE)</f>
        <v>1</v>
      </c>
      <c r="H2218" s="26" t="str">
        <f>VLOOKUP($A2218,'Medical Examinations'!$A:$J,8,FALSE)</f>
        <v>No</v>
      </c>
      <c r="I2218" s="26" t="str">
        <f>VLOOKUP($A2218,'Medical Examinations'!$A:$J,9,FALSE)</f>
        <v>Normal Weight</v>
      </c>
      <c r="J2218" s="26" t="str">
        <f>VLOOKUP($A2218,'Medical Examinations'!$A:$J,10,FALSE)</f>
        <v>Prediabetes</v>
      </c>
      <c r="K2218">
        <f>VLOOKUP($A2218,'Hospitalisation Details'!$A:$K,6,FALSE)</f>
        <v>1617.16</v>
      </c>
      <c r="L2218" t="str">
        <f>VLOOKUP($A2218,'Hospitalisation Details'!$A:$K,7,FALSE)</f>
        <v>tier - 2</v>
      </c>
      <c r="M2218" t="str">
        <f>VLOOKUP($A2218,'Hospitalisation Details'!$A:$K,8,FALSE)</f>
        <v>tier - 1</v>
      </c>
      <c r="N2218" t="str">
        <f>VLOOKUP($A2218,'Hospitalisation Details'!$A:$K,9,FALSE)</f>
        <v>R1013</v>
      </c>
      <c r="O2218">
        <f>VLOOKUP($A2218,'Hospitalisation Details'!$A:$K,10,FALSE)</f>
        <v>34916</v>
      </c>
      <c r="P2218">
        <f>VLOOKUP($A2218,'Hospitalisation Details'!$A:$K,11,FALSE)</f>
        <v>27</v>
      </c>
      <c r="Q2218" t="str">
        <f>VLOOKUP($A2218,'Customer Names'!$A:$E,4,FALSE)</f>
        <v xml:space="preserve"> Jennifer E</v>
      </c>
    </row>
    <row r="2219" spans="1:17" x14ac:dyDescent="0.25">
      <c r="A2219" s="23" t="s">
        <v>140</v>
      </c>
      <c r="B2219" s="48">
        <f>VLOOKUP($A2219,'Medical Examinations'!$A:$J,2,FALSE)</f>
        <v>26.73</v>
      </c>
      <c r="C2219" s="48">
        <f>VLOOKUP($A2219,'Medical Examinations'!$A:$J,3,FALSE)</f>
        <v>5.08</v>
      </c>
      <c r="D2219" s="23" t="str">
        <f>VLOOKUP($A2219,'Medical Examinations'!$A:$J,4,FALSE)</f>
        <v>No</v>
      </c>
      <c r="E2219" s="23" t="str">
        <f>VLOOKUP($A2219,'Medical Examinations'!$A:$J,5,FALSE)</f>
        <v>yes</v>
      </c>
      <c r="F2219" s="23" t="str">
        <f>VLOOKUP($A2219,'Medical Examinations'!$A:$J,6,FALSE)</f>
        <v>No</v>
      </c>
      <c r="G2219" s="23">
        <f>VLOOKUP($A2219,'Medical Examinations'!$A:$J,7,FALSE)</f>
        <v>1</v>
      </c>
      <c r="H2219" s="23" t="str">
        <f>VLOOKUP($A2219,'Medical Examinations'!$A:$J,8,FALSE)</f>
        <v>No</v>
      </c>
      <c r="I2219" s="23" t="str">
        <f>VLOOKUP($A2219,'Medical Examinations'!$A:$J,9,FALSE)</f>
        <v>Overweight</v>
      </c>
      <c r="J2219" s="23" t="str">
        <f>VLOOKUP($A2219,'Medical Examinations'!$A:$J,10,FALSE)</f>
        <v>Normal</v>
      </c>
      <c r="K2219">
        <f>VLOOKUP($A2219,'Hospitalisation Details'!$A:$K,6,FALSE)</f>
        <v>1615.77</v>
      </c>
      <c r="L2219" t="str">
        <f>VLOOKUP($A2219,'Hospitalisation Details'!$A:$K,7,FALSE)</f>
        <v>tier - 2</v>
      </c>
      <c r="M2219" t="str">
        <f>VLOOKUP($A2219,'Hospitalisation Details'!$A:$K,8,FALSE)</f>
        <v>tier - 1</v>
      </c>
      <c r="N2219" t="str">
        <f>VLOOKUP($A2219,'Hospitalisation Details'!$A:$K,9,FALSE)</f>
        <v>R1013</v>
      </c>
      <c r="O2219">
        <f>VLOOKUP($A2219,'Hospitalisation Details'!$A:$K,10,FALSE)</f>
        <v>38190</v>
      </c>
      <c r="P2219">
        <f>VLOOKUP($A2219,'Hospitalisation Details'!$A:$K,11,FALSE)</f>
        <v>18</v>
      </c>
      <c r="Q2219" t="str">
        <f>VLOOKUP($A2219,'Customer Names'!$A:$E,4,FALSE)</f>
        <v xml:space="preserve"> Polly</v>
      </c>
    </row>
    <row r="2220" spans="1:17" x14ac:dyDescent="0.25">
      <c r="A2220" s="26" t="s">
        <v>139</v>
      </c>
      <c r="B2220" s="47">
        <f>VLOOKUP($A2220,'Medical Examinations'!$A:$J,2,FALSE)</f>
        <v>20.79</v>
      </c>
      <c r="C2220" s="47">
        <f>VLOOKUP($A2220,'Medical Examinations'!$A:$J,3,FALSE)</f>
        <v>5.84</v>
      </c>
      <c r="D2220" s="26" t="str">
        <f>VLOOKUP($A2220,'Medical Examinations'!$A:$J,4,FALSE)</f>
        <v>No</v>
      </c>
      <c r="E2220" s="26" t="str">
        <f>VLOOKUP($A2220,'Medical Examinations'!$A:$J,5,FALSE)</f>
        <v>yes</v>
      </c>
      <c r="F2220" s="26" t="str">
        <f>VLOOKUP($A2220,'Medical Examinations'!$A:$J,6,FALSE)</f>
        <v>No</v>
      </c>
      <c r="G2220" s="26">
        <f>VLOOKUP($A2220,'Medical Examinations'!$A:$J,7,FALSE)</f>
        <v>1</v>
      </c>
      <c r="H2220" s="26" t="str">
        <f>VLOOKUP($A2220,'Medical Examinations'!$A:$J,8,FALSE)</f>
        <v>No</v>
      </c>
      <c r="I2220" s="26" t="str">
        <f>VLOOKUP($A2220,'Medical Examinations'!$A:$J,9,FALSE)</f>
        <v>Normal Weight</v>
      </c>
      <c r="J2220" s="26" t="str">
        <f>VLOOKUP($A2220,'Medical Examinations'!$A:$J,10,FALSE)</f>
        <v>Prediabetes</v>
      </c>
      <c r="K2220">
        <f>VLOOKUP($A2220,'Hospitalisation Details'!$A:$K,6,FALSE)</f>
        <v>1607.51</v>
      </c>
      <c r="L2220" t="str">
        <f>VLOOKUP($A2220,'Hospitalisation Details'!$A:$K,7,FALSE)</f>
        <v>tier - 2</v>
      </c>
      <c r="M2220" t="str">
        <f>VLOOKUP($A2220,'Hospitalisation Details'!$A:$K,8,FALSE)</f>
        <v>tier - 3</v>
      </c>
      <c r="N2220" t="str">
        <f>VLOOKUP($A2220,'Hospitalisation Details'!$A:$K,9,FALSE)</f>
        <v>R1013</v>
      </c>
      <c r="O2220">
        <f>VLOOKUP($A2220,'Hospitalisation Details'!$A:$K,10,FALSE)</f>
        <v>38310</v>
      </c>
      <c r="P2220">
        <f>VLOOKUP($A2220,'Hospitalisation Details'!$A:$K,11,FALSE)</f>
        <v>18</v>
      </c>
      <c r="Q2220" t="str">
        <f>VLOOKUP($A2220,'Customer Names'!$A:$E,4,FALSE)</f>
        <v xml:space="preserve"> Elizabeth</v>
      </c>
    </row>
    <row r="2221" spans="1:17" x14ac:dyDescent="0.25">
      <c r="A2221" s="23" t="s">
        <v>138</v>
      </c>
      <c r="B2221" s="48">
        <f>VLOOKUP($A2221,'Medical Examinations'!$A:$J,2,FALSE)</f>
        <v>20.149999999999999</v>
      </c>
      <c r="C2221" s="48">
        <f>VLOOKUP($A2221,'Medical Examinations'!$A:$J,3,FALSE)</f>
        <v>4.1500000000000004</v>
      </c>
      <c r="D2221" s="23" t="str">
        <f>VLOOKUP($A2221,'Medical Examinations'!$A:$J,4,FALSE)</f>
        <v>No</v>
      </c>
      <c r="E2221" s="23" t="str">
        <f>VLOOKUP($A2221,'Medical Examinations'!$A:$J,5,FALSE)</f>
        <v>No</v>
      </c>
      <c r="F2221" s="23" t="str">
        <f>VLOOKUP($A2221,'Medical Examinations'!$A:$J,6,FALSE)</f>
        <v>No</v>
      </c>
      <c r="G2221" s="23">
        <f>VLOOKUP($A2221,'Medical Examinations'!$A:$J,7,FALSE)</f>
        <v>1</v>
      </c>
      <c r="H2221" s="23" t="str">
        <f>VLOOKUP($A2221,'Medical Examinations'!$A:$J,8,FALSE)</f>
        <v>No</v>
      </c>
      <c r="I2221" s="23" t="str">
        <f>VLOOKUP($A2221,'Medical Examinations'!$A:$J,9,FALSE)</f>
        <v>Normal Weight</v>
      </c>
      <c r="J2221" s="23" t="str">
        <f>VLOOKUP($A2221,'Medical Examinations'!$A:$J,10,FALSE)</f>
        <v>Normal</v>
      </c>
      <c r="K2221">
        <f>VLOOKUP($A2221,'Hospitalisation Details'!$A:$K,6,FALSE)</f>
        <v>1566.88</v>
      </c>
      <c r="L2221" t="str">
        <f>VLOOKUP($A2221,'Hospitalisation Details'!$A:$K,7,FALSE)</f>
        <v>tier - 2</v>
      </c>
      <c r="M2221" t="str">
        <f>VLOOKUP($A2221,'Hospitalisation Details'!$A:$K,8,FALSE)</f>
        <v>tier - 1</v>
      </c>
      <c r="N2221" t="str">
        <f>VLOOKUP($A2221,'Hospitalisation Details'!$A:$K,9,FALSE)</f>
        <v>R1013</v>
      </c>
      <c r="O2221">
        <f>VLOOKUP($A2221,'Hospitalisation Details'!$A:$K,10,FALSE)</f>
        <v>33869</v>
      </c>
      <c r="P2221">
        <f>VLOOKUP($A2221,'Hospitalisation Details'!$A:$K,11,FALSE)</f>
        <v>30</v>
      </c>
      <c r="Q2221" t="str">
        <f>VLOOKUP($A2221,'Customer Names'!$A:$E,4,FALSE)</f>
        <v xml:space="preserve"> Tiffany A.</v>
      </c>
    </row>
    <row r="2222" spans="1:17" x14ac:dyDescent="0.25">
      <c r="A2222" s="26" t="s">
        <v>137</v>
      </c>
      <c r="B2222" s="47">
        <f>VLOOKUP($A2222,'Medical Examinations'!$A:$J,2,FALSE)</f>
        <v>36.85</v>
      </c>
      <c r="C2222" s="47">
        <f>VLOOKUP($A2222,'Medical Examinations'!$A:$J,3,FALSE)</f>
        <v>4.3600000000000003</v>
      </c>
      <c r="D2222" s="26" t="str">
        <f>VLOOKUP($A2222,'Medical Examinations'!$A:$J,4,FALSE)</f>
        <v>yes</v>
      </c>
      <c r="E2222" s="26" t="str">
        <f>VLOOKUP($A2222,'Medical Examinations'!$A:$J,5,FALSE)</f>
        <v>No</v>
      </c>
      <c r="F2222" s="26" t="str">
        <f>VLOOKUP($A2222,'Medical Examinations'!$A:$J,6,FALSE)</f>
        <v>No</v>
      </c>
      <c r="G2222" s="26">
        <f>VLOOKUP($A2222,'Medical Examinations'!$A:$J,7,FALSE)</f>
        <v>0</v>
      </c>
      <c r="H2222" s="26" t="str">
        <f>VLOOKUP($A2222,'Medical Examinations'!$A:$J,8,FALSE)</f>
        <v>No</v>
      </c>
      <c r="I2222" s="26" t="str">
        <f>VLOOKUP($A2222,'Medical Examinations'!$A:$J,9,FALSE)</f>
        <v>Obesity</v>
      </c>
      <c r="J2222" s="26" t="str">
        <f>VLOOKUP($A2222,'Medical Examinations'!$A:$J,10,FALSE)</f>
        <v>Normal</v>
      </c>
      <c r="K2222">
        <f>VLOOKUP($A2222,'Hospitalisation Details'!$A:$K,6,FALSE)</f>
        <v>1534.3</v>
      </c>
      <c r="L2222" t="str">
        <f>VLOOKUP($A2222,'Hospitalisation Details'!$A:$K,7,FALSE)</f>
        <v>tier - 2</v>
      </c>
      <c r="M2222" t="str">
        <f>VLOOKUP($A2222,'Hospitalisation Details'!$A:$K,8,FALSE)</f>
        <v>tier - 2</v>
      </c>
      <c r="N2222" t="str">
        <f>VLOOKUP($A2222,'Hospitalisation Details'!$A:$K,9,FALSE)</f>
        <v>R1013</v>
      </c>
      <c r="O2222">
        <f>VLOOKUP($A2222,'Hospitalisation Details'!$A:$K,10,FALSE)</f>
        <v>37230</v>
      </c>
      <c r="P2222">
        <f>VLOOKUP($A2222,'Hospitalisation Details'!$A:$K,11,FALSE)</f>
        <v>21</v>
      </c>
      <c r="Q2222" t="str">
        <f>VLOOKUP($A2222,'Customer Names'!$A:$E,4,FALSE)</f>
        <v xml:space="preserve"> Cole</v>
      </c>
    </row>
    <row r="2223" spans="1:17" x14ac:dyDescent="0.25">
      <c r="A2223" s="23" t="s">
        <v>136</v>
      </c>
      <c r="B2223" s="48">
        <f>VLOOKUP($A2223,'Medical Examinations'!$A:$J,2,FALSE)</f>
        <v>35.53</v>
      </c>
      <c r="C2223" s="48">
        <f>VLOOKUP($A2223,'Medical Examinations'!$A:$J,3,FALSE)</f>
        <v>4.55</v>
      </c>
      <c r="D2223" s="23" t="str">
        <f>VLOOKUP($A2223,'Medical Examinations'!$A:$J,4,FALSE)</f>
        <v>yes</v>
      </c>
      <c r="E2223" s="23" t="str">
        <f>VLOOKUP($A2223,'Medical Examinations'!$A:$J,5,FALSE)</f>
        <v>No</v>
      </c>
      <c r="F2223" s="23" t="str">
        <f>VLOOKUP($A2223,'Medical Examinations'!$A:$J,6,FALSE)</f>
        <v>No</v>
      </c>
      <c r="G2223" s="23">
        <f>VLOOKUP($A2223,'Medical Examinations'!$A:$J,7,FALSE)</f>
        <v>0</v>
      </c>
      <c r="H2223" s="23" t="str">
        <f>VLOOKUP($A2223,'Medical Examinations'!$A:$J,8,FALSE)</f>
        <v>No</v>
      </c>
      <c r="I2223" s="23" t="str">
        <f>VLOOKUP($A2223,'Medical Examinations'!$A:$J,9,FALSE)</f>
        <v>Obesity</v>
      </c>
      <c r="J2223" s="23" t="str">
        <f>VLOOKUP($A2223,'Medical Examinations'!$A:$J,10,FALSE)</f>
        <v>Normal</v>
      </c>
      <c r="K2223">
        <f>VLOOKUP($A2223,'Hospitalisation Details'!$A:$K,6,FALSE)</f>
        <v>1532.47</v>
      </c>
      <c r="L2223" t="str">
        <f>VLOOKUP($A2223,'Hospitalisation Details'!$A:$K,7,FALSE)</f>
        <v>tier - 2</v>
      </c>
      <c r="M2223" t="str">
        <f>VLOOKUP($A2223,'Hospitalisation Details'!$A:$K,8,FALSE)</f>
        <v>tier - 2</v>
      </c>
      <c r="N2223" t="str">
        <f>VLOOKUP($A2223,'Hospitalisation Details'!$A:$K,9,FALSE)</f>
        <v>R1013</v>
      </c>
      <c r="O2223">
        <f>VLOOKUP($A2223,'Hospitalisation Details'!$A:$K,10,FALSE)</f>
        <v>37044</v>
      </c>
      <c r="P2223">
        <f>VLOOKUP($A2223,'Hospitalisation Details'!$A:$K,11,FALSE)</f>
        <v>22</v>
      </c>
      <c r="Q2223" t="str">
        <f>VLOOKUP($A2223,'Customer Names'!$A:$E,4,FALSE)</f>
        <v xml:space="preserve"> Matthew T.</v>
      </c>
    </row>
    <row r="2224" spans="1:17" x14ac:dyDescent="0.25">
      <c r="A2224" s="26" t="s">
        <v>135</v>
      </c>
      <c r="B2224" s="47">
        <f>VLOOKUP($A2224,'Medical Examinations'!$A:$J,2,FALSE)</f>
        <v>31.1</v>
      </c>
      <c r="C2224" s="47">
        <f>VLOOKUP($A2224,'Medical Examinations'!$A:$J,3,FALSE)</f>
        <v>4.37</v>
      </c>
      <c r="D2224" s="26" t="str">
        <f>VLOOKUP($A2224,'Medical Examinations'!$A:$J,4,FALSE)</f>
        <v>yes</v>
      </c>
      <c r="E2224" s="26" t="str">
        <f>VLOOKUP($A2224,'Medical Examinations'!$A:$J,5,FALSE)</f>
        <v>No</v>
      </c>
      <c r="F2224" s="26" t="str">
        <f>VLOOKUP($A2224,'Medical Examinations'!$A:$J,6,FALSE)</f>
        <v>No</v>
      </c>
      <c r="G2224" s="26">
        <f>VLOOKUP($A2224,'Medical Examinations'!$A:$J,7,FALSE)</f>
        <v>0</v>
      </c>
      <c r="H2224" s="26" t="str">
        <f>VLOOKUP($A2224,'Medical Examinations'!$A:$J,8,FALSE)</f>
        <v>No</v>
      </c>
      <c r="I2224" s="26" t="str">
        <f>VLOOKUP($A2224,'Medical Examinations'!$A:$J,9,FALSE)</f>
        <v>Obesity</v>
      </c>
      <c r="J2224" s="26" t="str">
        <f>VLOOKUP($A2224,'Medical Examinations'!$A:$J,10,FALSE)</f>
        <v>Normal</v>
      </c>
      <c r="K2224">
        <f>VLOOKUP($A2224,'Hospitalisation Details'!$A:$K,6,FALSE)</f>
        <v>1526.31</v>
      </c>
      <c r="L2224" t="str">
        <f>VLOOKUP($A2224,'Hospitalisation Details'!$A:$K,7,FALSE)</f>
        <v>tier - 2</v>
      </c>
      <c r="M2224" t="str">
        <f>VLOOKUP($A2224,'Hospitalisation Details'!$A:$K,8,FALSE)</f>
        <v>tier - 3</v>
      </c>
      <c r="N2224" t="str">
        <f>VLOOKUP($A2224,'Hospitalisation Details'!$A:$K,9,FALSE)</f>
        <v>R1011</v>
      </c>
      <c r="O2224">
        <f>VLOOKUP($A2224,'Hospitalisation Details'!$A:$K,10,FALSE)</f>
        <v>37079</v>
      </c>
      <c r="P2224">
        <f>VLOOKUP($A2224,'Hospitalisation Details'!$A:$K,11,FALSE)</f>
        <v>21</v>
      </c>
      <c r="Q2224" t="str">
        <f>VLOOKUP($A2224,'Customer Names'!$A:$E,4,FALSE)</f>
        <v xml:space="preserve"> Zachary</v>
      </c>
    </row>
    <row r="2225" spans="1:17" x14ac:dyDescent="0.25">
      <c r="A2225" s="23" t="s">
        <v>134</v>
      </c>
      <c r="B2225" s="48">
        <f>VLOOKUP($A2225,'Medical Examinations'!$A:$J,2,FALSE)</f>
        <v>23.21</v>
      </c>
      <c r="C2225" s="48">
        <f>VLOOKUP($A2225,'Medical Examinations'!$A:$J,3,FALSE)</f>
        <v>5.24</v>
      </c>
      <c r="D2225" s="23" t="str">
        <f>VLOOKUP($A2225,'Medical Examinations'!$A:$J,4,FALSE)</f>
        <v>yes</v>
      </c>
      <c r="E2225" s="23" t="str">
        <f>VLOOKUP($A2225,'Medical Examinations'!$A:$J,5,FALSE)</f>
        <v>No</v>
      </c>
      <c r="F2225" s="23" t="str">
        <f>VLOOKUP($A2225,'Medical Examinations'!$A:$J,6,FALSE)</f>
        <v>No</v>
      </c>
      <c r="G2225" s="23">
        <f>VLOOKUP($A2225,'Medical Examinations'!$A:$J,7,FALSE)</f>
        <v>0</v>
      </c>
      <c r="H2225" s="23" t="str">
        <f>VLOOKUP($A2225,'Medical Examinations'!$A:$J,8,FALSE)</f>
        <v>No</v>
      </c>
      <c r="I2225" s="23" t="str">
        <f>VLOOKUP($A2225,'Medical Examinations'!$A:$J,9,FALSE)</f>
        <v>Normal Weight</v>
      </c>
      <c r="J2225" s="23" t="str">
        <f>VLOOKUP($A2225,'Medical Examinations'!$A:$J,10,FALSE)</f>
        <v>Normal</v>
      </c>
      <c r="K2225">
        <f>VLOOKUP($A2225,'Hospitalisation Details'!$A:$K,6,FALSE)</f>
        <v>1515.34</v>
      </c>
      <c r="L2225" t="str">
        <f>VLOOKUP($A2225,'Hospitalisation Details'!$A:$K,7,FALSE)</f>
        <v>tier - 2</v>
      </c>
      <c r="M2225" t="str">
        <f>VLOOKUP($A2225,'Hospitalisation Details'!$A:$K,8,FALSE)</f>
        <v>tier - 3</v>
      </c>
      <c r="N2225" t="str">
        <f>VLOOKUP($A2225,'Hospitalisation Details'!$A:$K,9,FALSE)</f>
        <v>R1013</v>
      </c>
      <c r="O2225">
        <f>VLOOKUP($A2225,'Hospitalisation Details'!$A:$K,10,FALSE)</f>
        <v>37128</v>
      </c>
      <c r="P2225">
        <f>VLOOKUP($A2225,'Hospitalisation Details'!$A:$K,11,FALSE)</f>
        <v>21</v>
      </c>
      <c r="Q2225" t="str">
        <f>VLOOKUP($A2225,'Customer Names'!$A:$E,4,FALSE)</f>
        <v xml:space="preserve"> Matthew T.</v>
      </c>
    </row>
    <row r="2226" spans="1:17" x14ac:dyDescent="0.25">
      <c r="A2226" s="26" t="s">
        <v>133</v>
      </c>
      <c r="B2226" s="47">
        <f>VLOOKUP($A2226,'Medical Examinations'!$A:$J,2,FALSE)</f>
        <v>18.36</v>
      </c>
      <c r="C2226" s="47">
        <f>VLOOKUP($A2226,'Medical Examinations'!$A:$J,3,FALSE)</f>
        <v>5.96</v>
      </c>
      <c r="D2226" s="26" t="str">
        <f>VLOOKUP($A2226,'Medical Examinations'!$A:$J,4,FALSE)</f>
        <v>No</v>
      </c>
      <c r="E2226" s="26" t="str">
        <f>VLOOKUP($A2226,'Medical Examinations'!$A:$J,5,FALSE)</f>
        <v>No</v>
      </c>
      <c r="F2226" s="26" t="str">
        <f>VLOOKUP($A2226,'Medical Examinations'!$A:$J,6,FALSE)</f>
        <v>No</v>
      </c>
      <c r="G2226" s="26">
        <f>VLOOKUP($A2226,'Medical Examinations'!$A:$J,7,FALSE)</f>
        <v>1</v>
      </c>
      <c r="H2226" s="26" t="str">
        <f>VLOOKUP($A2226,'Medical Examinations'!$A:$J,8,FALSE)</f>
        <v>No</v>
      </c>
      <c r="I2226" s="26" t="str">
        <f>VLOOKUP($A2226,'Medical Examinations'!$A:$J,9,FALSE)</f>
        <v>Underweight</v>
      </c>
      <c r="J2226" s="26" t="str">
        <f>VLOOKUP($A2226,'Medical Examinations'!$A:$J,10,FALSE)</f>
        <v>Prediabetes</v>
      </c>
      <c r="K2226">
        <f>VLOOKUP($A2226,'Hospitalisation Details'!$A:$K,6,FALSE)</f>
        <v>1497</v>
      </c>
      <c r="L2226" t="str">
        <f>VLOOKUP($A2226,'Hospitalisation Details'!$A:$K,7,FALSE)</f>
        <v>tier - 2</v>
      </c>
      <c r="M2226" t="str">
        <f>VLOOKUP($A2226,'Hospitalisation Details'!$A:$K,8,FALSE)</f>
        <v>tier - 2</v>
      </c>
      <c r="N2226" t="str">
        <f>VLOOKUP($A2226,'Hospitalisation Details'!$A:$K,9,FALSE)</f>
        <v>R1013</v>
      </c>
      <c r="O2226">
        <f>VLOOKUP($A2226,'Hospitalisation Details'!$A:$K,10,FALSE)</f>
        <v>35965</v>
      </c>
      <c r="P2226">
        <f>VLOOKUP($A2226,'Hospitalisation Details'!$A:$K,11,FALSE)</f>
        <v>24</v>
      </c>
      <c r="Q2226" t="str">
        <f>VLOOKUP($A2226,'Customer Names'!$A:$E,4,FALSE)</f>
        <v xml:space="preserve"> Pat</v>
      </c>
    </row>
    <row r="2227" spans="1:17" x14ac:dyDescent="0.25">
      <c r="A2227" s="23" t="s">
        <v>132</v>
      </c>
      <c r="B2227" s="48">
        <f>VLOOKUP($A2227,'Medical Examinations'!$A:$J,2,FALSE)</f>
        <v>15.92</v>
      </c>
      <c r="C2227" s="48">
        <f>VLOOKUP($A2227,'Medical Examinations'!$A:$J,3,FALSE)</f>
        <v>4.76</v>
      </c>
      <c r="D2227" s="23" t="str">
        <f>VLOOKUP($A2227,'Medical Examinations'!$A:$J,4,FALSE)</f>
        <v>yes</v>
      </c>
      <c r="E2227" s="23" t="str">
        <f>VLOOKUP($A2227,'Medical Examinations'!$A:$J,5,FALSE)</f>
        <v>No</v>
      </c>
      <c r="F2227" s="23" t="str">
        <f>VLOOKUP($A2227,'Medical Examinations'!$A:$J,6,FALSE)</f>
        <v>No</v>
      </c>
      <c r="G2227" s="23">
        <f>VLOOKUP($A2227,'Medical Examinations'!$A:$J,7,FALSE)</f>
        <v>1</v>
      </c>
      <c r="H2227" s="23" t="str">
        <f>VLOOKUP($A2227,'Medical Examinations'!$A:$J,8,FALSE)</f>
        <v>No</v>
      </c>
      <c r="I2227" s="23" t="str">
        <f>VLOOKUP($A2227,'Medical Examinations'!$A:$J,9,FALSE)</f>
        <v>Underweight</v>
      </c>
      <c r="J2227" s="23" t="str">
        <f>VLOOKUP($A2227,'Medical Examinations'!$A:$J,10,FALSE)</f>
        <v>Normal</v>
      </c>
      <c r="K2227">
        <f>VLOOKUP($A2227,'Hospitalisation Details'!$A:$K,6,FALSE)</f>
        <v>1493</v>
      </c>
      <c r="L2227" t="str">
        <f>VLOOKUP($A2227,'Hospitalisation Details'!$A:$K,7,FALSE)</f>
        <v>tier - 2</v>
      </c>
      <c r="M2227" t="str">
        <f>VLOOKUP($A2227,'Hospitalisation Details'!$A:$K,8,FALSE)</f>
        <v>tier - 3</v>
      </c>
      <c r="N2227" t="str">
        <f>VLOOKUP($A2227,'Hospitalisation Details'!$A:$K,9,FALSE)</f>
        <v>R1013</v>
      </c>
      <c r="O2227">
        <f>VLOOKUP($A2227,'Hospitalisation Details'!$A:$K,10,FALSE)</f>
        <v>34979</v>
      </c>
      <c r="P2227">
        <f>VLOOKUP($A2227,'Hospitalisation Details'!$A:$K,11,FALSE)</f>
        <v>27</v>
      </c>
      <c r="Q2227" t="str">
        <f>VLOOKUP($A2227,'Customer Names'!$A:$E,4,FALSE)</f>
        <v xml:space="preserve"> Ashley</v>
      </c>
    </row>
    <row r="2228" spans="1:17" x14ac:dyDescent="0.25">
      <c r="A2228" s="26" t="s">
        <v>131</v>
      </c>
      <c r="B2228" s="47">
        <f>VLOOKUP($A2228,'Medical Examinations'!$A:$J,2,FALSE)</f>
        <v>15.17</v>
      </c>
      <c r="C2228" s="47">
        <f>VLOOKUP($A2228,'Medical Examinations'!$A:$J,3,FALSE)</f>
        <v>4.3</v>
      </c>
      <c r="D2228" s="26" t="str">
        <f>VLOOKUP($A2228,'Medical Examinations'!$A:$J,4,FALSE)</f>
        <v>yes</v>
      </c>
      <c r="E2228" s="26" t="str">
        <f>VLOOKUP($A2228,'Medical Examinations'!$A:$J,5,FALSE)</f>
        <v>No</v>
      </c>
      <c r="F2228" s="26" t="str">
        <f>VLOOKUP($A2228,'Medical Examinations'!$A:$J,6,FALSE)</f>
        <v>Yes</v>
      </c>
      <c r="G2228" s="26">
        <f>VLOOKUP($A2228,'Medical Examinations'!$A:$J,7,FALSE)</f>
        <v>1</v>
      </c>
      <c r="H2228" s="26" t="str">
        <f>VLOOKUP($A2228,'Medical Examinations'!$A:$J,8,FALSE)</f>
        <v>No</v>
      </c>
      <c r="I2228" s="26" t="str">
        <f>VLOOKUP($A2228,'Medical Examinations'!$A:$J,9,FALSE)</f>
        <v>Underweight</v>
      </c>
      <c r="J2228" s="26" t="str">
        <f>VLOOKUP($A2228,'Medical Examinations'!$A:$J,10,FALSE)</f>
        <v>Normal</v>
      </c>
      <c r="K2228">
        <f>VLOOKUP($A2228,'Hospitalisation Details'!$A:$K,6,FALSE)</f>
        <v>1481</v>
      </c>
      <c r="L2228" t="str">
        <f>VLOOKUP($A2228,'Hospitalisation Details'!$A:$K,7,FALSE)</f>
        <v>tier - 2</v>
      </c>
      <c r="M2228" t="str">
        <f>VLOOKUP($A2228,'Hospitalisation Details'!$A:$K,8,FALSE)</f>
        <v>tier - 1</v>
      </c>
      <c r="N2228" t="str">
        <f>VLOOKUP($A2228,'Hospitalisation Details'!$A:$K,9,FALSE)</f>
        <v>R1012</v>
      </c>
      <c r="O2228">
        <f>VLOOKUP($A2228,'Hospitalisation Details'!$A:$K,10,FALSE)</f>
        <v>35590</v>
      </c>
      <c r="P2228">
        <f>VLOOKUP($A2228,'Hospitalisation Details'!$A:$K,11,FALSE)</f>
        <v>25</v>
      </c>
      <c r="Q2228" t="str">
        <f>VLOOKUP($A2228,'Customer Names'!$A:$E,4,FALSE)</f>
        <v xml:space="preserve"> Elizabeth A.</v>
      </c>
    </row>
    <row r="2229" spans="1:17" x14ac:dyDescent="0.25">
      <c r="A2229" s="23" t="s">
        <v>130</v>
      </c>
      <c r="B2229" s="48">
        <f>VLOOKUP($A2229,'Medical Examinations'!$A:$J,2,FALSE)</f>
        <v>16.63</v>
      </c>
      <c r="C2229" s="48">
        <f>VLOOKUP($A2229,'Medical Examinations'!$A:$J,3,FALSE)</f>
        <v>4.5</v>
      </c>
      <c r="D2229" s="23" t="str">
        <f>VLOOKUP($A2229,'Medical Examinations'!$A:$J,4,FALSE)</f>
        <v>No</v>
      </c>
      <c r="E2229" s="23" t="str">
        <f>VLOOKUP($A2229,'Medical Examinations'!$A:$J,5,FALSE)</f>
        <v>No</v>
      </c>
      <c r="F2229" s="23" t="str">
        <f>VLOOKUP($A2229,'Medical Examinations'!$A:$J,6,FALSE)</f>
        <v>No</v>
      </c>
      <c r="G2229" s="23">
        <f>VLOOKUP($A2229,'Medical Examinations'!$A:$J,7,FALSE)</f>
        <v>1</v>
      </c>
      <c r="H2229" s="23" t="str">
        <f>VLOOKUP($A2229,'Medical Examinations'!$A:$J,8,FALSE)</f>
        <v>No</v>
      </c>
      <c r="I2229" s="23" t="str">
        <f>VLOOKUP($A2229,'Medical Examinations'!$A:$J,9,FALSE)</f>
        <v>Underweight</v>
      </c>
      <c r="J2229" s="23" t="str">
        <f>VLOOKUP($A2229,'Medical Examinations'!$A:$J,10,FALSE)</f>
        <v>Normal</v>
      </c>
      <c r="K2229">
        <f>VLOOKUP($A2229,'Hospitalisation Details'!$A:$K,6,FALSE)</f>
        <v>1477</v>
      </c>
      <c r="L2229" t="str">
        <f>VLOOKUP($A2229,'Hospitalisation Details'!$A:$K,7,FALSE)</f>
        <v>tier - 2</v>
      </c>
      <c r="M2229" t="str">
        <f>VLOOKUP($A2229,'Hospitalisation Details'!$A:$K,8,FALSE)</f>
        <v>tier - 1</v>
      </c>
      <c r="N2229" t="str">
        <f>VLOOKUP($A2229,'Hospitalisation Details'!$A:$K,9,FALSE)</f>
        <v>R1013</v>
      </c>
      <c r="O2229">
        <f>VLOOKUP($A2229,'Hospitalisation Details'!$A:$K,10,FALSE)</f>
        <v>36136</v>
      </c>
      <c r="P2229">
        <f>VLOOKUP($A2229,'Hospitalisation Details'!$A:$K,11,FALSE)</f>
        <v>24</v>
      </c>
      <c r="Q2229" t="str">
        <f>VLOOKUP($A2229,'Customer Names'!$A:$E,4,FALSE)</f>
        <v xml:space="preserve"> Rebecca M.</v>
      </c>
    </row>
    <row r="2230" spans="1:17" x14ac:dyDescent="0.25">
      <c r="A2230" s="26" t="s">
        <v>129</v>
      </c>
      <c r="B2230" s="47">
        <f>VLOOKUP($A2230,'Medical Examinations'!$A:$J,2,FALSE)</f>
        <v>19.39</v>
      </c>
      <c r="C2230" s="47">
        <f>VLOOKUP($A2230,'Medical Examinations'!$A:$J,3,FALSE)</f>
        <v>5.59</v>
      </c>
      <c r="D2230" s="26" t="str">
        <f>VLOOKUP($A2230,'Medical Examinations'!$A:$J,4,FALSE)</f>
        <v>No</v>
      </c>
      <c r="E2230" s="26" t="str">
        <f>VLOOKUP($A2230,'Medical Examinations'!$A:$J,5,FALSE)</f>
        <v>No</v>
      </c>
      <c r="F2230" s="26" t="str">
        <f>VLOOKUP($A2230,'Medical Examinations'!$A:$J,6,FALSE)</f>
        <v>Yes</v>
      </c>
      <c r="G2230" s="26">
        <f>VLOOKUP($A2230,'Medical Examinations'!$A:$J,7,FALSE)</f>
        <v>1</v>
      </c>
      <c r="H2230" s="26" t="str">
        <f>VLOOKUP($A2230,'Medical Examinations'!$A:$J,8,FALSE)</f>
        <v>No</v>
      </c>
      <c r="I2230" s="26" t="str">
        <f>VLOOKUP($A2230,'Medical Examinations'!$A:$J,9,FALSE)</f>
        <v>Normal Weight</v>
      </c>
      <c r="J2230" s="26" t="str">
        <f>VLOOKUP($A2230,'Medical Examinations'!$A:$J,10,FALSE)</f>
        <v>Normal</v>
      </c>
      <c r="K2230">
        <f>VLOOKUP($A2230,'Hospitalisation Details'!$A:$K,6,FALSE)</f>
        <v>1467</v>
      </c>
      <c r="L2230" t="str">
        <f>VLOOKUP($A2230,'Hospitalisation Details'!$A:$K,7,FALSE)</f>
        <v>tier - 2</v>
      </c>
      <c r="M2230" t="str">
        <f>VLOOKUP($A2230,'Hospitalisation Details'!$A:$K,8,FALSE)</f>
        <v>tier - 2</v>
      </c>
      <c r="N2230" t="str">
        <f>VLOOKUP($A2230,'Hospitalisation Details'!$A:$K,9,FALSE)</f>
        <v>R1013</v>
      </c>
      <c r="O2230">
        <f>VLOOKUP($A2230,'Hospitalisation Details'!$A:$K,10,FALSE)</f>
        <v>37792</v>
      </c>
      <c r="P2230">
        <f>VLOOKUP($A2230,'Hospitalisation Details'!$A:$K,11,FALSE)</f>
        <v>19</v>
      </c>
      <c r="Q2230" t="str">
        <f>VLOOKUP($A2230,'Customer Names'!$A:$E,4,FALSE)</f>
        <v xml:space="preserve"> Ruth</v>
      </c>
    </row>
    <row r="2231" spans="1:17" x14ac:dyDescent="0.25">
      <c r="A2231" s="23" t="s">
        <v>128</v>
      </c>
      <c r="B2231" s="48">
        <f>VLOOKUP($A2231,'Medical Examinations'!$A:$J,2,FALSE)</f>
        <v>17.34</v>
      </c>
      <c r="C2231" s="48">
        <f>VLOOKUP($A2231,'Medical Examinations'!$A:$J,3,FALSE)</f>
        <v>6.29</v>
      </c>
      <c r="D2231" s="23" t="str">
        <f>VLOOKUP($A2231,'Medical Examinations'!$A:$J,4,FALSE)</f>
        <v>yes</v>
      </c>
      <c r="E2231" s="23" t="str">
        <f>VLOOKUP($A2231,'Medical Examinations'!$A:$J,5,FALSE)</f>
        <v>No</v>
      </c>
      <c r="F2231" s="23" t="str">
        <f>VLOOKUP($A2231,'Medical Examinations'!$A:$J,6,FALSE)</f>
        <v>Yes</v>
      </c>
      <c r="G2231" s="23">
        <f>VLOOKUP($A2231,'Medical Examinations'!$A:$J,7,FALSE)</f>
        <v>1</v>
      </c>
      <c r="H2231" s="23" t="str">
        <f>VLOOKUP($A2231,'Medical Examinations'!$A:$J,8,FALSE)</f>
        <v>No</v>
      </c>
      <c r="I2231" s="23" t="str">
        <f>VLOOKUP($A2231,'Medical Examinations'!$A:$J,9,FALSE)</f>
        <v>Underweight</v>
      </c>
      <c r="J2231" s="23" t="str">
        <f>VLOOKUP($A2231,'Medical Examinations'!$A:$J,10,FALSE)</f>
        <v>Prediabetes</v>
      </c>
      <c r="K2231">
        <f>VLOOKUP($A2231,'Hospitalisation Details'!$A:$K,6,FALSE)</f>
        <v>1445</v>
      </c>
      <c r="L2231" t="str">
        <f>VLOOKUP($A2231,'Hospitalisation Details'!$A:$K,7,FALSE)</f>
        <v>tier - 2</v>
      </c>
      <c r="M2231" t="str">
        <f>VLOOKUP($A2231,'Hospitalisation Details'!$A:$K,8,FALSE)</f>
        <v>tier - 1</v>
      </c>
      <c r="N2231" t="str">
        <f>VLOOKUP($A2231,'Hospitalisation Details'!$A:$K,9,FALSE)</f>
        <v>R1013</v>
      </c>
      <c r="O2231">
        <f>VLOOKUP($A2231,'Hospitalisation Details'!$A:$K,10,FALSE)</f>
        <v>35600</v>
      </c>
      <c r="P2231">
        <f>VLOOKUP($A2231,'Hospitalisation Details'!$A:$K,11,FALSE)</f>
        <v>25</v>
      </c>
      <c r="Q2231" t="str">
        <f>VLOOKUP($A2231,'Customer Names'!$A:$E,4,FALSE)</f>
        <v xml:space="preserve"> Gregory S</v>
      </c>
    </row>
    <row r="2232" spans="1:17" x14ac:dyDescent="0.25">
      <c r="A2232" s="26" t="s">
        <v>127</v>
      </c>
      <c r="B2232" s="47">
        <f>VLOOKUP($A2232,'Medical Examinations'!$A:$J,2,FALSE)</f>
        <v>17.940000000000001</v>
      </c>
      <c r="C2232" s="47">
        <f>VLOOKUP($A2232,'Medical Examinations'!$A:$J,3,FALSE)</f>
        <v>4.1900000000000004</v>
      </c>
      <c r="D2232" s="26" t="str">
        <f>VLOOKUP($A2232,'Medical Examinations'!$A:$J,4,FALSE)</f>
        <v>No</v>
      </c>
      <c r="E2232" s="26" t="str">
        <f>VLOOKUP($A2232,'Medical Examinations'!$A:$J,5,FALSE)</f>
        <v>yes</v>
      </c>
      <c r="F2232" s="26" t="str">
        <f>VLOOKUP($A2232,'Medical Examinations'!$A:$J,6,FALSE)</f>
        <v>No</v>
      </c>
      <c r="G2232" s="26">
        <f>VLOOKUP($A2232,'Medical Examinations'!$A:$J,7,FALSE)</f>
        <v>1</v>
      </c>
      <c r="H2232" s="26" t="str">
        <f>VLOOKUP($A2232,'Medical Examinations'!$A:$J,8,FALSE)</f>
        <v>No</v>
      </c>
      <c r="I2232" s="26" t="str">
        <f>VLOOKUP($A2232,'Medical Examinations'!$A:$J,9,FALSE)</f>
        <v>Underweight</v>
      </c>
      <c r="J2232" s="26" t="str">
        <f>VLOOKUP($A2232,'Medical Examinations'!$A:$J,10,FALSE)</f>
        <v>Normal</v>
      </c>
      <c r="K2232">
        <f>VLOOKUP($A2232,'Hospitalisation Details'!$A:$K,6,FALSE)</f>
        <v>1438</v>
      </c>
      <c r="L2232" t="str">
        <f>VLOOKUP($A2232,'Hospitalisation Details'!$A:$K,7,FALSE)</f>
        <v>tier - 2</v>
      </c>
      <c r="M2232" t="str">
        <f>VLOOKUP($A2232,'Hospitalisation Details'!$A:$K,8,FALSE)</f>
        <v>tier - 2</v>
      </c>
      <c r="N2232" t="str">
        <f>VLOOKUP($A2232,'Hospitalisation Details'!$A:$K,9,FALSE)</f>
        <v>R1013</v>
      </c>
      <c r="O2232">
        <f>VLOOKUP($A2232,'Hospitalisation Details'!$A:$K,10,FALSE)</f>
        <v>36770</v>
      </c>
      <c r="P2232">
        <f>VLOOKUP($A2232,'Hospitalisation Details'!$A:$K,11,FALSE)</f>
        <v>22</v>
      </c>
      <c r="Q2232" t="str">
        <f>VLOOKUP($A2232,'Customer Names'!$A:$E,4,FALSE)</f>
        <v xml:space="preserve"> Alexandra S</v>
      </c>
    </row>
    <row r="2233" spans="1:17" x14ac:dyDescent="0.25">
      <c r="A2233" s="23" t="s">
        <v>126</v>
      </c>
      <c r="B2233" s="48">
        <f>VLOOKUP($A2233,'Medical Examinations'!$A:$J,2,FALSE)</f>
        <v>16.670000000000002</v>
      </c>
      <c r="C2233" s="48">
        <f>VLOOKUP($A2233,'Medical Examinations'!$A:$J,3,FALSE)</f>
        <v>4.7</v>
      </c>
      <c r="D2233" s="23" t="str">
        <f>VLOOKUP($A2233,'Medical Examinations'!$A:$J,4,FALSE)</f>
        <v>yes</v>
      </c>
      <c r="E2233" s="23" t="str">
        <f>VLOOKUP($A2233,'Medical Examinations'!$A:$J,5,FALSE)</f>
        <v>No</v>
      </c>
      <c r="F2233" s="23" t="str">
        <f>VLOOKUP($A2233,'Medical Examinations'!$A:$J,6,FALSE)</f>
        <v>Yes</v>
      </c>
      <c r="G2233" s="23">
        <f>VLOOKUP($A2233,'Medical Examinations'!$A:$J,7,FALSE)</f>
        <v>1</v>
      </c>
      <c r="H2233" s="23" t="str">
        <f>VLOOKUP($A2233,'Medical Examinations'!$A:$J,8,FALSE)</f>
        <v>No</v>
      </c>
      <c r="I2233" s="23" t="str">
        <f>VLOOKUP($A2233,'Medical Examinations'!$A:$J,9,FALSE)</f>
        <v>Underweight</v>
      </c>
      <c r="J2233" s="23" t="str">
        <f>VLOOKUP($A2233,'Medical Examinations'!$A:$J,10,FALSE)</f>
        <v>Normal</v>
      </c>
      <c r="K2233">
        <f>VLOOKUP($A2233,'Hospitalisation Details'!$A:$K,6,FALSE)</f>
        <v>1422</v>
      </c>
      <c r="L2233" t="str">
        <f>VLOOKUP($A2233,'Hospitalisation Details'!$A:$K,7,FALSE)</f>
        <v>tier - 2</v>
      </c>
      <c r="M2233" t="str">
        <f>VLOOKUP($A2233,'Hospitalisation Details'!$A:$K,8,FALSE)</f>
        <v>tier - 2</v>
      </c>
      <c r="N2233" t="str">
        <f>VLOOKUP($A2233,'Hospitalisation Details'!$A:$K,9,FALSE)</f>
        <v>R1013</v>
      </c>
      <c r="O2233">
        <f>VLOOKUP($A2233,'Hospitalisation Details'!$A:$K,10,FALSE)</f>
        <v>35769</v>
      </c>
      <c r="P2233">
        <f>VLOOKUP($A2233,'Hospitalisation Details'!$A:$K,11,FALSE)</f>
        <v>25</v>
      </c>
      <c r="Q2233" t="str">
        <f>VLOOKUP($A2233,'Customer Names'!$A:$E,4,FALSE)</f>
        <v xml:space="preserve"> Hillary</v>
      </c>
    </row>
    <row r="2234" spans="1:17" x14ac:dyDescent="0.25">
      <c r="A2234" s="26" t="s">
        <v>125</v>
      </c>
      <c r="B2234" s="47">
        <f>VLOOKUP($A2234,'Medical Examinations'!$A:$J,2,FALSE)</f>
        <v>20.58</v>
      </c>
      <c r="C2234" s="47">
        <f>VLOOKUP($A2234,'Medical Examinations'!$A:$J,3,FALSE)</f>
        <v>5.64</v>
      </c>
      <c r="D2234" s="26" t="str">
        <f>VLOOKUP($A2234,'Medical Examinations'!$A:$J,4,FALSE)</f>
        <v>yes</v>
      </c>
      <c r="E2234" s="26" t="str">
        <f>VLOOKUP($A2234,'Medical Examinations'!$A:$J,5,FALSE)</f>
        <v>No</v>
      </c>
      <c r="F2234" s="26" t="str">
        <f>VLOOKUP($A2234,'Medical Examinations'!$A:$J,6,FALSE)</f>
        <v>No</v>
      </c>
      <c r="G2234" s="26">
        <f>VLOOKUP($A2234,'Medical Examinations'!$A:$J,7,FALSE)</f>
        <v>0</v>
      </c>
      <c r="H2234" s="26" t="str">
        <f>VLOOKUP($A2234,'Medical Examinations'!$A:$J,8,FALSE)</f>
        <v>No</v>
      </c>
      <c r="I2234" s="26" t="str">
        <f>VLOOKUP($A2234,'Medical Examinations'!$A:$J,9,FALSE)</f>
        <v>Normal Weight</v>
      </c>
      <c r="J2234" s="26" t="str">
        <f>VLOOKUP($A2234,'Medical Examinations'!$A:$J,10,FALSE)</f>
        <v>Normal</v>
      </c>
      <c r="K2234">
        <f>VLOOKUP($A2234,'Hospitalisation Details'!$A:$K,6,FALSE)</f>
        <v>1421</v>
      </c>
      <c r="L2234" t="str">
        <f>VLOOKUP($A2234,'Hospitalisation Details'!$A:$K,7,FALSE)</f>
        <v>tier - 2</v>
      </c>
      <c r="M2234" t="str">
        <f>VLOOKUP($A2234,'Hospitalisation Details'!$A:$K,8,FALSE)</f>
        <v>tier - 2</v>
      </c>
      <c r="N2234" t="str">
        <f>VLOOKUP($A2234,'Hospitalisation Details'!$A:$K,9,FALSE)</f>
        <v>R1013</v>
      </c>
      <c r="O2234">
        <f>VLOOKUP($A2234,'Hospitalisation Details'!$A:$K,10,FALSE)</f>
        <v>37126</v>
      </c>
      <c r="P2234">
        <f>VLOOKUP($A2234,'Hospitalisation Details'!$A:$K,11,FALSE)</f>
        <v>21</v>
      </c>
      <c r="Q2234" t="str">
        <f>VLOOKUP($A2234,'Customer Names'!$A:$E,4,FALSE)</f>
        <v xml:space="preserve"> Amy K.</v>
      </c>
    </row>
    <row r="2235" spans="1:17" x14ac:dyDescent="0.25">
      <c r="A2235" s="23" t="s">
        <v>124</v>
      </c>
      <c r="B2235" s="48">
        <f>VLOOKUP($A2235,'Medical Examinations'!$A:$J,2,FALSE)</f>
        <v>16.5</v>
      </c>
      <c r="C2235" s="48">
        <f>VLOOKUP($A2235,'Medical Examinations'!$A:$J,3,FALSE)</f>
        <v>4.1100000000000003</v>
      </c>
      <c r="D2235" s="23" t="str">
        <f>VLOOKUP($A2235,'Medical Examinations'!$A:$J,4,FALSE)</f>
        <v>yes</v>
      </c>
      <c r="E2235" s="23" t="str">
        <f>VLOOKUP($A2235,'Medical Examinations'!$A:$J,5,FALSE)</f>
        <v>No</v>
      </c>
      <c r="F2235" s="23" t="str">
        <f>VLOOKUP($A2235,'Medical Examinations'!$A:$J,6,FALSE)</f>
        <v>No</v>
      </c>
      <c r="G2235" s="23">
        <f>VLOOKUP($A2235,'Medical Examinations'!$A:$J,7,FALSE)</f>
        <v>0</v>
      </c>
      <c r="H2235" s="23" t="str">
        <f>VLOOKUP($A2235,'Medical Examinations'!$A:$J,8,FALSE)</f>
        <v>No</v>
      </c>
      <c r="I2235" s="23" t="str">
        <f>VLOOKUP($A2235,'Medical Examinations'!$A:$J,9,FALSE)</f>
        <v>Underweight</v>
      </c>
      <c r="J2235" s="23" t="str">
        <f>VLOOKUP($A2235,'Medical Examinations'!$A:$J,10,FALSE)</f>
        <v>Normal</v>
      </c>
      <c r="K2235">
        <f>VLOOKUP($A2235,'Hospitalisation Details'!$A:$K,6,FALSE)</f>
        <v>1417</v>
      </c>
      <c r="L2235" t="str">
        <f>VLOOKUP($A2235,'Hospitalisation Details'!$A:$K,7,FALSE)</f>
        <v>tier - 2</v>
      </c>
      <c r="M2235" t="str">
        <f>VLOOKUP($A2235,'Hospitalisation Details'!$A:$K,8,FALSE)</f>
        <v>tier - 3</v>
      </c>
      <c r="N2235" t="str">
        <f>VLOOKUP($A2235,'Hospitalisation Details'!$A:$K,9,FALSE)</f>
        <v>R1013</v>
      </c>
      <c r="O2235">
        <f>VLOOKUP($A2235,'Hospitalisation Details'!$A:$K,10,FALSE)</f>
        <v>35239</v>
      </c>
      <c r="P2235">
        <f>VLOOKUP($A2235,'Hospitalisation Details'!$A:$K,11,FALSE)</f>
        <v>26</v>
      </c>
      <c r="Q2235" t="str">
        <f>VLOOKUP($A2235,'Customer Names'!$A:$E,4,FALSE)</f>
        <v xml:space="preserve"> Scott</v>
      </c>
    </row>
    <row r="2236" spans="1:17" x14ac:dyDescent="0.25">
      <c r="A2236" s="26" t="s">
        <v>123</v>
      </c>
      <c r="B2236" s="47">
        <f>VLOOKUP($A2236,'Medical Examinations'!$A:$J,2,FALSE)</f>
        <v>15.41</v>
      </c>
      <c r="C2236" s="47">
        <f>VLOOKUP($A2236,'Medical Examinations'!$A:$J,3,FALSE)</f>
        <v>5.43</v>
      </c>
      <c r="D2236" s="26" t="str">
        <f>VLOOKUP($A2236,'Medical Examinations'!$A:$J,4,FALSE)</f>
        <v>yes</v>
      </c>
      <c r="E2236" s="26" t="str">
        <f>VLOOKUP($A2236,'Medical Examinations'!$A:$J,5,FALSE)</f>
        <v>No</v>
      </c>
      <c r="F2236" s="26" t="str">
        <f>VLOOKUP($A2236,'Medical Examinations'!$A:$J,6,FALSE)</f>
        <v>Yes</v>
      </c>
      <c r="G2236" s="26">
        <f>VLOOKUP($A2236,'Medical Examinations'!$A:$J,7,FALSE)</f>
        <v>1</v>
      </c>
      <c r="H2236" s="26" t="str">
        <f>VLOOKUP($A2236,'Medical Examinations'!$A:$J,8,FALSE)</f>
        <v>No</v>
      </c>
      <c r="I2236" s="26" t="str">
        <f>VLOOKUP($A2236,'Medical Examinations'!$A:$J,9,FALSE)</f>
        <v>Underweight</v>
      </c>
      <c r="J2236" s="26" t="str">
        <f>VLOOKUP($A2236,'Medical Examinations'!$A:$J,10,FALSE)</f>
        <v>Normal</v>
      </c>
      <c r="K2236">
        <f>VLOOKUP($A2236,'Hospitalisation Details'!$A:$K,6,FALSE)</f>
        <v>1402</v>
      </c>
      <c r="L2236" t="str">
        <f>VLOOKUP($A2236,'Hospitalisation Details'!$A:$K,7,FALSE)</f>
        <v>tier - 2</v>
      </c>
      <c r="M2236" t="str">
        <f>VLOOKUP($A2236,'Hospitalisation Details'!$A:$K,8,FALSE)</f>
        <v>tier - 3</v>
      </c>
      <c r="N2236" t="str">
        <f>VLOOKUP($A2236,'Hospitalisation Details'!$A:$K,9,FALSE)</f>
        <v>R1011</v>
      </c>
      <c r="O2236">
        <f>VLOOKUP($A2236,'Hospitalisation Details'!$A:$K,10,FALSE)</f>
        <v>35730</v>
      </c>
      <c r="P2236">
        <f>VLOOKUP($A2236,'Hospitalisation Details'!$A:$K,11,FALSE)</f>
        <v>25</v>
      </c>
      <c r="Q2236" t="str">
        <f>VLOOKUP($A2236,'Customer Names'!$A:$E,4,FALSE)</f>
        <v xml:space="preserve"> John</v>
      </c>
    </row>
    <row r="2237" spans="1:17" x14ac:dyDescent="0.25">
      <c r="A2237" s="23" t="s">
        <v>122</v>
      </c>
      <c r="B2237" s="48">
        <f>VLOOKUP($A2237,'Medical Examinations'!$A:$J,2,FALSE)</f>
        <v>24.59</v>
      </c>
      <c r="C2237" s="48">
        <f>VLOOKUP($A2237,'Medical Examinations'!$A:$J,3,FALSE)</f>
        <v>4.38</v>
      </c>
      <c r="D2237" s="23" t="str">
        <f>VLOOKUP($A2237,'Medical Examinations'!$A:$J,4,FALSE)</f>
        <v>No</v>
      </c>
      <c r="E2237" s="23" t="str">
        <f>VLOOKUP($A2237,'Medical Examinations'!$A:$J,5,FALSE)</f>
        <v>No</v>
      </c>
      <c r="F2237" s="23" t="str">
        <f>VLOOKUP($A2237,'Medical Examinations'!$A:$J,6,FALSE)</f>
        <v>No</v>
      </c>
      <c r="G2237" s="23">
        <f>VLOOKUP($A2237,'Medical Examinations'!$A:$J,7,FALSE)</f>
        <v>1</v>
      </c>
      <c r="H2237" s="23" t="str">
        <f>VLOOKUP($A2237,'Medical Examinations'!$A:$J,8,FALSE)</f>
        <v>No</v>
      </c>
      <c r="I2237" s="23" t="str">
        <f>VLOOKUP($A2237,'Medical Examinations'!$A:$J,9,FALSE)</f>
        <v>Normal Weight</v>
      </c>
      <c r="J2237" s="23" t="str">
        <f>VLOOKUP($A2237,'Medical Examinations'!$A:$J,10,FALSE)</f>
        <v>Normal</v>
      </c>
      <c r="K2237">
        <f>VLOOKUP($A2237,'Hospitalisation Details'!$A:$K,6,FALSE)</f>
        <v>1400.44</v>
      </c>
      <c r="L2237" t="str">
        <f>VLOOKUP($A2237,'Hospitalisation Details'!$A:$K,7,FALSE)</f>
        <v>tier - 2</v>
      </c>
      <c r="M2237" t="str">
        <f>VLOOKUP($A2237,'Hospitalisation Details'!$A:$K,8,FALSE)</f>
        <v>tier - 2</v>
      </c>
      <c r="N2237" t="str">
        <f>VLOOKUP($A2237,'Hospitalisation Details'!$A:$K,9,FALSE)</f>
        <v>R1013</v>
      </c>
      <c r="O2237">
        <f>VLOOKUP($A2237,'Hospitalisation Details'!$A:$K,10,FALSE)</f>
        <v>36043</v>
      </c>
      <c r="P2237">
        <f>VLOOKUP($A2237,'Hospitalisation Details'!$A:$K,11,FALSE)</f>
        <v>24</v>
      </c>
      <c r="Q2237" t="str">
        <f>VLOOKUP($A2237,'Customer Names'!$A:$E,4,FALSE)</f>
        <v xml:space="preserve"> Maaikel</v>
      </c>
    </row>
    <row r="2238" spans="1:17" x14ac:dyDescent="0.25">
      <c r="A2238" s="26" t="s">
        <v>121</v>
      </c>
      <c r="B2238" s="47">
        <f>VLOOKUP($A2238,'Medical Examinations'!$A:$J,2,FALSE)</f>
        <v>33.33</v>
      </c>
      <c r="C2238" s="47">
        <f>VLOOKUP($A2238,'Medical Examinations'!$A:$J,3,FALSE)</f>
        <v>9.7899999999999991</v>
      </c>
      <c r="D2238" s="26" t="str">
        <f>VLOOKUP($A2238,'Medical Examinations'!$A:$J,4,FALSE)</f>
        <v>No</v>
      </c>
      <c r="E2238" s="26" t="str">
        <f>VLOOKUP($A2238,'Medical Examinations'!$A:$J,5,FALSE)</f>
        <v>No</v>
      </c>
      <c r="F2238" s="26" t="str">
        <f>VLOOKUP($A2238,'Medical Examinations'!$A:$J,6,FALSE)</f>
        <v>No</v>
      </c>
      <c r="G2238" s="26">
        <f>VLOOKUP($A2238,'Medical Examinations'!$A:$J,7,FALSE)</f>
        <v>0</v>
      </c>
      <c r="H2238" s="26" t="str">
        <f>VLOOKUP($A2238,'Medical Examinations'!$A:$J,8,FALSE)</f>
        <v>No</v>
      </c>
      <c r="I2238" s="26" t="str">
        <f>VLOOKUP($A2238,'Medical Examinations'!$A:$J,9,FALSE)</f>
        <v>Obesity</v>
      </c>
      <c r="J2238" s="26" t="str">
        <f>VLOOKUP($A2238,'Medical Examinations'!$A:$J,10,FALSE)</f>
        <v>Diabetes</v>
      </c>
      <c r="K2238">
        <f>VLOOKUP($A2238,'Hospitalisation Details'!$A:$K,6,FALSE)</f>
        <v>1391.53</v>
      </c>
      <c r="L2238" t="str">
        <f>VLOOKUP($A2238,'Hospitalisation Details'!$A:$K,7,FALSE)</f>
        <v>tier - 2</v>
      </c>
      <c r="M2238" t="str">
        <f>VLOOKUP($A2238,'Hospitalisation Details'!$A:$K,8,FALSE)</f>
        <v>tier - 1</v>
      </c>
      <c r="N2238" t="str">
        <f>VLOOKUP($A2238,'Hospitalisation Details'!$A:$K,9,FALSE)</f>
        <v>R1013</v>
      </c>
      <c r="O2238">
        <f>VLOOKUP($A2238,'Hospitalisation Details'!$A:$K,10,FALSE)</f>
        <v>37612</v>
      </c>
      <c r="P2238">
        <f>VLOOKUP($A2238,'Hospitalisation Details'!$A:$K,11,FALSE)</f>
        <v>20</v>
      </c>
      <c r="Q2238" t="str">
        <f>VLOOKUP($A2238,'Customer Names'!$A:$E,4,FALSE)</f>
        <v xml:space="preserve"> Daniel C</v>
      </c>
    </row>
    <row r="2239" spans="1:17" x14ac:dyDescent="0.25">
      <c r="A2239" s="23" t="s">
        <v>120</v>
      </c>
      <c r="B2239" s="48">
        <f>VLOOKUP($A2239,'Medical Examinations'!$A:$J,2,FALSE)</f>
        <v>18.5</v>
      </c>
      <c r="C2239" s="48">
        <f>VLOOKUP($A2239,'Medical Examinations'!$A:$J,3,FALSE)</f>
        <v>11.84</v>
      </c>
      <c r="D2239" s="23" t="str">
        <f>VLOOKUP($A2239,'Medical Examinations'!$A:$J,4,FALSE)</f>
        <v>No</v>
      </c>
      <c r="E2239" s="23" t="str">
        <f>VLOOKUP($A2239,'Medical Examinations'!$A:$J,5,FALSE)</f>
        <v>No</v>
      </c>
      <c r="F2239" s="23" t="str">
        <f>VLOOKUP($A2239,'Medical Examinations'!$A:$J,6,FALSE)</f>
        <v>No</v>
      </c>
      <c r="G2239" s="23">
        <f>VLOOKUP($A2239,'Medical Examinations'!$A:$J,7,FALSE)</f>
        <v>0</v>
      </c>
      <c r="H2239" s="23" t="str">
        <f>VLOOKUP($A2239,'Medical Examinations'!$A:$J,8,FALSE)</f>
        <v>No</v>
      </c>
      <c r="I2239" s="23" t="str">
        <f>VLOOKUP($A2239,'Medical Examinations'!$A:$J,9,FALSE)</f>
        <v>Normal Weight</v>
      </c>
      <c r="J2239" s="23" t="str">
        <f>VLOOKUP($A2239,'Medical Examinations'!$A:$J,10,FALSE)</f>
        <v>Diabetes</v>
      </c>
      <c r="K2239">
        <f>VLOOKUP($A2239,'Hospitalisation Details'!$A:$K,6,FALSE)</f>
        <v>1390</v>
      </c>
      <c r="L2239" t="str">
        <f>VLOOKUP($A2239,'Hospitalisation Details'!$A:$K,7,FALSE)</f>
        <v>tier - 2</v>
      </c>
      <c r="M2239" t="str">
        <f>VLOOKUP($A2239,'Hospitalisation Details'!$A:$K,8,FALSE)</f>
        <v>tier - 2</v>
      </c>
      <c r="N2239" t="str">
        <f>VLOOKUP($A2239,'Hospitalisation Details'!$A:$K,9,FALSE)</f>
        <v>R1013</v>
      </c>
      <c r="O2239">
        <f>VLOOKUP($A2239,'Hospitalisation Details'!$A:$K,10,FALSE)</f>
        <v>37574</v>
      </c>
      <c r="P2239">
        <f>VLOOKUP($A2239,'Hospitalisation Details'!$A:$K,11,FALSE)</f>
        <v>20</v>
      </c>
      <c r="Q2239" t="str">
        <f>VLOOKUP($A2239,'Customer Names'!$A:$E,4,FALSE)</f>
        <v xml:space="preserve"> Christopher S.</v>
      </c>
    </row>
    <row r="2240" spans="1:17" x14ac:dyDescent="0.25">
      <c r="A2240" s="26" t="s">
        <v>119</v>
      </c>
      <c r="B2240" s="47">
        <f>VLOOKUP($A2240,'Medical Examinations'!$A:$J,2,FALSE)</f>
        <v>18.579999999999998</v>
      </c>
      <c r="C2240" s="47">
        <f>VLOOKUP($A2240,'Medical Examinations'!$A:$J,3,FALSE)</f>
        <v>6.22</v>
      </c>
      <c r="D2240" s="26" t="str">
        <f>VLOOKUP($A2240,'Medical Examinations'!$A:$J,4,FALSE)</f>
        <v>No</v>
      </c>
      <c r="E2240" s="26" t="str">
        <f>VLOOKUP($A2240,'Medical Examinations'!$A:$J,5,FALSE)</f>
        <v>No</v>
      </c>
      <c r="F2240" s="26" t="str">
        <f>VLOOKUP($A2240,'Medical Examinations'!$A:$J,6,FALSE)</f>
        <v>No</v>
      </c>
      <c r="G2240" s="26">
        <f>VLOOKUP($A2240,'Medical Examinations'!$A:$J,7,FALSE)</f>
        <v>0</v>
      </c>
      <c r="H2240" s="26" t="str">
        <f>VLOOKUP($A2240,'Medical Examinations'!$A:$J,8,FALSE)</f>
        <v>No</v>
      </c>
      <c r="I2240" s="26" t="str">
        <f>VLOOKUP($A2240,'Medical Examinations'!$A:$J,9,FALSE)</f>
        <v>Normal Weight</v>
      </c>
      <c r="J2240" s="26" t="str">
        <f>VLOOKUP($A2240,'Medical Examinations'!$A:$J,10,FALSE)</f>
        <v>Prediabetes</v>
      </c>
      <c r="K2240">
        <f>VLOOKUP($A2240,'Hospitalisation Details'!$A:$K,6,FALSE)</f>
        <v>1389</v>
      </c>
      <c r="L2240" t="str">
        <f>VLOOKUP($A2240,'Hospitalisation Details'!$A:$K,7,FALSE)</f>
        <v>tier - 2</v>
      </c>
      <c r="M2240" t="str">
        <f>VLOOKUP($A2240,'Hospitalisation Details'!$A:$K,8,FALSE)</f>
        <v>tier - 2</v>
      </c>
      <c r="N2240" t="str">
        <f>VLOOKUP($A2240,'Hospitalisation Details'!$A:$K,9,FALSE)</f>
        <v>R1013</v>
      </c>
      <c r="O2240">
        <f>VLOOKUP($A2240,'Hospitalisation Details'!$A:$K,10,FALSE)</f>
        <v>36347</v>
      </c>
      <c r="P2240">
        <f>VLOOKUP($A2240,'Hospitalisation Details'!$A:$K,11,FALSE)</f>
        <v>23</v>
      </c>
      <c r="Q2240" t="str">
        <f>VLOOKUP($A2240,'Customer Names'!$A:$E,4,FALSE)</f>
        <v xml:space="preserve"> William R</v>
      </c>
    </row>
    <row r="2241" spans="1:17" x14ac:dyDescent="0.25">
      <c r="A2241" s="23" t="s">
        <v>118</v>
      </c>
      <c r="B2241" s="48">
        <f>VLOOKUP($A2241,'Medical Examinations'!$A:$J,2,FALSE)</f>
        <v>16.64</v>
      </c>
      <c r="C2241" s="48">
        <f>VLOOKUP($A2241,'Medical Examinations'!$A:$J,3,FALSE)</f>
        <v>10.01</v>
      </c>
      <c r="D2241" s="23" t="str">
        <f>VLOOKUP($A2241,'Medical Examinations'!$A:$J,4,FALSE)</f>
        <v>No</v>
      </c>
      <c r="E2241" s="23" t="str">
        <f>VLOOKUP($A2241,'Medical Examinations'!$A:$J,5,FALSE)</f>
        <v>No</v>
      </c>
      <c r="F2241" s="23" t="str">
        <f>VLOOKUP($A2241,'Medical Examinations'!$A:$J,6,FALSE)</f>
        <v>No</v>
      </c>
      <c r="G2241" s="23">
        <f>VLOOKUP($A2241,'Medical Examinations'!$A:$J,7,FALSE)</f>
        <v>0</v>
      </c>
      <c r="H2241" s="23" t="str">
        <f>VLOOKUP($A2241,'Medical Examinations'!$A:$J,8,FALSE)</f>
        <v>No</v>
      </c>
      <c r="I2241" s="23" t="str">
        <f>VLOOKUP($A2241,'Medical Examinations'!$A:$J,9,FALSE)</f>
        <v>Underweight</v>
      </c>
      <c r="J2241" s="23" t="str">
        <f>VLOOKUP($A2241,'Medical Examinations'!$A:$J,10,FALSE)</f>
        <v>Diabetes</v>
      </c>
      <c r="K2241">
        <f>VLOOKUP($A2241,'Hospitalisation Details'!$A:$K,6,FALSE)</f>
        <v>1382</v>
      </c>
      <c r="L2241" t="str">
        <f>VLOOKUP($A2241,'Hospitalisation Details'!$A:$K,7,FALSE)</f>
        <v>tier - 2</v>
      </c>
      <c r="M2241" t="str">
        <f>VLOOKUP($A2241,'Hospitalisation Details'!$A:$K,8,FALSE)</f>
        <v>tier - 1</v>
      </c>
      <c r="N2241" t="str">
        <f>VLOOKUP($A2241,'Hospitalisation Details'!$A:$K,9,FALSE)</f>
        <v>R1013</v>
      </c>
      <c r="O2241">
        <f>VLOOKUP($A2241,'Hospitalisation Details'!$A:$K,10,FALSE)</f>
        <v>37483</v>
      </c>
      <c r="P2241">
        <f>VLOOKUP($A2241,'Hospitalisation Details'!$A:$K,11,FALSE)</f>
        <v>20</v>
      </c>
      <c r="Q2241" t="str">
        <f>VLOOKUP($A2241,'Customer Names'!$A:$E,4,FALSE)</f>
        <v xml:space="preserve"> Lyndsy</v>
      </c>
    </row>
    <row r="2242" spans="1:17" x14ac:dyDescent="0.25">
      <c r="A2242" s="26" t="s">
        <v>117</v>
      </c>
      <c r="B2242" s="47">
        <f>VLOOKUP($A2242,'Medical Examinations'!$A:$J,2,FALSE)</f>
        <v>19.329999999999998</v>
      </c>
      <c r="C2242" s="47">
        <f>VLOOKUP($A2242,'Medical Examinations'!$A:$J,3,FALSE)</f>
        <v>4.32</v>
      </c>
      <c r="D2242" s="26" t="str">
        <f>VLOOKUP($A2242,'Medical Examinations'!$A:$J,4,FALSE)</f>
        <v>No</v>
      </c>
      <c r="E2242" s="26" t="str">
        <f>VLOOKUP($A2242,'Medical Examinations'!$A:$J,5,FALSE)</f>
        <v>No</v>
      </c>
      <c r="F2242" s="26" t="str">
        <f>VLOOKUP($A2242,'Medical Examinations'!$A:$J,6,FALSE)</f>
        <v>No</v>
      </c>
      <c r="G2242" s="26">
        <f>VLOOKUP($A2242,'Medical Examinations'!$A:$J,7,FALSE)</f>
        <v>1</v>
      </c>
      <c r="H2242" s="26" t="str">
        <f>VLOOKUP($A2242,'Medical Examinations'!$A:$J,8,FALSE)</f>
        <v>No</v>
      </c>
      <c r="I2242" s="26" t="str">
        <f>VLOOKUP($A2242,'Medical Examinations'!$A:$J,9,FALSE)</f>
        <v>Normal Weight</v>
      </c>
      <c r="J2242" s="26" t="str">
        <f>VLOOKUP($A2242,'Medical Examinations'!$A:$J,10,FALSE)</f>
        <v>Normal</v>
      </c>
      <c r="K2242">
        <f>VLOOKUP($A2242,'Hospitalisation Details'!$A:$K,6,FALSE)</f>
        <v>1359</v>
      </c>
      <c r="L2242" t="str">
        <f>VLOOKUP($A2242,'Hospitalisation Details'!$A:$K,7,FALSE)</f>
        <v>tier - 2</v>
      </c>
      <c r="M2242" t="str">
        <f>VLOOKUP($A2242,'Hospitalisation Details'!$A:$K,8,FALSE)</f>
        <v>tier - 1</v>
      </c>
      <c r="N2242" t="str">
        <f>VLOOKUP($A2242,'Hospitalisation Details'!$A:$K,9,FALSE)</f>
        <v>R1013</v>
      </c>
      <c r="O2242">
        <f>VLOOKUP($A2242,'Hospitalisation Details'!$A:$K,10,FALSE)</f>
        <v>36132</v>
      </c>
      <c r="P2242">
        <f>VLOOKUP($A2242,'Hospitalisation Details'!$A:$K,11,FALSE)</f>
        <v>24</v>
      </c>
      <c r="Q2242" t="str">
        <f>VLOOKUP($A2242,'Customer Names'!$A:$E,4,FALSE)</f>
        <v xml:space="preserve"> Jessica</v>
      </c>
    </row>
    <row r="2243" spans="1:17" x14ac:dyDescent="0.25">
      <c r="A2243" s="23" t="s">
        <v>116</v>
      </c>
      <c r="B2243" s="48">
        <f>VLOOKUP($A2243,'Medical Examinations'!$A:$J,2,FALSE)</f>
        <v>21.26</v>
      </c>
      <c r="C2243" s="48">
        <f>VLOOKUP($A2243,'Medical Examinations'!$A:$J,3,FALSE)</f>
        <v>5.65</v>
      </c>
      <c r="D2243" s="23" t="str">
        <f>VLOOKUP($A2243,'Medical Examinations'!$A:$J,4,FALSE)</f>
        <v>yes</v>
      </c>
      <c r="E2243" s="23" t="str">
        <f>VLOOKUP($A2243,'Medical Examinations'!$A:$J,5,FALSE)</f>
        <v>No</v>
      </c>
      <c r="F2243" s="23" t="str">
        <f>VLOOKUP($A2243,'Medical Examinations'!$A:$J,6,FALSE)</f>
        <v>Yes</v>
      </c>
      <c r="G2243" s="23">
        <f>VLOOKUP($A2243,'Medical Examinations'!$A:$J,7,FALSE)</f>
        <v>1</v>
      </c>
      <c r="H2243" s="23" t="str">
        <f>VLOOKUP($A2243,'Medical Examinations'!$A:$J,8,FALSE)</f>
        <v>No</v>
      </c>
      <c r="I2243" s="23" t="str">
        <f>VLOOKUP($A2243,'Medical Examinations'!$A:$J,9,FALSE)</f>
        <v>Normal Weight</v>
      </c>
      <c r="J2243" s="23" t="str">
        <f>VLOOKUP($A2243,'Medical Examinations'!$A:$J,10,FALSE)</f>
        <v>Normal</v>
      </c>
      <c r="K2243">
        <f>VLOOKUP($A2243,'Hospitalisation Details'!$A:$K,6,FALSE)</f>
        <v>1341.16</v>
      </c>
      <c r="L2243" t="str">
        <f>VLOOKUP($A2243,'Hospitalisation Details'!$A:$K,7,FALSE)</f>
        <v>tier - 2</v>
      </c>
      <c r="M2243" t="str">
        <f>VLOOKUP($A2243,'Hospitalisation Details'!$A:$K,8,FALSE)</f>
        <v>tier - 2</v>
      </c>
      <c r="N2243" t="str">
        <f>VLOOKUP($A2243,'Hospitalisation Details'!$A:$K,9,FALSE)</f>
        <v>R1012</v>
      </c>
      <c r="O2243">
        <f>VLOOKUP($A2243,'Hospitalisation Details'!$A:$K,10,FALSE)</f>
        <v>35741</v>
      </c>
      <c r="P2243">
        <f>VLOOKUP($A2243,'Hospitalisation Details'!$A:$K,11,FALSE)</f>
        <v>25</v>
      </c>
      <c r="Q2243" t="str">
        <f>VLOOKUP($A2243,'Customer Names'!$A:$E,4,FALSE)</f>
        <v xml:space="preserve"> Anna</v>
      </c>
    </row>
    <row r="2244" spans="1:17" x14ac:dyDescent="0.25">
      <c r="A2244" s="26" t="s">
        <v>115</v>
      </c>
      <c r="B2244" s="47">
        <f>VLOOKUP($A2244,'Medical Examinations'!$A:$J,2,FALSE)</f>
        <v>15.6</v>
      </c>
      <c r="C2244" s="47">
        <f>VLOOKUP($A2244,'Medical Examinations'!$A:$J,3,FALSE)</f>
        <v>4.12</v>
      </c>
      <c r="D2244" s="26" t="str">
        <f>VLOOKUP($A2244,'Medical Examinations'!$A:$J,4,FALSE)</f>
        <v>yes</v>
      </c>
      <c r="E2244" s="26" t="str">
        <f>VLOOKUP($A2244,'Medical Examinations'!$A:$J,5,FALSE)</f>
        <v>No</v>
      </c>
      <c r="F2244" s="26" t="str">
        <f>VLOOKUP($A2244,'Medical Examinations'!$A:$J,6,FALSE)</f>
        <v>No</v>
      </c>
      <c r="G2244" s="26">
        <f>VLOOKUP($A2244,'Medical Examinations'!$A:$J,7,FALSE)</f>
        <v>1</v>
      </c>
      <c r="H2244" s="26" t="str">
        <f>VLOOKUP($A2244,'Medical Examinations'!$A:$J,8,FALSE)</f>
        <v>No</v>
      </c>
      <c r="I2244" s="26" t="str">
        <f>VLOOKUP($A2244,'Medical Examinations'!$A:$J,9,FALSE)</f>
        <v>Underweight</v>
      </c>
      <c r="J2244" s="26" t="str">
        <f>VLOOKUP($A2244,'Medical Examinations'!$A:$J,10,FALSE)</f>
        <v>Normal</v>
      </c>
      <c r="K2244">
        <f>VLOOKUP($A2244,'Hospitalisation Details'!$A:$K,6,FALSE)</f>
        <v>1338</v>
      </c>
      <c r="L2244" t="str">
        <f>VLOOKUP($A2244,'Hospitalisation Details'!$A:$K,7,FALSE)</f>
        <v>tier - 2</v>
      </c>
      <c r="M2244" t="str">
        <f>VLOOKUP($A2244,'Hospitalisation Details'!$A:$K,8,FALSE)</f>
        <v>tier - 3</v>
      </c>
      <c r="N2244" t="str">
        <f>VLOOKUP($A2244,'Hospitalisation Details'!$A:$K,9,FALSE)</f>
        <v>R1012</v>
      </c>
      <c r="O2244">
        <f>VLOOKUP($A2244,'Hospitalisation Details'!$A:$K,10,FALSE)</f>
        <v>34910</v>
      </c>
      <c r="P2244">
        <f>VLOOKUP($A2244,'Hospitalisation Details'!$A:$K,11,FALSE)</f>
        <v>27</v>
      </c>
      <c r="Q2244" t="str">
        <f>VLOOKUP($A2244,'Customer Names'!$A:$E,4,FALSE)</f>
        <v xml:space="preserve"> Jordan</v>
      </c>
    </row>
    <row r="2245" spans="1:17" x14ac:dyDescent="0.25">
      <c r="A2245" s="23" t="s">
        <v>114</v>
      </c>
      <c r="B2245" s="48">
        <f>VLOOKUP($A2245,'Medical Examinations'!$A:$J,2,FALSE)</f>
        <v>24.39</v>
      </c>
      <c r="C2245" s="48">
        <f>VLOOKUP($A2245,'Medical Examinations'!$A:$J,3,FALSE)</f>
        <v>6.24</v>
      </c>
      <c r="D2245" s="23" t="str">
        <f>VLOOKUP($A2245,'Medical Examinations'!$A:$J,4,FALSE)</f>
        <v>No</v>
      </c>
      <c r="E2245" s="23" t="str">
        <f>VLOOKUP($A2245,'Medical Examinations'!$A:$J,5,FALSE)</f>
        <v>No</v>
      </c>
      <c r="F2245" s="23" t="str">
        <f>VLOOKUP($A2245,'Medical Examinations'!$A:$J,6,FALSE)</f>
        <v>No</v>
      </c>
      <c r="G2245" s="23">
        <f>VLOOKUP($A2245,'Medical Examinations'!$A:$J,7,FALSE)</f>
        <v>1</v>
      </c>
      <c r="H2245" s="23" t="str">
        <f>VLOOKUP($A2245,'Medical Examinations'!$A:$J,8,FALSE)</f>
        <v>No</v>
      </c>
      <c r="I2245" s="23" t="str">
        <f>VLOOKUP($A2245,'Medical Examinations'!$A:$J,9,FALSE)</f>
        <v>Normal Weight</v>
      </c>
      <c r="J2245" s="23" t="str">
        <f>VLOOKUP($A2245,'Medical Examinations'!$A:$J,10,FALSE)</f>
        <v>Prediabetes</v>
      </c>
      <c r="K2245">
        <f>VLOOKUP($A2245,'Hospitalisation Details'!$A:$K,6,FALSE)</f>
        <v>1332.61</v>
      </c>
      <c r="L2245" t="str">
        <f>VLOOKUP($A2245,'Hospitalisation Details'!$A:$K,7,FALSE)</f>
        <v>tier - 2</v>
      </c>
      <c r="M2245" t="str">
        <f>VLOOKUP($A2245,'Hospitalisation Details'!$A:$K,8,FALSE)</f>
        <v>tier - 3</v>
      </c>
      <c r="N2245" t="str">
        <f>VLOOKUP($A2245,'Hospitalisation Details'!$A:$K,9,FALSE)</f>
        <v>R1013</v>
      </c>
      <c r="O2245">
        <f>VLOOKUP($A2245,'Hospitalisation Details'!$A:$K,10,FALSE)</f>
        <v>35988</v>
      </c>
      <c r="P2245">
        <f>VLOOKUP($A2245,'Hospitalisation Details'!$A:$K,11,FALSE)</f>
        <v>24</v>
      </c>
      <c r="Q2245" t="str">
        <f>VLOOKUP($A2245,'Customer Names'!$A:$E,4,FALSE)</f>
        <v xml:space="preserve"> Brian</v>
      </c>
    </row>
    <row r="2246" spans="1:17" x14ac:dyDescent="0.25">
      <c r="A2246" s="26" t="s">
        <v>113</v>
      </c>
      <c r="B2246" s="47">
        <f>VLOOKUP($A2246,'Medical Examinations'!$A:$J,2,FALSE)</f>
        <v>24.75</v>
      </c>
      <c r="C2246" s="47">
        <f>VLOOKUP($A2246,'Medical Examinations'!$A:$J,3,FALSE)</f>
        <v>4.83</v>
      </c>
      <c r="D2246" s="26" t="str">
        <f>VLOOKUP($A2246,'Medical Examinations'!$A:$J,4,FALSE)</f>
        <v>No</v>
      </c>
      <c r="E2246" s="26" t="str">
        <f>VLOOKUP($A2246,'Medical Examinations'!$A:$J,5,FALSE)</f>
        <v>No</v>
      </c>
      <c r="F2246" s="26" t="str">
        <f>VLOOKUP($A2246,'Medical Examinations'!$A:$J,6,FALSE)</f>
        <v>No</v>
      </c>
      <c r="G2246" s="26">
        <f>VLOOKUP($A2246,'Medical Examinations'!$A:$J,7,FALSE)</f>
        <v>0</v>
      </c>
      <c r="H2246" s="26" t="str">
        <f>VLOOKUP($A2246,'Medical Examinations'!$A:$J,8,FALSE)</f>
        <v>No</v>
      </c>
      <c r="I2246" s="26" t="str">
        <f>VLOOKUP($A2246,'Medical Examinations'!$A:$J,9,FALSE)</f>
        <v>Normal Weight</v>
      </c>
      <c r="J2246" s="26" t="str">
        <f>VLOOKUP($A2246,'Medical Examinations'!$A:$J,10,FALSE)</f>
        <v>Normal</v>
      </c>
      <c r="K2246">
        <f>VLOOKUP($A2246,'Hospitalisation Details'!$A:$K,6,FALSE)</f>
        <v>1329.17</v>
      </c>
      <c r="L2246" t="str">
        <f>VLOOKUP($A2246,'Hospitalisation Details'!$A:$K,7,FALSE)</f>
        <v>tier - 2</v>
      </c>
      <c r="M2246" t="str">
        <f>VLOOKUP($A2246,'Hospitalisation Details'!$A:$K,8,FALSE)</f>
        <v>tier - 3</v>
      </c>
      <c r="N2246" t="str">
        <f>VLOOKUP($A2246,'Hospitalisation Details'!$A:$K,9,FALSE)</f>
        <v>R1013</v>
      </c>
      <c r="O2246">
        <f>VLOOKUP($A2246,'Hospitalisation Details'!$A:$K,10,FALSE)</f>
        <v>36447</v>
      </c>
      <c r="P2246">
        <f>VLOOKUP($A2246,'Hospitalisation Details'!$A:$K,11,FALSE)</f>
        <v>23</v>
      </c>
      <c r="Q2246" t="str">
        <f>VLOOKUP($A2246,'Customer Names'!$A:$E,4,FALSE)</f>
        <v xml:space="preserve"> Katherine A</v>
      </c>
    </row>
    <row r="2247" spans="1:17" x14ac:dyDescent="0.25">
      <c r="A2247" s="23" t="s">
        <v>112</v>
      </c>
      <c r="B2247" s="48">
        <f>VLOOKUP($A2247,'Medical Examinations'!$A:$J,2,FALSE)</f>
        <v>20.88</v>
      </c>
      <c r="C2247" s="48">
        <f>VLOOKUP($A2247,'Medical Examinations'!$A:$J,3,FALSE)</f>
        <v>7.4</v>
      </c>
      <c r="D2247" s="23" t="str">
        <f>VLOOKUP($A2247,'Medical Examinations'!$A:$J,4,FALSE)</f>
        <v>No</v>
      </c>
      <c r="E2247" s="23" t="str">
        <f>VLOOKUP($A2247,'Medical Examinations'!$A:$J,5,FALSE)</f>
        <v>No</v>
      </c>
      <c r="F2247" s="23" t="str">
        <f>VLOOKUP($A2247,'Medical Examinations'!$A:$J,6,FALSE)</f>
        <v>No</v>
      </c>
      <c r="G2247" s="23">
        <f>VLOOKUP($A2247,'Medical Examinations'!$A:$J,7,FALSE)</f>
        <v>0</v>
      </c>
      <c r="H2247" s="23" t="str">
        <f>VLOOKUP($A2247,'Medical Examinations'!$A:$J,8,FALSE)</f>
        <v>No</v>
      </c>
      <c r="I2247" s="23" t="str">
        <f>VLOOKUP($A2247,'Medical Examinations'!$A:$J,9,FALSE)</f>
        <v>Normal Weight</v>
      </c>
      <c r="J2247" s="23" t="str">
        <f>VLOOKUP($A2247,'Medical Examinations'!$A:$J,10,FALSE)</f>
        <v>Diabetes</v>
      </c>
      <c r="K2247">
        <f>VLOOKUP($A2247,'Hospitalisation Details'!$A:$K,6,FALSE)</f>
        <v>1315</v>
      </c>
      <c r="L2247" t="str">
        <f>VLOOKUP($A2247,'Hospitalisation Details'!$A:$K,7,FALSE)</f>
        <v>tier - 2</v>
      </c>
      <c r="M2247" t="str">
        <f>VLOOKUP($A2247,'Hospitalisation Details'!$A:$K,8,FALSE)</f>
        <v>tier - 2</v>
      </c>
      <c r="N2247" t="str">
        <f>VLOOKUP($A2247,'Hospitalisation Details'!$A:$K,9,FALSE)</f>
        <v>R1013</v>
      </c>
      <c r="O2247">
        <f>VLOOKUP($A2247,'Hospitalisation Details'!$A:$K,10,FALSE)</f>
        <v>37542</v>
      </c>
      <c r="P2247">
        <f>VLOOKUP($A2247,'Hospitalisation Details'!$A:$K,11,FALSE)</f>
        <v>20</v>
      </c>
      <c r="Q2247" t="str">
        <f>VLOOKUP($A2247,'Customer Names'!$A:$E,4,FALSE)</f>
        <v xml:space="preserve"> Melanie</v>
      </c>
    </row>
    <row r="2248" spans="1:17" x14ac:dyDescent="0.25">
      <c r="A2248" s="26" t="s">
        <v>111</v>
      </c>
      <c r="B2248" s="47">
        <f>VLOOKUP($A2248,'Medical Examinations'!$A:$J,2,FALSE)</f>
        <v>20.43</v>
      </c>
      <c r="C2248" s="47">
        <f>VLOOKUP($A2248,'Medical Examinations'!$A:$J,3,FALSE)</f>
        <v>4.54</v>
      </c>
      <c r="D2248" s="26" t="str">
        <f>VLOOKUP($A2248,'Medical Examinations'!$A:$J,4,FALSE)</f>
        <v>No</v>
      </c>
      <c r="E2248" s="26" t="str">
        <f>VLOOKUP($A2248,'Medical Examinations'!$A:$J,5,FALSE)</f>
        <v>No</v>
      </c>
      <c r="F2248" s="26" t="str">
        <f>VLOOKUP($A2248,'Medical Examinations'!$A:$J,6,FALSE)</f>
        <v>No</v>
      </c>
      <c r="G2248" s="26">
        <f>VLOOKUP($A2248,'Medical Examinations'!$A:$J,7,FALSE)</f>
        <v>0</v>
      </c>
      <c r="H2248" s="26" t="str">
        <f>VLOOKUP($A2248,'Medical Examinations'!$A:$J,8,FALSE)</f>
        <v>No</v>
      </c>
      <c r="I2248" s="26" t="str">
        <f>VLOOKUP($A2248,'Medical Examinations'!$A:$J,9,FALSE)</f>
        <v>Normal Weight</v>
      </c>
      <c r="J2248" s="26" t="str">
        <f>VLOOKUP($A2248,'Medical Examinations'!$A:$J,10,FALSE)</f>
        <v>Normal</v>
      </c>
      <c r="K2248">
        <f>VLOOKUP($A2248,'Hospitalisation Details'!$A:$K,6,FALSE)</f>
        <v>1304</v>
      </c>
      <c r="L2248" t="str">
        <f>VLOOKUP($A2248,'Hospitalisation Details'!$A:$K,7,FALSE)</f>
        <v>tier - 2</v>
      </c>
      <c r="M2248" t="str">
        <f>VLOOKUP($A2248,'Hospitalisation Details'!$A:$K,8,FALSE)</f>
        <v>tier - 2</v>
      </c>
      <c r="N2248" t="str">
        <f>VLOOKUP($A2248,'Hospitalisation Details'!$A:$K,9,FALSE)</f>
        <v>R1013</v>
      </c>
      <c r="O2248">
        <f>VLOOKUP($A2248,'Hospitalisation Details'!$A:$K,10,FALSE)</f>
        <v>36496</v>
      </c>
      <c r="P2248">
        <f>VLOOKUP($A2248,'Hospitalisation Details'!$A:$K,11,FALSE)</f>
        <v>23</v>
      </c>
      <c r="Q2248" t="str">
        <f>VLOOKUP($A2248,'Customer Names'!$A:$E,4,FALSE)</f>
        <v xml:space="preserve"> Jessica</v>
      </c>
    </row>
    <row r="2249" spans="1:17" x14ac:dyDescent="0.25">
      <c r="A2249" s="23" t="s">
        <v>110</v>
      </c>
      <c r="B2249" s="48">
        <f>VLOOKUP($A2249,'Medical Examinations'!$A:$J,2,FALSE)</f>
        <v>15.18</v>
      </c>
      <c r="C2249" s="48">
        <f>VLOOKUP($A2249,'Medical Examinations'!$A:$J,3,FALSE)</f>
        <v>11.11</v>
      </c>
      <c r="D2249" s="23" t="str">
        <f>VLOOKUP($A2249,'Medical Examinations'!$A:$J,4,FALSE)</f>
        <v>No</v>
      </c>
      <c r="E2249" s="23" t="str">
        <f>VLOOKUP($A2249,'Medical Examinations'!$A:$J,5,FALSE)</f>
        <v>No</v>
      </c>
      <c r="F2249" s="23" t="str">
        <f>VLOOKUP($A2249,'Medical Examinations'!$A:$J,6,FALSE)</f>
        <v>No</v>
      </c>
      <c r="G2249" s="23">
        <f>VLOOKUP($A2249,'Medical Examinations'!$A:$J,7,FALSE)</f>
        <v>0</v>
      </c>
      <c r="H2249" s="23" t="str">
        <f>VLOOKUP($A2249,'Medical Examinations'!$A:$J,8,FALSE)</f>
        <v>No</v>
      </c>
      <c r="I2249" s="23" t="str">
        <f>VLOOKUP($A2249,'Medical Examinations'!$A:$J,9,FALSE)</f>
        <v>Underweight</v>
      </c>
      <c r="J2249" s="23" t="str">
        <f>VLOOKUP($A2249,'Medical Examinations'!$A:$J,10,FALSE)</f>
        <v>Diabetes</v>
      </c>
      <c r="K2249">
        <f>VLOOKUP($A2249,'Hospitalisation Details'!$A:$K,6,FALSE)</f>
        <v>1304</v>
      </c>
      <c r="L2249" t="str">
        <f>VLOOKUP($A2249,'Hospitalisation Details'!$A:$K,7,FALSE)</f>
        <v>tier - 2</v>
      </c>
      <c r="M2249" t="str">
        <f>VLOOKUP($A2249,'Hospitalisation Details'!$A:$K,8,FALSE)</f>
        <v>tier - 2</v>
      </c>
      <c r="N2249" t="str">
        <f>VLOOKUP($A2249,'Hospitalisation Details'!$A:$K,9,FALSE)</f>
        <v>R1012</v>
      </c>
      <c r="O2249">
        <f>VLOOKUP($A2249,'Hospitalisation Details'!$A:$K,10,FALSE)</f>
        <v>37600</v>
      </c>
      <c r="P2249">
        <f>VLOOKUP($A2249,'Hospitalisation Details'!$A:$K,11,FALSE)</f>
        <v>20</v>
      </c>
      <c r="Q2249" t="str">
        <f>VLOOKUP($A2249,'Customer Names'!$A:$E,4,FALSE)</f>
        <v xml:space="preserve"> Eric S</v>
      </c>
    </row>
    <row r="2250" spans="1:17" x14ac:dyDescent="0.25">
      <c r="A2250" s="26" t="s">
        <v>109</v>
      </c>
      <c r="B2250" s="47">
        <f>VLOOKUP($A2250,'Medical Examinations'!$A:$J,2,FALSE)</f>
        <v>15.12</v>
      </c>
      <c r="C2250" s="47">
        <f>VLOOKUP($A2250,'Medical Examinations'!$A:$J,3,FALSE)</f>
        <v>4.03</v>
      </c>
      <c r="D2250" s="26" t="str">
        <f>VLOOKUP($A2250,'Medical Examinations'!$A:$J,4,FALSE)</f>
        <v>yes</v>
      </c>
      <c r="E2250" s="26" t="str">
        <f>VLOOKUP($A2250,'Medical Examinations'!$A:$J,5,FALSE)</f>
        <v>No</v>
      </c>
      <c r="F2250" s="26" t="str">
        <f>VLOOKUP($A2250,'Medical Examinations'!$A:$J,6,FALSE)</f>
        <v>No</v>
      </c>
      <c r="G2250" s="26">
        <f>VLOOKUP($A2250,'Medical Examinations'!$A:$J,7,FALSE)</f>
        <v>0</v>
      </c>
      <c r="H2250" s="26" t="str">
        <f>VLOOKUP($A2250,'Medical Examinations'!$A:$J,8,FALSE)</f>
        <v>No</v>
      </c>
      <c r="I2250" s="26" t="str">
        <f>VLOOKUP($A2250,'Medical Examinations'!$A:$J,9,FALSE)</f>
        <v>Underweight</v>
      </c>
      <c r="J2250" s="26" t="str">
        <f>VLOOKUP($A2250,'Medical Examinations'!$A:$J,10,FALSE)</f>
        <v>Normal</v>
      </c>
      <c r="K2250">
        <f>VLOOKUP($A2250,'Hospitalisation Details'!$A:$K,6,FALSE)</f>
        <v>1293</v>
      </c>
      <c r="L2250" t="str">
        <f>VLOOKUP($A2250,'Hospitalisation Details'!$A:$K,7,FALSE)</f>
        <v>tier - 2</v>
      </c>
      <c r="M2250" t="str">
        <f>VLOOKUP($A2250,'Hospitalisation Details'!$A:$K,8,FALSE)</f>
        <v>tier - 3</v>
      </c>
      <c r="N2250" t="str">
        <f>VLOOKUP($A2250,'Hospitalisation Details'!$A:$K,9,FALSE)</f>
        <v>R1012</v>
      </c>
      <c r="O2250">
        <f>VLOOKUP($A2250,'Hospitalisation Details'!$A:$K,10,FALSE)</f>
        <v>37224</v>
      </c>
      <c r="P2250">
        <f>VLOOKUP($A2250,'Hospitalisation Details'!$A:$K,11,FALSE)</f>
        <v>21</v>
      </c>
      <c r="Q2250" t="str">
        <f>VLOOKUP($A2250,'Customer Names'!$A:$E,4,FALSE)</f>
        <v xml:space="preserve"> Joseph</v>
      </c>
    </row>
    <row r="2251" spans="1:17" x14ac:dyDescent="0.25">
      <c r="A2251" s="23" t="s">
        <v>108</v>
      </c>
      <c r="B2251" s="48">
        <f>VLOOKUP($A2251,'Medical Examinations'!$A:$J,2,FALSE)</f>
        <v>23.88</v>
      </c>
      <c r="C2251" s="48">
        <f>VLOOKUP($A2251,'Medical Examinations'!$A:$J,3,FALSE)</f>
        <v>4.51</v>
      </c>
      <c r="D2251" s="23" t="str">
        <f>VLOOKUP($A2251,'Medical Examinations'!$A:$J,4,FALSE)</f>
        <v>No</v>
      </c>
      <c r="E2251" s="23" t="str">
        <f>VLOOKUP($A2251,'Medical Examinations'!$A:$J,5,FALSE)</f>
        <v>No</v>
      </c>
      <c r="F2251" s="23" t="str">
        <f>VLOOKUP($A2251,'Medical Examinations'!$A:$J,6,FALSE)</f>
        <v>No</v>
      </c>
      <c r="G2251" s="23">
        <f>VLOOKUP($A2251,'Medical Examinations'!$A:$J,7,FALSE)</f>
        <v>1</v>
      </c>
      <c r="H2251" s="23" t="str">
        <f>VLOOKUP($A2251,'Medical Examinations'!$A:$J,8,FALSE)</f>
        <v>No</v>
      </c>
      <c r="I2251" s="23" t="str">
        <f>VLOOKUP($A2251,'Medical Examinations'!$A:$J,9,FALSE)</f>
        <v>Normal Weight</v>
      </c>
      <c r="J2251" s="23" t="str">
        <f>VLOOKUP($A2251,'Medical Examinations'!$A:$J,10,FALSE)</f>
        <v>Normal</v>
      </c>
      <c r="K2251">
        <f>VLOOKUP($A2251,'Hospitalisation Details'!$A:$K,6,FALSE)</f>
        <v>1290.93</v>
      </c>
      <c r="L2251" t="str">
        <f>VLOOKUP($A2251,'Hospitalisation Details'!$A:$K,7,FALSE)</f>
        <v>tier - 2</v>
      </c>
      <c r="M2251" t="str">
        <f>VLOOKUP($A2251,'Hospitalisation Details'!$A:$K,8,FALSE)</f>
        <v>tier - 2</v>
      </c>
      <c r="N2251" t="str">
        <f>VLOOKUP($A2251,'Hospitalisation Details'!$A:$K,9,FALSE)</f>
        <v>R1013</v>
      </c>
      <c r="O2251">
        <f>VLOOKUP($A2251,'Hospitalisation Details'!$A:$K,10,FALSE)</f>
        <v>35950</v>
      </c>
      <c r="P2251">
        <f>VLOOKUP($A2251,'Hospitalisation Details'!$A:$K,11,FALSE)</f>
        <v>25</v>
      </c>
      <c r="Q2251" t="str">
        <f>VLOOKUP($A2251,'Customer Names'!$A:$E,4,FALSE)</f>
        <v xml:space="preserve"> Mary</v>
      </c>
    </row>
    <row r="2252" spans="1:17" x14ac:dyDescent="0.25">
      <c r="A2252" s="26" t="s">
        <v>107</v>
      </c>
      <c r="B2252" s="47">
        <f>VLOOKUP($A2252,'Medical Examinations'!$A:$J,2,FALSE)</f>
        <v>16.13</v>
      </c>
      <c r="C2252" s="47">
        <f>VLOOKUP($A2252,'Medical Examinations'!$A:$J,3,FALSE)</f>
        <v>5.56</v>
      </c>
      <c r="D2252" s="26" t="str">
        <f>VLOOKUP($A2252,'Medical Examinations'!$A:$J,4,FALSE)</f>
        <v>No</v>
      </c>
      <c r="E2252" s="26" t="str">
        <f>VLOOKUP($A2252,'Medical Examinations'!$A:$J,5,FALSE)</f>
        <v>yes</v>
      </c>
      <c r="F2252" s="26" t="str">
        <f>VLOOKUP($A2252,'Medical Examinations'!$A:$J,6,FALSE)</f>
        <v>No</v>
      </c>
      <c r="G2252" s="26">
        <f>VLOOKUP($A2252,'Medical Examinations'!$A:$J,7,FALSE)</f>
        <v>1</v>
      </c>
      <c r="H2252" s="26" t="str">
        <f>VLOOKUP($A2252,'Medical Examinations'!$A:$J,8,FALSE)</f>
        <v>No</v>
      </c>
      <c r="I2252" s="26" t="str">
        <f>VLOOKUP($A2252,'Medical Examinations'!$A:$J,9,FALSE)</f>
        <v>Underweight</v>
      </c>
      <c r="J2252" s="26" t="str">
        <f>VLOOKUP($A2252,'Medical Examinations'!$A:$J,10,FALSE)</f>
        <v>Normal</v>
      </c>
      <c r="K2252">
        <f>VLOOKUP($A2252,'Hospitalisation Details'!$A:$K,6,FALSE)</f>
        <v>1286</v>
      </c>
      <c r="L2252" t="str">
        <f>VLOOKUP($A2252,'Hospitalisation Details'!$A:$K,7,FALSE)</f>
        <v>tier - 2</v>
      </c>
      <c r="M2252" t="str">
        <f>VLOOKUP($A2252,'Hospitalisation Details'!$A:$K,8,FALSE)</f>
        <v>tier - 2</v>
      </c>
      <c r="N2252" t="str">
        <f>VLOOKUP($A2252,'Hospitalisation Details'!$A:$K,9,FALSE)</f>
        <v>R1013</v>
      </c>
      <c r="O2252">
        <f>VLOOKUP($A2252,'Hospitalisation Details'!$A:$K,10,FALSE)</f>
        <v>36703</v>
      </c>
      <c r="P2252">
        <f>VLOOKUP($A2252,'Hospitalisation Details'!$A:$K,11,FALSE)</f>
        <v>22</v>
      </c>
      <c r="Q2252" t="str">
        <f>VLOOKUP($A2252,'Customer Names'!$A:$E,4,FALSE)</f>
        <v xml:space="preserve"> Natalie</v>
      </c>
    </row>
    <row r="2253" spans="1:17" x14ac:dyDescent="0.25">
      <c r="A2253" s="23" t="s">
        <v>106</v>
      </c>
      <c r="B2253" s="48">
        <f>VLOOKUP($A2253,'Medical Examinations'!$A:$J,2,FALSE)</f>
        <v>24.09</v>
      </c>
      <c r="C2253" s="48">
        <f>VLOOKUP($A2253,'Medical Examinations'!$A:$J,3,FALSE)</f>
        <v>4.0999999999999996</v>
      </c>
      <c r="D2253" s="23" t="str">
        <f>VLOOKUP($A2253,'Medical Examinations'!$A:$J,4,FALSE)</f>
        <v>No</v>
      </c>
      <c r="E2253" s="23" t="str">
        <f>VLOOKUP($A2253,'Medical Examinations'!$A:$J,5,FALSE)</f>
        <v>yes</v>
      </c>
      <c r="F2253" s="23" t="str">
        <f>VLOOKUP($A2253,'Medical Examinations'!$A:$J,6,FALSE)</f>
        <v>No</v>
      </c>
      <c r="G2253" s="23">
        <f>VLOOKUP($A2253,'Medical Examinations'!$A:$J,7,FALSE)</f>
        <v>1</v>
      </c>
      <c r="H2253" s="23" t="str">
        <f>VLOOKUP($A2253,'Medical Examinations'!$A:$J,8,FALSE)</f>
        <v>No</v>
      </c>
      <c r="I2253" s="23" t="str">
        <f>VLOOKUP($A2253,'Medical Examinations'!$A:$J,9,FALSE)</f>
        <v>Normal Weight</v>
      </c>
      <c r="J2253" s="23" t="str">
        <f>VLOOKUP($A2253,'Medical Examinations'!$A:$J,10,FALSE)</f>
        <v>Normal</v>
      </c>
      <c r="K2253">
        <f>VLOOKUP($A2253,'Hospitalisation Details'!$A:$K,6,FALSE)</f>
        <v>1285</v>
      </c>
      <c r="L2253" t="str">
        <f>VLOOKUP($A2253,'Hospitalisation Details'!$A:$K,7,FALSE)</f>
        <v>tier - 2</v>
      </c>
      <c r="M2253" t="str">
        <f>VLOOKUP($A2253,'Hospitalisation Details'!$A:$K,8,FALSE)</f>
        <v>tier - 3</v>
      </c>
      <c r="N2253" t="str">
        <f>VLOOKUP($A2253,'Hospitalisation Details'!$A:$K,9,FALSE)</f>
        <v>R1013</v>
      </c>
      <c r="O2253">
        <f>VLOOKUP($A2253,'Hospitalisation Details'!$A:$K,10,FALSE)</f>
        <v>38196</v>
      </c>
      <c r="P2253">
        <f>VLOOKUP($A2253,'Hospitalisation Details'!$A:$K,11,FALSE)</f>
        <v>18</v>
      </c>
      <c r="Q2253" t="str">
        <f>VLOOKUP($A2253,'Customer Names'!$A:$E,4,FALSE)</f>
        <v xml:space="preserve"> Christopher</v>
      </c>
    </row>
    <row r="2254" spans="1:17" x14ac:dyDescent="0.25">
      <c r="A2254" s="26" t="s">
        <v>105</v>
      </c>
      <c r="B2254" s="47">
        <f>VLOOKUP($A2254,'Medical Examinations'!$A:$J,2,FALSE)</f>
        <v>19.43</v>
      </c>
      <c r="C2254" s="47">
        <f>VLOOKUP($A2254,'Medical Examinations'!$A:$J,3,FALSE)</f>
        <v>5.85</v>
      </c>
      <c r="D2254" s="26" t="str">
        <f>VLOOKUP($A2254,'Medical Examinations'!$A:$J,4,FALSE)</f>
        <v>No</v>
      </c>
      <c r="E2254" s="26" t="str">
        <f>VLOOKUP($A2254,'Medical Examinations'!$A:$J,5,FALSE)</f>
        <v>yes</v>
      </c>
      <c r="F2254" s="26" t="str">
        <f>VLOOKUP($A2254,'Medical Examinations'!$A:$J,6,FALSE)</f>
        <v>No</v>
      </c>
      <c r="G2254" s="26">
        <f>VLOOKUP($A2254,'Medical Examinations'!$A:$J,7,FALSE)</f>
        <v>1</v>
      </c>
      <c r="H2254" s="26" t="str">
        <f>VLOOKUP($A2254,'Medical Examinations'!$A:$J,8,FALSE)</f>
        <v>No</v>
      </c>
      <c r="I2254" s="26" t="str">
        <f>VLOOKUP($A2254,'Medical Examinations'!$A:$J,9,FALSE)</f>
        <v>Normal Weight</v>
      </c>
      <c r="J2254" s="26" t="str">
        <f>VLOOKUP($A2254,'Medical Examinations'!$A:$J,10,FALSE)</f>
        <v>Prediabetes</v>
      </c>
      <c r="K2254">
        <f>VLOOKUP($A2254,'Hospitalisation Details'!$A:$K,6,FALSE)</f>
        <v>1283</v>
      </c>
      <c r="L2254" t="str">
        <f>VLOOKUP($A2254,'Hospitalisation Details'!$A:$K,7,FALSE)</f>
        <v>tier - 2</v>
      </c>
      <c r="M2254" t="str">
        <f>VLOOKUP($A2254,'Hospitalisation Details'!$A:$K,8,FALSE)</f>
        <v>tier - 1</v>
      </c>
      <c r="N2254" t="str">
        <f>VLOOKUP($A2254,'Hospitalisation Details'!$A:$K,9,FALSE)</f>
        <v>R1013</v>
      </c>
      <c r="O2254">
        <f>VLOOKUP($A2254,'Hospitalisation Details'!$A:$K,10,FALSE)</f>
        <v>38260</v>
      </c>
      <c r="P2254">
        <f>VLOOKUP($A2254,'Hospitalisation Details'!$A:$K,11,FALSE)</f>
        <v>18</v>
      </c>
      <c r="Q2254" t="str">
        <f>VLOOKUP($A2254,'Customer Names'!$A:$E,4,FALSE)</f>
        <v xml:space="preserve"> Sonja</v>
      </c>
    </row>
    <row r="2255" spans="1:17" x14ac:dyDescent="0.25">
      <c r="A2255" s="23" t="s">
        <v>104</v>
      </c>
      <c r="B2255" s="48">
        <f>VLOOKUP($A2255,'Medical Examinations'!$A:$J,2,FALSE)</f>
        <v>15.22</v>
      </c>
      <c r="C2255" s="48">
        <f>VLOOKUP($A2255,'Medical Examinations'!$A:$J,3,FALSE)</f>
        <v>4.92</v>
      </c>
      <c r="D2255" s="23" t="str">
        <f>VLOOKUP($A2255,'Medical Examinations'!$A:$J,4,FALSE)</f>
        <v>yes</v>
      </c>
      <c r="E2255" s="23" t="str">
        <f>VLOOKUP($A2255,'Medical Examinations'!$A:$J,5,FALSE)</f>
        <v>No</v>
      </c>
      <c r="F2255" s="23" t="str">
        <f>VLOOKUP($A2255,'Medical Examinations'!$A:$J,6,FALSE)</f>
        <v>Yes</v>
      </c>
      <c r="G2255" s="23">
        <f>VLOOKUP($A2255,'Medical Examinations'!$A:$J,7,FALSE)</f>
        <v>1</v>
      </c>
      <c r="H2255" s="23" t="str">
        <f>VLOOKUP($A2255,'Medical Examinations'!$A:$J,8,FALSE)</f>
        <v>No</v>
      </c>
      <c r="I2255" s="23" t="str">
        <f>VLOOKUP($A2255,'Medical Examinations'!$A:$J,9,FALSE)</f>
        <v>Underweight</v>
      </c>
      <c r="J2255" s="23" t="str">
        <f>VLOOKUP($A2255,'Medical Examinations'!$A:$J,10,FALSE)</f>
        <v>Normal</v>
      </c>
      <c r="K2255">
        <f>VLOOKUP($A2255,'Hospitalisation Details'!$A:$K,6,FALSE)</f>
        <v>1276</v>
      </c>
      <c r="L2255" t="str">
        <f>VLOOKUP($A2255,'Hospitalisation Details'!$A:$K,7,FALSE)</f>
        <v>tier - 2</v>
      </c>
      <c r="M2255" t="str">
        <f>VLOOKUP($A2255,'Hospitalisation Details'!$A:$K,8,FALSE)</f>
        <v>tier - 2</v>
      </c>
      <c r="N2255" t="str">
        <f>VLOOKUP($A2255,'Hospitalisation Details'!$A:$K,9,FALSE)</f>
        <v>R1012</v>
      </c>
      <c r="O2255">
        <f>VLOOKUP($A2255,'Hospitalisation Details'!$A:$K,10,FALSE)</f>
        <v>35729</v>
      </c>
      <c r="P2255">
        <f>VLOOKUP($A2255,'Hospitalisation Details'!$A:$K,11,FALSE)</f>
        <v>25</v>
      </c>
      <c r="Q2255" t="str">
        <f>VLOOKUP($A2255,'Customer Names'!$A:$E,4,FALSE)</f>
        <v xml:space="preserve"> Alexandra</v>
      </c>
    </row>
    <row r="2256" spans="1:17" x14ac:dyDescent="0.25">
      <c r="A2256" s="26" t="s">
        <v>103</v>
      </c>
      <c r="B2256" s="47">
        <f>VLOOKUP($A2256,'Medical Examinations'!$A:$J,2,FALSE)</f>
        <v>20.72</v>
      </c>
      <c r="C2256" s="47">
        <f>VLOOKUP($A2256,'Medical Examinations'!$A:$J,3,FALSE)</f>
        <v>9.4600000000000009</v>
      </c>
      <c r="D2256" s="26" t="str">
        <f>VLOOKUP($A2256,'Medical Examinations'!$A:$J,4,FALSE)</f>
        <v>No</v>
      </c>
      <c r="E2256" s="26" t="str">
        <f>VLOOKUP($A2256,'Medical Examinations'!$A:$J,5,FALSE)</f>
        <v>No</v>
      </c>
      <c r="F2256" s="26" t="str">
        <f>VLOOKUP($A2256,'Medical Examinations'!$A:$J,6,FALSE)</f>
        <v>No</v>
      </c>
      <c r="G2256" s="26">
        <f>VLOOKUP($A2256,'Medical Examinations'!$A:$J,7,FALSE)</f>
        <v>0</v>
      </c>
      <c r="H2256" s="26" t="str">
        <f>VLOOKUP($A2256,'Medical Examinations'!$A:$J,8,FALSE)</f>
        <v>No</v>
      </c>
      <c r="I2256" s="26" t="str">
        <f>VLOOKUP($A2256,'Medical Examinations'!$A:$J,9,FALSE)</f>
        <v>Normal Weight</v>
      </c>
      <c r="J2256" s="26" t="str">
        <f>VLOOKUP($A2256,'Medical Examinations'!$A:$J,10,FALSE)</f>
        <v>Diabetes</v>
      </c>
      <c r="K2256">
        <f>VLOOKUP($A2256,'Hospitalisation Details'!$A:$K,6,FALSE)</f>
        <v>1267</v>
      </c>
      <c r="L2256" t="str">
        <f>VLOOKUP($A2256,'Hospitalisation Details'!$A:$K,7,FALSE)</f>
        <v>tier - 2</v>
      </c>
      <c r="M2256" t="str">
        <f>VLOOKUP($A2256,'Hospitalisation Details'!$A:$K,8,FALSE)</f>
        <v>tier - 1</v>
      </c>
      <c r="N2256" t="str">
        <f>VLOOKUP($A2256,'Hospitalisation Details'!$A:$K,9,FALSE)</f>
        <v>R1013</v>
      </c>
      <c r="O2256">
        <f>VLOOKUP($A2256,'Hospitalisation Details'!$A:$K,10,FALSE)</f>
        <v>37594</v>
      </c>
      <c r="P2256">
        <f>VLOOKUP($A2256,'Hospitalisation Details'!$A:$K,11,FALSE)</f>
        <v>20</v>
      </c>
      <c r="Q2256" t="str">
        <f>VLOOKUP($A2256,'Customer Names'!$A:$E,4,FALSE)</f>
        <v xml:space="preserve"> Martha L.</v>
      </c>
    </row>
    <row r="2257" spans="1:17" x14ac:dyDescent="0.25">
      <c r="A2257" s="23" t="s">
        <v>102</v>
      </c>
      <c r="B2257" s="48">
        <f>VLOOKUP($A2257,'Medical Examinations'!$A:$J,2,FALSE)</f>
        <v>35.4</v>
      </c>
      <c r="C2257" s="48">
        <f>VLOOKUP($A2257,'Medical Examinations'!$A:$J,3,FALSE)</f>
        <v>5.94</v>
      </c>
      <c r="D2257" s="23" t="str">
        <f>VLOOKUP($A2257,'Medical Examinations'!$A:$J,4,FALSE)</f>
        <v>No</v>
      </c>
      <c r="E2257" s="23" t="str">
        <f>VLOOKUP($A2257,'Medical Examinations'!$A:$J,5,FALSE)</f>
        <v>No</v>
      </c>
      <c r="F2257" s="23" t="str">
        <f>VLOOKUP($A2257,'Medical Examinations'!$A:$J,6,FALSE)</f>
        <v>Yes</v>
      </c>
      <c r="G2257" s="23">
        <f>VLOOKUP($A2257,'Medical Examinations'!$A:$J,7,FALSE)</f>
        <v>1</v>
      </c>
      <c r="H2257" s="23" t="str">
        <f>VLOOKUP($A2257,'Medical Examinations'!$A:$J,8,FALSE)</f>
        <v>No</v>
      </c>
      <c r="I2257" s="23" t="str">
        <f>VLOOKUP($A2257,'Medical Examinations'!$A:$J,9,FALSE)</f>
        <v>Obesity</v>
      </c>
      <c r="J2257" s="23" t="str">
        <f>VLOOKUP($A2257,'Medical Examinations'!$A:$J,10,FALSE)</f>
        <v>Prediabetes</v>
      </c>
      <c r="K2257">
        <f>VLOOKUP($A2257,'Hospitalisation Details'!$A:$K,6,FALSE)</f>
        <v>1263.25</v>
      </c>
      <c r="L2257" t="str">
        <f>VLOOKUP($A2257,'Hospitalisation Details'!$A:$K,7,FALSE)</f>
        <v>tier - 2</v>
      </c>
      <c r="M2257" t="str">
        <f>VLOOKUP($A2257,'Hospitalisation Details'!$A:$K,8,FALSE)</f>
        <v>tier - 3</v>
      </c>
      <c r="N2257" t="str">
        <f>VLOOKUP($A2257,'Hospitalisation Details'!$A:$K,9,FALSE)</f>
        <v>R1011</v>
      </c>
      <c r="O2257">
        <f>VLOOKUP($A2257,'Hospitalisation Details'!$A:$K,10,FALSE)</f>
        <v>37946</v>
      </c>
      <c r="P2257">
        <f>VLOOKUP($A2257,'Hospitalisation Details'!$A:$K,11,FALSE)</f>
        <v>19</v>
      </c>
      <c r="Q2257" t="str">
        <f>VLOOKUP($A2257,'Customer Names'!$A:$E,4,FALSE)</f>
        <v xml:space="preserve"> Ryan C.</v>
      </c>
    </row>
    <row r="2258" spans="1:17" x14ac:dyDescent="0.25">
      <c r="A2258" s="26" t="s">
        <v>101</v>
      </c>
      <c r="B2258" s="47">
        <f>VLOOKUP($A2258,'Medical Examinations'!$A:$J,2,FALSE)</f>
        <v>34.4</v>
      </c>
      <c r="C2258" s="47">
        <f>VLOOKUP($A2258,'Medical Examinations'!$A:$J,3,FALSE)</f>
        <v>5.7</v>
      </c>
      <c r="D2258" s="26" t="str">
        <f>VLOOKUP($A2258,'Medical Examinations'!$A:$J,4,FALSE)</f>
        <v>No</v>
      </c>
      <c r="E2258" s="26" t="str">
        <f>VLOOKUP($A2258,'Medical Examinations'!$A:$J,5,FALSE)</f>
        <v>No</v>
      </c>
      <c r="F2258" s="26" t="str">
        <f>VLOOKUP($A2258,'Medical Examinations'!$A:$J,6,FALSE)</f>
        <v>Yes</v>
      </c>
      <c r="G2258" s="26">
        <f>VLOOKUP($A2258,'Medical Examinations'!$A:$J,7,FALSE)</f>
        <v>1</v>
      </c>
      <c r="H2258" s="26" t="str">
        <f>VLOOKUP($A2258,'Medical Examinations'!$A:$J,8,FALSE)</f>
        <v>No</v>
      </c>
      <c r="I2258" s="26" t="str">
        <f>VLOOKUP($A2258,'Medical Examinations'!$A:$J,9,FALSE)</f>
        <v>Obesity</v>
      </c>
      <c r="J2258" s="26" t="str">
        <f>VLOOKUP($A2258,'Medical Examinations'!$A:$J,10,FALSE)</f>
        <v>Prediabetes</v>
      </c>
      <c r="K2258">
        <f>VLOOKUP($A2258,'Hospitalisation Details'!$A:$K,6,FALSE)</f>
        <v>1261.8599999999999</v>
      </c>
      <c r="L2258" t="str">
        <f>VLOOKUP($A2258,'Hospitalisation Details'!$A:$K,7,FALSE)</f>
        <v>tier - 2</v>
      </c>
      <c r="M2258" t="str">
        <f>VLOOKUP($A2258,'Hospitalisation Details'!$A:$K,8,FALSE)</f>
        <v>tier - 3</v>
      </c>
      <c r="N2258" t="str">
        <f>VLOOKUP($A2258,'Hospitalisation Details'!$A:$K,9,FALSE)</f>
        <v>R1011</v>
      </c>
      <c r="O2258">
        <f>VLOOKUP($A2258,'Hospitalisation Details'!$A:$K,10,FALSE)</f>
        <v>37848</v>
      </c>
      <c r="P2258">
        <f>VLOOKUP($A2258,'Hospitalisation Details'!$A:$K,11,FALSE)</f>
        <v>19</v>
      </c>
      <c r="Q2258" t="str">
        <f>VLOOKUP($A2258,'Customer Names'!$A:$E,4,FALSE)</f>
        <v xml:space="preserve"> Cliff</v>
      </c>
    </row>
    <row r="2259" spans="1:17" x14ac:dyDescent="0.25">
      <c r="A2259" s="23" t="s">
        <v>100</v>
      </c>
      <c r="B2259" s="48">
        <f>VLOOKUP($A2259,'Medical Examinations'!$A:$J,2,FALSE)</f>
        <v>34.1</v>
      </c>
      <c r="C2259" s="48">
        <f>VLOOKUP($A2259,'Medical Examinations'!$A:$J,3,FALSE)</f>
        <v>4.13</v>
      </c>
      <c r="D2259" s="23" t="str">
        <f>VLOOKUP($A2259,'Medical Examinations'!$A:$J,4,FALSE)</f>
        <v>No</v>
      </c>
      <c r="E2259" s="23" t="str">
        <f>VLOOKUP($A2259,'Medical Examinations'!$A:$J,5,FALSE)</f>
        <v>No</v>
      </c>
      <c r="F2259" s="23" t="str">
        <f>VLOOKUP($A2259,'Medical Examinations'!$A:$J,6,FALSE)</f>
        <v>Yes</v>
      </c>
      <c r="G2259" s="23">
        <f>VLOOKUP($A2259,'Medical Examinations'!$A:$J,7,FALSE)</f>
        <v>1</v>
      </c>
      <c r="H2259" s="23" t="str">
        <f>VLOOKUP($A2259,'Medical Examinations'!$A:$J,8,FALSE)</f>
        <v>No</v>
      </c>
      <c r="I2259" s="23" t="str">
        <f>VLOOKUP($A2259,'Medical Examinations'!$A:$J,9,FALSE)</f>
        <v>Obesity</v>
      </c>
      <c r="J2259" s="23" t="str">
        <f>VLOOKUP($A2259,'Medical Examinations'!$A:$J,10,FALSE)</f>
        <v>Normal</v>
      </c>
      <c r="K2259">
        <f>VLOOKUP($A2259,'Hospitalisation Details'!$A:$K,6,FALSE)</f>
        <v>1261.44</v>
      </c>
      <c r="L2259" t="str">
        <f>VLOOKUP($A2259,'Hospitalisation Details'!$A:$K,7,FALSE)</f>
        <v>tier - 2</v>
      </c>
      <c r="M2259" t="str">
        <f>VLOOKUP($A2259,'Hospitalisation Details'!$A:$K,8,FALSE)</f>
        <v>tier - 3</v>
      </c>
      <c r="N2259" t="str">
        <f>VLOOKUP($A2259,'Hospitalisation Details'!$A:$K,9,FALSE)</f>
        <v>R1011</v>
      </c>
      <c r="O2259">
        <f>VLOOKUP($A2259,'Hospitalisation Details'!$A:$K,10,FALSE)</f>
        <v>37924</v>
      </c>
      <c r="P2259">
        <f>VLOOKUP($A2259,'Hospitalisation Details'!$A:$K,11,FALSE)</f>
        <v>19</v>
      </c>
      <c r="Q2259" t="str">
        <f>VLOOKUP($A2259,'Customer Names'!$A:$E,4,FALSE)</f>
        <v xml:space="preserve"> Blue</v>
      </c>
    </row>
    <row r="2260" spans="1:17" x14ac:dyDescent="0.25">
      <c r="A2260" s="26" t="s">
        <v>99</v>
      </c>
      <c r="B2260" s="47">
        <f>VLOOKUP($A2260,'Medical Examinations'!$A:$J,2,FALSE)</f>
        <v>30.4</v>
      </c>
      <c r="C2260" s="47">
        <f>VLOOKUP($A2260,'Medical Examinations'!$A:$J,3,FALSE)</f>
        <v>4.7699999999999996</v>
      </c>
      <c r="D2260" s="26" t="str">
        <f>VLOOKUP($A2260,'Medical Examinations'!$A:$J,4,FALSE)</f>
        <v>No</v>
      </c>
      <c r="E2260" s="26" t="str">
        <f>VLOOKUP($A2260,'Medical Examinations'!$A:$J,5,FALSE)</f>
        <v>No</v>
      </c>
      <c r="F2260" s="26" t="str">
        <f>VLOOKUP($A2260,'Medical Examinations'!$A:$J,6,FALSE)</f>
        <v>Yes</v>
      </c>
      <c r="G2260" s="26">
        <f>VLOOKUP($A2260,'Medical Examinations'!$A:$J,7,FALSE)</f>
        <v>1</v>
      </c>
      <c r="H2260" s="26" t="str">
        <f>VLOOKUP($A2260,'Medical Examinations'!$A:$J,8,FALSE)</f>
        <v>No</v>
      </c>
      <c r="I2260" s="26" t="str">
        <f>VLOOKUP($A2260,'Medical Examinations'!$A:$J,9,FALSE)</f>
        <v>Obesity</v>
      </c>
      <c r="J2260" s="26" t="str">
        <f>VLOOKUP($A2260,'Medical Examinations'!$A:$J,10,FALSE)</f>
        <v>Normal</v>
      </c>
      <c r="K2260">
        <f>VLOOKUP($A2260,'Hospitalisation Details'!$A:$K,6,FALSE)</f>
        <v>1256.3</v>
      </c>
      <c r="L2260" t="str">
        <f>VLOOKUP($A2260,'Hospitalisation Details'!$A:$K,7,FALSE)</f>
        <v>tier - 2</v>
      </c>
      <c r="M2260" t="str">
        <f>VLOOKUP($A2260,'Hospitalisation Details'!$A:$K,8,FALSE)</f>
        <v>tier - 3</v>
      </c>
      <c r="N2260" t="str">
        <f>VLOOKUP($A2260,'Hospitalisation Details'!$A:$K,9,FALSE)</f>
        <v>R1011</v>
      </c>
      <c r="O2260">
        <f>VLOOKUP($A2260,'Hospitalisation Details'!$A:$K,10,FALSE)</f>
        <v>37907</v>
      </c>
      <c r="P2260">
        <f>VLOOKUP($A2260,'Hospitalisation Details'!$A:$K,11,FALSE)</f>
        <v>19</v>
      </c>
      <c r="Q2260" t="str">
        <f>VLOOKUP($A2260,'Customer Names'!$A:$E,4,FALSE)</f>
        <v xml:space="preserve"> Jeffrey M</v>
      </c>
    </row>
    <row r="2261" spans="1:17" x14ac:dyDescent="0.25">
      <c r="A2261" s="23" t="s">
        <v>98</v>
      </c>
      <c r="B2261" s="48">
        <f>VLOOKUP($A2261,'Medical Examinations'!$A:$J,2,FALSE)</f>
        <v>28.7</v>
      </c>
      <c r="C2261" s="48">
        <f>VLOOKUP($A2261,'Medical Examinations'!$A:$J,3,FALSE)</f>
        <v>4.99</v>
      </c>
      <c r="D2261" s="23" t="str">
        <f>VLOOKUP($A2261,'Medical Examinations'!$A:$J,4,FALSE)</f>
        <v>No</v>
      </c>
      <c r="E2261" s="23" t="str">
        <f>VLOOKUP($A2261,'Medical Examinations'!$A:$J,5,FALSE)</f>
        <v>No</v>
      </c>
      <c r="F2261" s="23" t="str">
        <f>VLOOKUP($A2261,'Medical Examinations'!$A:$J,6,FALSE)</f>
        <v>Yes</v>
      </c>
      <c r="G2261" s="23">
        <f>VLOOKUP($A2261,'Medical Examinations'!$A:$J,7,FALSE)</f>
        <v>1</v>
      </c>
      <c r="H2261" s="23" t="str">
        <f>VLOOKUP($A2261,'Medical Examinations'!$A:$J,8,FALSE)</f>
        <v>No</v>
      </c>
      <c r="I2261" s="23" t="str">
        <f>VLOOKUP($A2261,'Medical Examinations'!$A:$J,9,FALSE)</f>
        <v>Overweight</v>
      </c>
      <c r="J2261" s="23" t="str">
        <f>VLOOKUP($A2261,'Medical Examinations'!$A:$J,10,FALSE)</f>
        <v>Normal</v>
      </c>
      <c r="K2261">
        <f>VLOOKUP($A2261,'Hospitalisation Details'!$A:$K,6,FALSE)</f>
        <v>1253.94</v>
      </c>
      <c r="L2261" t="str">
        <f>VLOOKUP($A2261,'Hospitalisation Details'!$A:$K,7,FALSE)</f>
        <v>tier - 2</v>
      </c>
      <c r="M2261" t="str">
        <f>VLOOKUP($A2261,'Hospitalisation Details'!$A:$K,8,FALSE)</f>
        <v>tier - 2</v>
      </c>
      <c r="N2261" t="str">
        <f>VLOOKUP($A2261,'Hospitalisation Details'!$A:$K,9,FALSE)</f>
        <v>R1011</v>
      </c>
      <c r="O2261">
        <f>VLOOKUP($A2261,'Hospitalisation Details'!$A:$K,10,FALSE)</f>
        <v>37965</v>
      </c>
      <c r="P2261">
        <f>VLOOKUP($A2261,'Hospitalisation Details'!$A:$K,11,FALSE)</f>
        <v>19</v>
      </c>
      <c r="Q2261" t="str">
        <f>VLOOKUP($A2261,'Customer Names'!$A:$E,4,FALSE)</f>
        <v xml:space="preserve"> Andrew</v>
      </c>
    </row>
    <row r="2262" spans="1:17" x14ac:dyDescent="0.25">
      <c r="A2262" s="26" t="s">
        <v>97</v>
      </c>
      <c r="B2262" s="47">
        <f>VLOOKUP($A2262,'Medical Examinations'!$A:$J,2,FALSE)</f>
        <v>17.440000000000001</v>
      </c>
      <c r="C2262" s="47">
        <f>VLOOKUP($A2262,'Medical Examinations'!$A:$J,3,FALSE)</f>
        <v>4.42</v>
      </c>
      <c r="D2262" s="26" t="str">
        <f>VLOOKUP($A2262,'Medical Examinations'!$A:$J,4,FALSE)</f>
        <v>yes</v>
      </c>
      <c r="E2262" s="26" t="str">
        <f>VLOOKUP($A2262,'Medical Examinations'!$A:$J,5,FALSE)</f>
        <v>No</v>
      </c>
      <c r="F2262" s="26" t="str">
        <f>VLOOKUP($A2262,'Medical Examinations'!$A:$J,6,FALSE)</f>
        <v>Yes</v>
      </c>
      <c r="G2262" s="26">
        <f>VLOOKUP($A2262,'Medical Examinations'!$A:$J,7,FALSE)</f>
        <v>1</v>
      </c>
      <c r="H2262" s="26" t="str">
        <f>VLOOKUP($A2262,'Medical Examinations'!$A:$J,8,FALSE)</f>
        <v>No</v>
      </c>
      <c r="I2262" s="26" t="str">
        <f>VLOOKUP($A2262,'Medical Examinations'!$A:$J,9,FALSE)</f>
        <v>Underweight</v>
      </c>
      <c r="J2262" s="26" t="str">
        <f>VLOOKUP($A2262,'Medical Examinations'!$A:$J,10,FALSE)</f>
        <v>Normal</v>
      </c>
      <c r="K2262">
        <f>VLOOKUP($A2262,'Hospitalisation Details'!$A:$K,6,FALSE)</f>
        <v>1253</v>
      </c>
      <c r="L2262" t="str">
        <f>VLOOKUP($A2262,'Hospitalisation Details'!$A:$K,7,FALSE)</f>
        <v>tier - 2</v>
      </c>
      <c r="M2262" t="str">
        <f>VLOOKUP($A2262,'Hospitalisation Details'!$A:$K,8,FALSE)</f>
        <v>tier - 2</v>
      </c>
      <c r="N2262" t="str">
        <f>VLOOKUP($A2262,'Hospitalisation Details'!$A:$K,9,FALSE)</f>
        <v>R1013</v>
      </c>
      <c r="O2262">
        <f>VLOOKUP($A2262,'Hospitalisation Details'!$A:$K,10,FALSE)</f>
        <v>35738</v>
      </c>
      <c r="P2262">
        <f>VLOOKUP($A2262,'Hospitalisation Details'!$A:$K,11,FALSE)</f>
        <v>25</v>
      </c>
      <c r="Q2262" t="str">
        <f>VLOOKUP($A2262,'Customer Names'!$A:$E,4,FALSE)</f>
        <v xml:space="preserve"> Julia</v>
      </c>
    </row>
    <row r="2263" spans="1:17" x14ac:dyDescent="0.25">
      <c r="A2263" s="23" t="s">
        <v>96</v>
      </c>
      <c r="B2263" s="48">
        <f>VLOOKUP($A2263,'Medical Examinations'!$A:$J,2,FALSE)</f>
        <v>27.6</v>
      </c>
      <c r="C2263" s="48">
        <f>VLOOKUP($A2263,'Medical Examinations'!$A:$J,3,FALSE)</f>
        <v>4.01</v>
      </c>
      <c r="D2263" s="23" t="str">
        <f>VLOOKUP($A2263,'Medical Examinations'!$A:$J,4,FALSE)</f>
        <v>No</v>
      </c>
      <c r="E2263" s="23" t="str">
        <f>VLOOKUP($A2263,'Medical Examinations'!$A:$J,5,FALSE)</f>
        <v>No</v>
      </c>
      <c r="F2263" s="23" t="str">
        <f>VLOOKUP($A2263,'Medical Examinations'!$A:$J,6,FALSE)</f>
        <v>Yes</v>
      </c>
      <c r="G2263" s="23">
        <f>VLOOKUP($A2263,'Medical Examinations'!$A:$J,7,FALSE)</f>
        <v>1</v>
      </c>
      <c r="H2263" s="23" t="str">
        <f>VLOOKUP($A2263,'Medical Examinations'!$A:$J,8,FALSE)</f>
        <v>No</v>
      </c>
      <c r="I2263" s="23" t="str">
        <f>VLOOKUP($A2263,'Medical Examinations'!$A:$J,9,FALSE)</f>
        <v>Overweight</v>
      </c>
      <c r="J2263" s="23" t="str">
        <f>VLOOKUP($A2263,'Medical Examinations'!$A:$J,10,FALSE)</f>
        <v>Normal</v>
      </c>
      <c r="K2263">
        <f>VLOOKUP($A2263,'Hospitalisation Details'!$A:$K,6,FALSE)</f>
        <v>1252.4100000000001</v>
      </c>
      <c r="L2263" t="str">
        <f>VLOOKUP($A2263,'Hospitalisation Details'!$A:$K,7,FALSE)</f>
        <v>tier - 2</v>
      </c>
      <c r="M2263" t="str">
        <f>VLOOKUP($A2263,'Hospitalisation Details'!$A:$K,8,FALSE)</f>
        <v>tier - 3</v>
      </c>
      <c r="N2263" t="str">
        <f>VLOOKUP($A2263,'Hospitalisation Details'!$A:$K,9,FALSE)</f>
        <v>R1011</v>
      </c>
      <c r="O2263">
        <f>VLOOKUP($A2263,'Hospitalisation Details'!$A:$K,10,FALSE)</f>
        <v>37879</v>
      </c>
      <c r="P2263">
        <f>VLOOKUP($A2263,'Hospitalisation Details'!$A:$K,11,FALSE)</f>
        <v>19</v>
      </c>
      <c r="Q2263" t="str">
        <f>VLOOKUP($A2263,'Customer Names'!$A:$E,4,FALSE)</f>
        <v xml:space="preserve"> Daniel</v>
      </c>
    </row>
    <row r="2264" spans="1:17" x14ac:dyDescent="0.25">
      <c r="A2264" s="26" t="s">
        <v>95</v>
      </c>
      <c r="B2264" s="47">
        <f>VLOOKUP($A2264,'Medical Examinations'!$A:$J,2,FALSE)</f>
        <v>20.7</v>
      </c>
      <c r="C2264" s="47">
        <f>VLOOKUP($A2264,'Medical Examinations'!$A:$J,3,FALSE)</f>
        <v>4.49</v>
      </c>
      <c r="D2264" s="26" t="str">
        <f>VLOOKUP($A2264,'Medical Examinations'!$A:$J,4,FALSE)</f>
        <v>No</v>
      </c>
      <c r="E2264" s="26" t="str">
        <f>VLOOKUP($A2264,'Medical Examinations'!$A:$J,5,FALSE)</f>
        <v>No</v>
      </c>
      <c r="F2264" s="26" t="str">
        <f>VLOOKUP($A2264,'Medical Examinations'!$A:$J,6,FALSE)</f>
        <v>Yes</v>
      </c>
      <c r="G2264" s="26">
        <f>VLOOKUP($A2264,'Medical Examinations'!$A:$J,7,FALSE)</f>
        <v>1</v>
      </c>
      <c r="H2264" s="26" t="str">
        <f>VLOOKUP($A2264,'Medical Examinations'!$A:$J,8,FALSE)</f>
        <v>No</v>
      </c>
      <c r="I2264" s="26" t="str">
        <f>VLOOKUP($A2264,'Medical Examinations'!$A:$J,9,FALSE)</f>
        <v>Normal Weight</v>
      </c>
      <c r="J2264" s="26" t="str">
        <f>VLOOKUP($A2264,'Medical Examinations'!$A:$J,10,FALSE)</f>
        <v>Normal</v>
      </c>
      <c r="K2264">
        <f>VLOOKUP($A2264,'Hospitalisation Details'!$A:$K,6,FALSE)</f>
        <v>1242.82</v>
      </c>
      <c r="L2264" t="str">
        <f>VLOOKUP($A2264,'Hospitalisation Details'!$A:$K,7,FALSE)</f>
        <v>tier - 2</v>
      </c>
      <c r="M2264" t="str">
        <f>VLOOKUP($A2264,'Hospitalisation Details'!$A:$K,8,FALSE)</f>
        <v>tier - 1</v>
      </c>
      <c r="N2264" t="str">
        <f>VLOOKUP($A2264,'Hospitalisation Details'!$A:$K,9,FALSE)</f>
        <v>R1011</v>
      </c>
      <c r="O2264">
        <f>VLOOKUP($A2264,'Hospitalisation Details'!$A:$K,10,FALSE)</f>
        <v>37872</v>
      </c>
      <c r="P2264">
        <f>VLOOKUP($A2264,'Hospitalisation Details'!$A:$K,11,FALSE)</f>
        <v>19</v>
      </c>
      <c r="Q2264" t="str">
        <f>VLOOKUP($A2264,'Customer Names'!$A:$E,4,FALSE)</f>
        <v xml:space="preserve"> Jaime</v>
      </c>
    </row>
    <row r="2265" spans="1:17" x14ac:dyDescent="0.25">
      <c r="A2265" s="23" t="s">
        <v>94</v>
      </c>
      <c r="B2265" s="48">
        <f>VLOOKUP($A2265,'Medical Examinations'!$A:$J,2,FALSE)</f>
        <v>20.3</v>
      </c>
      <c r="C2265" s="48">
        <f>VLOOKUP($A2265,'Medical Examinations'!$A:$J,3,FALSE)</f>
        <v>6.37</v>
      </c>
      <c r="D2265" s="23" t="str">
        <f>VLOOKUP($A2265,'Medical Examinations'!$A:$J,4,FALSE)</f>
        <v>No</v>
      </c>
      <c r="E2265" s="23" t="str">
        <f>VLOOKUP($A2265,'Medical Examinations'!$A:$J,5,FALSE)</f>
        <v>No</v>
      </c>
      <c r="F2265" s="23" t="str">
        <f>VLOOKUP($A2265,'Medical Examinations'!$A:$J,6,FALSE)</f>
        <v>Yes</v>
      </c>
      <c r="G2265" s="23">
        <f>VLOOKUP($A2265,'Medical Examinations'!$A:$J,7,FALSE)</f>
        <v>1</v>
      </c>
      <c r="H2265" s="23" t="str">
        <f>VLOOKUP($A2265,'Medical Examinations'!$A:$J,8,FALSE)</f>
        <v>No</v>
      </c>
      <c r="I2265" s="23" t="str">
        <f>VLOOKUP($A2265,'Medical Examinations'!$A:$J,9,FALSE)</f>
        <v>Normal Weight</v>
      </c>
      <c r="J2265" s="23" t="str">
        <f>VLOOKUP($A2265,'Medical Examinations'!$A:$J,10,FALSE)</f>
        <v>Prediabetes</v>
      </c>
      <c r="K2265">
        <f>VLOOKUP($A2265,'Hospitalisation Details'!$A:$K,6,FALSE)</f>
        <v>1242.26</v>
      </c>
      <c r="L2265" t="str">
        <f>VLOOKUP($A2265,'Hospitalisation Details'!$A:$K,7,FALSE)</f>
        <v>tier - 2</v>
      </c>
      <c r="M2265" t="str">
        <f>VLOOKUP($A2265,'Hospitalisation Details'!$A:$K,8,FALSE)</f>
        <v>tier - 1</v>
      </c>
      <c r="N2265" t="str">
        <f>VLOOKUP($A2265,'Hospitalisation Details'!$A:$K,9,FALSE)</f>
        <v>R1011</v>
      </c>
      <c r="O2265">
        <f>VLOOKUP($A2265,'Hospitalisation Details'!$A:$K,10,FALSE)</f>
        <v>37879</v>
      </c>
      <c r="P2265">
        <f>VLOOKUP($A2265,'Hospitalisation Details'!$A:$K,11,FALSE)</f>
        <v>19</v>
      </c>
      <c r="Q2265" t="str">
        <f>VLOOKUP($A2265,'Customer Names'!$A:$E,4,FALSE)</f>
        <v xml:space="preserve"> Mohd Syahidan</v>
      </c>
    </row>
    <row r="2266" spans="1:17" x14ac:dyDescent="0.25">
      <c r="A2266" s="26" t="s">
        <v>93</v>
      </c>
      <c r="B2266" s="47">
        <f>VLOOKUP($A2266,'Medical Examinations'!$A:$J,2,FALSE)</f>
        <v>19.8</v>
      </c>
      <c r="C2266" s="47">
        <f>VLOOKUP($A2266,'Medical Examinations'!$A:$J,3,FALSE)</f>
        <v>5.12</v>
      </c>
      <c r="D2266" s="26" t="str">
        <f>VLOOKUP($A2266,'Medical Examinations'!$A:$J,4,FALSE)</f>
        <v>No</v>
      </c>
      <c r="E2266" s="26" t="str">
        <f>VLOOKUP($A2266,'Medical Examinations'!$A:$J,5,FALSE)</f>
        <v>No</v>
      </c>
      <c r="F2266" s="26" t="str">
        <f>VLOOKUP($A2266,'Medical Examinations'!$A:$J,6,FALSE)</f>
        <v>Yes</v>
      </c>
      <c r="G2266" s="26">
        <f>VLOOKUP($A2266,'Medical Examinations'!$A:$J,7,FALSE)</f>
        <v>1</v>
      </c>
      <c r="H2266" s="26" t="str">
        <f>VLOOKUP($A2266,'Medical Examinations'!$A:$J,8,FALSE)</f>
        <v>No</v>
      </c>
      <c r="I2266" s="26" t="str">
        <f>VLOOKUP($A2266,'Medical Examinations'!$A:$J,9,FALSE)</f>
        <v>Normal Weight</v>
      </c>
      <c r="J2266" s="26" t="str">
        <f>VLOOKUP($A2266,'Medical Examinations'!$A:$J,10,FALSE)</f>
        <v>Normal</v>
      </c>
      <c r="K2266">
        <f>VLOOKUP($A2266,'Hospitalisation Details'!$A:$K,6,FALSE)</f>
        <v>1241.57</v>
      </c>
      <c r="L2266" t="str">
        <f>VLOOKUP($A2266,'Hospitalisation Details'!$A:$K,7,FALSE)</f>
        <v>tier - 2</v>
      </c>
      <c r="M2266" t="str">
        <f>VLOOKUP($A2266,'Hospitalisation Details'!$A:$K,8,FALSE)</f>
        <v>tier - 2</v>
      </c>
      <c r="N2266" t="str">
        <f>VLOOKUP($A2266,'Hospitalisation Details'!$A:$K,9,FALSE)</f>
        <v>R1011</v>
      </c>
      <c r="O2266">
        <f>VLOOKUP($A2266,'Hospitalisation Details'!$A:$K,10,FALSE)</f>
        <v>37835</v>
      </c>
      <c r="P2266">
        <f>VLOOKUP($A2266,'Hospitalisation Details'!$A:$K,11,FALSE)</f>
        <v>19</v>
      </c>
      <c r="Q2266" t="str">
        <f>VLOOKUP($A2266,'Customer Names'!$A:$E,4,FALSE)</f>
        <v xml:space="preserve"> Matthew</v>
      </c>
    </row>
    <row r="2267" spans="1:17" x14ac:dyDescent="0.25">
      <c r="A2267" s="23" t="s">
        <v>92</v>
      </c>
      <c r="B2267" s="48">
        <f>VLOOKUP($A2267,'Medical Examinations'!$A:$J,2,FALSE)</f>
        <v>21.87</v>
      </c>
      <c r="C2267" s="48">
        <f>VLOOKUP($A2267,'Medical Examinations'!$A:$J,3,FALSE)</f>
        <v>8.59</v>
      </c>
      <c r="D2267" s="23" t="str">
        <f>VLOOKUP($A2267,'Medical Examinations'!$A:$J,4,FALSE)</f>
        <v>No</v>
      </c>
      <c r="E2267" s="23" t="str">
        <f>VLOOKUP($A2267,'Medical Examinations'!$A:$J,5,FALSE)</f>
        <v>No</v>
      </c>
      <c r="F2267" s="23" t="str">
        <f>VLOOKUP($A2267,'Medical Examinations'!$A:$J,6,FALSE)</f>
        <v>No</v>
      </c>
      <c r="G2267" s="23">
        <f>VLOOKUP($A2267,'Medical Examinations'!$A:$J,7,FALSE)</f>
        <v>0</v>
      </c>
      <c r="H2267" s="23" t="str">
        <f>VLOOKUP($A2267,'Medical Examinations'!$A:$J,8,FALSE)</f>
        <v>No</v>
      </c>
      <c r="I2267" s="23" t="str">
        <f>VLOOKUP($A2267,'Medical Examinations'!$A:$J,9,FALSE)</f>
        <v>Normal Weight</v>
      </c>
      <c r="J2267" s="23" t="str">
        <f>VLOOKUP($A2267,'Medical Examinations'!$A:$J,10,FALSE)</f>
        <v>Diabetes</v>
      </c>
      <c r="K2267">
        <f>VLOOKUP($A2267,'Hospitalisation Details'!$A:$K,6,FALSE)</f>
        <v>1241</v>
      </c>
      <c r="L2267" t="str">
        <f>VLOOKUP($A2267,'Hospitalisation Details'!$A:$K,7,FALSE)</f>
        <v>tier - 2</v>
      </c>
      <c r="M2267" t="str">
        <f>VLOOKUP($A2267,'Hospitalisation Details'!$A:$K,8,FALSE)</f>
        <v>tier - 2</v>
      </c>
      <c r="N2267" t="str">
        <f>VLOOKUP($A2267,'Hospitalisation Details'!$A:$K,9,FALSE)</f>
        <v>R1013</v>
      </c>
      <c r="O2267">
        <f>VLOOKUP($A2267,'Hospitalisation Details'!$A:$K,10,FALSE)</f>
        <v>37438</v>
      </c>
      <c r="P2267">
        <f>VLOOKUP($A2267,'Hospitalisation Details'!$A:$K,11,FALSE)</f>
        <v>20</v>
      </c>
      <c r="Q2267" t="str">
        <f>VLOOKUP($A2267,'Customer Names'!$A:$E,4,FALSE)</f>
        <v xml:space="preserve"> Elizabeth S.</v>
      </c>
    </row>
    <row r="2268" spans="1:17" x14ac:dyDescent="0.25">
      <c r="A2268" s="26" t="s">
        <v>91</v>
      </c>
      <c r="B2268" s="47">
        <f>VLOOKUP($A2268,'Medical Examinations'!$A:$J,2,FALSE)</f>
        <v>16.600000000000001</v>
      </c>
      <c r="C2268" s="47">
        <f>VLOOKUP($A2268,'Medical Examinations'!$A:$J,3,FALSE)</f>
        <v>5.87</v>
      </c>
      <c r="D2268" s="26" t="str">
        <f>VLOOKUP($A2268,'Medical Examinations'!$A:$J,4,FALSE)</f>
        <v>No</v>
      </c>
      <c r="E2268" s="26" t="str">
        <f>VLOOKUP($A2268,'Medical Examinations'!$A:$J,5,FALSE)</f>
        <v>No</v>
      </c>
      <c r="F2268" s="26" t="str">
        <f>VLOOKUP($A2268,'Medical Examinations'!$A:$J,6,FALSE)</f>
        <v>No</v>
      </c>
      <c r="G2268" s="26">
        <f>VLOOKUP($A2268,'Medical Examinations'!$A:$J,7,FALSE)</f>
        <v>1</v>
      </c>
      <c r="H2268" s="26" t="str">
        <f>VLOOKUP($A2268,'Medical Examinations'!$A:$J,8,FALSE)</f>
        <v>No</v>
      </c>
      <c r="I2268" s="26" t="str">
        <f>VLOOKUP($A2268,'Medical Examinations'!$A:$J,9,FALSE)</f>
        <v>Underweight</v>
      </c>
      <c r="J2268" s="26" t="str">
        <f>VLOOKUP($A2268,'Medical Examinations'!$A:$J,10,FALSE)</f>
        <v>Prediabetes</v>
      </c>
      <c r="K2268">
        <f>VLOOKUP($A2268,'Hospitalisation Details'!$A:$K,6,FALSE)</f>
        <v>1240</v>
      </c>
      <c r="L2268" t="str">
        <f>VLOOKUP($A2268,'Hospitalisation Details'!$A:$K,7,FALSE)</f>
        <v>tier - 2</v>
      </c>
      <c r="M2268" t="str">
        <f>VLOOKUP($A2268,'Hospitalisation Details'!$A:$K,8,FALSE)</f>
        <v>tier - 1</v>
      </c>
      <c r="N2268" t="str">
        <f>VLOOKUP($A2268,'Hospitalisation Details'!$A:$K,9,FALSE)</f>
        <v>R1012</v>
      </c>
      <c r="O2268">
        <f>VLOOKUP($A2268,'Hospitalisation Details'!$A:$K,10,FALSE)</f>
        <v>36079</v>
      </c>
      <c r="P2268">
        <f>VLOOKUP($A2268,'Hospitalisation Details'!$A:$K,11,FALSE)</f>
        <v>24</v>
      </c>
      <c r="Q2268" t="str">
        <f>VLOOKUP($A2268,'Customer Names'!$A:$E,4,FALSE)</f>
        <v xml:space="preserve"> Katie</v>
      </c>
    </row>
    <row r="2269" spans="1:17" x14ac:dyDescent="0.25">
      <c r="A2269" s="23" t="s">
        <v>90</v>
      </c>
      <c r="B2269" s="48">
        <f>VLOOKUP($A2269,'Medical Examinations'!$A:$J,2,FALSE)</f>
        <v>21.98</v>
      </c>
      <c r="C2269" s="48">
        <f>VLOOKUP($A2269,'Medical Examinations'!$A:$J,3,FALSE)</f>
        <v>7.03</v>
      </c>
      <c r="D2269" s="23" t="str">
        <f>VLOOKUP($A2269,'Medical Examinations'!$A:$J,4,FALSE)</f>
        <v>No</v>
      </c>
      <c r="E2269" s="23" t="str">
        <f>VLOOKUP($A2269,'Medical Examinations'!$A:$J,5,FALSE)</f>
        <v>No</v>
      </c>
      <c r="F2269" s="23" t="str">
        <f>VLOOKUP($A2269,'Medical Examinations'!$A:$J,6,FALSE)</f>
        <v>No</v>
      </c>
      <c r="G2269" s="23">
        <f>VLOOKUP($A2269,'Medical Examinations'!$A:$J,7,FALSE)</f>
        <v>0</v>
      </c>
      <c r="H2269" s="23" t="str">
        <f>VLOOKUP($A2269,'Medical Examinations'!$A:$J,8,FALSE)</f>
        <v>No</v>
      </c>
      <c r="I2269" s="23" t="str">
        <f>VLOOKUP($A2269,'Medical Examinations'!$A:$J,9,FALSE)</f>
        <v>Normal Weight</v>
      </c>
      <c r="J2269" s="23" t="str">
        <f>VLOOKUP($A2269,'Medical Examinations'!$A:$J,10,FALSE)</f>
        <v>Diabetes</v>
      </c>
      <c r="K2269">
        <f>VLOOKUP($A2269,'Hospitalisation Details'!$A:$K,6,FALSE)</f>
        <v>1237</v>
      </c>
      <c r="L2269" t="str">
        <f>VLOOKUP($A2269,'Hospitalisation Details'!$A:$K,7,FALSE)</f>
        <v>tier - 2</v>
      </c>
      <c r="M2269" t="str">
        <f>VLOOKUP($A2269,'Hospitalisation Details'!$A:$K,8,FALSE)</f>
        <v>tier - 2</v>
      </c>
      <c r="N2269" t="str">
        <f>VLOOKUP($A2269,'Hospitalisation Details'!$A:$K,9,FALSE)</f>
        <v>R1013</v>
      </c>
      <c r="O2269">
        <f>VLOOKUP($A2269,'Hospitalisation Details'!$A:$K,10,FALSE)</f>
        <v>37602</v>
      </c>
      <c r="P2269">
        <f>VLOOKUP($A2269,'Hospitalisation Details'!$A:$K,11,FALSE)</f>
        <v>20</v>
      </c>
      <c r="Q2269" t="str">
        <f>VLOOKUP($A2269,'Customer Names'!$A:$E,4,FALSE)</f>
        <v xml:space="preserve"> Christi A.</v>
      </c>
    </row>
    <row r="2270" spans="1:17" x14ac:dyDescent="0.25">
      <c r="A2270" s="26" t="s">
        <v>89</v>
      </c>
      <c r="B2270" s="47">
        <f>VLOOKUP($A2270,'Medical Examinations'!$A:$J,2,FALSE)</f>
        <v>19.7</v>
      </c>
      <c r="C2270" s="47">
        <f>VLOOKUP($A2270,'Medical Examinations'!$A:$J,3,FALSE)</f>
        <v>5.51</v>
      </c>
      <c r="D2270" s="26" t="str">
        <f>VLOOKUP($A2270,'Medical Examinations'!$A:$J,4,FALSE)</f>
        <v>No</v>
      </c>
      <c r="E2270" s="26" t="str">
        <f>VLOOKUP($A2270,'Medical Examinations'!$A:$J,5,FALSE)</f>
        <v>No</v>
      </c>
      <c r="F2270" s="26" t="str">
        <f>VLOOKUP($A2270,'Medical Examinations'!$A:$J,6,FALSE)</f>
        <v>No</v>
      </c>
      <c r="G2270" s="26">
        <f>VLOOKUP($A2270,'Medical Examinations'!$A:$J,7,FALSE)</f>
        <v>1</v>
      </c>
      <c r="H2270" s="26" t="str">
        <f>VLOOKUP($A2270,'Medical Examinations'!$A:$J,8,FALSE)</f>
        <v>No</v>
      </c>
      <c r="I2270" s="26" t="str">
        <f>VLOOKUP($A2270,'Medical Examinations'!$A:$J,9,FALSE)</f>
        <v>Normal Weight</v>
      </c>
      <c r="J2270" s="26" t="str">
        <f>VLOOKUP($A2270,'Medical Examinations'!$A:$J,10,FALSE)</f>
        <v>Normal</v>
      </c>
      <c r="K2270">
        <f>VLOOKUP($A2270,'Hospitalisation Details'!$A:$K,6,FALSE)</f>
        <v>1234</v>
      </c>
      <c r="L2270" t="str">
        <f>VLOOKUP($A2270,'Hospitalisation Details'!$A:$K,7,FALSE)</f>
        <v>tier - 2</v>
      </c>
      <c r="M2270" t="str">
        <f>VLOOKUP($A2270,'Hospitalisation Details'!$A:$K,8,FALSE)</f>
        <v>tier - 1</v>
      </c>
      <c r="N2270" t="str">
        <f>VLOOKUP($A2270,'Hospitalisation Details'!$A:$K,9,FALSE)</f>
        <v>R1013</v>
      </c>
      <c r="O2270">
        <f>VLOOKUP($A2270,'Hospitalisation Details'!$A:$K,10,FALSE)</f>
        <v>35989</v>
      </c>
      <c r="P2270">
        <f>VLOOKUP($A2270,'Hospitalisation Details'!$A:$K,11,FALSE)</f>
        <v>24</v>
      </c>
      <c r="Q2270" t="str">
        <f>VLOOKUP($A2270,'Customer Names'!$A:$E,4,FALSE)</f>
        <v xml:space="preserve"> Sandra K.</v>
      </c>
    </row>
    <row r="2271" spans="1:17" x14ac:dyDescent="0.25">
      <c r="A2271" s="23" t="s">
        <v>88</v>
      </c>
      <c r="B2271" s="48">
        <f>VLOOKUP($A2271,'Medical Examinations'!$A:$J,2,FALSE)</f>
        <v>19.21</v>
      </c>
      <c r="C2271" s="48">
        <f>VLOOKUP($A2271,'Medical Examinations'!$A:$J,3,FALSE)</f>
        <v>4.76</v>
      </c>
      <c r="D2271" s="23" t="str">
        <f>VLOOKUP($A2271,'Medical Examinations'!$A:$J,4,FALSE)</f>
        <v>No</v>
      </c>
      <c r="E2271" s="23" t="str">
        <f>VLOOKUP($A2271,'Medical Examinations'!$A:$J,5,FALSE)</f>
        <v>yes</v>
      </c>
      <c r="F2271" s="23" t="str">
        <f>VLOOKUP($A2271,'Medical Examinations'!$A:$J,6,FALSE)</f>
        <v>No</v>
      </c>
      <c r="G2271" s="23">
        <f>VLOOKUP($A2271,'Medical Examinations'!$A:$J,7,FALSE)</f>
        <v>1</v>
      </c>
      <c r="H2271" s="23" t="str">
        <f>VLOOKUP($A2271,'Medical Examinations'!$A:$J,8,FALSE)</f>
        <v>No</v>
      </c>
      <c r="I2271" s="23" t="str">
        <f>VLOOKUP($A2271,'Medical Examinations'!$A:$J,9,FALSE)</f>
        <v>Normal Weight</v>
      </c>
      <c r="J2271" s="23" t="str">
        <f>VLOOKUP($A2271,'Medical Examinations'!$A:$J,10,FALSE)</f>
        <v>Normal</v>
      </c>
      <c r="K2271">
        <f>VLOOKUP($A2271,'Hospitalisation Details'!$A:$K,6,FALSE)</f>
        <v>1228</v>
      </c>
      <c r="L2271" t="str">
        <f>VLOOKUP($A2271,'Hospitalisation Details'!$A:$K,7,FALSE)</f>
        <v>tier - 2</v>
      </c>
      <c r="M2271" t="str">
        <f>VLOOKUP($A2271,'Hospitalisation Details'!$A:$K,8,FALSE)</f>
        <v>tier - 1</v>
      </c>
      <c r="N2271" t="str">
        <f>VLOOKUP($A2271,'Hospitalisation Details'!$A:$K,9,FALSE)</f>
        <v>R1012</v>
      </c>
      <c r="O2271">
        <f>VLOOKUP($A2271,'Hospitalisation Details'!$A:$K,10,FALSE)</f>
        <v>38276</v>
      </c>
      <c r="P2271">
        <f>VLOOKUP($A2271,'Hospitalisation Details'!$A:$K,11,FALSE)</f>
        <v>18</v>
      </c>
      <c r="Q2271" t="str">
        <f>VLOOKUP($A2271,'Customer Names'!$A:$E,4,FALSE)</f>
        <v xml:space="preserve"> Katharine</v>
      </c>
    </row>
    <row r="2272" spans="1:17" x14ac:dyDescent="0.25">
      <c r="A2272" s="26" t="s">
        <v>87</v>
      </c>
      <c r="B2272" s="47">
        <f>VLOOKUP($A2272,'Medical Examinations'!$A:$J,2,FALSE)</f>
        <v>19.3</v>
      </c>
      <c r="C2272" s="47">
        <f>VLOOKUP($A2272,'Medical Examinations'!$A:$J,3,FALSE)</f>
        <v>4.7</v>
      </c>
      <c r="D2272" s="26" t="str">
        <f>VLOOKUP($A2272,'Medical Examinations'!$A:$J,4,FALSE)</f>
        <v>No</v>
      </c>
      <c r="E2272" s="26" t="str">
        <f>VLOOKUP($A2272,'Medical Examinations'!$A:$J,5,FALSE)</f>
        <v>yes</v>
      </c>
      <c r="F2272" s="26" t="str">
        <f>VLOOKUP($A2272,'Medical Examinations'!$A:$J,6,FALSE)</f>
        <v>No</v>
      </c>
      <c r="G2272" s="26">
        <f>VLOOKUP($A2272,'Medical Examinations'!$A:$J,7,FALSE)</f>
        <v>1</v>
      </c>
      <c r="H2272" s="26" t="str">
        <f>VLOOKUP($A2272,'Medical Examinations'!$A:$J,8,FALSE)</f>
        <v>No</v>
      </c>
      <c r="I2272" s="26" t="str">
        <f>VLOOKUP($A2272,'Medical Examinations'!$A:$J,9,FALSE)</f>
        <v>Normal Weight</v>
      </c>
      <c r="J2272" s="26" t="str">
        <f>VLOOKUP($A2272,'Medical Examinations'!$A:$J,10,FALSE)</f>
        <v>Normal</v>
      </c>
      <c r="K2272">
        <f>VLOOKUP($A2272,'Hospitalisation Details'!$A:$K,6,FALSE)</f>
        <v>1224</v>
      </c>
      <c r="L2272" t="str">
        <f>VLOOKUP($A2272,'Hospitalisation Details'!$A:$K,7,FALSE)</f>
        <v>tier - 2</v>
      </c>
      <c r="M2272" t="str">
        <f>VLOOKUP($A2272,'Hospitalisation Details'!$A:$K,8,FALSE)</f>
        <v>tier - 1</v>
      </c>
      <c r="N2272" t="str">
        <f>VLOOKUP($A2272,'Hospitalisation Details'!$A:$K,9,FALSE)</f>
        <v>R1013</v>
      </c>
      <c r="O2272">
        <f>VLOOKUP($A2272,'Hospitalisation Details'!$A:$K,10,FALSE)</f>
        <v>38177</v>
      </c>
      <c r="P2272">
        <f>VLOOKUP($A2272,'Hospitalisation Details'!$A:$K,11,FALSE)</f>
        <v>18</v>
      </c>
      <c r="Q2272" t="str">
        <f>VLOOKUP($A2272,'Customer Names'!$A:$E,4,FALSE)</f>
        <v xml:space="preserve"> Jerome</v>
      </c>
    </row>
    <row r="2273" spans="1:17" x14ac:dyDescent="0.25">
      <c r="A2273" s="23" t="s">
        <v>86</v>
      </c>
      <c r="B2273" s="48">
        <f>VLOOKUP($A2273,'Medical Examinations'!$A:$J,2,FALSE)</f>
        <v>16.22</v>
      </c>
      <c r="C2273" s="48">
        <f>VLOOKUP($A2273,'Medical Examinations'!$A:$J,3,FALSE)</f>
        <v>6.21</v>
      </c>
      <c r="D2273" s="23" t="str">
        <f>VLOOKUP($A2273,'Medical Examinations'!$A:$J,4,FALSE)</f>
        <v>yes</v>
      </c>
      <c r="E2273" s="23" t="str">
        <f>VLOOKUP($A2273,'Medical Examinations'!$A:$J,5,FALSE)</f>
        <v>No</v>
      </c>
      <c r="F2273" s="23" t="str">
        <f>VLOOKUP($A2273,'Medical Examinations'!$A:$J,6,FALSE)</f>
        <v>No</v>
      </c>
      <c r="G2273" s="23">
        <f>VLOOKUP($A2273,'Medical Examinations'!$A:$J,7,FALSE)</f>
        <v>0</v>
      </c>
      <c r="H2273" s="23" t="str">
        <f>VLOOKUP($A2273,'Medical Examinations'!$A:$J,8,FALSE)</f>
        <v>No</v>
      </c>
      <c r="I2273" s="23" t="str">
        <f>VLOOKUP($A2273,'Medical Examinations'!$A:$J,9,FALSE)</f>
        <v>Underweight</v>
      </c>
      <c r="J2273" s="23" t="str">
        <f>VLOOKUP($A2273,'Medical Examinations'!$A:$J,10,FALSE)</f>
        <v>Prediabetes</v>
      </c>
      <c r="K2273">
        <f>VLOOKUP($A2273,'Hospitalisation Details'!$A:$K,6,FALSE)</f>
        <v>1220</v>
      </c>
      <c r="L2273" t="str">
        <f>VLOOKUP($A2273,'Hospitalisation Details'!$A:$K,7,FALSE)</f>
        <v>tier - 2</v>
      </c>
      <c r="M2273" t="str">
        <f>VLOOKUP($A2273,'Hospitalisation Details'!$A:$K,8,FALSE)</f>
        <v>tier - 3</v>
      </c>
      <c r="N2273" t="str">
        <f>VLOOKUP($A2273,'Hospitalisation Details'!$A:$K,9,FALSE)</f>
        <v>R1012</v>
      </c>
      <c r="O2273">
        <f>VLOOKUP($A2273,'Hospitalisation Details'!$A:$K,10,FALSE)</f>
        <v>35373</v>
      </c>
      <c r="P2273">
        <f>VLOOKUP($A2273,'Hospitalisation Details'!$A:$K,11,FALSE)</f>
        <v>26</v>
      </c>
      <c r="Q2273" t="str">
        <f>VLOOKUP($A2273,'Customer Names'!$A:$E,4,FALSE)</f>
        <v xml:space="preserve"> Julia R</v>
      </c>
    </row>
    <row r="2274" spans="1:17" x14ac:dyDescent="0.25">
      <c r="A2274" s="26" t="s">
        <v>85</v>
      </c>
      <c r="B2274" s="47">
        <f>VLOOKUP($A2274,'Medical Examinations'!$A:$J,2,FALSE)</f>
        <v>17.12</v>
      </c>
      <c r="C2274" s="47">
        <f>VLOOKUP($A2274,'Medical Examinations'!$A:$J,3,FALSE)</f>
        <v>4.5199999999999996</v>
      </c>
      <c r="D2274" s="26" t="str">
        <f>VLOOKUP($A2274,'Medical Examinations'!$A:$J,4,FALSE)</f>
        <v>No</v>
      </c>
      <c r="E2274" s="26" t="str">
        <f>VLOOKUP($A2274,'Medical Examinations'!$A:$J,5,FALSE)</f>
        <v>yes</v>
      </c>
      <c r="F2274" s="26" t="str">
        <f>VLOOKUP($A2274,'Medical Examinations'!$A:$J,6,FALSE)</f>
        <v>No</v>
      </c>
      <c r="G2274" s="26">
        <f>VLOOKUP($A2274,'Medical Examinations'!$A:$J,7,FALSE)</f>
        <v>1</v>
      </c>
      <c r="H2274" s="26" t="str">
        <f>VLOOKUP($A2274,'Medical Examinations'!$A:$J,8,FALSE)</f>
        <v>No</v>
      </c>
      <c r="I2274" s="26" t="str">
        <f>VLOOKUP($A2274,'Medical Examinations'!$A:$J,9,FALSE)</f>
        <v>Underweight</v>
      </c>
      <c r="J2274" s="26" t="str">
        <f>VLOOKUP($A2274,'Medical Examinations'!$A:$J,10,FALSE)</f>
        <v>Normal</v>
      </c>
      <c r="K2274">
        <f>VLOOKUP($A2274,'Hospitalisation Details'!$A:$K,6,FALSE)</f>
        <v>1210</v>
      </c>
      <c r="L2274" t="str">
        <f>VLOOKUP($A2274,'Hospitalisation Details'!$A:$K,7,FALSE)</f>
        <v>tier - 2</v>
      </c>
      <c r="M2274" t="str">
        <f>VLOOKUP($A2274,'Hospitalisation Details'!$A:$K,8,FALSE)</f>
        <v>tier - 1</v>
      </c>
      <c r="N2274" t="str">
        <f>VLOOKUP($A2274,'Hospitalisation Details'!$A:$K,9,FALSE)</f>
        <v>R1013</v>
      </c>
      <c r="O2274">
        <f>VLOOKUP($A2274,'Hospitalisation Details'!$A:$K,10,FALSE)</f>
        <v>38140</v>
      </c>
      <c r="P2274">
        <f>VLOOKUP($A2274,'Hospitalisation Details'!$A:$K,11,FALSE)</f>
        <v>19</v>
      </c>
      <c r="Q2274" t="str">
        <f>VLOOKUP($A2274,'Customer Names'!$A:$E,4,FALSE)</f>
        <v xml:space="preserve"> Sean Henry</v>
      </c>
    </row>
    <row r="2275" spans="1:17" x14ac:dyDescent="0.25">
      <c r="A2275" s="23" t="s">
        <v>84</v>
      </c>
      <c r="B2275" s="48">
        <f>VLOOKUP($A2275,'Medical Examinations'!$A:$J,2,FALSE)</f>
        <v>19.07</v>
      </c>
      <c r="C2275" s="48">
        <f>VLOOKUP($A2275,'Medical Examinations'!$A:$J,3,FALSE)</f>
        <v>5.45</v>
      </c>
      <c r="D2275" s="23" t="str">
        <f>VLOOKUP($A2275,'Medical Examinations'!$A:$J,4,FALSE)</f>
        <v>No</v>
      </c>
      <c r="E2275" s="23" t="str">
        <f>VLOOKUP($A2275,'Medical Examinations'!$A:$J,5,FALSE)</f>
        <v>No</v>
      </c>
      <c r="F2275" s="23" t="str">
        <f>VLOOKUP($A2275,'Medical Examinations'!$A:$J,6,FALSE)</f>
        <v>No</v>
      </c>
      <c r="G2275" s="23">
        <f>VLOOKUP($A2275,'Medical Examinations'!$A:$J,7,FALSE)</f>
        <v>1</v>
      </c>
      <c r="H2275" s="23" t="str">
        <f>VLOOKUP($A2275,'Medical Examinations'!$A:$J,8,FALSE)</f>
        <v>No</v>
      </c>
      <c r="I2275" s="23" t="str">
        <f>VLOOKUP($A2275,'Medical Examinations'!$A:$J,9,FALSE)</f>
        <v>Normal Weight</v>
      </c>
      <c r="J2275" s="23" t="str">
        <f>VLOOKUP($A2275,'Medical Examinations'!$A:$J,10,FALSE)</f>
        <v>Normal</v>
      </c>
      <c r="K2275">
        <f>VLOOKUP($A2275,'Hospitalisation Details'!$A:$K,6,FALSE)</f>
        <v>1200.55</v>
      </c>
      <c r="L2275" t="str">
        <f>VLOOKUP($A2275,'Hospitalisation Details'!$A:$K,7,FALSE)</f>
        <v>tier - 2</v>
      </c>
      <c r="M2275" t="str">
        <f>VLOOKUP($A2275,'Hospitalisation Details'!$A:$K,8,FALSE)</f>
        <v>tier - 3</v>
      </c>
      <c r="N2275" t="str">
        <f>VLOOKUP($A2275,'Hospitalisation Details'!$A:$K,9,FALSE)</f>
        <v>R1013</v>
      </c>
      <c r="O2275">
        <f>VLOOKUP($A2275,'Hospitalisation Details'!$A:$K,10,FALSE)</f>
        <v>33883</v>
      </c>
      <c r="P2275">
        <f>VLOOKUP($A2275,'Hospitalisation Details'!$A:$K,11,FALSE)</f>
        <v>30</v>
      </c>
      <c r="Q2275" t="str">
        <f>VLOOKUP($A2275,'Customer Names'!$A:$E,4,FALSE)</f>
        <v xml:space="preserve"> Rachel A.</v>
      </c>
    </row>
    <row r="2276" spans="1:17" x14ac:dyDescent="0.25">
      <c r="A2276" s="26" t="s">
        <v>83</v>
      </c>
      <c r="B2276" s="47">
        <f>VLOOKUP($A2276,'Medical Examinations'!$A:$J,2,FALSE)</f>
        <v>15.56</v>
      </c>
      <c r="C2276" s="47">
        <f>VLOOKUP($A2276,'Medical Examinations'!$A:$J,3,FALSE)</f>
        <v>4.42</v>
      </c>
      <c r="D2276" s="26" t="str">
        <f>VLOOKUP($A2276,'Medical Examinations'!$A:$J,4,FALSE)</f>
        <v>No</v>
      </c>
      <c r="E2276" s="26" t="str">
        <f>VLOOKUP($A2276,'Medical Examinations'!$A:$J,5,FALSE)</f>
        <v>No</v>
      </c>
      <c r="F2276" s="26" t="str">
        <f>VLOOKUP($A2276,'Medical Examinations'!$A:$J,6,FALSE)</f>
        <v>No</v>
      </c>
      <c r="G2276" s="26">
        <f>VLOOKUP($A2276,'Medical Examinations'!$A:$J,7,FALSE)</f>
        <v>0</v>
      </c>
      <c r="H2276" s="26" t="str">
        <f>VLOOKUP($A2276,'Medical Examinations'!$A:$J,8,FALSE)</f>
        <v>No</v>
      </c>
      <c r="I2276" s="26" t="str">
        <f>VLOOKUP($A2276,'Medical Examinations'!$A:$J,9,FALSE)</f>
        <v>Underweight</v>
      </c>
      <c r="J2276" s="26" t="str">
        <f>VLOOKUP($A2276,'Medical Examinations'!$A:$J,10,FALSE)</f>
        <v>Normal</v>
      </c>
      <c r="K2276">
        <f>VLOOKUP($A2276,'Hospitalisation Details'!$A:$K,6,FALSE)</f>
        <v>1200</v>
      </c>
      <c r="L2276" t="str">
        <f>VLOOKUP($A2276,'Hospitalisation Details'!$A:$K,7,FALSE)</f>
        <v>tier - 2</v>
      </c>
      <c r="M2276" t="str">
        <f>VLOOKUP($A2276,'Hospitalisation Details'!$A:$K,8,FALSE)</f>
        <v>tier - 3</v>
      </c>
      <c r="N2276" t="str">
        <f>VLOOKUP($A2276,'Hospitalisation Details'!$A:$K,9,FALSE)</f>
        <v>R1012</v>
      </c>
      <c r="O2276">
        <f>VLOOKUP($A2276,'Hospitalisation Details'!$A:$K,10,FALSE)</f>
        <v>36339</v>
      </c>
      <c r="P2276">
        <f>VLOOKUP($A2276,'Hospitalisation Details'!$A:$K,11,FALSE)</f>
        <v>23</v>
      </c>
      <c r="Q2276" t="str">
        <f>VLOOKUP($A2276,'Customer Names'!$A:$E,4,FALSE)</f>
        <v xml:space="preserve"> Jim</v>
      </c>
    </row>
    <row r="2277" spans="1:17" x14ac:dyDescent="0.25">
      <c r="A2277" s="23" t="s">
        <v>82</v>
      </c>
      <c r="B2277" s="48">
        <f>VLOOKUP($A2277,'Medical Examinations'!$A:$J,2,FALSE)</f>
        <v>22.76</v>
      </c>
      <c r="C2277" s="48">
        <f>VLOOKUP($A2277,'Medical Examinations'!$A:$J,3,FALSE)</f>
        <v>9.44</v>
      </c>
      <c r="D2277" s="23" t="str">
        <f>VLOOKUP($A2277,'Medical Examinations'!$A:$J,4,FALSE)</f>
        <v>No</v>
      </c>
      <c r="E2277" s="23" t="str">
        <f>VLOOKUP($A2277,'Medical Examinations'!$A:$J,5,FALSE)</f>
        <v>No</v>
      </c>
      <c r="F2277" s="23" t="str">
        <f>VLOOKUP($A2277,'Medical Examinations'!$A:$J,6,FALSE)</f>
        <v>No</v>
      </c>
      <c r="G2277" s="23">
        <f>VLOOKUP($A2277,'Medical Examinations'!$A:$J,7,FALSE)</f>
        <v>0</v>
      </c>
      <c r="H2277" s="23" t="str">
        <f>VLOOKUP($A2277,'Medical Examinations'!$A:$J,8,FALSE)</f>
        <v>No</v>
      </c>
      <c r="I2277" s="23" t="str">
        <f>VLOOKUP($A2277,'Medical Examinations'!$A:$J,9,FALSE)</f>
        <v>Normal Weight</v>
      </c>
      <c r="J2277" s="23" t="str">
        <f>VLOOKUP($A2277,'Medical Examinations'!$A:$J,10,FALSE)</f>
        <v>Diabetes</v>
      </c>
      <c r="K2277">
        <f>VLOOKUP($A2277,'Hospitalisation Details'!$A:$K,6,FALSE)</f>
        <v>1191</v>
      </c>
      <c r="L2277" t="str">
        <f>VLOOKUP($A2277,'Hospitalisation Details'!$A:$K,7,FALSE)</f>
        <v>tier - 2</v>
      </c>
      <c r="M2277" t="str">
        <f>VLOOKUP($A2277,'Hospitalisation Details'!$A:$K,8,FALSE)</f>
        <v>tier - 1</v>
      </c>
      <c r="N2277" t="str">
        <f>VLOOKUP($A2277,'Hospitalisation Details'!$A:$K,9,FALSE)</f>
        <v>R1013</v>
      </c>
      <c r="O2277">
        <f>VLOOKUP($A2277,'Hospitalisation Details'!$A:$K,10,FALSE)</f>
        <v>37494</v>
      </c>
      <c r="P2277">
        <f>VLOOKUP($A2277,'Hospitalisation Details'!$A:$K,11,FALSE)</f>
        <v>20</v>
      </c>
      <c r="Q2277" t="str">
        <f>VLOOKUP($A2277,'Customer Names'!$A:$E,4,FALSE)</f>
        <v xml:space="preserve"> Tim</v>
      </c>
    </row>
    <row r="2278" spans="1:17" x14ac:dyDescent="0.25">
      <c r="A2278" s="26" t="s">
        <v>81</v>
      </c>
      <c r="B2278" s="47">
        <f>VLOOKUP($A2278,'Medical Examinations'!$A:$J,2,FALSE)</f>
        <v>22.79</v>
      </c>
      <c r="C2278" s="47">
        <f>VLOOKUP($A2278,'Medical Examinations'!$A:$J,3,FALSE)</f>
        <v>6.15</v>
      </c>
      <c r="D2278" s="26" t="str">
        <f>VLOOKUP($A2278,'Medical Examinations'!$A:$J,4,FALSE)</f>
        <v>yes</v>
      </c>
      <c r="E2278" s="26" t="str">
        <f>VLOOKUP($A2278,'Medical Examinations'!$A:$J,5,FALSE)</f>
        <v>No</v>
      </c>
      <c r="F2278" s="26" t="str">
        <f>VLOOKUP($A2278,'Medical Examinations'!$A:$J,6,FALSE)</f>
        <v>Yes</v>
      </c>
      <c r="G2278" s="26">
        <f>VLOOKUP($A2278,'Medical Examinations'!$A:$J,7,FALSE)</f>
        <v>1</v>
      </c>
      <c r="H2278" s="26" t="str">
        <f>VLOOKUP($A2278,'Medical Examinations'!$A:$J,8,FALSE)</f>
        <v>No</v>
      </c>
      <c r="I2278" s="26" t="str">
        <f>VLOOKUP($A2278,'Medical Examinations'!$A:$J,9,FALSE)</f>
        <v>Normal Weight</v>
      </c>
      <c r="J2278" s="26" t="str">
        <f>VLOOKUP($A2278,'Medical Examinations'!$A:$J,10,FALSE)</f>
        <v>Prediabetes</v>
      </c>
      <c r="K2278">
        <f>VLOOKUP($A2278,'Hospitalisation Details'!$A:$K,6,FALSE)</f>
        <v>1178.07</v>
      </c>
      <c r="L2278" t="str">
        <f>VLOOKUP($A2278,'Hospitalisation Details'!$A:$K,7,FALSE)</f>
        <v>tier - 2</v>
      </c>
      <c r="M2278" t="str">
        <f>VLOOKUP($A2278,'Hospitalisation Details'!$A:$K,8,FALSE)</f>
        <v>tier - 2</v>
      </c>
      <c r="N2278" t="str">
        <f>VLOOKUP($A2278,'Hospitalisation Details'!$A:$K,9,FALSE)</f>
        <v>R1013</v>
      </c>
      <c r="O2278">
        <f>VLOOKUP($A2278,'Hospitalisation Details'!$A:$K,10,FALSE)</f>
        <v>35609</v>
      </c>
      <c r="P2278">
        <f>VLOOKUP($A2278,'Hospitalisation Details'!$A:$K,11,FALSE)</f>
        <v>25</v>
      </c>
      <c r="Q2278" t="str">
        <f>VLOOKUP($A2278,'Customer Names'!$A:$E,4,FALSE)</f>
        <v xml:space="preserve"> Abby L.</v>
      </c>
    </row>
    <row r="2279" spans="1:17" x14ac:dyDescent="0.25">
      <c r="A2279" s="23" t="s">
        <v>80</v>
      </c>
      <c r="B2279" s="48">
        <f>VLOOKUP($A2279,'Medical Examinations'!$A:$J,2,FALSE)</f>
        <v>17.41</v>
      </c>
      <c r="C2279" s="48">
        <f>VLOOKUP($A2279,'Medical Examinations'!$A:$J,3,FALSE)</f>
        <v>5.13</v>
      </c>
      <c r="D2279" s="23" t="str">
        <f>VLOOKUP($A2279,'Medical Examinations'!$A:$J,4,FALSE)</f>
        <v>yes</v>
      </c>
      <c r="E2279" s="23" t="str">
        <f>VLOOKUP($A2279,'Medical Examinations'!$A:$J,5,FALSE)</f>
        <v>No</v>
      </c>
      <c r="F2279" s="23" t="str">
        <f>VLOOKUP($A2279,'Medical Examinations'!$A:$J,6,FALSE)</f>
        <v>No</v>
      </c>
      <c r="G2279" s="23">
        <f>VLOOKUP($A2279,'Medical Examinations'!$A:$J,7,FALSE)</f>
        <v>0</v>
      </c>
      <c r="H2279" s="23" t="str">
        <f>VLOOKUP($A2279,'Medical Examinations'!$A:$J,8,FALSE)</f>
        <v>No</v>
      </c>
      <c r="I2279" s="23" t="str">
        <f>VLOOKUP($A2279,'Medical Examinations'!$A:$J,9,FALSE)</f>
        <v>Underweight</v>
      </c>
      <c r="J2279" s="23" t="str">
        <f>VLOOKUP($A2279,'Medical Examinations'!$A:$J,10,FALSE)</f>
        <v>Normal</v>
      </c>
      <c r="K2279">
        <f>VLOOKUP($A2279,'Hospitalisation Details'!$A:$K,6,FALSE)</f>
        <v>1178</v>
      </c>
      <c r="L2279" t="str">
        <f>VLOOKUP($A2279,'Hospitalisation Details'!$A:$K,7,FALSE)</f>
        <v>tier - 2</v>
      </c>
      <c r="M2279" t="str">
        <f>VLOOKUP($A2279,'Hospitalisation Details'!$A:$K,8,FALSE)</f>
        <v>tier - 3</v>
      </c>
      <c r="N2279" t="str">
        <f>VLOOKUP($A2279,'Hospitalisation Details'!$A:$K,9,FALSE)</f>
        <v>R1013</v>
      </c>
      <c r="O2279">
        <f>VLOOKUP($A2279,'Hospitalisation Details'!$A:$K,10,FALSE)</f>
        <v>35288</v>
      </c>
      <c r="P2279">
        <f>VLOOKUP($A2279,'Hospitalisation Details'!$A:$K,11,FALSE)</f>
        <v>26</v>
      </c>
      <c r="Q2279" t="str">
        <f>VLOOKUP($A2279,'Customer Names'!$A:$E,4,FALSE)</f>
        <v xml:space="preserve"> Mark</v>
      </c>
    </row>
    <row r="2280" spans="1:17" x14ac:dyDescent="0.25">
      <c r="A2280" s="26" t="s">
        <v>79</v>
      </c>
      <c r="B2280" s="47">
        <f>VLOOKUP($A2280,'Medical Examinations'!$A:$J,2,FALSE)</f>
        <v>19.32</v>
      </c>
      <c r="C2280" s="47">
        <f>VLOOKUP($A2280,'Medical Examinations'!$A:$J,3,FALSE)</f>
        <v>4.96</v>
      </c>
      <c r="D2280" s="26" t="str">
        <f>VLOOKUP($A2280,'Medical Examinations'!$A:$J,4,FALSE)</f>
        <v>yes</v>
      </c>
      <c r="E2280" s="26" t="str">
        <f>VLOOKUP($A2280,'Medical Examinations'!$A:$J,5,FALSE)</f>
        <v>No</v>
      </c>
      <c r="F2280" s="26" t="str">
        <f>VLOOKUP($A2280,'Medical Examinations'!$A:$J,6,FALSE)</f>
        <v>No</v>
      </c>
      <c r="G2280" s="26">
        <f>VLOOKUP($A2280,'Medical Examinations'!$A:$J,7,FALSE)</f>
        <v>0</v>
      </c>
      <c r="H2280" s="26" t="str">
        <f>VLOOKUP($A2280,'Medical Examinations'!$A:$J,8,FALSE)</f>
        <v>No</v>
      </c>
      <c r="I2280" s="26" t="str">
        <f>VLOOKUP($A2280,'Medical Examinations'!$A:$J,9,FALSE)</f>
        <v>Normal Weight</v>
      </c>
      <c r="J2280" s="26" t="str">
        <f>VLOOKUP($A2280,'Medical Examinations'!$A:$J,10,FALSE)</f>
        <v>Normal</v>
      </c>
      <c r="K2280">
        <f>VLOOKUP($A2280,'Hospitalisation Details'!$A:$K,6,FALSE)</f>
        <v>1167</v>
      </c>
      <c r="L2280" t="str">
        <f>VLOOKUP($A2280,'Hospitalisation Details'!$A:$K,7,FALSE)</f>
        <v>tier - 2</v>
      </c>
      <c r="M2280" t="str">
        <f>VLOOKUP($A2280,'Hospitalisation Details'!$A:$K,8,FALSE)</f>
        <v>tier - 1</v>
      </c>
      <c r="N2280" t="str">
        <f>VLOOKUP($A2280,'Hospitalisation Details'!$A:$K,9,FALSE)</f>
        <v>R1013</v>
      </c>
      <c r="O2280">
        <f>VLOOKUP($A2280,'Hospitalisation Details'!$A:$K,10,FALSE)</f>
        <v>37207</v>
      </c>
      <c r="P2280">
        <f>VLOOKUP($A2280,'Hospitalisation Details'!$A:$K,11,FALSE)</f>
        <v>21</v>
      </c>
      <c r="Q2280" t="str">
        <f>VLOOKUP($A2280,'Customer Names'!$A:$E,4,FALSE)</f>
        <v xml:space="preserve"> Ali</v>
      </c>
    </row>
    <row r="2281" spans="1:17" x14ac:dyDescent="0.25">
      <c r="A2281" s="23" t="s">
        <v>78</v>
      </c>
      <c r="B2281" s="48">
        <f>VLOOKUP($A2281,'Medical Examinations'!$A:$J,2,FALSE)</f>
        <v>18.25</v>
      </c>
      <c r="C2281" s="48">
        <f>VLOOKUP($A2281,'Medical Examinations'!$A:$J,3,FALSE)</f>
        <v>10.95</v>
      </c>
      <c r="D2281" s="23" t="str">
        <f>VLOOKUP($A2281,'Medical Examinations'!$A:$J,4,FALSE)</f>
        <v>No</v>
      </c>
      <c r="E2281" s="23" t="str">
        <f>VLOOKUP($A2281,'Medical Examinations'!$A:$J,5,FALSE)</f>
        <v>No</v>
      </c>
      <c r="F2281" s="23" t="str">
        <f>VLOOKUP($A2281,'Medical Examinations'!$A:$J,6,FALSE)</f>
        <v>No</v>
      </c>
      <c r="G2281" s="23">
        <f>VLOOKUP($A2281,'Medical Examinations'!$A:$J,7,FALSE)</f>
        <v>0</v>
      </c>
      <c r="H2281" s="23" t="str">
        <f>VLOOKUP($A2281,'Medical Examinations'!$A:$J,8,FALSE)</f>
        <v>No</v>
      </c>
      <c r="I2281" s="23" t="str">
        <f>VLOOKUP($A2281,'Medical Examinations'!$A:$J,9,FALSE)</f>
        <v>Underweight</v>
      </c>
      <c r="J2281" s="23" t="str">
        <f>VLOOKUP($A2281,'Medical Examinations'!$A:$J,10,FALSE)</f>
        <v>Diabetes</v>
      </c>
      <c r="K2281">
        <f>VLOOKUP($A2281,'Hospitalisation Details'!$A:$K,6,FALSE)</f>
        <v>1165</v>
      </c>
      <c r="L2281" t="str">
        <f>VLOOKUP($A2281,'Hospitalisation Details'!$A:$K,7,FALSE)</f>
        <v>tier - 2</v>
      </c>
      <c r="M2281" t="str">
        <f>VLOOKUP($A2281,'Hospitalisation Details'!$A:$K,8,FALSE)</f>
        <v>tier - 3</v>
      </c>
      <c r="N2281" t="str">
        <f>VLOOKUP($A2281,'Hospitalisation Details'!$A:$K,9,FALSE)</f>
        <v>R1012</v>
      </c>
      <c r="O2281">
        <f>VLOOKUP($A2281,'Hospitalisation Details'!$A:$K,10,FALSE)</f>
        <v>37418</v>
      </c>
      <c r="P2281">
        <f>VLOOKUP($A2281,'Hospitalisation Details'!$A:$K,11,FALSE)</f>
        <v>20</v>
      </c>
      <c r="Q2281" t="str">
        <f>VLOOKUP($A2281,'Customer Names'!$A:$E,4,FALSE)</f>
        <v xml:space="preserve"> Joshua</v>
      </c>
    </row>
    <row r="2282" spans="1:17" x14ac:dyDescent="0.25">
      <c r="A2282" s="26" t="s">
        <v>77</v>
      </c>
      <c r="B2282" s="47">
        <f>VLOOKUP($A2282,'Medical Examinations'!$A:$J,2,FALSE)</f>
        <v>53.13</v>
      </c>
      <c r="C2282" s="47">
        <f>VLOOKUP($A2282,'Medical Examinations'!$A:$J,3,FALSE)</f>
        <v>4.4400000000000004</v>
      </c>
      <c r="D2282" s="26" t="str">
        <f>VLOOKUP($A2282,'Medical Examinations'!$A:$J,4,FALSE)</f>
        <v>No</v>
      </c>
      <c r="E2282" s="26" t="str">
        <f>VLOOKUP($A2282,'Medical Examinations'!$A:$J,5,FALSE)</f>
        <v>yes</v>
      </c>
      <c r="F2282" s="26" t="str">
        <f>VLOOKUP($A2282,'Medical Examinations'!$A:$J,6,FALSE)</f>
        <v>No</v>
      </c>
      <c r="G2282" s="26">
        <f>VLOOKUP($A2282,'Medical Examinations'!$A:$J,7,FALSE)</f>
        <v>1</v>
      </c>
      <c r="H2282" s="26" t="str">
        <f>VLOOKUP($A2282,'Medical Examinations'!$A:$J,8,FALSE)</f>
        <v>No</v>
      </c>
      <c r="I2282" s="26" t="str">
        <f>VLOOKUP($A2282,'Medical Examinations'!$A:$J,9,FALSE)</f>
        <v>Obesity</v>
      </c>
      <c r="J2282" s="26" t="str">
        <f>VLOOKUP($A2282,'Medical Examinations'!$A:$J,10,FALSE)</f>
        <v>Normal</v>
      </c>
      <c r="K2282">
        <f>VLOOKUP($A2282,'Hospitalisation Details'!$A:$K,6,FALSE)</f>
        <v>1163.46</v>
      </c>
      <c r="L2282" t="str">
        <f>VLOOKUP($A2282,'Hospitalisation Details'!$A:$K,7,FALSE)</f>
        <v>tier - 2</v>
      </c>
      <c r="M2282" t="str">
        <f>VLOOKUP($A2282,'Hospitalisation Details'!$A:$K,8,FALSE)</f>
        <v>tier - 3</v>
      </c>
      <c r="N2282" t="str">
        <f>VLOOKUP($A2282,'Hospitalisation Details'!$A:$K,9,FALSE)</f>
        <v>R1013</v>
      </c>
      <c r="O2282">
        <f>VLOOKUP($A2282,'Hospitalisation Details'!$A:$K,10,FALSE)</f>
        <v>38302</v>
      </c>
      <c r="P2282">
        <f>VLOOKUP($A2282,'Hospitalisation Details'!$A:$K,11,FALSE)</f>
        <v>18</v>
      </c>
      <c r="Q2282" t="str">
        <f>VLOOKUP($A2282,'Customer Names'!$A:$E,4,FALSE)</f>
        <v xml:space="preserve"> Pierre</v>
      </c>
    </row>
    <row r="2283" spans="1:17" x14ac:dyDescent="0.25">
      <c r="A2283" s="23" t="s">
        <v>76</v>
      </c>
      <c r="B2283" s="48">
        <f>VLOOKUP($A2283,'Medical Examinations'!$A:$J,2,FALSE)</f>
        <v>20.46</v>
      </c>
      <c r="C2283" s="48">
        <f>VLOOKUP($A2283,'Medical Examinations'!$A:$J,3,FALSE)</f>
        <v>4.0199999999999996</v>
      </c>
      <c r="D2283" s="23" t="str">
        <f>VLOOKUP($A2283,'Medical Examinations'!$A:$J,4,FALSE)</f>
        <v>No</v>
      </c>
      <c r="E2283" s="23" t="str">
        <f>VLOOKUP($A2283,'Medical Examinations'!$A:$J,5,FALSE)</f>
        <v>No</v>
      </c>
      <c r="F2283" s="23" t="str">
        <f>VLOOKUP($A2283,'Medical Examinations'!$A:$J,6,FALSE)</f>
        <v>No</v>
      </c>
      <c r="G2283" s="23">
        <f>VLOOKUP($A2283,'Medical Examinations'!$A:$J,7,FALSE)</f>
        <v>0</v>
      </c>
      <c r="H2283" s="23" t="str">
        <f>VLOOKUP($A2283,'Medical Examinations'!$A:$J,8,FALSE)</f>
        <v>No</v>
      </c>
      <c r="I2283" s="23" t="str">
        <f>VLOOKUP($A2283,'Medical Examinations'!$A:$J,9,FALSE)</f>
        <v>Normal Weight</v>
      </c>
      <c r="J2283" s="23" t="str">
        <f>VLOOKUP($A2283,'Medical Examinations'!$A:$J,10,FALSE)</f>
        <v>Normal</v>
      </c>
      <c r="K2283">
        <f>VLOOKUP($A2283,'Hospitalisation Details'!$A:$K,6,FALSE)</f>
        <v>1158.32</v>
      </c>
      <c r="L2283" t="str">
        <f>VLOOKUP($A2283,'Hospitalisation Details'!$A:$K,7,FALSE)</f>
        <v>tier - 2</v>
      </c>
      <c r="M2283" t="str">
        <f>VLOOKUP($A2283,'Hospitalisation Details'!$A:$K,8,FALSE)</f>
        <v>tier - 1</v>
      </c>
      <c r="N2283" t="str">
        <f>VLOOKUP($A2283,'Hospitalisation Details'!$A:$K,9,FALSE)</f>
        <v>R1013</v>
      </c>
      <c r="O2283">
        <f>VLOOKUP($A2283,'Hospitalisation Details'!$A:$K,10,FALSE)</f>
        <v>34541</v>
      </c>
      <c r="P2283">
        <f>VLOOKUP($A2283,'Hospitalisation Details'!$A:$K,11,FALSE)</f>
        <v>28</v>
      </c>
      <c r="Q2283" t="str">
        <f>VLOOKUP($A2283,'Customer Names'!$A:$E,4,FALSE)</f>
        <v xml:space="preserve"> Kate</v>
      </c>
    </row>
    <row r="2284" spans="1:17" x14ac:dyDescent="0.25">
      <c r="A2284" s="26" t="s">
        <v>75</v>
      </c>
      <c r="B2284" s="47">
        <f>VLOOKUP($A2284,'Medical Examinations'!$A:$J,2,FALSE)</f>
        <v>43.01</v>
      </c>
      <c r="C2284" s="47">
        <f>VLOOKUP($A2284,'Medical Examinations'!$A:$J,3,FALSE)</f>
        <v>5.44</v>
      </c>
      <c r="D2284" s="26" t="str">
        <f>VLOOKUP($A2284,'Medical Examinations'!$A:$J,4,FALSE)</f>
        <v>No</v>
      </c>
      <c r="E2284" s="26" t="str">
        <f>VLOOKUP($A2284,'Medical Examinations'!$A:$J,5,FALSE)</f>
        <v>yes</v>
      </c>
      <c r="F2284" s="26" t="str">
        <f>VLOOKUP($A2284,'Medical Examinations'!$A:$J,6,FALSE)</f>
        <v>No</v>
      </c>
      <c r="G2284" s="26">
        <f>VLOOKUP($A2284,'Medical Examinations'!$A:$J,7,FALSE)</f>
        <v>1</v>
      </c>
      <c r="H2284" s="26" t="str">
        <f>VLOOKUP($A2284,'Medical Examinations'!$A:$J,8,FALSE)</f>
        <v>No</v>
      </c>
      <c r="I2284" s="26" t="str">
        <f>VLOOKUP($A2284,'Medical Examinations'!$A:$J,9,FALSE)</f>
        <v>Obesity</v>
      </c>
      <c r="J2284" s="26" t="str">
        <f>VLOOKUP($A2284,'Medical Examinations'!$A:$J,10,FALSE)</f>
        <v>Normal</v>
      </c>
      <c r="K2284">
        <f>VLOOKUP($A2284,'Hospitalisation Details'!$A:$K,6,FALSE)</f>
        <v>1149.4000000000001</v>
      </c>
      <c r="L2284" t="str">
        <f>VLOOKUP($A2284,'Hospitalisation Details'!$A:$K,7,FALSE)</f>
        <v>tier - 2</v>
      </c>
      <c r="M2284" t="str">
        <f>VLOOKUP($A2284,'Hospitalisation Details'!$A:$K,8,FALSE)</f>
        <v>tier - 2</v>
      </c>
      <c r="N2284" t="str">
        <f>VLOOKUP($A2284,'Hospitalisation Details'!$A:$K,9,FALSE)</f>
        <v>R1013</v>
      </c>
      <c r="O2284">
        <f>VLOOKUP($A2284,'Hospitalisation Details'!$A:$K,10,FALSE)</f>
        <v>38186</v>
      </c>
      <c r="P2284">
        <f>VLOOKUP($A2284,'Hospitalisation Details'!$A:$K,11,FALSE)</f>
        <v>18</v>
      </c>
      <c r="Q2284" t="str">
        <f>VLOOKUP($A2284,'Customer Names'!$A:$E,4,FALSE)</f>
        <v xml:space="preserve"> David</v>
      </c>
    </row>
    <row r="2285" spans="1:17" x14ac:dyDescent="0.25">
      <c r="A2285" s="23" t="s">
        <v>74</v>
      </c>
      <c r="B2285" s="48">
        <f>VLOOKUP($A2285,'Medical Examinations'!$A:$J,2,FALSE)</f>
        <v>15.01</v>
      </c>
      <c r="C2285" s="48">
        <f>VLOOKUP($A2285,'Medical Examinations'!$A:$J,3,FALSE)</f>
        <v>4.1500000000000004</v>
      </c>
      <c r="D2285" s="23" t="str">
        <f>VLOOKUP($A2285,'Medical Examinations'!$A:$J,4,FALSE)</f>
        <v>No</v>
      </c>
      <c r="E2285" s="23" t="str">
        <f>VLOOKUP($A2285,'Medical Examinations'!$A:$J,5,FALSE)</f>
        <v>No</v>
      </c>
      <c r="F2285" s="23" t="str">
        <f>VLOOKUP($A2285,'Medical Examinations'!$A:$J,6,FALSE)</f>
        <v>Yes</v>
      </c>
      <c r="G2285" s="23">
        <f>VLOOKUP($A2285,'Medical Examinations'!$A:$J,7,FALSE)</f>
        <v>1</v>
      </c>
      <c r="H2285" s="23" t="str">
        <f>VLOOKUP($A2285,'Medical Examinations'!$A:$J,8,FALSE)</f>
        <v>No</v>
      </c>
      <c r="I2285" s="23" t="str">
        <f>VLOOKUP($A2285,'Medical Examinations'!$A:$J,9,FALSE)</f>
        <v>Underweight</v>
      </c>
      <c r="J2285" s="23" t="str">
        <f>VLOOKUP($A2285,'Medical Examinations'!$A:$J,10,FALSE)</f>
        <v>Normal</v>
      </c>
      <c r="K2285">
        <f>VLOOKUP($A2285,'Hospitalisation Details'!$A:$K,6,FALSE)</f>
        <v>1149</v>
      </c>
      <c r="L2285" t="str">
        <f>VLOOKUP($A2285,'Hospitalisation Details'!$A:$K,7,FALSE)</f>
        <v>tier - 2</v>
      </c>
      <c r="M2285" t="str">
        <f>VLOOKUP($A2285,'Hospitalisation Details'!$A:$K,8,FALSE)</f>
        <v>tier - 1</v>
      </c>
      <c r="N2285" t="str">
        <f>VLOOKUP($A2285,'Hospitalisation Details'!$A:$K,9,FALSE)</f>
        <v>R1012</v>
      </c>
      <c r="O2285">
        <f>VLOOKUP($A2285,'Hospitalisation Details'!$A:$K,10,FALSE)</f>
        <v>37784</v>
      </c>
      <c r="P2285">
        <f>VLOOKUP($A2285,'Hospitalisation Details'!$A:$K,11,FALSE)</f>
        <v>19</v>
      </c>
      <c r="Q2285" t="str">
        <f>VLOOKUP($A2285,'Customer Names'!$A:$E,4,FALSE)</f>
        <v xml:space="preserve"> Carla</v>
      </c>
    </row>
    <row r="2286" spans="1:17" x14ac:dyDescent="0.25">
      <c r="A2286" s="26" t="s">
        <v>73</v>
      </c>
      <c r="B2286" s="47">
        <f>VLOOKUP($A2286,'Medical Examinations'!$A:$J,2,FALSE)</f>
        <v>41.14</v>
      </c>
      <c r="C2286" s="47">
        <f>VLOOKUP($A2286,'Medical Examinations'!$A:$J,3,FALSE)</f>
        <v>6.02</v>
      </c>
      <c r="D2286" s="26" t="str">
        <f>VLOOKUP($A2286,'Medical Examinations'!$A:$J,4,FALSE)</f>
        <v>No</v>
      </c>
      <c r="E2286" s="26" t="str">
        <f>VLOOKUP($A2286,'Medical Examinations'!$A:$J,5,FALSE)</f>
        <v>yes</v>
      </c>
      <c r="F2286" s="26" t="str">
        <f>VLOOKUP($A2286,'Medical Examinations'!$A:$J,6,FALSE)</f>
        <v>No</v>
      </c>
      <c r="G2286" s="26">
        <f>VLOOKUP($A2286,'Medical Examinations'!$A:$J,7,FALSE)</f>
        <v>1</v>
      </c>
      <c r="H2286" s="26" t="str">
        <f>VLOOKUP($A2286,'Medical Examinations'!$A:$J,8,FALSE)</f>
        <v>No</v>
      </c>
      <c r="I2286" s="26" t="str">
        <f>VLOOKUP($A2286,'Medical Examinations'!$A:$J,9,FALSE)</f>
        <v>Obesity</v>
      </c>
      <c r="J2286" s="26" t="str">
        <f>VLOOKUP($A2286,'Medical Examinations'!$A:$J,10,FALSE)</f>
        <v>Prediabetes</v>
      </c>
      <c r="K2286">
        <f>VLOOKUP($A2286,'Hospitalisation Details'!$A:$K,6,FALSE)</f>
        <v>1146.8</v>
      </c>
      <c r="L2286" t="str">
        <f>VLOOKUP($A2286,'Hospitalisation Details'!$A:$K,7,FALSE)</f>
        <v>tier - 2</v>
      </c>
      <c r="M2286" t="str">
        <f>VLOOKUP($A2286,'Hospitalisation Details'!$A:$K,8,FALSE)</f>
        <v>tier - 2</v>
      </c>
      <c r="N2286" t="str">
        <f>VLOOKUP($A2286,'Hospitalisation Details'!$A:$K,9,FALSE)</f>
        <v>R1013</v>
      </c>
      <c r="O2286">
        <f>VLOOKUP($A2286,'Hospitalisation Details'!$A:$K,10,FALSE)</f>
        <v>38148</v>
      </c>
      <c r="P2286">
        <f>VLOOKUP($A2286,'Hospitalisation Details'!$A:$K,11,FALSE)</f>
        <v>18</v>
      </c>
      <c r="Q2286" t="str">
        <f>VLOOKUP($A2286,'Customer Names'!$A:$E,4,FALSE)</f>
        <v xml:space="preserve"> Alvaro Sr.</v>
      </c>
    </row>
    <row r="2287" spans="1:17" x14ac:dyDescent="0.25">
      <c r="A2287" s="23" t="s">
        <v>72</v>
      </c>
      <c r="B2287" s="48">
        <f>VLOOKUP($A2287,'Medical Examinations'!$A:$J,2,FALSE)</f>
        <v>16.55</v>
      </c>
      <c r="C2287" s="48">
        <f>VLOOKUP($A2287,'Medical Examinations'!$A:$J,3,FALSE)</f>
        <v>7.73</v>
      </c>
      <c r="D2287" s="23" t="str">
        <f>VLOOKUP($A2287,'Medical Examinations'!$A:$J,4,FALSE)</f>
        <v>No</v>
      </c>
      <c r="E2287" s="23" t="str">
        <f>VLOOKUP($A2287,'Medical Examinations'!$A:$J,5,FALSE)</f>
        <v>No</v>
      </c>
      <c r="F2287" s="23" t="str">
        <f>VLOOKUP($A2287,'Medical Examinations'!$A:$J,6,FALSE)</f>
        <v>No</v>
      </c>
      <c r="G2287" s="23">
        <f>VLOOKUP($A2287,'Medical Examinations'!$A:$J,7,FALSE)</f>
        <v>0</v>
      </c>
      <c r="H2287" s="23" t="str">
        <f>VLOOKUP($A2287,'Medical Examinations'!$A:$J,8,FALSE)</f>
        <v>No</v>
      </c>
      <c r="I2287" s="23" t="str">
        <f>VLOOKUP($A2287,'Medical Examinations'!$A:$J,9,FALSE)</f>
        <v>Underweight</v>
      </c>
      <c r="J2287" s="23" t="str">
        <f>VLOOKUP($A2287,'Medical Examinations'!$A:$J,10,FALSE)</f>
        <v>Diabetes</v>
      </c>
      <c r="K2287">
        <f>VLOOKUP($A2287,'Hospitalisation Details'!$A:$K,6,FALSE)</f>
        <v>1142</v>
      </c>
      <c r="L2287" t="str">
        <f>VLOOKUP($A2287,'Hospitalisation Details'!$A:$K,7,FALSE)</f>
        <v>tier - 3</v>
      </c>
      <c r="M2287" t="str">
        <f>VLOOKUP($A2287,'Hospitalisation Details'!$A:$K,8,FALSE)</f>
        <v>tier - 2</v>
      </c>
      <c r="N2287" t="str">
        <f>VLOOKUP($A2287,'Hospitalisation Details'!$A:$K,9,FALSE)</f>
        <v>R1011</v>
      </c>
      <c r="O2287">
        <f>VLOOKUP($A2287,'Hospitalisation Details'!$A:$K,10,FALSE)</f>
        <v>37530</v>
      </c>
      <c r="P2287">
        <f>VLOOKUP($A2287,'Hospitalisation Details'!$A:$K,11,FALSE)</f>
        <v>20</v>
      </c>
      <c r="Q2287" t="str">
        <f>VLOOKUP($A2287,'Customer Names'!$A:$E,4,FALSE)</f>
        <v xml:space="preserve"> Hope</v>
      </c>
    </row>
    <row r="2288" spans="1:17" x14ac:dyDescent="0.25">
      <c r="A2288" s="26" t="s">
        <v>71</v>
      </c>
      <c r="B2288" s="47">
        <f>VLOOKUP($A2288,'Medical Examinations'!$A:$J,2,FALSE)</f>
        <v>37.29</v>
      </c>
      <c r="C2288" s="47">
        <f>VLOOKUP($A2288,'Medical Examinations'!$A:$J,3,FALSE)</f>
        <v>5.03</v>
      </c>
      <c r="D2288" s="26" t="str">
        <f>VLOOKUP($A2288,'Medical Examinations'!$A:$J,4,FALSE)</f>
        <v>No</v>
      </c>
      <c r="E2288" s="26" t="str">
        <f>VLOOKUP($A2288,'Medical Examinations'!$A:$J,5,FALSE)</f>
        <v>yes</v>
      </c>
      <c r="F2288" s="26" t="str">
        <f>VLOOKUP($A2288,'Medical Examinations'!$A:$J,6,FALSE)</f>
        <v>No</v>
      </c>
      <c r="G2288" s="26">
        <f>VLOOKUP($A2288,'Medical Examinations'!$A:$J,7,FALSE)</f>
        <v>1</v>
      </c>
      <c r="H2288" s="26" t="str">
        <f>VLOOKUP($A2288,'Medical Examinations'!$A:$J,8,FALSE)</f>
        <v>No</v>
      </c>
      <c r="I2288" s="26" t="str">
        <f>VLOOKUP($A2288,'Medical Examinations'!$A:$J,9,FALSE)</f>
        <v>Obesity</v>
      </c>
      <c r="J2288" s="26" t="str">
        <f>VLOOKUP($A2288,'Medical Examinations'!$A:$J,10,FALSE)</f>
        <v>Normal</v>
      </c>
      <c r="K2288">
        <f>VLOOKUP($A2288,'Hospitalisation Details'!$A:$K,6,FALSE)</f>
        <v>1141.45</v>
      </c>
      <c r="L2288" t="str">
        <f>VLOOKUP($A2288,'Hospitalisation Details'!$A:$K,7,FALSE)</f>
        <v>tier - 3</v>
      </c>
      <c r="M2288" t="str">
        <f>VLOOKUP($A2288,'Hospitalisation Details'!$A:$K,8,FALSE)</f>
        <v>tier - 3</v>
      </c>
      <c r="N2288" t="str">
        <f>VLOOKUP($A2288,'Hospitalisation Details'!$A:$K,9,FALSE)</f>
        <v>R1013</v>
      </c>
      <c r="O2288">
        <f>VLOOKUP($A2288,'Hospitalisation Details'!$A:$K,10,FALSE)</f>
        <v>38242</v>
      </c>
      <c r="P2288">
        <f>VLOOKUP($A2288,'Hospitalisation Details'!$A:$K,11,FALSE)</f>
        <v>18</v>
      </c>
      <c r="Q2288" t="str">
        <f>VLOOKUP($A2288,'Customer Names'!$A:$E,4,FALSE)</f>
        <v xml:space="preserve"> Mark P.</v>
      </c>
    </row>
    <row r="2289" spans="1:17" x14ac:dyDescent="0.25">
      <c r="A2289" s="23" t="s">
        <v>70</v>
      </c>
      <c r="B2289" s="48">
        <f>VLOOKUP($A2289,'Medical Examinations'!$A:$J,2,FALSE)</f>
        <v>16.739999999999998</v>
      </c>
      <c r="C2289" s="48">
        <f>VLOOKUP($A2289,'Medical Examinations'!$A:$J,3,FALSE)</f>
        <v>4.08</v>
      </c>
      <c r="D2289" s="23" t="str">
        <f>VLOOKUP($A2289,'Medical Examinations'!$A:$J,4,FALSE)</f>
        <v>yes</v>
      </c>
      <c r="E2289" s="23" t="str">
        <f>VLOOKUP($A2289,'Medical Examinations'!$A:$J,5,FALSE)</f>
        <v>No</v>
      </c>
      <c r="F2289" s="23" t="str">
        <f>VLOOKUP($A2289,'Medical Examinations'!$A:$J,6,FALSE)</f>
        <v>No</v>
      </c>
      <c r="G2289" s="23">
        <f>VLOOKUP($A2289,'Medical Examinations'!$A:$J,7,FALSE)</f>
        <v>0</v>
      </c>
      <c r="H2289" s="23" t="str">
        <f>VLOOKUP($A2289,'Medical Examinations'!$A:$J,8,FALSE)</f>
        <v>No</v>
      </c>
      <c r="I2289" s="23" t="str">
        <f>VLOOKUP($A2289,'Medical Examinations'!$A:$J,9,FALSE)</f>
        <v>Underweight</v>
      </c>
      <c r="J2289" s="23" t="str">
        <f>VLOOKUP($A2289,'Medical Examinations'!$A:$J,10,FALSE)</f>
        <v>Normal</v>
      </c>
      <c r="K2289">
        <f>VLOOKUP($A2289,'Hospitalisation Details'!$A:$K,6,FALSE)</f>
        <v>1141</v>
      </c>
      <c r="L2289" t="str">
        <f>VLOOKUP($A2289,'Hospitalisation Details'!$A:$K,7,FALSE)</f>
        <v>tier - 3</v>
      </c>
      <c r="M2289" t="str">
        <f>VLOOKUP($A2289,'Hospitalisation Details'!$A:$K,8,FALSE)</f>
        <v>tier - 1</v>
      </c>
      <c r="N2289" t="str">
        <f>VLOOKUP($A2289,'Hospitalisation Details'!$A:$K,9,FALSE)</f>
        <v>R1013</v>
      </c>
      <c r="O2289">
        <f>VLOOKUP($A2289,'Hospitalisation Details'!$A:$K,10,FALSE)</f>
        <v>37189</v>
      </c>
      <c r="P2289">
        <f>VLOOKUP($A2289,'Hospitalisation Details'!$A:$K,11,FALSE)</f>
        <v>21</v>
      </c>
      <c r="Q2289" t="str">
        <f>VLOOKUP($A2289,'Customer Names'!$A:$E,4,FALSE)</f>
        <v xml:space="preserve"> Desiree</v>
      </c>
    </row>
    <row r="2290" spans="1:17" x14ac:dyDescent="0.25">
      <c r="A2290" s="26" t="s">
        <v>69</v>
      </c>
      <c r="B2290" s="47">
        <f>VLOOKUP($A2290,'Medical Examinations'!$A:$J,2,FALSE)</f>
        <v>34.43</v>
      </c>
      <c r="C2290" s="47">
        <f>VLOOKUP($A2290,'Medical Examinations'!$A:$J,3,FALSE)</f>
        <v>4.2699999999999996</v>
      </c>
      <c r="D2290" s="26" t="str">
        <f>VLOOKUP($A2290,'Medical Examinations'!$A:$J,4,FALSE)</f>
        <v>No</v>
      </c>
      <c r="E2290" s="26" t="str">
        <f>VLOOKUP($A2290,'Medical Examinations'!$A:$J,5,FALSE)</f>
        <v>yes</v>
      </c>
      <c r="F2290" s="26" t="str">
        <f>VLOOKUP($A2290,'Medical Examinations'!$A:$J,6,FALSE)</f>
        <v>No</v>
      </c>
      <c r="G2290" s="26">
        <f>VLOOKUP($A2290,'Medical Examinations'!$A:$J,7,FALSE)</f>
        <v>1</v>
      </c>
      <c r="H2290" s="26" t="str">
        <f>VLOOKUP($A2290,'Medical Examinations'!$A:$J,8,FALSE)</f>
        <v>No</v>
      </c>
      <c r="I2290" s="26" t="str">
        <f>VLOOKUP($A2290,'Medical Examinations'!$A:$J,9,FALSE)</f>
        <v>Obesity</v>
      </c>
      <c r="J2290" s="26" t="str">
        <f>VLOOKUP($A2290,'Medical Examinations'!$A:$J,10,FALSE)</f>
        <v>Normal</v>
      </c>
      <c r="K2290">
        <f>VLOOKUP($A2290,'Hospitalisation Details'!$A:$K,6,FALSE)</f>
        <v>1137.47</v>
      </c>
      <c r="L2290" t="str">
        <f>VLOOKUP($A2290,'Hospitalisation Details'!$A:$K,7,FALSE)</f>
        <v>tier - 3</v>
      </c>
      <c r="M2290" t="str">
        <f>VLOOKUP($A2290,'Hospitalisation Details'!$A:$K,8,FALSE)</f>
        <v>tier - 2</v>
      </c>
      <c r="N2290" t="str">
        <f>VLOOKUP($A2290,'Hospitalisation Details'!$A:$K,9,FALSE)</f>
        <v>R1013</v>
      </c>
      <c r="O2290">
        <f>VLOOKUP($A2290,'Hospitalisation Details'!$A:$K,10,FALSE)</f>
        <v>38318</v>
      </c>
      <c r="P2290">
        <f>VLOOKUP($A2290,'Hospitalisation Details'!$A:$K,11,FALSE)</f>
        <v>18</v>
      </c>
      <c r="Q2290" t="str">
        <f>VLOOKUP($A2290,'Customer Names'!$A:$E,4,FALSE)</f>
        <v xml:space="preserve"> Mario Jr.</v>
      </c>
    </row>
    <row r="2291" spans="1:17" x14ac:dyDescent="0.25">
      <c r="A2291" s="23" t="s">
        <v>68</v>
      </c>
      <c r="B2291" s="48">
        <f>VLOOKUP($A2291,'Medical Examinations'!$A:$J,2,FALSE)</f>
        <v>34.1</v>
      </c>
      <c r="C2291" s="48">
        <f>VLOOKUP($A2291,'Medical Examinations'!$A:$J,3,FALSE)</f>
        <v>4.07</v>
      </c>
      <c r="D2291" s="23" t="str">
        <f>VLOOKUP($A2291,'Medical Examinations'!$A:$J,4,FALSE)</f>
        <v>No</v>
      </c>
      <c r="E2291" s="23" t="str">
        <f>VLOOKUP($A2291,'Medical Examinations'!$A:$J,5,FALSE)</f>
        <v>yes</v>
      </c>
      <c r="F2291" s="23" t="str">
        <f>VLOOKUP($A2291,'Medical Examinations'!$A:$J,6,FALSE)</f>
        <v>No</v>
      </c>
      <c r="G2291" s="23">
        <f>VLOOKUP($A2291,'Medical Examinations'!$A:$J,7,FALSE)</f>
        <v>1</v>
      </c>
      <c r="H2291" s="23" t="str">
        <f>VLOOKUP($A2291,'Medical Examinations'!$A:$J,8,FALSE)</f>
        <v>No</v>
      </c>
      <c r="I2291" s="23" t="str">
        <f>VLOOKUP($A2291,'Medical Examinations'!$A:$J,9,FALSE)</f>
        <v>Obesity</v>
      </c>
      <c r="J2291" s="23" t="str">
        <f>VLOOKUP($A2291,'Medical Examinations'!$A:$J,10,FALSE)</f>
        <v>Normal</v>
      </c>
      <c r="K2291">
        <f>VLOOKUP($A2291,'Hospitalisation Details'!$A:$K,6,FALSE)</f>
        <v>1137.01</v>
      </c>
      <c r="L2291" t="str">
        <f>VLOOKUP($A2291,'Hospitalisation Details'!$A:$K,7,FALSE)</f>
        <v>tier - 3</v>
      </c>
      <c r="M2291" t="str">
        <f>VLOOKUP($A2291,'Hospitalisation Details'!$A:$K,8,FALSE)</f>
        <v>tier - 1</v>
      </c>
      <c r="N2291" t="str">
        <f>VLOOKUP($A2291,'Hospitalisation Details'!$A:$K,9,FALSE)</f>
        <v>R1013</v>
      </c>
      <c r="O2291">
        <f>VLOOKUP($A2291,'Hospitalisation Details'!$A:$K,10,FALSE)</f>
        <v>38275</v>
      </c>
      <c r="P2291">
        <f>VLOOKUP($A2291,'Hospitalisation Details'!$A:$K,11,FALSE)</f>
        <v>18</v>
      </c>
      <c r="Q2291" t="str">
        <f>VLOOKUP($A2291,'Customer Names'!$A:$E,4,FALSE)</f>
        <v xml:space="preserve"> Lusapho</v>
      </c>
    </row>
    <row r="2292" spans="1:17" x14ac:dyDescent="0.25">
      <c r="A2292" s="26" t="s">
        <v>67</v>
      </c>
      <c r="B2292" s="47">
        <f>VLOOKUP($A2292,'Medical Examinations'!$A:$J,2,FALSE)</f>
        <v>19.3</v>
      </c>
      <c r="C2292" s="47">
        <f>VLOOKUP($A2292,'Medical Examinations'!$A:$J,3,FALSE)</f>
        <v>10.36</v>
      </c>
      <c r="D2292" s="26" t="str">
        <f>VLOOKUP($A2292,'Medical Examinations'!$A:$J,4,FALSE)</f>
        <v>No</v>
      </c>
      <c r="E2292" s="26" t="str">
        <f>VLOOKUP($A2292,'Medical Examinations'!$A:$J,5,FALSE)</f>
        <v>No</v>
      </c>
      <c r="F2292" s="26" t="str">
        <f>VLOOKUP($A2292,'Medical Examinations'!$A:$J,6,FALSE)</f>
        <v>No</v>
      </c>
      <c r="G2292" s="26">
        <f>VLOOKUP($A2292,'Medical Examinations'!$A:$J,7,FALSE)</f>
        <v>0</v>
      </c>
      <c r="H2292" s="26" t="str">
        <f>VLOOKUP($A2292,'Medical Examinations'!$A:$J,8,FALSE)</f>
        <v>No</v>
      </c>
      <c r="I2292" s="26" t="str">
        <f>VLOOKUP($A2292,'Medical Examinations'!$A:$J,9,FALSE)</f>
        <v>Normal Weight</v>
      </c>
      <c r="J2292" s="26" t="str">
        <f>VLOOKUP($A2292,'Medical Examinations'!$A:$J,10,FALSE)</f>
        <v>Diabetes</v>
      </c>
      <c r="K2292">
        <f>VLOOKUP($A2292,'Hospitalisation Details'!$A:$K,6,FALSE)</f>
        <v>1137</v>
      </c>
      <c r="L2292" t="str">
        <f>VLOOKUP($A2292,'Hospitalisation Details'!$A:$K,7,FALSE)</f>
        <v>tier - 3</v>
      </c>
      <c r="M2292" t="str">
        <f>VLOOKUP($A2292,'Hospitalisation Details'!$A:$K,8,FALSE)</f>
        <v>tier - 1</v>
      </c>
      <c r="N2292" t="str">
        <f>VLOOKUP($A2292,'Hospitalisation Details'!$A:$K,9,FALSE)</f>
        <v>R1013</v>
      </c>
      <c r="O2292">
        <f>VLOOKUP($A2292,'Hospitalisation Details'!$A:$K,10,FALSE)</f>
        <v>37479</v>
      </c>
      <c r="P2292">
        <f>VLOOKUP($A2292,'Hospitalisation Details'!$A:$K,11,FALSE)</f>
        <v>20</v>
      </c>
      <c r="Q2292" t="str">
        <f>VLOOKUP($A2292,'Customer Names'!$A:$E,4,FALSE)</f>
        <v xml:space="preserve"> Erin C.</v>
      </c>
    </row>
    <row r="2293" spans="1:17" x14ac:dyDescent="0.25">
      <c r="A2293" s="23" t="s">
        <v>66</v>
      </c>
      <c r="B2293" s="48">
        <f>VLOOKUP($A2293,'Medical Examinations'!$A:$J,2,FALSE)</f>
        <v>33.659999999999997</v>
      </c>
      <c r="C2293" s="48">
        <f>VLOOKUP($A2293,'Medical Examinations'!$A:$J,3,FALSE)</f>
        <v>5.71</v>
      </c>
      <c r="D2293" s="23" t="str">
        <f>VLOOKUP($A2293,'Medical Examinations'!$A:$J,4,FALSE)</f>
        <v>No</v>
      </c>
      <c r="E2293" s="23" t="str">
        <f>VLOOKUP($A2293,'Medical Examinations'!$A:$J,5,FALSE)</f>
        <v>yes</v>
      </c>
      <c r="F2293" s="23" t="str">
        <f>VLOOKUP($A2293,'Medical Examinations'!$A:$J,6,FALSE)</f>
        <v>No</v>
      </c>
      <c r="G2293" s="23">
        <f>VLOOKUP($A2293,'Medical Examinations'!$A:$J,7,FALSE)</f>
        <v>1</v>
      </c>
      <c r="H2293" s="23" t="str">
        <f>VLOOKUP($A2293,'Medical Examinations'!$A:$J,8,FALSE)</f>
        <v>No</v>
      </c>
      <c r="I2293" s="23" t="str">
        <f>VLOOKUP($A2293,'Medical Examinations'!$A:$J,9,FALSE)</f>
        <v>Obesity</v>
      </c>
      <c r="J2293" s="23" t="str">
        <f>VLOOKUP($A2293,'Medical Examinations'!$A:$J,10,FALSE)</f>
        <v>Prediabetes</v>
      </c>
      <c r="K2293">
        <f>VLOOKUP($A2293,'Hospitalisation Details'!$A:$K,6,FALSE)</f>
        <v>1136.4000000000001</v>
      </c>
      <c r="L2293" t="str">
        <f>VLOOKUP($A2293,'Hospitalisation Details'!$A:$K,7,FALSE)</f>
        <v>tier - 3</v>
      </c>
      <c r="M2293" t="str">
        <f>VLOOKUP($A2293,'Hospitalisation Details'!$A:$K,8,FALSE)</f>
        <v>tier - 3</v>
      </c>
      <c r="N2293" t="str">
        <f>VLOOKUP($A2293,'Hospitalisation Details'!$A:$K,9,FALSE)</f>
        <v>R1013</v>
      </c>
      <c r="O2293">
        <f>VLOOKUP($A2293,'Hospitalisation Details'!$A:$K,10,FALSE)</f>
        <v>38319</v>
      </c>
      <c r="P2293">
        <f>VLOOKUP($A2293,'Hospitalisation Details'!$A:$K,11,FALSE)</f>
        <v>18</v>
      </c>
      <c r="Q2293" t="str">
        <f>VLOOKUP($A2293,'Customer Names'!$A:$E,4,FALSE)</f>
        <v xml:space="preserve"> Alan F</v>
      </c>
    </row>
    <row r="2294" spans="1:17" x14ac:dyDescent="0.25">
      <c r="A2294" s="26" t="s">
        <v>65</v>
      </c>
      <c r="B2294" s="47">
        <f>VLOOKUP($A2294,'Medical Examinations'!$A:$J,2,FALSE)</f>
        <v>33.33</v>
      </c>
      <c r="C2294" s="47">
        <f>VLOOKUP($A2294,'Medical Examinations'!$A:$J,3,FALSE)</f>
        <v>6.08</v>
      </c>
      <c r="D2294" s="26" t="str">
        <f>VLOOKUP($A2294,'Medical Examinations'!$A:$J,4,FALSE)</f>
        <v>No</v>
      </c>
      <c r="E2294" s="26" t="str">
        <f>VLOOKUP($A2294,'Medical Examinations'!$A:$J,5,FALSE)</f>
        <v>yes</v>
      </c>
      <c r="F2294" s="26" t="str">
        <f>VLOOKUP($A2294,'Medical Examinations'!$A:$J,6,FALSE)</f>
        <v>No</v>
      </c>
      <c r="G2294" s="26">
        <f>VLOOKUP($A2294,'Medical Examinations'!$A:$J,7,FALSE)</f>
        <v>1</v>
      </c>
      <c r="H2294" s="26" t="str">
        <f>VLOOKUP($A2294,'Medical Examinations'!$A:$J,8,FALSE)</f>
        <v>No</v>
      </c>
      <c r="I2294" s="26" t="str">
        <f>VLOOKUP($A2294,'Medical Examinations'!$A:$J,9,FALSE)</f>
        <v>Obesity</v>
      </c>
      <c r="J2294" s="26" t="str">
        <f>VLOOKUP($A2294,'Medical Examinations'!$A:$J,10,FALSE)</f>
        <v>Prediabetes</v>
      </c>
      <c r="K2294">
        <f>VLOOKUP($A2294,'Hospitalisation Details'!$A:$K,6,FALSE)</f>
        <v>1135.94</v>
      </c>
      <c r="L2294" t="str">
        <f>VLOOKUP($A2294,'Hospitalisation Details'!$A:$K,7,FALSE)</f>
        <v>tier - 3</v>
      </c>
      <c r="M2294" t="str">
        <f>VLOOKUP($A2294,'Hospitalisation Details'!$A:$K,8,FALSE)</f>
        <v>tier - 3</v>
      </c>
      <c r="N2294" t="str">
        <f>VLOOKUP($A2294,'Hospitalisation Details'!$A:$K,9,FALSE)</f>
        <v>R1013</v>
      </c>
      <c r="O2294">
        <f>VLOOKUP($A2294,'Hospitalisation Details'!$A:$K,10,FALSE)</f>
        <v>38149</v>
      </c>
      <c r="P2294">
        <f>VLOOKUP($A2294,'Hospitalisation Details'!$A:$K,11,FALSE)</f>
        <v>18</v>
      </c>
      <c r="Q2294" t="str">
        <f>VLOOKUP($A2294,'Customer Names'!$A:$E,4,FALSE)</f>
        <v xml:space="preserve"> Ryan</v>
      </c>
    </row>
    <row r="2295" spans="1:17" x14ac:dyDescent="0.25">
      <c r="A2295" s="23" t="s">
        <v>64</v>
      </c>
      <c r="B2295" s="48">
        <f>VLOOKUP($A2295,'Medical Examinations'!$A:$J,2,FALSE)</f>
        <v>21.84</v>
      </c>
      <c r="C2295" s="48">
        <f>VLOOKUP($A2295,'Medical Examinations'!$A:$J,3,FALSE)</f>
        <v>5.71</v>
      </c>
      <c r="D2295" s="23" t="str">
        <f>VLOOKUP($A2295,'Medical Examinations'!$A:$J,4,FALSE)</f>
        <v>No</v>
      </c>
      <c r="E2295" s="23" t="str">
        <f>VLOOKUP($A2295,'Medical Examinations'!$A:$J,5,FALSE)</f>
        <v>yes</v>
      </c>
      <c r="F2295" s="23" t="str">
        <f>VLOOKUP($A2295,'Medical Examinations'!$A:$J,6,FALSE)</f>
        <v>No</v>
      </c>
      <c r="G2295" s="23">
        <f>VLOOKUP($A2295,'Medical Examinations'!$A:$J,7,FALSE)</f>
        <v>1</v>
      </c>
      <c r="H2295" s="23" t="str">
        <f>VLOOKUP($A2295,'Medical Examinations'!$A:$J,8,FALSE)</f>
        <v>No</v>
      </c>
      <c r="I2295" s="23" t="str">
        <f>VLOOKUP($A2295,'Medical Examinations'!$A:$J,9,FALSE)</f>
        <v>Normal Weight</v>
      </c>
      <c r="J2295" s="23" t="str">
        <f>VLOOKUP($A2295,'Medical Examinations'!$A:$J,10,FALSE)</f>
        <v>Prediabetes</v>
      </c>
      <c r="K2295">
        <f>VLOOKUP($A2295,'Hospitalisation Details'!$A:$K,6,FALSE)</f>
        <v>1135</v>
      </c>
      <c r="L2295" t="str">
        <f>VLOOKUP($A2295,'Hospitalisation Details'!$A:$K,7,FALSE)</f>
        <v>tier - 3</v>
      </c>
      <c r="M2295" t="str">
        <f>VLOOKUP($A2295,'Hospitalisation Details'!$A:$K,8,FALSE)</f>
        <v>tier - 3</v>
      </c>
      <c r="N2295" t="str">
        <f>VLOOKUP($A2295,'Hospitalisation Details'!$A:$K,9,FALSE)</f>
        <v>R1013</v>
      </c>
      <c r="O2295">
        <f>VLOOKUP($A2295,'Hospitalisation Details'!$A:$K,10,FALSE)</f>
        <v>38266</v>
      </c>
      <c r="P2295">
        <f>VLOOKUP($A2295,'Hospitalisation Details'!$A:$K,11,FALSE)</f>
        <v>18</v>
      </c>
      <c r="Q2295" t="str">
        <f>VLOOKUP($A2295,'Customer Names'!$A:$E,4,FALSE)</f>
        <v xml:space="preserve"> Hope</v>
      </c>
    </row>
    <row r="2296" spans="1:17" x14ac:dyDescent="0.25">
      <c r="A2296" s="26" t="s">
        <v>63</v>
      </c>
      <c r="B2296" s="47">
        <f>VLOOKUP($A2296,'Medical Examinations'!$A:$J,2,FALSE)</f>
        <v>16.87</v>
      </c>
      <c r="C2296" s="47">
        <f>VLOOKUP($A2296,'Medical Examinations'!$A:$J,3,FALSE)</f>
        <v>9.1300000000000008</v>
      </c>
      <c r="D2296" s="26" t="str">
        <f>VLOOKUP($A2296,'Medical Examinations'!$A:$J,4,FALSE)</f>
        <v>No</v>
      </c>
      <c r="E2296" s="26" t="str">
        <f>VLOOKUP($A2296,'Medical Examinations'!$A:$J,5,FALSE)</f>
        <v>No</v>
      </c>
      <c r="F2296" s="26" t="str">
        <f>VLOOKUP($A2296,'Medical Examinations'!$A:$J,6,FALSE)</f>
        <v>No</v>
      </c>
      <c r="G2296" s="26">
        <f>VLOOKUP($A2296,'Medical Examinations'!$A:$J,7,FALSE)</f>
        <v>0</v>
      </c>
      <c r="H2296" s="26" t="str">
        <f>VLOOKUP($A2296,'Medical Examinations'!$A:$J,8,FALSE)</f>
        <v>No</v>
      </c>
      <c r="I2296" s="26" t="str">
        <f>VLOOKUP($A2296,'Medical Examinations'!$A:$J,9,FALSE)</f>
        <v>Underweight</v>
      </c>
      <c r="J2296" s="26" t="str">
        <f>VLOOKUP($A2296,'Medical Examinations'!$A:$J,10,FALSE)</f>
        <v>Diabetes</v>
      </c>
      <c r="K2296">
        <f>VLOOKUP($A2296,'Hospitalisation Details'!$A:$K,6,FALSE)</f>
        <v>1132</v>
      </c>
      <c r="L2296" t="str">
        <f>VLOOKUP($A2296,'Hospitalisation Details'!$A:$K,7,FALSE)</f>
        <v>tier - 3</v>
      </c>
      <c r="M2296" t="str">
        <f>VLOOKUP($A2296,'Hospitalisation Details'!$A:$K,8,FALSE)</f>
        <v>tier - 1</v>
      </c>
      <c r="N2296" t="str">
        <f>VLOOKUP($A2296,'Hospitalisation Details'!$A:$K,9,FALSE)</f>
        <v>R1013</v>
      </c>
      <c r="O2296">
        <f>VLOOKUP($A2296,'Hospitalisation Details'!$A:$K,10,FALSE)</f>
        <v>37456</v>
      </c>
      <c r="P2296">
        <f>VLOOKUP($A2296,'Hospitalisation Details'!$A:$K,11,FALSE)</f>
        <v>20</v>
      </c>
      <c r="Q2296" t="str">
        <f>VLOOKUP($A2296,'Customer Names'!$A:$E,4,FALSE)</f>
        <v xml:space="preserve"> Josh</v>
      </c>
    </row>
    <row r="2297" spans="1:17" x14ac:dyDescent="0.25">
      <c r="A2297" s="23" t="s">
        <v>62</v>
      </c>
      <c r="B2297" s="48">
        <f>VLOOKUP($A2297,'Medical Examinations'!$A:$J,2,FALSE)</f>
        <v>30.14</v>
      </c>
      <c r="C2297" s="48">
        <f>VLOOKUP($A2297,'Medical Examinations'!$A:$J,3,FALSE)</f>
        <v>5.49</v>
      </c>
      <c r="D2297" s="23" t="str">
        <f>VLOOKUP($A2297,'Medical Examinations'!$A:$J,4,FALSE)</f>
        <v>No</v>
      </c>
      <c r="E2297" s="23" t="str">
        <f>VLOOKUP($A2297,'Medical Examinations'!$A:$J,5,FALSE)</f>
        <v>yes</v>
      </c>
      <c r="F2297" s="23" t="str">
        <f>VLOOKUP($A2297,'Medical Examinations'!$A:$J,6,FALSE)</f>
        <v>No</v>
      </c>
      <c r="G2297" s="23">
        <f>VLOOKUP($A2297,'Medical Examinations'!$A:$J,7,FALSE)</f>
        <v>1</v>
      </c>
      <c r="H2297" s="23" t="str">
        <f>VLOOKUP($A2297,'Medical Examinations'!$A:$J,8,FALSE)</f>
        <v>No</v>
      </c>
      <c r="I2297" s="23" t="str">
        <f>VLOOKUP($A2297,'Medical Examinations'!$A:$J,9,FALSE)</f>
        <v>Obesity</v>
      </c>
      <c r="J2297" s="23" t="str">
        <f>VLOOKUP($A2297,'Medical Examinations'!$A:$J,10,FALSE)</f>
        <v>Normal</v>
      </c>
      <c r="K2297">
        <f>VLOOKUP($A2297,'Hospitalisation Details'!$A:$K,6,FALSE)</f>
        <v>1131.51</v>
      </c>
      <c r="L2297" t="str">
        <f>VLOOKUP($A2297,'Hospitalisation Details'!$A:$K,7,FALSE)</f>
        <v>tier - 3</v>
      </c>
      <c r="M2297" t="str">
        <f>VLOOKUP($A2297,'Hospitalisation Details'!$A:$K,8,FALSE)</f>
        <v>tier - 1</v>
      </c>
      <c r="N2297" t="str">
        <f>VLOOKUP($A2297,'Hospitalisation Details'!$A:$K,9,FALSE)</f>
        <v>R1013</v>
      </c>
      <c r="O2297">
        <f>VLOOKUP($A2297,'Hospitalisation Details'!$A:$K,10,FALSE)</f>
        <v>38152</v>
      </c>
      <c r="P2297">
        <f>VLOOKUP($A2297,'Hospitalisation Details'!$A:$K,11,FALSE)</f>
        <v>18</v>
      </c>
      <c r="Q2297" t="str">
        <f>VLOOKUP($A2297,'Customer Names'!$A:$E,4,FALSE)</f>
        <v xml:space="preserve"> Jacob J</v>
      </c>
    </row>
    <row r="2298" spans="1:17" x14ac:dyDescent="0.25">
      <c r="A2298" s="26" t="s">
        <v>61</v>
      </c>
      <c r="B2298" s="47">
        <f>VLOOKUP($A2298,'Medical Examinations'!$A:$J,2,FALSE)</f>
        <v>23.21</v>
      </c>
      <c r="C2298" s="47">
        <f>VLOOKUP($A2298,'Medical Examinations'!$A:$J,3,FALSE)</f>
        <v>4.37</v>
      </c>
      <c r="D2298" s="26" t="str">
        <f>VLOOKUP($A2298,'Medical Examinations'!$A:$J,4,FALSE)</f>
        <v>No</v>
      </c>
      <c r="E2298" s="26" t="str">
        <f>VLOOKUP($A2298,'Medical Examinations'!$A:$J,5,FALSE)</f>
        <v>yes</v>
      </c>
      <c r="F2298" s="26" t="str">
        <f>VLOOKUP($A2298,'Medical Examinations'!$A:$J,6,FALSE)</f>
        <v>No</v>
      </c>
      <c r="G2298" s="26">
        <f>VLOOKUP($A2298,'Medical Examinations'!$A:$J,7,FALSE)</f>
        <v>1</v>
      </c>
      <c r="H2298" s="26" t="str">
        <f>VLOOKUP($A2298,'Medical Examinations'!$A:$J,8,FALSE)</f>
        <v>No</v>
      </c>
      <c r="I2298" s="26" t="str">
        <f>VLOOKUP($A2298,'Medical Examinations'!$A:$J,9,FALSE)</f>
        <v>Normal Weight</v>
      </c>
      <c r="J2298" s="26" t="str">
        <f>VLOOKUP($A2298,'Medical Examinations'!$A:$J,10,FALSE)</f>
        <v>Normal</v>
      </c>
      <c r="K2298">
        <f>VLOOKUP($A2298,'Hospitalisation Details'!$A:$K,6,FALSE)</f>
        <v>1121.8699999999999</v>
      </c>
      <c r="L2298" t="str">
        <f>VLOOKUP($A2298,'Hospitalisation Details'!$A:$K,7,FALSE)</f>
        <v>tier - 3</v>
      </c>
      <c r="M2298" t="str">
        <f>VLOOKUP($A2298,'Hospitalisation Details'!$A:$K,8,FALSE)</f>
        <v>tier - 1</v>
      </c>
      <c r="N2298" t="str">
        <f>VLOOKUP($A2298,'Hospitalisation Details'!$A:$K,9,FALSE)</f>
        <v>R1013</v>
      </c>
      <c r="O2298">
        <f>VLOOKUP($A2298,'Hospitalisation Details'!$A:$K,10,FALSE)</f>
        <v>38303</v>
      </c>
      <c r="P2298">
        <f>VLOOKUP($A2298,'Hospitalisation Details'!$A:$K,11,FALSE)</f>
        <v>18</v>
      </c>
      <c r="Q2298" t="str">
        <f>VLOOKUP($A2298,'Customer Names'!$A:$E,4,FALSE)</f>
        <v xml:space="preserve"> Jose Tomas</v>
      </c>
    </row>
    <row r="2299" spans="1:17" x14ac:dyDescent="0.25">
      <c r="A2299" s="23" t="s">
        <v>60</v>
      </c>
      <c r="B2299" s="48">
        <f>VLOOKUP($A2299,'Medical Examinations'!$A:$J,2,FALSE)</f>
        <v>17.170000000000002</v>
      </c>
      <c r="C2299" s="48">
        <f>VLOOKUP($A2299,'Medical Examinations'!$A:$J,3,FALSE)</f>
        <v>8.4600000000000009</v>
      </c>
      <c r="D2299" s="23" t="str">
        <f>VLOOKUP($A2299,'Medical Examinations'!$A:$J,4,FALSE)</f>
        <v>No</v>
      </c>
      <c r="E2299" s="23" t="str">
        <f>VLOOKUP($A2299,'Medical Examinations'!$A:$J,5,FALSE)</f>
        <v>No</v>
      </c>
      <c r="F2299" s="23" t="str">
        <f>VLOOKUP($A2299,'Medical Examinations'!$A:$J,6,FALSE)</f>
        <v>No</v>
      </c>
      <c r="G2299" s="23">
        <f>VLOOKUP($A2299,'Medical Examinations'!$A:$J,7,FALSE)</f>
        <v>0</v>
      </c>
      <c r="H2299" s="23" t="str">
        <f>VLOOKUP($A2299,'Medical Examinations'!$A:$J,8,FALSE)</f>
        <v>No</v>
      </c>
      <c r="I2299" s="23" t="str">
        <f>VLOOKUP($A2299,'Medical Examinations'!$A:$J,9,FALSE)</f>
        <v>Underweight</v>
      </c>
      <c r="J2299" s="23" t="str">
        <f>VLOOKUP($A2299,'Medical Examinations'!$A:$J,10,FALSE)</f>
        <v>Diabetes</v>
      </c>
      <c r="K2299">
        <f>VLOOKUP($A2299,'Hospitalisation Details'!$A:$K,6,FALSE)</f>
        <v>1086</v>
      </c>
      <c r="L2299" t="str">
        <f>VLOOKUP($A2299,'Hospitalisation Details'!$A:$K,7,FALSE)</f>
        <v>tier - 3</v>
      </c>
      <c r="M2299" t="str">
        <f>VLOOKUP($A2299,'Hospitalisation Details'!$A:$K,8,FALSE)</f>
        <v>tier - 3</v>
      </c>
      <c r="N2299" t="str">
        <f>VLOOKUP($A2299,'Hospitalisation Details'!$A:$K,9,FALSE)</f>
        <v>R1013</v>
      </c>
      <c r="O2299">
        <f>VLOOKUP($A2299,'Hospitalisation Details'!$A:$K,10,FALSE)</f>
        <v>37481</v>
      </c>
      <c r="P2299">
        <f>VLOOKUP($A2299,'Hospitalisation Details'!$A:$K,11,FALSE)</f>
        <v>20</v>
      </c>
      <c r="Q2299" t="str">
        <f>VLOOKUP($A2299,'Customer Names'!$A:$E,4,FALSE)</f>
        <v xml:space="preserve"> Mary Evan</v>
      </c>
    </row>
    <row r="2300" spans="1:17" x14ac:dyDescent="0.25">
      <c r="A2300" s="26" t="s">
        <v>59</v>
      </c>
      <c r="B2300" s="47">
        <f>VLOOKUP($A2300,'Medical Examinations'!$A:$J,2,FALSE)</f>
        <v>15.61</v>
      </c>
      <c r="C2300" s="47">
        <f>VLOOKUP($A2300,'Medical Examinations'!$A:$J,3,FALSE)</f>
        <v>5.28</v>
      </c>
      <c r="D2300" s="26" t="str">
        <f>VLOOKUP($A2300,'Medical Examinations'!$A:$J,4,FALSE)</f>
        <v>No</v>
      </c>
      <c r="E2300" s="26" t="str">
        <f>VLOOKUP($A2300,'Medical Examinations'!$A:$J,5,FALSE)</f>
        <v>No</v>
      </c>
      <c r="F2300" s="26" t="str">
        <f>VLOOKUP($A2300,'Medical Examinations'!$A:$J,6,FALSE)</f>
        <v>No</v>
      </c>
      <c r="G2300" s="26">
        <f>VLOOKUP($A2300,'Medical Examinations'!$A:$J,7,FALSE)</f>
        <v>1</v>
      </c>
      <c r="H2300" s="26" t="str">
        <f>VLOOKUP($A2300,'Medical Examinations'!$A:$J,8,FALSE)</f>
        <v>No</v>
      </c>
      <c r="I2300" s="26" t="str">
        <f>VLOOKUP($A2300,'Medical Examinations'!$A:$J,9,FALSE)</f>
        <v>Underweight</v>
      </c>
      <c r="J2300" s="26" t="str">
        <f>VLOOKUP($A2300,'Medical Examinations'!$A:$J,10,FALSE)</f>
        <v>Normal</v>
      </c>
      <c r="K2300">
        <f>VLOOKUP($A2300,'Hospitalisation Details'!$A:$K,6,FALSE)</f>
        <v>1082</v>
      </c>
      <c r="L2300" t="str">
        <f>VLOOKUP($A2300,'Hospitalisation Details'!$A:$K,7,FALSE)</f>
        <v>tier - 3</v>
      </c>
      <c r="M2300" t="str">
        <f>VLOOKUP($A2300,'Hospitalisation Details'!$A:$K,8,FALSE)</f>
        <v>tier - 2</v>
      </c>
      <c r="N2300" t="str">
        <f>VLOOKUP($A2300,'Hospitalisation Details'!$A:$K,9,FALSE)</f>
        <v>R1013</v>
      </c>
      <c r="O2300">
        <f>VLOOKUP($A2300,'Hospitalisation Details'!$A:$K,10,FALSE)</f>
        <v>36155</v>
      </c>
      <c r="P2300">
        <f>VLOOKUP($A2300,'Hospitalisation Details'!$A:$K,11,FALSE)</f>
        <v>24</v>
      </c>
      <c r="Q2300" t="str">
        <f>VLOOKUP($A2300,'Customer Names'!$A:$E,4,FALSE)</f>
        <v xml:space="preserve"> Justin K.</v>
      </c>
    </row>
    <row r="2301" spans="1:17" x14ac:dyDescent="0.25">
      <c r="A2301" s="23" t="s">
        <v>58</v>
      </c>
      <c r="B2301" s="48">
        <f>VLOOKUP($A2301,'Medical Examinations'!$A:$J,2,FALSE)</f>
        <v>17.98</v>
      </c>
      <c r="C2301" s="48">
        <f>VLOOKUP($A2301,'Medical Examinations'!$A:$J,3,FALSE)</f>
        <v>5.33</v>
      </c>
      <c r="D2301" s="23" t="str">
        <f>VLOOKUP($A2301,'Medical Examinations'!$A:$J,4,FALSE)</f>
        <v>yes</v>
      </c>
      <c r="E2301" s="23" t="str">
        <f>VLOOKUP($A2301,'Medical Examinations'!$A:$J,5,FALSE)</f>
        <v>No</v>
      </c>
      <c r="F2301" s="23" t="str">
        <f>VLOOKUP($A2301,'Medical Examinations'!$A:$J,6,FALSE)</f>
        <v>Yes</v>
      </c>
      <c r="G2301" s="23">
        <f>VLOOKUP($A2301,'Medical Examinations'!$A:$J,7,FALSE)</f>
        <v>1</v>
      </c>
      <c r="H2301" s="23" t="str">
        <f>VLOOKUP($A2301,'Medical Examinations'!$A:$J,8,FALSE)</f>
        <v>No</v>
      </c>
      <c r="I2301" s="23" t="str">
        <f>VLOOKUP($A2301,'Medical Examinations'!$A:$J,9,FALSE)</f>
        <v>Underweight</v>
      </c>
      <c r="J2301" s="23" t="str">
        <f>VLOOKUP($A2301,'Medical Examinations'!$A:$J,10,FALSE)</f>
        <v>Normal</v>
      </c>
      <c r="K2301">
        <f>VLOOKUP($A2301,'Hospitalisation Details'!$A:$K,6,FALSE)</f>
        <v>1071</v>
      </c>
      <c r="L2301" t="str">
        <f>VLOOKUP($A2301,'Hospitalisation Details'!$A:$K,7,FALSE)</f>
        <v>tier - 3</v>
      </c>
      <c r="M2301" t="str">
        <f>VLOOKUP($A2301,'Hospitalisation Details'!$A:$K,8,FALSE)</f>
        <v>tier - 3</v>
      </c>
      <c r="N2301" t="str">
        <f>VLOOKUP($A2301,'Hospitalisation Details'!$A:$K,9,FALSE)</f>
        <v>R1013</v>
      </c>
      <c r="O2301">
        <f>VLOOKUP($A2301,'Hospitalisation Details'!$A:$K,10,FALSE)</f>
        <v>35655</v>
      </c>
      <c r="P2301">
        <f>VLOOKUP($A2301,'Hospitalisation Details'!$A:$K,11,FALSE)</f>
        <v>25</v>
      </c>
      <c r="Q2301" t="str">
        <f>VLOOKUP($A2301,'Customer Names'!$A:$E,4,FALSE)</f>
        <v xml:space="preserve"> Patrick</v>
      </c>
    </row>
    <row r="2302" spans="1:17" x14ac:dyDescent="0.25">
      <c r="A2302" s="26" t="s">
        <v>57</v>
      </c>
      <c r="B2302" s="47">
        <f>VLOOKUP($A2302,'Medical Examinations'!$A:$J,2,FALSE)</f>
        <v>21.64</v>
      </c>
      <c r="C2302" s="47">
        <f>VLOOKUP($A2302,'Medical Examinations'!$A:$J,3,FALSE)</f>
        <v>5.5</v>
      </c>
      <c r="D2302" s="26" t="str">
        <f>VLOOKUP($A2302,'Medical Examinations'!$A:$J,4,FALSE)</f>
        <v>No</v>
      </c>
      <c r="E2302" s="26" t="str">
        <f>VLOOKUP($A2302,'Medical Examinations'!$A:$J,5,FALSE)</f>
        <v>yes</v>
      </c>
      <c r="F2302" s="26" t="str">
        <f>VLOOKUP($A2302,'Medical Examinations'!$A:$J,6,FALSE)</f>
        <v>No</v>
      </c>
      <c r="G2302" s="26">
        <f>VLOOKUP($A2302,'Medical Examinations'!$A:$J,7,FALSE)</f>
        <v>1</v>
      </c>
      <c r="H2302" s="26" t="str">
        <f>VLOOKUP($A2302,'Medical Examinations'!$A:$J,8,FALSE)</f>
        <v>No</v>
      </c>
      <c r="I2302" s="26" t="str">
        <f>VLOOKUP($A2302,'Medical Examinations'!$A:$J,9,FALSE)</f>
        <v>Normal Weight</v>
      </c>
      <c r="J2302" s="26" t="str">
        <f>VLOOKUP($A2302,'Medical Examinations'!$A:$J,10,FALSE)</f>
        <v>Normal</v>
      </c>
      <c r="K2302">
        <f>VLOOKUP($A2302,'Hospitalisation Details'!$A:$K,6,FALSE)</f>
        <v>1070</v>
      </c>
      <c r="L2302" t="str">
        <f>VLOOKUP($A2302,'Hospitalisation Details'!$A:$K,7,FALSE)</f>
        <v>tier - 3</v>
      </c>
      <c r="M2302" t="str">
        <f>VLOOKUP($A2302,'Hospitalisation Details'!$A:$K,8,FALSE)</f>
        <v>tier - 3</v>
      </c>
      <c r="N2302" t="str">
        <f>VLOOKUP($A2302,'Hospitalisation Details'!$A:$K,9,FALSE)</f>
        <v>R1013</v>
      </c>
      <c r="O2302">
        <f>VLOOKUP($A2302,'Hospitalisation Details'!$A:$K,10,FALSE)</f>
        <v>38223</v>
      </c>
      <c r="P2302">
        <f>VLOOKUP($A2302,'Hospitalisation Details'!$A:$K,11,FALSE)</f>
        <v>18</v>
      </c>
      <c r="Q2302" t="str">
        <f>VLOOKUP($A2302,'Customer Names'!$A:$E,4,FALSE)</f>
        <v xml:space="preserve"> Roman</v>
      </c>
    </row>
    <row r="2303" spans="1:17" x14ac:dyDescent="0.25">
      <c r="A2303" s="23" t="s">
        <v>56</v>
      </c>
      <c r="B2303" s="48">
        <f>VLOOKUP($A2303,'Medical Examinations'!$A:$J,2,FALSE)</f>
        <v>16.399999999999999</v>
      </c>
      <c r="C2303" s="48">
        <f>VLOOKUP($A2303,'Medical Examinations'!$A:$J,3,FALSE)</f>
        <v>5.4</v>
      </c>
      <c r="D2303" s="23" t="str">
        <f>VLOOKUP($A2303,'Medical Examinations'!$A:$J,4,FALSE)</f>
        <v>No</v>
      </c>
      <c r="E2303" s="23" t="str">
        <f>VLOOKUP($A2303,'Medical Examinations'!$A:$J,5,FALSE)</f>
        <v>No</v>
      </c>
      <c r="F2303" s="23" t="str">
        <f>VLOOKUP($A2303,'Medical Examinations'!$A:$J,6,FALSE)</f>
        <v>Yes</v>
      </c>
      <c r="G2303" s="23">
        <f>VLOOKUP($A2303,'Medical Examinations'!$A:$J,7,FALSE)</f>
        <v>1</v>
      </c>
      <c r="H2303" s="23" t="str">
        <f>VLOOKUP($A2303,'Medical Examinations'!$A:$J,8,FALSE)</f>
        <v>No</v>
      </c>
      <c r="I2303" s="23" t="str">
        <f>VLOOKUP($A2303,'Medical Examinations'!$A:$J,9,FALSE)</f>
        <v>Underweight</v>
      </c>
      <c r="J2303" s="23" t="str">
        <f>VLOOKUP($A2303,'Medical Examinations'!$A:$J,10,FALSE)</f>
        <v>Normal</v>
      </c>
      <c r="K2303">
        <f>VLOOKUP($A2303,'Hospitalisation Details'!$A:$K,6,FALSE)</f>
        <v>1068</v>
      </c>
      <c r="L2303" t="str">
        <f>VLOOKUP($A2303,'Hospitalisation Details'!$A:$K,7,FALSE)</f>
        <v>tier - 3</v>
      </c>
      <c r="M2303" t="str">
        <f>VLOOKUP($A2303,'Hospitalisation Details'!$A:$K,8,FALSE)</f>
        <v>tier - 1</v>
      </c>
      <c r="N2303" t="str">
        <f>VLOOKUP($A2303,'Hospitalisation Details'!$A:$K,9,FALSE)</f>
        <v>R1013</v>
      </c>
      <c r="O2303">
        <f>VLOOKUP($A2303,'Hospitalisation Details'!$A:$K,10,FALSE)</f>
        <v>34240</v>
      </c>
      <c r="P2303">
        <f>VLOOKUP($A2303,'Hospitalisation Details'!$A:$K,11,FALSE)</f>
        <v>29</v>
      </c>
      <c r="Q2303" t="str">
        <f>VLOOKUP($A2303,'Customer Names'!$A:$E,4,FALSE)</f>
        <v xml:space="preserve"> David</v>
      </c>
    </row>
    <row r="2304" spans="1:17" x14ac:dyDescent="0.25">
      <c r="A2304" s="26" t="s">
        <v>55</v>
      </c>
      <c r="B2304" s="47">
        <f>VLOOKUP($A2304,'Medical Examinations'!$A:$J,2,FALSE)</f>
        <v>15.77</v>
      </c>
      <c r="C2304" s="47">
        <f>VLOOKUP($A2304,'Medical Examinations'!$A:$J,3,FALSE)</f>
        <v>6.05</v>
      </c>
      <c r="D2304" s="26" t="str">
        <f>VLOOKUP($A2304,'Medical Examinations'!$A:$J,4,FALSE)</f>
        <v>yes</v>
      </c>
      <c r="E2304" s="26" t="str">
        <f>VLOOKUP($A2304,'Medical Examinations'!$A:$J,5,FALSE)</f>
        <v>No</v>
      </c>
      <c r="F2304" s="26" t="str">
        <f>VLOOKUP($A2304,'Medical Examinations'!$A:$J,6,FALSE)</f>
        <v>No</v>
      </c>
      <c r="G2304" s="26">
        <f>VLOOKUP($A2304,'Medical Examinations'!$A:$J,7,FALSE)</f>
        <v>1</v>
      </c>
      <c r="H2304" s="26" t="str">
        <f>VLOOKUP($A2304,'Medical Examinations'!$A:$J,8,FALSE)</f>
        <v>No</v>
      </c>
      <c r="I2304" s="26" t="str">
        <f>VLOOKUP($A2304,'Medical Examinations'!$A:$J,9,FALSE)</f>
        <v>Underweight</v>
      </c>
      <c r="J2304" s="26" t="str">
        <f>VLOOKUP($A2304,'Medical Examinations'!$A:$J,10,FALSE)</f>
        <v>Prediabetes</v>
      </c>
      <c r="K2304">
        <f>VLOOKUP($A2304,'Hospitalisation Details'!$A:$K,6,FALSE)</f>
        <v>1056</v>
      </c>
      <c r="L2304" t="str">
        <f>VLOOKUP($A2304,'Hospitalisation Details'!$A:$K,7,FALSE)</f>
        <v>tier - 3</v>
      </c>
      <c r="M2304" t="str">
        <f>VLOOKUP($A2304,'Hospitalisation Details'!$A:$K,8,FALSE)</f>
        <v>tier - 2</v>
      </c>
      <c r="N2304" t="str">
        <f>VLOOKUP($A2304,'Hospitalisation Details'!$A:$K,9,FALSE)</f>
        <v>R1013</v>
      </c>
      <c r="O2304">
        <f>VLOOKUP($A2304,'Hospitalisation Details'!$A:$K,10,FALSE)</f>
        <v>34851</v>
      </c>
      <c r="P2304">
        <f>VLOOKUP($A2304,'Hospitalisation Details'!$A:$K,11,FALSE)</f>
        <v>28</v>
      </c>
      <c r="Q2304" t="str">
        <f>VLOOKUP($A2304,'Customer Names'!$A:$E,4,FALSE)</f>
        <v xml:space="preserve"> Evelyn L</v>
      </c>
    </row>
    <row r="2305" spans="1:17" x14ac:dyDescent="0.25">
      <c r="A2305" s="23" t="s">
        <v>54</v>
      </c>
      <c r="B2305" s="48">
        <f>VLOOKUP($A2305,'Medical Examinations'!$A:$J,2,FALSE)</f>
        <v>18.27</v>
      </c>
      <c r="C2305" s="48">
        <f>VLOOKUP($A2305,'Medical Examinations'!$A:$J,3,FALSE)</f>
        <v>11.46</v>
      </c>
      <c r="D2305" s="23" t="str">
        <f>VLOOKUP($A2305,'Medical Examinations'!$A:$J,4,FALSE)</f>
        <v>No</v>
      </c>
      <c r="E2305" s="23" t="str">
        <f>VLOOKUP($A2305,'Medical Examinations'!$A:$J,5,FALSE)</f>
        <v>No</v>
      </c>
      <c r="F2305" s="23" t="str">
        <f>VLOOKUP($A2305,'Medical Examinations'!$A:$J,6,FALSE)</f>
        <v>No</v>
      </c>
      <c r="G2305" s="23">
        <f>VLOOKUP($A2305,'Medical Examinations'!$A:$J,7,FALSE)</f>
        <v>0</v>
      </c>
      <c r="H2305" s="23" t="str">
        <f>VLOOKUP($A2305,'Medical Examinations'!$A:$J,8,FALSE)</f>
        <v>No</v>
      </c>
      <c r="I2305" s="23" t="str">
        <f>VLOOKUP($A2305,'Medical Examinations'!$A:$J,9,FALSE)</f>
        <v>Underweight</v>
      </c>
      <c r="J2305" s="23" t="str">
        <f>VLOOKUP($A2305,'Medical Examinations'!$A:$J,10,FALSE)</f>
        <v>Diabetes</v>
      </c>
      <c r="K2305">
        <f>VLOOKUP($A2305,'Hospitalisation Details'!$A:$K,6,FALSE)</f>
        <v>1049</v>
      </c>
      <c r="L2305" t="str">
        <f>VLOOKUP($A2305,'Hospitalisation Details'!$A:$K,7,FALSE)</f>
        <v>tier - 3</v>
      </c>
      <c r="M2305" t="str">
        <f>VLOOKUP($A2305,'Hospitalisation Details'!$A:$K,8,FALSE)</f>
        <v>tier - 2</v>
      </c>
      <c r="N2305" t="str">
        <f>VLOOKUP($A2305,'Hospitalisation Details'!$A:$K,9,FALSE)</f>
        <v>R1012</v>
      </c>
      <c r="O2305">
        <f>VLOOKUP($A2305,'Hospitalisation Details'!$A:$K,10,FALSE)</f>
        <v>37438</v>
      </c>
      <c r="P2305">
        <f>VLOOKUP($A2305,'Hospitalisation Details'!$A:$K,11,FALSE)</f>
        <v>20</v>
      </c>
      <c r="Q2305" t="str">
        <f>VLOOKUP($A2305,'Customer Names'!$A:$E,4,FALSE)</f>
        <v xml:space="preserve"> Jim</v>
      </c>
    </row>
    <row r="2306" spans="1:17" x14ac:dyDescent="0.25">
      <c r="A2306" s="26" t="s">
        <v>53</v>
      </c>
      <c r="B2306" s="47">
        <f>VLOOKUP($A2306,'Medical Examinations'!$A:$J,2,FALSE)</f>
        <v>16.489999999999998</v>
      </c>
      <c r="C2306" s="47">
        <f>VLOOKUP($A2306,'Medical Examinations'!$A:$J,3,FALSE)</f>
        <v>8.48</v>
      </c>
      <c r="D2306" s="26" t="str">
        <f>VLOOKUP($A2306,'Medical Examinations'!$A:$J,4,FALSE)</f>
        <v>No</v>
      </c>
      <c r="E2306" s="26" t="str">
        <f>VLOOKUP($A2306,'Medical Examinations'!$A:$J,5,FALSE)</f>
        <v>No</v>
      </c>
      <c r="F2306" s="26" t="str">
        <f>VLOOKUP($A2306,'Medical Examinations'!$A:$J,6,FALSE)</f>
        <v>No</v>
      </c>
      <c r="G2306" s="26">
        <f>VLOOKUP($A2306,'Medical Examinations'!$A:$J,7,FALSE)</f>
        <v>0</v>
      </c>
      <c r="H2306" s="26" t="str">
        <f>VLOOKUP($A2306,'Medical Examinations'!$A:$J,8,FALSE)</f>
        <v>No</v>
      </c>
      <c r="I2306" s="26" t="str">
        <f>VLOOKUP($A2306,'Medical Examinations'!$A:$J,9,FALSE)</f>
        <v>Underweight</v>
      </c>
      <c r="J2306" s="26" t="str">
        <f>VLOOKUP($A2306,'Medical Examinations'!$A:$J,10,FALSE)</f>
        <v>Diabetes</v>
      </c>
      <c r="K2306">
        <f>VLOOKUP($A2306,'Hospitalisation Details'!$A:$K,6,FALSE)</f>
        <v>1047</v>
      </c>
      <c r="L2306" t="str">
        <f>VLOOKUP($A2306,'Hospitalisation Details'!$A:$K,7,FALSE)</f>
        <v>tier - 3</v>
      </c>
      <c r="M2306" t="str">
        <f>VLOOKUP($A2306,'Hospitalisation Details'!$A:$K,8,FALSE)</f>
        <v>tier - 1</v>
      </c>
      <c r="N2306" t="str">
        <f>VLOOKUP($A2306,'Hospitalisation Details'!$A:$K,9,FALSE)</f>
        <v>R1013</v>
      </c>
      <c r="O2306">
        <f>VLOOKUP($A2306,'Hospitalisation Details'!$A:$K,10,FALSE)</f>
        <v>37457</v>
      </c>
      <c r="P2306">
        <f>VLOOKUP($A2306,'Hospitalisation Details'!$A:$K,11,FALSE)</f>
        <v>20</v>
      </c>
      <c r="Q2306" t="str">
        <f>VLOOKUP($A2306,'Customer Names'!$A:$E,4,FALSE)</f>
        <v xml:space="preserve"> Matthew S</v>
      </c>
    </row>
    <row r="2307" spans="1:17" x14ac:dyDescent="0.25">
      <c r="A2307" s="23" t="s">
        <v>52</v>
      </c>
      <c r="B2307" s="48">
        <f>VLOOKUP($A2307,'Medical Examinations'!$A:$J,2,FALSE)</f>
        <v>16.14</v>
      </c>
      <c r="C2307" s="48">
        <f>VLOOKUP($A2307,'Medical Examinations'!$A:$J,3,FALSE)</f>
        <v>4.8600000000000003</v>
      </c>
      <c r="D2307" s="23" t="str">
        <f>VLOOKUP($A2307,'Medical Examinations'!$A:$J,4,FALSE)</f>
        <v>No</v>
      </c>
      <c r="E2307" s="23" t="str">
        <f>VLOOKUP($A2307,'Medical Examinations'!$A:$J,5,FALSE)</f>
        <v>No</v>
      </c>
      <c r="F2307" s="23" t="str">
        <f>VLOOKUP($A2307,'Medical Examinations'!$A:$J,6,FALSE)</f>
        <v>No</v>
      </c>
      <c r="G2307" s="23">
        <f>VLOOKUP($A2307,'Medical Examinations'!$A:$J,7,FALSE)</f>
        <v>0</v>
      </c>
      <c r="H2307" s="23" t="str">
        <f>VLOOKUP($A2307,'Medical Examinations'!$A:$J,8,FALSE)</f>
        <v>No</v>
      </c>
      <c r="I2307" s="23" t="str">
        <f>VLOOKUP($A2307,'Medical Examinations'!$A:$J,9,FALSE)</f>
        <v>Underweight</v>
      </c>
      <c r="J2307" s="23" t="str">
        <f>VLOOKUP($A2307,'Medical Examinations'!$A:$J,10,FALSE)</f>
        <v>Normal</v>
      </c>
      <c r="K2307">
        <f>VLOOKUP($A2307,'Hospitalisation Details'!$A:$K,6,FALSE)</f>
        <v>1044</v>
      </c>
      <c r="L2307" t="str">
        <f>VLOOKUP($A2307,'Hospitalisation Details'!$A:$K,7,FALSE)</f>
        <v>tier - 3</v>
      </c>
      <c r="M2307" t="str">
        <f>VLOOKUP($A2307,'Hospitalisation Details'!$A:$K,8,FALSE)</f>
        <v>tier - 2</v>
      </c>
      <c r="N2307" t="str">
        <f>VLOOKUP($A2307,'Hospitalisation Details'!$A:$K,9,FALSE)</f>
        <v>R1013</v>
      </c>
      <c r="O2307">
        <f>VLOOKUP($A2307,'Hospitalisation Details'!$A:$K,10,FALSE)</f>
        <v>34655</v>
      </c>
      <c r="P2307">
        <f>VLOOKUP($A2307,'Hospitalisation Details'!$A:$K,11,FALSE)</f>
        <v>28</v>
      </c>
      <c r="Q2307" t="str">
        <f>VLOOKUP($A2307,'Customer Names'!$A:$E,4,FALSE)</f>
        <v xml:space="preserve"> Kenneth</v>
      </c>
    </row>
    <row r="2308" spans="1:17" x14ac:dyDescent="0.25">
      <c r="A2308" s="26" t="s">
        <v>51</v>
      </c>
      <c r="B2308" s="47">
        <f>VLOOKUP($A2308,'Medical Examinations'!$A:$J,2,FALSE)</f>
        <v>20.85</v>
      </c>
      <c r="C2308" s="47">
        <f>VLOOKUP($A2308,'Medical Examinations'!$A:$J,3,FALSE)</f>
        <v>4.45</v>
      </c>
      <c r="D2308" s="26" t="str">
        <f>VLOOKUP($A2308,'Medical Examinations'!$A:$J,4,FALSE)</f>
        <v>yes</v>
      </c>
      <c r="E2308" s="26" t="str">
        <f>VLOOKUP($A2308,'Medical Examinations'!$A:$J,5,FALSE)</f>
        <v>No</v>
      </c>
      <c r="F2308" s="26" t="str">
        <f>VLOOKUP($A2308,'Medical Examinations'!$A:$J,6,FALSE)</f>
        <v>No</v>
      </c>
      <c r="G2308" s="26">
        <f>VLOOKUP($A2308,'Medical Examinations'!$A:$J,7,FALSE)</f>
        <v>1</v>
      </c>
      <c r="H2308" s="26" t="str">
        <f>VLOOKUP($A2308,'Medical Examinations'!$A:$J,8,FALSE)</f>
        <v>No</v>
      </c>
      <c r="I2308" s="26" t="str">
        <f>VLOOKUP($A2308,'Medical Examinations'!$A:$J,9,FALSE)</f>
        <v>Normal Weight</v>
      </c>
      <c r="J2308" s="26" t="str">
        <f>VLOOKUP($A2308,'Medical Examinations'!$A:$J,10,FALSE)</f>
        <v>Normal</v>
      </c>
      <c r="K2308">
        <f>VLOOKUP($A2308,'Hospitalisation Details'!$A:$K,6,FALSE)</f>
        <v>1033.74</v>
      </c>
      <c r="L2308" t="str">
        <f>VLOOKUP($A2308,'Hospitalisation Details'!$A:$K,7,FALSE)</f>
        <v>tier - 3</v>
      </c>
      <c r="M2308" t="str">
        <f>VLOOKUP($A2308,'Hospitalisation Details'!$A:$K,8,FALSE)</f>
        <v>tier - 1</v>
      </c>
      <c r="N2308" t="str">
        <f>VLOOKUP($A2308,'Hospitalisation Details'!$A:$K,9,FALSE)</f>
        <v>R1013</v>
      </c>
      <c r="O2308">
        <f>VLOOKUP($A2308,'Hospitalisation Details'!$A:$K,10,FALSE)</f>
        <v>34977</v>
      </c>
      <c r="P2308">
        <f>VLOOKUP($A2308,'Hospitalisation Details'!$A:$K,11,FALSE)</f>
        <v>27</v>
      </c>
      <c r="Q2308" t="str">
        <f>VLOOKUP($A2308,'Customer Names'!$A:$E,4,FALSE)</f>
        <v xml:space="preserve"> Andrea</v>
      </c>
    </row>
    <row r="2309" spans="1:17" x14ac:dyDescent="0.25">
      <c r="A2309" s="23" t="s">
        <v>50</v>
      </c>
      <c r="B2309" s="48">
        <f>VLOOKUP($A2309,'Medical Examinations'!$A:$J,2,FALSE)</f>
        <v>15.88</v>
      </c>
      <c r="C2309" s="48">
        <f>VLOOKUP($A2309,'Medical Examinations'!$A:$J,3,FALSE)</f>
        <v>4.3600000000000003</v>
      </c>
      <c r="D2309" s="23" t="str">
        <f>VLOOKUP($A2309,'Medical Examinations'!$A:$J,4,FALSE)</f>
        <v>No</v>
      </c>
      <c r="E2309" s="23" t="str">
        <f>VLOOKUP($A2309,'Medical Examinations'!$A:$J,5,FALSE)</f>
        <v>No</v>
      </c>
      <c r="F2309" s="23" t="str">
        <f>VLOOKUP($A2309,'Medical Examinations'!$A:$J,6,FALSE)</f>
        <v>No</v>
      </c>
      <c r="G2309" s="23">
        <f>VLOOKUP($A2309,'Medical Examinations'!$A:$J,7,FALSE)</f>
        <v>0</v>
      </c>
      <c r="H2309" s="23" t="str">
        <f>VLOOKUP($A2309,'Medical Examinations'!$A:$J,8,FALSE)</f>
        <v>No</v>
      </c>
      <c r="I2309" s="23" t="str">
        <f>VLOOKUP($A2309,'Medical Examinations'!$A:$J,9,FALSE)</f>
        <v>Underweight</v>
      </c>
      <c r="J2309" s="23" t="str">
        <f>VLOOKUP($A2309,'Medical Examinations'!$A:$J,10,FALSE)</f>
        <v>Normal</v>
      </c>
      <c r="K2309">
        <f>VLOOKUP($A2309,'Hospitalisation Details'!$A:$K,6,FALSE)</f>
        <v>1019</v>
      </c>
      <c r="L2309" t="str">
        <f>VLOOKUP($A2309,'Hospitalisation Details'!$A:$K,7,FALSE)</f>
        <v>tier - 3</v>
      </c>
      <c r="M2309" t="str">
        <f>VLOOKUP($A2309,'Hospitalisation Details'!$A:$K,8,FALSE)</f>
        <v>tier - 2</v>
      </c>
      <c r="N2309" t="str">
        <f>VLOOKUP($A2309,'Hospitalisation Details'!$A:$K,9,FALSE)</f>
        <v>R1013</v>
      </c>
      <c r="O2309">
        <f>VLOOKUP($A2309,'Hospitalisation Details'!$A:$K,10,FALSE)</f>
        <v>36377</v>
      </c>
      <c r="P2309">
        <f>VLOOKUP($A2309,'Hospitalisation Details'!$A:$K,11,FALSE)</f>
        <v>23</v>
      </c>
      <c r="Q2309" t="str">
        <f>VLOOKUP($A2309,'Customer Names'!$A:$E,4,FALSE)</f>
        <v xml:space="preserve"> Kristina</v>
      </c>
    </row>
    <row r="2310" spans="1:17" x14ac:dyDescent="0.25">
      <c r="A2310" s="26" t="s">
        <v>49</v>
      </c>
      <c r="B2310" s="47">
        <f>VLOOKUP($A2310,'Medical Examinations'!$A:$J,2,FALSE)</f>
        <v>20.66</v>
      </c>
      <c r="C2310" s="47">
        <f>VLOOKUP($A2310,'Medical Examinations'!$A:$J,3,FALSE)</f>
        <v>5.8</v>
      </c>
      <c r="D2310" s="26" t="str">
        <f>VLOOKUP($A2310,'Medical Examinations'!$A:$J,4,FALSE)</f>
        <v>No</v>
      </c>
      <c r="E2310" s="26" t="str">
        <f>VLOOKUP($A2310,'Medical Examinations'!$A:$J,5,FALSE)</f>
        <v>yes</v>
      </c>
      <c r="F2310" s="26" t="str">
        <f>VLOOKUP($A2310,'Medical Examinations'!$A:$J,6,FALSE)</f>
        <v>No</v>
      </c>
      <c r="G2310" s="26">
        <f>VLOOKUP($A2310,'Medical Examinations'!$A:$J,7,FALSE)</f>
        <v>1</v>
      </c>
      <c r="H2310" s="26" t="str">
        <f>VLOOKUP($A2310,'Medical Examinations'!$A:$J,8,FALSE)</f>
        <v>No</v>
      </c>
      <c r="I2310" s="26" t="str">
        <f>VLOOKUP($A2310,'Medical Examinations'!$A:$J,9,FALSE)</f>
        <v>Normal Weight</v>
      </c>
      <c r="J2310" s="26" t="str">
        <f>VLOOKUP($A2310,'Medical Examinations'!$A:$J,10,FALSE)</f>
        <v>Prediabetes</v>
      </c>
      <c r="K2310">
        <f>VLOOKUP($A2310,'Hospitalisation Details'!$A:$K,6,FALSE)</f>
        <v>1012</v>
      </c>
      <c r="L2310" t="str">
        <f>VLOOKUP($A2310,'Hospitalisation Details'!$A:$K,7,FALSE)</f>
        <v>tier - 3</v>
      </c>
      <c r="M2310" t="str">
        <f>VLOOKUP($A2310,'Hospitalisation Details'!$A:$K,8,FALSE)</f>
        <v>tier - 2</v>
      </c>
      <c r="N2310" t="str">
        <f>VLOOKUP($A2310,'Hospitalisation Details'!$A:$K,9,FALSE)</f>
        <v>R1013</v>
      </c>
      <c r="O2310">
        <f>VLOOKUP($A2310,'Hospitalisation Details'!$A:$K,10,FALSE)</f>
        <v>36808</v>
      </c>
      <c r="P2310">
        <f>VLOOKUP($A2310,'Hospitalisation Details'!$A:$K,11,FALSE)</f>
        <v>22</v>
      </c>
      <c r="Q2310" t="str">
        <f>VLOOKUP($A2310,'Customer Names'!$A:$E,4,FALSE)</f>
        <v xml:space="preserve"> Kristen</v>
      </c>
    </row>
    <row r="2311" spans="1:17" x14ac:dyDescent="0.25">
      <c r="A2311" s="23" t="s">
        <v>48</v>
      </c>
      <c r="B2311" s="48">
        <f>VLOOKUP($A2311,'Medical Examinations'!$A:$J,2,FALSE)</f>
        <v>20.399999999999999</v>
      </c>
      <c r="C2311" s="48">
        <f>VLOOKUP($A2311,'Medical Examinations'!$A:$J,3,FALSE)</f>
        <v>5.27</v>
      </c>
      <c r="D2311" s="23" t="str">
        <f>VLOOKUP($A2311,'Medical Examinations'!$A:$J,4,FALSE)</f>
        <v>No</v>
      </c>
      <c r="E2311" s="23" t="str">
        <f>VLOOKUP($A2311,'Medical Examinations'!$A:$J,5,FALSE)</f>
        <v>No</v>
      </c>
      <c r="F2311" s="23" t="str">
        <f>VLOOKUP($A2311,'Medical Examinations'!$A:$J,6,FALSE)</f>
        <v>No</v>
      </c>
      <c r="G2311" s="23">
        <f>VLOOKUP($A2311,'Medical Examinations'!$A:$J,7,FALSE)</f>
        <v>0</v>
      </c>
      <c r="H2311" s="23" t="str">
        <f>VLOOKUP($A2311,'Medical Examinations'!$A:$J,8,FALSE)</f>
        <v>No</v>
      </c>
      <c r="I2311" s="23" t="str">
        <f>VLOOKUP($A2311,'Medical Examinations'!$A:$J,9,FALSE)</f>
        <v>Normal Weight</v>
      </c>
      <c r="J2311" s="23" t="str">
        <f>VLOOKUP($A2311,'Medical Examinations'!$A:$J,10,FALSE)</f>
        <v>Normal</v>
      </c>
      <c r="K2311">
        <f>VLOOKUP($A2311,'Hospitalisation Details'!$A:$K,6,FALSE)</f>
        <v>1006.65</v>
      </c>
      <c r="L2311" t="str">
        <f>VLOOKUP($A2311,'Hospitalisation Details'!$A:$K,7,FALSE)</f>
        <v>tier - 3</v>
      </c>
      <c r="M2311" t="str">
        <f>VLOOKUP($A2311,'Hospitalisation Details'!$A:$K,8,FALSE)</f>
        <v>tier - 2</v>
      </c>
      <c r="N2311" t="str">
        <f>VLOOKUP($A2311,'Hospitalisation Details'!$A:$K,9,FALSE)</f>
        <v>R1013</v>
      </c>
      <c r="O2311">
        <f>VLOOKUP($A2311,'Hospitalisation Details'!$A:$K,10,FALSE)</f>
        <v>34660</v>
      </c>
      <c r="P2311">
        <f>VLOOKUP($A2311,'Hospitalisation Details'!$A:$K,11,FALSE)</f>
        <v>28</v>
      </c>
      <c r="Q2311" t="str">
        <f>VLOOKUP($A2311,'Customer Names'!$A:$E,4,FALSE)</f>
        <v xml:space="preserve"> Matthew</v>
      </c>
    </row>
    <row r="2312" spans="1:17" x14ac:dyDescent="0.25">
      <c r="A2312" s="26" t="s">
        <v>47</v>
      </c>
      <c r="B2312" s="47">
        <f>VLOOKUP($A2312,'Medical Examinations'!$A:$J,2,FALSE)</f>
        <v>25.19</v>
      </c>
      <c r="C2312" s="47">
        <f>VLOOKUP($A2312,'Medical Examinations'!$A:$J,3,FALSE)</f>
        <v>5.64</v>
      </c>
      <c r="D2312" s="26" t="str">
        <f>VLOOKUP($A2312,'Medical Examinations'!$A:$J,4,FALSE)</f>
        <v>yes</v>
      </c>
      <c r="E2312" s="26" t="str">
        <f>VLOOKUP($A2312,'Medical Examinations'!$A:$J,5,FALSE)</f>
        <v>No</v>
      </c>
      <c r="F2312" s="26" t="str">
        <f>VLOOKUP($A2312,'Medical Examinations'!$A:$J,6,FALSE)</f>
        <v>No</v>
      </c>
      <c r="G2312" s="26">
        <f>VLOOKUP($A2312,'Medical Examinations'!$A:$J,7,FALSE)</f>
        <v>0</v>
      </c>
      <c r="H2312" s="26" t="str">
        <f>VLOOKUP($A2312,'Medical Examinations'!$A:$J,8,FALSE)</f>
        <v>No</v>
      </c>
      <c r="I2312" s="26" t="str">
        <f>VLOOKUP($A2312,'Medical Examinations'!$A:$J,9,FALSE)</f>
        <v>Overweight</v>
      </c>
      <c r="J2312" s="26" t="str">
        <f>VLOOKUP($A2312,'Medical Examinations'!$A:$J,10,FALSE)</f>
        <v>Normal</v>
      </c>
      <c r="K2312">
        <f>VLOOKUP($A2312,'Hospitalisation Details'!$A:$K,6,FALSE)</f>
        <v>964.71</v>
      </c>
      <c r="L2312" t="str">
        <f>VLOOKUP($A2312,'Hospitalisation Details'!$A:$K,7,FALSE)</f>
        <v>tier - 3</v>
      </c>
      <c r="M2312" t="str">
        <f>VLOOKUP($A2312,'Hospitalisation Details'!$A:$K,8,FALSE)</f>
        <v>tier - 2</v>
      </c>
      <c r="N2312" t="str">
        <f>VLOOKUP($A2312,'Hospitalisation Details'!$A:$K,9,FALSE)</f>
        <v>R1013</v>
      </c>
      <c r="O2312">
        <f>VLOOKUP($A2312,'Hospitalisation Details'!$A:$K,10,FALSE)</f>
        <v>37122</v>
      </c>
      <c r="P2312">
        <f>VLOOKUP($A2312,'Hospitalisation Details'!$A:$K,11,FALSE)</f>
        <v>21</v>
      </c>
      <c r="Q2312" t="str">
        <f>VLOOKUP($A2312,'Customer Names'!$A:$E,4,FALSE)</f>
        <v xml:space="preserve"> Kathleen</v>
      </c>
    </row>
    <row r="2313" spans="1:17" x14ac:dyDescent="0.25">
      <c r="A2313" s="23" t="s">
        <v>46</v>
      </c>
      <c r="B2313" s="48">
        <f>VLOOKUP($A2313,'Medical Examinations'!$A:$J,2,FALSE)</f>
        <v>20.54</v>
      </c>
      <c r="C2313" s="48">
        <f>VLOOKUP($A2313,'Medical Examinations'!$A:$J,3,FALSE)</f>
        <v>4.2</v>
      </c>
      <c r="D2313" s="23" t="str">
        <f>VLOOKUP($A2313,'Medical Examinations'!$A:$J,4,FALSE)</f>
        <v>yes</v>
      </c>
      <c r="E2313" s="23" t="str">
        <f>VLOOKUP($A2313,'Medical Examinations'!$A:$J,5,FALSE)</f>
        <v>No</v>
      </c>
      <c r="F2313" s="23" t="str">
        <f>VLOOKUP($A2313,'Medical Examinations'!$A:$J,6,FALSE)</f>
        <v>No</v>
      </c>
      <c r="G2313" s="23">
        <f>VLOOKUP($A2313,'Medical Examinations'!$A:$J,7,FALSE)</f>
        <v>1</v>
      </c>
      <c r="H2313" s="23" t="str">
        <f>VLOOKUP($A2313,'Medical Examinations'!$A:$J,8,FALSE)</f>
        <v>No</v>
      </c>
      <c r="I2313" s="23" t="str">
        <f>VLOOKUP($A2313,'Medical Examinations'!$A:$J,9,FALSE)</f>
        <v>Normal Weight</v>
      </c>
      <c r="J2313" s="23" t="str">
        <f>VLOOKUP($A2313,'Medical Examinations'!$A:$J,10,FALSE)</f>
        <v>Normal</v>
      </c>
      <c r="K2313">
        <f>VLOOKUP($A2313,'Hospitalisation Details'!$A:$K,6,FALSE)</f>
        <v>928.59</v>
      </c>
      <c r="L2313" t="str">
        <f>VLOOKUP($A2313,'Hospitalisation Details'!$A:$K,7,FALSE)</f>
        <v>tier - 3</v>
      </c>
      <c r="M2313" t="str">
        <f>VLOOKUP($A2313,'Hospitalisation Details'!$A:$K,8,FALSE)</f>
        <v>tier - 1</v>
      </c>
      <c r="N2313" t="str">
        <f>VLOOKUP($A2313,'Hospitalisation Details'!$A:$K,9,FALSE)</f>
        <v>R1013</v>
      </c>
      <c r="O2313">
        <f>VLOOKUP($A2313,'Hospitalisation Details'!$A:$K,10,FALSE)</f>
        <v>35000</v>
      </c>
      <c r="P2313">
        <f>VLOOKUP($A2313,'Hospitalisation Details'!$A:$K,11,FALSE)</f>
        <v>27</v>
      </c>
      <c r="Q2313" t="str">
        <f>VLOOKUP($A2313,'Customer Names'!$A:$E,4,FALSE)</f>
        <v xml:space="preserve"> Lindsey</v>
      </c>
    </row>
    <row r="2314" spans="1:17" x14ac:dyDescent="0.25">
      <c r="A2314" s="26" t="s">
        <v>45</v>
      </c>
      <c r="B2314" s="47">
        <f>VLOOKUP($A2314,'Medical Examinations'!$A:$J,2,FALSE)</f>
        <v>20.13</v>
      </c>
      <c r="C2314" s="47">
        <f>VLOOKUP($A2314,'Medical Examinations'!$A:$J,3,FALSE)</f>
        <v>5.42</v>
      </c>
      <c r="D2314" s="26" t="str">
        <f>VLOOKUP($A2314,'Medical Examinations'!$A:$J,4,FALSE)</f>
        <v>No</v>
      </c>
      <c r="E2314" s="26" t="str">
        <f>VLOOKUP($A2314,'Medical Examinations'!$A:$J,5,FALSE)</f>
        <v>No</v>
      </c>
      <c r="F2314" s="26" t="str">
        <f>VLOOKUP($A2314,'Medical Examinations'!$A:$J,6,FALSE)</f>
        <v>No</v>
      </c>
      <c r="G2314" s="26">
        <f>VLOOKUP($A2314,'Medical Examinations'!$A:$J,7,FALSE)</f>
        <v>0</v>
      </c>
      <c r="H2314" s="26" t="str">
        <f>VLOOKUP($A2314,'Medical Examinations'!$A:$J,8,FALSE)</f>
        <v>No</v>
      </c>
      <c r="I2314" s="26" t="str">
        <f>VLOOKUP($A2314,'Medical Examinations'!$A:$J,9,FALSE)</f>
        <v>Normal Weight</v>
      </c>
      <c r="J2314" s="26" t="str">
        <f>VLOOKUP($A2314,'Medical Examinations'!$A:$J,10,FALSE)</f>
        <v>Normal</v>
      </c>
      <c r="K2314">
        <f>VLOOKUP($A2314,'Hospitalisation Details'!$A:$K,6,FALSE)</f>
        <v>915.07</v>
      </c>
      <c r="L2314" t="str">
        <f>VLOOKUP($A2314,'Hospitalisation Details'!$A:$K,7,FALSE)</f>
        <v>tier - 3</v>
      </c>
      <c r="M2314" t="str">
        <f>VLOOKUP($A2314,'Hospitalisation Details'!$A:$K,8,FALSE)</f>
        <v>tier - 1</v>
      </c>
      <c r="N2314" t="str">
        <f>VLOOKUP($A2314,'Hospitalisation Details'!$A:$K,9,FALSE)</f>
        <v>R1013</v>
      </c>
      <c r="O2314">
        <f>VLOOKUP($A2314,'Hospitalisation Details'!$A:$K,10,FALSE)</f>
        <v>34637</v>
      </c>
      <c r="P2314">
        <f>VLOOKUP($A2314,'Hospitalisation Details'!$A:$K,11,FALSE)</f>
        <v>28</v>
      </c>
      <c r="Q2314" t="str">
        <f>VLOOKUP($A2314,'Customer Names'!$A:$E,4,FALSE)</f>
        <v xml:space="preserve"> Robert</v>
      </c>
    </row>
    <row r="2315" spans="1:17" x14ac:dyDescent="0.25">
      <c r="A2315" s="23" t="s">
        <v>44</v>
      </c>
      <c r="B2315" s="48">
        <f>VLOOKUP($A2315,'Medical Examinations'!$A:$J,2,FALSE)</f>
        <v>18.93</v>
      </c>
      <c r="C2315" s="48">
        <f>VLOOKUP($A2315,'Medical Examinations'!$A:$J,3,FALSE)</f>
        <v>6.11</v>
      </c>
      <c r="D2315" s="23" t="str">
        <f>VLOOKUP($A2315,'Medical Examinations'!$A:$J,4,FALSE)</f>
        <v>No</v>
      </c>
      <c r="E2315" s="23" t="str">
        <f>VLOOKUP($A2315,'Medical Examinations'!$A:$J,5,FALSE)</f>
        <v>No</v>
      </c>
      <c r="F2315" s="23" t="str">
        <f>VLOOKUP($A2315,'Medical Examinations'!$A:$J,6,FALSE)</f>
        <v>Yes</v>
      </c>
      <c r="G2315" s="23">
        <f>VLOOKUP($A2315,'Medical Examinations'!$A:$J,7,FALSE)</f>
        <v>1</v>
      </c>
      <c r="H2315" s="23" t="str">
        <f>VLOOKUP($A2315,'Medical Examinations'!$A:$J,8,FALSE)</f>
        <v>No</v>
      </c>
      <c r="I2315" s="23" t="str">
        <f>VLOOKUP($A2315,'Medical Examinations'!$A:$J,9,FALSE)</f>
        <v>Normal Weight</v>
      </c>
      <c r="J2315" s="23" t="str">
        <f>VLOOKUP($A2315,'Medical Examinations'!$A:$J,10,FALSE)</f>
        <v>Prediabetes</v>
      </c>
      <c r="K2315">
        <f>VLOOKUP($A2315,'Hospitalisation Details'!$A:$K,6,FALSE)</f>
        <v>896.21</v>
      </c>
      <c r="L2315" t="str">
        <f>VLOOKUP($A2315,'Hospitalisation Details'!$A:$K,7,FALSE)</f>
        <v>tier - 3</v>
      </c>
      <c r="M2315" t="str">
        <f>VLOOKUP($A2315,'Hospitalisation Details'!$A:$K,8,FALSE)</f>
        <v>tier - 1</v>
      </c>
      <c r="N2315" t="str">
        <f>VLOOKUP($A2315,'Hospitalisation Details'!$A:$K,9,FALSE)</f>
        <v>R1013</v>
      </c>
      <c r="O2315">
        <f>VLOOKUP($A2315,'Hospitalisation Details'!$A:$K,10,FALSE)</f>
        <v>34300</v>
      </c>
      <c r="P2315">
        <f>VLOOKUP($A2315,'Hospitalisation Details'!$A:$K,11,FALSE)</f>
        <v>29</v>
      </c>
      <c r="Q2315" t="str">
        <f>VLOOKUP($A2315,'Customer Names'!$A:$E,4,FALSE)</f>
        <v xml:space="preserve"> Sarah E.</v>
      </c>
    </row>
    <row r="2316" spans="1:17" x14ac:dyDescent="0.25">
      <c r="A2316" s="26" t="s">
        <v>43</v>
      </c>
      <c r="B2316" s="47">
        <f>VLOOKUP($A2316,'Medical Examinations'!$A:$J,2,FALSE)</f>
        <v>24.14</v>
      </c>
      <c r="C2316" s="47">
        <f>VLOOKUP($A2316,'Medical Examinations'!$A:$J,3,FALSE)</f>
        <v>5.29</v>
      </c>
      <c r="D2316" s="26" t="str">
        <f>VLOOKUP($A2316,'Medical Examinations'!$A:$J,4,FALSE)</f>
        <v>No</v>
      </c>
      <c r="E2316" s="26" t="str">
        <f>VLOOKUP($A2316,'Medical Examinations'!$A:$J,5,FALSE)</f>
        <v>yes</v>
      </c>
      <c r="F2316" s="26" t="str">
        <f>VLOOKUP($A2316,'Medical Examinations'!$A:$J,6,FALSE)</f>
        <v>No</v>
      </c>
      <c r="G2316" s="26">
        <f>VLOOKUP($A2316,'Medical Examinations'!$A:$J,7,FALSE)</f>
        <v>1</v>
      </c>
      <c r="H2316" s="26" t="str">
        <f>VLOOKUP($A2316,'Medical Examinations'!$A:$J,8,FALSE)</f>
        <v>No</v>
      </c>
      <c r="I2316" s="26" t="str">
        <f>VLOOKUP($A2316,'Medical Examinations'!$A:$J,9,FALSE)</f>
        <v>Normal Weight</v>
      </c>
      <c r="J2316" s="26" t="str">
        <f>VLOOKUP($A2316,'Medical Examinations'!$A:$J,10,FALSE)</f>
        <v>Normal</v>
      </c>
      <c r="K2316">
        <f>VLOOKUP($A2316,'Hospitalisation Details'!$A:$K,6,FALSE)</f>
        <v>865.41</v>
      </c>
      <c r="L2316" t="str">
        <f>VLOOKUP($A2316,'Hospitalisation Details'!$A:$K,7,FALSE)</f>
        <v>tier - 3</v>
      </c>
      <c r="M2316" t="str">
        <f>VLOOKUP($A2316,'Hospitalisation Details'!$A:$K,8,FALSE)</f>
        <v>tier - 1</v>
      </c>
      <c r="N2316" t="str">
        <f>VLOOKUP($A2316,'Hospitalisation Details'!$A:$K,9,FALSE)</f>
        <v>R1013</v>
      </c>
      <c r="O2316">
        <f>VLOOKUP($A2316,'Hospitalisation Details'!$A:$K,10,FALSE)</f>
        <v>36848</v>
      </c>
      <c r="P2316">
        <f>VLOOKUP($A2316,'Hospitalisation Details'!$A:$K,11,FALSE)</f>
        <v>22</v>
      </c>
      <c r="Q2316" t="str">
        <f>VLOOKUP($A2316,'Customer Names'!$A:$E,4,FALSE)</f>
        <v xml:space="preserve"> Flannery</v>
      </c>
    </row>
    <row r="2317" spans="1:17" x14ac:dyDescent="0.25">
      <c r="A2317" s="23" t="s">
        <v>41</v>
      </c>
      <c r="B2317" s="48">
        <f>VLOOKUP($A2317,'Medical Examinations'!$A:$J,2,FALSE)</f>
        <v>25.03</v>
      </c>
      <c r="C2317" s="48">
        <f>VLOOKUP($A2317,'Medical Examinations'!$A:$J,3,FALSE)</f>
        <v>5.91</v>
      </c>
      <c r="D2317" s="23" t="str">
        <f>VLOOKUP($A2317,'Medical Examinations'!$A:$J,4,FALSE)</f>
        <v>No</v>
      </c>
      <c r="E2317" s="23" t="str">
        <f>VLOOKUP($A2317,'Medical Examinations'!$A:$J,5,FALSE)</f>
        <v>yes</v>
      </c>
      <c r="F2317" s="23" t="str">
        <f>VLOOKUP($A2317,'Medical Examinations'!$A:$J,6,FALSE)</f>
        <v>No</v>
      </c>
      <c r="G2317" s="23">
        <f>VLOOKUP($A2317,'Medical Examinations'!$A:$J,7,FALSE)</f>
        <v>1</v>
      </c>
      <c r="H2317" s="23" t="str">
        <f>VLOOKUP($A2317,'Medical Examinations'!$A:$J,8,FALSE)</f>
        <v>No</v>
      </c>
      <c r="I2317" s="23" t="str">
        <f>VLOOKUP($A2317,'Medical Examinations'!$A:$J,9,FALSE)</f>
        <v>Overweight</v>
      </c>
      <c r="J2317" s="23" t="str">
        <f>VLOOKUP($A2317,'Medical Examinations'!$A:$J,10,FALSE)</f>
        <v>Prediabetes</v>
      </c>
      <c r="K2317">
        <f>VLOOKUP($A2317,'Hospitalisation Details'!$A:$K,6,FALSE)</f>
        <v>830.52</v>
      </c>
      <c r="L2317" t="str">
        <f>VLOOKUP($A2317,'Hospitalisation Details'!$A:$K,7,FALSE)</f>
        <v>tier - 3</v>
      </c>
      <c r="M2317" t="str">
        <f>VLOOKUP($A2317,'Hospitalisation Details'!$A:$K,8,FALSE)</f>
        <v>tier - 2</v>
      </c>
      <c r="N2317" t="str">
        <f>VLOOKUP($A2317,'Hospitalisation Details'!$A:$K,9,FALSE)</f>
        <v>R1011</v>
      </c>
      <c r="O2317">
        <f>VLOOKUP($A2317,'Hospitalisation Details'!$A:$K,10,FALSE)</f>
        <v>38267</v>
      </c>
      <c r="P2317">
        <f>VLOOKUP($A2317,'Hospitalisation Details'!$A:$K,11,FALSE)</f>
        <v>18</v>
      </c>
      <c r="Q2317" t="str">
        <f>VLOOKUP($A2317,'Customer Names'!$A:$E,4,FALSE)</f>
        <v xml:space="preserve"> John T</v>
      </c>
    </row>
    <row r="2318" spans="1:17" x14ac:dyDescent="0.25">
      <c r="A2318" s="26" t="s">
        <v>40</v>
      </c>
      <c r="B2318" s="47">
        <f>VLOOKUP($A2318,'Medical Examinations'!$A:$J,2,FALSE)</f>
        <v>20.47</v>
      </c>
      <c r="C2318" s="47">
        <f>VLOOKUP($A2318,'Medical Examinations'!$A:$J,3,FALSE)</f>
        <v>5.81</v>
      </c>
      <c r="D2318" s="26" t="str">
        <f>VLOOKUP($A2318,'Medical Examinations'!$A:$J,4,FALSE)</f>
        <v>yes</v>
      </c>
      <c r="E2318" s="26" t="str">
        <f>VLOOKUP($A2318,'Medical Examinations'!$A:$J,5,FALSE)</f>
        <v>No</v>
      </c>
      <c r="F2318" s="26" t="str">
        <f>VLOOKUP($A2318,'Medical Examinations'!$A:$J,6,FALSE)</f>
        <v>No</v>
      </c>
      <c r="G2318" s="26">
        <f>VLOOKUP($A2318,'Medical Examinations'!$A:$J,7,FALSE)</f>
        <v>1</v>
      </c>
      <c r="H2318" s="26" t="str">
        <f>VLOOKUP($A2318,'Medical Examinations'!$A:$J,8,FALSE)</f>
        <v>No</v>
      </c>
      <c r="I2318" s="26" t="str">
        <f>VLOOKUP($A2318,'Medical Examinations'!$A:$J,9,FALSE)</f>
        <v>Normal Weight</v>
      </c>
      <c r="J2318" s="26" t="str">
        <f>VLOOKUP($A2318,'Medical Examinations'!$A:$J,10,FALSE)</f>
        <v>Prediabetes</v>
      </c>
      <c r="K2318">
        <f>VLOOKUP($A2318,'Hospitalisation Details'!$A:$K,6,FALSE)</f>
        <v>773.54</v>
      </c>
      <c r="L2318" t="str">
        <f>VLOOKUP($A2318,'Hospitalisation Details'!$A:$K,7,FALSE)</f>
        <v>tier - 3</v>
      </c>
      <c r="M2318" t="str">
        <f>VLOOKUP($A2318,'Hospitalisation Details'!$A:$K,8,FALSE)</f>
        <v>tier - 2</v>
      </c>
      <c r="N2318" t="str">
        <f>VLOOKUP($A2318,'Hospitalisation Details'!$A:$K,9,FALSE)</f>
        <v>R1013</v>
      </c>
      <c r="O2318">
        <f>VLOOKUP($A2318,'Hospitalisation Details'!$A:$K,10,FALSE)</f>
        <v>35040</v>
      </c>
      <c r="P2318">
        <f>VLOOKUP($A2318,'Hospitalisation Details'!$A:$K,11,FALSE)</f>
        <v>27</v>
      </c>
      <c r="Q2318" t="str">
        <f>VLOOKUP($A2318,'Customer Names'!$A:$E,4,FALSE)</f>
        <v xml:space="preserve"> Koji</v>
      </c>
    </row>
    <row r="2319" spans="1:17" x14ac:dyDescent="0.25">
      <c r="A2319" s="23" t="s">
        <v>39</v>
      </c>
      <c r="B2319" s="48">
        <f>VLOOKUP($A2319,'Medical Examinations'!$A:$J,2,FALSE)</f>
        <v>18.82</v>
      </c>
      <c r="C2319" s="48">
        <f>VLOOKUP($A2319,'Medical Examinations'!$A:$J,3,FALSE)</f>
        <v>5.51</v>
      </c>
      <c r="D2319" s="23" t="str">
        <f>VLOOKUP($A2319,'Medical Examinations'!$A:$J,4,FALSE)</f>
        <v>yes</v>
      </c>
      <c r="E2319" s="23" t="str">
        <f>VLOOKUP($A2319,'Medical Examinations'!$A:$J,5,FALSE)</f>
        <v>No</v>
      </c>
      <c r="F2319" s="23" t="str">
        <f>VLOOKUP($A2319,'Medical Examinations'!$A:$J,6,FALSE)</f>
        <v>No</v>
      </c>
      <c r="G2319" s="23">
        <f>VLOOKUP($A2319,'Medical Examinations'!$A:$J,7,FALSE)</f>
        <v>0</v>
      </c>
      <c r="H2319" s="23" t="str">
        <f>VLOOKUP($A2319,'Medical Examinations'!$A:$J,8,FALSE)</f>
        <v>No</v>
      </c>
      <c r="I2319" s="23" t="str">
        <f>VLOOKUP($A2319,'Medical Examinations'!$A:$J,9,FALSE)</f>
        <v>Normal Weight</v>
      </c>
      <c r="J2319" s="23" t="str">
        <f>VLOOKUP($A2319,'Medical Examinations'!$A:$J,10,FALSE)</f>
        <v>Normal</v>
      </c>
      <c r="K2319">
        <f>VLOOKUP($A2319,'Hospitalisation Details'!$A:$K,6,FALSE)</f>
        <v>770.38</v>
      </c>
      <c r="L2319" t="str">
        <f>VLOOKUP($A2319,'Hospitalisation Details'!$A:$K,7,FALSE)</f>
        <v>tier - 3</v>
      </c>
      <c r="M2319" t="str">
        <f>VLOOKUP($A2319,'Hospitalisation Details'!$A:$K,8,FALSE)</f>
        <v>tier - 2</v>
      </c>
      <c r="N2319" t="str">
        <f>VLOOKUP($A2319,'Hospitalisation Details'!$A:$K,9,FALSE)</f>
        <v>R1012</v>
      </c>
      <c r="O2319">
        <f>VLOOKUP($A2319,'Hospitalisation Details'!$A:$K,10,FALSE)</f>
        <v>35326</v>
      </c>
      <c r="P2319">
        <f>VLOOKUP($A2319,'Hospitalisation Details'!$A:$K,11,FALSE)</f>
        <v>26</v>
      </c>
      <c r="Q2319" t="str">
        <f>VLOOKUP($A2319,'Customer Names'!$A:$E,4,FALSE)</f>
        <v xml:space="preserve"> Candice M</v>
      </c>
    </row>
    <row r="2320" spans="1:17" x14ac:dyDescent="0.25">
      <c r="A2320" s="26" t="s">
        <v>38</v>
      </c>
      <c r="B2320" s="47">
        <f>VLOOKUP($A2320,'Medical Examinations'!$A:$J,2,FALSE)</f>
        <v>17.079999999999998</v>
      </c>
      <c r="C2320" s="47">
        <f>VLOOKUP($A2320,'Medical Examinations'!$A:$J,3,FALSE)</f>
        <v>5.73</v>
      </c>
      <c r="D2320" s="26" t="str">
        <f>VLOOKUP($A2320,'Medical Examinations'!$A:$J,4,FALSE)</f>
        <v>No</v>
      </c>
      <c r="E2320" s="26" t="str">
        <f>VLOOKUP($A2320,'Medical Examinations'!$A:$J,5,FALSE)</f>
        <v>No</v>
      </c>
      <c r="F2320" s="26" t="str">
        <f>VLOOKUP($A2320,'Medical Examinations'!$A:$J,6,FALSE)</f>
        <v>Yes</v>
      </c>
      <c r="G2320" s="26">
        <f>VLOOKUP($A2320,'Medical Examinations'!$A:$J,7,FALSE)</f>
        <v>1</v>
      </c>
      <c r="H2320" s="26" t="str">
        <f>VLOOKUP($A2320,'Medical Examinations'!$A:$J,8,FALSE)</f>
        <v>No</v>
      </c>
      <c r="I2320" s="26" t="str">
        <f>VLOOKUP($A2320,'Medical Examinations'!$A:$J,9,FALSE)</f>
        <v>Underweight</v>
      </c>
      <c r="J2320" s="26" t="str">
        <f>VLOOKUP($A2320,'Medical Examinations'!$A:$J,10,FALSE)</f>
        <v>Prediabetes</v>
      </c>
      <c r="K2320">
        <f>VLOOKUP($A2320,'Hospitalisation Details'!$A:$K,6,FALSE)</f>
        <v>770</v>
      </c>
      <c r="L2320" t="str">
        <f>VLOOKUP($A2320,'Hospitalisation Details'!$A:$K,7,FALSE)</f>
        <v>tier - 3</v>
      </c>
      <c r="M2320" t="str">
        <f>VLOOKUP($A2320,'Hospitalisation Details'!$A:$K,8,FALSE)</f>
        <v>tier - 3</v>
      </c>
      <c r="N2320" t="str">
        <f>VLOOKUP($A2320,'Hospitalisation Details'!$A:$K,9,FALSE)</f>
        <v>R1013</v>
      </c>
      <c r="O2320">
        <f>VLOOKUP($A2320,'Hospitalisation Details'!$A:$K,10,FALSE)</f>
        <v>34148</v>
      </c>
      <c r="P2320">
        <f>VLOOKUP($A2320,'Hospitalisation Details'!$A:$K,11,FALSE)</f>
        <v>29</v>
      </c>
      <c r="Q2320" t="str">
        <f>VLOOKUP($A2320,'Customer Names'!$A:$E,4,FALSE)</f>
        <v xml:space="preserve"> Theodore A.</v>
      </c>
    </row>
    <row r="2321" spans="1:17" x14ac:dyDescent="0.25">
      <c r="A2321" s="23" t="s">
        <v>36</v>
      </c>
      <c r="B2321" s="48">
        <f>VLOOKUP($A2321,'Medical Examinations'!$A:$J,2,FALSE)</f>
        <v>19.21</v>
      </c>
      <c r="C2321" s="48">
        <f>VLOOKUP($A2321,'Medical Examinations'!$A:$J,3,FALSE)</f>
        <v>5.53</v>
      </c>
      <c r="D2321" s="23" t="str">
        <f>VLOOKUP($A2321,'Medical Examinations'!$A:$J,4,FALSE)</f>
        <v>yes</v>
      </c>
      <c r="E2321" s="23" t="str">
        <f>VLOOKUP($A2321,'Medical Examinations'!$A:$J,5,FALSE)</f>
        <v>No</v>
      </c>
      <c r="F2321" s="23" t="str">
        <f>VLOOKUP($A2321,'Medical Examinations'!$A:$J,6,FALSE)</f>
        <v>No</v>
      </c>
      <c r="G2321" s="23">
        <f>VLOOKUP($A2321,'Medical Examinations'!$A:$J,7,FALSE)</f>
        <v>0</v>
      </c>
      <c r="H2321" s="23" t="str">
        <f>VLOOKUP($A2321,'Medical Examinations'!$A:$J,8,FALSE)</f>
        <v>No</v>
      </c>
      <c r="I2321" s="23" t="str">
        <f>VLOOKUP($A2321,'Medical Examinations'!$A:$J,9,FALSE)</f>
        <v>Normal Weight</v>
      </c>
      <c r="J2321" s="23" t="str">
        <f>VLOOKUP($A2321,'Medical Examinations'!$A:$J,10,FALSE)</f>
        <v>Normal</v>
      </c>
      <c r="K2321">
        <f>VLOOKUP($A2321,'Hospitalisation Details'!$A:$K,6,FALSE)</f>
        <v>760</v>
      </c>
      <c r="L2321" t="str">
        <f>VLOOKUP($A2321,'Hospitalisation Details'!$A:$K,7,FALSE)</f>
        <v>tier - 3</v>
      </c>
      <c r="M2321" t="str">
        <f>VLOOKUP($A2321,'Hospitalisation Details'!$A:$K,8,FALSE)</f>
        <v>tier - 3</v>
      </c>
      <c r="N2321" t="str">
        <f>VLOOKUP($A2321,'Hospitalisation Details'!$A:$K,9,FALSE)</f>
        <v>R1013</v>
      </c>
      <c r="O2321">
        <f>VLOOKUP($A2321,'Hospitalisation Details'!$A:$K,10,FALSE)</f>
        <v>35360</v>
      </c>
      <c r="P2321">
        <f>VLOOKUP($A2321,'Hospitalisation Details'!$A:$K,11,FALSE)</f>
        <v>26</v>
      </c>
      <c r="Q2321" t="str">
        <f>VLOOKUP($A2321,'Customer Names'!$A:$E,4,FALSE)</f>
        <v xml:space="preserve"> Lindy</v>
      </c>
    </row>
    <row r="2322" spans="1:17" x14ac:dyDescent="0.25">
      <c r="A2322" s="26" t="s">
        <v>34</v>
      </c>
      <c r="B2322" s="47">
        <f>VLOOKUP($A2322,'Medical Examinations'!$A:$J,2,FALSE)</f>
        <v>17.86</v>
      </c>
      <c r="C2322" s="47">
        <f>VLOOKUP($A2322,'Medical Examinations'!$A:$J,3,FALSE)</f>
        <v>5.43</v>
      </c>
      <c r="D2322" s="26" t="str">
        <f>VLOOKUP($A2322,'Medical Examinations'!$A:$J,4,FALSE)</f>
        <v>No</v>
      </c>
      <c r="E2322" s="26" t="str">
        <f>VLOOKUP($A2322,'Medical Examinations'!$A:$J,5,FALSE)</f>
        <v>No</v>
      </c>
      <c r="F2322" s="26" t="str">
        <f>VLOOKUP($A2322,'Medical Examinations'!$A:$J,6,FALSE)</f>
        <v>Yes</v>
      </c>
      <c r="G2322" s="26">
        <f>VLOOKUP($A2322,'Medical Examinations'!$A:$J,7,FALSE)</f>
        <v>1</v>
      </c>
      <c r="H2322" s="26" t="str">
        <f>VLOOKUP($A2322,'Medical Examinations'!$A:$J,8,FALSE)</f>
        <v>No</v>
      </c>
      <c r="I2322" s="26" t="str">
        <f>VLOOKUP($A2322,'Medical Examinations'!$A:$J,9,FALSE)</f>
        <v>Underweight</v>
      </c>
      <c r="J2322" s="26" t="str">
        <f>VLOOKUP($A2322,'Medical Examinations'!$A:$J,10,FALSE)</f>
        <v>Normal</v>
      </c>
      <c r="K2322">
        <f>VLOOKUP($A2322,'Hospitalisation Details'!$A:$K,6,FALSE)</f>
        <v>760</v>
      </c>
      <c r="L2322" t="str">
        <f>VLOOKUP($A2322,'Hospitalisation Details'!$A:$K,7,FALSE)</f>
        <v>tier - 3</v>
      </c>
      <c r="M2322" t="str">
        <f>VLOOKUP($A2322,'Hospitalisation Details'!$A:$K,8,FALSE)</f>
        <v>tier - 1</v>
      </c>
      <c r="N2322" t="str">
        <f>VLOOKUP($A2322,'Hospitalisation Details'!$A:$K,9,FALSE)</f>
        <v>R1013</v>
      </c>
      <c r="O2322">
        <f>VLOOKUP($A2322,'Hospitalisation Details'!$A:$K,10,FALSE)</f>
        <v>34190</v>
      </c>
      <c r="P2322">
        <f>VLOOKUP($A2322,'Hospitalisation Details'!$A:$K,11,FALSE)</f>
        <v>29</v>
      </c>
      <c r="Q2322" t="str">
        <f>VLOOKUP($A2322,'Customer Names'!$A:$E,4,FALSE)</f>
        <v xml:space="preserve"> Thomas</v>
      </c>
    </row>
    <row r="2323" spans="1:17" x14ac:dyDescent="0.25">
      <c r="A2323" s="23" t="s">
        <v>33</v>
      </c>
      <c r="B2323" s="48">
        <f>VLOOKUP($A2323,'Medical Examinations'!$A:$J,2,FALSE)</f>
        <v>21.38</v>
      </c>
      <c r="C2323" s="48">
        <f>VLOOKUP($A2323,'Medical Examinations'!$A:$J,3,FALSE)</f>
        <v>8.01</v>
      </c>
      <c r="D2323" s="23" t="str">
        <f>VLOOKUP($A2323,'Medical Examinations'!$A:$J,4,FALSE)</f>
        <v>No</v>
      </c>
      <c r="E2323" s="23" t="str">
        <f>VLOOKUP($A2323,'Medical Examinations'!$A:$J,5,FALSE)</f>
        <v>No</v>
      </c>
      <c r="F2323" s="23" t="str">
        <f>VLOOKUP($A2323,'Medical Examinations'!$A:$J,6,FALSE)</f>
        <v>No</v>
      </c>
      <c r="G2323" s="23">
        <f>VLOOKUP($A2323,'Medical Examinations'!$A:$J,7,FALSE)</f>
        <v>0</v>
      </c>
      <c r="H2323" s="23" t="str">
        <f>VLOOKUP($A2323,'Medical Examinations'!$A:$J,8,FALSE)</f>
        <v>No</v>
      </c>
      <c r="I2323" s="23" t="str">
        <f>VLOOKUP($A2323,'Medical Examinations'!$A:$J,9,FALSE)</f>
        <v>Normal Weight</v>
      </c>
      <c r="J2323" s="23" t="str">
        <f>VLOOKUP($A2323,'Medical Examinations'!$A:$J,10,FALSE)</f>
        <v>Diabetes</v>
      </c>
      <c r="K2323">
        <f>VLOOKUP($A2323,'Hospitalisation Details'!$A:$K,6,FALSE)</f>
        <v>750</v>
      </c>
      <c r="L2323" t="str">
        <f>VLOOKUP($A2323,'Hospitalisation Details'!$A:$K,7,FALSE)</f>
        <v>tier - 3</v>
      </c>
      <c r="M2323" t="str">
        <f>VLOOKUP($A2323,'Hospitalisation Details'!$A:$K,8,FALSE)</f>
        <v>tier - 1</v>
      </c>
      <c r="N2323" t="str">
        <f>VLOOKUP($A2323,'Hospitalisation Details'!$A:$K,9,FALSE)</f>
        <v>R1012</v>
      </c>
      <c r="O2323">
        <f>VLOOKUP($A2323,'Hospitalisation Details'!$A:$K,10,FALSE)</f>
        <v>37518</v>
      </c>
      <c r="P2323">
        <f>VLOOKUP($A2323,'Hospitalisation Details'!$A:$K,11,FALSE)</f>
        <v>20</v>
      </c>
      <c r="Q2323" t="str">
        <f>VLOOKUP($A2323,'Customer Names'!$A:$E,4,FALSE)</f>
        <v xml:space="preserve"> Holly</v>
      </c>
    </row>
    <row r="2324" spans="1:17" x14ac:dyDescent="0.25">
      <c r="A2324" s="26" t="s">
        <v>32</v>
      </c>
      <c r="B2324" s="47">
        <f>VLOOKUP($A2324,'Medical Examinations'!$A:$J,2,FALSE)</f>
        <v>23.35</v>
      </c>
      <c r="C2324" s="47">
        <f>VLOOKUP($A2324,'Medical Examinations'!$A:$J,3,FALSE)</f>
        <v>5.94</v>
      </c>
      <c r="D2324" s="26" t="str">
        <f>VLOOKUP($A2324,'Medical Examinations'!$A:$J,4,FALSE)</f>
        <v>No</v>
      </c>
      <c r="E2324" s="26" t="str">
        <f>VLOOKUP($A2324,'Medical Examinations'!$A:$J,5,FALSE)</f>
        <v>No</v>
      </c>
      <c r="F2324" s="26" t="str">
        <f>VLOOKUP($A2324,'Medical Examinations'!$A:$J,6,FALSE)</f>
        <v>No</v>
      </c>
      <c r="G2324" s="26">
        <f>VLOOKUP($A2324,'Medical Examinations'!$A:$J,7,FALSE)</f>
        <v>0</v>
      </c>
      <c r="H2324" s="26" t="str">
        <f>VLOOKUP($A2324,'Medical Examinations'!$A:$J,8,FALSE)</f>
        <v>No</v>
      </c>
      <c r="I2324" s="26" t="str">
        <f>VLOOKUP($A2324,'Medical Examinations'!$A:$J,9,FALSE)</f>
        <v>Normal Weight</v>
      </c>
      <c r="J2324" s="26" t="str">
        <f>VLOOKUP($A2324,'Medical Examinations'!$A:$J,10,FALSE)</f>
        <v>Prediabetes</v>
      </c>
      <c r="K2324">
        <f>VLOOKUP($A2324,'Hospitalisation Details'!$A:$K,6,FALSE)</f>
        <v>722.99</v>
      </c>
      <c r="L2324" t="str">
        <f>VLOOKUP($A2324,'Hospitalisation Details'!$A:$K,7,FALSE)</f>
        <v>tier - 3</v>
      </c>
      <c r="M2324" t="str">
        <f>VLOOKUP($A2324,'Hospitalisation Details'!$A:$K,8,FALSE)</f>
        <v>tier - 1</v>
      </c>
      <c r="N2324" t="str">
        <f>VLOOKUP($A2324,'Hospitalisation Details'!$A:$K,9,FALSE)</f>
        <v>R1013</v>
      </c>
      <c r="O2324">
        <f>VLOOKUP($A2324,'Hospitalisation Details'!$A:$K,10,FALSE)</f>
        <v>36508</v>
      </c>
      <c r="P2324">
        <f>VLOOKUP($A2324,'Hospitalisation Details'!$A:$K,11,FALSE)</f>
        <v>23</v>
      </c>
      <c r="Q2324" t="str">
        <f>VLOOKUP($A2324,'Customer Names'!$A:$E,4,FALSE)</f>
        <v xml:space="preserve"> Matthew</v>
      </c>
    </row>
    <row r="2325" spans="1:17" x14ac:dyDescent="0.25">
      <c r="A2325" s="23" t="s">
        <v>29</v>
      </c>
      <c r="B2325" s="48">
        <f>VLOOKUP($A2325,'Medical Examinations'!$A:$J,2,FALSE)</f>
        <v>22.24</v>
      </c>
      <c r="C2325" s="48">
        <f>VLOOKUP($A2325,'Medical Examinations'!$A:$J,3,FALSE)</f>
        <v>5.04</v>
      </c>
      <c r="D2325" s="23" t="str">
        <f>VLOOKUP($A2325,'Medical Examinations'!$A:$J,4,FALSE)</f>
        <v>No</v>
      </c>
      <c r="E2325" s="23" t="str">
        <f>VLOOKUP($A2325,'Medical Examinations'!$A:$J,5,FALSE)</f>
        <v>No</v>
      </c>
      <c r="F2325" s="23" t="str">
        <f>VLOOKUP($A2325,'Medical Examinations'!$A:$J,6,FALSE)</f>
        <v>No</v>
      </c>
      <c r="G2325" s="23">
        <f>VLOOKUP($A2325,'Medical Examinations'!$A:$J,7,FALSE)</f>
        <v>0</v>
      </c>
      <c r="H2325" s="23" t="str">
        <f>VLOOKUP($A2325,'Medical Examinations'!$A:$J,8,FALSE)</f>
        <v>No</v>
      </c>
      <c r="I2325" s="23" t="str">
        <f>VLOOKUP($A2325,'Medical Examinations'!$A:$J,9,FALSE)</f>
        <v>Normal Weight</v>
      </c>
      <c r="J2325" s="23" t="str">
        <f>VLOOKUP($A2325,'Medical Examinations'!$A:$J,10,FALSE)</f>
        <v>Normal</v>
      </c>
      <c r="K2325">
        <f>VLOOKUP($A2325,'Hospitalisation Details'!$A:$K,6,FALSE)</f>
        <v>700</v>
      </c>
      <c r="L2325" t="str">
        <f>VLOOKUP($A2325,'Hospitalisation Details'!$A:$K,7,FALSE)</f>
        <v>tier - 2</v>
      </c>
      <c r="M2325" t="str">
        <f>VLOOKUP($A2325,'Hospitalisation Details'!$A:$K,8,FALSE)</f>
        <v>tier - 3</v>
      </c>
      <c r="N2325" t="str">
        <f>VLOOKUP($A2325,'Hospitalisation Details'!$A:$K,9,FALSE)</f>
        <v>R1013</v>
      </c>
      <c r="O2325">
        <f>VLOOKUP($A2325,'Hospitalisation Details'!$A:$K,10,FALSE)</f>
        <v>36520</v>
      </c>
      <c r="P2325">
        <f>VLOOKUP($A2325,'Hospitalisation Details'!$A:$K,11,FALSE)</f>
        <v>23</v>
      </c>
      <c r="Q2325" t="str">
        <f>VLOOKUP($A2325,'Customer Names'!$A:$E,4,FALSE)</f>
        <v xml:space="preserve"> Meghan K</v>
      </c>
    </row>
    <row r="2326" spans="1:17" x14ac:dyDescent="0.25">
      <c r="A2326" s="26" t="s">
        <v>28</v>
      </c>
      <c r="B2326" s="47">
        <f>VLOOKUP($A2326,'Medical Examinations'!$A:$J,2,FALSE)</f>
        <v>24.76</v>
      </c>
      <c r="C2326" s="47">
        <f>VLOOKUP($A2326,'Medical Examinations'!$A:$J,3,FALSE)</f>
        <v>4.54</v>
      </c>
      <c r="D2326" s="26" t="str">
        <f>VLOOKUP($A2326,'Medical Examinations'!$A:$J,4,FALSE)</f>
        <v>yes</v>
      </c>
      <c r="E2326" s="26" t="str">
        <f>VLOOKUP($A2326,'Medical Examinations'!$A:$J,5,FALSE)</f>
        <v>No</v>
      </c>
      <c r="F2326" s="26" t="str">
        <f>VLOOKUP($A2326,'Medical Examinations'!$A:$J,6,FALSE)</f>
        <v>No</v>
      </c>
      <c r="G2326" s="26">
        <f>VLOOKUP($A2326,'Medical Examinations'!$A:$J,7,FALSE)</f>
        <v>0</v>
      </c>
      <c r="H2326" s="26" t="str">
        <f>VLOOKUP($A2326,'Medical Examinations'!$A:$J,8,FALSE)</f>
        <v>No</v>
      </c>
      <c r="I2326" s="26" t="str">
        <f>VLOOKUP($A2326,'Medical Examinations'!$A:$J,9,FALSE)</f>
        <v>Normal Weight</v>
      </c>
      <c r="J2326" s="26" t="str">
        <f>VLOOKUP($A2326,'Medical Examinations'!$A:$J,10,FALSE)</f>
        <v>Normal</v>
      </c>
      <c r="K2326">
        <f>VLOOKUP($A2326,'Hospitalisation Details'!$A:$K,6,FALSE)</f>
        <v>687.54</v>
      </c>
      <c r="L2326" t="str">
        <f>VLOOKUP($A2326,'Hospitalisation Details'!$A:$K,7,FALSE)</f>
        <v>tier - 3</v>
      </c>
      <c r="M2326" t="str">
        <f>VLOOKUP($A2326,'Hospitalisation Details'!$A:$K,8,FALSE)</f>
        <v>tier - 2</v>
      </c>
      <c r="N2326" t="str">
        <f>VLOOKUP($A2326,'Hospitalisation Details'!$A:$K,9,FALSE)</f>
        <v>R1013</v>
      </c>
      <c r="O2326">
        <f>VLOOKUP($A2326,'Hospitalisation Details'!$A:$K,10,FALSE)</f>
        <v>37146</v>
      </c>
      <c r="P2326">
        <f>VLOOKUP($A2326,'Hospitalisation Details'!$A:$K,11,FALSE)</f>
        <v>21</v>
      </c>
      <c r="Q2326" t="str">
        <f>VLOOKUP($A2326,'Customer Names'!$A:$E,4,FALSE)</f>
        <v xml:space="preserve"> Fred</v>
      </c>
    </row>
    <row r="2327" spans="1:17" x14ac:dyDescent="0.25">
      <c r="A2327" s="23" t="s">
        <v>27</v>
      </c>
      <c r="B2327" s="48">
        <f>VLOOKUP($A2327,'Medical Examinations'!$A:$J,2,FALSE)</f>
        <v>20.100000000000001</v>
      </c>
      <c r="C2327" s="48">
        <f>VLOOKUP($A2327,'Medical Examinations'!$A:$J,3,FALSE)</f>
        <v>5.6</v>
      </c>
      <c r="D2327" s="23" t="str">
        <f>VLOOKUP($A2327,'Medical Examinations'!$A:$J,4,FALSE)</f>
        <v>yes</v>
      </c>
      <c r="E2327" s="23" t="str">
        <f>VLOOKUP($A2327,'Medical Examinations'!$A:$J,5,FALSE)</f>
        <v>No</v>
      </c>
      <c r="F2327" s="23" t="str">
        <f>VLOOKUP($A2327,'Medical Examinations'!$A:$J,6,FALSE)</f>
        <v>Yes</v>
      </c>
      <c r="G2327" s="23">
        <f>VLOOKUP($A2327,'Medical Examinations'!$A:$J,7,FALSE)</f>
        <v>1</v>
      </c>
      <c r="H2327" s="23" t="str">
        <f>VLOOKUP($A2327,'Medical Examinations'!$A:$J,8,FALSE)</f>
        <v>No</v>
      </c>
      <c r="I2327" s="23" t="str">
        <f>VLOOKUP($A2327,'Medical Examinations'!$A:$J,9,FALSE)</f>
        <v>Normal Weight</v>
      </c>
      <c r="J2327" s="23" t="str">
        <f>VLOOKUP($A2327,'Medical Examinations'!$A:$J,10,FALSE)</f>
        <v>Normal</v>
      </c>
      <c r="K2327">
        <f>VLOOKUP($A2327,'Hospitalisation Details'!$A:$K,6,FALSE)</f>
        <v>670</v>
      </c>
      <c r="L2327" t="str">
        <f>VLOOKUP($A2327,'Hospitalisation Details'!$A:$K,7,FALSE)</f>
        <v>tier - 3</v>
      </c>
      <c r="M2327" t="str">
        <f>VLOOKUP($A2327,'Hospitalisation Details'!$A:$K,8,FALSE)</f>
        <v>tier - 3</v>
      </c>
      <c r="N2327" t="str">
        <f>VLOOKUP($A2327,'Hospitalisation Details'!$A:$K,9,FALSE)</f>
        <v>R1013</v>
      </c>
      <c r="O2327">
        <f>VLOOKUP($A2327,'Hospitalisation Details'!$A:$K,10,FALSE)</f>
        <v>35743</v>
      </c>
      <c r="P2327">
        <f>VLOOKUP($A2327,'Hospitalisation Details'!$A:$K,11,FALSE)</f>
        <v>25</v>
      </c>
      <c r="Q2327" t="str">
        <f>VLOOKUP($A2327,'Customer Names'!$A:$E,4,FALSE)</f>
        <v xml:space="preserve"> Sebastian</v>
      </c>
    </row>
    <row r="2328" spans="1:17" x14ac:dyDescent="0.25">
      <c r="A2328" s="26" t="s">
        <v>26</v>
      </c>
      <c r="B2328" s="47">
        <f>VLOOKUP($A2328,'Medical Examinations'!$A:$J,2,FALSE)</f>
        <v>21.77</v>
      </c>
      <c r="C2328" s="47">
        <f>VLOOKUP($A2328,'Medical Examinations'!$A:$J,3,FALSE)</f>
        <v>10.67</v>
      </c>
      <c r="D2328" s="26" t="str">
        <f>VLOOKUP($A2328,'Medical Examinations'!$A:$J,4,FALSE)</f>
        <v>No</v>
      </c>
      <c r="E2328" s="26" t="str">
        <f>VLOOKUP($A2328,'Medical Examinations'!$A:$J,5,FALSE)</f>
        <v>No</v>
      </c>
      <c r="F2328" s="26" t="str">
        <f>VLOOKUP($A2328,'Medical Examinations'!$A:$J,6,FALSE)</f>
        <v>No</v>
      </c>
      <c r="G2328" s="26">
        <f>VLOOKUP($A2328,'Medical Examinations'!$A:$J,7,FALSE)</f>
        <v>0</v>
      </c>
      <c r="H2328" s="26" t="str">
        <f>VLOOKUP($A2328,'Medical Examinations'!$A:$J,8,FALSE)</f>
        <v>No</v>
      </c>
      <c r="I2328" s="26" t="str">
        <f>VLOOKUP($A2328,'Medical Examinations'!$A:$J,9,FALSE)</f>
        <v>Normal Weight</v>
      </c>
      <c r="J2328" s="26" t="str">
        <f>VLOOKUP($A2328,'Medical Examinations'!$A:$J,10,FALSE)</f>
        <v>Diabetes</v>
      </c>
      <c r="K2328">
        <f>VLOOKUP($A2328,'Hospitalisation Details'!$A:$K,6,FALSE)</f>
        <v>668</v>
      </c>
      <c r="L2328" t="str">
        <f>VLOOKUP($A2328,'Hospitalisation Details'!$A:$K,7,FALSE)</f>
        <v>tier - 3</v>
      </c>
      <c r="M2328" t="str">
        <f>VLOOKUP($A2328,'Hospitalisation Details'!$A:$K,8,FALSE)</f>
        <v>tier - 2</v>
      </c>
      <c r="N2328" t="str">
        <f>VLOOKUP($A2328,'Hospitalisation Details'!$A:$K,9,FALSE)</f>
        <v>R1012</v>
      </c>
      <c r="O2328">
        <f>VLOOKUP($A2328,'Hospitalisation Details'!$A:$K,10,FALSE)</f>
        <v>37589</v>
      </c>
      <c r="P2328">
        <f>VLOOKUP($A2328,'Hospitalisation Details'!$A:$K,11,FALSE)</f>
        <v>20</v>
      </c>
      <c r="Q2328" t="str">
        <f>VLOOKUP($A2328,'Customer Names'!$A:$E,4,FALSE)</f>
        <v xml:space="preserve"> Laura</v>
      </c>
    </row>
    <row r="2329" spans="1:17" x14ac:dyDescent="0.25">
      <c r="A2329" s="23" t="s">
        <v>25</v>
      </c>
      <c r="B2329" s="48">
        <f>VLOOKUP($A2329,'Medical Examinations'!$A:$J,2,FALSE)</f>
        <v>17.82</v>
      </c>
      <c r="C2329" s="48">
        <f>VLOOKUP($A2329,'Medical Examinations'!$A:$J,3,FALSE)</f>
        <v>5.26</v>
      </c>
      <c r="D2329" s="23" t="str">
        <f>VLOOKUP($A2329,'Medical Examinations'!$A:$J,4,FALSE)</f>
        <v>yes</v>
      </c>
      <c r="E2329" s="23" t="str">
        <f>VLOOKUP($A2329,'Medical Examinations'!$A:$J,5,FALSE)</f>
        <v>No</v>
      </c>
      <c r="F2329" s="23" t="str">
        <f>VLOOKUP($A2329,'Medical Examinations'!$A:$J,6,FALSE)</f>
        <v>No</v>
      </c>
      <c r="G2329" s="23">
        <f>VLOOKUP($A2329,'Medical Examinations'!$A:$J,7,FALSE)</f>
        <v>1</v>
      </c>
      <c r="H2329" s="23" t="str">
        <f>VLOOKUP($A2329,'Medical Examinations'!$A:$J,8,FALSE)</f>
        <v>No</v>
      </c>
      <c r="I2329" s="23" t="str">
        <f>VLOOKUP($A2329,'Medical Examinations'!$A:$J,9,FALSE)</f>
        <v>Underweight</v>
      </c>
      <c r="J2329" s="23" t="str">
        <f>VLOOKUP($A2329,'Medical Examinations'!$A:$J,10,FALSE)</f>
        <v>Normal</v>
      </c>
      <c r="K2329">
        <f>VLOOKUP($A2329,'Hospitalisation Details'!$A:$K,6,FALSE)</f>
        <v>650</v>
      </c>
      <c r="L2329" t="str">
        <f>VLOOKUP($A2329,'Hospitalisation Details'!$A:$K,7,FALSE)</f>
        <v>tier - 3</v>
      </c>
      <c r="M2329" t="str">
        <f>VLOOKUP($A2329,'Hospitalisation Details'!$A:$K,8,FALSE)</f>
        <v>tier - 3</v>
      </c>
      <c r="N2329" t="str">
        <f>VLOOKUP($A2329,'Hospitalisation Details'!$A:$K,9,FALSE)</f>
        <v>R1013</v>
      </c>
      <c r="O2329">
        <f>VLOOKUP($A2329,'Hospitalisation Details'!$A:$K,10,FALSE)</f>
        <v>34884</v>
      </c>
      <c r="P2329">
        <f>VLOOKUP($A2329,'Hospitalisation Details'!$A:$K,11,FALSE)</f>
        <v>27</v>
      </c>
      <c r="Q2329" t="str">
        <f>VLOOKUP($A2329,'Customer Names'!$A:$E,4,FALSE)</f>
        <v xml:space="preserve"> Nicole</v>
      </c>
    </row>
    <row r="2330" spans="1:17" x14ac:dyDescent="0.25">
      <c r="A2330" s="26" t="s">
        <v>24</v>
      </c>
      <c r="B2330" s="47">
        <f>VLOOKUP($A2330,'Medical Examinations'!$A:$J,2,FALSE)</f>
        <v>17.07</v>
      </c>
      <c r="C2330" s="47">
        <f>VLOOKUP($A2330,'Medical Examinations'!$A:$J,3,FALSE)</f>
        <v>5.22</v>
      </c>
      <c r="D2330" s="26" t="str">
        <f>VLOOKUP($A2330,'Medical Examinations'!$A:$J,4,FALSE)</f>
        <v>No</v>
      </c>
      <c r="E2330" s="26" t="str">
        <f>VLOOKUP($A2330,'Medical Examinations'!$A:$J,5,FALSE)</f>
        <v>No</v>
      </c>
      <c r="F2330" s="26" t="str">
        <f>VLOOKUP($A2330,'Medical Examinations'!$A:$J,6,FALSE)</f>
        <v>Yes</v>
      </c>
      <c r="G2330" s="26">
        <f>VLOOKUP($A2330,'Medical Examinations'!$A:$J,7,FALSE)</f>
        <v>1</v>
      </c>
      <c r="H2330" s="26" t="str">
        <f>VLOOKUP($A2330,'Medical Examinations'!$A:$J,8,FALSE)</f>
        <v>No</v>
      </c>
      <c r="I2330" s="26" t="str">
        <f>VLOOKUP($A2330,'Medical Examinations'!$A:$J,9,FALSE)</f>
        <v>Underweight</v>
      </c>
      <c r="J2330" s="26" t="str">
        <f>VLOOKUP($A2330,'Medical Examinations'!$A:$J,10,FALSE)</f>
        <v>Normal</v>
      </c>
      <c r="K2330">
        <f>VLOOKUP($A2330,'Hospitalisation Details'!$A:$K,6,FALSE)</f>
        <v>650</v>
      </c>
      <c r="L2330" t="str">
        <f>VLOOKUP($A2330,'Hospitalisation Details'!$A:$K,7,FALSE)</f>
        <v>tier - 3</v>
      </c>
      <c r="M2330" t="str">
        <f>VLOOKUP($A2330,'Hospitalisation Details'!$A:$K,8,FALSE)</f>
        <v>tier - 3</v>
      </c>
      <c r="N2330" t="str">
        <f>VLOOKUP($A2330,'Hospitalisation Details'!$A:$K,9,FALSE)</f>
        <v>R1013</v>
      </c>
      <c r="O2330">
        <f>VLOOKUP($A2330,'Hospitalisation Details'!$A:$K,10,FALSE)</f>
        <v>34121</v>
      </c>
      <c r="P2330">
        <f>VLOOKUP($A2330,'Hospitalisation Details'!$A:$K,11,FALSE)</f>
        <v>30</v>
      </c>
      <c r="Q2330" t="str">
        <f>VLOOKUP($A2330,'Customer Names'!$A:$E,4,FALSE)</f>
        <v xml:space="preserve"> Susan E</v>
      </c>
    </row>
    <row r="2331" spans="1:17" x14ac:dyDescent="0.25">
      <c r="A2331" s="23" t="s">
        <v>22</v>
      </c>
      <c r="B2331" s="48">
        <f>VLOOKUP($A2331,'Medical Examinations'!$A:$J,2,FALSE)</f>
        <v>22.24</v>
      </c>
      <c r="C2331" s="48">
        <f>VLOOKUP($A2331,'Medical Examinations'!$A:$J,3,FALSE)</f>
        <v>4.29</v>
      </c>
      <c r="D2331" s="23" t="str">
        <f>VLOOKUP($A2331,'Medical Examinations'!$A:$J,4,FALSE)</f>
        <v>yes</v>
      </c>
      <c r="E2331" s="23" t="str">
        <f>VLOOKUP($A2331,'Medical Examinations'!$A:$J,5,FALSE)</f>
        <v>No</v>
      </c>
      <c r="F2331" s="23" t="str">
        <f>VLOOKUP($A2331,'Medical Examinations'!$A:$J,6,FALSE)</f>
        <v>No</v>
      </c>
      <c r="G2331" s="23">
        <f>VLOOKUP($A2331,'Medical Examinations'!$A:$J,7,FALSE)</f>
        <v>0</v>
      </c>
      <c r="H2331" s="23" t="str">
        <f>VLOOKUP($A2331,'Medical Examinations'!$A:$J,8,FALSE)</f>
        <v>No</v>
      </c>
      <c r="I2331" s="23" t="str">
        <f>VLOOKUP($A2331,'Medical Examinations'!$A:$J,9,FALSE)</f>
        <v>Normal Weight</v>
      </c>
      <c r="J2331" s="23" t="str">
        <f>VLOOKUP($A2331,'Medical Examinations'!$A:$J,10,FALSE)</f>
        <v>Normal</v>
      </c>
      <c r="K2331">
        <f>VLOOKUP($A2331,'Hospitalisation Details'!$A:$K,6,FALSE)</f>
        <v>646.14</v>
      </c>
      <c r="L2331" t="str">
        <f>VLOOKUP($A2331,'Hospitalisation Details'!$A:$K,7,FALSE)</f>
        <v>tier - 3</v>
      </c>
      <c r="M2331" t="str">
        <f>VLOOKUP($A2331,'Hospitalisation Details'!$A:$K,8,FALSE)</f>
        <v>tier - 3</v>
      </c>
      <c r="N2331" t="str">
        <f>VLOOKUP($A2331,'Hospitalisation Details'!$A:$K,9,FALSE)</f>
        <v>R1012</v>
      </c>
      <c r="O2331">
        <f>VLOOKUP($A2331,'Hospitalisation Details'!$A:$K,10,FALSE)</f>
        <v>37215</v>
      </c>
      <c r="P2331">
        <f>VLOOKUP($A2331,'Hospitalisation Details'!$A:$K,11,FALSE)</f>
        <v>21</v>
      </c>
      <c r="Q2331" t="str">
        <f>VLOOKUP($A2331,'Customer Names'!$A:$E,4,FALSE)</f>
        <v xml:space="preserve"> Katy</v>
      </c>
    </row>
    <row r="2332" spans="1:17" x14ac:dyDescent="0.25">
      <c r="A2332" s="26" t="s">
        <v>21</v>
      </c>
      <c r="B2332" s="47">
        <f>VLOOKUP($A2332,'Medical Examinations'!$A:$J,2,FALSE)</f>
        <v>22.34</v>
      </c>
      <c r="C2332" s="47">
        <f>VLOOKUP($A2332,'Medical Examinations'!$A:$J,3,FALSE)</f>
        <v>5.57</v>
      </c>
      <c r="D2332" s="26" t="str">
        <f>VLOOKUP($A2332,'Medical Examinations'!$A:$J,4,FALSE)</f>
        <v>No</v>
      </c>
      <c r="E2332" s="26" t="str">
        <f>VLOOKUP($A2332,'Medical Examinations'!$A:$J,5,FALSE)</f>
        <v>No</v>
      </c>
      <c r="F2332" s="26" t="str">
        <f>VLOOKUP($A2332,'Medical Examinations'!$A:$J,6,FALSE)</f>
        <v>No</v>
      </c>
      <c r="G2332" s="26">
        <f>VLOOKUP($A2332,'Medical Examinations'!$A:$J,7,FALSE)</f>
        <v>1</v>
      </c>
      <c r="H2332" s="26" t="str">
        <f>VLOOKUP($A2332,'Medical Examinations'!$A:$J,8,FALSE)</f>
        <v>No</v>
      </c>
      <c r="I2332" s="26" t="str">
        <f>VLOOKUP($A2332,'Medical Examinations'!$A:$J,9,FALSE)</f>
        <v>Normal Weight</v>
      </c>
      <c r="J2332" s="26" t="str">
        <f>VLOOKUP($A2332,'Medical Examinations'!$A:$J,10,FALSE)</f>
        <v>Normal</v>
      </c>
      <c r="K2332">
        <f>VLOOKUP($A2332,'Hospitalisation Details'!$A:$K,6,FALSE)</f>
        <v>637.26</v>
      </c>
      <c r="L2332" t="str">
        <f>VLOOKUP($A2332,'Hospitalisation Details'!$A:$K,7,FALSE)</f>
        <v>tier - 3</v>
      </c>
      <c r="M2332" t="str">
        <f>VLOOKUP($A2332,'Hospitalisation Details'!$A:$K,8,FALSE)</f>
        <v>tier - 3</v>
      </c>
      <c r="N2332" t="str">
        <f>VLOOKUP($A2332,'Hospitalisation Details'!$A:$K,9,FALSE)</f>
        <v>R1013</v>
      </c>
      <c r="O2332">
        <f>VLOOKUP($A2332,'Hospitalisation Details'!$A:$K,10,FALSE)</f>
        <v>36003</v>
      </c>
      <c r="P2332">
        <f>VLOOKUP($A2332,'Hospitalisation Details'!$A:$K,11,FALSE)</f>
        <v>24</v>
      </c>
      <c r="Q2332" t="str">
        <f>VLOOKUP($A2332,'Customer Names'!$A:$E,4,FALSE)</f>
        <v xml:space="preserve"> Jordan</v>
      </c>
    </row>
    <row r="2333" spans="1:17" x14ac:dyDescent="0.25">
      <c r="A2333" s="23" t="s">
        <v>19</v>
      </c>
      <c r="B2333" s="48">
        <f>VLOOKUP($A2333,'Medical Examinations'!$A:$J,2,FALSE)</f>
        <v>17.7</v>
      </c>
      <c r="C2333" s="48">
        <f>VLOOKUP($A2333,'Medical Examinations'!$A:$J,3,FALSE)</f>
        <v>6.28</v>
      </c>
      <c r="D2333" s="23" t="str">
        <f>VLOOKUP($A2333,'Medical Examinations'!$A:$J,4,FALSE)</f>
        <v>No</v>
      </c>
      <c r="E2333" s="23" t="str">
        <f>VLOOKUP($A2333,'Medical Examinations'!$A:$J,5,FALSE)</f>
        <v>No</v>
      </c>
      <c r="F2333" s="23" t="str">
        <f>VLOOKUP($A2333,'Medical Examinations'!$A:$J,6,FALSE)</f>
        <v>No</v>
      </c>
      <c r="G2333" s="23">
        <f>VLOOKUP($A2333,'Medical Examinations'!$A:$J,7,FALSE)</f>
        <v>1</v>
      </c>
      <c r="H2333" s="23" t="str">
        <f>VLOOKUP($A2333,'Medical Examinations'!$A:$J,8,FALSE)</f>
        <v>No</v>
      </c>
      <c r="I2333" s="23" t="str">
        <f>VLOOKUP($A2333,'Medical Examinations'!$A:$J,9,FALSE)</f>
        <v>Underweight</v>
      </c>
      <c r="J2333" s="23" t="str">
        <f>VLOOKUP($A2333,'Medical Examinations'!$A:$J,10,FALSE)</f>
        <v>Prediabetes</v>
      </c>
      <c r="K2333">
        <f>VLOOKUP($A2333,'Hospitalisation Details'!$A:$K,6,FALSE)</f>
        <v>604.54</v>
      </c>
      <c r="L2333" t="str">
        <f>VLOOKUP($A2333,'Hospitalisation Details'!$A:$K,7,FALSE)</f>
        <v>tier - 3</v>
      </c>
      <c r="M2333" t="str">
        <f>VLOOKUP($A2333,'Hospitalisation Details'!$A:$K,8,FALSE)</f>
        <v>tier - 3</v>
      </c>
      <c r="N2333" t="str">
        <f>VLOOKUP($A2333,'Hospitalisation Details'!$A:$K,9,FALSE)</f>
        <v>R1013</v>
      </c>
      <c r="O2333">
        <f>VLOOKUP($A2333,'Hospitalisation Details'!$A:$K,10,FALSE)</f>
        <v>33860</v>
      </c>
      <c r="P2333">
        <f>VLOOKUP($A2333,'Hospitalisation Details'!$A:$K,11,FALSE)</f>
        <v>30</v>
      </c>
      <c r="Q2333" t="str">
        <f>VLOOKUP($A2333,'Customer Names'!$A:$E,4,FALSE)</f>
        <v xml:space="preserve"> Juan D. Sr.</v>
      </c>
    </row>
    <row r="2334" spans="1:17" x14ac:dyDescent="0.25">
      <c r="A2334" s="26" t="s">
        <v>17</v>
      </c>
      <c r="B2334" s="47">
        <f>VLOOKUP($A2334,'Medical Examinations'!$A:$J,2,FALSE)</f>
        <v>16.47</v>
      </c>
      <c r="C2334" s="47">
        <f>VLOOKUP($A2334,'Medical Examinations'!$A:$J,3,FALSE)</f>
        <v>6.35</v>
      </c>
      <c r="D2334" s="26" t="str">
        <f>VLOOKUP($A2334,'Medical Examinations'!$A:$J,4,FALSE)</f>
        <v>No</v>
      </c>
      <c r="E2334" s="26" t="str">
        <f>VLOOKUP($A2334,'Medical Examinations'!$A:$J,5,FALSE)</f>
        <v>No</v>
      </c>
      <c r="F2334" s="26" t="str">
        <f>VLOOKUP($A2334,'Medical Examinations'!$A:$J,6,FALSE)</f>
        <v>Yes</v>
      </c>
      <c r="G2334" s="26">
        <f>VLOOKUP($A2334,'Medical Examinations'!$A:$J,7,FALSE)</f>
        <v>1</v>
      </c>
      <c r="H2334" s="26" t="str">
        <f>VLOOKUP($A2334,'Medical Examinations'!$A:$J,8,FALSE)</f>
        <v>No</v>
      </c>
      <c r="I2334" s="26" t="str">
        <f>VLOOKUP($A2334,'Medical Examinations'!$A:$J,9,FALSE)</f>
        <v>Underweight</v>
      </c>
      <c r="J2334" s="26" t="str">
        <f>VLOOKUP($A2334,'Medical Examinations'!$A:$J,10,FALSE)</f>
        <v>Prediabetes</v>
      </c>
      <c r="K2334">
        <f>VLOOKUP($A2334,'Hospitalisation Details'!$A:$K,6,FALSE)</f>
        <v>600</v>
      </c>
      <c r="L2334" t="str">
        <f>VLOOKUP($A2334,'Hospitalisation Details'!$A:$K,7,FALSE)</f>
        <v>tier - 2</v>
      </c>
      <c r="M2334" t="str">
        <f>VLOOKUP($A2334,'Hospitalisation Details'!$A:$K,8,FALSE)</f>
        <v>tier - 1</v>
      </c>
      <c r="N2334" t="str">
        <f>VLOOKUP($A2334,'Hospitalisation Details'!$A:$K,9,FALSE)</f>
        <v>R1013</v>
      </c>
      <c r="O2334">
        <f>VLOOKUP($A2334,'Hospitalisation Details'!$A:$K,10,FALSE)</f>
        <v>34150</v>
      </c>
      <c r="P2334">
        <f>VLOOKUP($A2334,'Hospitalisation Details'!$A:$K,11,FALSE)</f>
        <v>29</v>
      </c>
      <c r="Q2334" t="str">
        <f>VLOOKUP($A2334,'Customer Names'!$A:$E,4,FALSE)</f>
        <v xml:space="preserve"> Julie</v>
      </c>
    </row>
    <row r="2335" spans="1:17" x14ac:dyDescent="0.25">
      <c r="A2335" s="23" t="s">
        <v>14</v>
      </c>
      <c r="B2335" s="48">
        <f>VLOOKUP($A2335,'Medical Examinations'!$A:$J,2,FALSE)</f>
        <v>17.600000000000001</v>
      </c>
      <c r="C2335" s="48">
        <f>VLOOKUP($A2335,'Medical Examinations'!$A:$J,3,FALSE)</f>
        <v>4.3899999999999997</v>
      </c>
      <c r="D2335" s="23" t="str">
        <f>VLOOKUP($A2335,'Medical Examinations'!$A:$J,4,FALSE)</f>
        <v>No</v>
      </c>
      <c r="E2335" s="23" t="str">
        <f>VLOOKUP($A2335,'Medical Examinations'!$A:$J,5,FALSE)</f>
        <v>No</v>
      </c>
      <c r="F2335" s="23" t="str">
        <f>VLOOKUP($A2335,'Medical Examinations'!$A:$J,6,FALSE)</f>
        <v>No</v>
      </c>
      <c r="G2335" s="23">
        <f>VLOOKUP($A2335,'Medical Examinations'!$A:$J,7,FALSE)</f>
        <v>1</v>
      </c>
      <c r="H2335" s="23" t="str">
        <f>VLOOKUP($A2335,'Medical Examinations'!$A:$J,8,FALSE)</f>
        <v>No</v>
      </c>
      <c r="I2335" s="23" t="str">
        <f>VLOOKUP($A2335,'Medical Examinations'!$A:$J,9,FALSE)</f>
        <v>Underweight</v>
      </c>
      <c r="J2335" s="23" t="str">
        <f>VLOOKUP($A2335,'Medical Examinations'!$A:$J,10,FALSE)</f>
        <v>Normal</v>
      </c>
      <c r="K2335">
        <f>VLOOKUP($A2335,'Hospitalisation Details'!$A:$K,6,FALSE)</f>
        <v>570.62</v>
      </c>
      <c r="L2335" t="str">
        <f>VLOOKUP($A2335,'Hospitalisation Details'!$A:$K,7,FALSE)</f>
        <v>tier - 2</v>
      </c>
      <c r="M2335" t="str">
        <f>VLOOKUP($A2335,'Hospitalisation Details'!$A:$K,8,FALSE)</f>
        <v>tier - 1</v>
      </c>
      <c r="N2335" t="str">
        <f>VLOOKUP($A2335,'Hospitalisation Details'!$A:$K,9,FALSE)</f>
        <v>R1013</v>
      </c>
      <c r="O2335">
        <f>VLOOKUP($A2335,'Hospitalisation Details'!$A:$K,10,FALSE)</f>
        <v>33938</v>
      </c>
      <c r="P2335">
        <f>VLOOKUP($A2335,'Hospitalisation Details'!$A:$K,11,FALSE)</f>
        <v>30</v>
      </c>
      <c r="Q2335" t="str">
        <f>VLOOKUP($A2335,'Customer Names'!$A:$E,4,FALSE)</f>
        <v xml:space="preserve"> Evan P</v>
      </c>
    </row>
    <row r="2336" spans="1:17" x14ac:dyDescent="0.25">
      <c r="A2336" s="26" t="s">
        <v>9</v>
      </c>
      <c r="B2336" s="47">
        <f>VLOOKUP($A2336,'Medical Examinations'!$A:$J,2,FALSE)</f>
        <v>17.579999999999998</v>
      </c>
      <c r="C2336" s="47">
        <f>VLOOKUP($A2336,'Medical Examinations'!$A:$J,3,FALSE)</f>
        <v>4.51</v>
      </c>
      <c r="D2336" s="26" t="str">
        <f>VLOOKUP($A2336,'Medical Examinations'!$A:$J,4,FALSE)</f>
        <v>No</v>
      </c>
      <c r="E2336" s="26" t="str">
        <f>VLOOKUP($A2336,'Medical Examinations'!$A:$J,5,FALSE)</f>
        <v>No</v>
      </c>
      <c r="F2336" s="26" t="str">
        <f>VLOOKUP($A2336,'Medical Examinations'!$A:$J,6,FALSE)</f>
        <v>No</v>
      </c>
      <c r="G2336" s="26">
        <f>VLOOKUP($A2336,'Medical Examinations'!$A:$J,7,FALSE)</f>
        <v>1</v>
      </c>
      <c r="H2336" s="26" t="str">
        <f>VLOOKUP($A2336,'Medical Examinations'!$A:$J,8,FALSE)</f>
        <v>No</v>
      </c>
      <c r="I2336" s="26" t="str">
        <f>VLOOKUP($A2336,'Medical Examinations'!$A:$J,9,FALSE)</f>
        <v>Underweight</v>
      </c>
      <c r="J2336" s="26" t="str">
        <f>VLOOKUP($A2336,'Medical Examinations'!$A:$J,10,FALSE)</f>
        <v>Normal</v>
      </c>
      <c r="K2336">
        <f>VLOOKUP($A2336,'Hospitalisation Details'!$A:$K,6,FALSE)</f>
        <v>563.84</v>
      </c>
      <c r="L2336" t="str">
        <f>VLOOKUP($A2336,'Hospitalisation Details'!$A:$K,7,FALSE)</f>
        <v>tier - 2</v>
      </c>
      <c r="M2336" t="str">
        <f>VLOOKUP($A2336,'Hospitalisation Details'!$A:$K,8,FALSE)</f>
        <v>tier - 3</v>
      </c>
      <c r="N2336" t="str">
        <f>VLOOKUP($A2336,'Hospitalisation Details'!$A:$K,9,FALSE)</f>
        <v>R1013</v>
      </c>
      <c r="O2336">
        <f>VLOOKUP($A2336,'Hospitalisation Details'!$A:$K,10,FALSE)</f>
        <v>33794</v>
      </c>
      <c r="P2336">
        <f>VLOOKUP($A2336,'Hospitalisation Details'!$A:$K,11,FALSE)</f>
        <v>30</v>
      </c>
      <c r="Q2336" t="str">
        <f>VLOOKUP($A2336,'Customer Names'!$A:$E,4,FALSE)</f>
        <v xml:space="preserve"> Aaron K</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70D0-89FD-417F-B5AE-CB3BF7F2ABAC}">
  <dimension ref="A1:M24"/>
  <sheetViews>
    <sheetView zoomScale="71" workbookViewId="0">
      <selection activeCell="I27" sqref="I27"/>
    </sheetView>
  </sheetViews>
  <sheetFormatPr defaultRowHeight="15" x14ac:dyDescent="0.25"/>
  <cols>
    <col min="1" max="1" width="23.85546875" bestFit="1" customWidth="1"/>
    <col min="2" max="2" width="21.42578125" bestFit="1" customWidth="1"/>
    <col min="3" max="5" width="17.42578125" bestFit="1" customWidth="1"/>
    <col min="9" max="9" width="23.85546875" bestFit="1" customWidth="1"/>
    <col min="10" max="10" width="21.42578125" bestFit="1" customWidth="1"/>
    <col min="11" max="13" width="17.42578125" bestFit="1" customWidth="1"/>
  </cols>
  <sheetData>
    <row r="1" spans="1:13" x14ac:dyDescent="0.25">
      <c r="C1" s="5"/>
      <c r="D1" s="5"/>
      <c r="F1" s="5"/>
      <c r="G1" s="5"/>
      <c r="H1" s="5"/>
    </row>
    <row r="2" spans="1:13" ht="21" x14ac:dyDescent="0.35">
      <c r="A2" s="66" t="s">
        <v>4760</v>
      </c>
      <c r="D2" s="64"/>
      <c r="I2" s="65" t="s">
        <v>4761</v>
      </c>
      <c r="J2" s="65"/>
      <c r="K2" s="65"/>
      <c r="L2" s="65"/>
      <c r="M2" s="65"/>
    </row>
    <row r="5" spans="1:13" x14ac:dyDescent="0.25">
      <c r="A5" s="61" t="s">
        <v>4759</v>
      </c>
      <c r="B5" s="61" t="s">
        <v>4746</v>
      </c>
      <c r="I5" s="61" t="s">
        <v>4759</v>
      </c>
      <c r="J5" s="61" t="s">
        <v>4746</v>
      </c>
    </row>
    <row r="6" spans="1:13" x14ac:dyDescent="0.25">
      <c r="A6" s="61" t="s">
        <v>4740</v>
      </c>
      <c r="B6" t="s">
        <v>4756</v>
      </c>
      <c r="C6" t="s">
        <v>4757</v>
      </c>
      <c r="D6" t="s">
        <v>4758</v>
      </c>
      <c r="E6" t="s">
        <v>4745</v>
      </c>
      <c r="I6" s="61" t="s">
        <v>4744</v>
      </c>
      <c r="J6" t="s">
        <v>16</v>
      </c>
      <c r="K6" t="s">
        <v>11</v>
      </c>
      <c r="L6" t="s">
        <v>12</v>
      </c>
      <c r="M6" t="s">
        <v>4745</v>
      </c>
    </row>
    <row r="7" spans="1:13" x14ac:dyDescent="0.25">
      <c r="A7" s="62" t="s">
        <v>4752</v>
      </c>
      <c r="B7" s="63">
        <v>12447.612877697848</v>
      </c>
      <c r="C7" s="63">
        <v>7938.5057407407403</v>
      </c>
      <c r="D7" s="63">
        <v>10492.130609756094</v>
      </c>
      <c r="E7" s="63">
        <v>9851.9225171624748</v>
      </c>
      <c r="I7" s="62" t="s">
        <v>42</v>
      </c>
      <c r="J7" s="63">
        <v>33081.373793103427</v>
      </c>
      <c r="K7" s="63">
        <v>18997.280691823889</v>
      </c>
      <c r="L7" s="63">
        <v>9250.3617857142908</v>
      </c>
      <c r="M7" s="63">
        <v>19466.24611498255</v>
      </c>
    </row>
    <row r="8" spans="1:13" x14ac:dyDescent="0.25">
      <c r="A8" s="62" t="s">
        <v>4753</v>
      </c>
      <c r="B8" s="63">
        <v>19347.657352245849</v>
      </c>
      <c r="C8" s="63">
        <v>15188.436595365418</v>
      </c>
      <c r="D8" s="63">
        <v>15353.902236286915</v>
      </c>
      <c r="E8" s="63">
        <v>16661.463407043404</v>
      </c>
      <c r="I8" s="62" t="s">
        <v>23</v>
      </c>
      <c r="J8" s="63">
        <v>26111.457936507926</v>
      </c>
      <c r="K8" s="63">
        <v>10334.27932153393</v>
      </c>
      <c r="L8" s="63">
        <v>10179.941965317917</v>
      </c>
      <c r="M8" s="63">
        <v>12016.473913043488</v>
      </c>
    </row>
    <row r="9" spans="1:13" x14ac:dyDescent="0.25">
      <c r="A9" s="62" t="s">
        <v>4754</v>
      </c>
      <c r="B9" s="63">
        <v>14269.014012738851</v>
      </c>
      <c r="C9" s="63">
        <v>10327.156906779659</v>
      </c>
      <c r="D9" s="63">
        <v>9737.9401851851853</v>
      </c>
      <c r="E9" s="63">
        <v>11435.412714570861</v>
      </c>
      <c r="I9" s="62" t="s">
        <v>13</v>
      </c>
      <c r="J9" s="63">
        <v>31328.102238805965</v>
      </c>
      <c r="K9" s="63">
        <v>8439.2844000000059</v>
      </c>
      <c r="L9" s="63">
        <v>6890.7568235294129</v>
      </c>
      <c r="M9" s="63">
        <v>10514.939803921558</v>
      </c>
    </row>
    <row r="10" spans="1:13" x14ac:dyDescent="0.25">
      <c r="A10" s="62" t="s">
        <v>4755</v>
      </c>
      <c r="B10" s="63">
        <v>7442.9649230769237</v>
      </c>
      <c r="C10" s="63">
        <v>6911.0056097560982</v>
      </c>
      <c r="D10" s="63">
        <v>5647.748275862069</v>
      </c>
      <c r="E10" s="63">
        <v>6899.3174999999983</v>
      </c>
      <c r="I10" s="62" t="s">
        <v>276</v>
      </c>
      <c r="J10" s="63">
        <v>13891.86</v>
      </c>
      <c r="K10" s="63">
        <v>2395.17</v>
      </c>
      <c r="L10" s="63">
        <v>16950.485000000001</v>
      </c>
      <c r="M10" s="63">
        <v>13478.056923076925</v>
      </c>
    </row>
    <row r="11" spans="1:13" x14ac:dyDescent="0.25">
      <c r="A11" s="62" t="s">
        <v>4745</v>
      </c>
      <c r="B11" s="63">
        <v>16120.287206632665</v>
      </c>
      <c r="C11" s="63">
        <v>12090.722977168947</v>
      </c>
      <c r="D11" s="63">
        <v>12532.262675438595</v>
      </c>
      <c r="E11" s="63">
        <v>13529.91803426124</v>
      </c>
      <c r="I11" s="62" t="s">
        <v>164</v>
      </c>
      <c r="J11" s="63">
        <v>21523.52</v>
      </c>
      <c r="K11" s="63">
        <v>15675.543333333329</v>
      </c>
      <c r="L11" s="63">
        <v>7570.7550000000001</v>
      </c>
      <c r="M11" s="63">
        <v>13948.609999999999</v>
      </c>
    </row>
    <row r="12" spans="1:13" x14ac:dyDescent="0.25">
      <c r="I12" s="62" t="s">
        <v>168</v>
      </c>
      <c r="J12" s="63">
        <v>39868.616250000006</v>
      </c>
      <c r="K12" s="63">
        <v>16075.963333333331</v>
      </c>
      <c r="L12" s="63">
        <v>8133.0084090909113</v>
      </c>
      <c r="M12" s="63">
        <v>13589.263437499998</v>
      </c>
    </row>
    <row r="13" spans="1:13" x14ac:dyDescent="0.25">
      <c r="I13" s="62" t="s">
        <v>356</v>
      </c>
      <c r="J13" s="63">
        <v>34070.595714285715</v>
      </c>
      <c r="K13" s="63">
        <v>11365.621874999999</v>
      </c>
      <c r="L13" s="63">
        <v>8667.3661538461529</v>
      </c>
      <c r="M13" s="63">
        <v>14806.107777777777</v>
      </c>
    </row>
    <row r="14" spans="1:13" x14ac:dyDescent="0.25">
      <c r="I14" s="62" t="s">
        <v>170</v>
      </c>
      <c r="J14" s="63">
        <v>33475.82</v>
      </c>
      <c r="K14" s="63">
        <v>10139.553333333331</v>
      </c>
      <c r="L14" s="63">
        <v>12570.970000000001</v>
      </c>
      <c r="M14" s="63">
        <v>13272.786666666665</v>
      </c>
    </row>
    <row r="15" spans="1:13" x14ac:dyDescent="0.25">
      <c r="I15" s="62" t="s">
        <v>166</v>
      </c>
      <c r="J15" s="63">
        <v>27621.609999999997</v>
      </c>
      <c r="K15" s="63">
        <v>8116.72</v>
      </c>
      <c r="L15" s="63">
        <v>12706.975999999999</v>
      </c>
      <c r="M15" s="63">
        <v>13633.143461538462</v>
      </c>
    </row>
    <row r="16" spans="1:13" x14ac:dyDescent="0.25">
      <c r="I16" s="62" t="s">
        <v>516</v>
      </c>
      <c r="J16" s="63"/>
      <c r="K16" s="63">
        <v>6760.543333333334</v>
      </c>
      <c r="L16" s="63">
        <v>11716.453333333333</v>
      </c>
      <c r="M16" s="63">
        <v>9238.4983333333348</v>
      </c>
    </row>
    <row r="17" spans="9:13" x14ac:dyDescent="0.25">
      <c r="I17" s="62" t="s">
        <v>300</v>
      </c>
      <c r="J17" s="63"/>
      <c r="K17" s="63">
        <v>7668.1787234042558</v>
      </c>
      <c r="L17" s="63">
        <v>11518.785652173914</v>
      </c>
      <c r="M17" s="63">
        <v>8933.3781428571419</v>
      </c>
    </row>
    <row r="18" spans="9:13" x14ac:dyDescent="0.25">
      <c r="I18" s="62" t="s">
        <v>632</v>
      </c>
      <c r="J18" s="63"/>
      <c r="K18" s="63">
        <v>10102.026666666667</v>
      </c>
      <c r="L18" s="63">
        <v>11637.812000000002</v>
      </c>
      <c r="M18" s="63">
        <v>10650.521428571428</v>
      </c>
    </row>
    <row r="19" spans="9:13" x14ac:dyDescent="0.25">
      <c r="I19" s="62" t="s">
        <v>249</v>
      </c>
      <c r="J19" s="63">
        <v>18261.7575</v>
      </c>
      <c r="K19" s="63">
        <v>13457.094583333337</v>
      </c>
      <c r="L19" s="63">
        <v>12785.637000000001</v>
      </c>
      <c r="M19" s="63">
        <v>13786.149210526319</v>
      </c>
    </row>
    <row r="20" spans="9:13" x14ac:dyDescent="0.25">
      <c r="I20" s="62" t="s">
        <v>247</v>
      </c>
      <c r="J20" s="63">
        <v>32732.187142857143</v>
      </c>
      <c r="K20" s="63">
        <v>10174.345999999996</v>
      </c>
      <c r="L20" s="63">
        <v>13360.978888888887</v>
      </c>
      <c r="M20" s="63">
        <v>12865.149499999996</v>
      </c>
    </row>
    <row r="21" spans="9:13" x14ac:dyDescent="0.25">
      <c r="I21" s="62" t="s">
        <v>200</v>
      </c>
      <c r="J21" s="63"/>
      <c r="K21" s="63">
        <v>6886.0368421052626</v>
      </c>
      <c r="L21" s="63">
        <v>10510.31380952381</v>
      </c>
      <c r="M21" s="63">
        <v>8788.7822500000002</v>
      </c>
    </row>
    <row r="22" spans="9:13" x14ac:dyDescent="0.25">
      <c r="I22" s="62" t="s">
        <v>535</v>
      </c>
      <c r="J22" s="63">
        <v>18709.798000000003</v>
      </c>
      <c r="K22" s="63">
        <v>11919.607857142853</v>
      </c>
      <c r="L22" s="63">
        <v>12296.779729729731</v>
      </c>
      <c r="M22" s="63">
        <v>12489.921071428576</v>
      </c>
    </row>
    <row r="23" spans="9:13" x14ac:dyDescent="0.25">
      <c r="I23" s="62" t="s">
        <v>4736</v>
      </c>
      <c r="J23" s="63">
        <v>20996.530000000002</v>
      </c>
      <c r="K23" s="63"/>
      <c r="L23" s="63"/>
      <c r="M23" s="63">
        <v>20996.530000000002</v>
      </c>
    </row>
    <row r="24" spans="9:13" x14ac:dyDescent="0.25">
      <c r="I24" s="62" t="s">
        <v>4745</v>
      </c>
      <c r="J24" s="63">
        <v>30129.198585526312</v>
      </c>
      <c r="K24" s="63">
        <v>11865.268766816152</v>
      </c>
      <c r="L24" s="63">
        <v>9462.2693073593018</v>
      </c>
      <c r="M24" s="63">
        <v>13529.918034261231</v>
      </c>
    </row>
  </sheetData>
  <mergeCells count="1">
    <mergeCell ref="I2:M2"/>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EB9F7-B4F3-481B-B4CF-F54FB2A59B2D}">
  <dimension ref="F4:O21"/>
  <sheetViews>
    <sheetView topLeftCell="A6" zoomScale="93" workbookViewId="0">
      <selection activeCell="F21" sqref="F21"/>
    </sheetView>
  </sheetViews>
  <sheetFormatPr defaultRowHeight="15" x14ac:dyDescent="0.25"/>
  <cols>
    <col min="6" max="6" width="25.28515625" bestFit="1" customWidth="1"/>
    <col min="15" max="15" width="13.140625" bestFit="1" customWidth="1"/>
  </cols>
  <sheetData>
    <row r="4" spans="6:15" x14ac:dyDescent="0.25">
      <c r="F4" s="67" t="s">
        <v>4762</v>
      </c>
      <c r="O4" s="67" t="s">
        <v>4763</v>
      </c>
    </row>
    <row r="21" spans="6:6" x14ac:dyDescent="0.25">
      <c r="F21" s="67" t="s">
        <v>4764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6B1D-DD83-4BD6-BFB4-4CA801CE510D}">
  <dimension ref="A1:R59"/>
  <sheetViews>
    <sheetView topLeftCell="A12" zoomScale="86" workbookViewId="0">
      <selection activeCell="I39" sqref="I39"/>
    </sheetView>
  </sheetViews>
  <sheetFormatPr defaultRowHeight="15" x14ac:dyDescent="0.25"/>
  <cols>
    <col min="1" max="1" width="21.140625" style="68" bestFit="1" customWidth="1"/>
    <col min="2" max="2" width="16.85546875" style="68" bestFit="1" customWidth="1"/>
    <col min="3" max="3" width="4.5703125" style="68" bestFit="1" customWidth="1"/>
    <col min="4" max="4" width="11.5703125" style="68" bestFit="1" customWidth="1"/>
    <col min="5" max="11" width="9.140625" style="68"/>
    <col min="12" max="12" width="16.5703125" style="68" bestFit="1" customWidth="1"/>
    <col min="13" max="13" width="31.28515625" style="68" bestFit="1" customWidth="1"/>
    <col min="14" max="14" width="17" style="68" bestFit="1" customWidth="1"/>
    <col min="15" max="16384" width="9.140625" style="68"/>
  </cols>
  <sheetData>
    <row r="1" spans="1:18" ht="26.25" x14ac:dyDescent="0.4">
      <c r="H1" s="69" t="s">
        <v>4765</v>
      </c>
      <c r="I1" s="69"/>
      <c r="J1" s="69"/>
      <c r="K1" s="69"/>
      <c r="L1" s="69"/>
      <c r="M1" s="69"/>
      <c r="N1" s="69"/>
      <c r="O1" s="69"/>
      <c r="P1" s="69"/>
      <c r="Q1" s="69"/>
      <c r="R1" s="69"/>
    </row>
    <row r="3" spans="1:18" ht="18.75" x14ac:dyDescent="0.3">
      <c r="A3" s="70" t="s">
        <v>4751</v>
      </c>
      <c r="B3" s="70"/>
      <c r="C3" s="70"/>
      <c r="D3" s="71"/>
      <c r="E3" s="72"/>
      <c r="M3" s="73" t="s">
        <v>4766</v>
      </c>
    </row>
    <row r="5" spans="1:18" x14ac:dyDescent="0.25">
      <c r="A5" s="68" t="s">
        <v>4747</v>
      </c>
      <c r="B5" s="68" t="s">
        <v>4746</v>
      </c>
      <c r="L5" s="68" t="s">
        <v>4749</v>
      </c>
      <c r="M5" s="68" t="s">
        <v>4748</v>
      </c>
      <c r="N5" s="68" t="s">
        <v>4750</v>
      </c>
    </row>
    <row r="6" spans="1:18" x14ac:dyDescent="0.25">
      <c r="A6" s="68" t="s">
        <v>4744</v>
      </c>
      <c r="B6" s="68" t="s">
        <v>2380</v>
      </c>
      <c r="C6" s="68" t="s">
        <v>2382</v>
      </c>
      <c r="D6" s="68" t="s">
        <v>4745</v>
      </c>
      <c r="L6" s="74" t="s">
        <v>2380</v>
      </c>
      <c r="M6" s="75">
        <v>1417</v>
      </c>
      <c r="N6" s="75">
        <v>6.6704427202190848</v>
      </c>
    </row>
    <row r="7" spans="1:18" x14ac:dyDescent="0.25">
      <c r="A7" s="74" t="s">
        <v>2380</v>
      </c>
      <c r="B7" s="75">
        <v>1540</v>
      </c>
      <c r="C7" s="75">
        <v>307</v>
      </c>
      <c r="D7" s="75">
        <v>1847</v>
      </c>
      <c r="L7" s="74" t="s">
        <v>2381</v>
      </c>
      <c r="M7" s="75">
        <v>162</v>
      </c>
      <c r="N7" s="75">
        <v>5.1876388888888894</v>
      </c>
    </row>
    <row r="8" spans="1:18" x14ac:dyDescent="0.25">
      <c r="A8" s="74" t="s">
        <v>2381</v>
      </c>
      <c r="B8" s="75">
        <v>404</v>
      </c>
      <c r="C8" s="75">
        <v>84</v>
      </c>
      <c r="D8" s="75">
        <v>488</v>
      </c>
      <c r="L8" s="74" t="s">
        <v>4745</v>
      </c>
      <c r="M8" s="75">
        <v>1579</v>
      </c>
      <c r="N8" s="75">
        <v>6.578997858672385</v>
      </c>
    </row>
    <row r="9" spans="1:18" x14ac:dyDescent="0.25">
      <c r="A9" s="74" t="s">
        <v>4745</v>
      </c>
      <c r="B9" s="75">
        <v>1944</v>
      </c>
      <c r="C9" s="75">
        <v>391</v>
      </c>
      <c r="D9" s="75">
        <v>2335</v>
      </c>
    </row>
    <row r="20" spans="1:13" x14ac:dyDescent="0.25">
      <c r="A20" s="77" t="s">
        <v>4760</v>
      </c>
      <c r="B20" s="77"/>
      <c r="C20" s="77"/>
      <c r="D20" s="77"/>
      <c r="E20" s="77"/>
      <c r="F20" s="77"/>
      <c r="G20" s="77"/>
      <c r="H20" s="77"/>
      <c r="L20" s="77" t="s">
        <v>4761</v>
      </c>
      <c r="M20" s="77"/>
    </row>
    <row r="39" spans="4:13" x14ac:dyDescent="0.25">
      <c r="D39" s="76" t="s">
        <v>4762</v>
      </c>
      <c r="M39" s="67" t="s">
        <v>4763</v>
      </c>
    </row>
    <row r="59" spans="4:4" x14ac:dyDescent="0.25">
      <c r="D59" s="76" t="s">
        <v>4764</v>
      </c>
    </row>
  </sheetData>
  <mergeCells count="3">
    <mergeCell ref="A20:H20"/>
    <mergeCell ref="L20:M20"/>
    <mergeCell ref="A3:C3"/>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Analysis using Column Bar Chart</vt:lpstr>
      <vt:lpstr>Analysis using Line Scatter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2026-09-30T08:38:02Z</dcterms:modified>
</cp:coreProperties>
</file>